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čunovodstvo\Desktop\Desktop\My Documents\GRAD\PLANOVI\PLANOVI 2026-2028\USVOJENO 2026-2028\"/>
    </mc:Choice>
  </mc:AlternateContent>
  <xr:revisionPtr revIDLastSave="0" documentId="13_ncr:1_{F4E683A2-BABA-4379-8449-4EE015402F5B}" xr6:coauthVersionLast="47" xr6:coauthVersionMax="47" xr10:uidLastSave="{00000000-0000-0000-0000-000000000000}"/>
  <bookViews>
    <workbookView xWindow="-120" yWindow="-120" windowWidth="29040" windowHeight="15720" firstSheet="3" activeTab="7" xr2:uid="{00000000-000D-0000-FFFF-FFFF00000000}"/>
  </bookViews>
  <sheets>
    <sheet name="SAŽETAK NOVO" sheetId="14" r:id="rId1"/>
    <sheet name=" Račun prihoda i rashoda NOVO" sheetId="15" r:id="rId2"/>
    <sheet name="Prihodi i rashodi po izvorima N" sheetId="17" r:id="rId3"/>
    <sheet name="Rashodi prema funkcijskoj kl" sheetId="5" r:id="rId4"/>
    <sheet name="Račun financiranja" sheetId="6" r:id="rId5"/>
    <sheet name="Račun financiranja po izvorima" sheetId="18" r:id="rId6"/>
    <sheet name="POSEBNI DIO" sheetId="7" r:id="rId7"/>
    <sheet name="PRIHODI" sheetId="13" r:id="rId8"/>
    <sheet name="RASHODI i DI" sheetId="8" r:id="rId9"/>
    <sheet name="PRIHODI IZVRŠENJE 2021" sheetId="10" state="hidden" r:id="rId10"/>
    <sheet name="RASHODI IZVRŠENJE 2021" sheetId="9" state="hidden" r:id="rId11"/>
    <sheet name="PRIHODI PLAN 2022" sheetId="11" state="hidden" r:id="rId12"/>
    <sheet name="RASHODI PLAN 2022" sheetId="12" state="hidden" r:id="rId13"/>
    <sheet name="List2" sheetId="2" r:id="rId14"/>
  </sheets>
  <externalReferences>
    <externalReference r:id="rId15"/>
    <externalReference r:id="rId16"/>
  </externalReferences>
  <definedNames>
    <definedName name="_xlnm._FilterDatabase" localSheetId="8" hidden="1">'RASHODI i DI'!$B$1:$B$1652</definedName>
    <definedName name="_xlnm.Print_Titles" localSheetId="7">PRIHODI!$18:$19</definedName>
    <definedName name="_xlnm.Print_Titles" localSheetId="8">'RASHODI i DI'!$4:$7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16" i="8" l="1"/>
  <c r="W17" i="8"/>
  <c r="W18" i="8"/>
  <c r="W19" i="8"/>
  <c r="W21" i="8"/>
  <c r="W23" i="8"/>
  <c r="W24" i="8"/>
  <c r="W25" i="8"/>
  <c r="W28" i="8"/>
  <c r="W29" i="8"/>
  <c r="W30" i="8"/>
  <c r="W31" i="8"/>
  <c r="W33" i="8"/>
  <c r="W34" i="8"/>
  <c r="W35" i="8"/>
  <c r="W36" i="8"/>
  <c r="W37" i="8"/>
  <c r="W38" i="8"/>
  <c r="W40" i="8"/>
  <c r="W41" i="8"/>
  <c r="W42" i="8"/>
  <c r="W43" i="8"/>
  <c r="W44" i="8"/>
  <c r="W45" i="8"/>
  <c r="W46" i="8"/>
  <c r="W47" i="8"/>
  <c r="W48" i="8"/>
  <c r="W50" i="8"/>
  <c r="W52" i="8"/>
  <c r="W53" i="8"/>
  <c r="W54" i="8"/>
  <c r="W55" i="8"/>
  <c r="W56" i="8"/>
  <c r="W57" i="8"/>
  <c r="W58" i="8"/>
  <c r="W61" i="8"/>
  <c r="W62" i="8"/>
  <c r="W63" i="8"/>
  <c r="W64" i="8"/>
  <c r="W66" i="8"/>
  <c r="W67" i="8"/>
  <c r="W68" i="8"/>
  <c r="W69" i="8"/>
  <c r="W73" i="8"/>
  <c r="W74" i="8"/>
  <c r="W75" i="8"/>
  <c r="W76" i="8"/>
  <c r="W77" i="8"/>
  <c r="W78" i="8"/>
  <c r="W79" i="8"/>
  <c r="W81" i="8"/>
  <c r="W82" i="8"/>
  <c r="W84" i="8"/>
  <c r="W85" i="8"/>
  <c r="W86" i="8"/>
  <c r="W87" i="8"/>
  <c r="W89" i="8"/>
  <c r="W90" i="8"/>
  <c r="W91" i="8"/>
  <c r="W96" i="8"/>
  <c r="W97" i="8"/>
  <c r="W98" i="8"/>
  <c r="W99" i="8"/>
  <c r="W101" i="8"/>
  <c r="W103" i="8"/>
  <c r="W105" i="8"/>
  <c r="W106" i="8"/>
  <c r="W107" i="8"/>
  <c r="W110" i="8"/>
  <c r="W111" i="8"/>
  <c r="W116" i="8"/>
  <c r="W117" i="8"/>
  <c r="W118" i="8"/>
  <c r="W119" i="8"/>
  <c r="W121" i="8"/>
  <c r="W123" i="8"/>
  <c r="W124" i="8"/>
  <c r="W125" i="8"/>
  <c r="W128" i="8"/>
  <c r="W129" i="8"/>
  <c r="W130" i="8"/>
  <c r="W131" i="8"/>
  <c r="W133" i="8"/>
  <c r="W134" i="8"/>
  <c r="W139" i="8"/>
  <c r="W140" i="8"/>
  <c r="W141" i="8"/>
  <c r="W142" i="8"/>
  <c r="W144" i="8"/>
  <c r="W146" i="8"/>
  <c r="W147" i="8"/>
  <c r="W148" i="8"/>
  <c r="W151" i="8"/>
  <c r="W152" i="8"/>
  <c r="W153" i="8"/>
  <c r="W154" i="8"/>
  <c r="W156" i="8"/>
  <c r="W157" i="8"/>
  <c r="W158" i="8"/>
  <c r="W159" i="8"/>
  <c r="W160" i="8"/>
  <c r="W161" i="8"/>
  <c r="W163" i="8"/>
  <c r="W164" i="8"/>
  <c r="W165" i="8"/>
  <c r="W166" i="8"/>
  <c r="W167" i="8"/>
  <c r="W168" i="8"/>
  <c r="W169" i="8"/>
  <c r="W170" i="8"/>
  <c r="W171" i="8"/>
  <c r="W173" i="8"/>
  <c r="W175" i="8"/>
  <c r="W176" i="8"/>
  <c r="W177" i="8"/>
  <c r="W178" i="8"/>
  <c r="W179" i="8"/>
  <c r="W180" i="8"/>
  <c r="W181" i="8"/>
  <c r="W184" i="8"/>
  <c r="W185" i="8"/>
  <c r="W186" i="8"/>
  <c r="W187" i="8"/>
  <c r="W189" i="8"/>
  <c r="W190" i="8"/>
  <c r="W191" i="8"/>
  <c r="W192" i="8"/>
  <c r="W196" i="8"/>
  <c r="W197" i="8"/>
  <c r="W198" i="8"/>
  <c r="W199" i="8"/>
  <c r="W200" i="8"/>
  <c r="W201" i="8"/>
  <c r="W202" i="8"/>
  <c r="W204" i="8"/>
  <c r="W205" i="8"/>
  <c r="W207" i="8"/>
  <c r="W208" i="8"/>
  <c r="W209" i="8"/>
  <c r="W210" i="8"/>
  <c r="W212" i="8"/>
  <c r="W213" i="8"/>
  <c r="W214" i="8"/>
  <c r="W219" i="8"/>
  <c r="W220" i="8"/>
  <c r="W221" i="8"/>
  <c r="W222" i="8"/>
  <c r="W224" i="8"/>
  <c r="W226" i="8"/>
  <c r="W227" i="8"/>
  <c r="W228" i="8"/>
  <c r="W231" i="8"/>
  <c r="W232" i="8"/>
  <c r="W233" i="8"/>
  <c r="W234" i="8"/>
  <c r="W236" i="8"/>
  <c r="W237" i="8"/>
  <c r="W238" i="8"/>
  <c r="W239" i="8"/>
  <c r="W240" i="8"/>
  <c r="W241" i="8"/>
  <c r="W243" i="8"/>
  <c r="W244" i="8"/>
  <c r="W245" i="8"/>
  <c r="W246" i="8"/>
  <c r="W247" i="8"/>
  <c r="W248" i="8"/>
  <c r="W249" i="8"/>
  <c r="W250" i="8"/>
  <c r="W251" i="8"/>
  <c r="W253" i="8"/>
  <c r="W255" i="8"/>
  <c r="W256" i="8"/>
  <c r="W257" i="8"/>
  <c r="W258" i="8"/>
  <c r="W259" i="8"/>
  <c r="W260" i="8"/>
  <c r="W261" i="8"/>
  <c r="W264" i="8"/>
  <c r="W265" i="8"/>
  <c r="W266" i="8"/>
  <c r="W267" i="8"/>
  <c r="W269" i="8"/>
  <c r="W270" i="8"/>
  <c r="W275" i="8"/>
  <c r="W276" i="8"/>
  <c r="W277" i="8"/>
  <c r="W278" i="8"/>
  <c r="W280" i="8"/>
  <c r="W282" i="8"/>
  <c r="W283" i="8"/>
  <c r="W284" i="8"/>
  <c r="W287" i="8"/>
  <c r="W288" i="8"/>
  <c r="W289" i="8"/>
  <c r="W290" i="8"/>
  <c r="W292" i="8"/>
  <c r="W293" i="8"/>
  <c r="W294" i="8"/>
  <c r="W295" i="8"/>
  <c r="W296" i="8"/>
  <c r="W297" i="8"/>
  <c r="W299" i="8"/>
  <c r="W300" i="8"/>
  <c r="W301" i="8"/>
  <c r="W302" i="8"/>
  <c r="W303" i="8"/>
  <c r="W304" i="8"/>
  <c r="W305" i="8"/>
  <c r="W306" i="8"/>
  <c r="W307" i="8"/>
  <c r="W309" i="8"/>
  <c r="W311" i="8"/>
  <c r="W312" i="8"/>
  <c r="W313" i="8"/>
  <c r="W314" i="8"/>
  <c r="W315" i="8"/>
  <c r="W316" i="8"/>
  <c r="W317" i="8"/>
  <c r="W320" i="8"/>
  <c r="W321" i="8"/>
  <c r="W322" i="8"/>
  <c r="W323" i="8"/>
  <c r="W325" i="8"/>
  <c r="W326" i="8"/>
  <c r="W327" i="8"/>
  <c r="W328" i="8"/>
  <c r="W332" i="8"/>
  <c r="W333" i="8"/>
  <c r="W334" i="8"/>
  <c r="W335" i="8"/>
  <c r="W336" i="8"/>
  <c r="W337" i="8"/>
  <c r="W338" i="8"/>
  <c r="W340" i="8"/>
  <c r="W341" i="8"/>
  <c r="W343" i="8"/>
  <c r="W344" i="8"/>
  <c r="W345" i="8"/>
  <c r="W346" i="8"/>
  <c r="W348" i="8"/>
  <c r="W349" i="8"/>
  <c r="W350" i="8"/>
  <c r="W355" i="8"/>
  <c r="W356" i="8"/>
  <c r="W357" i="8"/>
  <c r="W358" i="8"/>
  <c r="W360" i="8"/>
  <c r="W362" i="8"/>
  <c r="W363" i="8"/>
  <c r="W364" i="8"/>
  <c r="W367" i="8"/>
  <c r="W368" i="8"/>
  <c r="W369" i="8"/>
  <c r="W370" i="8"/>
  <c r="W372" i="8"/>
  <c r="W373" i="8"/>
  <c r="W374" i="8"/>
  <c r="W375" i="8"/>
  <c r="W376" i="8"/>
  <c r="W377" i="8"/>
  <c r="W379" i="8"/>
  <c r="W380" i="8"/>
  <c r="W381" i="8"/>
  <c r="W382" i="8"/>
  <c r="W383" i="8"/>
  <c r="W384" i="8"/>
  <c r="W385" i="8"/>
  <c r="W386" i="8"/>
  <c r="W387" i="8"/>
  <c r="W389" i="8"/>
  <c r="W391" i="8"/>
  <c r="W392" i="8"/>
  <c r="W393" i="8"/>
  <c r="W394" i="8"/>
  <c r="W395" i="8"/>
  <c r="W396" i="8"/>
  <c r="W397" i="8"/>
  <c r="W400" i="8"/>
  <c r="W401" i="8"/>
  <c r="W402" i="8"/>
  <c r="W403" i="8"/>
  <c r="W405" i="8"/>
  <c r="W406" i="8"/>
  <c r="W407" i="8"/>
  <c r="W408" i="8"/>
  <c r="W412" i="8"/>
  <c r="W413" i="8"/>
  <c r="W414" i="8"/>
  <c r="W415" i="8"/>
  <c r="W416" i="8"/>
  <c r="W417" i="8"/>
  <c r="W418" i="8"/>
  <c r="W420" i="8"/>
  <c r="W421" i="8"/>
  <c r="W423" i="8"/>
  <c r="W424" i="8"/>
  <c r="W425" i="8"/>
  <c r="W426" i="8"/>
  <c r="W428" i="8"/>
  <c r="W429" i="8"/>
  <c r="W430" i="8"/>
  <c r="W435" i="8"/>
  <c r="W436" i="8"/>
  <c r="W437" i="8"/>
  <c r="W438" i="8"/>
  <c r="W440" i="8"/>
  <c r="W442" i="8"/>
  <c r="W443" i="8"/>
  <c r="W444" i="8"/>
  <c r="W445" i="8"/>
  <c r="W448" i="8"/>
  <c r="W449" i="8"/>
  <c r="W450" i="8"/>
  <c r="W451" i="8"/>
  <c r="W453" i="8"/>
  <c r="W454" i="8"/>
  <c r="W455" i="8"/>
  <c r="W456" i="8"/>
  <c r="W457" i="8"/>
  <c r="W458" i="8"/>
  <c r="W460" i="8"/>
  <c r="W461" i="8"/>
  <c r="W462" i="8"/>
  <c r="W463" i="8"/>
  <c r="W464" i="8"/>
  <c r="W465" i="8"/>
  <c r="W466" i="8"/>
  <c r="W467" i="8"/>
  <c r="W468" i="8"/>
  <c r="W470" i="8"/>
  <c r="W472" i="8"/>
  <c r="W473" i="8"/>
  <c r="W474" i="8"/>
  <c r="W475" i="8"/>
  <c r="W476" i="8"/>
  <c r="W477" i="8"/>
  <c r="W478" i="8"/>
  <c r="W481" i="8"/>
  <c r="W482" i="8"/>
  <c r="W483" i="8"/>
  <c r="W484" i="8"/>
  <c r="W486" i="8"/>
  <c r="W487" i="8"/>
  <c r="W488" i="8"/>
  <c r="W489" i="8"/>
  <c r="W493" i="8"/>
  <c r="W494" i="8"/>
  <c r="W495" i="8"/>
  <c r="W496" i="8"/>
  <c r="W497" i="8"/>
  <c r="W498" i="8"/>
  <c r="W499" i="8"/>
  <c r="W501" i="8"/>
  <c r="W502" i="8"/>
  <c r="W504" i="8"/>
  <c r="W505" i="8"/>
  <c r="W506" i="8"/>
  <c r="W507" i="8"/>
  <c r="W509" i="8"/>
  <c r="W510" i="8"/>
  <c r="W511" i="8"/>
  <c r="W516" i="8"/>
  <c r="W517" i="8"/>
  <c r="W518" i="8"/>
  <c r="W519" i="8"/>
  <c r="W521" i="8"/>
  <c r="W523" i="8"/>
  <c r="W524" i="8"/>
  <c r="W525" i="8"/>
  <c r="W528" i="8"/>
  <c r="W529" i="8"/>
  <c r="W530" i="8"/>
  <c r="W531" i="8"/>
  <c r="W533" i="8"/>
  <c r="W534" i="8"/>
  <c r="W535" i="8"/>
  <c r="W536" i="8"/>
  <c r="W537" i="8"/>
  <c r="W538" i="8"/>
  <c r="W540" i="8"/>
  <c r="W541" i="8"/>
  <c r="W542" i="8"/>
  <c r="W543" i="8"/>
  <c r="W544" i="8"/>
  <c r="W545" i="8"/>
  <c r="W546" i="8"/>
  <c r="W547" i="8"/>
  <c r="W548" i="8"/>
  <c r="W550" i="8"/>
  <c r="W552" i="8"/>
  <c r="W553" i="8"/>
  <c r="W554" i="8"/>
  <c r="W555" i="8"/>
  <c r="W556" i="8"/>
  <c r="W557" i="8"/>
  <c r="W558" i="8"/>
  <c r="W561" i="8"/>
  <c r="W562" i="8"/>
  <c r="W563" i="8"/>
  <c r="W564" i="8"/>
  <c r="W566" i="8"/>
  <c r="W567" i="8"/>
  <c r="W568" i="8"/>
  <c r="W569" i="8"/>
  <c r="W573" i="8"/>
  <c r="W574" i="8"/>
  <c r="W575" i="8"/>
  <c r="W576" i="8"/>
  <c r="W577" i="8"/>
  <c r="W578" i="8"/>
  <c r="W579" i="8"/>
  <c r="W581" i="8"/>
  <c r="W582" i="8"/>
  <c r="W584" i="8"/>
  <c r="W585" i="8"/>
  <c r="W586" i="8"/>
  <c r="W587" i="8"/>
  <c r="W589" i="8"/>
  <c r="W590" i="8"/>
  <c r="W591" i="8"/>
  <c r="W592" i="8"/>
  <c r="W593" i="8"/>
  <c r="W594" i="8"/>
  <c r="W598" i="8"/>
  <c r="W599" i="8"/>
  <c r="W600" i="8"/>
  <c r="W601" i="8"/>
  <c r="W602" i="8"/>
  <c r="W603" i="8"/>
  <c r="W604" i="8"/>
  <c r="W606" i="8"/>
  <c r="W607" i="8"/>
  <c r="W609" i="8"/>
  <c r="W610" i="8"/>
  <c r="W611" i="8"/>
  <c r="W612" i="8"/>
  <c r="W614" i="8"/>
  <c r="W615" i="8"/>
  <c r="W616" i="8"/>
  <c r="W621" i="8"/>
  <c r="W622" i="8"/>
  <c r="W623" i="8"/>
  <c r="W624" i="8"/>
  <c r="W626" i="8"/>
  <c r="W628" i="8"/>
  <c r="W629" i="8"/>
  <c r="W630" i="8"/>
  <c r="W633" i="8"/>
  <c r="W634" i="8"/>
  <c r="W635" i="8"/>
  <c r="W636" i="8"/>
  <c r="W638" i="8"/>
  <c r="W639" i="8"/>
  <c r="W640" i="8"/>
  <c r="W641" i="8"/>
  <c r="W642" i="8"/>
  <c r="W643" i="8"/>
  <c r="W645" i="8"/>
  <c r="W646" i="8"/>
  <c r="W647" i="8"/>
  <c r="W648" i="8"/>
  <c r="W649" i="8"/>
  <c r="W650" i="8"/>
  <c r="W651" i="8"/>
  <c r="W652" i="8"/>
  <c r="W653" i="8"/>
  <c r="W655" i="8"/>
  <c r="W657" i="8"/>
  <c r="W658" i="8"/>
  <c r="W659" i="8"/>
  <c r="W660" i="8"/>
  <c r="W661" i="8"/>
  <c r="W662" i="8"/>
  <c r="W663" i="8"/>
  <c r="W666" i="8"/>
  <c r="W667" i="8"/>
  <c r="W668" i="8"/>
  <c r="W669" i="8"/>
  <c r="W671" i="8"/>
  <c r="W672" i="8"/>
  <c r="W673" i="8"/>
  <c r="W674" i="8"/>
  <c r="W678" i="8"/>
  <c r="W679" i="8"/>
  <c r="W680" i="8"/>
  <c r="W681" i="8"/>
  <c r="W682" i="8"/>
  <c r="W683" i="8"/>
  <c r="W684" i="8"/>
  <c r="W686" i="8"/>
  <c r="W687" i="8"/>
  <c r="W689" i="8"/>
  <c r="W690" i="8"/>
  <c r="W691" i="8"/>
  <c r="W692" i="8"/>
  <c r="W694" i="8"/>
  <c r="W695" i="8"/>
  <c r="W696" i="8"/>
  <c r="W701" i="8"/>
  <c r="W702" i="8"/>
  <c r="W703" i="8"/>
  <c r="W704" i="8"/>
  <c r="W706" i="8"/>
  <c r="W708" i="8"/>
  <c r="W709" i="8"/>
  <c r="W710" i="8"/>
  <c r="W713" i="8"/>
  <c r="W714" i="8"/>
  <c r="W715" i="8"/>
  <c r="W716" i="8"/>
  <c r="W718" i="8"/>
  <c r="W719" i="8"/>
  <c r="W720" i="8"/>
  <c r="W721" i="8"/>
  <c r="W722" i="8"/>
  <c r="W723" i="8"/>
  <c r="W725" i="8"/>
  <c r="W726" i="8"/>
  <c r="W727" i="8"/>
  <c r="W728" i="8"/>
  <c r="W729" i="8"/>
  <c r="W730" i="8"/>
  <c r="W731" i="8"/>
  <c r="W732" i="8"/>
  <c r="W733" i="8"/>
  <c r="W735" i="8"/>
  <c r="W737" i="8"/>
  <c r="W738" i="8"/>
  <c r="W739" i="8"/>
  <c r="W740" i="8"/>
  <c r="W741" i="8"/>
  <c r="W742" i="8"/>
  <c r="W743" i="8"/>
  <c r="W746" i="8"/>
  <c r="W747" i="8"/>
  <c r="W748" i="8"/>
  <c r="W749" i="8"/>
  <c r="W751" i="8"/>
  <c r="W752" i="8"/>
  <c r="W753" i="8"/>
  <c r="W754" i="8"/>
  <c r="W758" i="8"/>
  <c r="W759" i="8"/>
  <c r="W760" i="8"/>
  <c r="W761" i="8"/>
  <c r="W762" i="8"/>
  <c r="W763" i="8"/>
  <c r="W764" i="8"/>
  <c r="W766" i="8"/>
  <c r="W767" i="8"/>
  <c r="W769" i="8"/>
  <c r="W770" i="8"/>
  <c r="W771" i="8"/>
  <c r="W772" i="8"/>
  <c r="W774" i="8"/>
  <c r="W775" i="8"/>
  <c r="W776" i="8"/>
  <c r="W781" i="8"/>
  <c r="W782" i="8"/>
  <c r="W783" i="8"/>
  <c r="W784" i="8"/>
  <c r="W786" i="8"/>
  <c r="W788" i="8"/>
  <c r="W789" i="8"/>
  <c r="W790" i="8"/>
  <c r="W793" i="8"/>
  <c r="W794" i="8"/>
  <c r="W795" i="8"/>
  <c r="W796" i="8"/>
  <c r="W798" i="8"/>
  <c r="W799" i="8"/>
  <c r="W800" i="8"/>
  <c r="W801" i="8"/>
  <c r="W802" i="8"/>
  <c r="W803" i="8"/>
  <c r="W805" i="8"/>
  <c r="W806" i="8"/>
  <c r="W807" i="8"/>
  <c r="W808" i="8"/>
  <c r="W809" i="8"/>
  <c r="W810" i="8"/>
  <c r="W811" i="8"/>
  <c r="W812" i="8"/>
  <c r="W813" i="8"/>
  <c r="W817" i="8"/>
  <c r="W818" i="8"/>
  <c r="W819" i="8"/>
  <c r="W820" i="8"/>
  <c r="W821" i="8"/>
  <c r="W822" i="8"/>
  <c r="W823" i="8"/>
  <c r="W826" i="8"/>
  <c r="W827" i="8"/>
  <c r="W828" i="8"/>
  <c r="W829" i="8"/>
  <c r="W831" i="8"/>
  <c r="W832" i="8"/>
  <c r="W833" i="8"/>
  <c r="W834" i="8"/>
  <c r="W837" i="8"/>
  <c r="W841" i="8"/>
  <c r="W842" i="8"/>
  <c r="W843" i="8"/>
  <c r="W844" i="8"/>
  <c r="W845" i="8"/>
  <c r="W846" i="8"/>
  <c r="W847" i="8"/>
  <c r="W848" i="8"/>
  <c r="W850" i="8"/>
  <c r="W851" i="8"/>
  <c r="W853" i="8"/>
  <c r="W854" i="8"/>
  <c r="W855" i="8"/>
  <c r="W856" i="8"/>
  <c r="W858" i="8"/>
  <c r="W859" i="8"/>
  <c r="W860" i="8"/>
  <c r="W865" i="8"/>
  <c r="W866" i="8"/>
  <c r="W867" i="8"/>
  <c r="W868" i="8"/>
  <c r="W870" i="8"/>
  <c r="W872" i="8"/>
  <c r="W873" i="8"/>
  <c r="W874" i="8"/>
  <c r="W877" i="8"/>
  <c r="W878" i="8"/>
  <c r="W879" i="8"/>
  <c r="W880" i="8"/>
  <c r="W882" i="8"/>
  <c r="W883" i="8"/>
  <c r="W884" i="8"/>
  <c r="W885" i="8"/>
  <c r="W886" i="8"/>
  <c r="W887" i="8"/>
  <c r="W889" i="8"/>
  <c r="W890" i="8"/>
  <c r="W891" i="8"/>
  <c r="W892" i="8"/>
  <c r="W893" i="8"/>
  <c r="W894" i="8"/>
  <c r="W895" i="8"/>
  <c r="W896" i="8"/>
  <c r="W897" i="8"/>
  <c r="W899" i="8"/>
  <c r="W901" i="8"/>
  <c r="W902" i="8"/>
  <c r="W903" i="8"/>
  <c r="W904" i="8"/>
  <c r="W905" i="8"/>
  <c r="W906" i="8"/>
  <c r="W907" i="8"/>
  <c r="W910" i="8"/>
  <c r="W911" i="8"/>
  <c r="W912" i="8"/>
  <c r="W913" i="8"/>
  <c r="W915" i="8"/>
  <c r="W916" i="8"/>
  <c r="W917" i="8"/>
  <c r="W918" i="8"/>
  <c r="W922" i="8"/>
  <c r="W923" i="8"/>
  <c r="W924" i="8"/>
  <c r="W925" i="8"/>
  <c r="W926" i="8"/>
  <c r="W927" i="8"/>
  <c r="W928" i="8"/>
  <c r="W930" i="8"/>
  <c r="W931" i="8"/>
  <c r="W933" i="8"/>
  <c r="W934" i="8"/>
  <c r="W935" i="8"/>
  <c r="W936" i="8"/>
  <c r="W938" i="8"/>
  <c r="W939" i="8"/>
  <c r="W940" i="8"/>
  <c r="W945" i="8"/>
  <c r="W946" i="8"/>
  <c r="W947" i="8"/>
  <c r="W948" i="8"/>
  <c r="W950" i="8"/>
  <c r="W952" i="8"/>
  <c r="W953" i="8"/>
  <c r="W954" i="8"/>
  <c r="W957" i="8"/>
  <c r="W958" i="8"/>
  <c r="W959" i="8"/>
  <c r="W960" i="8"/>
  <c r="W962" i="8"/>
  <c r="W963" i="8"/>
  <c r="W964" i="8"/>
  <c r="W965" i="8"/>
  <c r="W966" i="8"/>
  <c r="W967" i="8"/>
  <c r="W969" i="8"/>
  <c r="W970" i="8"/>
  <c r="W971" i="8"/>
  <c r="W972" i="8"/>
  <c r="W973" i="8"/>
  <c r="W974" i="8"/>
  <c r="W975" i="8"/>
  <c r="W976" i="8"/>
  <c r="W977" i="8"/>
  <c r="W979" i="8"/>
  <c r="W981" i="8"/>
  <c r="W982" i="8"/>
  <c r="W983" i="8"/>
  <c r="W984" i="8"/>
  <c r="W985" i="8"/>
  <c r="W986" i="8"/>
  <c r="W987" i="8"/>
  <c r="W990" i="8"/>
  <c r="W991" i="8"/>
  <c r="W992" i="8"/>
  <c r="W993" i="8"/>
  <c r="W995" i="8"/>
  <c r="W996" i="8"/>
  <c r="W997" i="8"/>
  <c r="W998" i="8"/>
  <c r="W1002" i="8"/>
  <c r="W1003" i="8"/>
  <c r="W1004" i="8"/>
  <c r="W1005" i="8"/>
  <c r="W1006" i="8"/>
  <c r="W1007" i="8"/>
  <c r="W1008" i="8"/>
  <c r="W1010" i="8"/>
  <c r="W1011" i="8"/>
  <c r="W1013" i="8"/>
  <c r="W1014" i="8"/>
  <c r="W1015" i="8"/>
  <c r="W1016" i="8"/>
  <c r="W1018" i="8"/>
  <c r="W1019" i="8"/>
  <c r="W1020" i="8"/>
  <c r="W1025" i="8"/>
  <c r="W1026" i="8"/>
  <c r="W1027" i="8"/>
  <c r="W1028" i="8"/>
  <c r="W1030" i="8"/>
  <c r="W1032" i="8"/>
  <c r="W1033" i="8"/>
  <c r="W1034" i="8"/>
  <c r="W1037" i="8"/>
  <c r="W1038" i="8"/>
  <c r="W1039" i="8"/>
  <c r="W1040" i="8"/>
  <c r="W1042" i="8"/>
  <c r="W1043" i="8"/>
  <c r="W1044" i="8"/>
  <c r="W1045" i="8"/>
  <c r="W1046" i="8"/>
  <c r="W1047" i="8"/>
  <c r="W1049" i="8"/>
  <c r="W1050" i="8"/>
  <c r="W1051" i="8"/>
  <c r="W1052" i="8"/>
  <c r="W1053" i="8"/>
  <c r="W1054" i="8"/>
  <c r="W1055" i="8"/>
  <c r="W1056" i="8"/>
  <c r="W1057" i="8"/>
  <c r="W1059" i="8"/>
  <c r="W1061" i="8"/>
  <c r="W1062" i="8"/>
  <c r="W1063" i="8"/>
  <c r="W1064" i="8"/>
  <c r="W1065" i="8"/>
  <c r="W1066" i="8"/>
  <c r="W1067" i="8"/>
  <c r="W1070" i="8"/>
  <c r="W1071" i="8"/>
  <c r="W1072" i="8"/>
  <c r="W1073" i="8"/>
  <c r="W1075" i="8"/>
  <c r="W1076" i="8"/>
  <c r="W1077" i="8"/>
  <c r="W1078" i="8"/>
  <c r="W1082" i="8"/>
  <c r="W1083" i="8"/>
  <c r="W1084" i="8"/>
  <c r="W1085" i="8"/>
  <c r="W1086" i="8"/>
  <c r="W1087" i="8"/>
  <c r="W1088" i="8"/>
  <c r="W1090" i="8"/>
  <c r="W1091" i="8"/>
  <c r="W1093" i="8"/>
  <c r="W1094" i="8"/>
  <c r="W1095" i="8"/>
  <c r="W1096" i="8"/>
  <c r="W1098" i="8"/>
  <c r="W1099" i="8"/>
  <c r="W1100" i="8"/>
  <c r="W1103" i="8"/>
  <c r="W1104" i="8"/>
  <c r="W1105" i="8"/>
  <c r="W1106" i="8"/>
  <c r="W1108" i="8"/>
  <c r="W1109" i="8"/>
  <c r="W1110" i="8"/>
  <c r="W1111" i="8"/>
  <c r="W1112" i="8"/>
  <c r="W1113" i="8"/>
  <c r="W1115" i="8"/>
  <c r="W1116" i="8"/>
  <c r="W1117" i="8"/>
  <c r="W1118" i="8"/>
  <c r="W1119" i="8"/>
  <c r="W1120" i="8"/>
  <c r="W1121" i="8"/>
  <c r="W1122" i="8"/>
  <c r="W1123" i="8"/>
  <c r="W1125" i="8"/>
  <c r="W1127" i="8"/>
  <c r="W1128" i="8"/>
  <c r="W1129" i="8"/>
  <c r="W1130" i="8"/>
  <c r="W1131" i="8"/>
  <c r="W1132" i="8"/>
  <c r="W1133" i="8"/>
  <c r="W1136" i="8"/>
  <c r="W1137" i="8"/>
  <c r="W1138" i="8"/>
  <c r="W1139" i="8"/>
  <c r="W1141" i="8"/>
  <c r="W1142" i="8"/>
  <c r="W1143" i="8"/>
  <c r="W1144" i="8"/>
  <c r="W1148" i="8"/>
  <c r="W1149" i="8"/>
  <c r="W1150" i="8"/>
  <c r="W1151" i="8"/>
  <c r="W1152" i="8"/>
  <c r="W1153" i="8"/>
  <c r="W1154" i="8"/>
  <c r="W1156" i="8"/>
  <c r="W1157" i="8"/>
  <c r="W1159" i="8"/>
  <c r="W1160" i="8"/>
  <c r="W1161" i="8"/>
  <c r="W1162" i="8"/>
  <c r="W1164" i="8"/>
  <c r="W1165" i="8"/>
  <c r="W1166" i="8"/>
  <c r="W1171" i="8"/>
  <c r="W1172" i="8"/>
  <c r="W1173" i="8"/>
  <c r="W1174" i="8"/>
  <c r="W1175" i="8"/>
  <c r="W1180" i="8"/>
  <c r="W1182" i="8"/>
  <c r="W1186" i="8"/>
  <c r="W1187" i="8"/>
  <c r="W1192" i="8"/>
  <c r="W1193" i="8"/>
  <c r="W1194" i="8"/>
  <c r="W1195" i="8"/>
  <c r="W1197" i="8"/>
  <c r="W1199" i="8"/>
  <c r="W1200" i="8"/>
  <c r="W1201" i="8"/>
  <c r="W1204" i="8"/>
  <c r="W1205" i="8"/>
  <c r="W1206" i="8"/>
  <c r="W1207" i="8"/>
  <c r="W1209" i="8"/>
  <c r="W1210" i="8"/>
  <c r="W1211" i="8"/>
  <c r="W1212" i="8"/>
  <c r="W1213" i="8"/>
  <c r="W1214" i="8"/>
  <c r="W1216" i="8"/>
  <c r="W1217" i="8"/>
  <c r="W1218" i="8"/>
  <c r="W1219" i="8"/>
  <c r="W1220" i="8"/>
  <c r="W1221" i="8"/>
  <c r="W1222" i="8"/>
  <c r="W1223" i="8"/>
  <c r="W1224" i="8"/>
  <c r="W1226" i="8"/>
  <c r="W1228" i="8"/>
  <c r="W1229" i="8"/>
  <c r="W1230" i="8"/>
  <c r="W1231" i="8"/>
  <c r="W1232" i="8"/>
  <c r="W1233" i="8"/>
  <c r="W1234" i="8"/>
  <c r="W1237" i="8"/>
  <c r="W1238" i="8"/>
  <c r="W1239" i="8"/>
  <c r="W1240" i="8"/>
  <c r="W1242" i="8"/>
  <c r="W1243" i="8"/>
  <c r="W1244" i="8"/>
  <c r="W1245" i="8"/>
  <c r="W1249" i="8"/>
  <c r="W1250" i="8"/>
  <c r="W1251" i="8"/>
  <c r="W1252" i="8"/>
  <c r="W1253" i="8"/>
  <c r="W1254" i="8"/>
  <c r="W1255" i="8"/>
  <c r="W1256" i="8"/>
  <c r="W1257" i="8"/>
  <c r="W1258" i="8"/>
  <c r="W1263" i="8"/>
  <c r="W1264" i="8"/>
  <c r="W1265" i="8"/>
  <c r="W1266" i="8"/>
  <c r="W1268" i="8"/>
  <c r="W1270" i="8"/>
  <c r="W1271" i="8"/>
  <c r="W1272" i="8"/>
  <c r="W1275" i="8"/>
  <c r="W1276" i="8"/>
  <c r="W1277" i="8"/>
  <c r="W1278" i="8"/>
  <c r="W1280" i="8"/>
  <c r="W1281" i="8"/>
  <c r="W1282" i="8"/>
  <c r="W1283" i="8"/>
  <c r="W1284" i="8"/>
  <c r="W1285" i="8"/>
  <c r="W1287" i="8"/>
  <c r="W1288" i="8"/>
  <c r="W1289" i="8"/>
  <c r="W1290" i="8"/>
  <c r="W1291" i="8"/>
  <c r="W1292" i="8"/>
  <c r="W1293" i="8"/>
  <c r="W1294" i="8"/>
  <c r="W1295" i="8"/>
  <c r="W1297" i="8"/>
  <c r="W1299" i="8"/>
  <c r="W1300" i="8"/>
  <c r="W1301" i="8"/>
  <c r="W1302" i="8"/>
  <c r="W1303" i="8"/>
  <c r="W1304" i="8"/>
  <c r="W1305" i="8"/>
  <c r="W1308" i="8"/>
  <c r="W1309" i="8"/>
  <c r="W1310" i="8"/>
  <c r="W1311" i="8"/>
  <c r="W1313" i="8"/>
  <c r="W1314" i="8"/>
  <c r="W1315" i="8"/>
  <c r="W1316" i="8"/>
  <c r="W1323" i="8"/>
  <c r="W1324" i="8"/>
  <c r="W1325" i="8"/>
  <c r="W1326" i="8"/>
  <c r="W1327" i="8"/>
  <c r="W1328" i="8"/>
  <c r="W1329" i="8"/>
  <c r="W1331" i="8"/>
  <c r="W1332" i="8"/>
  <c r="W1334" i="8"/>
  <c r="W1335" i="8"/>
  <c r="W1336" i="8"/>
  <c r="W1337" i="8"/>
  <c r="W1339" i="8"/>
  <c r="W1340" i="8"/>
  <c r="W1341" i="8"/>
  <c r="W1342" i="8"/>
  <c r="W1343" i="8"/>
  <c r="W1344" i="8"/>
  <c r="W1345" i="8"/>
  <c r="W1347" i="8"/>
  <c r="W1348" i="8"/>
  <c r="W1349" i="8"/>
  <c r="W1350" i="8"/>
  <c r="W1351" i="8"/>
  <c r="W1352" i="8"/>
  <c r="W1353" i="8"/>
  <c r="W1354" i="8"/>
  <c r="W1355" i="8"/>
  <c r="W1357" i="8"/>
  <c r="W1359" i="8"/>
  <c r="W1360" i="8"/>
  <c r="W1361" i="8"/>
  <c r="W1362" i="8"/>
  <c r="W1363" i="8"/>
  <c r="W1364" i="8"/>
  <c r="W1365" i="8"/>
  <c r="W1368" i="8"/>
  <c r="W1369" i="8"/>
  <c r="W1370" i="8"/>
  <c r="W1371" i="8"/>
  <c r="W1373" i="8"/>
  <c r="W1374" i="8"/>
  <c r="W1375" i="8"/>
  <c r="W1376" i="8"/>
  <c r="W1380" i="8"/>
  <c r="W1381" i="8"/>
  <c r="W1382" i="8"/>
  <c r="W1383" i="8"/>
  <c r="W1384" i="8"/>
  <c r="W1385" i="8"/>
  <c r="W1386" i="8"/>
  <c r="W1388" i="8"/>
  <c r="W1389" i="8"/>
  <c r="W1391" i="8"/>
  <c r="W1392" i="8"/>
  <c r="W1393" i="8"/>
  <c r="W1394" i="8"/>
  <c r="W1396" i="8"/>
  <c r="W1397" i="8"/>
  <c r="W1398" i="8"/>
  <c r="W1403" i="8"/>
  <c r="W1404" i="8"/>
  <c r="W1405" i="8"/>
  <c r="W1406" i="8"/>
  <c r="W1408" i="8"/>
  <c r="W1410" i="8"/>
  <c r="W1411" i="8"/>
  <c r="W1412" i="8"/>
  <c r="W1415" i="8"/>
  <c r="W1416" i="8"/>
  <c r="W1417" i="8"/>
  <c r="W1422" i="8"/>
  <c r="W1423" i="8"/>
  <c r="W1424" i="8"/>
  <c r="W1425" i="8"/>
  <c r="W1427" i="8"/>
  <c r="W1429" i="8"/>
  <c r="W1430" i="8"/>
  <c r="W1431" i="8"/>
  <c r="W1434" i="8"/>
  <c r="W1435" i="8"/>
  <c r="W1436" i="8"/>
  <c r="W1437" i="8"/>
  <c r="W1439" i="8"/>
  <c r="W1440" i="8"/>
  <c r="W1441" i="8"/>
  <c r="W1442" i="8"/>
  <c r="W1443" i="8"/>
  <c r="W1444" i="8"/>
  <c r="W1445" i="8"/>
  <c r="W1446" i="8"/>
  <c r="W1447" i="8"/>
  <c r="W1448" i="8"/>
  <c r="W1449" i="8"/>
  <c r="W1450" i="8"/>
  <c r="W1451" i="8"/>
  <c r="W1452" i="8"/>
  <c r="W1453" i="8"/>
  <c r="W1458" i="8"/>
  <c r="W1459" i="8"/>
  <c r="W1460" i="8"/>
  <c r="W1461" i="8"/>
  <c r="W1463" i="8"/>
  <c r="W1465" i="8"/>
  <c r="W1466" i="8"/>
  <c r="W1467" i="8"/>
  <c r="W1470" i="8"/>
  <c r="W1471" i="8"/>
  <c r="W1472" i="8"/>
  <c r="W1473" i="8"/>
  <c r="W1475" i="8"/>
  <c r="W1476" i="8"/>
  <c r="W1477" i="8"/>
  <c r="W1478" i="8"/>
  <c r="W1479" i="8"/>
  <c r="W1480" i="8"/>
  <c r="W1481" i="8"/>
  <c r="W1482" i="8"/>
  <c r="W1484" i="8"/>
  <c r="W1488" i="8"/>
  <c r="W1489" i="8"/>
  <c r="W1490" i="8"/>
  <c r="W1491" i="8"/>
  <c r="W1493" i="8"/>
  <c r="W1495" i="8"/>
  <c r="W1496" i="8"/>
  <c r="W1497" i="8"/>
  <c r="W1500" i="8"/>
  <c r="W1501" i="8"/>
  <c r="W1502" i="8"/>
  <c r="W1503" i="8"/>
  <c r="W1504" i="8"/>
  <c r="W1505" i="8"/>
  <c r="W1506" i="8"/>
  <c r="W1507" i="8"/>
  <c r="W1508" i="8"/>
  <c r="W1509" i="8"/>
  <c r="W1510" i="8"/>
  <c r="W1515" i="8"/>
  <c r="W1516" i="8"/>
  <c r="W1517" i="8"/>
  <c r="W1518" i="8"/>
  <c r="W1520" i="8"/>
  <c r="W1522" i="8"/>
  <c r="W1523" i="8"/>
  <c r="W1524" i="8"/>
  <c r="W1527" i="8"/>
  <c r="W1528" i="8"/>
  <c r="W1529" i="8"/>
  <c r="W1530" i="8"/>
  <c r="W1532" i="8"/>
  <c r="W1533" i="8"/>
  <c r="W1534" i="8"/>
  <c r="W1535" i="8"/>
  <c r="W1536" i="8"/>
  <c r="W1537" i="8"/>
  <c r="W1539" i="8"/>
  <c r="W1541" i="8"/>
  <c r="W1542" i="8"/>
  <c r="W1547" i="8"/>
  <c r="W1548" i="8"/>
  <c r="W1549" i="8"/>
  <c r="W1550" i="8"/>
  <c r="W1552" i="8"/>
  <c r="W1554" i="8"/>
  <c r="W1555" i="8"/>
  <c r="W1556" i="8"/>
  <c r="W1559" i="8"/>
  <c r="W1560" i="8"/>
  <c r="W1561" i="8"/>
  <c r="W1562" i="8"/>
  <c r="W1564" i="8"/>
  <c r="W1565" i="8"/>
  <c r="W1570" i="8"/>
  <c r="W1571" i="8"/>
  <c r="W1572" i="8"/>
  <c r="W1573" i="8"/>
  <c r="W1575" i="8"/>
  <c r="W1577" i="8"/>
  <c r="W1578" i="8"/>
  <c r="W1579" i="8"/>
  <c r="W1582" i="8"/>
  <c r="W1583" i="8"/>
  <c r="W1584" i="8"/>
  <c r="W1585" i="8"/>
  <c r="W1587" i="8"/>
  <c r="W1588" i="8"/>
  <c r="W1589" i="8"/>
  <c r="W1594" i="8"/>
  <c r="W1595" i="8"/>
  <c r="W1596" i="8"/>
  <c r="W1597" i="8"/>
  <c r="W1599" i="8"/>
  <c r="W1601" i="8"/>
  <c r="W1602" i="8"/>
  <c r="W1603" i="8"/>
  <c r="W1606" i="8"/>
  <c r="W1607" i="8"/>
  <c r="W1608" i="8"/>
  <c r="W1612" i="8"/>
  <c r="W1615" i="8"/>
  <c r="W1617" i="8"/>
  <c r="W1619" i="8"/>
  <c r="W1620" i="8"/>
  <c r="W1625" i="8"/>
  <c r="W1626" i="8"/>
  <c r="W1627" i="8"/>
  <c r="W1628" i="8"/>
  <c r="W1630" i="8"/>
  <c r="W1632" i="8"/>
  <c r="W1633" i="8"/>
  <c r="W1634" i="8"/>
  <c r="W1637" i="8"/>
  <c r="W1638" i="8"/>
  <c r="W1639" i="8"/>
  <c r="W1644" i="8"/>
  <c r="W1645" i="8"/>
  <c r="W1650" i="8"/>
  <c r="J1438" i="8"/>
  <c r="I1421" i="8"/>
  <c r="J1421" i="8"/>
  <c r="I1426" i="8"/>
  <c r="J1426" i="8"/>
  <c r="I1428" i="8"/>
  <c r="J1428" i="8"/>
  <c r="I1433" i="8"/>
  <c r="J1433" i="8"/>
  <c r="J830" i="8"/>
  <c r="N1421" i="8"/>
  <c r="O1421" i="8"/>
  <c r="N1426" i="8"/>
  <c r="O1426" i="8"/>
  <c r="N1428" i="8"/>
  <c r="O1428" i="8"/>
  <c r="N1433" i="8"/>
  <c r="O1433" i="8"/>
  <c r="N1438" i="8"/>
  <c r="O1438" i="8"/>
  <c r="O1649" i="8"/>
  <c r="O1647" i="8" s="1"/>
  <c r="O1646" i="8" s="1"/>
  <c r="O1643" i="8"/>
  <c r="O1642" i="8" s="1"/>
  <c r="O1631" i="8"/>
  <c r="O1629" i="8"/>
  <c r="O1624" i="8"/>
  <c r="O1614" i="8"/>
  <c r="O1613" i="8" s="1"/>
  <c r="O1499" i="8" s="1"/>
  <c r="O1611" i="8"/>
  <c r="O1600" i="8"/>
  <c r="O1598" i="8"/>
  <c r="O1593" i="8"/>
  <c r="O1581" i="8"/>
  <c r="O1576" i="8"/>
  <c r="O1574" i="8"/>
  <c r="O1569" i="8"/>
  <c r="O1558" i="8"/>
  <c r="O1553" i="8"/>
  <c r="O1551" i="8"/>
  <c r="O1546" i="8"/>
  <c r="O1543" i="8"/>
  <c r="O1531" i="8"/>
  <c r="O1526" i="8"/>
  <c r="O1521" i="8"/>
  <c r="O1519" i="8"/>
  <c r="O1514" i="8"/>
  <c r="O1494" i="8"/>
  <c r="O1492" i="8"/>
  <c r="O1487" i="8"/>
  <c r="O1483" i="8"/>
  <c r="O1474" i="8"/>
  <c r="O1469" i="8"/>
  <c r="O1464" i="8"/>
  <c r="O1462" i="8"/>
  <c r="O1457" i="8"/>
  <c r="O1409" i="8"/>
  <c r="O1407" i="8"/>
  <c r="O1402" i="8"/>
  <c r="O1395" i="8"/>
  <c r="O1390" i="8"/>
  <c r="O1387" i="8"/>
  <c r="O1379" i="8"/>
  <c r="O1372" i="8"/>
  <c r="O1367" i="8"/>
  <c r="O1358" i="8"/>
  <c r="O1356" i="8"/>
  <c r="O1346" i="8"/>
  <c r="O1338" i="8"/>
  <c r="O1333" i="8"/>
  <c r="O1330" i="8"/>
  <c r="O1322" i="8"/>
  <c r="O1312" i="8"/>
  <c r="O1307" i="8"/>
  <c r="O1298" i="8"/>
  <c r="O1296" i="8"/>
  <c r="O1286" i="8"/>
  <c r="O1279" i="8"/>
  <c r="O1274" i="8"/>
  <c r="O1269" i="8"/>
  <c r="O1267" i="8"/>
  <c r="O1262" i="8"/>
  <c r="O1261" i="8" s="1"/>
  <c r="O1248" i="8"/>
  <c r="O1247" i="8"/>
  <c r="O1246" i="8" s="1"/>
  <c r="O1241" i="8"/>
  <c r="O1236" i="8"/>
  <c r="O1227" i="8"/>
  <c r="O1225" i="8"/>
  <c r="O1215" i="8"/>
  <c r="O1208" i="8"/>
  <c r="O1203" i="8"/>
  <c r="O1198" i="8"/>
  <c r="O1196" i="8"/>
  <c r="O1191" i="8"/>
  <c r="O1176" i="8"/>
  <c r="O1163" i="8"/>
  <c r="O1158" i="8"/>
  <c r="O1155" i="8"/>
  <c r="O1147" i="8"/>
  <c r="O1140" i="8"/>
  <c r="O1135" i="8"/>
  <c r="O1126" i="8"/>
  <c r="O1124" i="8"/>
  <c r="O1114" i="8"/>
  <c r="O1107" i="8"/>
  <c r="O1102" i="8"/>
  <c r="O1097" i="8"/>
  <c r="O1092" i="8"/>
  <c r="O1089" i="8"/>
  <c r="O1081" i="8"/>
  <c r="O1074" i="8"/>
  <c r="O1069" i="8"/>
  <c r="O1060" i="8"/>
  <c r="O1058" i="8"/>
  <c r="O1048" i="8"/>
  <c r="O1041" i="8"/>
  <c r="O1036" i="8"/>
  <c r="O1031" i="8"/>
  <c r="O1029" i="8"/>
  <c r="O1024" i="8"/>
  <c r="O1017" i="8"/>
  <c r="O1012" i="8"/>
  <c r="O1009" i="8"/>
  <c r="O1001" i="8"/>
  <c r="O994" i="8"/>
  <c r="O989" i="8"/>
  <c r="O980" i="8"/>
  <c r="O978" i="8"/>
  <c r="O968" i="8"/>
  <c r="O961" i="8"/>
  <c r="O956" i="8"/>
  <c r="O951" i="8"/>
  <c r="O949" i="8"/>
  <c r="O944" i="8"/>
  <c r="O937" i="8"/>
  <c r="O932" i="8"/>
  <c r="O929" i="8"/>
  <c r="O921" i="8"/>
  <c r="O914" i="8"/>
  <c r="O909" i="8"/>
  <c r="O908" i="8" s="1"/>
  <c r="O900" i="8"/>
  <c r="O898" i="8"/>
  <c r="O888" i="8"/>
  <c r="O881" i="8"/>
  <c r="O876" i="8"/>
  <c r="O871" i="8"/>
  <c r="O869" i="8"/>
  <c r="O864" i="8"/>
  <c r="O857" i="8"/>
  <c r="O852" i="8"/>
  <c r="O849" i="8"/>
  <c r="O840" i="8"/>
  <c r="O836" i="8"/>
  <c r="O835" i="8" s="1"/>
  <c r="O830" i="8"/>
  <c r="O825" i="8"/>
  <c r="O816" i="8"/>
  <c r="O814" i="8"/>
  <c r="O804" i="8"/>
  <c r="O797" i="8"/>
  <c r="O792" i="8"/>
  <c r="O787" i="8"/>
  <c r="O785" i="8"/>
  <c r="O780" i="8"/>
  <c r="O773" i="8"/>
  <c r="O768" i="8"/>
  <c r="O765" i="8"/>
  <c r="O757" i="8"/>
  <c r="O750" i="8"/>
  <c r="O745" i="8"/>
  <c r="O736" i="8"/>
  <c r="O734" i="8"/>
  <c r="O724" i="8"/>
  <c r="O717" i="8"/>
  <c r="O712" i="8"/>
  <c r="O707" i="8"/>
  <c r="O705" i="8"/>
  <c r="O700" i="8"/>
  <c r="O693" i="8"/>
  <c r="O688" i="8"/>
  <c r="O685" i="8"/>
  <c r="O677" i="8"/>
  <c r="O670" i="8"/>
  <c r="O665" i="8"/>
  <c r="O656" i="8"/>
  <c r="O654" i="8"/>
  <c r="O644" i="8"/>
  <c r="O637" i="8"/>
  <c r="O632" i="8"/>
  <c r="O627" i="8"/>
  <c r="O625" i="8"/>
  <c r="O620" i="8"/>
  <c r="O613" i="8"/>
  <c r="O608" i="8"/>
  <c r="O605" i="8"/>
  <c r="O597" i="8"/>
  <c r="O588" i="8"/>
  <c r="O583" i="8"/>
  <c r="O580" i="8"/>
  <c r="O572" i="8"/>
  <c r="O565" i="8"/>
  <c r="O560" i="8"/>
  <c r="O559" i="8" s="1"/>
  <c r="O551" i="8"/>
  <c r="O549" i="8"/>
  <c r="O539" i="8"/>
  <c r="O532" i="8"/>
  <c r="O527" i="8"/>
  <c r="O522" i="8"/>
  <c r="O520" i="8"/>
  <c r="O515" i="8"/>
  <c r="O508" i="8"/>
  <c r="O503" i="8"/>
  <c r="O500" i="8"/>
  <c r="O492" i="8"/>
  <c r="O485" i="8"/>
  <c r="O479" i="8" s="1"/>
  <c r="O480" i="8"/>
  <c r="O471" i="8"/>
  <c r="O469" i="8"/>
  <c r="O459" i="8"/>
  <c r="O452" i="8"/>
  <c r="O447" i="8"/>
  <c r="O441" i="8"/>
  <c r="O439" i="8"/>
  <c r="O434" i="8"/>
  <c r="O427" i="8"/>
  <c r="O422" i="8"/>
  <c r="O419" i="8"/>
  <c r="O411" i="8"/>
  <c r="O404" i="8"/>
  <c r="O399" i="8"/>
  <c r="O390" i="8"/>
  <c r="O388" i="8"/>
  <c r="O378" i="8"/>
  <c r="O371" i="8"/>
  <c r="O366" i="8"/>
  <c r="O361" i="8"/>
  <c r="O359" i="8"/>
  <c r="O354" i="8"/>
  <c r="O347" i="8"/>
  <c r="O342" i="8"/>
  <c r="O339" i="8"/>
  <c r="O331" i="8"/>
  <c r="O324" i="8"/>
  <c r="O319" i="8"/>
  <c r="O318" i="8" s="1"/>
  <c r="O310" i="8"/>
  <c r="O308" i="8"/>
  <c r="O298" i="8"/>
  <c r="O291" i="8"/>
  <c r="O286" i="8"/>
  <c r="O281" i="8"/>
  <c r="O279" i="8"/>
  <c r="O274" i="8"/>
  <c r="O268" i="8"/>
  <c r="O263" i="8"/>
  <c r="O262" i="8" s="1"/>
  <c r="O254" i="8"/>
  <c r="O252" i="8"/>
  <c r="O242" i="8"/>
  <c r="O235" i="8"/>
  <c r="O230" i="8"/>
  <c r="O225" i="8"/>
  <c r="O223" i="8"/>
  <c r="O218" i="8"/>
  <c r="O211" i="8"/>
  <c r="O206" i="8"/>
  <c r="O203" i="8"/>
  <c r="O195" i="8"/>
  <c r="O188" i="8"/>
  <c r="O183" i="8"/>
  <c r="O182" i="8" s="1"/>
  <c r="O174" i="8"/>
  <c r="O172" i="8"/>
  <c r="O162" i="8"/>
  <c r="O155" i="8"/>
  <c r="O150" i="8"/>
  <c r="O145" i="8"/>
  <c r="O143" i="8"/>
  <c r="O138" i="8"/>
  <c r="O132" i="8"/>
  <c r="O127" i="8"/>
  <c r="O126" i="8"/>
  <c r="O122" i="8"/>
  <c r="O120" i="8"/>
  <c r="O115" i="8"/>
  <c r="O104" i="8"/>
  <c r="O102" i="8"/>
  <c r="O100" i="8"/>
  <c r="O95" i="8"/>
  <c r="O88" i="8"/>
  <c r="O83" i="8"/>
  <c r="O80" i="8"/>
  <c r="O72" i="8"/>
  <c r="O65" i="8"/>
  <c r="O60" i="8"/>
  <c r="O51" i="8"/>
  <c r="O49" i="8"/>
  <c r="O39" i="8"/>
  <c r="O32" i="8"/>
  <c r="O27" i="8"/>
  <c r="O22" i="8"/>
  <c r="O20" i="8"/>
  <c r="O15" i="8"/>
  <c r="N1649" i="8"/>
  <c r="N1648" i="8" s="1"/>
  <c r="N1643" i="8"/>
  <c r="N1642" i="8" s="1"/>
  <c r="N1631" i="8"/>
  <c r="N1629" i="8"/>
  <c r="N1624" i="8"/>
  <c r="N1614" i="8"/>
  <c r="N1613" i="8" s="1"/>
  <c r="N1499" i="8" s="1"/>
  <c r="N1611" i="8"/>
  <c r="N1600" i="8"/>
  <c r="N1598" i="8"/>
  <c r="N1593" i="8"/>
  <c r="N1581" i="8"/>
  <c r="N1576" i="8"/>
  <c r="N1574" i="8"/>
  <c r="N1569" i="8"/>
  <c r="N1558" i="8"/>
  <c r="N1553" i="8"/>
  <c r="N1551" i="8"/>
  <c r="N1546" i="8"/>
  <c r="N1543" i="8"/>
  <c r="N1531" i="8"/>
  <c r="N1526" i="8"/>
  <c r="N1521" i="8"/>
  <c r="N1519" i="8"/>
  <c r="N1514" i="8"/>
  <c r="N1494" i="8"/>
  <c r="N1492" i="8"/>
  <c r="N1487" i="8"/>
  <c r="N1483" i="8"/>
  <c r="N1474" i="8"/>
  <c r="N1469" i="8"/>
  <c r="N1464" i="8"/>
  <c r="N1462" i="8"/>
  <c r="N1457" i="8"/>
  <c r="N1409" i="8"/>
  <c r="N1407" i="8"/>
  <c r="N1402" i="8"/>
  <c r="N1395" i="8"/>
  <c r="N1390" i="8"/>
  <c r="N1387" i="8"/>
  <c r="N1379" i="8"/>
  <c r="N1372" i="8"/>
  <c r="N1367" i="8"/>
  <c r="N1358" i="8"/>
  <c r="N1356" i="8"/>
  <c r="N1346" i="8"/>
  <c r="N1338" i="8"/>
  <c r="N1333" i="8"/>
  <c r="N1330" i="8"/>
  <c r="N1322" i="8"/>
  <c r="N1312" i="8"/>
  <c r="N1307" i="8"/>
  <c r="N1298" i="8"/>
  <c r="N1296" i="8"/>
  <c r="N1286" i="8"/>
  <c r="N1279" i="8"/>
  <c r="N1274" i="8"/>
  <c r="N1269" i="8"/>
  <c r="N1267" i="8"/>
  <c r="N1262" i="8"/>
  <c r="N1248" i="8"/>
  <c r="N1247" i="8" s="1"/>
  <c r="N1246" i="8" s="1"/>
  <c r="N1241" i="8"/>
  <c r="N1236" i="8"/>
  <c r="N1227" i="8"/>
  <c r="N1225" i="8"/>
  <c r="N1215" i="8"/>
  <c r="N1208" i="8"/>
  <c r="N1203" i="8"/>
  <c r="N1198" i="8"/>
  <c r="N1196" i="8"/>
  <c r="N1191" i="8"/>
  <c r="N1176" i="8"/>
  <c r="N1163" i="8"/>
  <c r="N1158" i="8"/>
  <c r="N1155" i="8"/>
  <c r="N1147" i="8"/>
  <c r="N1140" i="8"/>
  <c r="N1135" i="8"/>
  <c r="N1126" i="8"/>
  <c r="N1124" i="8"/>
  <c r="N1114" i="8"/>
  <c r="N1107" i="8"/>
  <c r="N1102" i="8"/>
  <c r="N1097" i="8"/>
  <c r="N1092" i="8"/>
  <c r="N1089" i="8"/>
  <c r="N1081" i="8"/>
  <c r="N1074" i="8"/>
  <c r="N1069" i="8"/>
  <c r="N1068" i="8" s="1"/>
  <c r="N1060" i="8"/>
  <c r="N1058" i="8"/>
  <c r="N1048" i="8"/>
  <c r="N1041" i="8"/>
  <c r="N1036" i="8"/>
  <c r="N1031" i="8"/>
  <c r="N1029" i="8"/>
  <c r="N1024" i="8"/>
  <c r="N1017" i="8"/>
  <c r="N1012" i="8"/>
  <c r="N1009" i="8"/>
  <c r="N1001" i="8"/>
  <c r="N994" i="8"/>
  <c r="N989" i="8"/>
  <c r="N980" i="8"/>
  <c r="N978" i="8"/>
  <c r="N968" i="8"/>
  <c r="N961" i="8"/>
  <c r="N956" i="8"/>
  <c r="N951" i="8"/>
  <c r="N949" i="8"/>
  <c r="N944" i="8"/>
  <c r="N937" i="8"/>
  <c r="N932" i="8"/>
  <c r="N929" i="8"/>
  <c r="N921" i="8"/>
  <c r="N914" i="8"/>
  <c r="N909" i="8"/>
  <c r="N900" i="8"/>
  <c r="N898" i="8"/>
  <c r="N888" i="8"/>
  <c r="N881" i="8"/>
  <c r="N876" i="8"/>
  <c r="N871" i="8"/>
  <c r="N869" i="8"/>
  <c r="N864" i="8"/>
  <c r="N857" i="8"/>
  <c r="N852" i="8"/>
  <c r="N849" i="8"/>
  <c r="N840" i="8"/>
  <c r="N836" i="8"/>
  <c r="N835" i="8" s="1"/>
  <c r="N830" i="8"/>
  <c r="N825" i="8"/>
  <c r="N816" i="8"/>
  <c r="N814" i="8"/>
  <c r="N804" i="8"/>
  <c r="N797" i="8"/>
  <c r="N792" i="8"/>
  <c r="N787" i="8"/>
  <c r="N785" i="8"/>
  <c r="N780" i="8"/>
  <c r="N773" i="8"/>
  <c r="N768" i="8"/>
  <c r="N765" i="8"/>
  <c r="N757" i="8"/>
  <c r="N750" i="8"/>
  <c r="N745" i="8"/>
  <c r="N736" i="8"/>
  <c r="N734" i="8"/>
  <c r="N724" i="8"/>
  <c r="N717" i="8"/>
  <c r="N712" i="8"/>
  <c r="N707" i="8"/>
  <c r="N705" i="8"/>
  <c r="N700" i="8"/>
  <c r="N693" i="8"/>
  <c r="N688" i="8"/>
  <c r="N685" i="8"/>
  <c r="N677" i="8"/>
  <c r="N670" i="8"/>
  <c r="N665" i="8"/>
  <c r="N656" i="8"/>
  <c r="N654" i="8"/>
  <c r="N644" i="8"/>
  <c r="N637" i="8"/>
  <c r="N632" i="8"/>
  <c r="N627" i="8"/>
  <c r="N625" i="8"/>
  <c r="N620" i="8"/>
  <c r="N613" i="8"/>
  <c r="N608" i="8"/>
  <c r="N605" i="8"/>
  <c r="N597" i="8"/>
  <c r="N588" i="8"/>
  <c r="N583" i="8"/>
  <c r="N580" i="8"/>
  <c r="N572" i="8"/>
  <c r="N565" i="8"/>
  <c r="N560" i="8"/>
  <c r="N551" i="8"/>
  <c r="N549" i="8"/>
  <c r="N539" i="8"/>
  <c r="N532" i="8"/>
  <c r="N527" i="8"/>
  <c r="N522" i="8"/>
  <c r="N520" i="8"/>
  <c r="N515" i="8"/>
  <c r="N508" i="8"/>
  <c r="N503" i="8"/>
  <c r="N500" i="8"/>
  <c r="N492" i="8"/>
  <c r="N485" i="8"/>
  <c r="N480" i="8"/>
  <c r="N471" i="8"/>
  <c r="N469" i="8"/>
  <c r="N459" i="8"/>
  <c r="N452" i="8"/>
  <c r="N447" i="8"/>
  <c r="N441" i="8"/>
  <c r="N439" i="8"/>
  <c r="N434" i="8"/>
  <c r="N427" i="8"/>
  <c r="N422" i="8"/>
  <c r="N419" i="8"/>
  <c r="N411" i="8"/>
  <c r="N404" i="8"/>
  <c r="N399" i="8"/>
  <c r="N390" i="8"/>
  <c r="N388" i="8"/>
  <c r="N378" i="8"/>
  <c r="N371" i="8"/>
  <c r="N366" i="8"/>
  <c r="N361" i="8"/>
  <c r="N359" i="8"/>
  <c r="N354" i="8"/>
  <c r="N347" i="8"/>
  <c r="N342" i="8"/>
  <c r="N339" i="8"/>
  <c r="N331" i="8"/>
  <c r="N324" i="8"/>
  <c r="N319" i="8"/>
  <c r="N310" i="8"/>
  <c r="N308" i="8"/>
  <c r="N298" i="8"/>
  <c r="N291" i="8"/>
  <c r="N286" i="8"/>
  <c r="N281" i="8"/>
  <c r="N279" i="8"/>
  <c r="N274" i="8"/>
  <c r="N268" i="8"/>
  <c r="N263" i="8"/>
  <c r="N254" i="8"/>
  <c r="N252" i="8"/>
  <c r="N242" i="8"/>
  <c r="N235" i="8"/>
  <c r="N230" i="8"/>
  <c r="N225" i="8"/>
  <c r="N223" i="8"/>
  <c r="N218" i="8"/>
  <c r="N211" i="8"/>
  <c r="N206" i="8"/>
  <c r="N203" i="8"/>
  <c r="N195" i="8"/>
  <c r="N188" i="8"/>
  <c r="N183" i="8"/>
  <c r="N174" i="8"/>
  <c r="N172" i="8"/>
  <c r="N162" i="8"/>
  <c r="N155" i="8"/>
  <c r="N150" i="8"/>
  <c r="N145" i="8"/>
  <c r="N143" i="8"/>
  <c r="N138" i="8"/>
  <c r="N132" i="8"/>
  <c r="N127" i="8"/>
  <c r="N122" i="8"/>
  <c r="N120" i="8"/>
  <c r="N115" i="8"/>
  <c r="N104" i="8"/>
  <c r="N102" i="8"/>
  <c r="N100" i="8"/>
  <c r="N95" i="8"/>
  <c r="N88" i="8"/>
  <c r="N83" i="8"/>
  <c r="N80" i="8"/>
  <c r="N72" i="8"/>
  <c r="N65" i="8"/>
  <c r="N60" i="8"/>
  <c r="N51" i="8"/>
  <c r="N49" i="8"/>
  <c r="N39" i="8"/>
  <c r="N32" i="8"/>
  <c r="N27" i="8"/>
  <c r="N22" i="8"/>
  <c r="N20" i="8"/>
  <c r="N15" i="8"/>
  <c r="L1649" i="8"/>
  <c r="L1538" i="8"/>
  <c r="I132" i="8"/>
  <c r="AF26" i="13"/>
  <c r="AF27" i="13"/>
  <c r="AF29" i="13"/>
  <c r="AF32" i="13"/>
  <c r="AF34" i="13"/>
  <c r="AF36" i="13"/>
  <c r="AF37" i="13"/>
  <c r="AF38" i="13"/>
  <c r="AF40" i="13"/>
  <c r="AF41" i="13"/>
  <c r="AF44" i="13"/>
  <c r="AF45" i="13"/>
  <c r="AF46" i="13"/>
  <c r="AF47" i="13"/>
  <c r="AF48" i="13"/>
  <c r="AF49" i="13"/>
  <c r="AF50" i="13"/>
  <c r="AF51" i="13"/>
  <c r="AF53" i="13"/>
  <c r="AF54" i="13"/>
  <c r="AF55" i="13"/>
  <c r="AF56" i="13"/>
  <c r="AF57" i="13"/>
  <c r="AF58" i="13"/>
  <c r="AF59" i="13"/>
  <c r="AF60" i="13"/>
  <c r="AF63" i="13"/>
  <c r="AF64" i="13"/>
  <c r="AF66" i="13"/>
  <c r="AF67" i="13"/>
  <c r="AF68" i="13"/>
  <c r="AF69" i="13"/>
  <c r="AF70" i="13"/>
  <c r="AF73" i="13"/>
  <c r="AF74" i="13"/>
  <c r="AF76" i="13"/>
  <c r="AF77" i="13"/>
  <c r="AE25" i="13"/>
  <c r="AE28" i="13"/>
  <c r="AE31" i="13"/>
  <c r="AE33" i="13"/>
  <c r="AE35" i="13"/>
  <c r="AE39" i="13"/>
  <c r="AE43" i="13"/>
  <c r="AE52" i="13"/>
  <c r="AE62" i="13"/>
  <c r="AF80" i="13"/>
  <c r="AF81" i="13"/>
  <c r="AF82" i="13"/>
  <c r="AF83" i="13"/>
  <c r="AF85" i="13"/>
  <c r="AF86" i="13"/>
  <c r="AF89" i="13"/>
  <c r="AF90" i="13"/>
  <c r="AF93" i="13"/>
  <c r="AF94" i="13"/>
  <c r="AF95" i="13"/>
  <c r="AF96" i="13"/>
  <c r="AF97" i="13"/>
  <c r="AF98" i="13"/>
  <c r="AF101" i="13"/>
  <c r="AF102" i="13"/>
  <c r="AF103" i="13"/>
  <c r="AF108" i="13"/>
  <c r="AF109" i="13"/>
  <c r="AF111" i="13"/>
  <c r="AF113" i="13"/>
  <c r="AF114" i="13"/>
  <c r="AF116" i="13"/>
  <c r="AF117" i="13"/>
  <c r="AF118" i="13"/>
  <c r="AF122" i="13"/>
  <c r="AF123" i="13"/>
  <c r="AF125" i="13"/>
  <c r="AF128" i="13"/>
  <c r="AF129" i="13"/>
  <c r="AF130" i="13"/>
  <c r="AF131" i="13"/>
  <c r="AF133" i="13"/>
  <c r="AF134" i="13"/>
  <c r="AF135" i="13"/>
  <c r="AF136" i="13"/>
  <c r="AF140" i="13"/>
  <c r="AF142" i="13"/>
  <c r="AF146" i="13"/>
  <c r="AF147" i="13"/>
  <c r="AF148" i="13"/>
  <c r="AF153" i="13"/>
  <c r="AF154" i="13"/>
  <c r="AF157" i="13"/>
  <c r="AF160" i="13"/>
  <c r="AF161" i="13"/>
  <c r="AF162" i="13"/>
  <c r="AF164" i="13"/>
  <c r="AF166" i="13"/>
  <c r="AF167" i="13"/>
  <c r="AF171" i="13"/>
  <c r="AF173" i="13"/>
  <c r="AF176" i="13"/>
  <c r="AF178" i="13"/>
  <c r="AF179" i="13"/>
  <c r="Y174" i="13"/>
  <c r="Y183" i="13" s="1"/>
  <c r="Y165" i="13"/>
  <c r="Y163" i="13"/>
  <c r="Y159" i="13"/>
  <c r="Y156" i="13"/>
  <c r="Y155" i="13" s="1"/>
  <c r="Y152" i="13"/>
  <c r="Y151" i="13" s="1"/>
  <c r="Y145" i="13"/>
  <c r="Y144" i="13" s="1"/>
  <c r="Y143" i="13" s="1"/>
  <c r="Y141" i="13"/>
  <c r="Y139" i="13"/>
  <c r="Y132" i="13"/>
  <c r="Y127" i="13"/>
  <c r="Y124" i="13"/>
  <c r="Y121" i="13"/>
  <c r="Y115" i="13"/>
  <c r="Y112" i="13"/>
  <c r="Y110" i="13"/>
  <c r="Y107" i="13"/>
  <c r="Y100" i="13"/>
  <c r="Y99" i="13" s="1"/>
  <c r="Y92" i="13"/>
  <c r="Y84" i="13"/>
  <c r="Y79" i="13"/>
  <c r="Y75" i="13"/>
  <c r="Y72" i="13"/>
  <c r="Y65" i="13"/>
  <c r="Y62" i="13"/>
  <c r="Y52" i="13"/>
  <c r="Y43" i="13"/>
  <c r="Y39" i="13"/>
  <c r="Y35" i="13"/>
  <c r="Y33" i="13"/>
  <c r="Y31" i="13"/>
  <c r="Y28" i="13"/>
  <c r="Y25" i="13"/>
  <c r="X25" i="13"/>
  <c r="X28" i="13"/>
  <c r="X31" i="13"/>
  <c r="X33" i="13"/>
  <c r="X35" i="13"/>
  <c r="X39" i="13"/>
  <c r="X43" i="13"/>
  <c r="X52" i="13"/>
  <c r="X62" i="13"/>
  <c r="X65" i="13"/>
  <c r="X72" i="13"/>
  <c r="X75" i="13"/>
  <c r="X79" i="13"/>
  <c r="X87" i="13"/>
  <c r="X84" i="13"/>
  <c r="X115" i="13"/>
  <c r="X107" i="13"/>
  <c r="X106" i="13" s="1"/>
  <c r="X105" i="13" s="1"/>
  <c r="X104" i="13" s="1"/>
  <c r="X92" i="13"/>
  <c r="X91" i="13" s="1"/>
  <c r="X183" i="13"/>
  <c r="X169" i="13"/>
  <c r="X132" i="13"/>
  <c r="X127" i="13"/>
  <c r="X121" i="13"/>
  <c r="X124" i="13"/>
  <c r="X139" i="13"/>
  <c r="X141" i="13"/>
  <c r="W79" i="13"/>
  <c r="O779" i="8" l="1"/>
  <c r="N1134" i="8"/>
  <c r="O514" i="8"/>
  <c r="O1134" i="8"/>
  <c r="O1366" i="8"/>
  <c r="O1468" i="8"/>
  <c r="O1545" i="8"/>
  <c r="O1068" i="8"/>
  <c r="O137" i="8"/>
  <c r="O744" i="8"/>
  <c r="O1306" i="8"/>
  <c r="O1486" i="8"/>
  <c r="N1592" i="8"/>
  <c r="O619" i="8"/>
  <c r="O1641" i="8"/>
  <c r="O1563" i="8" s="1"/>
  <c r="N908" i="8"/>
  <c r="O353" i="8"/>
  <c r="O352" i="8" s="1"/>
  <c r="O351" i="8" s="1"/>
  <c r="O1401" i="8"/>
  <c r="N988" i="8"/>
  <c r="O433" i="8"/>
  <c r="O943" i="8"/>
  <c r="O410" i="8"/>
  <c r="O409" i="8" s="1"/>
  <c r="N664" i="8"/>
  <c r="O59" i="8"/>
  <c r="N398" i="8"/>
  <c r="N619" i="8"/>
  <c r="N1401" i="8"/>
  <c r="O1648" i="8"/>
  <c r="N149" i="8"/>
  <c r="N631" i="8"/>
  <c r="N618" i="8" s="1"/>
  <c r="N839" i="8"/>
  <c r="N838" i="8" s="1"/>
  <c r="O1000" i="8"/>
  <c r="O999" i="8" s="1"/>
  <c r="N1101" i="8"/>
  <c r="O676" i="8"/>
  <c r="O675" i="8" s="1"/>
  <c r="Y71" i="13"/>
  <c r="O824" i="8"/>
  <c r="O778" i="8" s="1"/>
  <c r="O777" i="8" s="1"/>
  <c r="O1080" i="8"/>
  <c r="O1079" i="8" s="1"/>
  <c r="O194" i="8"/>
  <c r="O193" i="8" s="1"/>
  <c r="O711" i="8"/>
  <c r="O1592" i="8"/>
  <c r="N273" i="8"/>
  <c r="N824" i="8"/>
  <c r="N1023" i="8"/>
  <c r="N1568" i="8"/>
  <c r="O988" i="8"/>
  <c r="O1513" i="8"/>
  <c r="O1512" i="8" s="1"/>
  <c r="O1511" i="8" s="1"/>
  <c r="O1618" i="8" s="1"/>
  <c r="J1420" i="8"/>
  <c r="O631" i="8"/>
  <c r="N1641" i="8"/>
  <c r="N1563" i="8" s="1"/>
  <c r="I1420" i="8"/>
  <c r="N217" i="8"/>
  <c r="N353" i="8"/>
  <c r="N699" i="8"/>
  <c r="N1261" i="8"/>
  <c r="N1513" i="8"/>
  <c r="N1512" i="8" s="1"/>
  <c r="N1511" i="8" s="1"/>
  <c r="N1618" i="8" s="1"/>
  <c r="AE30" i="13"/>
  <c r="Y42" i="13"/>
  <c r="O1378" i="8"/>
  <c r="O1377" i="8" s="1"/>
  <c r="O114" i="8"/>
  <c r="N955" i="8"/>
  <c r="O526" i="8"/>
  <c r="O513" i="8" s="1"/>
  <c r="O955" i="8"/>
  <c r="O1101" i="8"/>
  <c r="O1190" i="8"/>
  <c r="N779" i="8"/>
  <c r="O920" i="8"/>
  <c r="O919" i="8" s="1"/>
  <c r="O1035" i="8"/>
  <c r="N1432" i="8"/>
  <c r="O1568" i="8"/>
  <c r="O71" i="8"/>
  <c r="O70" i="8" s="1"/>
  <c r="O863" i="8"/>
  <c r="O862" i="8" s="1"/>
  <c r="O1557" i="8"/>
  <c r="O330" i="8"/>
  <c r="O329" i="8" s="1"/>
  <c r="N137" i="8"/>
  <c r="O664" i="8"/>
  <c r="O229" i="8"/>
  <c r="O596" i="8"/>
  <c r="O595" i="8" s="1"/>
  <c r="O14" i="8"/>
  <c r="O13" i="8" s="1"/>
  <c r="N596" i="8"/>
  <c r="N595" i="8" s="1"/>
  <c r="N1366" i="8"/>
  <c r="O94" i="8"/>
  <c r="O365" i="8"/>
  <c r="O491" i="8"/>
  <c r="O490" i="8" s="1"/>
  <c r="N114" i="8"/>
  <c r="O26" i="8"/>
  <c r="O1456" i="8"/>
  <c r="N59" i="8"/>
  <c r="N126" i="8"/>
  <c r="N446" i="8"/>
  <c r="N1146" i="8"/>
  <c r="N1145" i="8" s="1"/>
  <c r="O446" i="8"/>
  <c r="O571" i="8"/>
  <c r="O570" i="8" s="1"/>
  <c r="O699" i="8"/>
  <c r="O1235" i="8"/>
  <c r="O217" i="8"/>
  <c r="O273" i="8"/>
  <c r="O398" i="8"/>
  <c r="O875" i="8"/>
  <c r="O1586" i="8"/>
  <c r="O1580" i="8" s="1"/>
  <c r="O93" i="8"/>
  <c r="O285" i="8"/>
  <c r="O272" i="8" s="1"/>
  <c r="O271" i="8" s="1"/>
  <c r="O1321" i="8"/>
  <c r="O1320" i="8" s="1"/>
  <c r="O1319" i="8" s="1"/>
  <c r="O1318" i="8" s="1"/>
  <c r="N410" i="8"/>
  <c r="N409" i="8" s="1"/>
  <c r="N920" i="8"/>
  <c r="N919" i="8" s="1"/>
  <c r="O839" i="8"/>
  <c r="O838" i="8" s="1"/>
  <c r="O1202" i="8"/>
  <c r="N676" i="8"/>
  <c r="N675" i="8" s="1"/>
  <c r="N1202" i="8"/>
  <c r="N1586" i="8"/>
  <c r="N1580" i="8" s="1"/>
  <c r="N1000" i="8"/>
  <c r="N999" i="8" s="1"/>
  <c r="N863" i="8"/>
  <c r="O149" i="8"/>
  <c r="O136" i="8" s="1"/>
  <c r="O135" i="8" s="1"/>
  <c r="O1023" i="8"/>
  <c r="O1146" i="8"/>
  <c r="O1145" i="8" s="1"/>
  <c r="O1498" i="8"/>
  <c r="O1420" i="8"/>
  <c r="N182" i="8"/>
  <c r="O1273" i="8"/>
  <c r="O1260" i="8" s="1"/>
  <c r="N1420" i="8"/>
  <c r="N318" i="8"/>
  <c r="N1468" i="8"/>
  <c r="N1545" i="8"/>
  <c r="N1498" i="8"/>
  <c r="O113" i="8"/>
  <c r="O112" i="8" s="1"/>
  <c r="O109" i="8" s="1"/>
  <c r="O108" i="8" s="1"/>
  <c r="O756" i="8"/>
  <c r="O755" i="8" s="1"/>
  <c r="O1623" i="8"/>
  <c r="N71" i="8"/>
  <c r="N70" i="8" s="1"/>
  <c r="N262" i="8"/>
  <c r="N330" i="8"/>
  <c r="N329" i="8" s="1"/>
  <c r="N1235" i="8"/>
  <c r="N1623" i="8"/>
  <c r="O1640" i="8"/>
  <c r="O1432" i="8"/>
  <c r="O791" i="8"/>
  <c r="O1636" i="8"/>
  <c r="O1635" i="8" s="1"/>
  <c r="O1616" i="8"/>
  <c r="N943" i="8"/>
  <c r="N514" i="8"/>
  <c r="N1486" i="8"/>
  <c r="N285" i="8"/>
  <c r="N1080" i="8"/>
  <c r="N1079" i="8" s="1"/>
  <c r="N14" i="8"/>
  <c r="N229" i="8"/>
  <c r="N526" i="8"/>
  <c r="N711" i="8"/>
  <c r="N1273" i="8"/>
  <c r="N479" i="8"/>
  <c r="N791" i="8"/>
  <c r="N1035" i="8"/>
  <c r="N1640" i="8"/>
  <c r="N875" i="8"/>
  <c r="N1306" i="8"/>
  <c r="N1378" i="8"/>
  <c r="N1377" i="8" s="1"/>
  <c r="N1456" i="8"/>
  <c r="N1557" i="8"/>
  <c r="N365" i="8"/>
  <c r="N26" i="8"/>
  <c r="N194" i="8"/>
  <c r="N193" i="8" s="1"/>
  <c r="N433" i="8"/>
  <c r="N491" i="8"/>
  <c r="N490" i="8" s="1"/>
  <c r="N559" i="8"/>
  <c r="N744" i="8"/>
  <c r="N1190" i="8"/>
  <c r="N1321" i="8"/>
  <c r="N1320" i="8" s="1"/>
  <c r="N94" i="8"/>
  <c r="N93" i="8" s="1"/>
  <c r="N571" i="8"/>
  <c r="N570" i="8" s="1"/>
  <c r="N756" i="8"/>
  <c r="N755" i="8" s="1"/>
  <c r="N1647" i="8"/>
  <c r="N1646" i="8" s="1"/>
  <c r="AE24" i="13"/>
  <c r="AE42" i="13"/>
  <c r="Y24" i="13"/>
  <c r="Y126" i="13"/>
  <c r="X126" i="13"/>
  <c r="Y78" i="13"/>
  <c r="Y138" i="13"/>
  <c r="Y137" i="13" s="1"/>
  <c r="Y91" i="13"/>
  <c r="Y88" i="13" s="1"/>
  <c r="Y87" i="13" s="1"/>
  <c r="Y61" i="13"/>
  <c r="X78" i="13"/>
  <c r="Y158" i="13"/>
  <c r="X42" i="13"/>
  <c r="X61" i="13"/>
  <c r="Y106" i="13"/>
  <c r="Y105" i="13" s="1"/>
  <c r="Y104" i="13" s="1"/>
  <c r="Y150" i="13"/>
  <c r="Y120" i="13"/>
  <c r="X30" i="13"/>
  <c r="Y30" i="13"/>
  <c r="X138" i="13"/>
  <c r="X137" i="13" s="1"/>
  <c r="X120" i="13"/>
  <c r="X119" i="13" s="1"/>
  <c r="X71" i="13"/>
  <c r="X24" i="13"/>
  <c r="O1544" i="8" l="1"/>
  <c r="O1485" i="8"/>
  <c r="O216" i="8"/>
  <c r="O215" i="8" s="1"/>
  <c r="O618" i="8"/>
  <c r="O617" i="8" s="1"/>
  <c r="N13" i="8"/>
  <c r="N12" i="8" s="1"/>
  <c r="O1455" i="8"/>
  <c r="O1454" i="8" s="1"/>
  <c r="O942" i="8"/>
  <c r="O941" i="8" s="1"/>
  <c r="O432" i="8"/>
  <c r="O431" i="8" s="1"/>
  <c r="N862" i="8"/>
  <c r="N861" i="8" s="1"/>
  <c r="N1319" i="8"/>
  <c r="N1318" i="8" s="1"/>
  <c r="W1320" i="8"/>
  <c r="N1022" i="8"/>
  <c r="N1021" i="8" s="1"/>
  <c r="O698" i="8"/>
  <c r="N1610" i="8"/>
  <c r="N1609" i="8" s="1"/>
  <c r="N1605" i="8" s="1"/>
  <c r="N1604" i="8" s="1"/>
  <c r="N1591" i="8" s="1"/>
  <c r="N1590" i="8" s="1"/>
  <c r="N1636" i="8"/>
  <c r="N1635" i="8" s="1"/>
  <c r="N1622" i="8" s="1"/>
  <c r="N1621" i="8" s="1"/>
  <c r="Y149" i="13"/>
  <c r="Y169" i="13" s="1"/>
  <c r="O1022" i="8"/>
  <c r="O1021" i="8" s="1"/>
  <c r="O1567" i="8"/>
  <c r="O1566" i="8" s="1"/>
  <c r="O861" i="8"/>
  <c r="N1567" i="8"/>
  <c r="N1566" i="8" s="1"/>
  <c r="N1616" i="8"/>
  <c r="O1610" i="8"/>
  <c r="O1609" i="8" s="1"/>
  <c r="O1605" i="8" s="1"/>
  <c r="O1604" i="8" s="1"/>
  <c r="O1591" i="8" s="1"/>
  <c r="O1590" i="8" s="1"/>
  <c r="N352" i="8"/>
  <c r="N351" i="8" s="1"/>
  <c r="N113" i="8"/>
  <c r="N112" i="8" s="1"/>
  <c r="N109" i="8" s="1"/>
  <c r="N108" i="8" s="1"/>
  <c r="O12" i="8"/>
  <c r="O1317" i="8"/>
  <c r="N136" i="8"/>
  <c r="N135" i="8" s="1"/>
  <c r="N1544" i="8"/>
  <c r="N1538" i="8" s="1"/>
  <c r="N1525" i="8" s="1"/>
  <c r="N92" i="8"/>
  <c r="N1455" i="8"/>
  <c r="N1454" i="8" s="1"/>
  <c r="N216" i="8"/>
  <c r="N215" i="8" s="1"/>
  <c r="O1419" i="8"/>
  <c r="O1418" i="8" s="1"/>
  <c r="O1414" i="8" s="1"/>
  <c r="O1413" i="8" s="1"/>
  <c r="O1400" i="8" s="1"/>
  <c r="O1399" i="8" s="1"/>
  <c r="O1170" i="8" s="1"/>
  <c r="N1260" i="8"/>
  <c r="N698" i="8"/>
  <c r="N697" i="8" s="1"/>
  <c r="N1189" i="8"/>
  <c r="N1188" i="8" s="1"/>
  <c r="N432" i="8"/>
  <c r="N431" i="8" s="1"/>
  <c r="N272" i="8"/>
  <c r="N271" i="8" s="1"/>
  <c r="O1189" i="8"/>
  <c r="O1188" i="8" s="1"/>
  <c r="O697" i="8"/>
  <c r="O92" i="8"/>
  <c r="O512" i="8"/>
  <c r="N778" i="8"/>
  <c r="N777" i="8" s="1"/>
  <c r="N513" i="8"/>
  <c r="N512" i="8" s="1"/>
  <c r="N942" i="8"/>
  <c r="N941" i="8" s="1"/>
  <c r="O1622" i="8"/>
  <c r="O1621" i="8" s="1"/>
  <c r="N1317" i="8"/>
  <c r="N1485" i="8"/>
  <c r="N617" i="8"/>
  <c r="N1419" i="8"/>
  <c r="N1418" i="8" s="1"/>
  <c r="N1414" i="8" s="1"/>
  <c r="N1413" i="8" s="1"/>
  <c r="N1400" i="8" s="1"/>
  <c r="N1399" i="8" s="1"/>
  <c r="N1170" i="8" s="1"/>
  <c r="O1259" i="8"/>
  <c r="Y119" i="13"/>
  <c r="Y23" i="13"/>
  <c r="X23" i="13"/>
  <c r="X22" i="13" s="1"/>
  <c r="X21" i="13" s="1"/>
  <c r="X20" i="13" s="1"/>
  <c r="O1538" i="8" l="1"/>
  <c r="O1525" i="8" s="1"/>
  <c r="O1540" i="8"/>
  <c r="N1259" i="8"/>
  <c r="Y22" i="13"/>
  <c r="Y168" i="13" s="1"/>
  <c r="Y170" i="13" s="1"/>
  <c r="Y180" i="13" s="1"/>
  <c r="N1540" i="8"/>
  <c r="O1179" i="8"/>
  <c r="O1178" i="8" s="1"/>
  <c r="O1177" i="8" s="1"/>
  <c r="O1185" i="8"/>
  <c r="O1184" i="8" s="1"/>
  <c r="O1183" i="8" s="1"/>
  <c r="O1181" i="8"/>
  <c r="O1167" i="8"/>
  <c r="N11" i="8"/>
  <c r="N9" i="8" s="1"/>
  <c r="O11" i="8"/>
  <c r="Z181" i="13" s="1"/>
  <c r="N1167" i="8"/>
  <c r="N1179" i="8"/>
  <c r="N1178" i="8" s="1"/>
  <c r="N1177" i="8" s="1"/>
  <c r="N1185" i="8"/>
  <c r="N1184" i="8" s="1"/>
  <c r="N1183" i="8" s="1"/>
  <c r="N1181" i="8"/>
  <c r="Y21" i="13"/>
  <c r="Y20" i="13" s="1"/>
  <c r="X168" i="13"/>
  <c r="X170" i="13" s="1"/>
  <c r="X175" i="13" s="1"/>
  <c r="X177" i="13" s="1"/>
  <c r="N1169" i="8" l="1"/>
  <c r="N1168" i="8" s="1"/>
  <c r="Y172" i="13"/>
  <c r="Y175" i="13"/>
  <c r="Y177" i="13" s="1"/>
  <c r="O1169" i="8"/>
  <c r="O1168" i="8" s="1"/>
  <c r="Y181" i="13"/>
  <c r="X180" i="13"/>
  <c r="H45" i="7" l="1"/>
  <c r="I45" i="7"/>
  <c r="J45" i="7"/>
  <c r="F45" i="7"/>
  <c r="G52" i="7"/>
  <c r="J51" i="7"/>
  <c r="J49" i="7" s="1"/>
  <c r="I51" i="7"/>
  <c r="H51" i="7"/>
  <c r="G51" i="7"/>
  <c r="G47" i="7" s="1"/>
  <c r="F51" i="7"/>
  <c r="F47" i="7" s="1"/>
  <c r="G50" i="7"/>
  <c r="I49" i="7"/>
  <c r="H49" i="7"/>
  <c r="G49" i="7"/>
  <c r="G48" i="7"/>
  <c r="I47" i="7"/>
  <c r="H47" i="7"/>
  <c r="G527" i="7"/>
  <c r="G525" i="7" s="1"/>
  <c r="J526" i="7"/>
  <c r="I526" i="7"/>
  <c r="H526" i="7"/>
  <c r="G526" i="7"/>
  <c r="F526" i="7"/>
  <c r="J524" i="7"/>
  <c r="I524" i="7"/>
  <c r="H524" i="7"/>
  <c r="G524" i="7"/>
  <c r="F524" i="7"/>
  <c r="G534" i="7"/>
  <c r="G532" i="7" s="1"/>
  <c r="J533" i="7"/>
  <c r="J531" i="7" s="1"/>
  <c r="I533" i="7"/>
  <c r="H533" i="7"/>
  <c r="G533" i="7"/>
  <c r="F533" i="7"/>
  <c r="I531" i="7"/>
  <c r="H531" i="7"/>
  <c r="G531" i="7"/>
  <c r="F531" i="7"/>
  <c r="J516" i="7"/>
  <c r="J514" i="7" s="1"/>
  <c r="I516" i="7"/>
  <c r="I514" i="7" s="1"/>
  <c r="H516" i="7"/>
  <c r="H514" i="7" s="1"/>
  <c r="G516" i="7"/>
  <c r="G514" i="7" s="1"/>
  <c r="F516" i="7"/>
  <c r="F514" i="7" s="1"/>
  <c r="G359" i="7"/>
  <c r="G357" i="7" s="1"/>
  <c r="J358" i="7"/>
  <c r="J356" i="7" s="1"/>
  <c r="I358" i="7"/>
  <c r="I356" i="7" s="1"/>
  <c r="H358" i="7"/>
  <c r="H356" i="7" s="1"/>
  <c r="G358" i="7"/>
  <c r="G356" i="7" s="1"/>
  <c r="F358" i="7"/>
  <c r="F356" i="7" s="1"/>
  <c r="G353" i="7"/>
  <c r="G351" i="7" s="1"/>
  <c r="J352" i="7"/>
  <c r="J350" i="7" s="1"/>
  <c r="I352" i="7"/>
  <c r="I350" i="7" s="1"/>
  <c r="H352" i="7"/>
  <c r="H350" i="7" s="1"/>
  <c r="G352" i="7"/>
  <c r="G350" i="7" s="1"/>
  <c r="F352" i="7"/>
  <c r="F350" i="7" s="1"/>
  <c r="G329" i="7"/>
  <c r="G327" i="7" s="1"/>
  <c r="J328" i="7"/>
  <c r="J326" i="7" s="1"/>
  <c r="I328" i="7"/>
  <c r="I326" i="7" s="1"/>
  <c r="H328" i="7"/>
  <c r="H326" i="7" s="1"/>
  <c r="G328" i="7"/>
  <c r="G326" i="7" s="1"/>
  <c r="F328" i="7"/>
  <c r="F326" i="7" s="1"/>
  <c r="G451" i="7"/>
  <c r="G449" i="7" s="1"/>
  <c r="J450" i="7"/>
  <c r="J448" i="7" s="1"/>
  <c r="I450" i="7"/>
  <c r="I448" i="7" s="1"/>
  <c r="H450" i="7"/>
  <c r="H448" i="7" s="1"/>
  <c r="G450" i="7"/>
  <c r="G448" i="7" s="1"/>
  <c r="F450" i="7"/>
  <c r="F448" i="7" s="1"/>
  <c r="G425" i="7"/>
  <c r="G423" i="7" s="1"/>
  <c r="J424" i="7"/>
  <c r="J422" i="7" s="1"/>
  <c r="I424" i="7"/>
  <c r="I422" i="7" s="1"/>
  <c r="H424" i="7"/>
  <c r="H422" i="7" s="1"/>
  <c r="G424" i="7"/>
  <c r="G422" i="7" s="1"/>
  <c r="F424" i="7"/>
  <c r="F422" i="7" s="1"/>
  <c r="J312" i="7"/>
  <c r="I312" i="7"/>
  <c r="H312" i="7"/>
  <c r="G312" i="7"/>
  <c r="F312" i="7"/>
  <c r="G311" i="7"/>
  <c r="G309" i="7" s="1"/>
  <c r="J310" i="7"/>
  <c r="J308" i="7" s="1"/>
  <c r="I310" i="7"/>
  <c r="I308" i="7" s="1"/>
  <c r="H310" i="7"/>
  <c r="H308" i="7" s="1"/>
  <c r="G310" i="7"/>
  <c r="G308" i="7" s="1"/>
  <c r="F310" i="7"/>
  <c r="F308" i="7" s="1"/>
  <c r="J304" i="7"/>
  <c r="I304" i="7"/>
  <c r="H304" i="7"/>
  <c r="G304" i="7"/>
  <c r="F304" i="7"/>
  <c r="G303" i="7"/>
  <c r="G301" i="7" s="1"/>
  <c r="J302" i="7"/>
  <c r="J300" i="7" s="1"/>
  <c r="I302" i="7"/>
  <c r="I300" i="7" s="1"/>
  <c r="H302" i="7"/>
  <c r="H300" i="7" s="1"/>
  <c r="G302" i="7"/>
  <c r="G300" i="7" s="1"/>
  <c r="F302" i="7"/>
  <c r="F300" i="7" s="1"/>
  <c r="F261" i="7"/>
  <c r="I261" i="7"/>
  <c r="J261" i="7"/>
  <c r="G287" i="7"/>
  <c r="G285" i="7" s="1"/>
  <c r="J286" i="7"/>
  <c r="J284" i="7" s="1"/>
  <c r="I286" i="7"/>
  <c r="I284" i="7" s="1"/>
  <c r="H286" i="7"/>
  <c r="H284" i="7" s="1"/>
  <c r="G286" i="7"/>
  <c r="G284" i="7" s="1"/>
  <c r="F286" i="7"/>
  <c r="F284" i="7" s="1"/>
  <c r="G271" i="7"/>
  <c r="G269" i="7" s="1"/>
  <c r="J270" i="7"/>
  <c r="J268" i="7" s="1"/>
  <c r="I270" i="7"/>
  <c r="I268" i="7" s="1"/>
  <c r="H270" i="7"/>
  <c r="H268" i="7" s="1"/>
  <c r="G270" i="7"/>
  <c r="G268" i="7" s="1"/>
  <c r="F270" i="7"/>
  <c r="F268" i="7"/>
  <c r="G214" i="7"/>
  <c r="G212" i="7" s="1"/>
  <c r="H214" i="7"/>
  <c r="H212" i="7" s="1"/>
  <c r="I214" i="7"/>
  <c r="I212" i="7" s="1"/>
  <c r="J214" i="7"/>
  <c r="J212" i="7" s="1"/>
  <c r="F214" i="7"/>
  <c r="F212" i="7" s="1"/>
  <c r="G206" i="7"/>
  <c r="G204" i="7" s="1"/>
  <c r="H206" i="7"/>
  <c r="H204" i="7" s="1"/>
  <c r="I206" i="7"/>
  <c r="I204" i="7" s="1"/>
  <c r="J206" i="7"/>
  <c r="J204" i="7" s="1"/>
  <c r="F206" i="7"/>
  <c r="F204" i="7" s="1"/>
  <c r="G205" i="7"/>
  <c r="G213" i="7"/>
  <c r="G197" i="7"/>
  <c r="G195" i="7" s="1"/>
  <c r="J196" i="7"/>
  <c r="J194" i="7" s="1"/>
  <c r="I196" i="7"/>
  <c r="I194" i="7" s="1"/>
  <c r="H196" i="7"/>
  <c r="H194" i="7" s="1"/>
  <c r="G196" i="7"/>
  <c r="G194" i="7" s="1"/>
  <c r="F196" i="7"/>
  <c r="F194" i="7" s="1"/>
  <c r="G46" i="17"/>
  <c r="H46" i="17"/>
  <c r="F46" i="17"/>
  <c r="E42" i="17"/>
  <c r="F42" i="17"/>
  <c r="G42" i="17"/>
  <c r="H42" i="17"/>
  <c r="D42" i="17"/>
  <c r="G22" i="17"/>
  <c r="H22" i="17"/>
  <c r="F22" i="17"/>
  <c r="H25" i="17"/>
  <c r="G25" i="17"/>
  <c r="E25" i="17"/>
  <c r="F25" i="17"/>
  <c r="J47" i="7" l="1"/>
  <c r="F49" i="7"/>
  <c r="H148" i="7"/>
  <c r="I148" i="7"/>
  <c r="J148" i="7"/>
  <c r="H149" i="7"/>
  <c r="I149" i="7"/>
  <c r="J149" i="7"/>
  <c r="G148" i="7"/>
  <c r="G91" i="7"/>
  <c r="G89" i="7" s="1"/>
  <c r="J90" i="7"/>
  <c r="J88" i="7" s="1"/>
  <c r="I90" i="7"/>
  <c r="I88" i="7" s="1"/>
  <c r="H90" i="7"/>
  <c r="H88" i="7" s="1"/>
  <c r="G90" i="7"/>
  <c r="G88" i="7" s="1"/>
  <c r="F90" i="7"/>
  <c r="F88" i="7" s="1"/>
  <c r="G60" i="7"/>
  <c r="X136" i="8" l="1"/>
  <c r="F278" i="7" l="1"/>
  <c r="E30" i="17" l="1"/>
  <c r="E22" i="17"/>
  <c r="E20" i="17"/>
  <c r="E17" i="17"/>
  <c r="E53" i="17"/>
  <c r="E51" i="17"/>
  <c r="E46" i="17"/>
  <c r="E39" i="17"/>
  <c r="E36" i="17"/>
  <c r="F53" i="17"/>
  <c r="F51" i="17"/>
  <c r="F39" i="17"/>
  <c r="F36" i="17"/>
  <c r="F30" i="17"/>
  <c r="F20" i="17"/>
  <c r="F17" i="17"/>
  <c r="E16" i="17" l="1"/>
  <c r="F35" i="17"/>
  <c r="F16" i="17"/>
  <c r="E35" i="17"/>
  <c r="G17" i="14"/>
  <c r="G14" i="14"/>
  <c r="G20" i="14" l="1"/>
  <c r="F28" i="14"/>
  <c r="F29" i="14" l="1"/>
  <c r="H57" i="7" l="1"/>
  <c r="I57" i="7"/>
  <c r="J57" i="7"/>
  <c r="H384" i="7"/>
  <c r="I384" i="7"/>
  <c r="J384" i="7"/>
  <c r="H261" i="7"/>
  <c r="J220" i="7"/>
  <c r="I220" i="7"/>
  <c r="I218" i="7" s="1"/>
  <c r="H220" i="7"/>
  <c r="Y778" i="8" l="1"/>
  <c r="X778" i="8"/>
  <c r="U837" i="8"/>
  <c r="V183" i="13"/>
  <c r="V169" i="13"/>
  <c r="V141" i="13"/>
  <c r="V139" i="13"/>
  <c r="V132" i="13"/>
  <c r="V127" i="13"/>
  <c r="V121" i="13"/>
  <c r="V124" i="13"/>
  <c r="V115" i="13"/>
  <c r="V87" i="13"/>
  <c r="V84" i="13"/>
  <c r="V78" i="13" s="1"/>
  <c r="V62" i="13"/>
  <c r="V61" i="13" s="1"/>
  <c r="V107" i="13"/>
  <c r="V92" i="13"/>
  <c r="V91" i="13" s="1"/>
  <c r="U115" i="13"/>
  <c r="V120" i="13" l="1"/>
  <c r="V106" i="13"/>
  <c r="V105" i="13" s="1"/>
  <c r="V104" i="13" s="1"/>
  <c r="V138" i="13"/>
  <c r="V137" i="13" s="1"/>
  <c r="V126" i="13"/>
  <c r="V119" i="13" s="1"/>
  <c r="V23" i="13"/>
  <c r="G278" i="7"/>
  <c r="G276" i="7" s="1"/>
  <c r="G347" i="7"/>
  <c r="G345" i="7" s="1"/>
  <c r="J346" i="7"/>
  <c r="J344" i="7" s="1"/>
  <c r="I346" i="7"/>
  <c r="I344" i="7" s="1"/>
  <c r="H346" i="7"/>
  <c r="H344" i="7" s="1"/>
  <c r="G346" i="7"/>
  <c r="G344" i="7" s="1"/>
  <c r="F346" i="7"/>
  <c r="F344" i="7" s="1"/>
  <c r="G279" i="7"/>
  <c r="J278" i="7"/>
  <c r="J276" i="7" s="1"/>
  <c r="I278" i="7"/>
  <c r="I276" i="7" s="1"/>
  <c r="H278" i="7"/>
  <c r="H276" i="7" s="1"/>
  <c r="G277" i="7"/>
  <c r="F276" i="7"/>
  <c r="G187" i="7"/>
  <c r="G185" i="7" s="1"/>
  <c r="J186" i="7"/>
  <c r="J184" i="7" s="1"/>
  <c r="I186" i="7"/>
  <c r="I184" i="7" s="1"/>
  <c r="H186" i="7"/>
  <c r="H184" i="7" s="1"/>
  <c r="G186" i="7"/>
  <c r="G184" i="7" s="1"/>
  <c r="F186" i="7"/>
  <c r="F184" i="7" s="1"/>
  <c r="G101" i="7"/>
  <c r="G99" i="7" s="1"/>
  <c r="J100" i="7"/>
  <c r="J98" i="7" s="1"/>
  <c r="I100" i="7"/>
  <c r="I98" i="7" s="1"/>
  <c r="H100" i="7"/>
  <c r="H98" i="7" s="1"/>
  <c r="G100" i="7"/>
  <c r="G98" i="7" s="1"/>
  <c r="F100" i="7"/>
  <c r="F98" i="7" s="1"/>
  <c r="F220" i="7"/>
  <c r="F218" i="7" s="1"/>
  <c r="D38" i="15"/>
  <c r="E38" i="15"/>
  <c r="F38" i="15"/>
  <c r="G38" i="15"/>
  <c r="D32" i="15"/>
  <c r="E32" i="15"/>
  <c r="F32" i="15"/>
  <c r="G32" i="15"/>
  <c r="D23" i="15"/>
  <c r="E23" i="15"/>
  <c r="F23" i="15"/>
  <c r="G23" i="15"/>
  <c r="D17" i="15"/>
  <c r="D16" i="15" s="1"/>
  <c r="E17" i="15"/>
  <c r="F17" i="15"/>
  <c r="G17" i="15"/>
  <c r="G53" i="17"/>
  <c r="H53" i="17"/>
  <c r="G39" i="17"/>
  <c r="H39" i="17"/>
  <c r="G36" i="17"/>
  <c r="H36" i="17"/>
  <c r="D53" i="17"/>
  <c r="D36" i="17"/>
  <c r="D39" i="17"/>
  <c r="H51" i="17"/>
  <c r="G51" i="17"/>
  <c r="D51" i="17"/>
  <c r="D46" i="17"/>
  <c r="G30" i="17"/>
  <c r="H30" i="17"/>
  <c r="G20" i="17"/>
  <c r="H20" i="17"/>
  <c r="G17" i="17"/>
  <c r="H17" i="17"/>
  <c r="D30" i="17"/>
  <c r="D25" i="17"/>
  <c r="D22" i="17"/>
  <c r="D20" i="17"/>
  <c r="D17" i="17"/>
  <c r="C38" i="15"/>
  <c r="C32" i="15"/>
  <c r="C23" i="15"/>
  <c r="C17" i="15"/>
  <c r="C16" i="15" s="1"/>
  <c r="V22" i="13" l="1"/>
  <c r="V168" i="13" s="1"/>
  <c r="V170" i="13" s="1"/>
  <c r="F16" i="15"/>
  <c r="E16" i="15"/>
  <c r="F31" i="15"/>
  <c r="D35" i="17"/>
  <c r="D16" i="17"/>
  <c r="C31" i="15"/>
  <c r="G16" i="17"/>
  <c r="D31" i="15"/>
  <c r="H35" i="17"/>
  <c r="G35" i="17"/>
  <c r="E31" i="15"/>
  <c r="V21" i="13"/>
  <c r="V20" i="13" s="1"/>
  <c r="G31" i="15"/>
  <c r="G16" i="15"/>
  <c r="H16" i="17"/>
  <c r="H836" i="8"/>
  <c r="I836" i="8"/>
  <c r="I835" i="8" s="1"/>
  <c r="J836" i="8"/>
  <c r="J835" i="8" s="1"/>
  <c r="K836" i="8"/>
  <c r="K835" i="8" s="1"/>
  <c r="L836" i="8"/>
  <c r="L835" i="8" s="1"/>
  <c r="M836" i="8"/>
  <c r="M835" i="8" s="1"/>
  <c r="P836" i="8"/>
  <c r="P835" i="8" s="1"/>
  <c r="Q836" i="8"/>
  <c r="Q835" i="8" s="1"/>
  <c r="R836" i="8"/>
  <c r="S836" i="8"/>
  <c r="S835" i="8" s="1"/>
  <c r="T836" i="8"/>
  <c r="T835" i="8" s="1"/>
  <c r="U836" i="8"/>
  <c r="U835" i="8" s="1"/>
  <c r="V836" i="8"/>
  <c r="V835" i="8" s="1"/>
  <c r="X836" i="8"/>
  <c r="Y836" i="8"/>
  <c r="R835" i="8"/>
  <c r="K1649" i="8"/>
  <c r="K1648" i="8" s="1"/>
  <c r="K1643" i="8"/>
  <c r="K1642" i="8" s="1"/>
  <c r="K1636" i="8"/>
  <c r="K1635" i="8" s="1"/>
  <c r="K1631" i="8"/>
  <c r="K1629" i="8"/>
  <c r="K1624" i="8"/>
  <c r="K1614" i="8"/>
  <c r="K1613" i="8" s="1"/>
  <c r="K1499" i="8" s="1"/>
  <c r="K1611" i="8"/>
  <c r="K1605" i="8"/>
  <c r="K1604" i="8" s="1"/>
  <c r="K1600" i="8"/>
  <c r="K1598" i="8"/>
  <c r="K1593" i="8"/>
  <c r="K1581" i="8"/>
  <c r="K1576" i="8"/>
  <c r="K1574" i="8"/>
  <c r="K1569" i="8"/>
  <c r="K1566" i="8"/>
  <c r="K1558" i="8"/>
  <c r="K1553" i="8"/>
  <c r="K1551" i="8"/>
  <c r="K1546" i="8"/>
  <c r="K1543" i="8"/>
  <c r="K1531" i="8"/>
  <c r="K1526" i="8"/>
  <c r="K1521" i="8"/>
  <c r="K1519" i="8"/>
  <c r="K1514" i="8"/>
  <c r="K1494" i="8"/>
  <c r="K1492" i="8"/>
  <c r="K1487" i="8"/>
  <c r="K1483" i="8"/>
  <c r="K1474" i="8"/>
  <c r="K1469" i="8"/>
  <c r="K1464" i="8"/>
  <c r="K1462" i="8"/>
  <c r="K1457" i="8"/>
  <c r="K1433" i="8"/>
  <c r="K1428" i="8"/>
  <c r="K1426" i="8"/>
  <c r="K1421" i="8"/>
  <c r="K1414" i="8"/>
  <c r="K1413" i="8" s="1"/>
  <c r="K1409" i="8"/>
  <c r="K1407" i="8"/>
  <c r="K1402" i="8"/>
  <c r="K1395" i="8"/>
  <c r="K1390" i="8"/>
  <c r="K1387" i="8"/>
  <c r="K1379" i="8"/>
  <c r="K1372" i="8"/>
  <c r="K1367" i="8"/>
  <c r="K1358" i="8"/>
  <c r="K1356" i="8"/>
  <c r="K1346" i="8"/>
  <c r="K1338" i="8"/>
  <c r="K1333" i="8"/>
  <c r="K1330" i="8"/>
  <c r="K1322" i="8"/>
  <c r="K1319" i="8"/>
  <c r="K1318" i="8" s="1"/>
  <c r="K1312" i="8"/>
  <c r="K1307" i="8"/>
  <c r="K1298" i="8"/>
  <c r="K1296" i="8"/>
  <c r="K1286" i="8"/>
  <c r="K1279" i="8"/>
  <c r="K1274" i="8"/>
  <c r="K1269" i="8"/>
  <c r="K1267" i="8"/>
  <c r="K1262" i="8"/>
  <c r="K1248" i="8"/>
  <c r="K1247" i="8" s="1"/>
  <c r="K1246" i="8" s="1"/>
  <c r="K1241" i="8"/>
  <c r="K1236" i="8"/>
  <c r="K1227" i="8"/>
  <c r="K1225" i="8"/>
  <c r="K1215" i="8"/>
  <c r="K1208" i="8"/>
  <c r="K1203" i="8"/>
  <c r="K1198" i="8"/>
  <c r="K1196" i="8"/>
  <c r="K1191" i="8"/>
  <c r="K1188" i="8"/>
  <c r="K1438" i="8" s="1"/>
  <c r="K1176" i="8"/>
  <c r="K1163" i="8"/>
  <c r="K1158" i="8"/>
  <c r="K1155" i="8"/>
  <c r="K1147" i="8"/>
  <c r="K1140" i="8"/>
  <c r="K1135" i="8"/>
  <c r="K1126" i="8"/>
  <c r="K1124" i="8"/>
  <c r="K1114" i="8"/>
  <c r="K1107" i="8"/>
  <c r="K1102" i="8"/>
  <c r="K1097" i="8"/>
  <c r="K1092" i="8"/>
  <c r="K1089" i="8"/>
  <c r="K1081" i="8"/>
  <c r="K1074" i="8"/>
  <c r="K1069" i="8"/>
  <c r="K1060" i="8"/>
  <c r="K1058" i="8"/>
  <c r="K1048" i="8"/>
  <c r="K1041" i="8"/>
  <c r="K1036" i="8"/>
  <c r="K1031" i="8"/>
  <c r="K1029" i="8"/>
  <c r="K1024" i="8"/>
  <c r="K1017" i="8"/>
  <c r="K1012" i="8"/>
  <c r="K1009" i="8"/>
  <c r="K1001" i="8"/>
  <c r="K994" i="8"/>
  <c r="K989" i="8"/>
  <c r="K980" i="8"/>
  <c r="K978" i="8"/>
  <c r="K968" i="8"/>
  <c r="K961" i="8"/>
  <c r="K956" i="8"/>
  <c r="K951" i="8"/>
  <c r="K949" i="8"/>
  <c r="K944" i="8"/>
  <c r="K937" i="8"/>
  <c r="K932" i="8"/>
  <c r="K929" i="8"/>
  <c r="K921" i="8"/>
  <c r="K914" i="8"/>
  <c r="K909" i="8"/>
  <c r="K900" i="8"/>
  <c r="K898" i="8"/>
  <c r="K888" i="8"/>
  <c r="K881" i="8"/>
  <c r="K876" i="8"/>
  <c r="K871" i="8"/>
  <c r="K869" i="8"/>
  <c r="K864" i="8"/>
  <c r="K857" i="8"/>
  <c r="K852" i="8"/>
  <c r="K849" i="8"/>
  <c r="K840" i="8"/>
  <c r="K830" i="8"/>
  <c r="K825" i="8"/>
  <c r="K816" i="8"/>
  <c r="K814" i="8"/>
  <c r="K804" i="8"/>
  <c r="K797" i="8"/>
  <c r="K792" i="8"/>
  <c r="K787" i="8"/>
  <c r="K785" i="8"/>
  <c r="K780" i="8"/>
  <c r="K773" i="8"/>
  <c r="K768" i="8"/>
  <c r="K765" i="8"/>
  <c r="K757" i="8"/>
  <c r="K750" i="8"/>
  <c r="K745" i="8"/>
  <c r="K736" i="8"/>
  <c r="K734" i="8"/>
  <c r="K724" i="8"/>
  <c r="K717" i="8"/>
  <c r="K712" i="8"/>
  <c r="K707" i="8"/>
  <c r="K705" i="8"/>
  <c r="K700" i="8"/>
  <c r="K693" i="8"/>
  <c r="K688" i="8"/>
  <c r="K685" i="8"/>
  <c r="K677" i="8"/>
  <c r="K670" i="8"/>
  <c r="K665" i="8"/>
  <c r="K656" i="8"/>
  <c r="K654" i="8"/>
  <c r="K644" i="8"/>
  <c r="K637" i="8"/>
  <c r="K632" i="8"/>
  <c r="K627" i="8"/>
  <c r="K625" i="8"/>
  <c r="K620" i="8"/>
  <c r="K613" i="8"/>
  <c r="K608" i="8"/>
  <c r="K605" i="8"/>
  <c r="K597" i="8"/>
  <c r="K268" i="8"/>
  <c r="K263" i="8"/>
  <c r="K254" i="8"/>
  <c r="K252" i="8"/>
  <c r="K242" i="8"/>
  <c r="K235" i="8"/>
  <c r="K230" i="8"/>
  <c r="K225" i="8"/>
  <c r="K223" i="8"/>
  <c r="K218" i="8"/>
  <c r="K588" i="8"/>
  <c r="K583" i="8"/>
  <c r="K580" i="8"/>
  <c r="K572" i="8"/>
  <c r="K565" i="8"/>
  <c r="K560" i="8"/>
  <c r="K551" i="8"/>
  <c r="K549" i="8"/>
  <c r="K539" i="8"/>
  <c r="K532" i="8"/>
  <c r="K527" i="8"/>
  <c r="K522" i="8"/>
  <c r="K520" i="8"/>
  <c r="K515" i="8"/>
  <c r="K508" i="8"/>
  <c r="K503" i="8"/>
  <c r="K500" i="8"/>
  <c r="K492" i="8"/>
  <c r="K485" i="8"/>
  <c r="K480" i="8"/>
  <c r="K471" i="8"/>
  <c r="K469" i="8"/>
  <c r="K459" i="8"/>
  <c r="K452" i="8"/>
  <c r="K447" i="8"/>
  <c r="K441" i="8"/>
  <c r="K439" i="8"/>
  <c r="K434" i="8"/>
  <c r="K427" i="8"/>
  <c r="K422" i="8"/>
  <c r="K419" i="8"/>
  <c r="K411" i="8"/>
  <c r="K404" i="8"/>
  <c r="K399" i="8"/>
  <c r="K390" i="8"/>
  <c r="K388" i="8"/>
  <c r="K378" i="8"/>
  <c r="K371" i="8"/>
  <c r="K366" i="8"/>
  <c r="K361" i="8"/>
  <c r="K359" i="8"/>
  <c r="K354" i="8"/>
  <c r="K347" i="8"/>
  <c r="K342" i="8"/>
  <c r="K339" i="8"/>
  <c r="K331" i="8"/>
  <c r="K324" i="8"/>
  <c r="K319" i="8"/>
  <c r="K310" i="8"/>
  <c r="K308" i="8"/>
  <c r="K298" i="8"/>
  <c r="K291" i="8"/>
  <c r="K286" i="8"/>
  <c r="K281" i="8"/>
  <c r="K279" i="8"/>
  <c r="K274" i="8"/>
  <c r="K211" i="8"/>
  <c r="K206" i="8"/>
  <c r="K203" i="8"/>
  <c r="K195" i="8"/>
  <c r="K188" i="8"/>
  <c r="K183" i="8"/>
  <c r="K174" i="8"/>
  <c r="K172" i="8"/>
  <c r="K162" i="8"/>
  <c r="K155" i="8"/>
  <c r="K150" i="8"/>
  <c r="K145" i="8"/>
  <c r="K143" i="8"/>
  <c r="K138" i="8"/>
  <c r="K132" i="8"/>
  <c r="K127" i="8"/>
  <c r="K122" i="8"/>
  <c r="K120" i="8"/>
  <c r="K115" i="8"/>
  <c r="K104" i="8"/>
  <c r="K102" i="8"/>
  <c r="K100" i="8"/>
  <c r="K95" i="8"/>
  <c r="K88" i="8"/>
  <c r="K83" i="8"/>
  <c r="K80" i="8"/>
  <c r="K72" i="8"/>
  <c r="K65" i="8"/>
  <c r="K60" i="8"/>
  <c r="K51" i="8"/>
  <c r="K49" i="8"/>
  <c r="K39" i="8"/>
  <c r="K32" i="8"/>
  <c r="K27" i="8"/>
  <c r="K22" i="8"/>
  <c r="K20" i="8"/>
  <c r="K15" i="8"/>
  <c r="H835" i="8" l="1"/>
  <c r="W835" i="8" s="1"/>
  <c r="W836" i="8"/>
  <c r="K908" i="8"/>
  <c r="K1068" i="8"/>
  <c r="K1366" i="8"/>
  <c r="K791" i="8"/>
  <c r="K779" i="8"/>
  <c r="K1306" i="8"/>
  <c r="K526" i="8"/>
  <c r="K756" i="8"/>
  <c r="K755" i="8" s="1"/>
  <c r="K863" i="8"/>
  <c r="K1000" i="8"/>
  <c r="K999" i="8" s="1"/>
  <c r="K1623" i="8"/>
  <c r="K1622" i="8" s="1"/>
  <c r="K1621" i="8" s="1"/>
  <c r="K59" i="8"/>
  <c r="V180" i="13"/>
  <c r="V175" i="13"/>
  <c r="V177" i="13" s="1"/>
  <c r="K182" i="8"/>
  <c r="K71" i="8"/>
  <c r="K70" i="8" s="1"/>
  <c r="K988" i="8"/>
  <c r="K514" i="8"/>
  <c r="K1146" i="8"/>
  <c r="K1145" i="8" s="1"/>
  <c r="K126" i="8"/>
  <c r="K410" i="8"/>
  <c r="K409" i="8" s="1"/>
  <c r="K479" i="8"/>
  <c r="K262" i="8"/>
  <c r="K1401" i="8"/>
  <c r="K1400" i="8" s="1"/>
  <c r="K1399" i="8" s="1"/>
  <c r="K1170" i="8" s="1"/>
  <c r="K1420" i="8"/>
  <c r="K114" i="8"/>
  <c r="K1134" i="8"/>
  <c r="K318" i="8"/>
  <c r="K664" i="8"/>
  <c r="K1468" i="8"/>
  <c r="K1545" i="8"/>
  <c r="K26" i="8"/>
  <c r="K330" i="8"/>
  <c r="K329" i="8" s="1"/>
  <c r="K491" i="8"/>
  <c r="K490" i="8" s="1"/>
  <c r="K217" i="8"/>
  <c r="K676" i="8"/>
  <c r="K675" i="8" s="1"/>
  <c r="K744" i="8"/>
  <c r="K1080" i="8"/>
  <c r="K1079" i="8" s="1"/>
  <c r="K1456" i="8"/>
  <c r="K1568" i="8"/>
  <c r="K1592" i="8"/>
  <c r="K1591" i="8" s="1"/>
  <c r="K1590" i="8" s="1"/>
  <c r="K398" i="8"/>
  <c r="K14" i="8"/>
  <c r="K94" i="8"/>
  <c r="K149" i="8"/>
  <c r="K285" i="8"/>
  <c r="K365" i="8"/>
  <c r="K446" i="8"/>
  <c r="K571" i="8"/>
  <c r="K570" i="8" s="1"/>
  <c r="K711" i="8"/>
  <c r="K1035" i="8"/>
  <c r="K1101" i="8"/>
  <c r="K1273" i="8"/>
  <c r="K1321" i="8"/>
  <c r="K1317" i="8" s="1"/>
  <c r="K137" i="8"/>
  <c r="K194" i="8"/>
  <c r="K193" i="8" s="1"/>
  <c r="K273" i="8"/>
  <c r="K353" i="8"/>
  <c r="K433" i="8"/>
  <c r="K596" i="8"/>
  <c r="K595" i="8" s="1"/>
  <c r="K631" i="8"/>
  <c r="K699" i="8"/>
  <c r="K955" i="8"/>
  <c r="K1023" i="8"/>
  <c r="K1432" i="8"/>
  <c r="K1202" i="8"/>
  <c r="K1261" i="8"/>
  <c r="K1378" i="8"/>
  <c r="K1377" i="8" s="1"/>
  <c r="K1513" i="8"/>
  <c r="K1512" i="8" s="1"/>
  <c r="K1511" i="8" s="1"/>
  <c r="K1610" i="8" s="1"/>
  <c r="K1609" i="8" s="1"/>
  <c r="K559" i="8"/>
  <c r="K229" i="8"/>
  <c r="K619" i="8"/>
  <c r="K824" i="8"/>
  <c r="K943" i="8"/>
  <c r="K1190" i="8"/>
  <c r="K1235" i="8"/>
  <c r="K1486" i="8"/>
  <c r="K839" i="8"/>
  <c r="K838" i="8" s="1"/>
  <c r="K920" i="8"/>
  <c r="K919" i="8" s="1"/>
  <c r="K875" i="8"/>
  <c r="K862" i="8" s="1"/>
  <c r="K1641" i="8"/>
  <c r="K1647" i="8"/>
  <c r="K1646" i="8" s="1"/>
  <c r="K432" i="8" l="1"/>
  <c r="K778" i="8"/>
  <c r="K113" i="8"/>
  <c r="K431" i="8"/>
  <c r="K1616" i="8"/>
  <c r="K1618" i="8"/>
  <c r="K513" i="8"/>
  <c r="K512" i="8" s="1"/>
  <c r="K352" i="8"/>
  <c r="K351" i="8" s="1"/>
  <c r="K13" i="8"/>
  <c r="K12" i="8" s="1"/>
  <c r="K1455" i="8"/>
  <c r="K1454" i="8" s="1"/>
  <c r="K1167" i="8"/>
  <c r="K216" i="8"/>
  <c r="K215" i="8" s="1"/>
  <c r="K1260" i="8"/>
  <c r="K1259" i="8" s="1"/>
  <c r="K1419" i="8"/>
  <c r="K1418" i="8" s="1"/>
  <c r="K777" i="8"/>
  <c r="K618" i="8"/>
  <c r="K617" i="8" s="1"/>
  <c r="K1022" i="8"/>
  <c r="K1021" i="8" s="1"/>
  <c r="K1189" i="8"/>
  <c r="K942" i="8"/>
  <c r="K941" i="8" s="1"/>
  <c r="K136" i="8"/>
  <c r="K1179" i="8"/>
  <c r="K1178" i="8" s="1"/>
  <c r="K1177" i="8" s="1"/>
  <c r="K1185" i="8"/>
  <c r="K1184" i="8" s="1"/>
  <c r="K1183" i="8" s="1"/>
  <c r="K112" i="8"/>
  <c r="K109" i="8" s="1"/>
  <c r="K108" i="8" s="1"/>
  <c r="K135" i="8"/>
  <c r="K1181" i="8"/>
  <c r="K698" i="8"/>
  <c r="K697" i="8" s="1"/>
  <c r="K272" i="8"/>
  <c r="K271" i="8" s="1"/>
  <c r="K93" i="8"/>
  <c r="K92" i="8" s="1"/>
  <c r="K861" i="8"/>
  <c r="K1563" i="8"/>
  <c r="K1557" i="8" s="1"/>
  <c r="K1544" i="8" s="1"/>
  <c r="K1640" i="8"/>
  <c r="K1586" i="8"/>
  <c r="K1580" i="8" s="1"/>
  <c r="K1567" i="8" s="1"/>
  <c r="K1498" i="8"/>
  <c r="K1485" i="8" s="1"/>
  <c r="K11" i="8" l="1"/>
  <c r="V181" i="13" s="1"/>
  <c r="V182" i="13" s="1"/>
  <c r="V184" i="13" s="1"/>
  <c r="K1169" i="8"/>
  <c r="K1168" i="8" s="1"/>
  <c r="K1538" i="8"/>
  <c r="K1525" i="8" s="1"/>
  <c r="K1540" i="8"/>
  <c r="G46" i="14" l="1"/>
  <c r="H46" i="14" s="1"/>
  <c r="I43" i="14" s="1"/>
  <c r="I46" i="14" s="1"/>
  <c r="J43" i="14" s="1"/>
  <c r="J46" i="14" s="1"/>
  <c r="F46" i="14"/>
  <c r="J28" i="14"/>
  <c r="I28" i="14"/>
  <c r="H28" i="14"/>
  <c r="G28" i="14"/>
  <c r="J17" i="14"/>
  <c r="I17" i="14"/>
  <c r="H17" i="14"/>
  <c r="J14" i="14"/>
  <c r="I14" i="14"/>
  <c r="H14" i="14"/>
  <c r="J20" i="14" l="1"/>
  <c r="J29" i="14" s="1"/>
  <c r="J36" i="14" s="1"/>
  <c r="J37" i="14" s="1"/>
  <c r="I20" i="14"/>
  <c r="I29" i="14" s="1"/>
  <c r="I36" i="14" s="1"/>
  <c r="I37" i="14" s="1"/>
  <c r="H20" i="14"/>
  <c r="H29" i="14" s="1"/>
  <c r="H36" i="14" s="1"/>
  <c r="H37" i="14" s="1"/>
  <c r="F36" i="14"/>
  <c r="F37" i="14" s="1"/>
  <c r="G29" i="14"/>
  <c r="G36" i="14" s="1"/>
  <c r="G37" i="14" s="1"/>
  <c r="G140" i="7" l="1"/>
  <c r="H140" i="7"/>
  <c r="I140" i="7"/>
  <c r="J140" i="7"/>
  <c r="F140" i="7"/>
  <c r="I508" i="7"/>
  <c r="J508" i="7"/>
  <c r="H508" i="7"/>
  <c r="Y1317" i="8"/>
  <c r="X1317" i="8"/>
  <c r="H174" i="8" l="1"/>
  <c r="M1649" i="8" l="1"/>
  <c r="M1648" i="8" s="1"/>
  <c r="F1650" i="8"/>
  <c r="V1649" i="8"/>
  <c r="V1648" i="8" s="1"/>
  <c r="T1649" i="8"/>
  <c r="T1648" i="8" s="1"/>
  <c r="S1649" i="8"/>
  <c r="S1647" i="8" s="1"/>
  <c r="S1646" i="8" s="1"/>
  <c r="R1649" i="8"/>
  <c r="R1648" i="8" s="1"/>
  <c r="Q1649" i="8"/>
  <c r="Q1647" i="8" s="1"/>
  <c r="Q1646" i="8" s="1"/>
  <c r="P1649" i="8"/>
  <c r="P1648" i="8" s="1"/>
  <c r="L1648" i="8"/>
  <c r="J1649" i="8"/>
  <c r="J1648" i="8" s="1"/>
  <c r="I1649" i="8"/>
  <c r="I1648" i="8" s="1"/>
  <c r="H1649" i="8"/>
  <c r="E1649" i="8"/>
  <c r="E1648" i="8" s="1"/>
  <c r="D1649" i="8"/>
  <c r="D1647" i="8" s="1"/>
  <c r="D1646" i="8" s="1"/>
  <c r="Y1647" i="8"/>
  <c r="Y1646" i="8" s="1"/>
  <c r="X1647" i="8"/>
  <c r="X1646" i="8" s="1"/>
  <c r="H1647" i="8" l="1"/>
  <c r="W1649" i="8"/>
  <c r="J1647" i="8"/>
  <c r="J1646" i="8" s="1"/>
  <c r="R1647" i="8"/>
  <c r="R1646" i="8" s="1"/>
  <c r="D1648" i="8"/>
  <c r="M1647" i="8"/>
  <c r="M1646" i="8" s="1"/>
  <c r="Q1648" i="8"/>
  <c r="I1647" i="8"/>
  <c r="I1646" i="8" s="1"/>
  <c r="T1647" i="8"/>
  <c r="T1646" i="8" s="1"/>
  <c r="P1647" i="8"/>
  <c r="P1646" i="8" s="1"/>
  <c r="S1648" i="8"/>
  <c r="E1647" i="8"/>
  <c r="E1646" i="8" s="1"/>
  <c r="L1647" i="8"/>
  <c r="L1646" i="8" s="1"/>
  <c r="V1647" i="8"/>
  <c r="V1646" i="8" s="1"/>
  <c r="H1646" i="8"/>
  <c r="U1650" i="8"/>
  <c r="H1648" i="8"/>
  <c r="H279" i="8"/>
  <c r="W1648" i="8" l="1"/>
  <c r="W1646" i="8"/>
  <c r="W1647" i="8"/>
  <c r="F1647" i="8"/>
  <c r="U1649" i="8"/>
  <c r="U1648" i="8"/>
  <c r="U1646" i="8"/>
  <c r="F1649" i="8"/>
  <c r="G541" i="7"/>
  <c r="G539" i="7" s="1"/>
  <c r="J540" i="7"/>
  <c r="I540" i="7"/>
  <c r="I522" i="7" s="1"/>
  <c r="H540" i="7"/>
  <c r="G540" i="7"/>
  <c r="F540" i="7"/>
  <c r="G414" i="7"/>
  <c r="H414" i="7"/>
  <c r="I414" i="7"/>
  <c r="J414" i="7"/>
  <c r="J506" i="7"/>
  <c r="J504" i="7" s="1"/>
  <c r="G508" i="7"/>
  <c r="G506" i="7" s="1"/>
  <c r="G504" i="7" s="1"/>
  <c r="H506" i="7"/>
  <c r="H504" i="7" s="1"/>
  <c r="I506" i="7"/>
  <c r="I504" i="7" s="1"/>
  <c r="F508" i="7"/>
  <c r="F506" i="7" s="1"/>
  <c r="F504" i="7" s="1"/>
  <c r="H382" i="7"/>
  <c r="H380" i="7" s="1"/>
  <c r="I382" i="7"/>
  <c r="I380" i="7" s="1"/>
  <c r="J382" i="7"/>
  <c r="J380" i="7" s="1"/>
  <c r="G384" i="7"/>
  <c r="G382" i="7" s="1"/>
  <c r="G380" i="7" s="1"/>
  <c r="F384" i="7"/>
  <c r="G220" i="7"/>
  <c r="G218" i="7" s="1"/>
  <c r="G233" i="7"/>
  <c r="G231" i="7" s="1"/>
  <c r="J232" i="7"/>
  <c r="J230" i="7" s="1"/>
  <c r="I232" i="7"/>
  <c r="I230" i="7" s="1"/>
  <c r="H232" i="7"/>
  <c r="H230" i="7" s="1"/>
  <c r="G232" i="7"/>
  <c r="G230" i="7" s="1"/>
  <c r="F232" i="7"/>
  <c r="F230" i="7" s="1"/>
  <c r="G40" i="7"/>
  <c r="F60" i="7"/>
  <c r="F20" i="7"/>
  <c r="G20" i="7"/>
  <c r="G18" i="7" s="1"/>
  <c r="H20" i="7"/>
  <c r="H16" i="7" s="1"/>
  <c r="I20" i="7"/>
  <c r="I18" i="7" s="1"/>
  <c r="J20" i="7"/>
  <c r="J18" i="7" s="1"/>
  <c r="C19" i="5"/>
  <c r="D19" i="5"/>
  <c r="E19" i="5"/>
  <c r="F19" i="5"/>
  <c r="C22" i="5"/>
  <c r="D22" i="5"/>
  <c r="E22" i="5"/>
  <c r="F22" i="5"/>
  <c r="B22" i="5"/>
  <c r="B19" i="5"/>
  <c r="J538" i="7" l="1"/>
  <c r="J522" i="7"/>
  <c r="F538" i="7"/>
  <c r="F522" i="7"/>
  <c r="G538" i="7"/>
  <c r="G522" i="7"/>
  <c r="G45" i="7" s="1"/>
  <c r="H538" i="7"/>
  <c r="H522" i="7"/>
  <c r="I538" i="7"/>
  <c r="C17" i="5"/>
  <c r="U1647" i="8"/>
  <c r="F17" i="5"/>
  <c r="E17" i="5"/>
  <c r="J16" i="7"/>
  <c r="F1646" i="8"/>
  <c r="F1648" i="8"/>
  <c r="H18" i="7"/>
  <c r="F18" i="7"/>
  <c r="F16" i="7"/>
  <c r="G16" i="7"/>
  <c r="I16" i="7"/>
  <c r="D17" i="5"/>
  <c r="B17" i="5"/>
  <c r="Y1641" i="8" l="1"/>
  <c r="X1641" i="8"/>
  <c r="J498" i="7" l="1"/>
  <c r="J496" i="7" s="1"/>
  <c r="J494" i="7" s="1"/>
  <c r="I498" i="7"/>
  <c r="I496" i="7" s="1"/>
  <c r="I494" i="7" s="1"/>
  <c r="H498" i="7"/>
  <c r="H496" i="7" s="1"/>
  <c r="H494" i="7" s="1"/>
  <c r="G495" i="7"/>
  <c r="I442" i="7"/>
  <c r="J442" i="7"/>
  <c r="H442" i="7"/>
  <c r="I458" i="7"/>
  <c r="J458" i="7"/>
  <c r="H458" i="7"/>
  <c r="I432" i="7"/>
  <c r="J432" i="7"/>
  <c r="H432" i="7"/>
  <c r="I394" i="7"/>
  <c r="J394" i="7"/>
  <c r="H394" i="7"/>
  <c r="G498" i="7" l="1"/>
  <c r="G496" i="7" s="1"/>
  <c r="G494" i="7" s="1"/>
  <c r="H1586" i="8"/>
  <c r="M1563" i="8"/>
  <c r="H1563" i="8"/>
  <c r="H1538" i="8"/>
  <c r="H1643" i="8"/>
  <c r="F1644" i="8"/>
  <c r="V1643" i="8"/>
  <c r="V1642" i="8" s="1"/>
  <c r="T1643" i="8"/>
  <c r="T1642" i="8" s="1"/>
  <c r="S1643" i="8"/>
  <c r="S1642" i="8" s="1"/>
  <c r="R1643" i="8"/>
  <c r="R1642" i="8" s="1"/>
  <c r="Q1643" i="8"/>
  <c r="Q1641" i="8" s="1"/>
  <c r="Q1640" i="8" s="1"/>
  <c r="P1643" i="8"/>
  <c r="P1642" i="8" s="1"/>
  <c r="M1643" i="8"/>
  <c r="M1641" i="8" s="1"/>
  <c r="M1640" i="8" s="1"/>
  <c r="L1643" i="8"/>
  <c r="L1641" i="8" s="1"/>
  <c r="L1640" i="8" s="1"/>
  <c r="J1643" i="8"/>
  <c r="J1641" i="8" s="1"/>
  <c r="I1643" i="8"/>
  <c r="I1642" i="8" s="1"/>
  <c r="E1643" i="8"/>
  <c r="E1641" i="8" s="1"/>
  <c r="E1640" i="8" s="1"/>
  <c r="D1643" i="8"/>
  <c r="D1641" i="8" s="1"/>
  <c r="D1640" i="8" s="1"/>
  <c r="Y1640" i="8"/>
  <c r="X1640" i="8"/>
  <c r="H1641" i="8" l="1"/>
  <c r="W1643" i="8"/>
  <c r="I1641" i="8"/>
  <c r="I1640" i="8" s="1"/>
  <c r="D1642" i="8"/>
  <c r="R1641" i="8"/>
  <c r="R1640" i="8" s="1"/>
  <c r="L1642" i="8"/>
  <c r="S1641" i="8"/>
  <c r="S1640" i="8" s="1"/>
  <c r="M1642" i="8"/>
  <c r="V1641" i="8"/>
  <c r="V1640" i="8" s="1"/>
  <c r="Q1642" i="8"/>
  <c r="J1642" i="8"/>
  <c r="H1642" i="8"/>
  <c r="F1643" i="8"/>
  <c r="U1644" i="8"/>
  <c r="J1640" i="8"/>
  <c r="H1640" i="8"/>
  <c r="E1642" i="8"/>
  <c r="P1641" i="8"/>
  <c r="P1640" i="8" s="1"/>
  <c r="T1641" i="8"/>
  <c r="T1640" i="8" s="1"/>
  <c r="W1640" i="8" l="1"/>
  <c r="W1642" i="8"/>
  <c r="W1641" i="8"/>
  <c r="F1641" i="8"/>
  <c r="F1640" i="8"/>
  <c r="U1642" i="8"/>
  <c r="F1642" i="8"/>
  <c r="U1643" i="8"/>
  <c r="U1640" i="8" l="1"/>
  <c r="U1641" i="8"/>
  <c r="J318" i="7" l="1"/>
  <c r="J316" i="7" s="1"/>
  <c r="J298" i="7" s="1"/>
  <c r="I318" i="7"/>
  <c r="I316" i="7" s="1"/>
  <c r="I298" i="7" s="1"/>
  <c r="H318" i="7"/>
  <c r="G318" i="7"/>
  <c r="F318" i="7"/>
  <c r="F316" i="7" s="1"/>
  <c r="F298" i="7" s="1"/>
  <c r="J320" i="7"/>
  <c r="I320" i="7"/>
  <c r="H320" i="7"/>
  <c r="G320" i="7"/>
  <c r="F320" i="7"/>
  <c r="G319" i="7"/>
  <c r="G317" i="7" s="1"/>
  <c r="G413" i="7"/>
  <c r="G411" i="7" s="1"/>
  <c r="J488" i="7"/>
  <c r="I488" i="7"/>
  <c r="H488" i="7"/>
  <c r="G489" i="7"/>
  <c r="G487" i="7" s="1"/>
  <c r="G485" i="7" s="1"/>
  <c r="H478" i="7"/>
  <c r="H476" i="7" s="1"/>
  <c r="H474" i="7" s="1"/>
  <c r="J468" i="7"/>
  <c r="I468" i="7"/>
  <c r="H468" i="7"/>
  <c r="H456" i="7"/>
  <c r="I456" i="7"/>
  <c r="I440" i="7"/>
  <c r="J440" i="7"/>
  <c r="J392" i="7"/>
  <c r="J390" i="7" s="1"/>
  <c r="H392" i="7"/>
  <c r="H390" i="7" s="1"/>
  <c r="J376" i="7"/>
  <c r="J374" i="7" s="1"/>
  <c r="I376" i="7"/>
  <c r="I374" i="7" s="1"/>
  <c r="H376" i="7"/>
  <c r="H374" i="7" s="1"/>
  <c r="J370" i="7"/>
  <c r="J368" i="7" s="1"/>
  <c r="I370" i="7"/>
  <c r="I368" i="7" s="1"/>
  <c r="H370" i="7"/>
  <c r="H368" i="7" s="1"/>
  <c r="J364" i="7"/>
  <c r="J362" i="7" s="1"/>
  <c r="I364" i="7"/>
  <c r="I362" i="7" s="1"/>
  <c r="H364" i="7"/>
  <c r="H362" i="7" s="1"/>
  <c r="J340" i="7"/>
  <c r="J338" i="7" s="1"/>
  <c r="I340" i="7"/>
  <c r="I338" i="7" s="1"/>
  <c r="H340" i="7"/>
  <c r="H338" i="7" s="1"/>
  <c r="J334" i="7"/>
  <c r="J332" i="7" s="1"/>
  <c r="I334" i="7"/>
  <c r="I332" i="7" s="1"/>
  <c r="H334" i="7"/>
  <c r="H332" i="7" s="1"/>
  <c r="J294" i="7"/>
  <c r="J292" i="7" s="1"/>
  <c r="I294" i="7"/>
  <c r="I292" i="7" s="1"/>
  <c r="H294" i="7"/>
  <c r="H292" i="7" s="1"/>
  <c r="J264" i="7"/>
  <c r="J262" i="7" s="1"/>
  <c r="J260" i="7" s="1"/>
  <c r="I264" i="7"/>
  <c r="I262" i="7" s="1"/>
  <c r="H264" i="7"/>
  <c r="H262" i="7" s="1"/>
  <c r="J174" i="7"/>
  <c r="I158" i="7"/>
  <c r="I156" i="7" s="1"/>
  <c r="I154" i="7" s="1"/>
  <c r="H158" i="7"/>
  <c r="H156" i="7" s="1"/>
  <c r="H154" i="7" s="1"/>
  <c r="J158" i="7"/>
  <c r="J156" i="7" s="1"/>
  <c r="J154" i="7" s="1"/>
  <c r="J146" i="7"/>
  <c r="J144" i="7" s="1"/>
  <c r="I146" i="7"/>
  <c r="I144" i="7" s="1"/>
  <c r="H146" i="7"/>
  <c r="H144" i="7" s="1"/>
  <c r="H132" i="7"/>
  <c r="H130" i="7" s="1"/>
  <c r="H128" i="7" s="1"/>
  <c r="J132" i="7"/>
  <c r="J130" i="7" s="1"/>
  <c r="J128" i="7" s="1"/>
  <c r="I132" i="7"/>
  <c r="I130" i="7" s="1"/>
  <c r="I128" i="7" s="1"/>
  <c r="I120" i="7"/>
  <c r="J112" i="7"/>
  <c r="J110" i="7" s="1"/>
  <c r="J108" i="7" s="1"/>
  <c r="I112" i="7"/>
  <c r="I110" i="7" s="1"/>
  <c r="I108" i="7" s="1"/>
  <c r="H112" i="7"/>
  <c r="H110" i="7" s="1"/>
  <c r="H108" i="7" s="1"/>
  <c r="I70" i="7"/>
  <c r="I68" i="7" s="1"/>
  <c r="H60" i="7"/>
  <c r="H58" i="7" s="1"/>
  <c r="J40" i="7"/>
  <c r="I40" i="7"/>
  <c r="H40" i="7"/>
  <c r="H38" i="7" s="1"/>
  <c r="J32" i="7"/>
  <c r="J29" i="7" s="1"/>
  <c r="I32" i="7"/>
  <c r="I29" i="7" s="1"/>
  <c r="H32" i="7"/>
  <c r="H29" i="7" s="1"/>
  <c r="H27" i="7" s="1"/>
  <c r="G376" i="7"/>
  <c r="G374" i="7" s="1"/>
  <c r="G370" i="7"/>
  <c r="G368" i="7" s="1"/>
  <c r="G364" i="7"/>
  <c r="G362" i="7" s="1"/>
  <c r="G340" i="7"/>
  <c r="G338" i="7" s="1"/>
  <c r="G334" i="7"/>
  <c r="G332" i="7" s="1"/>
  <c r="G294" i="7"/>
  <c r="G292" i="7" s="1"/>
  <c r="G264" i="7"/>
  <c r="G262" i="7" s="1"/>
  <c r="G158" i="7"/>
  <c r="G156" i="7" s="1"/>
  <c r="G154" i="7" s="1"/>
  <c r="G146" i="7"/>
  <c r="G144" i="7" s="1"/>
  <c r="G138" i="7"/>
  <c r="G136" i="7" s="1"/>
  <c r="G132" i="7"/>
  <c r="G130" i="7" s="1"/>
  <c r="G128" i="7" s="1"/>
  <c r="G112" i="7"/>
  <c r="G110" i="7" s="1"/>
  <c r="G108" i="7" s="1"/>
  <c r="G32" i="7"/>
  <c r="G29" i="7" s="1"/>
  <c r="G27" i="7" s="1"/>
  <c r="G479" i="7"/>
  <c r="G477" i="7" s="1"/>
  <c r="G475" i="7" s="1"/>
  <c r="G469" i="7"/>
  <c r="G467" i="7" s="1"/>
  <c r="G465" i="7" s="1"/>
  <c r="G459" i="7"/>
  <c r="G457" i="7" s="1"/>
  <c r="G443" i="7"/>
  <c r="G441" i="7" s="1"/>
  <c r="G433" i="7"/>
  <c r="G431" i="7" s="1"/>
  <c r="G405" i="7"/>
  <c r="G403" i="7" s="1"/>
  <c r="G401" i="7" s="1"/>
  <c r="G395" i="7"/>
  <c r="G393" i="7" s="1"/>
  <c r="G391" i="7" s="1"/>
  <c r="G377" i="7"/>
  <c r="G375" i="7" s="1"/>
  <c r="G371" i="7"/>
  <c r="G369" i="7" s="1"/>
  <c r="G365" i="7"/>
  <c r="G363" i="7" s="1"/>
  <c r="G341" i="7"/>
  <c r="G339" i="7" s="1"/>
  <c r="G335" i="7"/>
  <c r="G333" i="7" s="1"/>
  <c r="G295" i="7"/>
  <c r="G293" i="7" s="1"/>
  <c r="G265" i="7"/>
  <c r="G263" i="7" s="1"/>
  <c r="G253" i="7"/>
  <c r="G251" i="7" s="1"/>
  <c r="G243" i="7"/>
  <c r="G241" i="7" s="1"/>
  <c r="G221" i="7"/>
  <c r="G177" i="7"/>
  <c r="G175" i="7" s="1"/>
  <c r="G167" i="7"/>
  <c r="G165" i="7" s="1"/>
  <c r="G159" i="7"/>
  <c r="G157" i="7" s="1"/>
  <c r="G155" i="7" s="1"/>
  <c r="G149" i="7"/>
  <c r="G147" i="7" s="1"/>
  <c r="G145" i="7" s="1"/>
  <c r="G139" i="7"/>
  <c r="G137" i="7" s="1"/>
  <c r="G121" i="7"/>
  <c r="G119" i="7" s="1"/>
  <c r="G117" i="7" s="1"/>
  <c r="G113" i="7"/>
  <c r="G111" i="7" s="1"/>
  <c r="G81" i="7"/>
  <c r="G79" i="7" s="1"/>
  <c r="G71" i="7"/>
  <c r="G69" i="7" s="1"/>
  <c r="G61" i="7"/>
  <c r="G59" i="7" s="1"/>
  <c r="G41" i="7"/>
  <c r="G39" i="7" s="1"/>
  <c r="G28" i="7"/>
  <c r="G26" i="7"/>
  <c r="G21" i="7"/>
  <c r="G17" i="7" s="1"/>
  <c r="AE181" i="13"/>
  <c r="AD181" i="13"/>
  <c r="AC181" i="13"/>
  <c r="P181" i="13"/>
  <c r="P176" i="13"/>
  <c r="AH174" i="13"/>
  <c r="AH183" i="13" s="1"/>
  <c r="AG174" i="13"/>
  <c r="AG183" i="13" s="1"/>
  <c r="AE174" i="13"/>
  <c r="AE183" i="13" s="1"/>
  <c r="AD174" i="13"/>
  <c r="AD183" i="13" s="1"/>
  <c r="AC174" i="13"/>
  <c r="AC183" i="13" s="1"/>
  <c r="AB174" i="13"/>
  <c r="AB183" i="13" s="1"/>
  <c r="AA174" i="13"/>
  <c r="AA183" i="13" s="1"/>
  <c r="Z174" i="13"/>
  <c r="Z183" i="13" s="1"/>
  <c r="W174" i="13"/>
  <c r="W183" i="13" s="1"/>
  <c r="U174" i="13"/>
  <c r="T174" i="13"/>
  <c r="T183" i="13" s="1"/>
  <c r="S174" i="13"/>
  <c r="Q174" i="13"/>
  <c r="Q183" i="13" s="1"/>
  <c r="O174" i="13"/>
  <c r="O183" i="13" s="1"/>
  <c r="N174" i="13"/>
  <c r="N183" i="13" s="1"/>
  <c r="M174" i="13"/>
  <c r="M183" i="13" s="1"/>
  <c r="L174" i="13"/>
  <c r="L183" i="13" s="1"/>
  <c r="P173" i="13"/>
  <c r="P171" i="13"/>
  <c r="AH165" i="13"/>
  <c r="AG165" i="13"/>
  <c r="AE165" i="13"/>
  <c r="AD165" i="13"/>
  <c r="AC165" i="13"/>
  <c r="AB165" i="13"/>
  <c r="AA165" i="13"/>
  <c r="Z165" i="13"/>
  <c r="W165" i="13"/>
  <c r="U165" i="13"/>
  <c r="T165" i="13"/>
  <c r="S165" i="13"/>
  <c r="Q165" i="13"/>
  <c r="P165" i="13"/>
  <c r="O165" i="13"/>
  <c r="N165" i="13"/>
  <c r="M165" i="13"/>
  <c r="L165" i="13"/>
  <c r="AH163" i="13"/>
  <c r="AG163" i="13"/>
  <c r="AE163" i="13"/>
  <c r="AD163" i="13"/>
  <c r="AC163" i="13"/>
  <c r="AB163" i="13"/>
  <c r="AA163" i="13"/>
  <c r="Z163" i="13"/>
  <c r="W163" i="13"/>
  <c r="U163" i="13"/>
  <c r="T163" i="13"/>
  <c r="S163" i="13"/>
  <c r="Q163" i="13"/>
  <c r="P163" i="13"/>
  <c r="O163" i="13"/>
  <c r="N163" i="13"/>
  <c r="M163" i="13"/>
  <c r="L163" i="13"/>
  <c r="P162" i="13"/>
  <c r="P161" i="13"/>
  <c r="P160" i="13"/>
  <c r="AH159" i="13"/>
  <c r="AG159" i="13"/>
  <c r="AE159" i="13"/>
  <c r="AD159" i="13"/>
  <c r="AC159" i="13"/>
  <c r="AB159" i="13"/>
  <c r="AA159" i="13"/>
  <c r="Z159" i="13"/>
  <c r="W159" i="13"/>
  <c r="U159" i="13"/>
  <c r="T159" i="13"/>
  <c r="S159" i="13"/>
  <c r="Q159" i="13"/>
  <c r="O159" i="13"/>
  <c r="N159" i="13"/>
  <c r="M159" i="13"/>
  <c r="L159" i="13"/>
  <c r="P157" i="13"/>
  <c r="P156" i="13" s="1"/>
  <c r="P155" i="13" s="1"/>
  <c r="AH156" i="13"/>
  <c r="AH155" i="13" s="1"/>
  <c r="AG156" i="13"/>
  <c r="AG155" i="13" s="1"/>
  <c r="AE156" i="13"/>
  <c r="AE155" i="13" s="1"/>
  <c r="AD156" i="13"/>
  <c r="AD155" i="13" s="1"/>
  <c r="AC156" i="13"/>
  <c r="AC155" i="13" s="1"/>
  <c r="AB156" i="13"/>
  <c r="AB155" i="13" s="1"/>
  <c r="AA156" i="13"/>
  <c r="AA155" i="13" s="1"/>
  <c r="Z156" i="13"/>
  <c r="Z155" i="13" s="1"/>
  <c r="W156" i="13"/>
  <c r="U156" i="13"/>
  <c r="T156" i="13"/>
  <c r="S156" i="13"/>
  <c r="Q156" i="13"/>
  <c r="Q155" i="13" s="1"/>
  <c r="O156" i="13"/>
  <c r="O155" i="13" s="1"/>
  <c r="N156" i="13"/>
  <c r="N155" i="13" s="1"/>
  <c r="M156" i="13"/>
  <c r="M155" i="13" s="1"/>
  <c r="L156" i="13"/>
  <c r="L155" i="13" s="1"/>
  <c r="P154" i="13"/>
  <c r="P153" i="13"/>
  <c r="AH152" i="13"/>
  <c r="AH151" i="13" s="1"/>
  <c r="AG152" i="13"/>
  <c r="AG151" i="13" s="1"/>
  <c r="AE152" i="13"/>
  <c r="AE151" i="13" s="1"/>
  <c r="AD152" i="13"/>
  <c r="AD151" i="13" s="1"/>
  <c r="AC152" i="13"/>
  <c r="AC151" i="13" s="1"/>
  <c r="AB152" i="13"/>
  <c r="AB151" i="13" s="1"/>
  <c r="AA152" i="13"/>
  <c r="AA151" i="13" s="1"/>
  <c r="Z152" i="13"/>
  <c r="Z151" i="13" s="1"/>
  <c r="W152" i="13"/>
  <c r="W151" i="13" s="1"/>
  <c r="U152" i="13"/>
  <c r="T152" i="13"/>
  <c r="T151" i="13" s="1"/>
  <c r="S152" i="13"/>
  <c r="Q152" i="13"/>
  <c r="Q151" i="13" s="1"/>
  <c r="O152" i="13"/>
  <c r="O151" i="13" s="1"/>
  <c r="N152" i="13"/>
  <c r="N151" i="13" s="1"/>
  <c r="M152" i="13"/>
  <c r="M151" i="13" s="1"/>
  <c r="L152" i="13"/>
  <c r="L151" i="13" s="1"/>
  <c r="P148" i="13"/>
  <c r="P147" i="13"/>
  <c r="P146" i="13"/>
  <c r="AH145" i="13"/>
  <c r="AH144" i="13" s="1"/>
  <c r="AH143" i="13" s="1"/>
  <c r="AH22" i="13" s="1"/>
  <c r="AG145" i="13"/>
  <c r="AG144" i="13" s="1"/>
  <c r="AG143" i="13" s="1"/>
  <c r="AG22" i="13" s="1"/>
  <c r="AE145" i="13"/>
  <c r="AE144" i="13" s="1"/>
  <c r="AE143" i="13" s="1"/>
  <c r="AD145" i="13"/>
  <c r="AD144" i="13" s="1"/>
  <c r="AD143" i="13" s="1"/>
  <c r="AC145" i="13"/>
  <c r="AC144" i="13" s="1"/>
  <c r="AC143" i="13" s="1"/>
  <c r="AB145" i="13"/>
  <c r="AB144" i="13" s="1"/>
  <c r="AB143" i="13" s="1"/>
  <c r="AA145" i="13"/>
  <c r="AA144" i="13" s="1"/>
  <c r="AA143" i="13" s="1"/>
  <c r="Z145" i="13"/>
  <c r="Z144" i="13" s="1"/>
  <c r="Z143" i="13" s="1"/>
  <c r="W145" i="13"/>
  <c r="W144" i="13" s="1"/>
  <c r="W143" i="13" s="1"/>
  <c r="U145" i="13"/>
  <c r="T145" i="13"/>
  <c r="T144" i="13" s="1"/>
  <c r="T143" i="13" s="1"/>
  <c r="S145" i="13"/>
  <c r="Q145" i="13"/>
  <c r="Q144" i="13" s="1"/>
  <c r="Q143" i="13" s="1"/>
  <c r="O145" i="13"/>
  <c r="O144" i="13" s="1"/>
  <c r="O143" i="13" s="1"/>
  <c r="N145" i="13"/>
  <c r="N144" i="13" s="1"/>
  <c r="N143" i="13" s="1"/>
  <c r="M145" i="13"/>
  <c r="M144" i="13" s="1"/>
  <c r="M143" i="13" s="1"/>
  <c r="L145" i="13"/>
  <c r="L144" i="13" s="1"/>
  <c r="L143" i="13" s="1"/>
  <c r="P142" i="13"/>
  <c r="P141" i="13" s="1"/>
  <c r="AH141" i="13"/>
  <c r="AG141" i="13"/>
  <c r="AE141" i="13"/>
  <c r="AD141" i="13"/>
  <c r="AC141" i="13"/>
  <c r="AB141" i="13"/>
  <c r="AA141" i="13"/>
  <c r="Z141" i="13"/>
  <c r="W141" i="13"/>
  <c r="U141" i="13"/>
  <c r="T141" i="13"/>
  <c r="S141" i="13"/>
  <c r="Q141" i="13"/>
  <c r="O141" i="13"/>
  <c r="N141" i="13"/>
  <c r="M141" i="13"/>
  <c r="L141" i="13"/>
  <c r="P140" i="13"/>
  <c r="P139" i="13" s="1"/>
  <c r="AH139" i="13"/>
  <c r="AG139" i="13"/>
  <c r="AE139" i="13"/>
  <c r="AD139" i="13"/>
  <c r="AC139" i="13"/>
  <c r="AB139" i="13"/>
  <c r="AA139" i="13"/>
  <c r="Z139" i="13"/>
  <c r="W139" i="13"/>
  <c r="U139" i="13"/>
  <c r="T139" i="13"/>
  <c r="S139" i="13"/>
  <c r="Q139" i="13"/>
  <c r="O139" i="13"/>
  <c r="N139" i="13"/>
  <c r="M139" i="13"/>
  <c r="L139" i="13"/>
  <c r="P136" i="13"/>
  <c r="P135" i="13"/>
  <c r="P134" i="13"/>
  <c r="P133" i="13"/>
  <c r="AH132" i="13"/>
  <c r="AG132" i="13"/>
  <c r="AE132" i="13"/>
  <c r="AD132" i="13"/>
  <c r="AC132" i="13"/>
  <c r="AB132" i="13"/>
  <c r="AA132" i="13"/>
  <c r="Z132" i="13"/>
  <c r="W132" i="13"/>
  <c r="U132" i="13"/>
  <c r="T132" i="13"/>
  <c r="S132" i="13"/>
  <c r="Q132" i="13"/>
  <c r="O132" i="13"/>
  <c r="N132" i="13"/>
  <c r="M132" i="13"/>
  <c r="L132" i="13"/>
  <c r="P131" i="13"/>
  <c r="P130" i="13"/>
  <c r="P129" i="13"/>
  <c r="P128" i="13"/>
  <c r="AH127" i="13"/>
  <c r="AG127" i="13"/>
  <c r="AE127" i="13"/>
  <c r="AD127" i="13"/>
  <c r="AC127" i="13"/>
  <c r="AB127" i="13"/>
  <c r="AA127" i="13"/>
  <c r="Z127" i="13"/>
  <c r="W127" i="13"/>
  <c r="U127" i="13"/>
  <c r="T127" i="13"/>
  <c r="S127" i="13"/>
  <c r="AF127" i="13" s="1"/>
  <c r="Q127" i="13"/>
  <c r="O127" i="13"/>
  <c r="N127" i="13"/>
  <c r="M127" i="13"/>
  <c r="L127" i="13"/>
  <c r="P125" i="13"/>
  <c r="P124" i="13" s="1"/>
  <c r="AH124" i="13"/>
  <c r="AG124" i="13"/>
  <c r="AE124" i="13"/>
  <c r="AD124" i="13"/>
  <c r="AC124" i="13"/>
  <c r="AB124" i="13"/>
  <c r="AA124" i="13"/>
  <c r="Z124" i="13"/>
  <c r="W124" i="13"/>
  <c r="U124" i="13"/>
  <c r="T124" i="13"/>
  <c r="S124" i="13"/>
  <c r="Q124" i="13"/>
  <c r="O124" i="13"/>
  <c r="N124" i="13"/>
  <c r="M124" i="13"/>
  <c r="L124" i="13"/>
  <c r="P123" i="13"/>
  <c r="P122" i="13"/>
  <c r="AH121" i="13"/>
  <c r="AG121" i="13"/>
  <c r="AE121" i="13"/>
  <c r="AD121" i="13"/>
  <c r="AC121" i="13"/>
  <c r="AB121" i="13"/>
  <c r="AA121" i="13"/>
  <c r="Z121" i="13"/>
  <c r="W121" i="13"/>
  <c r="U121" i="13"/>
  <c r="T121" i="13"/>
  <c r="S121" i="13"/>
  <c r="Q121" i="13"/>
  <c r="O121" i="13"/>
  <c r="N121" i="13"/>
  <c r="M121" i="13"/>
  <c r="L121" i="13"/>
  <c r="P117" i="13"/>
  <c r="P116" i="13"/>
  <c r="AH115" i="13"/>
  <c r="AG115" i="13"/>
  <c r="AE115" i="13"/>
  <c r="AD115" i="13"/>
  <c r="AC115" i="13"/>
  <c r="AB115" i="13"/>
  <c r="AA115" i="13"/>
  <c r="Z115" i="13"/>
  <c r="W115" i="13"/>
  <c r="T115" i="13"/>
  <c r="S115" i="13"/>
  <c r="Q115" i="13"/>
  <c r="O115" i="13"/>
  <c r="N115" i="13"/>
  <c r="M115" i="13"/>
  <c r="L115" i="13"/>
  <c r="P114" i="13"/>
  <c r="P113" i="13"/>
  <c r="AH112" i="13"/>
  <c r="AG112" i="13"/>
  <c r="AE112" i="13"/>
  <c r="AD112" i="13"/>
  <c r="AC112" i="13"/>
  <c r="AB112" i="13"/>
  <c r="AA112" i="13"/>
  <c r="Z112" i="13"/>
  <c r="W112" i="13"/>
  <c r="U112" i="13"/>
  <c r="T112" i="13"/>
  <c r="S112" i="13"/>
  <c r="Q112" i="13"/>
  <c r="O112" i="13"/>
  <c r="N112" i="13"/>
  <c r="M112" i="13"/>
  <c r="L112" i="13"/>
  <c r="P111" i="13"/>
  <c r="P110" i="13" s="1"/>
  <c r="AH110" i="13"/>
  <c r="AG110" i="13"/>
  <c r="AE110" i="13"/>
  <c r="AD110" i="13"/>
  <c r="AC110" i="13"/>
  <c r="AB110" i="13"/>
  <c r="AA110" i="13"/>
  <c r="Z110" i="13"/>
  <c r="W110" i="13"/>
  <c r="U110" i="13"/>
  <c r="T110" i="13"/>
  <c r="S110" i="13"/>
  <c r="Q110" i="13"/>
  <c r="O110" i="13"/>
  <c r="N110" i="13"/>
  <c r="M110" i="13"/>
  <c r="L110" i="13"/>
  <c r="P109" i="13"/>
  <c r="P108" i="13"/>
  <c r="AH107" i="13"/>
  <c r="AG107" i="13"/>
  <c r="AE107" i="13"/>
  <c r="AD107" i="13"/>
  <c r="AC107" i="13"/>
  <c r="AB107" i="13"/>
  <c r="AA107" i="13"/>
  <c r="Z107" i="13"/>
  <c r="W107" i="13"/>
  <c r="U107" i="13"/>
  <c r="T107" i="13"/>
  <c r="S107" i="13"/>
  <c r="Q107" i="13"/>
  <c r="O107" i="13"/>
  <c r="N107" i="13"/>
  <c r="M107" i="13"/>
  <c r="L107" i="13"/>
  <c r="P103" i="13"/>
  <c r="P102" i="13"/>
  <c r="P101" i="13"/>
  <c r="AH100" i="13"/>
  <c r="AH99" i="13" s="1"/>
  <c r="AG100" i="13"/>
  <c r="AG99" i="13" s="1"/>
  <c r="AE100" i="13"/>
  <c r="AE99" i="13" s="1"/>
  <c r="AD100" i="13"/>
  <c r="AD99" i="13" s="1"/>
  <c r="AC100" i="13"/>
  <c r="AC99" i="13" s="1"/>
  <c r="AB100" i="13"/>
  <c r="AB99" i="13" s="1"/>
  <c r="AA100" i="13"/>
  <c r="AA99" i="13" s="1"/>
  <c r="Z100" i="13"/>
  <c r="Z99" i="13" s="1"/>
  <c r="W100" i="13"/>
  <c r="W99" i="13" s="1"/>
  <c r="U100" i="13"/>
  <c r="T100" i="13"/>
  <c r="T99" i="13" s="1"/>
  <c r="S100" i="13"/>
  <c r="Q100" i="13"/>
  <c r="Q99" i="13" s="1"/>
  <c r="O100" i="13"/>
  <c r="O99" i="13" s="1"/>
  <c r="N100" i="13"/>
  <c r="N99" i="13" s="1"/>
  <c r="M100" i="13"/>
  <c r="M99" i="13" s="1"/>
  <c r="L100" i="13"/>
  <c r="L99" i="13" s="1"/>
  <c r="P98" i="13"/>
  <c r="P97" i="13"/>
  <c r="P96" i="13"/>
  <c r="P95" i="13"/>
  <c r="P94" i="13"/>
  <c r="P93" i="13"/>
  <c r="AH92" i="13"/>
  <c r="AG92" i="13"/>
  <c r="AE92" i="13"/>
  <c r="AD92" i="13"/>
  <c r="AC92" i="13"/>
  <c r="AB92" i="13"/>
  <c r="AA92" i="13"/>
  <c r="Z92" i="13"/>
  <c r="W92" i="13"/>
  <c r="U92" i="13"/>
  <c r="T92" i="13"/>
  <c r="S92" i="13"/>
  <c r="Q92" i="13"/>
  <c r="O92" i="13"/>
  <c r="N92" i="13"/>
  <c r="M92" i="13"/>
  <c r="L92" i="13"/>
  <c r="P90" i="13"/>
  <c r="P89" i="13"/>
  <c r="AH88" i="13"/>
  <c r="AH87" i="13" s="1"/>
  <c r="AG88" i="13"/>
  <c r="AG87" i="13" s="1"/>
  <c r="W87" i="13"/>
  <c r="U87" i="13"/>
  <c r="P86" i="13"/>
  <c r="P85" i="13"/>
  <c r="AH84" i="13"/>
  <c r="AG84" i="13"/>
  <c r="AE84" i="13"/>
  <c r="AD84" i="13"/>
  <c r="AC84" i="13"/>
  <c r="AB84" i="13"/>
  <c r="AA84" i="13"/>
  <c r="Z84" i="13"/>
  <c r="W84" i="13"/>
  <c r="W78" i="13" s="1"/>
  <c r="U84" i="13"/>
  <c r="T84" i="13"/>
  <c r="S84" i="13"/>
  <c r="Q84" i="13"/>
  <c r="O84" i="13"/>
  <c r="N84" i="13"/>
  <c r="M84" i="13"/>
  <c r="L84" i="13"/>
  <c r="P83" i="13"/>
  <c r="P82" i="13"/>
  <c r="P81" i="13"/>
  <c r="P80" i="13"/>
  <c r="AH79" i="13"/>
  <c r="AG79" i="13"/>
  <c r="AE79" i="13"/>
  <c r="AD79" i="13"/>
  <c r="AC79" i="13"/>
  <c r="AB79" i="13"/>
  <c r="AA79" i="13"/>
  <c r="Z79" i="13"/>
  <c r="T79" i="13"/>
  <c r="S79" i="13"/>
  <c r="Q79" i="13"/>
  <c r="O79" i="13"/>
  <c r="N79" i="13"/>
  <c r="M79" i="13"/>
  <c r="L79" i="13"/>
  <c r="P77" i="13"/>
  <c r="P76" i="13"/>
  <c r="AH75" i="13"/>
  <c r="AG75" i="13"/>
  <c r="AE75" i="13"/>
  <c r="AD75" i="13"/>
  <c r="AC75" i="13"/>
  <c r="AB75" i="13"/>
  <c r="AA75" i="13"/>
  <c r="Z75" i="13"/>
  <c r="W75" i="13"/>
  <c r="U75" i="13"/>
  <c r="T75" i="13"/>
  <c r="S75" i="13"/>
  <c r="Q75" i="13"/>
  <c r="O75" i="13"/>
  <c r="N75" i="13"/>
  <c r="M75" i="13"/>
  <c r="L75" i="13"/>
  <c r="P74" i="13"/>
  <c r="P73" i="13"/>
  <c r="AH72" i="13"/>
  <c r="AG72" i="13"/>
  <c r="AE72" i="13"/>
  <c r="AD72" i="13"/>
  <c r="AC72" i="13"/>
  <c r="AB72" i="13"/>
  <c r="AA72" i="13"/>
  <c r="Z72" i="13"/>
  <c r="W72" i="13"/>
  <c r="U72" i="13"/>
  <c r="T72" i="13"/>
  <c r="S72" i="13"/>
  <c r="Q72" i="13"/>
  <c r="O72" i="13"/>
  <c r="N72" i="13"/>
  <c r="M72" i="13"/>
  <c r="L72" i="13"/>
  <c r="P70" i="13"/>
  <c r="P69" i="13"/>
  <c r="P68" i="13"/>
  <c r="P67" i="13"/>
  <c r="P66" i="13"/>
  <c r="AH65" i="13"/>
  <c r="AG65" i="13"/>
  <c r="AE65" i="13"/>
  <c r="AE61" i="13" s="1"/>
  <c r="AD65" i="13"/>
  <c r="AC65" i="13"/>
  <c r="AB65" i="13"/>
  <c r="AA65" i="13"/>
  <c r="Z65" i="13"/>
  <c r="W65" i="13"/>
  <c r="U65" i="13"/>
  <c r="T65" i="13"/>
  <c r="S65" i="13"/>
  <c r="Q65" i="13"/>
  <c r="O65" i="13"/>
  <c r="N65" i="13"/>
  <c r="M65" i="13"/>
  <c r="L65" i="13"/>
  <c r="P64" i="13"/>
  <c r="P63" i="13"/>
  <c r="AH62" i="13"/>
  <c r="AG62" i="13"/>
  <c r="AD62" i="13"/>
  <c r="AC62" i="13"/>
  <c r="AB62" i="13"/>
  <c r="AA62" i="13"/>
  <c r="Z62" i="13"/>
  <c r="W62" i="13"/>
  <c r="U62" i="13"/>
  <c r="T62" i="13"/>
  <c r="S62" i="13"/>
  <c r="Q62" i="13"/>
  <c r="O62" i="13"/>
  <c r="N62" i="13"/>
  <c r="M62" i="13"/>
  <c r="L62" i="13"/>
  <c r="P60" i="13"/>
  <c r="P59" i="13"/>
  <c r="P58" i="13"/>
  <c r="P57" i="13"/>
  <c r="P56" i="13"/>
  <c r="P55" i="13"/>
  <c r="P54" i="13"/>
  <c r="P53" i="13"/>
  <c r="AH52" i="13"/>
  <c r="AG52" i="13"/>
  <c r="AD52" i="13"/>
  <c r="AC52" i="13"/>
  <c r="AB52" i="13"/>
  <c r="AA52" i="13"/>
  <c r="Z52" i="13"/>
  <c r="W52" i="13"/>
  <c r="U52" i="13"/>
  <c r="T52" i="13"/>
  <c r="S52" i="13"/>
  <c r="Q52" i="13"/>
  <c r="O52" i="13"/>
  <c r="N52" i="13"/>
  <c r="M52" i="13"/>
  <c r="L52" i="13"/>
  <c r="P51" i="13"/>
  <c r="P50" i="13"/>
  <c r="P49" i="13"/>
  <c r="P48" i="13"/>
  <c r="P47" i="13"/>
  <c r="P46" i="13"/>
  <c r="P45" i="13"/>
  <c r="P44" i="13"/>
  <c r="AH43" i="13"/>
  <c r="AG43" i="13"/>
  <c r="AD43" i="13"/>
  <c r="AC43" i="13"/>
  <c r="AB43" i="13"/>
  <c r="AA43" i="13"/>
  <c r="Z43" i="13"/>
  <c r="W43" i="13"/>
  <c r="U43" i="13"/>
  <c r="T43" i="13"/>
  <c r="S43" i="13"/>
  <c r="Q43" i="13"/>
  <c r="O43" i="13"/>
  <c r="N43" i="13"/>
  <c r="M43" i="13"/>
  <c r="L43" i="13"/>
  <c r="P41" i="13"/>
  <c r="P40" i="13"/>
  <c r="AH39" i="13"/>
  <c r="AG39" i="13"/>
  <c r="AD39" i="13"/>
  <c r="AC39" i="13"/>
  <c r="AB39" i="13"/>
  <c r="AA39" i="13"/>
  <c r="Z39" i="13"/>
  <c r="W39" i="13"/>
  <c r="U39" i="13"/>
  <c r="T39" i="13"/>
  <c r="S39" i="13"/>
  <c r="Q39" i="13"/>
  <c r="O39" i="13"/>
  <c r="N39" i="13"/>
  <c r="M39" i="13"/>
  <c r="L39" i="13"/>
  <c r="P38" i="13"/>
  <c r="P37" i="13"/>
  <c r="P36" i="13"/>
  <c r="AH35" i="13"/>
  <c r="AG35" i="13"/>
  <c r="AD35" i="13"/>
  <c r="AC35" i="13"/>
  <c r="AB35" i="13"/>
  <c r="AA35" i="13"/>
  <c r="Z35" i="13"/>
  <c r="W35" i="13"/>
  <c r="U35" i="13"/>
  <c r="T35" i="13"/>
  <c r="S35" i="13"/>
  <c r="Q35" i="13"/>
  <c r="O35" i="13"/>
  <c r="N35" i="13"/>
  <c r="M35" i="13"/>
  <c r="L35" i="13"/>
  <c r="P34" i="13"/>
  <c r="P33" i="13" s="1"/>
  <c r="AH33" i="13"/>
  <c r="AG33" i="13"/>
  <c r="AD33" i="13"/>
  <c r="AC33" i="13"/>
  <c r="AB33" i="13"/>
  <c r="AA33" i="13"/>
  <c r="Z33" i="13"/>
  <c r="W33" i="13"/>
  <c r="U33" i="13"/>
  <c r="T33" i="13"/>
  <c r="S33" i="13"/>
  <c r="Q33" i="13"/>
  <c r="O33" i="13"/>
  <c r="N33" i="13"/>
  <c r="M33" i="13"/>
  <c r="L33" i="13"/>
  <c r="P32" i="13"/>
  <c r="P31" i="13" s="1"/>
  <c r="AH31" i="13"/>
  <c r="AG31" i="13"/>
  <c r="AD31" i="13"/>
  <c r="AC31" i="13"/>
  <c r="AB31" i="13"/>
  <c r="AA31" i="13"/>
  <c r="Z31" i="13"/>
  <c r="W31" i="13"/>
  <c r="U31" i="13"/>
  <c r="T31" i="13"/>
  <c r="S31" i="13"/>
  <c r="Q31" i="13"/>
  <c r="O31" i="13"/>
  <c r="N31" i="13"/>
  <c r="M31" i="13"/>
  <c r="L31" i="13"/>
  <c r="P29" i="13"/>
  <c r="P28" i="13" s="1"/>
  <c r="AH28" i="13"/>
  <c r="AG28" i="13"/>
  <c r="AD28" i="13"/>
  <c r="AC28" i="13"/>
  <c r="AB28" i="13"/>
  <c r="AA28" i="13"/>
  <c r="Z28" i="13"/>
  <c r="W28" i="13"/>
  <c r="U28" i="13"/>
  <c r="T28" i="13"/>
  <c r="S28" i="13"/>
  <c r="Q28" i="13"/>
  <c r="O28" i="13"/>
  <c r="N28" i="13"/>
  <c r="M28" i="13"/>
  <c r="L28" i="13"/>
  <c r="P27" i="13"/>
  <c r="P26" i="13"/>
  <c r="AH25" i="13"/>
  <c r="AG25" i="13"/>
  <c r="AD25" i="13"/>
  <c r="AC25" i="13"/>
  <c r="AB25" i="13"/>
  <c r="AA25" i="13"/>
  <c r="Z25" i="13"/>
  <c r="W25" i="13"/>
  <c r="U25" i="13"/>
  <c r="T25" i="13"/>
  <c r="S25" i="13"/>
  <c r="Q25" i="13"/>
  <c r="O25" i="13"/>
  <c r="N25" i="13"/>
  <c r="M25" i="13"/>
  <c r="L25" i="13"/>
  <c r="F40" i="7"/>
  <c r="F38" i="7" s="1"/>
  <c r="F112" i="7"/>
  <c r="F110" i="7" s="1"/>
  <c r="F108" i="7" s="1"/>
  <c r="F124" i="7"/>
  <c r="F126" i="7"/>
  <c r="F132" i="7"/>
  <c r="F130" i="7" s="1"/>
  <c r="F128" i="7" s="1"/>
  <c r="F138" i="7"/>
  <c r="F136" i="7" s="1"/>
  <c r="F148" i="7"/>
  <c r="F146" i="7" s="1"/>
  <c r="F144" i="7" s="1"/>
  <c r="F158" i="7"/>
  <c r="F156" i="7" s="1"/>
  <c r="F154" i="7" s="1"/>
  <c r="F168" i="7"/>
  <c r="F172" i="7"/>
  <c r="F264" i="7"/>
  <c r="F262" i="7" s="1"/>
  <c r="F294" i="7"/>
  <c r="F292" i="7" s="1"/>
  <c r="F334" i="7"/>
  <c r="F332" i="7" s="1"/>
  <c r="F340" i="7"/>
  <c r="F338" i="7" s="1"/>
  <c r="F364" i="7"/>
  <c r="F362" i="7" s="1"/>
  <c r="F370" i="7"/>
  <c r="F368" i="7" s="1"/>
  <c r="F376" i="7"/>
  <c r="F374" i="7" s="1"/>
  <c r="F472" i="7"/>
  <c r="AF132" i="13" l="1"/>
  <c r="AF35" i="13"/>
  <c r="AF152" i="13"/>
  <c r="AG120" i="13"/>
  <c r="AF115" i="13"/>
  <c r="AF165" i="13"/>
  <c r="AF100" i="13"/>
  <c r="AF112" i="13"/>
  <c r="AB120" i="13"/>
  <c r="AF145" i="13"/>
  <c r="AF33" i="13"/>
  <c r="AF43" i="13"/>
  <c r="AF65" i="13"/>
  <c r="AF72" i="13"/>
  <c r="AF124" i="13"/>
  <c r="AF163" i="13"/>
  <c r="AF159" i="13"/>
  <c r="AF52" i="13"/>
  <c r="M78" i="13"/>
  <c r="AF110" i="13"/>
  <c r="AF141" i="13"/>
  <c r="AF84" i="13"/>
  <c r="AF121" i="13"/>
  <c r="AF62" i="13"/>
  <c r="AF39" i="13"/>
  <c r="AF107" i="13"/>
  <c r="AF156" i="13"/>
  <c r="AF174" i="13"/>
  <c r="AF75" i="13"/>
  <c r="AF28" i="13"/>
  <c r="N24" i="13"/>
  <c r="AF25" i="13"/>
  <c r="AF31" i="13"/>
  <c r="AF79" i="13"/>
  <c r="AF92" i="13"/>
  <c r="AF139" i="13"/>
  <c r="Z71" i="13"/>
  <c r="T120" i="13"/>
  <c r="Z150" i="13"/>
  <c r="M24" i="13"/>
  <c r="AE120" i="13"/>
  <c r="L24" i="13"/>
  <c r="P72" i="13"/>
  <c r="AD24" i="13"/>
  <c r="U151" i="13"/>
  <c r="U155" i="13"/>
  <c r="W42" i="13"/>
  <c r="AC24" i="13"/>
  <c r="AE91" i="13"/>
  <c r="AE88" i="13" s="1"/>
  <c r="AE87" i="13" s="1"/>
  <c r="P174" i="13"/>
  <c r="P183" i="13" s="1"/>
  <c r="AG150" i="13"/>
  <c r="AH61" i="13"/>
  <c r="S155" i="13"/>
  <c r="S151" i="13"/>
  <c r="S99" i="13"/>
  <c r="S24" i="13"/>
  <c r="P35" i="13"/>
  <c r="AG126" i="13"/>
  <c r="O158" i="13"/>
  <c r="AE138" i="13"/>
  <c r="AE137" i="13" s="1"/>
  <c r="AG42" i="13"/>
  <c r="AE71" i="13"/>
  <c r="Q61" i="13"/>
  <c r="T71" i="13"/>
  <c r="AG71" i="13"/>
  <c r="L106" i="13"/>
  <c r="L105" i="13" s="1"/>
  <c r="L104" i="13" s="1"/>
  <c r="T61" i="13"/>
  <c r="AG61" i="13"/>
  <c r="AA71" i="13"/>
  <c r="S78" i="13"/>
  <c r="AE78" i="13"/>
  <c r="AA61" i="13"/>
  <c r="AB78" i="13"/>
  <c r="AH78" i="13"/>
  <c r="P100" i="13"/>
  <c r="P99" i="13" s="1"/>
  <c r="AG106" i="13"/>
  <c r="AG105" i="13" s="1"/>
  <c r="M158" i="13"/>
  <c r="AB30" i="13"/>
  <c r="AB24" i="13"/>
  <c r="AC78" i="13"/>
  <c r="P84" i="13"/>
  <c r="P115" i="13"/>
  <c r="L61" i="13"/>
  <c r="L91" i="13"/>
  <c r="L88" i="13" s="1"/>
  <c r="L87" i="13" s="1"/>
  <c r="M42" i="13"/>
  <c r="S42" i="13"/>
  <c r="P62" i="13"/>
  <c r="AH71" i="13"/>
  <c r="Q120" i="13"/>
  <c r="W138" i="13"/>
  <c r="W137" i="13" s="1"/>
  <c r="AB42" i="13"/>
  <c r="AA138" i="13"/>
  <c r="AA137" i="13" s="1"/>
  <c r="L42" i="13"/>
  <c r="Q138" i="13"/>
  <c r="Q137" i="13" s="1"/>
  <c r="AA150" i="13"/>
  <c r="AD42" i="13"/>
  <c r="Z120" i="13"/>
  <c r="P39" i="13"/>
  <c r="Q24" i="13"/>
  <c r="N30" i="13"/>
  <c r="AA91" i="13"/>
  <c r="AA88" i="13" s="1"/>
  <c r="AA87" i="13" s="1"/>
  <c r="AA120" i="13"/>
  <c r="AD138" i="13"/>
  <c r="AD137" i="13" s="1"/>
  <c r="N138" i="13"/>
  <c r="N137" i="13" s="1"/>
  <c r="AC120" i="13"/>
  <c r="AC126" i="13"/>
  <c r="P152" i="13"/>
  <c r="P151" i="13" s="1"/>
  <c r="P150" i="13" s="1"/>
  <c r="P79" i="13"/>
  <c r="AC138" i="13"/>
  <c r="AC137" i="13" s="1"/>
  <c r="O138" i="13"/>
  <c r="O137" i="13" s="1"/>
  <c r="O78" i="13"/>
  <c r="W106" i="13"/>
  <c r="W105" i="13" s="1"/>
  <c r="W104" i="13" s="1"/>
  <c r="Q30" i="13"/>
  <c r="AG78" i="13"/>
  <c r="P107" i="13"/>
  <c r="T138" i="13"/>
  <c r="T137" i="13" s="1"/>
  <c r="AG138" i="13"/>
  <c r="AC150" i="13"/>
  <c r="L138" i="13"/>
  <c r="L137" i="13" s="1"/>
  <c r="O42" i="13"/>
  <c r="Z42" i="13"/>
  <c r="P65" i="13"/>
  <c r="T78" i="13"/>
  <c r="P92" i="13"/>
  <c r="AH138" i="13"/>
  <c r="P159" i="13"/>
  <c r="P158" i="13" s="1"/>
  <c r="N91" i="13"/>
  <c r="N88" i="13" s="1"/>
  <c r="N87" i="13" s="1"/>
  <c r="P127" i="13"/>
  <c r="AA24" i="13"/>
  <c r="AA42" i="13"/>
  <c r="N106" i="13"/>
  <c r="N105" i="13" s="1"/>
  <c r="N104" i="13" s="1"/>
  <c r="AB138" i="13"/>
  <c r="AB137" i="13" s="1"/>
  <c r="M138" i="13"/>
  <c r="M137" i="13" s="1"/>
  <c r="Q42" i="13"/>
  <c r="O91" i="13"/>
  <c r="O88" i="13" s="1"/>
  <c r="O87" i="13" s="1"/>
  <c r="L126" i="13"/>
  <c r="L158" i="13"/>
  <c r="N158" i="13"/>
  <c r="S30" i="13"/>
  <c r="P25" i="13"/>
  <c r="P24" i="13" s="1"/>
  <c r="M61" i="13"/>
  <c r="L71" i="13"/>
  <c r="P75" i="13"/>
  <c r="M91" i="13"/>
  <c r="M88" i="13" s="1"/>
  <c r="M87" i="13" s="1"/>
  <c r="W120" i="13"/>
  <c r="Z138" i="13"/>
  <c r="Z137" i="13" s="1"/>
  <c r="AA78" i="13"/>
  <c r="G260" i="7"/>
  <c r="H324" i="7"/>
  <c r="I324" i="7"/>
  <c r="J324" i="7"/>
  <c r="G324" i="7"/>
  <c r="F324" i="7"/>
  <c r="I438" i="7"/>
  <c r="F260" i="7"/>
  <c r="G261" i="7"/>
  <c r="I260" i="7"/>
  <c r="H260" i="7"/>
  <c r="Q150" i="13"/>
  <c r="P138" i="13"/>
  <c r="P137" i="13" s="1"/>
  <c r="O126" i="13"/>
  <c r="P43" i="13"/>
  <c r="S126" i="13"/>
  <c r="AE126" i="13"/>
  <c r="O150" i="13"/>
  <c r="Z158" i="13"/>
  <c r="Q78" i="13"/>
  <c r="AD126" i="13"/>
  <c r="L150" i="13"/>
  <c r="AD91" i="13"/>
  <c r="AD88" i="13" s="1"/>
  <c r="AD87" i="13" s="1"/>
  <c r="S120" i="13"/>
  <c r="Z30" i="13"/>
  <c r="U30" i="13"/>
  <c r="Q71" i="13"/>
  <c r="AB106" i="13"/>
  <c r="AB105" i="13" s="1"/>
  <c r="AB104" i="13" s="1"/>
  <c r="P112" i="13"/>
  <c r="Q126" i="13"/>
  <c r="N150" i="13"/>
  <c r="Q91" i="13"/>
  <c r="Q88" i="13" s="1"/>
  <c r="Q87" i="13" s="1"/>
  <c r="AA30" i="13"/>
  <c r="AE106" i="13"/>
  <c r="AE105" i="13" s="1"/>
  <c r="AE104" i="13" s="1"/>
  <c r="P132" i="13"/>
  <c r="T24" i="13"/>
  <c r="AG24" i="13"/>
  <c r="L30" i="13"/>
  <c r="T91" i="13"/>
  <c r="T88" i="13" s="1"/>
  <c r="T87" i="13" s="1"/>
  <c r="P121" i="13"/>
  <c r="P120" i="13" s="1"/>
  <c r="AH126" i="13"/>
  <c r="Q158" i="13"/>
  <c r="M126" i="13"/>
  <c r="O106" i="13"/>
  <c r="O105" i="13" s="1"/>
  <c r="O104" i="13" s="1"/>
  <c r="AC106" i="13"/>
  <c r="AC105" i="13" s="1"/>
  <c r="AC104" i="13" s="1"/>
  <c r="U24" i="13"/>
  <c r="N78" i="13"/>
  <c r="W126" i="13"/>
  <c r="AE150" i="13"/>
  <c r="AC158" i="13"/>
  <c r="AH24" i="13"/>
  <c r="M30" i="13"/>
  <c r="N61" i="13"/>
  <c r="AC71" i="13"/>
  <c r="AH42" i="13"/>
  <c r="O61" i="13"/>
  <c r="N71" i="13"/>
  <c r="AD71" i="13"/>
  <c r="L78" i="13"/>
  <c r="AD78" i="13"/>
  <c r="W91" i="13"/>
  <c r="M120" i="13"/>
  <c r="AH150" i="13"/>
  <c r="AH158" i="13"/>
  <c r="O120" i="13"/>
  <c r="AG30" i="13"/>
  <c r="AC91" i="13"/>
  <c r="AC88" i="13" s="1"/>
  <c r="AC87" i="13" s="1"/>
  <c r="AD150" i="13"/>
  <c r="AD61" i="13"/>
  <c r="Z24" i="13"/>
  <c r="O71" i="13"/>
  <c r="Z91" i="13"/>
  <c r="Z88" i="13" s="1"/>
  <c r="AD120" i="13"/>
  <c r="AA126" i="13"/>
  <c r="AG168" i="13"/>
  <c r="AH168" i="13"/>
  <c r="W158" i="13"/>
  <c r="AB158" i="13"/>
  <c r="M106" i="13"/>
  <c r="M105" i="13" s="1"/>
  <c r="M104" i="13" s="1"/>
  <c r="T126" i="13"/>
  <c r="W30" i="13"/>
  <c r="O30" i="13"/>
  <c r="T30" i="13"/>
  <c r="AD30" i="13"/>
  <c r="AC42" i="13"/>
  <c r="W61" i="13"/>
  <c r="AB61" i="13"/>
  <c r="AB91" i="13"/>
  <c r="AB88" i="13" s="1"/>
  <c r="AB87" i="13" s="1"/>
  <c r="Z106" i="13"/>
  <c r="Z105" i="13" s="1"/>
  <c r="Z104" i="13" s="1"/>
  <c r="U158" i="13"/>
  <c r="AE158" i="13"/>
  <c r="AA158" i="13"/>
  <c r="AD158" i="13"/>
  <c r="M71" i="13"/>
  <c r="Z126" i="13"/>
  <c r="AC30" i="13"/>
  <c r="Q106" i="13"/>
  <c r="Q105" i="13" s="1"/>
  <c r="Q104" i="13" s="1"/>
  <c r="N126" i="13"/>
  <c r="U138" i="13"/>
  <c r="W24" i="13"/>
  <c r="O24" i="13"/>
  <c r="AH30" i="13"/>
  <c r="N42" i="13"/>
  <c r="T42" i="13"/>
  <c r="Z61" i="13"/>
  <c r="AC61" i="13"/>
  <c r="AB71" i="13"/>
  <c r="S106" i="13"/>
  <c r="AA106" i="13"/>
  <c r="AA105" i="13" s="1"/>
  <c r="AA104" i="13" s="1"/>
  <c r="AD106" i="13"/>
  <c r="AD105" i="13" s="1"/>
  <c r="AD104" i="13" s="1"/>
  <c r="L120" i="13"/>
  <c r="AH120" i="13"/>
  <c r="N120" i="13"/>
  <c r="W155" i="13"/>
  <c r="W150" i="13" s="1"/>
  <c r="T158" i="13"/>
  <c r="AG158" i="13"/>
  <c r="H486" i="7"/>
  <c r="H484" i="7" s="1"/>
  <c r="F382" i="7"/>
  <c r="F458" i="7"/>
  <c r="F456" i="7" s="1"/>
  <c r="F394" i="7"/>
  <c r="F392" i="7" s="1"/>
  <c r="F390" i="7" s="1"/>
  <c r="F70" i="7"/>
  <c r="F68" i="7" s="1"/>
  <c r="J166" i="7"/>
  <c r="J164" i="7" s="1"/>
  <c r="F442" i="7"/>
  <c r="F440" i="7" s="1"/>
  <c r="F438" i="7" s="1"/>
  <c r="G394" i="7"/>
  <c r="G392" i="7" s="1"/>
  <c r="G390" i="7" s="1"/>
  <c r="F478" i="7"/>
  <c r="F476" i="7" s="1"/>
  <c r="F474" i="7" s="1"/>
  <c r="H166" i="7"/>
  <c r="H164" i="7" s="1"/>
  <c r="J80" i="7"/>
  <c r="J78" i="7" s="1"/>
  <c r="F120" i="7"/>
  <c r="F118" i="7" s="1"/>
  <c r="F176" i="7"/>
  <c r="F174" i="7" s="1"/>
  <c r="F29" i="7"/>
  <c r="F25" i="7" s="1"/>
  <c r="F14" i="7" s="1"/>
  <c r="F468" i="7"/>
  <c r="F466" i="7" s="1"/>
  <c r="F464" i="7" s="1"/>
  <c r="F166" i="7"/>
  <c r="F164" i="7" s="1"/>
  <c r="F80" i="7"/>
  <c r="F78" i="7" s="1"/>
  <c r="G58" i="7"/>
  <c r="J252" i="7"/>
  <c r="J250" i="7" s="1"/>
  <c r="G15" i="7"/>
  <c r="G80" i="7"/>
  <c r="G78" i="7" s="1"/>
  <c r="F242" i="7"/>
  <c r="F240" i="7" s="1"/>
  <c r="F488" i="7"/>
  <c r="F486" i="7" s="1"/>
  <c r="F484" i="7" s="1"/>
  <c r="G19" i="7"/>
  <c r="G442" i="7"/>
  <c r="G440" i="7" s="1"/>
  <c r="G70" i="7"/>
  <c r="G68" i="7" s="1"/>
  <c r="J466" i="7"/>
  <c r="J464" i="7" s="1"/>
  <c r="F58" i="7"/>
  <c r="G120" i="7"/>
  <c r="G118" i="7" s="1"/>
  <c r="I486" i="7"/>
  <c r="I484" i="7" s="1"/>
  <c r="I478" i="7"/>
  <c r="I476" i="7" s="1"/>
  <c r="I474" i="7" s="1"/>
  <c r="H412" i="7"/>
  <c r="H410" i="7" s="1"/>
  <c r="H138" i="7"/>
  <c r="H136" i="7" s="1"/>
  <c r="I138" i="7"/>
  <c r="I136" i="7" s="1"/>
  <c r="J138" i="7"/>
  <c r="J136" i="7" s="1"/>
  <c r="J120" i="7"/>
  <c r="J118" i="7" s="1"/>
  <c r="J486" i="7"/>
  <c r="J484" i="7" s="1"/>
  <c r="I80" i="7"/>
  <c r="I78" i="7" s="1"/>
  <c r="H466" i="7"/>
  <c r="H464" i="7" s="1"/>
  <c r="J70" i="7"/>
  <c r="J68" i="7" s="1"/>
  <c r="H70" i="7"/>
  <c r="H68" i="7" s="1"/>
  <c r="I60" i="7"/>
  <c r="I58" i="7" s="1"/>
  <c r="H252" i="7"/>
  <c r="H250" i="7" s="1"/>
  <c r="J60" i="7"/>
  <c r="J58" i="7" s="1"/>
  <c r="I38" i="7"/>
  <c r="I36" i="7"/>
  <c r="I34" i="7" s="1"/>
  <c r="I174" i="7"/>
  <c r="I392" i="7"/>
  <c r="I390" i="7" s="1"/>
  <c r="I118" i="7"/>
  <c r="I116" i="7"/>
  <c r="F36" i="7"/>
  <c r="H120" i="7"/>
  <c r="H440" i="7"/>
  <c r="H438" i="7" s="1"/>
  <c r="G488" i="7"/>
  <c r="G486" i="7" s="1"/>
  <c r="G484" i="7" s="1"/>
  <c r="H316" i="7"/>
  <c r="H298" i="7" s="1"/>
  <c r="J456" i="7"/>
  <c r="J438" i="7" s="1"/>
  <c r="J478" i="7"/>
  <c r="J476" i="7" s="1"/>
  <c r="J474" i="7" s="1"/>
  <c r="H80" i="7"/>
  <c r="H78" i="7" s="1"/>
  <c r="I166" i="7"/>
  <c r="I164" i="7" s="1"/>
  <c r="I252" i="7"/>
  <c r="I250" i="7" s="1"/>
  <c r="I466" i="7"/>
  <c r="I464" i="7" s="1"/>
  <c r="H36" i="7"/>
  <c r="H218" i="7" s="1"/>
  <c r="H25" i="7"/>
  <c r="H14" i="7" s="1"/>
  <c r="H176" i="7"/>
  <c r="H174" i="7" s="1"/>
  <c r="G316" i="7"/>
  <c r="G298" i="7" s="1"/>
  <c r="G468" i="7"/>
  <c r="G466" i="7" s="1"/>
  <c r="G464" i="7" s="1"/>
  <c r="G25" i="7"/>
  <c r="G14" i="7" s="1"/>
  <c r="G37" i="7"/>
  <c r="G35" i="7" s="1"/>
  <c r="G109" i="7"/>
  <c r="G478" i="7"/>
  <c r="G476" i="7" s="1"/>
  <c r="G474" i="7" s="1"/>
  <c r="G458" i="7"/>
  <c r="G456" i="7" s="1"/>
  <c r="G176" i="7"/>
  <c r="G174" i="7" s="1"/>
  <c r="G57" i="7"/>
  <c r="G38" i="7"/>
  <c r="G36" i="7"/>
  <c r="J25" i="7"/>
  <c r="J14" i="7" s="1"/>
  <c r="J27" i="7"/>
  <c r="J36" i="7"/>
  <c r="J38" i="7"/>
  <c r="I25" i="7"/>
  <c r="I14" i="7" s="1"/>
  <c r="I27" i="7"/>
  <c r="J242" i="7"/>
  <c r="J240" i="7" s="1"/>
  <c r="J430" i="7"/>
  <c r="J420" i="7" s="1"/>
  <c r="J412" i="7"/>
  <c r="J410" i="7" s="1"/>
  <c r="G166" i="7"/>
  <c r="G164" i="7" s="1"/>
  <c r="G252" i="7"/>
  <c r="G250" i="7" s="1"/>
  <c r="AB126" i="13"/>
  <c r="T106" i="13"/>
  <c r="T105" i="13" s="1"/>
  <c r="T104" i="13" s="1"/>
  <c r="U42" i="13"/>
  <c r="P52" i="13"/>
  <c r="U71" i="13"/>
  <c r="U144" i="13"/>
  <c r="U61" i="13"/>
  <c r="U78" i="13"/>
  <c r="U106" i="13"/>
  <c r="AH106" i="13"/>
  <c r="AH105" i="13" s="1"/>
  <c r="S61" i="13"/>
  <c r="U99" i="13"/>
  <c r="Z78" i="13"/>
  <c r="S71" i="13"/>
  <c r="W71" i="13"/>
  <c r="U120" i="13"/>
  <c r="U126" i="13"/>
  <c r="S138" i="13"/>
  <c r="M150" i="13"/>
  <c r="P145" i="13"/>
  <c r="P144" i="13" s="1"/>
  <c r="P143" i="13" s="1"/>
  <c r="T155" i="13"/>
  <c r="T150" i="13" s="1"/>
  <c r="S183" i="13"/>
  <c r="AF183" i="13" s="1"/>
  <c r="S144" i="13"/>
  <c r="AB150" i="13"/>
  <c r="S158" i="13"/>
  <c r="AE23" i="13" l="1"/>
  <c r="AF144" i="13"/>
  <c r="AB119" i="13"/>
  <c r="AF158" i="13"/>
  <c r="AF61" i="13"/>
  <c r="AF106" i="13"/>
  <c r="Z149" i="13"/>
  <c r="Z169" i="13" s="1"/>
  <c r="AF24" i="13"/>
  <c r="AF99" i="13"/>
  <c r="AF42" i="13"/>
  <c r="AF120" i="13"/>
  <c r="AF78" i="13"/>
  <c r="AF138" i="13"/>
  <c r="S150" i="13"/>
  <c r="AF151" i="13"/>
  <c r="AF71" i="13"/>
  <c r="AF30" i="13"/>
  <c r="T119" i="13"/>
  <c r="AF126" i="13"/>
  <c r="AF155" i="13"/>
  <c r="AD149" i="13"/>
  <c r="AD169" i="13" s="1"/>
  <c r="AE119" i="13"/>
  <c r="AE22" i="13" s="1"/>
  <c r="AE21" i="13" s="1"/>
  <c r="AE20" i="13" s="1"/>
  <c r="P71" i="13"/>
  <c r="U150" i="13"/>
  <c r="U149" i="13" s="1"/>
  <c r="P61" i="13"/>
  <c r="O149" i="13"/>
  <c r="O169" i="13" s="1"/>
  <c r="Z119" i="13"/>
  <c r="Z87" i="13"/>
  <c r="Z23" i="13" s="1"/>
  <c r="AG149" i="13"/>
  <c r="AG169" i="13" s="1"/>
  <c r="AG170" i="13" s="1"/>
  <c r="P30" i="13"/>
  <c r="AD119" i="13"/>
  <c r="M149" i="13"/>
  <c r="M169" i="13" s="1"/>
  <c r="P78" i="13"/>
  <c r="O119" i="13"/>
  <c r="S91" i="13"/>
  <c r="Q119" i="13"/>
  <c r="AA119" i="13"/>
  <c r="P91" i="13"/>
  <c r="P88" i="13" s="1"/>
  <c r="P87" i="13" s="1"/>
  <c r="S105" i="13"/>
  <c r="M119" i="13"/>
  <c r="P149" i="13"/>
  <c r="L23" i="13"/>
  <c r="Q23" i="13"/>
  <c r="AB23" i="13"/>
  <c r="AB22" i="13" s="1"/>
  <c r="AB168" i="13" s="1"/>
  <c r="AD23" i="13"/>
  <c r="N149" i="13"/>
  <c r="N169" i="13" s="1"/>
  <c r="W23" i="13"/>
  <c r="AC119" i="13"/>
  <c r="P106" i="13"/>
  <c r="P105" i="13" s="1"/>
  <c r="P104" i="13" s="1"/>
  <c r="AA149" i="13"/>
  <c r="AA169" i="13" s="1"/>
  <c r="P126" i="13"/>
  <c r="P119" i="13" s="1"/>
  <c r="AA23" i="13"/>
  <c r="M23" i="13"/>
  <c r="AC149" i="13"/>
  <c r="AC169" i="13" s="1"/>
  <c r="N23" i="13"/>
  <c r="L149" i="13"/>
  <c r="L169" i="13" s="1"/>
  <c r="S119" i="13"/>
  <c r="L119" i="13"/>
  <c r="AC23" i="13"/>
  <c r="P42" i="13"/>
  <c r="W119" i="13"/>
  <c r="G438" i="7"/>
  <c r="H56" i="7"/>
  <c r="F56" i="7"/>
  <c r="G56" i="7"/>
  <c r="T23" i="13"/>
  <c r="T22" i="13" s="1"/>
  <c r="T168" i="13" s="1"/>
  <c r="O23" i="13"/>
  <c r="Q149" i="13"/>
  <c r="Q169" i="13" s="1"/>
  <c r="W149" i="13"/>
  <c r="W169" i="13" s="1"/>
  <c r="T149" i="13"/>
  <c r="T169" i="13" s="1"/>
  <c r="AB149" i="13"/>
  <c r="AB169" i="13" s="1"/>
  <c r="N119" i="13"/>
  <c r="AE149" i="13"/>
  <c r="AE169" i="13" s="1"/>
  <c r="AH149" i="13"/>
  <c r="J56" i="7"/>
  <c r="I56" i="7"/>
  <c r="U137" i="13"/>
  <c r="F380" i="7"/>
  <c r="F27" i="7"/>
  <c r="H34" i="7"/>
  <c r="F432" i="7"/>
  <c r="F430" i="7" s="1"/>
  <c r="F420" i="7" s="1"/>
  <c r="I404" i="7"/>
  <c r="I402" i="7" s="1"/>
  <c r="I400" i="7" s="1"/>
  <c r="F498" i="7"/>
  <c r="F496" i="7" s="1"/>
  <c r="F494" i="7" s="1"/>
  <c r="F116" i="7"/>
  <c r="G116" i="7"/>
  <c r="H404" i="7"/>
  <c r="H402" i="7" s="1"/>
  <c r="H400" i="7" s="1"/>
  <c r="G242" i="7"/>
  <c r="G240" i="7" s="1"/>
  <c r="G162" i="7" s="1"/>
  <c r="J116" i="7"/>
  <c r="F34" i="7"/>
  <c r="F404" i="7"/>
  <c r="F402" i="7" s="1"/>
  <c r="F400" i="7" s="1"/>
  <c r="F252" i="7"/>
  <c r="F250" i="7" s="1"/>
  <c r="F162" i="7" s="1"/>
  <c r="H116" i="7"/>
  <c r="H118" i="7"/>
  <c r="G432" i="7"/>
  <c r="G430" i="7" s="1"/>
  <c r="G420" i="7" s="1"/>
  <c r="G404" i="7"/>
  <c r="G402" i="7" s="1"/>
  <c r="G400" i="7" s="1"/>
  <c r="G34" i="7"/>
  <c r="I242" i="7"/>
  <c r="I240" i="7" s="1"/>
  <c r="I162" i="7" s="1"/>
  <c r="I430" i="7"/>
  <c r="I420" i="7" s="1"/>
  <c r="I412" i="7"/>
  <c r="I410" i="7" s="1"/>
  <c r="H242" i="7"/>
  <c r="H240" i="7" s="1"/>
  <c r="H162" i="7" s="1"/>
  <c r="H430" i="7"/>
  <c r="H420" i="7" s="1"/>
  <c r="J404" i="7"/>
  <c r="J402" i="7" s="1"/>
  <c r="J400" i="7" s="1"/>
  <c r="J218" i="7"/>
  <c r="J162" i="7" s="1"/>
  <c r="J34" i="7"/>
  <c r="U91" i="13"/>
  <c r="U143" i="13"/>
  <c r="U23" i="13"/>
  <c r="S143" i="13"/>
  <c r="S137" i="13"/>
  <c r="U105" i="13"/>
  <c r="U119" i="13"/>
  <c r="S23" i="13"/>
  <c r="CM159" i="12"/>
  <c r="CL159" i="12"/>
  <c r="CK159" i="12"/>
  <c r="CJ159" i="12"/>
  <c r="CI159" i="12"/>
  <c r="CH159" i="12"/>
  <c r="CH157" i="12" s="1"/>
  <c r="CG159" i="12"/>
  <c r="CF159" i="12"/>
  <c r="CE159" i="12"/>
  <c r="CD159" i="12"/>
  <c r="CD157" i="12" s="1"/>
  <c r="CC159" i="12"/>
  <c r="CC157" i="12" s="1"/>
  <c r="CB159" i="12"/>
  <c r="CA159" i="12"/>
  <c r="BZ159" i="12"/>
  <c r="BY159" i="12"/>
  <c r="BX159" i="12"/>
  <c r="BW159" i="12"/>
  <c r="BV159" i="12"/>
  <c r="BU159" i="12"/>
  <c r="BU157" i="12" s="1"/>
  <c r="BT159" i="12"/>
  <c r="BS159" i="12"/>
  <c r="BR159" i="12"/>
  <c r="BR157" i="12" s="1"/>
  <c r="BQ159" i="12"/>
  <c r="BQ157" i="12" s="1"/>
  <c r="BP159" i="12"/>
  <c r="BO159" i="12"/>
  <c r="BN159" i="12"/>
  <c r="BM159" i="12"/>
  <c r="BL159" i="12"/>
  <c r="BK159" i="12"/>
  <c r="BJ159" i="12"/>
  <c r="BI159" i="12"/>
  <c r="BH159" i="12"/>
  <c r="BH157" i="12" s="1"/>
  <c r="BG159" i="12"/>
  <c r="BF159" i="12"/>
  <c r="BE159" i="12"/>
  <c r="BD159" i="12"/>
  <c r="BC159" i="12"/>
  <c r="BB159" i="12"/>
  <c r="BA159" i="12"/>
  <c r="AZ159" i="12"/>
  <c r="AY159" i="12"/>
  <c r="AX159" i="12"/>
  <c r="AX157" i="12" s="1"/>
  <c r="AW159" i="12"/>
  <c r="AV159" i="12"/>
  <c r="AU159" i="12"/>
  <c r="AT159" i="12"/>
  <c r="AS159" i="12"/>
  <c r="AR159" i="12"/>
  <c r="AQ159" i="12"/>
  <c r="AP159" i="12"/>
  <c r="AO159" i="12"/>
  <c r="AN159" i="12"/>
  <c r="AM159" i="12"/>
  <c r="AL159" i="12"/>
  <c r="AL157" i="12" s="1"/>
  <c r="AK159" i="12"/>
  <c r="AJ159" i="12"/>
  <c r="AI159" i="12"/>
  <c r="AH159" i="12"/>
  <c r="AH157" i="12" s="1"/>
  <c r="AG159" i="12"/>
  <c r="AG157" i="12" s="1"/>
  <c r="AF159" i="12"/>
  <c r="AE159" i="12"/>
  <c r="AD159" i="12"/>
  <c r="AC159" i="12"/>
  <c r="AB159" i="12"/>
  <c r="AA159" i="12"/>
  <c r="Z159" i="12"/>
  <c r="Y159" i="12"/>
  <c r="Y157" i="12" s="1"/>
  <c r="X159" i="12"/>
  <c r="X157" i="12" s="1"/>
  <c r="W159" i="12"/>
  <c r="V159" i="12"/>
  <c r="V157" i="12" s="1"/>
  <c r="U159" i="12"/>
  <c r="U157" i="12" s="1"/>
  <c r="T159" i="12"/>
  <c r="S159" i="12"/>
  <c r="R159" i="12"/>
  <c r="Q159" i="12"/>
  <c r="P159" i="12"/>
  <c r="O159" i="12"/>
  <c r="N159" i="12"/>
  <c r="M159" i="12"/>
  <c r="CM158" i="12"/>
  <c r="CM157" i="12" s="1"/>
  <c r="CL158" i="12"/>
  <c r="CL157" i="12" s="1"/>
  <c r="CK158" i="12"/>
  <c r="CK157" i="12" s="1"/>
  <c r="CJ158" i="12"/>
  <c r="CI158" i="12"/>
  <c r="CH158" i="12"/>
  <c r="CG158" i="12"/>
  <c r="CF158" i="12"/>
  <c r="CE158" i="12"/>
  <c r="CD158" i="12"/>
  <c r="CC158" i="12"/>
  <c r="CB158" i="12"/>
  <c r="CA158" i="12"/>
  <c r="CA157" i="12" s="1"/>
  <c r="BZ158" i="12"/>
  <c r="BY158" i="12"/>
  <c r="BY157" i="12" s="1"/>
  <c r="BX158" i="12"/>
  <c r="BX157" i="12" s="1"/>
  <c r="BW158" i="12"/>
  <c r="BV158" i="12"/>
  <c r="BV157" i="12" s="1"/>
  <c r="BU158" i="12"/>
  <c r="BT158" i="12"/>
  <c r="BS158" i="12"/>
  <c r="BR158" i="12"/>
  <c r="BQ158" i="12"/>
  <c r="BP158" i="12"/>
  <c r="BO158" i="12"/>
  <c r="BO157" i="12" s="1"/>
  <c r="BN158" i="12"/>
  <c r="BN157" i="12" s="1"/>
  <c r="BM158" i="12"/>
  <c r="BM157" i="12" s="1"/>
  <c r="BL158" i="12"/>
  <c r="BL157" i="12" s="1"/>
  <c r="BK158" i="12"/>
  <c r="BJ158" i="12"/>
  <c r="BI158" i="12"/>
  <c r="BI157" i="12" s="1"/>
  <c r="BH158" i="12"/>
  <c r="BG158" i="12"/>
  <c r="BF158" i="12"/>
  <c r="BF157" i="12" s="1"/>
  <c r="BE158" i="12"/>
  <c r="BE157" i="12" s="1"/>
  <c r="BD158" i="12"/>
  <c r="BD157" i="12" s="1"/>
  <c r="BC158" i="12"/>
  <c r="BC157" i="12" s="1"/>
  <c r="BB158" i="12"/>
  <c r="BB157" i="12" s="1"/>
  <c r="BA158" i="12"/>
  <c r="BA157" i="12" s="1"/>
  <c r="AZ158" i="12"/>
  <c r="AZ157" i="12" s="1"/>
  <c r="AY158" i="12"/>
  <c r="AX158" i="12"/>
  <c r="AW158" i="12"/>
  <c r="AV158" i="12"/>
  <c r="AU158" i="12"/>
  <c r="AT158" i="12"/>
  <c r="AS158" i="12"/>
  <c r="AS157" i="12" s="1"/>
  <c r="AR158" i="12"/>
  <c r="AR157" i="12" s="1"/>
  <c r="AQ158" i="12"/>
  <c r="AQ157" i="12" s="1"/>
  <c r="AP158" i="12"/>
  <c r="AP157" i="12" s="1"/>
  <c r="AO158" i="12"/>
  <c r="AO157" i="12" s="1"/>
  <c r="AN158" i="12"/>
  <c r="AN157" i="12" s="1"/>
  <c r="AM158" i="12"/>
  <c r="AL158" i="12"/>
  <c r="AK158" i="12"/>
  <c r="AJ158" i="12"/>
  <c r="AI158" i="12"/>
  <c r="AH158" i="12"/>
  <c r="AG158" i="12"/>
  <c r="AF158" i="12"/>
  <c r="AE158" i="12"/>
  <c r="AE157" i="12" s="1"/>
  <c r="AD158" i="12"/>
  <c r="AC158" i="12"/>
  <c r="AC157" i="12" s="1"/>
  <c r="AB158" i="12"/>
  <c r="AB157" i="12" s="1"/>
  <c r="AA158" i="12"/>
  <c r="Z158" i="12"/>
  <c r="Z157" i="12" s="1"/>
  <c r="Y158" i="12"/>
  <c r="X158" i="12"/>
  <c r="W158" i="12"/>
  <c r="V158" i="12"/>
  <c r="U158" i="12"/>
  <c r="T158" i="12"/>
  <c r="S158" i="12"/>
  <c r="S157" i="12" s="1"/>
  <c r="R158" i="12"/>
  <c r="R157" i="12" s="1"/>
  <c r="Q158" i="12"/>
  <c r="Q157" i="12" s="1"/>
  <c r="P158" i="12"/>
  <c r="P157" i="12" s="1"/>
  <c r="O158" i="12"/>
  <c r="N158" i="12"/>
  <c r="M158" i="12"/>
  <c r="M157" i="12" s="1"/>
  <c r="CG157" i="12"/>
  <c r="CF157" i="12"/>
  <c r="CB157" i="12"/>
  <c r="BZ157" i="12"/>
  <c r="BT157" i="12"/>
  <c r="BP157" i="12"/>
  <c r="BJ157" i="12"/>
  <c r="AW157" i="12"/>
  <c r="AV157" i="12"/>
  <c r="AT157" i="12"/>
  <c r="AK157" i="12"/>
  <c r="AJ157" i="12"/>
  <c r="AF157" i="12"/>
  <c r="AD157" i="12"/>
  <c r="T157" i="12"/>
  <c r="N157" i="12"/>
  <c r="CM156" i="12"/>
  <c r="CL156" i="12"/>
  <c r="CK156" i="12"/>
  <c r="CJ156" i="12"/>
  <c r="CI156" i="12"/>
  <c r="CH156" i="12"/>
  <c r="CG156" i="12"/>
  <c r="CF156" i="12"/>
  <c r="CE156" i="12"/>
  <c r="CD156" i="12"/>
  <c r="CC156" i="12"/>
  <c r="CB156" i="12"/>
  <c r="CA156" i="12"/>
  <c r="BZ156" i="12"/>
  <c r="BY156" i="12"/>
  <c r="BX156" i="12"/>
  <c r="BW156" i="12"/>
  <c r="BV156" i="12"/>
  <c r="BU156" i="12"/>
  <c r="BT156" i="12"/>
  <c r="BS156" i="12"/>
  <c r="BR156" i="12"/>
  <c r="BQ156" i="12"/>
  <c r="BQ152" i="12" s="1"/>
  <c r="BP156" i="12"/>
  <c r="BO156" i="12"/>
  <c r="BN156" i="12"/>
  <c r="BM156" i="12"/>
  <c r="BL156" i="12"/>
  <c r="BK156" i="12"/>
  <c r="BJ156" i="12"/>
  <c r="BI156" i="12"/>
  <c r="BH156" i="12"/>
  <c r="BG156" i="12"/>
  <c r="BF156" i="12"/>
  <c r="BE156" i="12"/>
  <c r="BD156" i="12"/>
  <c r="BC156" i="12"/>
  <c r="BB156" i="12"/>
  <c r="BA156" i="12"/>
  <c r="AZ156" i="12"/>
  <c r="AY156" i="12"/>
  <c r="AX156" i="12"/>
  <c r="AW156" i="12"/>
  <c r="AV156" i="12"/>
  <c r="AU156" i="12"/>
  <c r="AT156" i="12"/>
  <c r="AS156" i="12"/>
  <c r="AR156" i="12"/>
  <c r="AQ156" i="12"/>
  <c r="AP156" i="12"/>
  <c r="AO156" i="12"/>
  <c r="AN156" i="12"/>
  <c r="AM156" i="12"/>
  <c r="AL156" i="12"/>
  <c r="AK156" i="12"/>
  <c r="AJ156" i="12"/>
  <c r="AI156" i="12"/>
  <c r="AH156" i="12"/>
  <c r="AG156" i="12"/>
  <c r="AF156" i="12"/>
  <c r="AE156" i="12"/>
  <c r="AD156" i="12"/>
  <c r="AC156" i="12"/>
  <c r="AB156" i="12"/>
  <c r="AA156" i="12"/>
  <c r="Z156" i="12"/>
  <c r="Y156" i="12"/>
  <c r="X156" i="12"/>
  <c r="W156" i="12"/>
  <c r="V156" i="12"/>
  <c r="U156" i="12"/>
  <c r="U152" i="12" s="1"/>
  <c r="T156" i="12"/>
  <c r="S156" i="12"/>
  <c r="R156" i="12"/>
  <c r="Q156" i="12"/>
  <c r="P156" i="12"/>
  <c r="O156" i="12"/>
  <c r="N156" i="12"/>
  <c r="M156" i="12"/>
  <c r="CM155" i="12"/>
  <c r="CL155" i="12"/>
  <c r="CK155" i="12"/>
  <c r="CK152" i="12" s="1"/>
  <c r="CK151" i="12" s="1"/>
  <c r="CJ155" i="12"/>
  <c r="CI155" i="12"/>
  <c r="CH155" i="12"/>
  <c r="CG155" i="12"/>
  <c r="CF155" i="12"/>
  <c r="CE155" i="12"/>
  <c r="CD155" i="12"/>
  <c r="CC155" i="12"/>
  <c r="CB155" i="12"/>
  <c r="CA155" i="12"/>
  <c r="BZ155" i="12"/>
  <c r="BY155" i="12"/>
  <c r="BY152" i="12" s="1"/>
  <c r="BY151" i="12" s="1"/>
  <c r="BX155" i="12"/>
  <c r="BW155" i="12"/>
  <c r="BV155" i="12"/>
  <c r="BU155" i="12"/>
  <c r="BT155" i="12"/>
  <c r="BS155" i="12"/>
  <c r="BR155" i="12"/>
  <c r="BQ155" i="12"/>
  <c r="BP155" i="12"/>
  <c r="BO155" i="12"/>
  <c r="BN155" i="12"/>
  <c r="BM155" i="12"/>
  <c r="BM152" i="12" s="1"/>
  <c r="BM151" i="12" s="1"/>
  <c r="BL155" i="12"/>
  <c r="BK155" i="12"/>
  <c r="BJ155" i="12"/>
  <c r="BI155" i="12"/>
  <c r="BH155" i="12"/>
  <c r="BG155" i="12"/>
  <c r="BF155" i="12"/>
  <c r="BE155" i="12"/>
  <c r="BD155" i="12"/>
  <c r="BC155" i="12"/>
  <c r="BB155" i="12"/>
  <c r="BA155" i="12"/>
  <c r="AZ155" i="12"/>
  <c r="AY155" i="12"/>
  <c r="AX155" i="12"/>
  <c r="AW155" i="12"/>
  <c r="AV155" i="12"/>
  <c r="AU155" i="12"/>
  <c r="AT155" i="12"/>
  <c r="AS155" i="12"/>
  <c r="AR155" i="12"/>
  <c r="AQ155" i="12"/>
  <c r="AP155" i="12"/>
  <c r="AO155" i="12"/>
  <c r="AO152" i="12" s="1"/>
  <c r="AO151" i="12" s="1"/>
  <c r="AN155" i="12"/>
  <c r="AM155" i="12"/>
  <c r="AL155" i="12"/>
  <c r="AK155" i="12"/>
  <c r="AJ155" i="12"/>
  <c r="AI155" i="12"/>
  <c r="AH155" i="12"/>
  <c r="AG155" i="12"/>
  <c r="AF155" i="12"/>
  <c r="AE155" i="12"/>
  <c r="AD155" i="12"/>
  <c r="AC155" i="12"/>
  <c r="AC152" i="12" s="1"/>
  <c r="AC151" i="12" s="1"/>
  <c r="AB155" i="12"/>
  <c r="AA155" i="12"/>
  <c r="Z155" i="12"/>
  <c r="Y155" i="12"/>
  <c r="X155" i="12"/>
  <c r="W155" i="12"/>
  <c r="V155" i="12"/>
  <c r="U155" i="12"/>
  <c r="T155" i="12"/>
  <c r="S155" i="12"/>
  <c r="R155" i="12"/>
  <c r="Q155" i="12"/>
  <c r="Q152" i="12" s="1"/>
  <c r="Q151" i="12" s="1"/>
  <c r="P155" i="12"/>
  <c r="O155" i="12"/>
  <c r="N155" i="12"/>
  <c r="M155" i="12"/>
  <c r="CM154" i="12"/>
  <c r="CL154" i="12"/>
  <c r="CK154" i="12"/>
  <c r="CJ154" i="12"/>
  <c r="CJ152" i="12" s="1"/>
  <c r="CI154" i="12"/>
  <c r="CH154" i="12"/>
  <c r="CG154" i="12"/>
  <c r="CF154" i="12"/>
  <c r="CE154" i="12"/>
  <c r="CD154" i="12"/>
  <c r="CC154" i="12"/>
  <c r="CB154" i="12"/>
  <c r="CA154" i="12"/>
  <c r="BZ154" i="12"/>
  <c r="BY154" i="12"/>
  <c r="BX154" i="12"/>
  <c r="BX152" i="12" s="1"/>
  <c r="BX151" i="12" s="1"/>
  <c r="BW154" i="12"/>
  <c r="BV154" i="12"/>
  <c r="BU154" i="12"/>
  <c r="BT154" i="12"/>
  <c r="BT152" i="12" s="1"/>
  <c r="BT151" i="12" s="1"/>
  <c r="BS154" i="12"/>
  <c r="BS152" i="12" s="1"/>
  <c r="BR154" i="12"/>
  <c r="BQ154" i="12"/>
  <c r="BP154" i="12"/>
  <c r="BO154" i="12"/>
  <c r="BO152" i="12" s="1"/>
  <c r="BO151" i="12" s="1"/>
  <c r="BN154" i="12"/>
  <c r="BM154" i="12"/>
  <c r="BL154" i="12"/>
  <c r="BK154" i="12"/>
  <c r="BJ154" i="12"/>
  <c r="BI154" i="12"/>
  <c r="BH154" i="12"/>
  <c r="BG154" i="12"/>
  <c r="BG152" i="12" s="1"/>
  <c r="BF154" i="12"/>
  <c r="BE154" i="12"/>
  <c r="BD154" i="12"/>
  <c r="BC154" i="12"/>
  <c r="BB154" i="12"/>
  <c r="BA154" i="12"/>
  <c r="AZ154" i="12"/>
  <c r="AY154" i="12"/>
  <c r="AX154" i="12"/>
  <c r="AW154" i="12"/>
  <c r="AV154" i="12"/>
  <c r="AU154" i="12"/>
  <c r="AT154" i="12"/>
  <c r="AS154" i="12"/>
  <c r="AR154" i="12"/>
  <c r="AQ154" i="12"/>
  <c r="AP154" i="12"/>
  <c r="AO154" i="12"/>
  <c r="AN154" i="12"/>
  <c r="AN152" i="12" s="1"/>
  <c r="AN151" i="12" s="1"/>
  <c r="AM154" i="12"/>
  <c r="AL154" i="12"/>
  <c r="AK154" i="12"/>
  <c r="AJ154" i="12"/>
  <c r="AI154" i="12"/>
  <c r="AH154" i="12"/>
  <c r="AG154" i="12"/>
  <c r="AF154" i="12"/>
  <c r="AE154" i="12"/>
  <c r="AD154" i="12"/>
  <c r="AC154" i="12"/>
  <c r="AB154" i="12"/>
  <c r="AB152" i="12" s="1"/>
  <c r="AB151" i="12" s="1"/>
  <c r="AA154" i="12"/>
  <c r="Z154" i="12"/>
  <c r="Y154" i="12"/>
  <c r="X154" i="12"/>
  <c r="X152" i="12" s="1"/>
  <c r="X151" i="12" s="1"/>
  <c r="W154" i="12"/>
  <c r="W152" i="12" s="1"/>
  <c r="V154" i="12"/>
  <c r="U154" i="12"/>
  <c r="T154" i="12"/>
  <c r="S154" i="12"/>
  <c r="S152" i="12" s="1"/>
  <c r="S151" i="12" s="1"/>
  <c r="R154" i="12"/>
  <c r="Q154" i="12"/>
  <c r="P154" i="12"/>
  <c r="O154" i="12"/>
  <c r="O152" i="12" s="1"/>
  <c r="N154" i="12"/>
  <c r="M154" i="12"/>
  <c r="CO153" i="12"/>
  <c r="CN153" i="12"/>
  <c r="CM153" i="12"/>
  <c r="CL153" i="12"/>
  <c r="CK153" i="12"/>
  <c r="CJ153" i="12"/>
  <c r="CI153" i="12"/>
  <c r="CH153" i="12"/>
  <c r="CG153" i="12"/>
  <c r="CF153" i="12"/>
  <c r="CE153" i="12"/>
  <c r="CE152" i="12" s="1"/>
  <c r="CD153" i="12"/>
  <c r="CC153" i="12"/>
  <c r="CC152" i="12" s="1"/>
  <c r="CC151" i="12" s="1"/>
  <c r="CB153" i="12"/>
  <c r="CB152" i="12" s="1"/>
  <c r="CB151" i="12" s="1"/>
  <c r="CA153" i="12"/>
  <c r="BZ153" i="12"/>
  <c r="BY153" i="12"/>
  <c r="BX153" i="12"/>
  <c r="BW153" i="12"/>
  <c r="BV153" i="12"/>
  <c r="BU153" i="12"/>
  <c r="BU152" i="12" s="1"/>
  <c r="BU151" i="12" s="1"/>
  <c r="BT153" i="12"/>
  <c r="BS153" i="12"/>
  <c r="BR153" i="12"/>
  <c r="BQ153" i="12"/>
  <c r="BP153" i="12"/>
  <c r="BO153" i="12"/>
  <c r="BN153" i="12"/>
  <c r="BM153" i="12"/>
  <c r="BL153" i="12"/>
  <c r="BL152" i="12" s="1"/>
  <c r="BK153" i="12"/>
  <c r="BJ153" i="12"/>
  <c r="BI153" i="12"/>
  <c r="BI152" i="12" s="1"/>
  <c r="BI151" i="12" s="1"/>
  <c r="BH153" i="12"/>
  <c r="BH152" i="12" s="1"/>
  <c r="BH151" i="12" s="1"/>
  <c r="BG153" i="12"/>
  <c r="BF153" i="12"/>
  <c r="BE153" i="12"/>
  <c r="BE152" i="12" s="1"/>
  <c r="BE151" i="12" s="1"/>
  <c r="BD153" i="12"/>
  <c r="BD152" i="12" s="1"/>
  <c r="BC153" i="12"/>
  <c r="BB153" i="12"/>
  <c r="BA153" i="12"/>
  <c r="AZ153" i="12"/>
  <c r="AY153" i="12"/>
  <c r="AY152" i="12" s="1"/>
  <c r="AX153" i="12"/>
  <c r="AW153" i="12"/>
  <c r="AW152" i="12" s="1"/>
  <c r="AW151" i="12" s="1"/>
  <c r="AV153" i="12"/>
  <c r="AV152" i="12" s="1"/>
  <c r="AV151" i="12" s="1"/>
  <c r="AU153" i="12"/>
  <c r="AU152" i="12" s="1"/>
  <c r="AT153" i="12"/>
  <c r="AS153" i="12"/>
  <c r="AS152" i="12" s="1"/>
  <c r="AS151" i="12" s="1"/>
  <c r="AR153" i="12"/>
  <c r="AR152" i="12" s="1"/>
  <c r="AQ153" i="12"/>
  <c r="AP153" i="12"/>
  <c r="AO153" i="12"/>
  <c r="AN153" i="12"/>
  <c r="AM153" i="12"/>
  <c r="AL153" i="12"/>
  <c r="AK153" i="12"/>
  <c r="AJ153" i="12"/>
  <c r="AI153" i="12"/>
  <c r="AI152" i="12" s="1"/>
  <c r="AH153" i="12"/>
  <c r="AG153" i="12"/>
  <c r="AG152" i="12" s="1"/>
  <c r="AG151" i="12" s="1"/>
  <c r="AF153" i="12"/>
  <c r="AF152" i="12" s="1"/>
  <c r="AF151" i="12" s="1"/>
  <c r="AE153" i="12"/>
  <c r="AD153" i="12"/>
  <c r="AC153" i="12"/>
  <c r="AB153" i="12"/>
  <c r="AA153" i="12"/>
  <c r="Z153" i="12"/>
  <c r="Y153" i="12"/>
  <c r="Y152" i="12" s="1"/>
  <c r="Y151" i="12" s="1"/>
  <c r="X153" i="12"/>
  <c r="W153" i="12"/>
  <c r="V153" i="12"/>
  <c r="U153" i="12"/>
  <c r="T153" i="12"/>
  <c r="S153" i="12"/>
  <c r="R153" i="12"/>
  <c r="Q153" i="12"/>
  <c r="P153" i="12"/>
  <c r="P152" i="12" s="1"/>
  <c r="O153" i="12"/>
  <c r="N153" i="12"/>
  <c r="M153" i="12"/>
  <c r="M152" i="12" s="1"/>
  <c r="M151" i="12" s="1"/>
  <c r="CI152" i="12"/>
  <c r="CG152" i="12"/>
  <c r="CG151" i="12" s="1"/>
  <c r="CF152" i="12"/>
  <c r="CF151" i="12" s="1"/>
  <c r="CA152" i="12"/>
  <c r="BW152" i="12"/>
  <c r="BP152" i="12"/>
  <c r="BP151" i="12" s="1"/>
  <c r="BK152" i="12"/>
  <c r="BC152" i="12"/>
  <c r="BA152" i="12"/>
  <c r="AZ152" i="12"/>
  <c r="AQ152" i="12"/>
  <c r="AM152" i="12"/>
  <c r="AK152" i="12"/>
  <c r="AK151" i="12" s="1"/>
  <c r="AJ152" i="12"/>
  <c r="AJ151" i="12" s="1"/>
  <c r="AE152" i="12"/>
  <c r="AA152" i="12"/>
  <c r="T152" i="12"/>
  <c r="T151" i="12" s="1"/>
  <c r="CK18" i="10"/>
  <c r="CK17" i="10"/>
  <c r="CK16" i="10"/>
  <c r="CK15" i="10"/>
  <c r="CK14" i="10"/>
  <c r="CK13" i="10"/>
  <c r="CK12" i="10"/>
  <c r="CK11" i="10"/>
  <c r="CK10" i="10"/>
  <c r="CK9" i="10"/>
  <c r="CK8" i="10"/>
  <c r="CK7" i="10"/>
  <c r="CN172" i="9"/>
  <c r="CN171" i="9" s="1"/>
  <c r="CM172" i="9"/>
  <c r="CL172" i="9"/>
  <c r="CK172" i="9"/>
  <c r="CK171" i="9" s="1"/>
  <c r="CJ172" i="9"/>
  <c r="CI172" i="9"/>
  <c r="CH172" i="9"/>
  <c r="CG172" i="9"/>
  <c r="CG171" i="9" s="1"/>
  <c r="CF172" i="9"/>
  <c r="CE172" i="9"/>
  <c r="CD172" i="9"/>
  <c r="CD171" i="9" s="1"/>
  <c r="CC172" i="9"/>
  <c r="CC171" i="9" s="1"/>
  <c r="CB172" i="9"/>
  <c r="CB171" i="9" s="1"/>
  <c r="CA172" i="9"/>
  <c r="BZ172" i="9"/>
  <c r="BY172" i="9"/>
  <c r="BY171" i="9" s="1"/>
  <c r="BX172" i="9"/>
  <c r="BX171" i="9" s="1"/>
  <c r="BW172" i="9"/>
  <c r="BV172" i="9"/>
  <c r="BU172" i="9"/>
  <c r="BU171" i="9" s="1"/>
  <c r="BT172" i="9"/>
  <c r="BS172" i="9"/>
  <c r="BR172" i="9"/>
  <c r="BQ172" i="9"/>
  <c r="BQ171" i="9" s="1"/>
  <c r="BP172" i="9"/>
  <c r="BP171" i="9" s="1"/>
  <c r="BO172" i="9"/>
  <c r="BN172" i="9"/>
  <c r="BN171" i="9" s="1"/>
  <c r="BM172" i="9"/>
  <c r="BM171" i="9" s="1"/>
  <c r="BL172" i="9"/>
  <c r="BL171" i="9" s="1"/>
  <c r="BK172" i="9"/>
  <c r="BJ172" i="9"/>
  <c r="BJ171" i="9" s="1"/>
  <c r="BI172" i="9"/>
  <c r="BI171" i="9" s="1"/>
  <c r="BH172" i="9"/>
  <c r="BH171" i="9" s="1"/>
  <c r="BG172" i="9"/>
  <c r="BG171" i="9" s="1"/>
  <c r="BF172" i="9"/>
  <c r="BF171" i="9" s="1"/>
  <c r="BE172" i="9"/>
  <c r="BE171" i="9" s="1"/>
  <c r="BD172" i="9"/>
  <c r="BD171" i="9" s="1"/>
  <c r="BC172" i="9"/>
  <c r="BB172" i="9"/>
  <c r="BA172" i="9"/>
  <c r="BA171" i="9" s="1"/>
  <c r="AZ172" i="9"/>
  <c r="AY172" i="9"/>
  <c r="AX172" i="9"/>
  <c r="AX171" i="9" s="1"/>
  <c r="AW172" i="9"/>
  <c r="AW171" i="9" s="1"/>
  <c r="AV172" i="9"/>
  <c r="AV171" i="9" s="1"/>
  <c r="AU172" i="9"/>
  <c r="AU171" i="9" s="1"/>
  <c r="AT172" i="9"/>
  <c r="AT171" i="9" s="1"/>
  <c r="AS172" i="9"/>
  <c r="AS171" i="9" s="1"/>
  <c r="AR172" i="9"/>
  <c r="AR171" i="9" s="1"/>
  <c r="AQ172" i="9"/>
  <c r="AP172" i="9"/>
  <c r="AO172" i="9"/>
  <c r="AO171" i="9" s="1"/>
  <c r="AN172" i="9"/>
  <c r="AM172" i="9"/>
  <c r="AL172" i="9"/>
  <c r="AK172" i="9"/>
  <c r="AK171" i="9" s="1"/>
  <c r="AJ172" i="9"/>
  <c r="AI172" i="9"/>
  <c r="AH172" i="9"/>
  <c r="AH171" i="9" s="1"/>
  <c r="AG172" i="9"/>
  <c r="AG171" i="9" s="1"/>
  <c r="AF172" i="9"/>
  <c r="AF171" i="9" s="1"/>
  <c r="AE172" i="9"/>
  <c r="AD172" i="9"/>
  <c r="AC172" i="9"/>
  <c r="AC171" i="9" s="1"/>
  <c r="AB172" i="9"/>
  <c r="AB171" i="9" s="1"/>
  <c r="AA172" i="9"/>
  <c r="Z172" i="9"/>
  <c r="Y172" i="9"/>
  <c r="Y171" i="9" s="1"/>
  <c r="X172" i="9"/>
  <c r="W172" i="9"/>
  <c r="V172" i="9"/>
  <c r="U172" i="9"/>
  <c r="U171" i="9" s="1"/>
  <c r="T172" i="9"/>
  <c r="T171" i="9" s="1"/>
  <c r="S172" i="9"/>
  <c r="R172" i="9"/>
  <c r="R171" i="9" s="1"/>
  <c r="Q172" i="9"/>
  <c r="Q171" i="9" s="1"/>
  <c r="P172" i="9"/>
  <c r="P171" i="9" s="1"/>
  <c r="CM171" i="9"/>
  <c r="CL171" i="9"/>
  <c r="CJ171" i="9"/>
  <c r="CI171" i="9"/>
  <c r="CH171" i="9"/>
  <c r="CF171" i="9"/>
  <c r="CE171" i="9"/>
  <c r="CA171" i="9"/>
  <c r="BZ171" i="9"/>
  <c r="BW171" i="9"/>
  <c r="BV171" i="9"/>
  <c r="BT171" i="9"/>
  <c r="BS171" i="9"/>
  <c r="BR171" i="9"/>
  <c r="BO171" i="9"/>
  <c r="BK171" i="9"/>
  <c r="BC171" i="9"/>
  <c r="BB171" i="9"/>
  <c r="AZ171" i="9"/>
  <c r="AY171" i="9"/>
  <c r="AQ171" i="9"/>
  <c r="AP171" i="9"/>
  <c r="AN171" i="9"/>
  <c r="AM171" i="9"/>
  <c r="AL171" i="9"/>
  <c r="AJ171" i="9"/>
  <c r="AI171" i="9"/>
  <c r="AE171" i="9"/>
  <c r="AD171" i="9"/>
  <c r="AA171" i="9"/>
  <c r="Z171" i="9"/>
  <c r="X171" i="9"/>
  <c r="W171" i="9"/>
  <c r="V171" i="9"/>
  <c r="S171" i="9"/>
  <c r="CN170" i="9"/>
  <c r="CM170" i="9"/>
  <c r="CL170" i="9"/>
  <c r="CK170" i="9"/>
  <c r="CJ170" i="9"/>
  <c r="CI170" i="9"/>
  <c r="CH170" i="9"/>
  <c r="CG170" i="9"/>
  <c r="CF170" i="9"/>
  <c r="CE170" i="9"/>
  <c r="CD170" i="9"/>
  <c r="CC170" i="9"/>
  <c r="CB170" i="9"/>
  <c r="CA170" i="9"/>
  <c r="BZ170" i="9"/>
  <c r="BY170" i="9"/>
  <c r="BX170" i="9"/>
  <c r="BW170" i="9"/>
  <c r="BV170" i="9"/>
  <c r="BU170" i="9"/>
  <c r="BT170" i="9"/>
  <c r="BS170" i="9"/>
  <c r="BR170" i="9"/>
  <c r="BQ170" i="9"/>
  <c r="BP170" i="9"/>
  <c r="BO170" i="9"/>
  <c r="BN170" i="9"/>
  <c r="BM170" i="9"/>
  <c r="BL170" i="9"/>
  <c r="BK170" i="9"/>
  <c r="BJ170" i="9"/>
  <c r="BI170" i="9"/>
  <c r="BH170" i="9"/>
  <c r="BG170" i="9"/>
  <c r="BF170" i="9"/>
  <c r="BE170" i="9"/>
  <c r="BD170" i="9"/>
  <c r="BC170" i="9"/>
  <c r="BB170" i="9"/>
  <c r="BA170" i="9"/>
  <c r="AZ170" i="9"/>
  <c r="AY170" i="9"/>
  <c r="AX170" i="9"/>
  <c r="AW170" i="9"/>
  <c r="AV170" i="9"/>
  <c r="AU170" i="9"/>
  <c r="AT170" i="9"/>
  <c r="AS170" i="9"/>
  <c r="AR170" i="9"/>
  <c r="AQ170" i="9"/>
  <c r="AP170" i="9"/>
  <c r="AO170" i="9"/>
  <c r="AN170" i="9"/>
  <c r="AM170" i="9"/>
  <c r="AL170" i="9"/>
  <c r="AK170" i="9"/>
  <c r="AJ170" i="9"/>
  <c r="AI170" i="9"/>
  <c r="AH170" i="9"/>
  <c r="AG170" i="9"/>
  <c r="AF170" i="9"/>
  <c r="AE170" i="9"/>
  <c r="AD170" i="9"/>
  <c r="AC170" i="9"/>
  <c r="AB170" i="9"/>
  <c r="AA170" i="9"/>
  <c r="Z170" i="9"/>
  <c r="Y170" i="9"/>
  <c r="X170" i="9"/>
  <c r="W170" i="9"/>
  <c r="V170" i="9"/>
  <c r="U170" i="9"/>
  <c r="T170" i="9"/>
  <c r="S170" i="9"/>
  <c r="R170" i="9"/>
  <c r="Q170" i="9"/>
  <c r="P170" i="9"/>
  <c r="CN169" i="9"/>
  <c r="CM169" i="9"/>
  <c r="CL169" i="9"/>
  <c r="CK169" i="9"/>
  <c r="CJ169" i="9"/>
  <c r="CJ166" i="9" s="1"/>
  <c r="CJ165" i="9" s="1"/>
  <c r="CI169" i="9"/>
  <c r="CH169" i="9"/>
  <c r="CG169" i="9"/>
  <c r="CF169" i="9"/>
  <c r="CE169" i="9"/>
  <c r="CD169" i="9"/>
  <c r="CC169" i="9"/>
  <c r="CB169" i="9"/>
  <c r="CB166" i="9" s="1"/>
  <c r="CA169" i="9"/>
  <c r="BZ169" i="9"/>
  <c r="BY169" i="9"/>
  <c r="BX169" i="9"/>
  <c r="BX166" i="9" s="1"/>
  <c r="BW169" i="9"/>
  <c r="BV169" i="9"/>
  <c r="BU169" i="9"/>
  <c r="BT169" i="9"/>
  <c r="BS169" i="9"/>
  <c r="BR169" i="9"/>
  <c r="BQ169" i="9"/>
  <c r="BP169" i="9"/>
  <c r="BP166" i="9" s="1"/>
  <c r="BO169" i="9"/>
  <c r="BN169" i="9"/>
  <c r="BM169" i="9"/>
  <c r="BL169" i="9"/>
  <c r="BL166" i="9" s="1"/>
  <c r="BK169" i="9"/>
  <c r="BJ169" i="9"/>
  <c r="BI169" i="9"/>
  <c r="BH169" i="9"/>
  <c r="BG169" i="9"/>
  <c r="BF169" i="9"/>
  <c r="BE169" i="9"/>
  <c r="BD169" i="9"/>
  <c r="BD166" i="9" s="1"/>
  <c r="BC169" i="9"/>
  <c r="BB169" i="9"/>
  <c r="BA169" i="9"/>
  <c r="AZ169" i="9"/>
  <c r="AZ166" i="9" s="1"/>
  <c r="AZ165" i="9" s="1"/>
  <c r="AY169" i="9"/>
  <c r="AX169" i="9"/>
  <c r="AW169" i="9"/>
  <c r="AV169" i="9"/>
  <c r="AU169" i="9"/>
  <c r="AT169" i="9"/>
  <c r="AS169" i="9"/>
  <c r="AR169" i="9"/>
  <c r="AR166" i="9" s="1"/>
  <c r="AQ169" i="9"/>
  <c r="AP169" i="9"/>
  <c r="AO169" i="9"/>
  <c r="AN169" i="9"/>
  <c r="AN166" i="9" s="1"/>
  <c r="AN165" i="9" s="1"/>
  <c r="AM169" i="9"/>
  <c r="AL169" i="9"/>
  <c r="AK169" i="9"/>
  <c r="AJ169" i="9"/>
  <c r="AI169" i="9"/>
  <c r="AH169" i="9"/>
  <c r="AG169" i="9"/>
  <c r="AF169" i="9"/>
  <c r="AF166" i="9" s="1"/>
  <c r="AE169" i="9"/>
  <c r="AD169" i="9"/>
  <c r="AC169" i="9"/>
  <c r="AB169" i="9"/>
  <c r="AB166" i="9" s="1"/>
  <c r="AA169" i="9"/>
  <c r="Z169" i="9"/>
  <c r="Y169" i="9"/>
  <c r="X169" i="9"/>
  <c r="W169" i="9"/>
  <c r="V169" i="9"/>
  <c r="U169" i="9"/>
  <c r="T169" i="9"/>
  <c r="T166" i="9" s="1"/>
  <c r="S169" i="9"/>
  <c r="R169" i="9"/>
  <c r="Q169" i="9"/>
  <c r="P169" i="9"/>
  <c r="P166" i="9" s="1"/>
  <c r="CN168" i="9"/>
  <c r="CM168" i="9"/>
  <c r="CL168" i="9"/>
  <c r="CK168" i="9"/>
  <c r="CJ168" i="9"/>
  <c r="CI168" i="9"/>
  <c r="CH168" i="9"/>
  <c r="CG168" i="9"/>
  <c r="CF168" i="9"/>
  <c r="CE168" i="9"/>
  <c r="CD168" i="9"/>
  <c r="CC168" i="9"/>
  <c r="CC166" i="9" s="1"/>
  <c r="CB168" i="9"/>
  <c r="CA168" i="9"/>
  <c r="BZ168" i="9"/>
  <c r="BY168" i="9"/>
  <c r="BX168" i="9"/>
  <c r="BW168" i="9"/>
  <c r="BV168" i="9"/>
  <c r="BU168" i="9"/>
  <c r="BT168" i="9"/>
  <c r="BS168" i="9"/>
  <c r="BS166" i="9" s="1"/>
  <c r="BS165" i="9" s="1"/>
  <c r="BR168" i="9"/>
  <c r="BQ168" i="9"/>
  <c r="BQ166" i="9" s="1"/>
  <c r="BP168" i="9"/>
  <c r="BO168" i="9"/>
  <c r="BN168" i="9"/>
  <c r="BM168" i="9"/>
  <c r="BL168" i="9"/>
  <c r="BK168" i="9"/>
  <c r="BJ168" i="9"/>
  <c r="BI168" i="9"/>
  <c r="BH168" i="9"/>
  <c r="BG168" i="9"/>
  <c r="BG166" i="9" s="1"/>
  <c r="BF168" i="9"/>
  <c r="BE168" i="9"/>
  <c r="BE166" i="9" s="1"/>
  <c r="BD168" i="9"/>
  <c r="BC168" i="9"/>
  <c r="BB168" i="9"/>
  <c r="BA168" i="9"/>
  <c r="AZ168" i="9"/>
  <c r="AY168" i="9"/>
  <c r="AX168" i="9"/>
  <c r="AW168" i="9"/>
  <c r="AV168" i="9"/>
  <c r="AU168" i="9"/>
  <c r="AU166" i="9" s="1"/>
  <c r="AT168" i="9"/>
  <c r="AS168" i="9"/>
  <c r="AS166" i="9" s="1"/>
  <c r="AR168" i="9"/>
  <c r="AQ168" i="9"/>
  <c r="AP168" i="9"/>
  <c r="AO168" i="9"/>
  <c r="AN168" i="9"/>
  <c r="AM168" i="9"/>
  <c r="AL168" i="9"/>
  <c r="AK168" i="9"/>
  <c r="AJ168" i="9"/>
  <c r="AI168" i="9"/>
  <c r="AH168" i="9"/>
  <c r="AG168" i="9"/>
  <c r="AG166" i="9" s="1"/>
  <c r="AF168" i="9"/>
  <c r="AE168" i="9"/>
  <c r="AD168" i="9"/>
  <c r="AC168" i="9"/>
  <c r="AB168" i="9"/>
  <c r="AA168" i="9"/>
  <c r="Z168" i="9"/>
  <c r="Y168" i="9"/>
  <c r="X168" i="9"/>
  <c r="W168" i="9"/>
  <c r="W166" i="9" s="1"/>
  <c r="W165" i="9" s="1"/>
  <c r="V168" i="9"/>
  <c r="U168" i="9"/>
  <c r="U166" i="9" s="1"/>
  <c r="T168" i="9"/>
  <c r="S168" i="9"/>
  <c r="R168" i="9"/>
  <c r="Q168" i="9"/>
  <c r="P168" i="9"/>
  <c r="CN167" i="9"/>
  <c r="CM167" i="9"/>
  <c r="CL167" i="9"/>
  <c r="CK167" i="9"/>
  <c r="CJ167" i="9"/>
  <c r="CI167" i="9"/>
  <c r="CH167" i="9"/>
  <c r="CH166" i="9" s="1"/>
  <c r="CH165" i="9" s="1"/>
  <c r="CG167" i="9"/>
  <c r="CF167" i="9"/>
  <c r="CE167" i="9"/>
  <c r="CE166" i="9" s="1"/>
  <c r="CE165" i="9" s="1"/>
  <c r="CD167" i="9"/>
  <c r="CC167" i="9"/>
  <c r="CB167" i="9"/>
  <c r="CA167" i="9"/>
  <c r="CA166" i="9" s="1"/>
  <c r="CA165" i="9" s="1"/>
  <c r="BZ167" i="9"/>
  <c r="BY167" i="9"/>
  <c r="BX167" i="9"/>
  <c r="BW167" i="9"/>
  <c r="BW166" i="9" s="1"/>
  <c r="BW165" i="9" s="1"/>
  <c r="BV167" i="9"/>
  <c r="BV166" i="9" s="1"/>
  <c r="BV165" i="9" s="1"/>
  <c r="BU167" i="9"/>
  <c r="BT167" i="9"/>
  <c r="BS167" i="9"/>
  <c r="BR167" i="9"/>
  <c r="BQ167" i="9"/>
  <c r="BP167" i="9"/>
  <c r="BO167" i="9"/>
  <c r="BO166" i="9" s="1"/>
  <c r="BO165" i="9" s="1"/>
  <c r="BN167" i="9"/>
  <c r="BM167" i="9"/>
  <c r="BL167" i="9"/>
  <c r="BK167" i="9"/>
  <c r="BK166" i="9" s="1"/>
  <c r="BK165" i="9" s="1"/>
  <c r="BJ167" i="9"/>
  <c r="BJ166" i="9" s="1"/>
  <c r="BI167" i="9"/>
  <c r="BH167" i="9"/>
  <c r="BG167" i="9"/>
  <c r="BF167" i="9"/>
  <c r="BE167" i="9"/>
  <c r="BD167" i="9"/>
  <c r="BC167" i="9"/>
  <c r="BB167" i="9"/>
  <c r="BA167" i="9"/>
  <c r="AZ167" i="9"/>
  <c r="AY167" i="9"/>
  <c r="AY166" i="9" s="1"/>
  <c r="AY165" i="9" s="1"/>
  <c r="AX167" i="9"/>
  <c r="AX166" i="9" s="1"/>
  <c r="AW167" i="9"/>
  <c r="AV167" i="9"/>
  <c r="AU167" i="9"/>
  <c r="AT167" i="9"/>
  <c r="AS167" i="9"/>
  <c r="AR167" i="9"/>
  <c r="AQ167" i="9"/>
  <c r="AP167" i="9"/>
  <c r="AO167" i="9"/>
  <c r="AN167" i="9"/>
  <c r="AM167" i="9"/>
  <c r="AL167" i="9"/>
  <c r="AL166" i="9" s="1"/>
  <c r="AL165" i="9" s="1"/>
  <c r="AK167" i="9"/>
  <c r="AJ167" i="9"/>
  <c r="AI167" i="9"/>
  <c r="AI166" i="9" s="1"/>
  <c r="AI165" i="9" s="1"/>
  <c r="AH167" i="9"/>
  <c r="AG167" i="9"/>
  <c r="AF167" i="9"/>
  <c r="AE167" i="9"/>
  <c r="AE166" i="9" s="1"/>
  <c r="AE165" i="9" s="1"/>
  <c r="AD167" i="9"/>
  <c r="AC167" i="9"/>
  <c r="AB167" i="9"/>
  <c r="AA167" i="9"/>
  <c r="AA166" i="9" s="1"/>
  <c r="AA165" i="9" s="1"/>
  <c r="Z167" i="9"/>
  <c r="Z166" i="9" s="1"/>
  <c r="Z165" i="9" s="1"/>
  <c r="Y167" i="9"/>
  <c r="X167" i="9"/>
  <c r="W167" i="9"/>
  <c r="V167" i="9"/>
  <c r="U167" i="9"/>
  <c r="T167" i="9"/>
  <c r="S167" i="9"/>
  <c r="S166" i="9" s="1"/>
  <c r="S165" i="9" s="1"/>
  <c r="R167" i="9"/>
  <c r="Q167" i="9"/>
  <c r="P167" i="9"/>
  <c r="CM166" i="9"/>
  <c r="CM165" i="9" s="1"/>
  <c r="CI166" i="9"/>
  <c r="CI165" i="9" s="1"/>
  <c r="BC166" i="9"/>
  <c r="BC165" i="9" s="1"/>
  <c r="AQ166" i="9"/>
  <c r="AQ165" i="9" s="1"/>
  <c r="AM166" i="9"/>
  <c r="AM165" i="9" s="1"/>
  <c r="Z22" i="13" l="1"/>
  <c r="AF91" i="13"/>
  <c r="AF143" i="13"/>
  <c r="AF150" i="13"/>
  <c r="S149" i="13"/>
  <c r="AF149" i="13" s="1"/>
  <c r="Z21" i="13"/>
  <c r="Z20" i="13" s="1"/>
  <c r="AF23" i="13"/>
  <c r="AF119" i="13"/>
  <c r="AF137" i="13"/>
  <c r="AF105" i="13"/>
  <c r="P169" i="13"/>
  <c r="M22" i="13"/>
  <c r="M168" i="13" s="1"/>
  <c r="M170" i="13" s="1"/>
  <c r="M172" i="13" s="1"/>
  <c r="AG21" i="13"/>
  <c r="AG20" i="13" s="1"/>
  <c r="AD22" i="13"/>
  <c r="AD168" i="13" s="1"/>
  <c r="AD170" i="13" s="1"/>
  <c r="AD172" i="13" s="1"/>
  <c r="P23" i="13"/>
  <c r="P22" i="13" s="1"/>
  <c r="P21" i="13" s="1"/>
  <c r="P20" i="13" s="1"/>
  <c r="Q22" i="13"/>
  <c r="Q168" i="13" s="1"/>
  <c r="O22" i="13"/>
  <c r="O21" i="13" s="1"/>
  <c r="O20" i="13" s="1"/>
  <c r="S88" i="13"/>
  <c r="AF88" i="13" s="1"/>
  <c r="S104" i="13"/>
  <c r="S22" i="13" s="1"/>
  <c r="AA22" i="13"/>
  <c r="AA168" i="13" s="1"/>
  <c r="AA170" i="13" s="1"/>
  <c r="AA172" i="13" s="1"/>
  <c r="AC22" i="13"/>
  <c r="AC168" i="13" s="1"/>
  <c r="AC170" i="13" s="1"/>
  <c r="L22" i="13"/>
  <c r="L168" i="13" s="1"/>
  <c r="L170" i="13" s="1"/>
  <c r="L175" i="13" s="1"/>
  <c r="L177" i="13" s="1"/>
  <c r="AB170" i="13"/>
  <c r="AB180" i="13" s="1"/>
  <c r="W22" i="13"/>
  <c r="W21" i="13" s="1"/>
  <c r="W20" i="13" s="1"/>
  <c r="N22" i="13"/>
  <c r="N168" i="13" s="1"/>
  <c r="N170" i="13" s="1"/>
  <c r="N172" i="13" s="1"/>
  <c r="CE151" i="12"/>
  <c r="AZ151" i="12"/>
  <c r="AE168" i="13"/>
  <c r="AE170" i="13" s="1"/>
  <c r="AE175" i="13" s="1"/>
  <c r="AE177" i="13" s="1"/>
  <c r="P151" i="12"/>
  <c r="BL151" i="12"/>
  <c r="AU165" i="9"/>
  <c r="BG165" i="9"/>
  <c r="AR151" i="12"/>
  <c r="BD151" i="12"/>
  <c r="U151" i="12"/>
  <c r="BQ151" i="12"/>
  <c r="BA151" i="12"/>
  <c r="V152" i="12"/>
  <c r="V151" i="12" s="1"/>
  <c r="AH169" i="13"/>
  <c r="AH170" i="13" s="1"/>
  <c r="AH21" i="13"/>
  <c r="AH20" i="13" s="1"/>
  <c r="CD152" i="12"/>
  <c r="CD151" i="12" s="1"/>
  <c r="R166" i="9"/>
  <c r="R165" i="9" s="1"/>
  <c r="AD166" i="9"/>
  <c r="AD165" i="9" s="1"/>
  <c r="AP166" i="9"/>
  <c r="AP165" i="9" s="1"/>
  <c r="BB166" i="9"/>
  <c r="BB165" i="9" s="1"/>
  <c r="BN166" i="9"/>
  <c r="BN165" i="9" s="1"/>
  <c r="BZ166" i="9"/>
  <c r="BZ165" i="9" s="1"/>
  <c r="CL166" i="9"/>
  <c r="CL165" i="9" s="1"/>
  <c r="Y166" i="9"/>
  <c r="AK166" i="9"/>
  <c r="AW166" i="9"/>
  <c r="BI166" i="9"/>
  <c r="BI165" i="9" s="1"/>
  <c r="BU166" i="9"/>
  <c r="CG166" i="9"/>
  <c r="T165" i="9"/>
  <c r="AF165" i="9"/>
  <c r="AR165" i="9"/>
  <c r="BD165" i="9"/>
  <c r="BP165" i="9"/>
  <c r="CB165" i="9"/>
  <c r="CN166" i="9"/>
  <c r="CN165" i="9" s="1"/>
  <c r="BJ165" i="9"/>
  <c r="BX165" i="9"/>
  <c r="N152" i="12"/>
  <c r="N151" i="12" s="1"/>
  <c r="Z152" i="12"/>
  <c r="Z151" i="12" s="1"/>
  <c r="AL152" i="12"/>
  <c r="AL151" i="12" s="1"/>
  <c r="AX152" i="12"/>
  <c r="AX151" i="12" s="1"/>
  <c r="BJ152" i="12"/>
  <c r="BJ151" i="12" s="1"/>
  <c r="BV152" i="12"/>
  <c r="BV151" i="12" s="1"/>
  <c r="CH152" i="12"/>
  <c r="CH151" i="12" s="1"/>
  <c r="BL165" i="9"/>
  <c r="AT152" i="12"/>
  <c r="AT151" i="12" s="1"/>
  <c r="W157" i="12"/>
  <c r="W151" i="12" s="1"/>
  <c r="AI157" i="12"/>
  <c r="AI151" i="12" s="1"/>
  <c r="AU157" i="12"/>
  <c r="AU151" i="12" s="1"/>
  <c r="BG157" i="12"/>
  <c r="BG151" i="12" s="1"/>
  <c r="BS157" i="12"/>
  <c r="BS151" i="12" s="1"/>
  <c r="CE157" i="12"/>
  <c r="CJ157" i="12"/>
  <c r="CJ151" i="12" s="1"/>
  <c r="BR152" i="12"/>
  <c r="BR151" i="12" s="1"/>
  <c r="AT166" i="9"/>
  <c r="AT165" i="9" s="1"/>
  <c r="AC166" i="9"/>
  <c r="CK166" i="9"/>
  <c r="CK165" i="9" s="1"/>
  <c r="X166" i="9"/>
  <c r="X165" i="9" s="1"/>
  <c r="AJ166" i="9"/>
  <c r="AJ165" i="9" s="1"/>
  <c r="AV166" i="9"/>
  <c r="AV165" i="9" s="1"/>
  <c r="BH166" i="9"/>
  <c r="BH165" i="9" s="1"/>
  <c r="BT166" i="9"/>
  <c r="BT165" i="9" s="1"/>
  <c r="CF166" i="9"/>
  <c r="CF165" i="9" s="1"/>
  <c r="AX165" i="9"/>
  <c r="P165" i="9"/>
  <c r="V166" i="9"/>
  <c r="V165" i="9" s="1"/>
  <c r="CD166" i="9"/>
  <c r="CD165" i="9" s="1"/>
  <c r="BA166" i="9"/>
  <c r="BA165" i="9" s="1"/>
  <c r="BR166" i="9"/>
  <c r="BR165" i="9" s="1"/>
  <c r="BM166" i="9"/>
  <c r="BM165" i="9" s="1"/>
  <c r="R152" i="12"/>
  <c r="R151" i="12" s="1"/>
  <c r="AP152" i="12"/>
  <c r="AP151" i="12" s="1"/>
  <c r="BB152" i="12"/>
  <c r="BB151" i="12" s="1"/>
  <c r="BN152" i="12"/>
  <c r="BN151" i="12" s="1"/>
  <c r="BZ152" i="12"/>
  <c r="BZ151" i="12" s="1"/>
  <c r="CL152" i="12"/>
  <c r="CL151" i="12" s="1"/>
  <c r="CM152" i="12"/>
  <c r="AB165" i="9"/>
  <c r="AH152" i="12"/>
  <c r="AH151" i="12" s="1"/>
  <c r="BF152" i="12"/>
  <c r="BF151" i="12" s="1"/>
  <c r="AH166" i="9"/>
  <c r="AH165" i="9" s="1"/>
  <c r="BF166" i="9"/>
  <c r="BF165" i="9" s="1"/>
  <c r="Q166" i="9"/>
  <c r="Q165" i="9" s="1"/>
  <c r="AO166" i="9"/>
  <c r="BY166" i="9"/>
  <c r="AD152" i="12"/>
  <c r="AD151" i="12" s="1"/>
  <c r="O157" i="12"/>
  <c r="AA157" i="12"/>
  <c r="AM157" i="12"/>
  <c r="AM151" i="12" s="1"/>
  <c r="AY157" i="12"/>
  <c r="AY151" i="12" s="1"/>
  <c r="BK157" i="12"/>
  <c r="BK151" i="12" s="1"/>
  <c r="BW157" i="12"/>
  <c r="CI157" i="12"/>
  <c r="CI151" i="12" s="1"/>
  <c r="AB21" i="13"/>
  <c r="AB20" i="13" s="1"/>
  <c r="T21" i="13"/>
  <c r="T20" i="13" s="1"/>
  <c r="T170" i="13"/>
  <c r="T180" i="13" s="1"/>
  <c r="Z168" i="13"/>
  <c r="Z170" i="13" s="1"/>
  <c r="Z180" i="13" s="1"/>
  <c r="AG175" i="13"/>
  <c r="AG177" i="13" s="1"/>
  <c r="AG172" i="13"/>
  <c r="AG180" i="13"/>
  <c r="F414" i="7"/>
  <c r="F412" i="7" s="1"/>
  <c r="F410" i="7" s="1"/>
  <c r="U104" i="13"/>
  <c r="U169" i="13"/>
  <c r="O151" i="12"/>
  <c r="AE151" i="12"/>
  <c r="CA151" i="12"/>
  <c r="AA151" i="12"/>
  <c r="AQ151" i="12"/>
  <c r="BW151" i="12"/>
  <c r="BC151" i="12"/>
  <c r="CM151" i="12"/>
  <c r="U165" i="9"/>
  <c r="Y165" i="9"/>
  <c r="AC165" i="9"/>
  <c r="AG165" i="9"/>
  <c r="AK165" i="9"/>
  <c r="AO165" i="9"/>
  <c r="AS165" i="9"/>
  <c r="AW165" i="9"/>
  <c r="BE165" i="9"/>
  <c r="BQ165" i="9"/>
  <c r="BU165" i="9"/>
  <c r="BY165" i="9"/>
  <c r="CC165" i="9"/>
  <c r="CG165" i="9"/>
  <c r="F1638" i="8"/>
  <c r="F1637" i="8"/>
  <c r="V1636" i="8"/>
  <c r="V1635" i="8" s="1"/>
  <c r="T1636" i="8"/>
  <c r="T1635" i="8" s="1"/>
  <c r="S1636" i="8"/>
  <c r="S1635" i="8" s="1"/>
  <c r="R1636" i="8"/>
  <c r="R1635" i="8" s="1"/>
  <c r="Q1636" i="8"/>
  <c r="Q1635" i="8" s="1"/>
  <c r="P1636" i="8"/>
  <c r="P1635" i="8" s="1"/>
  <c r="M1636" i="8"/>
  <c r="M1635" i="8" s="1"/>
  <c r="L1636" i="8"/>
  <c r="L1635" i="8" s="1"/>
  <c r="J1636" i="8"/>
  <c r="J1635" i="8" s="1"/>
  <c r="I1636" i="8"/>
  <c r="I1635" i="8" s="1"/>
  <c r="H1636" i="8"/>
  <c r="E1636" i="8"/>
  <c r="E1635" i="8" s="1"/>
  <c r="D1636" i="8"/>
  <c r="D1635" i="8" s="1"/>
  <c r="F1634" i="8"/>
  <c r="F1633" i="8"/>
  <c r="F1632" i="8"/>
  <c r="V1631" i="8"/>
  <c r="T1631" i="8"/>
  <c r="S1631" i="8"/>
  <c r="R1631" i="8"/>
  <c r="Q1631" i="8"/>
  <c r="P1631" i="8"/>
  <c r="M1631" i="8"/>
  <c r="L1631" i="8"/>
  <c r="J1631" i="8"/>
  <c r="I1631" i="8"/>
  <c r="H1631" i="8"/>
  <c r="W1631" i="8" s="1"/>
  <c r="E1631" i="8"/>
  <c r="D1631" i="8"/>
  <c r="V1629" i="8"/>
  <c r="T1629" i="8"/>
  <c r="S1629" i="8"/>
  <c r="R1629" i="8"/>
  <c r="Q1629" i="8"/>
  <c r="P1629" i="8"/>
  <c r="M1629" i="8"/>
  <c r="L1629" i="8"/>
  <c r="J1629" i="8"/>
  <c r="I1629" i="8"/>
  <c r="H1629" i="8"/>
  <c r="E1629" i="8"/>
  <c r="D1629" i="8"/>
  <c r="F1627" i="8"/>
  <c r="F1626" i="8"/>
  <c r="F1625" i="8"/>
  <c r="V1624" i="8"/>
  <c r="T1624" i="8"/>
  <c r="S1624" i="8"/>
  <c r="R1624" i="8"/>
  <c r="Q1624" i="8"/>
  <c r="P1624" i="8"/>
  <c r="M1624" i="8"/>
  <c r="L1624" i="8"/>
  <c r="J1624" i="8"/>
  <c r="I1624" i="8"/>
  <c r="H1624" i="8"/>
  <c r="E1624" i="8"/>
  <c r="D1624" i="8"/>
  <c r="F1619" i="8"/>
  <c r="H1618" i="8"/>
  <c r="E1616" i="8"/>
  <c r="D1616" i="8"/>
  <c r="V1614" i="8"/>
  <c r="V1613" i="8" s="1"/>
  <c r="V1499" i="8" s="1"/>
  <c r="V1498" i="8" s="1"/>
  <c r="T1614" i="8"/>
  <c r="T1613" i="8" s="1"/>
  <c r="T1499" i="8" s="1"/>
  <c r="T1498" i="8" s="1"/>
  <c r="S1614" i="8"/>
  <c r="S1613" i="8" s="1"/>
  <c r="S1499" i="8" s="1"/>
  <c r="S1498" i="8" s="1"/>
  <c r="R1614" i="8"/>
  <c r="R1613" i="8" s="1"/>
  <c r="R1499" i="8" s="1"/>
  <c r="R1498" i="8" s="1"/>
  <c r="Q1614" i="8"/>
  <c r="Q1613" i="8" s="1"/>
  <c r="Q1499" i="8" s="1"/>
  <c r="Q1498" i="8" s="1"/>
  <c r="P1614" i="8"/>
  <c r="P1613" i="8" s="1"/>
  <c r="P1499" i="8" s="1"/>
  <c r="P1498" i="8" s="1"/>
  <c r="M1614" i="8"/>
  <c r="M1613" i="8" s="1"/>
  <c r="M1499" i="8" s="1"/>
  <c r="M1498" i="8" s="1"/>
  <c r="L1614" i="8"/>
  <c r="L1613" i="8" s="1"/>
  <c r="L1499" i="8" s="1"/>
  <c r="L1498" i="8" s="1"/>
  <c r="J1614" i="8"/>
  <c r="J1613" i="8" s="1"/>
  <c r="J1499" i="8" s="1"/>
  <c r="J1498" i="8" s="1"/>
  <c r="I1614" i="8"/>
  <c r="I1613" i="8" s="1"/>
  <c r="I1499" i="8" s="1"/>
  <c r="I1498" i="8" s="1"/>
  <c r="E1614" i="8"/>
  <c r="D1614" i="8"/>
  <c r="AA1613" i="8"/>
  <c r="Z1613" i="8"/>
  <c r="F1612" i="8"/>
  <c r="Y1611" i="8"/>
  <c r="X1611" i="8"/>
  <c r="V1611" i="8"/>
  <c r="T1611" i="8"/>
  <c r="S1611" i="8"/>
  <c r="R1611" i="8"/>
  <c r="Q1611" i="8"/>
  <c r="P1611" i="8"/>
  <c r="M1611" i="8"/>
  <c r="L1611" i="8"/>
  <c r="J1611" i="8"/>
  <c r="I1611" i="8"/>
  <c r="H1611" i="8"/>
  <c r="E1611" i="8"/>
  <c r="D1611" i="8"/>
  <c r="Y1609" i="8"/>
  <c r="X1609" i="8"/>
  <c r="F1607" i="8"/>
  <c r="M1605" i="8"/>
  <c r="M1604" i="8" s="1"/>
  <c r="J1605" i="8"/>
  <c r="J1604" i="8" s="1"/>
  <c r="H1605" i="8"/>
  <c r="F1601" i="8"/>
  <c r="V1600" i="8"/>
  <c r="T1600" i="8"/>
  <c r="S1600" i="8"/>
  <c r="R1600" i="8"/>
  <c r="Q1600" i="8"/>
  <c r="P1600" i="8"/>
  <c r="M1600" i="8"/>
  <c r="L1600" i="8"/>
  <c r="J1600" i="8"/>
  <c r="I1600" i="8"/>
  <c r="H1600" i="8"/>
  <c r="W1600" i="8" s="1"/>
  <c r="E1600" i="8"/>
  <c r="D1600" i="8"/>
  <c r="F1599" i="8"/>
  <c r="V1598" i="8"/>
  <c r="T1598" i="8"/>
  <c r="S1598" i="8"/>
  <c r="R1598" i="8"/>
  <c r="Q1598" i="8"/>
  <c r="P1598" i="8"/>
  <c r="M1598" i="8"/>
  <c r="L1598" i="8"/>
  <c r="J1598" i="8"/>
  <c r="I1598" i="8"/>
  <c r="H1598" i="8"/>
  <c r="E1598" i="8"/>
  <c r="D1598" i="8"/>
  <c r="F1597" i="8"/>
  <c r="F1596" i="8"/>
  <c r="F1595" i="8"/>
  <c r="F1594" i="8"/>
  <c r="V1593" i="8"/>
  <c r="T1593" i="8"/>
  <c r="S1593" i="8"/>
  <c r="R1593" i="8"/>
  <c r="Q1593" i="8"/>
  <c r="P1593" i="8"/>
  <c r="M1593" i="8"/>
  <c r="L1593" i="8"/>
  <c r="J1593" i="8"/>
  <c r="I1593" i="8"/>
  <c r="H1593" i="8"/>
  <c r="E1593" i="8"/>
  <c r="D1593" i="8"/>
  <c r="F1587" i="8"/>
  <c r="V1586" i="8"/>
  <c r="T1586" i="8"/>
  <c r="S1586" i="8"/>
  <c r="R1586" i="8"/>
  <c r="Q1586" i="8"/>
  <c r="P1586" i="8"/>
  <c r="M1586" i="8"/>
  <c r="L1586" i="8"/>
  <c r="J1586" i="8"/>
  <c r="I1586" i="8"/>
  <c r="W1586" i="8" s="1"/>
  <c r="E1586" i="8"/>
  <c r="D1586" i="8"/>
  <c r="F1585" i="8"/>
  <c r="F1584" i="8"/>
  <c r="F1582" i="8"/>
  <c r="Y1581" i="8"/>
  <c r="V1581" i="8"/>
  <c r="T1581" i="8"/>
  <c r="S1581" i="8"/>
  <c r="R1581" i="8"/>
  <c r="Q1581" i="8"/>
  <c r="P1581" i="8"/>
  <c r="M1581" i="8"/>
  <c r="L1581" i="8"/>
  <c r="J1581" i="8"/>
  <c r="I1581" i="8"/>
  <c r="H1581" i="8"/>
  <c r="E1581" i="8"/>
  <c r="D1581" i="8"/>
  <c r="F1578" i="8"/>
  <c r="Y1576" i="8"/>
  <c r="X1576" i="8"/>
  <c r="V1576" i="8"/>
  <c r="T1576" i="8"/>
  <c r="S1576" i="8"/>
  <c r="R1576" i="8"/>
  <c r="Q1576" i="8"/>
  <c r="P1576" i="8"/>
  <c r="M1576" i="8"/>
  <c r="L1576" i="8"/>
  <c r="J1576" i="8"/>
  <c r="I1576" i="8"/>
  <c r="H1576" i="8"/>
  <c r="E1576" i="8"/>
  <c r="D1576" i="8"/>
  <c r="F1575" i="8"/>
  <c r="Y1574" i="8"/>
  <c r="X1574" i="8"/>
  <c r="V1574" i="8"/>
  <c r="T1574" i="8"/>
  <c r="S1574" i="8"/>
  <c r="R1574" i="8"/>
  <c r="Q1574" i="8"/>
  <c r="P1574" i="8"/>
  <c r="M1574" i="8"/>
  <c r="L1574" i="8"/>
  <c r="J1574" i="8"/>
  <c r="I1574" i="8"/>
  <c r="H1574" i="8"/>
  <c r="E1574" i="8"/>
  <c r="D1574" i="8"/>
  <c r="F1573" i="8"/>
  <c r="F1571" i="8"/>
  <c r="Y1569" i="8"/>
  <c r="X1569" i="8"/>
  <c r="V1569" i="8"/>
  <c r="T1569" i="8"/>
  <c r="S1569" i="8"/>
  <c r="R1569" i="8"/>
  <c r="Q1569" i="8"/>
  <c r="P1569" i="8"/>
  <c r="M1569" i="8"/>
  <c r="L1569" i="8"/>
  <c r="J1569" i="8"/>
  <c r="I1569" i="8"/>
  <c r="H1569" i="8"/>
  <c r="E1569" i="8"/>
  <c r="D1569" i="8"/>
  <c r="V1566" i="8"/>
  <c r="T1566" i="8"/>
  <c r="S1566" i="8"/>
  <c r="R1566" i="8"/>
  <c r="Q1566" i="8"/>
  <c r="P1566" i="8"/>
  <c r="L1566" i="8"/>
  <c r="J1566" i="8"/>
  <c r="I1566" i="8"/>
  <c r="E1566" i="8"/>
  <c r="D1566" i="8"/>
  <c r="F1564" i="8"/>
  <c r="V1563" i="8"/>
  <c r="T1563" i="8"/>
  <c r="S1563" i="8"/>
  <c r="R1563" i="8"/>
  <c r="Q1563" i="8"/>
  <c r="P1563" i="8"/>
  <c r="L1563" i="8"/>
  <c r="J1563" i="8"/>
  <c r="I1563" i="8"/>
  <c r="E1563" i="8"/>
  <c r="D1563" i="8"/>
  <c r="F1560" i="8"/>
  <c r="Y1558" i="8"/>
  <c r="V1558" i="8"/>
  <c r="T1558" i="8"/>
  <c r="S1558" i="8"/>
  <c r="R1558" i="8"/>
  <c r="Q1558" i="8"/>
  <c r="P1558" i="8"/>
  <c r="M1558" i="8"/>
  <c r="L1558" i="8"/>
  <c r="J1558" i="8"/>
  <c r="I1558" i="8"/>
  <c r="H1558" i="8"/>
  <c r="E1558" i="8"/>
  <c r="D1558" i="8"/>
  <c r="F1555" i="8"/>
  <c r="F1554" i="8"/>
  <c r="Y1553" i="8"/>
  <c r="X1553" i="8"/>
  <c r="V1553" i="8"/>
  <c r="T1553" i="8"/>
  <c r="S1553" i="8"/>
  <c r="R1553" i="8"/>
  <c r="Q1553" i="8"/>
  <c r="P1553" i="8"/>
  <c r="M1553" i="8"/>
  <c r="L1553" i="8"/>
  <c r="J1553" i="8"/>
  <c r="I1553" i="8"/>
  <c r="H1553" i="8"/>
  <c r="E1553" i="8"/>
  <c r="D1553" i="8"/>
  <c r="Y1551" i="8"/>
  <c r="X1551" i="8"/>
  <c r="V1551" i="8"/>
  <c r="T1551" i="8"/>
  <c r="S1551" i="8"/>
  <c r="R1551" i="8"/>
  <c r="Q1551" i="8"/>
  <c r="P1551" i="8"/>
  <c r="M1551" i="8"/>
  <c r="L1551" i="8"/>
  <c r="J1551" i="8"/>
  <c r="I1551" i="8"/>
  <c r="H1551" i="8"/>
  <c r="W1551" i="8" s="1"/>
  <c r="E1551" i="8"/>
  <c r="D1551" i="8"/>
  <c r="F1550" i="8"/>
  <c r="F1549" i="8"/>
  <c r="F1548" i="8"/>
  <c r="Y1546" i="8"/>
  <c r="X1546" i="8"/>
  <c r="V1546" i="8"/>
  <c r="T1546" i="8"/>
  <c r="S1546" i="8"/>
  <c r="R1546" i="8"/>
  <c r="Q1546" i="8"/>
  <c r="P1546" i="8"/>
  <c r="M1546" i="8"/>
  <c r="L1546" i="8"/>
  <c r="J1546" i="8"/>
  <c r="I1546" i="8"/>
  <c r="H1546" i="8"/>
  <c r="E1546" i="8"/>
  <c r="D1546" i="8"/>
  <c r="V1543" i="8"/>
  <c r="T1543" i="8"/>
  <c r="S1543" i="8"/>
  <c r="R1543" i="8"/>
  <c r="Q1543" i="8"/>
  <c r="P1543" i="8"/>
  <c r="J1543" i="8"/>
  <c r="I1543" i="8"/>
  <c r="H1543" i="8"/>
  <c r="E1543" i="8"/>
  <c r="D1543" i="8"/>
  <c r="F1541" i="8"/>
  <c r="M1540" i="8"/>
  <c r="F1539" i="8"/>
  <c r="M1538" i="8"/>
  <c r="F1537" i="8"/>
  <c r="F1536" i="8"/>
  <c r="F1535" i="8"/>
  <c r="F1534" i="8"/>
  <c r="F1533" i="8"/>
  <c r="F1532" i="8"/>
  <c r="Y1531" i="8"/>
  <c r="V1531" i="8"/>
  <c r="T1531" i="8"/>
  <c r="S1531" i="8"/>
  <c r="R1531" i="8"/>
  <c r="Q1531" i="8"/>
  <c r="P1531" i="8"/>
  <c r="M1531" i="8"/>
  <c r="L1531" i="8"/>
  <c r="J1531" i="8"/>
  <c r="I1531" i="8"/>
  <c r="H1531" i="8"/>
  <c r="E1531" i="8"/>
  <c r="D1531" i="8"/>
  <c r="F1530" i="8"/>
  <c r="F1528" i="8"/>
  <c r="F1527" i="8"/>
  <c r="Y1526" i="8"/>
  <c r="V1526" i="8"/>
  <c r="T1526" i="8"/>
  <c r="S1526" i="8"/>
  <c r="R1526" i="8"/>
  <c r="Q1526" i="8"/>
  <c r="P1526" i="8"/>
  <c r="M1526" i="8"/>
  <c r="L1526" i="8"/>
  <c r="J1526" i="8"/>
  <c r="I1526" i="8"/>
  <c r="H1526" i="8"/>
  <c r="E1526" i="8"/>
  <c r="D1526" i="8"/>
  <c r="F1523" i="8"/>
  <c r="F1522" i="8"/>
  <c r="V1521" i="8"/>
  <c r="T1521" i="8"/>
  <c r="S1521" i="8"/>
  <c r="R1521" i="8"/>
  <c r="Q1521" i="8"/>
  <c r="P1521" i="8"/>
  <c r="M1521" i="8"/>
  <c r="L1521" i="8"/>
  <c r="J1521" i="8"/>
  <c r="I1521" i="8"/>
  <c r="H1521" i="8"/>
  <c r="E1521" i="8"/>
  <c r="D1521" i="8"/>
  <c r="F1520" i="8"/>
  <c r="V1519" i="8"/>
  <c r="T1519" i="8"/>
  <c r="S1519" i="8"/>
  <c r="R1519" i="8"/>
  <c r="Q1519" i="8"/>
  <c r="P1519" i="8"/>
  <c r="M1519" i="8"/>
  <c r="L1519" i="8"/>
  <c r="J1519" i="8"/>
  <c r="I1519" i="8"/>
  <c r="H1519" i="8"/>
  <c r="E1519" i="8"/>
  <c r="D1519" i="8"/>
  <c r="F1518" i="8"/>
  <c r="F1517" i="8"/>
  <c r="F1516" i="8"/>
  <c r="F1515" i="8"/>
  <c r="V1514" i="8"/>
  <c r="T1514" i="8"/>
  <c r="S1514" i="8"/>
  <c r="R1514" i="8"/>
  <c r="Q1514" i="8"/>
  <c r="P1514" i="8"/>
  <c r="M1514" i="8"/>
  <c r="L1514" i="8"/>
  <c r="J1514" i="8"/>
  <c r="I1514" i="8"/>
  <c r="H1514" i="8"/>
  <c r="E1514" i="8"/>
  <c r="D1514" i="8"/>
  <c r="F1509" i="8"/>
  <c r="F1508" i="8"/>
  <c r="F1506" i="8"/>
  <c r="F1505" i="8"/>
  <c r="F1504" i="8"/>
  <c r="F1501" i="8"/>
  <c r="Y1499" i="8"/>
  <c r="H1499" i="8"/>
  <c r="E1499" i="8"/>
  <c r="E1498" i="8" s="1"/>
  <c r="D1499" i="8"/>
  <c r="D1498" i="8" s="1"/>
  <c r="F1497" i="8"/>
  <c r="F1496" i="8"/>
  <c r="F1495" i="8"/>
  <c r="Y1494" i="8"/>
  <c r="V1494" i="8"/>
  <c r="T1494" i="8"/>
  <c r="S1494" i="8"/>
  <c r="R1494" i="8"/>
  <c r="Q1494" i="8"/>
  <c r="P1494" i="8"/>
  <c r="M1494" i="8"/>
  <c r="L1494" i="8"/>
  <c r="J1494" i="8"/>
  <c r="I1494" i="8"/>
  <c r="H1494" i="8"/>
  <c r="E1494" i="8"/>
  <c r="D1494" i="8"/>
  <c r="F1493" i="8"/>
  <c r="Y1492" i="8"/>
  <c r="V1492" i="8"/>
  <c r="T1492" i="8"/>
  <c r="S1492" i="8"/>
  <c r="R1492" i="8"/>
  <c r="Q1492" i="8"/>
  <c r="P1492" i="8"/>
  <c r="M1492" i="8"/>
  <c r="L1492" i="8"/>
  <c r="J1492" i="8"/>
  <c r="I1492" i="8"/>
  <c r="H1492" i="8"/>
  <c r="E1492" i="8"/>
  <c r="D1492" i="8"/>
  <c r="F1491" i="8"/>
  <c r="F1490" i="8"/>
  <c r="F1489" i="8"/>
  <c r="F1488" i="8"/>
  <c r="Y1487" i="8"/>
  <c r="V1487" i="8"/>
  <c r="T1487" i="8"/>
  <c r="S1487" i="8"/>
  <c r="R1487" i="8"/>
  <c r="Q1487" i="8"/>
  <c r="P1487" i="8"/>
  <c r="M1487" i="8"/>
  <c r="L1487" i="8"/>
  <c r="J1487" i="8"/>
  <c r="I1487" i="8"/>
  <c r="H1487" i="8"/>
  <c r="E1487" i="8"/>
  <c r="D1487" i="8"/>
  <c r="V1483" i="8"/>
  <c r="T1483" i="8"/>
  <c r="S1483" i="8"/>
  <c r="R1483" i="8"/>
  <c r="Q1483" i="8"/>
  <c r="P1483" i="8"/>
  <c r="M1483" i="8"/>
  <c r="L1483" i="8"/>
  <c r="J1483" i="8"/>
  <c r="I1483" i="8"/>
  <c r="E1483" i="8"/>
  <c r="D1483" i="8"/>
  <c r="F1476" i="8"/>
  <c r="V1474" i="8"/>
  <c r="T1474" i="8"/>
  <c r="S1474" i="8"/>
  <c r="R1474" i="8"/>
  <c r="Q1474" i="8"/>
  <c r="P1474" i="8"/>
  <c r="M1474" i="8"/>
  <c r="L1474" i="8"/>
  <c r="J1474" i="8"/>
  <c r="I1474" i="8"/>
  <c r="H1474" i="8"/>
  <c r="E1474" i="8"/>
  <c r="D1474" i="8"/>
  <c r="F1473" i="8"/>
  <c r="F1472" i="8"/>
  <c r="F1471" i="8"/>
  <c r="F1470" i="8"/>
  <c r="V1469" i="8"/>
  <c r="T1469" i="8"/>
  <c r="S1469" i="8"/>
  <c r="R1469" i="8"/>
  <c r="Q1469" i="8"/>
  <c r="P1469" i="8"/>
  <c r="M1469" i="8"/>
  <c r="L1469" i="8"/>
  <c r="J1469" i="8"/>
  <c r="I1469" i="8"/>
  <c r="H1469" i="8"/>
  <c r="E1469" i="8"/>
  <c r="D1469" i="8"/>
  <c r="F1467" i="8"/>
  <c r="F1466" i="8"/>
  <c r="V1464" i="8"/>
  <c r="T1464" i="8"/>
  <c r="S1464" i="8"/>
  <c r="R1464" i="8"/>
  <c r="Q1464" i="8"/>
  <c r="P1464" i="8"/>
  <c r="M1464" i="8"/>
  <c r="L1464" i="8"/>
  <c r="J1464" i="8"/>
  <c r="I1464" i="8"/>
  <c r="H1464" i="8"/>
  <c r="E1464" i="8"/>
  <c r="D1464" i="8"/>
  <c r="F1463" i="8"/>
  <c r="V1462" i="8"/>
  <c r="T1462" i="8"/>
  <c r="S1462" i="8"/>
  <c r="R1462" i="8"/>
  <c r="Q1462" i="8"/>
  <c r="P1462" i="8"/>
  <c r="M1462" i="8"/>
  <c r="L1462" i="8"/>
  <c r="J1462" i="8"/>
  <c r="I1462" i="8"/>
  <c r="H1462" i="8"/>
  <c r="E1462" i="8"/>
  <c r="D1462" i="8"/>
  <c r="F1461" i="8"/>
  <c r="F1460" i="8"/>
  <c r="F1459" i="8"/>
  <c r="F1458" i="8"/>
  <c r="V1457" i="8"/>
  <c r="T1457" i="8"/>
  <c r="S1457" i="8"/>
  <c r="R1457" i="8"/>
  <c r="Q1457" i="8"/>
  <c r="P1457" i="8"/>
  <c r="M1457" i="8"/>
  <c r="L1457" i="8"/>
  <c r="J1457" i="8"/>
  <c r="I1457" i="8"/>
  <c r="H1457" i="8"/>
  <c r="E1457" i="8"/>
  <c r="D1457" i="8"/>
  <c r="F1440" i="8"/>
  <c r="M1438" i="8"/>
  <c r="F1437" i="8"/>
  <c r="F1436" i="8"/>
  <c r="F1434" i="8"/>
  <c r="V1433" i="8"/>
  <c r="T1433" i="8"/>
  <c r="S1433" i="8"/>
  <c r="R1433" i="8"/>
  <c r="Q1433" i="8"/>
  <c r="P1433" i="8"/>
  <c r="M1433" i="8"/>
  <c r="L1433" i="8"/>
  <c r="H1433" i="8"/>
  <c r="E1433" i="8"/>
  <c r="D1433" i="8"/>
  <c r="F1431" i="8"/>
  <c r="F1430" i="8"/>
  <c r="F1429" i="8"/>
  <c r="V1428" i="8"/>
  <c r="T1428" i="8"/>
  <c r="S1428" i="8"/>
  <c r="R1428" i="8"/>
  <c r="Q1428" i="8"/>
  <c r="P1428" i="8"/>
  <c r="M1428" i="8"/>
  <c r="L1428" i="8"/>
  <c r="H1428" i="8"/>
  <c r="W1428" i="8" s="1"/>
  <c r="E1428" i="8"/>
  <c r="D1428" i="8"/>
  <c r="F1427" i="8"/>
  <c r="V1426" i="8"/>
  <c r="T1426" i="8"/>
  <c r="S1426" i="8"/>
  <c r="R1426" i="8"/>
  <c r="Q1426" i="8"/>
  <c r="P1426" i="8"/>
  <c r="M1426" i="8"/>
  <c r="L1426" i="8"/>
  <c r="H1426" i="8"/>
  <c r="W1426" i="8" s="1"/>
  <c r="E1426" i="8"/>
  <c r="D1426" i="8"/>
  <c r="F1424" i="8"/>
  <c r="F1422" i="8"/>
  <c r="V1421" i="8"/>
  <c r="T1421" i="8"/>
  <c r="S1421" i="8"/>
  <c r="R1421" i="8"/>
  <c r="Q1421" i="8"/>
  <c r="P1421" i="8"/>
  <c r="M1421" i="8"/>
  <c r="L1421" i="8"/>
  <c r="H1421" i="8"/>
  <c r="E1421" i="8"/>
  <c r="D1421" i="8"/>
  <c r="F1416" i="8"/>
  <c r="F1415" i="8"/>
  <c r="M1414" i="8"/>
  <c r="M1413" i="8" s="1"/>
  <c r="J1414" i="8"/>
  <c r="J1413" i="8" s="1"/>
  <c r="H1414" i="8"/>
  <c r="F1412" i="8"/>
  <c r="F1411" i="8"/>
  <c r="F1410" i="8"/>
  <c r="V1409" i="8"/>
  <c r="T1409" i="8"/>
  <c r="S1409" i="8"/>
  <c r="R1409" i="8"/>
  <c r="Q1409" i="8"/>
  <c r="P1409" i="8"/>
  <c r="M1409" i="8"/>
  <c r="L1409" i="8"/>
  <c r="J1409" i="8"/>
  <c r="I1409" i="8"/>
  <c r="H1409" i="8"/>
  <c r="E1409" i="8"/>
  <c r="D1409" i="8"/>
  <c r="V1407" i="8"/>
  <c r="T1407" i="8"/>
  <c r="S1407" i="8"/>
  <c r="R1407" i="8"/>
  <c r="Q1407" i="8"/>
  <c r="P1407" i="8"/>
  <c r="M1407" i="8"/>
  <c r="L1407" i="8"/>
  <c r="J1407" i="8"/>
  <c r="I1407" i="8"/>
  <c r="H1407" i="8"/>
  <c r="E1407" i="8"/>
  <c r="D1407" i="8"/>
  <c r="F1406" i="8"/>
  <c r="F1404" i="8"/>
  <c r="F1403" i="8"/>
  <c r="V1402" i="8"/>
  <c r="T1402" i="8"/>
  <c r="S1402" i="8"/>
  <c r="R1402" i="8"/>
  <c r="Q1402" i="8"/>
  <c r="P1402" i="8"/>
  <c r="M1402" i="8"/>
  <c r="L1402" i="8"/>
  <c r="J1402" i="8"/>
  <c r="I1402" i="8"/>
  <c r="H1402" i="8"/>
  <c r="E1402" i="8"/>
  <c r="D1402" i="8"/>
  <c r="F1397" i="8"/>
  <c r="F1396" i="8"/>
  <c r="Y1395" i="8"/>
  <c r="V1395" i="8"/>
  <c r="T1395" i="8"/>
  <c r="S1395" i="8"/>
  <c r="R1395" i="8"/>
  <c r="Q1395" i="8"/>
  <c r="P1395" i="8"/>
  <c r="M1395" i="8"/>
  <c r="L1395" i="8"/>
  <c r="J1395" i="8"/>
  <c r="I1395" i="8"/>
  <c r="H1395" i="8"/>
  <c r="E1395" i="8"/>
  <c r="D1395" i="8"/>
  <c r="F1394" i="8"/>
  <c r="F1393" i="8"/>
  <c r="F1392" i="8"/>
  <c r="F1391" i="8"/>
  <c r="Y1390" i="8"/>
  <c r="V1390" i="8"/>
  <c r="T1390" i="8"/>
  <c r="S1390" i="8"/>
  <c r="R1390" i="8"/>
  <c r="Q1390" i="8"/>
  <c r="P1390" i="8"/>
  <c r="M1390" i="8"/>
  <c r="L1390" i="8"/>
  <c r="J1390" i="8"/>
  <c r="I1390" i="8"/>
  <c r="H1390" i="8"/>
  <c r="E1390" i="8"/>
  <c r="D1390" i="8"/>
  <c r="F1389" i="8"/>
  <c r="F1388" i="8"/>
  <c r="Y1387" i="8"/>
  <c r="V1387" i="8"/>
  <c r="T1387" i="8"/>
  <c r="S1387" i="8"/>
  <c r="R1387" i="8"/>
  <c r="Q1387" i="8"/>
  <c r="P1387" i="8"/>
  <c r="M1387" i="8"/>
  <c r="L1387" i="8"/>
  <c r="J1387" i="8"/>
  <c r="I1387" i="8"/>
  <c r="H1387" i="8"/>
  <c r="E1387" i="8"/>
  <c r="D1387" i="8"/>
  <c r="F1386" i="8"/>
  <c r="F1385" i="8"/>
  <c r="F1384" i="8"/>
  <c r="F1383" i="8"/>
  <c r="F1381" i="8"/>
  <c r="F1380" i="8"/>
  <c r="Y1379" i="8"/>
  <c r="V1379" i="8"/>
  <c r="T1379" i="8"/>
  <c r="S1379" i="8"/>
  <c r="R1379" i="8"/>
  <c r="Q1379" i="8"/>
  <c r="P1379" i="8"/>
  <c r="M1379" i="8"/>
  <c r="L1379" i="8"/>
  <c r="J1379" i="8"/>
  <c r="I1379" i="8"/>
  <c r="H1379" i="8"/>
  <c r="E1379" i="8"/>
  <c r="D1379" i="8"/>
  <c r="F1376" i="8"/>
  <c r="F1375" i="8"/>
  <c r="F1373" i="8"/>
  <c r="Y1372" i="8"/>
  <c r="V1372" i="8"/>
  <c r="T1372" i="8"/>
  <c r="S1372" i="8"/>
  <c r="R1372" i="8"/>
  <c r="Q1372" i="8"/>
  <c r="P1372" i="8"/>
  <c r="M1372" i="8"/>
  <c r="L1372" i="8"/>
  <c r="J1372" i="8"/>
  <c r="I1372" i="8"/>
  <c r="H1372" i="8"/>
  <c r="E1372" i="8"/>
  <c r="D1372" i="8"/>
  <c r="F1371" i="8"/>
  <c r="F1369" i="8"/>
  <c r="Y1367" i="8"/>
  <c r="V1367" i="8"/>
  <c r="T1367" i="8"/>
  <c r="S1367" i="8"/>
  <c r="R1367" i="8"/>
  <c r="Q1367" i="8"/>
  <c r="P1367" i="8"/>
  <c r="M1367" i="8"/>
  <c r="L1367" i="8"/>
  <c r="J1367" i="8"/>
  <c r="I1367" i="8"/>
  <c r="H1367" i="8"/>
  <c r="E1367" i="8"/>
  <c r="D1367" i="8"/>
  <c r="F1365" i="8"/>
  <c r="F1364" i="8"/>
  <c r="F1363" i="8"/>
  <c r="F1362" i="8"/>
  <c r="F1361" i="8"/>
  <c r="F1360" i="8"/>
  <c r="F1359" i="8"/>
  <c r="Y1358" i="8"/>
  <c r="V1358" i="8"/>
  <c r="T1358" i="8"/>
  <c r="S1358" i="8"/>
  <c r="R1358" i="8"/>
  <c r="Q1358" i="8"/>
  <c r="P1358" i="8"/>
  <c r="M1358" i="8"/>
  <c r="L1358" i="8"/>
  <c r="J1358" i="8"/>
  <c r="I1358" i="8"/>
  <c r="H1358" i="8"/>
  <c r="E1358" i="8"/>
  <c r="D1358" i="8"/>
  <c r="F1357" i="8"/>
  <c r="Y1356" i="8"/>
  <c r="V1356" i="8"/>
  <c r="T1356" i="8"/>
  <c r="S1356" i="8"/>
  <c r="R1356" i="8"/>
  <c r="Q1356" i="8"/>
  <c r="P1356" i="8"/>
  <c r="M1356" i="8"/>
  <c r="L1356" i="8"/>
  <c r="J1356" i="8"/>
  <c r="I1356" i="8"/>
  <c r="H1356" i="8"/>
  <c r="E1356" i="8"/>
  <c r="D1356" i="8"/>
  <c r="F1355" i="8"/>
  <c r="F1354" i="8"/>
  <c r="F1353" i="8"/>
  <c r="F1352" i="8"/>
  <c r="F1351" i="8"/>
  <c r="F1350" i="8"/>
  <c r="F1349" i="8"/>
  <c r="F1348" i="8"/>
  <c r="F1347" i="8"/>
  <c r="Y1346" i="8"/>
  <c r="V1346" i="8"/>
  <c r="T1346" i="8"/>
  <c r="S1346" i="8"/>
  <c r="R1346" i="8"/>
  <c r="Q1346" i="8"/>
  <c r="P1346" i="8"/>
  <c r="M1346" i="8"/>
  <c r="L1346" i="8"/>
  <c r="J1346" i="8"/>
  <c r="I1346" i="8"/>
  <c r="H1346" i="8"/>
  <c r="E1346" i="8"/>
  <c r="D1346" i="8"/>
  <c r="F1345" i="8"/>
  <c r="F1344" i="8"/>
  <c r="F1343" i="8"/>
  <c r="F1342" i="8"/>
  <c r="F1339" i="8"/>
  <c r="Y1338" i="8"/>
  <c r="V1338" i="8"/>
  <c r="T1338" i="8"/>
  <c r="S1338" i="8"/>
  <c r="R1338" i="8"/>
  <c r="Q1338" i="8"/>
  <c r="P1338" i="8"/>
  <c r="M1338" i="8"/>
  <c r="L1338" i="8"/>
  <c r="J1338" i="8"/>
  <c r="I1338" i="8"/>
  <c r="H1338" i="8"/>
  <c r="E1338" i="8"/>
  <c r="D1338" i="8"/>
  <c r="F1337" i="8"/>
  <c r="F1336" i="8"/>
  <c r="F1335" i="8"/>
  <c r="F1334" i="8"/>
  <c r="Y1333" i="8"/>
  <c r="V1333" i="8"/>
  <c r="T1333" i="8"/>
  <c r="S1333" i="8"/>
  <c r="R1333" i="8"/>
  <c r="Q1333" i="8"/>
  <c r="P1333" i="8"/>
  <c r="M1333" i="8"/>
  <c r="L1333" i="8"/>
  <c r="J1333" i="8"/>
  <c r="I1333" i="8"/>
  <c r="H1333" i="8"/>
  <c r="E1333" i="8"/>
  <c r="D1333" i="8"/>
  <c r="F1331" i="8"/>
  <c r="Y1330" i="8"/>
  <c r="V1330" i="8"/>
  <c r="T1330" i="8"/>
  <c r="S1330" i="8"/>
  <c r="R1330" i="8"/>
  <c r="Q1330" i="8"/>
  <c r="P1330" i="8"/>
  <c r="M1330" i="8"/>
  <c r="L1330" i="8"/>
  <c r="J1330" i="8"/>
  <c r="I1330" i="8"/>
  <c r="H1330" i="8"/>
  <c r="E1330" i="8"/>
  <c r="D1330" i="8"/>
  <c r="F1329" i="8"/>
  <c r="F1328" i="8"/>
  <c r="F1327" i="8"/>
  <c r="F1326" i="8"/>
  <c r="F1325" i="8"/>
  <c r="F1324" i="8"/>
  <c r="F1323" i="8"/>
  <c r="Y1322" i="8"/>
  <c r="V1322" i="8"/>
  <c r="T1322" i="8"/>
  <c r="S1322" i="8"/>
  <c r="R1322" i="8"/>
  <c r="Q1322" i="8"/>
  <c r="P1322" i="8"/>
  <c r="M1322" i="8"/>
  <c r="L1322" i="8"/>
  <c r="J1322" i="8"/>
  <c r="I1322" i="8"/>
  <c r="H1322" i="8"/>
  <c r="E1322" i="8"/>
  <c r="D1322" i="8"/>
  <c r="Y1319" i="8"/>
  <c r="Y1318" i="8" s="1"/>
  <c r="X1319" i="8"/>
  <c r="X1318" i="8" s="1"/>
  <c r="V1319" i="8"/>
  <c r="V1318" i="8" s="1"/>
  <c r="T1319" i="8"/>
  <c r="T1318" i="8" s="1"/>
  <c r="S1319" i="8"/>
  <c r="S1318" i="8" s="1"/>
  <c r="R1319" i="8"/>
  <c r="R1318" i="8" s="1"/>
  <c r="Q1319" i="8"/>
  <c r="Q1318" i="8" s="1"/>
  <c r="P1319" i="8"/>
  <c r="P1318" i="8" s="1"/>
  <c r="M1319" i="8"/>
  <c r="M1318" i="8" s="1"/>
  <c r="L1319" i="8"/>
  <c r="L1318" i="8" s="1"/>
  <c r="J1319" i="8"/>
  <c r="J1318" i="8" s="1"/>
  <c r="I1319" i="8"/>
  <c r="I1318" i="8" s="1"/>
  <c r="H1319" i="8"/>
  <c r="F1316" i="8"/>
  <c r="F1315" i="8"/>
  <c r="F1314" i="8"/>
  <c r="F1313" i="8"/>
  <c r="Y1312" i="8"/>
  <c r="X1312" i="8"/>
  <c r="V1312" i="8"/>
  <c r="T1312" i="8"/>
  <c r="S1312" i="8"/>
  <c r="R1312" i="8"/>
  <c r="Q1312" i="8"/>
  <c r="P1312" i="8"/>
  <c r="M1312" i="8"/>
  <c r="L1312" i="8"/>
  <c r="J1312" i="8"/>
  <c r="I1312" i="8"/>
  <c r="H1312" i="8"/>
  <c r="E1312" i="8"/>
  <c r="D1312" i="8"/>
  <c r="F1310" i="8"/>
  <c r="F1308" i="8"/>
  <c r="Y1307" i="8"/>
  <c r="X1307" i="8"/>
  <c r="V1307" i="8"/>
  <c r="T1307" i="8"/>
  <c r="S1307" i="8"/>
  <c r="R1307" i="8"/>
  <c r="Q1307" i="8"/>
  <c r="P1307" i="8"/>
  <c r="M1307" i="8"/>
  <c r="L1307" i="8"/>
  <c r="J1307" i="8"/>
  <c r="I1307" i="8"/>
  <c r="H1307" i="8"/>
  <c r="E1307" i="8"/>
  <c r="D1307" i="8"/>
  <c r="F1305" i="8"/>
  <c r="F1303" i="8"/>
  <c r="F1301" i="8"/>
  <c r="F1299" i="8"/>
  <c r="Y1298" i="8"/>
  <c r="X1298" i="8"/>
  <c r="V1298" i="8"/>
  <c r="T1298" i="8"/>
  <c r="S1298" i="8"/>
  <c r="R1298" i="8"/>
  <c r="Q1298" i="8"/>
  <c r="P1298" i="8"/>
  <c r="M1298" i="8"/>
  <c r="L1298" i="8"/>
  <c r="J1298" i="8"/>
  <c r="I1298" i="8"/>
  <c r="H1298" i="8"/>
  <c r="E1298" i="8"/>
  <c r="D1298" i="8"/>
  <c r="F1297" i="8"/>
  <c r="Y1296" i="8"/>
  <c r="X1296" i="8"/>
  <c r="V1296" i="8"/>
  <c r="T1296" i="8"/>
  <c r="S1296" i="8"/>
  <c r="R1296" i="8"/>
  <c r="Q1296" i="8"/>
  <c r="P1296" i="8"/>
  <c r="M1296" i="8"/>
  <c r="L1296" i="8"/>
  <c r="J1296" i="8"/>
  <c r="I1296" i="8"/>
  <c r="H1296" i="8"/>
  <c r="E1296" i="8"/>
  <c r="D1296" i="8"/>
  <c r="F1294" i="8"/>
  <c r="F1292" i="8"/>
  <c r="F1290" i="8"/>
  <c r="F1288" i="8"/>
  <c r="Y1286" i="8"/>
  <c r="X1286" i="8"/>
  <c r="V1286" i="8"/>
  <c r="T1286" i="8"/>
  <c r="S1286" i="8"/>
  <c r="R1286" i="8"/>
  <c r="Q1286" i="8"/>
  <c r="P1286" i="8"/>
  <c r="M1286" i="8"/>
  <c r="L1286" i="8"/>
  <c r="J1286" i="8"/>
  <c r="I1286" i="8"/>
  <c r="H1286" i="8"/>
  <c r="E1286" i="8"/>
  <c r="D1286" i="8"/>
  <c r="F1285" i="8"/>
  <c r="F1284" i="8"/>
  <c r="F1283" i="8"/>
  <c r="F1281" i="8"/>
  <c r="F1280" i="8"/>
  <c r="Y1279" i="8"/>
  <c r="X1279" i="8"/>
  <c r="V1279" i="8"/>
  <c r="T1279" i="8"/>
  <c r="S1279" i="8"/>
  <c r="R1279" i="8"/>
  <c r="Q1279" i="8"/>
  <c r="P1279" i="8"/>
  <c r="M1279" i="8"/>
  <c r="L1279" i="8"/>
  <c r="J1279" i="8"/>
  <c r="I1279" i="8"/>
  <c r="H1279" i="8"/>
  <c r="E1279" i="8"/>
  <c r="D1279" i="8"/>
  <c r="F1277" i="8"/>
  <c r="F1275" i="8"/>
  <c r="Y1274" i="8"/>
  <c r="X1274" i="8"/>
  <c r="V1274" i="8"/>
  <c r="T1274" i="8"/>
  <c r="S1274" i="8"/>
  <c r="R1274" i="8"/>
  <c r="Q1274" i="8"/>
  <c r="P1274" i="8"/>
  <c r="M1274" i="8"/>
  <c r="L1274" i="8"/>
  <c r="J1274" i="8"/>
  <c r="I1274" i="8"/>
  <c r="H1274" i="8"/>
  <c r="E1274" i="8"/>
  <c r="D1274" i="8"/>
  <c r="F1272" i="8"/>
  <c r="F1270" i="8"/>
  <c r="Y1269" i="8"/>
  <c r="X1269" i="8"/>
  <c r="V1269" i="8"/>
  <c r="T1269" i="8"/>
  <c r="S1269" i="8"/>
  <c r="R1269" i="8"/>
  <c r="Q1269" i="8"/>
  <c r="P1269" i="8"/>
  <c r="M1269" i="8"/>
  <c r="L1269" i="8"/>
  <c r="J1269" i="8"/>
  <c r="I1269" i="8"/>
  <c r="H1269" i="8"/>
  <c r="E1269" i="8"/>
  <c r="D1269" i="8"/>
  <c r="F1268" i="8"/>
  <c r="Y1267" i="8"/>
  <c r="X1267" i="8"/>
  <c r="V1267" i="8"/>
  <c r="T1267" i="8"/>
  <c r="S1267" i="8"/>
  <c r="R1267" i="8"/>
  <c r="Q1267" i="8"/>
  <c r="P1267" i="8"/>
  <c r="M1267" i="8"/>
  <c r="L1267" i="8"/>
  <c r="J1267" i="8"/>
  <c r="I1267" i="8"/>
  <c r="H1267" i="8"/>
  <c r="E1267" i="8"/>
  <c r="D1267" i="8"/>
  <c r="F1265" i="8"/>
  <c r="F1263" i="8"/>
  <c r="Y1262" i="8"/>
  <c r="X1262" i="8"/>
  <c r="V1262" i="8"/>
  <c r="T1262" i="8"/>
  <c r="S1262" i="8"/>
  <c r="R1262" i="8"/>
  <c r="Q1262" i="8"/>
  <c r="P1262" i="8"/>
  <c r="M1262" i="8"/>
  <c r="L1262" i="8"/>
  <c r="J1262" i="8"/>
  <c r="I1262" i="8"/>
  <c r="H1262" i="8"/>
  <c r="E1262" i="8"/>
  <c r="D1262" i="8"/>
  <c r="F1256" i="8"/>
  <c r="F1255" i="8"/>
  <c r="F1254" i="8"/>
  <c r="F1253" i="8"/>
  <c r="F1252" i="8"/>
  <c r="F1251" i="8"/>
  <c r="F1250" i="8"/>
  <c r="F1249" i="8"/>
  <c r="Y1248" i="8"/>
  <c r="V1248" i="8"/>
  <c r="V1247" i="8" s="1"/>
  <c r="V1246" i="8" s="1"/>
  <c r="T1248" i="8"/>
  <c r="T1247" i="8" s="1"/>
  <c r="T1246" i="8" s="1"/>
  <c r="S1248" i="8"/>
  <c r="S1247" i="8" s="1"/>
  <c r="S1246" i="8" s="1"/>
  <c r="R1248" i="8"/>
  <c r="R1247" i="8" s="1"/>
  <c r="R1246" i="8" s="1"/>
  <c r="Q1248" i="8"/>
  <c r="Q1247" i="8" s="1"/>
  <c r="Q1246" i="8" s="1"/>
  <c r="P1248" i="8"/>
  <c r="P1247" i="8" s="1"/>
  <c r="P1246" i="8" s="1"/>
  <c r="M1248" i="8"/>
  <c r="M1247" i="8" s="1"/>
  <c r="M1246" i="8" s="1"/>
  <c r="L1248" i="8"/>
  <c r="L1247" i="8" s="1"/>
  <c r="L1246" i="8" s="1"/>
  <c r="J1248" i="8"/>
  <c r="I1248" i="8"/>
  <c r="I1247" i="8" s="1"/>
  <c r="I1246" i="8" s="1"/>
  <c r="H1248" i="8"/>
  <c r="E1248" i="8"/>
  <c r="E1247" i="8" s="1"/>
  <c r="E1246" i="8" s="1"/>
  <c r="D1248" i="8"/>
  <c r="D1247" i="8" s="1"/>
  <c r="D1246" i="8" s="1"/>
  <c r="Y1246" i="8"/>
  <c r="Y1241" i="8"/>
  <c r="V1241" i="8"/>
  <c r="T1241" i="8"/>
  <c r="S1241" i="8"/>
  <c r="R1241" i="8"/>
  <c r="Q1241" i="8"/>
  <c r="P1241" i="8"/>
  <c r="M1241" i="8"/>
  <c r="L1241" i="8"/>
  <c r="J1241" i="8"/>
  <c r="I1241" i="8"/>
  <c r="H1241" i="8"/>
  <c r="E1241" i="8"/>
  <c r="D1241" i="8"/>
  <c r="Y1236" i="8"/>
  <c r="V1236" i="8"/>
  <c r="T1236" i="8"/>
  <c r="S1236" i="8"/>
  <c r="R1236" i="8"/>
  <c r="Q1236" i="8"/>
  <c r="P1236" i="8"/>
  <c r="M1236" i="8"/>
  <c r="L1236" i="8"/>
  <c r="J1236" i="8"/>
  <c r="I1236" i="8"/>
  <c r="H1236" i="8"/>
  <c r="E1236" i="8"/>
  <c r="D1236" i="8"/>
  <c r="F1232" i="8"/>
  <c r="F1230" i="8"/>
  <c r="Y1227" i="8"/>
  <c r="V1227" i="8"/>
  <c r="T1227" i="8"/>
  <c r="S1227" i="8"/>
  <c r="R1227" i="8"/>
  <c r="Q1227" i="8"/>
  <c r="P1227" i="8"/>
  <c r="M1227" i="8"/>
  <c r="L1227" i="8"/>
  <c r="J1227" i="8"/>
  <c r="I1227" i="8"/>
  <c r="H1227" i="8"/>
  <c r="E1227" i="8"/>
  <c r="D1227" i="8"/>
  <c r="F1226" i="8"/>
  <c r="Y1225" i="8"/>
  <c r="V1225" i="8"/>
  <c r="T1225" i="8"/>
  <c r="S1225" i="8"/>
  <c r="R1225" i="8"/>
  <c r="Q1225" i="8"/>
  <c r="P1225" i="8"/>
  <c r="M1225" i="8"/>
  <c r="L1225" i="8"/>
  <c r="J1225" i="8"/>
  <c r="I1225" i="8"/>
  <c r="H1225" i="8"/>
  <c r="E1225" i="8"/>
  <c r="D1225" i="8"/>
  <c r="F1224" i="8"/>
  <c r="F1222" i="8"/>
  <c r="F1220" i="8"/>
  <c r="F1218" i="8"/>
  <c r="F1216" i="8"/>
  <c r="Y1215" i="8"/>
  <c r="V1215" i="8"/>
  <c r="T1215" i="8"/>
  <c r="S1215" i="8"/>
  <c r="R1215" i="8"/>
  <c r="Q1215" i="8"/>
  <c r="P1215" i="8"/>
  <c r="M1215" i="8"/>
  <c r="L1215" i="8"/>
  <c r="J1215" i="8"/>
  <c r="I1215" i="8"/>
  <c r="H1215" i="8"/>
  <c r="E1215" i="8"/>
  <c r="D1215" i="8"/>
  <c r="F1212" i="8"/>
  <c r="F1210" i="8"/>
  <c r="Y1208" i="8"/>
  <c r="V1208" i="8"/>
  <c r="T1208" i="8"/>
  <c r="S1208" i="8"/>
  <c r="R1208" i="8"/>
  <c r="Q1208" i="8"/>
  <c r="P1208" i="8"/>
  <c r="M1208" i="8"/>
  <c r="L1208" i="8"/>
  <c r="J1208" i="8"/>
  <c r="I1208" i="8"/>
  <c r="H1208" i="8"/>
  <c r="E1208" i="8"/>
  <c r="D1208" i="8"/>
  <c r="F1204" i="8"/>
  <c r="Y1203" i="8"/>
  <c r="V1203" i="8"/>
  <c r="T1203" i="8"/>
  <c r="S1203" i="8"/>
  <c r="R1203" i="8"/>
  <c r="Q1203" i="8"/>
  <c r="P1203" i="8"/>
  <c r="M1203" i="8"/>
  <c r="L1203" i="8"/>
  <c r="J1203" i="8"/>
  <c r="I1203" i="8"/>
  <c r="H1203" i="8"/>
  <c r="E1203" i="8"/>
  <c r="D1203" i="8"/>
  <c r="F1201" i="8"/>
  <c r="F1200" i="8"/>
  <c r="Y1198" i="8"/>
  <c r="X1198" i="8"/>
  <c r="V1198" i="8"/>
  <c r="T1198" i="8"/>
  <c r="S1198" i="8"/>
  <c r="R1198" i="8"/>
  <c r="Q1198" i="8"/>
  <c r="P1198" i="8"/>
  <c r="M1198" i="8"/>
  <c r="L1198" i="8"/>
  <c r="J1198" i="8"/>
  <c r="I1198" i="8"/>
  <c r="H1198" i="8"/>
  <c r="E1198" i="8"/>
  <c r="D1198" i="8"/>
  <c r="F1197" i="8"/>
  <c r="Y1196" i="8"/>
  <c r="X1196" i="8"/>
  <c r="V1196" i="8"/>
  <c r="T1196" i="8"/>
  <c r="S1196" i="8"/>
  <c r="R1196" i="8"/>
  <c r="Q1196" i="8"/>
  <c r="P1196" i="8"/>
  <c r="M1196" i="8"/>
  <c r="L1196" i="8"/>
  <c r="J1196" i="8"/>
  <c r="I1196" i="8"/>
  <c r="H1196" i="8"/>
  <c r="E1196" i="8"/>
  <c r="D1196" i="8"/>
  <c r="F1195" i="8"/>
  <c r="F1194" i="8"/>
  <c r="F1193" i="8"/>
  <c r="F1192" i="8"/>
  <c r="Y1191" i="8"/>
  <c r="X1191" i="8"/>
  <c r="V1191" i="8"/>
  <c r="T1191" i="8"/>
  <c r="S1191" i="8"/>
  <c r="R1191" i="8"/>
  <c r="Q1191" i="8"/>
  <c r="P1191" i="8"/>
  <c r="M1191" i="8"/>
  <c r="L1191" i="8"/>
  <c r="J1191" i="8"/>
  <c r="I1191" i="8"/>
  <c r="H1191" i="8"/>
  <c r="E1191" i="8"/>
  <c r="D1191" i="8"/>
  <c r="V1188" i="8"/>
  <c r="V1438" i="8" s="1"/>
  <c r="T1188" i="8"/>
  <c r="T1438" i="8" s="1"/>
  <c r="S1188" i="8"/>
  <c r="S1438" i="8" s="1"/>
  <c r="R1188" i="8"/>
  <c r="R1438" i="8" s="1"/>
  <c r="Q1188" i="8"/>
  <c r="Q1438" i="8" s="1"/>
  <c r="P1188" i="8"/>
  <c r="P1438" i="8" s="1"/>
  <c r="L1188" i="8"/>
  <c r="L1438" i="8" s="1"/>
  <c r="I1188" i="8"/>
  <c r="I1438" i="8" s="1"/>
  <c r="I1432" i="8" s="1"/>
  <c r="H1188" i="8"/>
  <c r="E1188" i="8"/>
  <c r="E1438" i="8" s="1"/>
  <c r="D1188" i="8"/>
  <c r="D1438" i="8" s="1"/>
  <c r="Y1185" i="8"/>
  <c r="M1185" i="8"/>
  <c r="M1184" i="8" s="1"/>
  <c r="M1183" i="8" s="1"/>
  <c r="Y1183" i="8"/>
  <c r="Y1181" i="8"/>
  <c r="M1181" i="8"/>
  <c r="H1181" i="8"/>
  <c r="Y1179" i="8"/>
  <c r="M1179" i="8"/>
  <c r="V1176" i="8"/>
  <c r="T1176" i="8"/>
  <c r="S1176" i="8"/>
  <c r="R1176" i="8"/>
  <c r="Q1176" i="8"/>
  <c r="P1176" i="8"/>
  <c r="M1176" i="8"/>
  <c r="L1176" i="8"/>
  <c r="J1176" i="8"/>
  <c r="I1176" i="8"/>
  <c r="E1176" i="8"/>
  <c r="D1176" i="8"/>
  <c r="F1174" i="8"/>
  <c r="Y1170" i="8"/>
  <c r="M1170" i="8"/>
  <c r="M1169" i="8" s="1"/>
  <c r="AA1165" i="8"/>
  <c r="F1165" i="8"/>
  <c r="AA1164" i="8"/>
  <c r="F1164" i="8"/>
  <c r="AA1163" i="8"/>
  <c r="Y1163" i="8"/>
  <c r="V1163" i="8"/>
  <c r="T1163" i="8"/>
  <c r="S1163" i="8"/>
  <c r="R1163" i="8"/>
  <c r="Q1163" i="8"/>
  <c r="P1163" i="8"/>
  <c r="M1163" i="8"/>
  <c r="L1163" i="8"/>
  <c r="J1163" i="8"/>
  <c r="I1163" i="8"/>
  <c r="H1163" i="8"/>
  <c r="E1163" i="8"/>
  <c r="D1163" i="8"/>
  <c r="AA1162" i="8"/>
  <c r="F1162" i="8"/>
  <c r="AA1161" i="8"/>
  <c r="F1161" i="8"/>
  <c r="AA1160" i="8"/>
  <c r="AA1159" i="8"/>
  <c r="AA1158" i="8"/>
  <c r="Y1158" i="8"/>
  <c r="V1158" i="8"/>
  <c r="T1158" i="8"/>
  <c r="S1158" i="8"/>
  <c r="R1158" i="8"/>
  <c r="Q1158" i="8"/>
  <c r="P1158" i="8"/>
  <c r="M1158" i="8"/>
  <c r="L1158" i="8"/>
  <c r="J1158" i="8"/>
  <c r="I1158" i="8"/>
  <c r="H1158" i="8"/>
  <c r="W1158" i="8" s="1"/>
  <c r="E1158" i="8"/>
  <c r="D1158" i="8"/>
  <c r="AA1157" i="8"/>
  <c r="AA1156" i="8"/>
  <c r="F1156" i="8"/>
  <c r="AA1155" i="8"/>
  <c r="Y1155" i="8"/>
  <c r="V1155" i="8"/>
  <c r="T1155" i="8"/>
  <c r="S1155" i="8"/>
  <c r="R1155" i="8"/>
  <c r="Q1155" i="8"/>
  <c r="P1155" i="8"/>
  <c r="M1155" i="8"/>
  <c r="L1155" i="8"/>
  <c r="J1155" i="8"/>
  <c r="I1155" i="8"/>
  <c r="H1155" i="8"/>
  <c r="E1155" i="8"/>
  <c r="D1155" i="8"/>
  <c r="AA1154" i="8"/>
  <c r="F1154" i="8"/>
  <c r="AA1153" i="8"/>
  <c r="AA1152" i="8"/>
  <c r="F1152" i="8"/>
  <c r="AA1151" i="8"/>
  <c r="AA1150" i="8"/>
  <c r="F1150" i="8"/>
  <c r="AA1149" i="8"/>
  <c r="AA1148" i="8"/>
  <c r="AA1147" i="8"/>
  <c r="Y1147" i="8"/>
  <c r="V1147" i="8"/>
  <c r="T1147" i="8"/>
  <c r="S1147" i="8"/>
  <c r="R1147" i="8"/>
  <c r="Q1147" i="8"/>
  <c r="P1147" i="8"/>
  <c r="M1147" i="8"/>
  <c r="L1147" i="8"/>
  <c r="J1147" i="8"/>
  <c r="I1147" i="8"/>
  <c r="H1147" i="8"/>
  <c r="E1147" i="8"/>
  <c r="D1147" i="8"/>
  <c r="AA1146" i="8"/>
  <c r="AA1145" i="8"/>
  <c r="AA1144" i="8"/>
  <c r="AA1143" i="8"/>
  <c r="AA1142" i="8"/>
  <c r="F1142" i="8"/>
  <c r="AA1141" i="8"/>
  <c r="F1141" i="8"/>
  <c r="AA1140" i="8"/>
  <c r="Y1140" i="8"/>
  <c r="V1140" i="8"/>
  <c r="T1140" i="8"/>
  <c r="S1140" i="8"/>
  <c r="R1140" i="8"/>
  <c r="Q1140" i="8"/>
  <c r="P1140" i="8"/>
  <c r="M1140" i="8"/>
  <c r="L1140" i="8"/>
  <c r="J1140" i="8"/>
  <c r="I1140" i="8"/>
  <c r="H1140" i="8"/>
  <c r="E1140" i="8"/>
  <c r="D1140" i="8"/>
  <c r="AA1139" i="8"/>
  <c r="AA1138" i="8"/>
  <c r="F1138" i="8"/>
  <c r="AA1137" i="8"/>
  <c r="AA1136" i="8"/>
  <c r="AA1135" i="8"/>
  <c r="Y1135" i="8"/>
  <c r="V1135" i="8"/>
  <c r="T1135" i="8"/>
  <c r="S1135" i="8"/>
  <c r="R1135" i="8"/>
  <c r="Q1135" i="8"/>
  <c r="P1135" i="8"/>
  <c r="M1135" i="8"/>
  <c r="L1135" i="8"/>
  <c r="J1135" i="8"/>
  <c r="I1135" i="8"/>
  <c r="H1135" i="8"/>
  <c r="E1135" i="8"/>
  <c r="D1135" i="8"/>
  <c r="AA1134" i="8"/>
  <c r="AA1133" i="8"/>
  <c r="F1133" i="8"/>
  <c r="AA1132" i="8"/>
  <c r="F1132" i="8"/>
  <c r="AA1131" i="8"/>
  <c r="AA1130" i="8"/>
  <c r="F1130" i="8"/>
  <c r="AA1129" i="8"/>
  <c r="AA1128" i="8"/>
  <c r="F1128" i="8"/>
  <c r="AA1127" i="8"/>
  <c r="AA1126" i="8"/>
  <c r="Y1126" i="8"/>
  <c r="V1126" i="8"/>
  <c r="T1126" i="8"/>
  <c r="S1126" i="8"/>
  <c r="R1126" i="8"/>
  <c r="Q1126" i="8"/>
  <c r="P1126" i="8"/>
  <c r="M1126" i="8"/>
  <c r="L1126" i="8"/>
  <c r="J1126" i="8"/>
  <c r="I1126" i="8"/>
  <c r="H1126" i="8"/>
  <c r="E1126" i="8"/>
  <c r="D1126" i="8"/>
  <c r="AA1125" i="8"/>
  <c r="F1125" i="8"/>
  <c r="AA1124" i="8"/>
  <c r="Y1124" i="8"/>
  <c r="V1124" i="8"/>
  <c r="T1124" i="8"/>
  <c r="S1124" i="8"/>
  <c r="R1124" i="8"/>
  <c r="Q1124" i="8"/>
  <c r="P1124" i="8"/>
  <c r="M1124" i="8"/>
  <c r="L1124" i="8"/>
  <c r="J1124" i="8"/>
  <c r="I1124" i="8"/>
  <c r="H1124" i="8"/>
  <c r="E1124" i="8"/>
  <c r="D1124" i="8"/>
  <c r="AA1123" i="8"/>
  <c r="AA1122" i="8"/>
  <c r="F1122" i="8"/>
  <c r="AA1121" i="8"/>
  <c r="AA1120" i="8"/>
  <c r="F1120" i="8"/>
  <c r="AA1119" i="8"/>
  <c r="AA1118" i="8"/>
  <c r="F1118" i="8"/>
  <c r="AA1117" i="8"/>
  <c r="AA1116" i="8"/>
  <c r="AA1115" i="8"/>
  <c r="AA1114" i="8"/>
  <c r="Y1114" i="8"/>
  <c r="V1114" i="8"/>
  <c r="T1114" i="8"/>
  <c r="S1114" i="8"/>
  <c r="R1114" i="8"/>
  <c r="Q1114" i="8"/>
  <c r="P1114" i="8"/>
  <c r="M1114" i="8"/>
  <c r="L1114" i="8"/>
  <c r="J1114" i="8"/>
  <c r="I1114" i="8"/>
  <c r="H1114" i="8"/>
  <c r="E1114" i="8"/>
  <c r="D1114" i="8"/>
  <c r="AA1113" i="8"/>
  <c r="F1113" i="8"/>
  <c r="AA1112" i="8"/>
  <c r="F1112" i="8"/>
  <c r="AA1111" i="8"/>
  <c r="AA1110" i="8"/>
  <c r="F1110" i="8"/>
  <c r="AA1109" i="8"/>
  <c r="AA1108" i="8"/>
  <c r="F1108" i="8"/>
  <c r="AA1107" i="8"/>
  <c r="V1107" i="8"/>
  <c r="T1107" i="8"/>
  <c r="S1107" i="8"/>
  <c r="R1107" i="8"/>
  <c r="Q1107" i="8"/>
  <c r="P1107" i="8"/>
  <c r="M1107" i="8"/>
  <c r="L1107" i="8"/>
  <c r="J1107" i="8"/>
  <c r="I1107" i="8"/>
  <c r="H1107" i="8"/>
  <c r="E1107" i="8"/>
  <c r="D1107" i="8"/>
  <c r="AA1106" i="8"/>
  <c r="F1106" i="8"/>
  <c r="AA1105" i="8"/>
  <c r="AA1104" i="8"/>
  <c r="AA1103" i="8"/>
  <c r="AA1102" i="8"/>
  <c r="V1102" i="8"/>
  <c r="T1102" i="8"/>
  <c r="S1102" i="8"/>
  <c r="R1102" i="8"/>
  <c r="Q1102" i="8"/>
  <c r="P1102" i="8"/>
  <c r="M1102" i="8"/>
  <c r="L1102" i="8"/>
  <c r="J1102" i="8"/>
  <c r="I1102" i="8"/>
  <c r="H1102" i="8"/>
  <c r="E1102" i="8"/>
  <c r="D1102" i="8"/>
  <c r="AA1101" i="8"/>
  <c r="F1098" i="8"/>
  <c r="Y1097" i="8"/>
  <c r="V1097" i="8"/>
  <c r="T1097" i="8"/>
  <c r="S1097" i="8"/>
  <c r="R1097" i="8"/>
  <c r="Q1097" i="8"/>
  <c r="P1097" i="8"/>
  <c r="M1097" i="8"/>
  <c r="L1097" i="8"/>
  <c r="J1097" i="8"/>
  <c r="I1097" i="8"/>
  <c r="H1097" i="8"/>
  <c r="W1097" i="8" s="1"/>
  <c r="E1097" i="8"/>
  <c r="D1097" i="8"/>
  <c r="F1096" i="8"/>
  <c r="F1094" i="8"/>
  <c r="F1093" i="8"/>
  <c r="Y1092" i="8"/>
  <c r="V1092" i="8"/>
  <c r="T1092" i="8"/>
  <c r="S1092" i="8"/>
  <c r="R1092" i="8"/>
  <c r="Q1092" i="8"/>
  <c r="P1092" i="8"/>
  <c r="M1092" i="8"/>
  <c r="L1092" i="8"/>
  <c r="J1092" i="8"/>
  <c r="I1092" i="8"/>
  <c r="H1092" i="8"/>
  <c r="E1092" i="8"/>
  <c r="D1092" i="8"/>
  <c r="F1091" i="8"/>
  <c r="F1090" i="8"/>
  <c r="Y1089" i="8"/>
  <c r="V1089" i="8"/>
  <c r="T1089" i="8"/>
  <c r="S1089" i="8"/>
  <c r="R1089" i="8"/>
  <c r="Q1089" i="8"/>
  <c r="P1089" i="8"/>
  <c r="M1089" i="8"/>
  <c r="L1089" i="8"/>
  <c r="J1089" i="8"/>
  <c r="I1089" i="8"/>
  <c r="H1089" i="8"/>
  <c r="E1089" i="8"/>
  <c r="D1089" i="8"/>
  <c r="F1087" i="8"/>
  <c r="F1086" i="8"/>
  <c r="F1085" i="8"/>
  <c r="F1084" i="8"/>
  <c r="F1083" i="8"/>
  <c r="F1082" i="8"/>
  <c r="Y1081" i="8"/>
  <c r="V1081" i="8"/>
  <c r="T1081" i="8"/>
  <c r="S1081" i="8"/>
  <c r="R1081" i="8"/>
  <c r="Q1081" i="8"/>
  <c r="P1081" i="8"/>
  <c r="M1081" i="8"/>
  <c r="L1081" i="8"/>
  <c r="J1081" i="8"/>
  <c r="I1081" i="8"/>
  <c r="H1081" i="8"/>
  <c r="E1081" i="8"/>
  <c r="D1081" i="8"/>
  <c r="F1078" i="8"/>
  <c r="F1076" i="8"/>
  <c r="Y1074" i="8"/>
  <c r="V1074" i="8"/>
  <c r="T1074" i="8"/>
  <c r="S1074" i="8"/>
  <c r="R1074" i="8"/>
  <c r="Q1074" i="8"/>
  <c r="P1074" i="8"/>
  <c r="M1074" i="8"/>
  <c r="L1074" i="8"/>
  <c r="J1074" i="8"/>
  <c r="I1074" i="8"/>
  <c r="H1074" i="8"/>
  <c r="E1074" i="8"/>
  <c r="D1074" i="8"/>
  <c r="F1073" i="8"/>
  <c r="F1072" i="8"/>
  <c r="F1071" i="8"/>
  <c r="F1070" i="8"/>
  <c r="Y1069" i="8"/>
  <c r="V1069" i="8"/>
  <c r="T1069" i="8"/>
  <c r="S1069" i="8"/>
  <c r="R1069" i="8"/>
  <c r="Q1069" i="8"/>
  <c r="P1069" i="8"/>
  <c r="M1069" i="8"/>
  <c r="L1069" i="8"/>
  <c r="J1069" i="8"/>
  <c r="I1069" i="8"/>
  <c r="H1069" i="8"/>
  <c r="E1069" i="8"/>
  <c r="D1069" i="8"/>
  <c r="F1067" i="8"/>
  <c r="F1066" i="8"/>
  <c r="F1065" i="8"/>
  <c r="F1064" i="8"/>
  <c r="F1063" i="8"/>
  <c r="F1062" i="8"/>
  <c r="F1061" i="8"/>
  <c r="Y1060" i="8"/>
  <c r="V1060" i="8"/>
  <c r="T1060" i="8"/>
  <c r="S1060" i="8"/>
  <c r="R1060" i="8"/>
  <c r="Q1060" i="8"/>
  <c r="P1060" i="8"/>
  <c r="M1060" i="8"/>
  <c r="L1060" i="8"/>
  <c r="J1060" i="8"/>
  <c r="I1060" i="8"/>
  <c r="H1060" i="8"/>
  <c r="W1060" i="8" s="1"/>
  <c r="E1060" i="8"/>
  <c r="D1060" i="8"/>
  <c r="F1059" i="8"/>
  <c r="Y1058" i="8"/>
  <c r="V1058" i="8"/>
  <c r="T1058" i="8"/>
  <c r="S1058" i="8"/>
  <c r="R1058" i="8"/>
  <c r="Q1058" i="8"/>
  <c r="P1058" i="8"/>
  <c r="M1058" i="8"/>
  <c r="L1058" i="8"/>
  <c r="J1058" i="8"/>
  <c r="I1058" i="8"/>
  <c r="H1058" i="8"/>
  <c r="E1058" i="8"/>
  <c r="D1058" i="8"/>
  <c r="F1057" i="8"/>
  <c r="F1056" i="8"/>
  <c r="F1055" i="8"/>
  <c r="F1054" i="8"/>
  <c r="F1053" i="8"/>
  <c r="F1052" i="8"/>
  <c r="F1051" i="8"/>
  <c r="F1049" i="8"/>
  <c r="Y1048" i="8"/>
  <c r="V1048" i="8"/>
  <c r="T1048" i="8"/>
  <c r="S1048" i="8"/>
  <c r="R1048" i="8"/>
  <c r="Q1048" i="8"/>
  <c r="P1048" i="8"/>
  <c r="M1048" i="8"/>
  <c r="L1048" i="8"/>
  <c r="J1048" i="8"/>
  <c r="I1048" i="8"/>
  <c r="H1048" i="8"/>
  <c r="E1048" i="8"/>
  <c r="D1048" i="8"/>
  <c r="F1047" i="8"/>
  <c r="F1045" i="8"/>
  <c r="F1043" i="8"/>
  <c r="Y1041" i="8"/>
  <c r="V1041" i="8"/>
  <c r="T1041" i="8"/>
  <c r="S1041" i="8"/>
  <c r="R1041" i="8"/>
  <c r="Q1041" i="8"/>
  <c r="P1041" i="8"/>
  <c r="M1041" i="8"/>
  <c r="L1041" i="8"/>
  <c r="J1041" i="8"/>
  <c r="I1041" i="8"/>
  <c r="H1041" i="8"/>
  <c r="E1041" i="8"/>
  <c r="D1041" i="8"/>
  <c r="F1039" i="8"/>
  <c r="F1038" i="8"/>
  <c r="V1036" i="8"/>
  <c r="T1036" i="8"/>
  <c r="S1036" i="8"/>
  <c r="R1036" i="8"/>
  <c r="Q1036" i="8"/>
  <c r="P1036" i="8"/>
  <c r="M1036" i="8"/>
  <c r="L1036" i="8"/>
  <c r="J1036" i="8"/>
  <c r="I1036" i="8"/>
  <c r="H1036" i="8"/>
  <c r="E1036" i="8"/>
  <c r="D1036" i="8"/>
  <c r="F1034" i="8"/>
  <c r="F1032" i="8"/>
  <c r="V1031" i="8"/>
  <c r="T1031" i="8"/>
  <c r="S1031" i="8"/>
  <c r="R1031" i="8"/>
  <c r="Q1031" i="8"/>
  <c r="P1031" i="8"/>
  <c r="M1031" i="8"/>
  <c r="L1031" i="8"/>
  <c r="J1031" i="8"/>
  <c r="I1031" i="8"/>
  <c r="H1031" i="8"/>
  <c r="W1031" i="8" s="1"/>
  <c r="E1031" i="8"/>
  <c r="D1031" i="8"/>
  <c r="V1029" i="8"/>
  <c r="T1029" i="8"/>
  <c r="S1029" i="8"/>
  <c r="R1029" i="8"/>
  <c r="Q1029" i="8"/>
  <c r="P1029" i="8"/>
  <c r="M1029" i="8"/>
  <c r="L1029" i="8"/>
  <c r="J1029" i="8"/>
  <c r="I1029" i="8"/>
  <c r="H1029" i="8"/>
  <c r="E1029" i="8"/>
  <c r="D1029" i="8"/>
  <c r="F1028" i="8"/>
  <c r="F1026" i="8"/>
  <c r="F1025" i="8"/>
  <c r="V1024" i="8"/>
  <c r="T1024" i="8"/>
  <c r="S1024" i="8"/>
  <c r="R1024" i="8"/>
  <c r="Q1024" i="8"/>
  <c r="P1024" i="8"/>
  <c r="M1024" i="8"/>
  <c r="L1024" i="8"/>
  <c r="J1024" i="8"/>
  <c r="I1024" i="8"/>
  <c r="H1024" i="8"/>
  <c r="E1024" i="8"/>
  <c r="D1024" i="8"/>
  <c r="F1019" i="8"/>
  <c r="F1018" i="8"/>
  <c r="Y1017" i="8"/>
  <c r="V1017" i="8"/>
  <c r="T1017" i="8"/>
  <c r="S1017" i="8"/>
  <c r="R1017" i="8"/>
  <c r="Q1017" i="8"/>
  <c r="P1017" i="8"/>
  <c r="M1017" i="8"/>
  <c r="L1017" i="8"/>
  <c r="J1017" i="8"/>
  <c r="I1017" i="8"/>
  <c r="H1017" i="8"/>
  <c r="E1017" i="8"/>
  <c r="D1017" i="8"/>
  <c r="F1016" i="8"/>
  <c r="F1015" i="8"/>
  <c r="F1014" i="8"/>
  <c r="F1013" i="8"/>
  <c r="Y1012" i="8"/>
  <c r="V1012" i="8"/>
  <c r="T1012" i="8"/>
  <c r="S1012" i="8"/>
  <c r="R1012" i="8"/>
  <c r="Q1012" i="8"/>
  <c r="P1012" i="8"/>
  <c r="M1012" i="8"/>
  <c r="L1012" i="8"/>
  <c r="J1012" i="8"/>
  <c r="I1012" i="8"/>
  <c r="H1012" i="8"/>
  <c r="E1012" i="8"/>
  <c r="D1012" i="8"/>
  <c r="F1011" i="8"/>
  <c r="Y1009" i="8"/>
  <c r="V1009" i="8"/>
  <c r="T1009" i="8"/>
  <c r="S1009" i="8"/>
  <c r="R1009" i="8"/>
  <c r="Q1009" i="8"/>
  <c r="P1009" i="8"/>
  <c r="M1009" i="8"/>
  <c r="L1009" i="8"/>
  <c r="J1009" i="8"/>
  <c r="I1009" i="8"/>
  <c r="H1009" i="8"/>
  <c r="E1009" i="8"/>
  <c r="D1009" i="8"/>
  <c r="F1008" i="8"/>
  <c r="F1007" i="8"/>
  <c r="F1006" i="8"/>
  <c r="F1005" i="8"/>
  <c r="F1003" i="8"/>
  <c r="F1002" i="8"/>
  <c r="Y1001" i="8"/>
  <c r="V1001" i="8"/>
  <c r="T1001" i="8"/>
  <c r="S1001" i="8"/>
  <c r="R1001" i="8"/>
  <c r="Q1001" i="8"/>
  <c r="P1001" i="8"/>
  <c r="M1001" i="8"/>
  <c r="L1001" i="8"/>
  <c r="J1001" i="8"/>
  <c r="I1001" i="8"/>
  <c r="H1001" i="8"/>
  <c r="E1001" i="8"/>
  <c r="D1001" i="8"/>
  <c r="Y999" i="8"/>
  <c r="F998" i="8"/>
  <c r="F996" i="8"/>
  <c r="Y994" i="8"/>
  <c r="Y993" i="8" s="1"/>
  <c r="Y992" i="8" s="1"/>
  <c r="Y991" i="8" s="1"/>
  <c r="Y990" i="8" s="1"/>
  <c r="Y989" i="8" s="1"/>
  <c r="V994" i="8"/>
  <c r="T994" i="8"/>
  <c r="S994" i="8"/>
  <c r="R994" i="8"/>
  <c r="Q994" i="8"/>
  <c r="P994" i="8"/>
  <c r="M994" i="8"/>
  <c r="L994" i="8"/>
  <c r="J994" i="8"/>
  <c r="I994" i="8"/>
  <c r="H994" i="8"/>
  <c r="E994" i="8"/>
  <c r="D994" i="8"/>
  <c r="F993" i="8"/>
  <c r="F990" i="8"/>
  <c r="V989" i="8"/>
  <c r="T989" i="8"/>
  <c r="S989" i="8"/>
  <c r="R989" i="8"/>
  <c r="Q989" i="8"/>
  <c r="P989" i="8"/>
  <c r="M989" i="8"/>
  <c r="L989" i="8"/>
  <c r="J989" i="8"/>
  <c r="I989" i="8"/>
  <c r="H989" i="8"/>
  <c r="E989" i="8"/>
  <c r="D989" i="8"/>
  <c r="F987" i="8"/>
  <c r="F986" i="8"/>
  <c r="F985" i="8"/>
  <c r="F984" i="8"/>
  <c r="F983" i="8"/>
  <c r="F982" i="8"/>
  <c r="Y980" i="8"/>
  <c r="V980" i="8"/>
  <c r="T980" i="8"/>
  <c r="S980" i="8"/>
  <c r="R980" i="8"/>
  <c r="Q980" i="8"/>
  <c r="P980" i="8"/>
  <c r="M980" i="8"/>
  <c r="L980" i="8"/>
  <c r="J980" i="8"/>
  <c r="I980" i="8"/>
  <c r="H980" i="8"/>
  <c r="E980" i="8"/>
  <c r="D980" i="8"/>
  <c r="F979" i="8"/>
  <c r="Y978" i="8"/>
  <c r="V978" i="8"/>
  <c r="T978" i="8"/>
  <c r="S978" i="8"/>
  <c r="R978" i="8"/>
  <c r="Q978" i="8"/>
  <c r="P978" i="8"/>
  <c r="M978" i="8"/>
  <c r="L978" i="8"/>
  <c r="J978" i="8"/>
  <c r="I978" i="8"/>
  <c r="H978" i="8"/>
  <c r="E978" i="8"/>
  <c r="D978" i="8"/>
  <c r="F977" i="8"/>
  <c r="F976" i="8"/>
  <c r="F975" i="8"/>
  <c r="F974" i="8"/>
  <c r="F973" i="8"/>
  <c r="F972" i="8"/>
  <c r="F971" i="8"/>
  <c r="F970" i="8"/>
  <c r="F969" i="8"/>
  <c r="Y968" i="8"/>
  <c r="V968" i="8"/>
  <c r="T968" i="8"/>
  <c r="S968" i="8"/>
  <c r="R968" i="8"/>
  <c r="Q968" i="8"/>
  <c r="P968" i="8"/>
  <c r="M968" i="8"/>
  <c r="L968" i="8"/>
  <c r="J968" i="8"/>
  <c r="I968" i="8"/>
  <c r="H968" i="8"/>
  <c r="E968" i="8"/>
  <c r="D968" i="8"/>
  <c r="F966" i="8"/>
  <c r="F965" i="8"/>
  <c r="F962" i="8"/>
  <c r="Y961" i="8"/>
  <c r="V961" i="8"/>
  <c r="T961" i="8"/>
  <c r="S961" i="8"/>
  <c r="R961" i="8"/>
  <c r="Q961" i="8"/>
  <c r="P961" i="8"/>
  <c r="M961" i="8"/>
  <c r="L961" i="8"/>
  <c r="J961" i="8"/>
  <c r="I961" i="8"/>
  <c r="H961" i="8"/>
  <c r="E961" i="8"/>
  <c r="D961" i="8"/>
  <c r="F960" i="8"/>
  <c r="F959" i="8"/>
  <c r="F958" i="8"/>
  <c r="F957" i="8"/>
  <c r="Y956" i="8"/>
  <c r="V956" i="8"/>
  <c r="T956" i="8"/>
  <c r="S956" i="8"/>
  <c r="R956" i="8"/>
  <c r="Q956" i="8"/>
  <c r="P956" i="8"/>
  <c r="M956" i="8"/>
  <c r="L956" i="8"/>
  <c r="J956" i="8"/>
  <c r="I956" i="8"/>
  <c r="H956" i="8"/>
  <c r="E956" i="8"/>
  <c r="D956" i="8"/>
  <c r="F954" i="8"/>
  <c r="F952" i="8"/>
  <c r="Y951" i="8"/>
  <c r="X951" i="8"/>
  <c r="V951" i="8"/>
  <c r="T951" i="8"/>
  <c r="S951" i="8"/>
  <c r="R951" i="8"/>
  <c r="Q951" i="8"/>
  <c r="P951" i="8"/>
  <c r="M951" i="8"/>
  <c r="L951" i="8"/>
  <c r="J951" i="8"/>
  <c r="I951" i="8"/>
  <c r="H951" i="8"/>
  <c r="W951" i="8" s="1"/>
  <c r="E951" i="8"/>
  <c r="D951" i="8"/>
  <c r="Y949" i="8"/>
  <c r="X949" i="8"/>
  <c r="V949" i="8"/>
  <c r="T949" i="8"/>
  <c r="S949" i="8"/>
  <c r="R949" i="8"/>
  <c r="Q949" i="8"/>
  <c r="P949" i="8"/>
  <c r="M949" i="8"/>
  <c r="L949" i="8"/>
  <c r="J949" i="8"/>
  <c r="I949" i="8"/>
  <c r="H949" i="8"/>
  <c r="E949" i="8"/>
  <c r="D949" i="8"/>
  <c r="F947" i="8"/>
  <c r="Y944" i="8"/>
  <c r="X944" i="8"/>
  <c r="V944" i="8"/>
  <c r="T944" i="8"/>
  <c r="S944" i="8"/>
  <c r="R944" i="8"/>
  <c r="Q944" i="8"/>
  <c r="P944" i="8"/>
  <c r="M944" i="8"/>
  <c r="L944" i="8"/>
  <c r="J944" i="8"/>
  <c r="I944" i="8"/>
  <c r="H944" i="8"/>
  <c r="E944" i="8"/>
  <c r="D944" i="8"/>
  <c r="F939" i="8"/>
  <c r="F938" i="8"/>
  <c r="Y937" i="8"/>
  <c r="V937" i="8"/>
  <c r="T937" i="8"/>
  <c r="S937" i="8"/>
  <c r="R937" i="8"/>
  <c r="Q937" i="8"/>
  <c r="P937" i="8"/>
  <c r="M937" i="8"/>
  <c r="L937" i="8"/>
  <c r="J937" i="8"/>
  <c r="I937" i="8"/>
  <c r="H937" i="8"/>
  <c r="E937" i="8"/>
  <c r="D937" i="8"/>
  <c r="F936" i="8"/>
  <c r="F934" i="8"/>
  <c r="F933" i="8"/>
  <c r="Y932" i="8"/>
  <c r="V932" i="8"/>
  <c r="T932" i="8"/>
  <c r="S932" i="8"/>
  <c r="R932" i="8"/>
  <c r="Q932" i="8"/>
  <c r="P932" i="8"/>
  <c r="M932" i="8"/>
  <c r="L932" i="8"/>
  <c r="J932" i="8"/>
  <c r="I932" i="8"/>
  <c r="H932" i="8"/>
  <c r="E932" i="8"/>
  <c r="D932" i="8"/>
  <c r="F931" i="8"/>
  <c r="F930" i="8"/>
  <c r="Y929" i="8"/>
  <c r="V929" i="8"/>
  <c r="T929" i="8"/>
  <c r="S929" i="8"/>
  <c r="R929" i="8"/>
  <c r="Q929" i="8"/>
  <c r="P929" i="8"/>
  <c r="M929" i="8"/>
  <c r="L929" i="8"/>
  <c r="J929" i="8"/>
  <c r="I929" i="8"/>
  <c r="H929" i="8"/>
  <c r="E929" i="8"/>
  <c r="D929" i="8"/>
  <c r="F928" i="8"/>
  <c r="F927" i="8"/>
  <c r="F926" i="8"/>
  <c r="F925" i="8"/>
  <c r="F924" i="8"/>
  <c r="F923" i="8"/>
  <c r="F922" i="8"/>
  <c r="Y921" i="8"/>
  <c r="V921" i="8"/>
  <c r="T921" i="8"/>
  <c r="S921" i="8"/>
  <c r="R921" i="8"/>
  <c r="Q921" i="8"/>
  <c r="P921" i="8"/>
  <c r="M921" i="8"/>
  <c r="L921" i="8"/>
  <c r="J921" i="8"/>
  <c r="I921" i="8"/>
  <c r="H921" i="8"/>
  <c r="E921" i="8"/>
  <c r="D921" i="8"/>
  <c r="F918" i="8"/>
  <c r="F916" i="8"/>
  <c r="F915" i="8"/>
  <c r="Y914" i="8"/>
  <c r="V914" i="8"/>
  <c r="T914" i="8"/>
  <c r="S914" i="8"/>
  <c r="R914" i="8"/>
  <c r="Q914" i="8"/>
  <c r="P914" i="8"/>
  <c r="M914" i="8"/>
  <c r="L914" i="8"/>
  <c r="J914" i="8"/>
  <c r="I914" i="8"/>
  <c r="H914" i="8"/>
  <c r="E914" i="8"/>
  <c r="D914" i="8"/>
  <c r="F913" i="8"/>
  <c r="F911" i="8"/>
  <c r="F910" i="8"/>
  <c r="Y909" i="8"/>
  <c r="V909" i="8"/>
  <c r="T909" i="8"/>
  <c r="S909" i="8"/>
  <c r="R909" i="8"/>
  <c r="Q909" i="8"/>
  <c r="P909" i="8"/>
  <c r="M909" i="8"/>
  <c r="L909" i="8"/>
  <c r="J909" i="8"/>
  <c r="I909" i="8"/>
  <c r="H909" i="8"/>
  <c r="E909" i="8"/>
  <c r="D909" i="8"/>
  <c r="F907" i="8"/>
  <c r="F906" i="8"/>
  <c r="F904" i="8"/>
  <c r="F903" i="8"/>
  <c r="F902" i="8"/>
  <c r="F901" i="8"/>
  <c r="Y900" i="8"/>
  <c r="V900" i="8"/>
  <c r="T900" i="8"/>
  <c r="S900" i="8"/>
  <c r="R900" i="8"/>
  <c r="Q900" i="8"/>
  <c r="P900" i="8"/>
  <c r="M900" i="8"/>
  <c r="L900" i="8"/>
  <c r="J900" i="8"/>
  <c r="I900" i="8"/>
  <c r="H900" i="8"/>
  <c r="E900" i="8"/>
  <c r="D900" i="8"/>
  <c r="Y898" i="8"/>
  <c r="V898" i="8"/>
  <c r="T898" i="8"/>
  <c r="S898" i="8"/>
  <c r="R898" i="8"/>
  <c r="Q898" i="8"/>
  <c r="P898" i="8"/>
  <c r="M898" i="8"/>
  <c r="L898" i="8"/>
  <c r="J898" i="8"/>
  <c r="I898" i="8"/>
  <c r="H898" i="8"/>
  <c r="E898" i="8"/>
  <c r="D898" i="8"/>
  <c r="F897" i="8"/>
  <c r="F896" i="8"/>
  <c r="F895" i="8"/>
  <c r="F894" i="8"/>
  <c r="F891" i="8"/>
  <c r="F890" i="8"/>
  <c r="F889" i="8"/>
  <c r="Y888" i="8"/>
  <c r="V888" i="8"/>
  <c r="T888" i="8"/>
  <c r="S888" i="8"/>
  <c r="R888" i="8"/>
  <c r="Q888" i="8"/>
  <c r="P888" i="8"/>
  <c r="M888" i="8"/>
  <c r="L888" i="8"/>
  <c r="J888" i="8"/>
  <c r="I888" i="8"/>
  <c r="H888" i="8"/>
  <c r="E888" i="8"/>
  <c r="D888" i="8"/>
  <c r="F887" i="8"/>
  <c r="F885" i="8"/>
  <c r="F884" i="8"/>
  <c r="F883" i="8"/>
  <c r="Y881" i="8"/>
  <c r="V881" i="8"/>
  <c r="T881" i="8"/>
  <c r="S881" i="8"/>
  <c r="R881" i="8"/>
  <c r="Q881" i="8"/>
  <c r="P881" i="8"/>
  <c r="M881" i="8"/>
  <c r="L881" i="8"/>
  <c r="J881" i="8"/>
  <c r="I881" i="8"/>
  <c r="H881" i="8"/>
  <c r="E881" i="8"/>
  <c r="D881" i="8"/>
  <c r="F879" i="8"/>
  <c r="F878" i="8"/>
  <c r="F877" i="8"/>
  <c r="Y876" i="8"/>
  <c r="V876" i="8"/>
  <c r="T876" i="8"/>
  <c r="S876" i="8"/>
  <c r="R876" i="8"/>
  <c r="Q876" i="8"/>
  <c r="P876" i="8"/>
  <c r="M876" i="8"/>
  <c r="L876" i="8"/>
  <c r="J876" i="8"/>
  <c r="I876" i="8"/>
  <c r="H876" i="8"/>
  <c r="E876" i="8"/>
  <c r="D876" i="8"/>
  <c r="F874" i="8"/>
  <c r="F873" i="8"/>
  <c r="F872" i="8"/>
  <c r="Y871" i="8"/>
  <c r="V871" i="8"/>
  <c r="T871" i="8"/>
  <c r="S871" i="8"/>
  <c r="R871" i="8"/>
  <c r="Q871" i="8"/>
  <c r="P871" i="8"/>
  <c r="M871" i="8"/>
  <c r="L871" i="8"/>
  <c r="J871" i="8"/>
  <c r="I871" i="8"/>
  <c r="H871" i="8"/>
  <c r="E871" i="8"/>
  <c r="D871" i="8"/>
  <c r="F870" i="8"/>
  <c r="Y869" i="8"/>
  <c r="V869" i="8"/>
  <c r="T869" i="8"/>
  <c r="S869" i="8"/>
  <c r="R869" i="8"/>
  <c r="Q869" i="8"/>
  <c r="P869" i="8"/>
  <c r="M869" i="8"/>
  <c r="L869" i="8"/>
  <c r="J869" i="8"/>
  <c r="I869" i="8"/>
  <c r="H869" i="8"/>
  <c r="E869" i="8"/>
  <c r="D869" i="8"/>
  <c r="F868" i="8"/>
  <c r="F866" i="8"/>
  <c r="F865" i="8"/>
  <c r="Y864" i="8"/>
  <c r="V864" i="8"/>
  <c r="T864" i="8"/>
  <c r="S864" i="8"/>
  <c r="R864" i="8"/>
  <c r="Q864" i="8"/>
  <c r="P864" i="8"/>
  <c r="M864" i="8"/>
  <c r="L864" i="8"/>
  <c r="J864" i="8"/>
  <c r="I864" i="8"/>
  <c r="H864" i="8"/>
  <c r="E864" i="8"/>
  <c r="D864" i="8"/>
  <c r="F859" i="8"/>
  <c r="F858" i="8"/>
  <c r="Y857" i="8"/>
  <c r="V857" i="8"/>
  <c r="T857" i="8"/>
  <c r="S857" i="8"/>
  <c r="R857" i="8"/>
  <c r="Q857" i="8"/>
  <c r="P857" i="8"/>
  <c r="M857" i="8"/>
  <c r="L857" i="8"/>
  <c r="J857" i="8"/>
  <c r="I857" i="8"/>
  <c r="H857" i="8"/>
  <c r="E857" i="8"/>
  <c r="D857" i="8"/>
  <c r="F856" i="8"/>
  <c r="F855" i="8"/>
  <c r="F853" i="8"/>
  <c r="Y852" i="8"/>
  <c r="V852" i="8"/>
  <c r="T852" i="8"/>
  <c r="S852" i="8"/>
  <c r="R852" i="8"/>
  <c r="Q852" i="8"/>
  <c r="P852" i="8"/>
  <c r="M852" i="8"/>
  <c r="L852" i="8"/>
  <c r="J852" i="8"/>
  <c r="I852" i="8"/>
  <c r="H852" i="8"/>
  <c r="E852" i="8"/>
  <c r="D852" i="8"/>
  <c r="F851" i="8"/>
  <c r="Y849" i="8"/>
  <c r="V849" i="8"/>
  <c r="T849" i="8"/>
  <c r="S849" i="8"/>
  <c r="R849" i="8"/>
  <c r="Q849" i="8"/>
  <c r="P849" i="8"/>
  <c r="M849" i="8"/>
  <c r="L849" i="8"/>
  <c r="J849" i="8"/>
  <c r="I849" i="8"/>
  <c r="H849" i="8"/>
  <c r="E849" i="8"/>
  <c r="D849" i="8"/>
  <c r="F848" i="8"/>
  <c r="F847" i="8"/>
  <c r="F845" i="8"/>
  <c r="F844" i="8"/>
  <c r="F843" i="8"/>
  <c r="F842" i="8"/>
  <c r="F841" i="8"/>
  <c r="Y840" i="8"/>
  <c r="V840" i="8"/>
  <c r="T840" i="8"/>
  <c r="S840" i="8"/>
  <c r="R840" i="8"/>
  <c r="Q840" i="8"/>
  <c r="P840" i="8"/>
  <c r="M840" i="8"/>
  <c r="L840" i="8"/>
  <c r="J840" i="8"/>
  <c r="I840" i="8"/>
  <c r="H840" i="8"/>
  <c r="E840" i="8"/>
  <c r="D840" i="8"/>
  <c r="Y838" i="8"/>
  <c r="Y777" i="8" s="1"/>
  <c r="F834" i="8"/>
  <c r="F832" i="8"/>
  <c r="Y830" i="8"/>
  <c r="V830" i="8"/>
  <c r="T830" i="8"/>
  <c r="S830" i="8"/>
  <c r="R830" i="8"/>
  <c r="Q830" i="8"/>
  <c r="P830" i="8"/>
  <c r="M830" i="8"/>
  <c r="L830" i="8"/>
  <c r="I830" i="8"/>
  <c r="H830" i="8"/>
  <c r="W830" i="8" s="1"/>
  <c r="E830" i="8"/>
  <c r="D830" i="8"/>
  <c r="F827" i="8"/>
  <c r="Y825" i="8"/>
  <c r="V825" i="8"/>
  <c r="T825" i="8"/>
  <c r="S825" i="8"/>
  <c r="R825" i="8"/>
  <c r="Q825" i="8"/>
  <c r="P825" i="8"/>
  <c r="M825" i="8"/>
  <c r="L825" i="8"/>
  <c r="J825" i="8"/>
  <c r="I825" i="8"/>
  <c r="H825" i="8"/>
  <c r="E825" i="8"/>
  <c r="D825" i="8"/>
  <c r="F823" i="8"/>
  <c r="Y816" i="8"/>
  <c r="V816" i="8"/>
  <c r="T816" i="8"/>
  <c r="S816" i="8"/>
  <c r="R816" i="8"/>
  <c r="Q816" i="8"/>
  <c r="P816" i="8"/>
  <c r="M816" i="8"/>
  <c r="L816" i="8"/>
  <c r="J816" i="8"/>
  <c r="I816" i="8"/>
  <c r="H816" i="8"/>
  <c r="E816" i="8"/>
  <c r="D816" i="8"/>
  <c r="L815" i="8"/>
  <c r="W815" i="8" s="1"/>
  <c r="Y814" i="8"/>
  <c r="V814" i="8"/>
  <c r="T814" i="8"/>
  <c r="S814" i="8"/>
  <c r="R814" i="8"/>
  <c r="Q814" i="8"/>
  <c r="P814" i="8"/>
  <c r="M814" i="8"/>
  <c r="J814" i="8"/>
  <c r="I814" i="8"/>
  <c r="H814" i="8"/>
  <c r="E814" i="8"/>
  <c r="D814" i="8"/>
  <c r="F811" i="8"/>
  <c r="F810" i="8"/>
  <c r="F809" i="8"/>
  <c r="F807" i="8"/>
  <c r="F806" i="8"/>
  <c r="Y804" i="8"/>
  <c r="V804" i="8"/>
  <c r="T804" i="8"/>
  <c r="S804" i="8"/>
  <c r="R804" i="8"/>
  <c r="Q804" i="8"/>
  <c r="P804" i="8"/>
  <c r="M804" i="8"/>
  <c r="L804" i="8"/>
  <c r="J804" i="8"/>
  <c r="I804" i="8"/>
  <c r="H804" i="8"/>
  <c r="E804" i="8"/>
  <c r="D804" i="8"/>
  <c r="F803" i="8"/>
  <c r="F802" i="8"/>
  <c r="F801" i="8"/>
  <c r="F800" i="8"/>
  <c r="F799" i="8"/>
  <c r="Y797" i="8"/>
  <c r="V797" i="8"/>
  <c r="T797" i="8"/>
  <c r="S797" i="8"/>
  <c r="R797" i="8"/>
  <c r="Q797" i="8"/>
  <c r="P797" i="8"/>
  <c r="M797" i="8"/>
  <c r="L797" i="8"/>
  <c r="J797" i="8"/>
  <c r="I797" i="8"/>
  <c r="H797" i="8"/>
  <c r="E797" i="8"/>
  <c r="D797" i="8"/>
  <c r="F795" i="8"/>
  <c r="Y792" i="8"/>
  <c r="V792" i="8"/>
  <c r="T792" i="8"/>
  <c r="S792" i="8"/>
  <c r="R792" i="8"/>
  <c r="Q792" i="8"/>
  <c r="P792" i="8"/>
  <c r="M792" i="8"/>
  <c r="L792" i="8"/>
  <c r="J792" i="8"/>
  <c r="I792" i="8"/>
  <c r="H792" i="8"/>
  <c r="W792" i="8" s="1"/>
  <c r="E792" i="8"/>
  <c r="D792" i="8"/>
  <c r="F790" i="8"/>
  <c r="F789" i="8"/>
  <c r="F788" i="8"/>
  <c r="Y787" i="8"/>
  <c r="V787" i="8"/>
  <c r="T787" i="8"/>
  <c r="S787" i="8"/>
  <c r="R787" i="8"/>
  <c r="Q787" i="8"/>
  <c r="P787" i="8"/>
  <c r="M787" i="8"/>
  <c r="L787" i="8"/>
  <c r="J787" i="8"/>
  <c r="I787" i="8"/>
  <c r="H787" i="8"/>
  <c r="E787" i="8"/>
  <c r="D787" i="8"/>
  <c r="F786" i="8"/>
  <c r="Y785" i="8"/>
  <c r="V785" i="8"/>
  <c r="T785" i="8"/>
  <c r="S785" i="8"/>
  <c r="R785" i="8"/>
  <c r="Q785" i="8"/>
  <c r="P785" i="8"/>
  <c r="M785" i="8"/>
  <c r="L785" i="8"/>
  <c r="J785" i="8"/>
  <c r="I785" i="8"/>
  <c r="H785" i="8"/>
  <c r="E785" i="8"/>
  <c r="D785" i="8"/>
  <c r="F784" i="8"/>
  <c r="F783" i="8"/>
  <c r="F782" i="8"/>
  <c r="F781" i="8"/>
  <c r="Y780" i="8"/>
  <c r="V780" i="8"/>
  <c r="T780" i="8"/>
  <c r="S780" i="8"/>
  <c r="R780" i="8"/>
  <c r="Q780" i="8"/>
  <c r="P780" i="8"/>
  <c r="M780" i="8"/>
  <c r="L780" i="8"/>
  <c r="J780" i="8"/>
  <c r="I780" i="8"/>
  <c r="H780" i="8"/>
  <c r="E780" i="8"/>
  <c r="D780" i="8"/>
  <c r="F775" i="8"/>
  <c r="F774" i="8"/>
  <c r="Y773" i="8"/>
  <c r="V773" i="8"/>
  <c r="T773" i="8"/>
  <c r="S773" i="8"/>
  <c r="R773" i="8"/>
  <c r="Q773" i="8"/>
  <c r="P773" i="8"/>
  <c r="M773" i="8"/>
  <c r="L773" i="8"/>
  <c r="J773" i="8"/>
  <c r="I773" i="8"/>
  <c r="H773" i="8"/>
  <c r="E773" i="8"/>
  <c r="D773" i="8"/>
  <c r="F772" i="8"/>
  <c r="F771" i="8"/>
  <c r="F770" i="8"/>
  <c r="F769" i="8"/>
  <c r="Y768" i="8"/>
  <c r="V768" i="8"/>
  <c r="T768" i="8"/>
  <c r="S768" i="8"/>
  <c r="R768" i="8"/>
  <c r="Q768" i="8"/>
  <c r="P768" i="8"/>
  <c r="M768" i="8"/>
  <c r="L768" i="8"/>
  <c r="J768" i="8"/>
  <c r="I768" i="8"/>
  <c r="H768" i="8"/>
  <c r="W768" i="8" s="1"/>
  <c r="E768" i="8"/>
  <c r="D768" i="8"/>
  <c r="F767" i="8"/>
  <c r="F766" i="8"/>
  <c r="Y765" i="8"/>
  <c r="V765" i="8"/>
  <c r="T765" i="8"/>
  <c r="S765" i="8"/>
  <c r="R765" i="8"/>
  <c r="Q765" i="8"/>
  <c r="P765" i="8"/>
  <c r="M765" i="8"/>
  <c r="L765" i="8"/>
  <c r="J765" i="8"/>
  <c r="I765" i="8"/>
  <c r="H765" i="8"/>
  <c r="E765" i="8"/>
  <c r="D765" i="8"/>
  <c r="F764" i="8"/>
  <c r="F763" i="8"/>
  <c r="F762" i="8"/>
  <c r="F761" i="8"/>
  <c r="F760" i="8"/>
  <c r="F759" i="8"/>
  <c r="Y757" i="8"/>
  <c r="V757" i="8"/>
  <c r="T757" i="8"/>
  <c r="S757" i="8"/>
  <c r="R757" i="8"/>
  <c r="Q757" i="8"/>
  <c r="P757" i="8"/>
  <c r="M757" i="8"/>
  <c r="L757" i="8"/>
  <c r="J757" i="8"/>
  <c r="I757" i="8"/>
  <c r="H757" i="8"/>
  <c r="W757" i="8" s="1"/>
  <c r="E757" i="8"/>
  <c r="D757" i="8"/>
  <c r="F754" i="8"/>
  <c r="F753" i="8"/>
  <c r="F751" i="8"/>
  <c r="Y750" i="8"/>
  <c r="V750" i="8"/>
  <c r="T750" i="8"/>
  <c r="S750" i="8"/>
  <c r="R750" i="8"/>
  <c r="Q750" i="8"/>
  <c r="P750" i="8"/>
  <c r="M750" i="8"/>
  <c r="L750" i="8"/>
  <c r="J750" i="8"/>
  <c r="I750" i="8"/>
  <c r="H750" i="8"/>
  <c r="E750" i="8"/>
  <c r="D750" i="8"/>
  <c r="F749" i="8"/>
  <c r="F748" i="8"/>
  <c r="F747" i="8"/>
  <c r="F746" i="8"/>
  <c r="Y745" i="8"/>
  <c r="V745" i="8"/>
  <c r="T745" i="8"/>
  <c r="S745" i="8"/>
  <c r="R745" i="8"/>
  <c r="Q745" i="8"/>
  <c r="P745" i="8"/>
  <c r="M745" i="8"/>
  <c r="L745" i="8"/>
  <c r="J745" i="8"/>
  <c r="I745" i="8"/>
  <c r="H745" i="8"/>
  <c r="E745" i="8"/>
  <c r="D745" i="8"/>
  <c r="F743" i="8"/>
  <c r="F742" i="8"/>
  <c r="F741" i="8"/>
  <c r="F739" i="8"/>
  <c r="F738" i="8"/>
  <c r="F737" i="8"/>
  <c r="Y736" i="8"/>
  <c r="V736" i="8"/>
  <c r="T736" i="8"/>
  <c r="S736" i="8"/>
  <c r="R736" i="8"/>
  <c r="Q736" i="8"/>
  <c r="P736" i="8"/>
  <c r="M736" i="8"/>
  <c r="L736" i="8"/>
  <c r="J736" i="8"/>
  <c r="I736" i="8"/>
  <c r="H736" i="8"/>
  <c r="E736" i="8"/>
  <c r="D736" i="8"/>
  <c r="F735" i="8"/>
  <c r="Y734" i="8"/>
  <c r="V734" i="8"/>
  <c r="T734" i="8"/>
  <c r="S734" i="8"/>
  <c r="R734" i="8"/>
  <c r="Q734" i="8"/>
  <c r="P734" i="8"/>
  <c r="M734" i="8"/>
  <c r="L734" i="8"/>
  <c r="J734" i="8"/>
  <c r="I734" i="8"/>
  <c r="H734" i="8"/>
  <c r="E734" i="8"/>
  <c r="D734" i="8"/>
  <c r="F733" i="8"/>
  <c r="F731" i="8"/>
  <c r="F730" i="8"/>
  <c r="F729" i="8"/>
  <c r="F728" i="8"/>
  <c r="F727" i="8"/>
  <c r="F726" i="8"/>
  <c r="F725" i="8"/>
  <c r="Y724" i="8"/>
  <c r="V724" i="8"/>
  <c r="T724" i="8"/>
  <c r="S724" i="8"/>
  <c r="R724" i="8"/>
  <c r="Q724" i="8"/>
  <c r="P724" i="8"/>
  <c r="M724" i="8"/>
  <c r="L724" i="8"/>
  <c r="J724" i="8"/>
  <c r="I724" i="8"/>
  <c r="H724" i="8"/>
  <c r="E724" i="8"/>
  <c r="D724" i="8"/>
  <c r="F723" i="8"/>
  <c r="F722" i="8"/>
  <c r="F721" i="8"/>
  <c r="F720" i="8"/>
  <c r="F719" i="8"/>
  <c r="F718" i="8"/>
  <c r="Y717" i="8"/>
  <c r="V717" i="8"/>
  <c r="T717" i="8"/>
  <c r="S717" i="8"/>
  <c r="R717" i="8"/>
  <c r="Q717" i="8"/>
  <c r="P717" i="8"/>
  <c r="M717" i="8"/>
  <c r="L717" i="8"/>
  <c r="J717" i="8"/>
  <c r="I717" i="8"/>
  <c r="H717" i="8"/>
  <c r="E717" i="8"/>
  <c r="D717" i="8"/>
  <c r="F716" i="8"/>
  <c r="F715" i="8"/>
  <c r="F714" i="8"/>
  <c r="F713" i="8"/>
  <c r="Y712" i="8"/>
  <c r="V712" i="8"/>
  <c r="T712" i="8"/>
  <c r="S712" i="8"/>
  <c r="R712" i="8"/>
  <c r="Q712" i="8"/>
  <c r="P712" i="8"/>
  <c r="M712" i="8"/>
  <c r="L712" i="8"/>
  <c r="J712" i="8"/>
  <c r="I712" i="8"/>
  <c r="H712" i="8"/>
  <c r="E712" i="8"/>
  <c r="D712" i="8"/>
  <c r="F709" i="8"/>
  <c r="F708" i="8"/>
  <c r="Y707" i="8"/>
  <c r="V707" i="8"/>
  <c r="T707" i="8"/>
  <c r="S707" i="8"/>
  <c r="R707" i="8"/>
  <c r="Q707" i="8"/>
  <c r="P707" i="8"/>
  <c r="M707" i="8"/>
  <c r="L707" i="8"/>
  <c r="J707" i="8"/>
  <c r="I707" i="8"/>
  <c r="H707" i="8"/>
  <c r="E707" i="8"/>
  <c r="D707" i="8"/>
  <c r="Y705" i="8"/>
  <c r="V705" i="8"/>
  <c r="T705" i="8"/>
  <c r="S705" i="8"/>
  <c r="R705" i="8"/>
  <c r="Q705" i="8"/>
  <c r="P705" i="8"/>
  <c r="M705" i="8"/>
  <c r="L705" i="8"/>
  <c r="J705" i="8"/>
  <c r="I705" i="8"/>
  <c r="H705" i="8"/>
  <c r="E705" i="8"/>
  <c r="D705" i="8"/>
  <c r="F704" i="8"/>
  <c r="F703" i="8"/>
  <c r="F701" i="8"/>
  <c r="Y700" i="8"/>
  <c r="V700" i="8"/>
  <c r="T700" i="8"/>
  <c r="S700" i="8"/>
  <c r="R700" i="8"/>
  <c r="Q700" i="8"/>
  <c r="P700" i="8"/>
  <c r="M700" i="8"/>
  <c r="L700" i="8"/>
  <c r="J700" i="8"/>
  <c r="I700" i="8"/>
  <c r="H700" i="8"/>
  <c r="E700" i="8"/>
  <c r="D700" i="8"/>
  <c r="F695" i="8"/>
  <c r="Y693" i="8"/>
  <c r="V693" i="8"/>
  <c r="T693" i="8"/>
  <c r="S693" i="8"/>
  <c r="R693" i="8"/>
  <c r="Q693" i="8"/>
  <c r="P693" i="8"/>
  <c r="M693" i="8"/>
  <c r="L693" i="8"/>
  <c r="J693" i="8"/>
  <c r="I693" i="8"/>
  <c r="H693" i="8"/>
  <c r="W693" i="8" s="1"/>
  <c r="E693" i="8"/>
  <c r="D693" i="8"/>
  <c r="F692" i="8"/>
  <c r="F691" i="8"/>
  <c r="F689" i="8"/>
  <c r="Y688" i="8"/>
  <c r="V688" i="8"/>
  <c r="T688" i="8"/>
  <c r="S688" i="8"/>
  <c r="R688" i="8"/>
  <c r="Q688" i="8"/>
  <c r="P688" i="8"/>
  <c r="M688" i="8"/>
  <c r="L688" i="8"/>
  <c r="J688" i="8"/>
  <c r="I688" i="8"/>
  <c r="H688" i="8"/>
  <c r="E688" i="8"/>
  <c r="D688" i="8"/>
  <c r="F687" i="8"/>
  <c r="Y685" i="8"/>
  <c r="V685" i="8"/>
  <c r="T685" i="8"/>
  <c r="S685" i="8"/>
  <c r="R685" i="8"/>
  <c r="Q685" i="8"/>
  <c r="P685" i="8"/>
  <c r="M685" i="8"/>
  <c r="L685" i="8"/>
  <c r="J685" i="8"/>
  <c r="I685" i="8"/>
  <c r="H685" i="8"/>
  <c r="E685" i="8"/>
  <c r="D685" i="8"/>
  <c r="F684" i="8"/>
  <c r="F683" i="8"/>
  <c r="F681" i="8"/>
  <c r="F680" i="8"/>
  <c r="F679" i="8"/>
  <c r="Y677" i="8"/>
  <c r="V677" i="8"/>
  <c r="T677" i="8"/>
  <c r="S677" i="8"/>
  <c r="R677" i="8"/>
  <c r="Q677" i="8"/>
  <c r="P677" i="8"/>
  <c r="M677" i="8"/>
  <c r="L677" i="8"/>
  <c r="J677" i="8"/>
  <c r="I677" i="8"/>
  <c r="H677" i="8"/>
  <c r="E677" i="8"/>
  <c r="D677" i="8"/>
  <c r="F674" i="8"/>
  <c r="F673" i="8"/>
  <c r="F672" i="8"/>
  <c r="F671" i="8"/>
  <c r="Y670" i="8"/>
  <c r="V670" i="8"/>
  <c r="T670" i="8"/>
  <c r="S670" i="8"/>
  <c r="R670" i="8"/>
  <c r="Q670" i="8"/>
  <c r="P670" i="8"/>
  <c r="M670" i="8"/>
  <c r="L670" i="8"/>
  <c r="J670" i="8"/>
  <c r="I670" i="8"/>
  <c r="H670" i="8"/>
  <c r="E670" i="8"/>
  <c r="D670" i="8"/>
  <c r="F669" i="8"/>
  <c r="F668" i="8"/>
  <c r="F667" i="8"/>
  <c r="Y665" i="8"/>
  <c r="V665" i="8"/>
  <c r="T665" i="8"/>
  <c r="S665" i="8"/>
  <c r="R665" i="8"/>
  <c r="Q665" i="8"/>
  <c r="P665" i="8"/>
  <c r="M665" i="8"/>
  <c r="L665" i="8"/>
  <c r="J665" i="8"/>
  <c r="I665" i="8"/>
  <c r="H665" i="8"/>
  <c r="E665" i="8"/>
  <c r="D665" i="8"/>
  <c r="F663" i="8"/>
  <c r="F661" i="8"/>
  <c r="F660" i="8"/>
  <c r="F659" i="8"/>
  <c r="F657" i="8"/>
  <c r="Y656" i="8"/>
  <c r="V656" i="8"/>
  <c r="T656" i="8"/>
  <c r="S656" i="8"/>
  <c r="R656" i="8"/>
  <c r="Q656" i="8"/>
  <c r="P656" i="8"/>
  <c r="M656" i="8"/>
  <c r="L656" i="8"/>
  <c r="J656" i="8"/>
  <c r="I656" i="8"/>
  <c r="H656" i="8"/>
  <c r="E656" i="8"/>
  <c r="D656" i="8"/>
  <c r="F655" i="8"/>
  <c r="Y654" i="8"/>
  <c r="V654" i="8"/>
  <c r="T654" i="8"/>
  <c r="S654" i="8"/>
  <c r="R654" i="8"/>
  <c r="Q654" i="8"/>
  <c r="P654" i="8"/>
  <c r="M654" i="8"/>
  <c r="L654" i="8"/>
  <c r="J654" i="8"/>
  <c r="I654" i="8"/>
  <c r="H654" i="8"/>
  <c r="W654" i="8" s="1"/>
  <c r="E654" i="8"/>
  <c r="D654" i="8"/>
  <c r="F653" i="8"/>
  <c r="F652" i="8"/>
  <c r="F651" i="8"/>
  <c r="F649" i="8"/>
  <c r="F648" i="8"/>
  <c r="F647" i="8"/>
  <c r="F646" i="8"/>
  <c r="F645" i="8"/>
  <c r="Y644" i="8"/>
  <c r="V644" i="8"/>
  <c r="T644" i="8"/>
  <c r="S644" i="8"/>
  <c r="R644" i="8"/>
  <c r="Q644" i="8"/>
  <c r="P644" i="8"/>
  <c r="M644" i="8"/>
  <c r="L644" i="8"/>
  <c r="J644" i="8"/>
  <c r="I644" i="8"/>
  <c r="H644" i="8"/>
  <c r="E644" i="8"/>
  <c r="D644" i="8"/>
  <c r="F643" i="8"/>
  <c r="F641" i="8"/>
  <c r="F640" i="8"/>
  <c r="F639" i="8"/>
  <c r="Y637" i="8"/>
  <c r="V637" i="8"/>
  <c r="T637" i="8"/>
  <c r="S637" i="8"/>
  <c r="R637" i="8"/>
  <c r="Q637" i="8"/>
  <c r="P637" i="8"/>
  <c r="M637" i="8"/>
  <c r="L637" i="8"/>
  <c r="J637" i="8"/>
  <c r="I637" i="8"/>
  <c r="H637" i="8"/>
  <c r="E637" i="8"/>
  <c r="D637" i="8"/>
  <c r="F636" i="8"/>
  <c r="F635" i="8"/>
  <c r="F633" i="8"/>
  <c r="Y632" i="8"/>
  <c r="V632" i="8"/>
  <c r="T632" i="8"/>
  <c r="S632" i="8"/>
  <c r="R632" i="8"/>
  <c r="Q632" i="8"/>
  <c r="P632" i="8"/>
  <c r="M632" i="8"/>
  <c r="L632" i="8"/>
  <c r="J632" i="8"/>
  <c r="I632" i="8"/>
  <c r="H632" i="8"/>
  <c r="E632" i="8"/>
  <c r="D632" i="8"/>
  <c r="F628" i="8"/>
  <c r="Y627" i="8"/>
  <c r="X627" i="8"/>
  <c r="V627" i="8"/>
  <c r="T627" i="8"/>
  <c r="S627" i="8"/>
  <c r="R627" i="8"/>
  <c r="Q627" i="8"/>
  <c r="P627" i="8"/>
  <c r="M627" i="8"/>
  <c r="L627" i="8"/>
  <c r="J627" i="8"/>
  <c r="I627" i="8"/>
  <c r="H627" i="8"/>
  <c r="E627" i="8"/>
  <c r="D627" i="8"/>
  <c r="F626" i="8"/>
  <c r="Y625" i="8"/>
  <c r="X625" i="8"/>
  <c r="V625" i="8"/>
  <c r="T625" i="8"/>
  <c r="S625" i="8"/>
  <c r="R625" i="8"/>
  <c r="Q625" i="8"/>
  <c r="P625" i="8"/>
  <c r="M625" i="8"/>
  <c r="L625" i="8"/>
  <c r="J625" i="8"/>
  <c r="I625" i="8"/>
  <c r="H625" i="8"/>
  <c r="E625" i="8"/>
  <c r="D625" i="8"/>
  <c r="F624" i="8"/>
  <c r="Y620" i="8"/>
  <c r="X620" i="8"/>
  <c r="V620" i="8"/>
  <c r="T620" i="8"/>
  <c r="S620" i="8"/>
  <c r="R620" i="8"/>
  <c r="Q620" i="8"/>
  <c r="P620" i="8"/>
  <c r="M620" i="8"/>
  <c r="L620" i="8"/>
  <c r="J620" i="8"/>
  <c r="I620" i="8"/>
  <c r="H620" i="8"/>
  <c r="E620" i="8"/>
  <c r="D620" i="8"/>
  <c r="F614" i="8"/>
  <c r="Y613" i="8"/>
  <c r="V613" i="8"/>
  <c r="T613" i="8"/>
  <c r="S613" i="8"/>
  <c r="R613" i="8"/>
  <c r="Q613" i="8"/>
  <c r="P613" i="8"/>
  <c r="M613" i="8"/>
  <c r="L613" i="8"/>
  <c r="J613" i="8"/>
  <c r="I613" i="8"/>
  <c r="H613" i="8"/>
  <c r="W613" i="8" s="1"/>
  <c r="E613" i="8"/>
  <c r="D613" i="8"/>
  <c r="F612" i="8"/>
  <c r="F610" i="8"/>
  <c r="F609" i="8"/>
  <c r="Y608" i="8"/>
  <c r="V608" i="8"/>
  <c r="T608" i="8"/>
  <c r="S608" i="8"/>
  <c r="R608" i="8"/>
  <c r="Q608" i="8"/>
  <c r="P608" i="8"/>
  <c r="M608" i="8"/>
  <c r="L608" i="8"/>
  <c r="J608" i="8"/>
  <c r="I608" i="8"/>
  <c r="H608" i="8"/>
  <c r="E608" i="8"/>
  <c r="D608" i="8"/>
  <c r="F606" i="8"/>
  <c r="Y605" i="8"/>
  <c r="V605" i="8"/>
  <c r="T605" i="8"/>
  <c r="S605" i="8"/>
  <c r="R605" i="8"/>
  <c r="Q605" i="8"/>
  <c r="P605" i="8"/>
  <c r="M605" i="8"/>
  <c r="L605" i="8"/>
  <c r="J605" i="8"/>
  <c r="I605" i="8"/>
  <c r="H605" i="8"/>
  <c r="E605" i="8"/>
  <c r="D605" i="8"/>
  <c r="F604" i="8"/>
  <c r="F602" i="8"/>
  <c r="F601" i="8"/>
  <c r="F600" i="8"/>
  <c r="F598" i="8"/>
  <c r="Y597" i="8"/>
  <c r="V597" i="8"/>
  <c r="T597" i="8"/>
  <c r="S597" i="8"/>
  <c r="R597" i="8"/>
  <c r="Q597" i="8"/>
  <c r="P597" i="8"/>
  <c r="M597" i="8"/>
  <c r="L597" i="8"/>
  <c r="J597" i="8"/>
  <c r="I597" i="8"/>
  <c r="H597" i="8"/>
  <c r="E597" i="8"/>
  <c r="D597" i="8"/>
  <c r="F594" i="8"/>
  <c r="F592" i="8"/>
  <c r="F269" i="8"/>
  <c r="V268" i="8"/>
  <c r="T268" i="8"/>
  <c r="S268" i="8"/>
  <c r="R268" i="8"/>
  <c r="Q268" i="8"/>
  <c r="P268" i="8"/>
  <c r="M268" i="8"/>
  <c r="L268" i="8"/>
  <c r="J268" i="8"/>
  <c r="I268" i="8"/>
  <c r="H268" i="8"/>
  <c r="E268" i="8"/>
  <c r="D268" i="8"/>
  <c r="Y263" i="8"/>
  <c r="V263" i="8"/>
  <c r="T263" i="8"/>
  <c r="S263" i="8"/>
  <c r="R263" i="8"/>
  <c r="Q263" i="8"/>
  <c r="P263" i="8"/>
  <c r="M263" i="8"/>
  <c r="L263" i="8"/>
  <c r="J263" i="8"/>
  <c r="I263" i="8"/>
  <c r="H263" i="8"/>
  <c r="E263" i="8"/>
  <c r="D263" i="8"/>
  <c r="F259" i="8"/>
  <c r="F257" i="8"/>
  <c r="Y254" i="8"/>
  <c r="V254" i="8"/>
  <c r="T254" i="8"/>
  <c r="S254" i="8"/>
  <c r="R254" i="8"/>
  <c r="Q254" i="8"/>
  <c r="P254" i="8"/>
  <c r="M254" i="8"/>
  <c r="L254" i="8"/>
  <c r="J254" i="8"/>
  <c r="I254" i="8"/>
  <c r="H254" i="8"/>
  <c r="E254" i="8"/>
  <c r="D254" i="8"/>
  <c r="Y252" i="8"/>
  <c r="V252" i="8"/>
  <c r="T252" i="8"/>
  <c r="S252" i="8"/>
  <c r="R252" i="8"/>
  <c r="Q252" i="8"/>
  <c r="P252" i="8"/>
  <c r="M252" i="8"/>
  <c r="L252" i="8"/>
  <c r="J252" i="8"/>
  <c r="I252" i="8"/>
  <c r="H252" i="8"/>
  <c r="E252" i="8"/>
  <c r="D252" i="8"/>
  <c r="F247" i="8"/>
  <c r="Y242" i="8"/>
  <c r="V242" i="8"/>
  <c r="T242" i="8"/>
  <c r="S242" i="8"/>
  <c r="R242" i="8"/>
  <c r="Q242" i="8"/>
  <c r="P242" i="8"/>
  <c r="M242" i="8"/>
  <c r="L242" i="8"/>
  <c r="J242" i="8"/>
  <c r="I242" i="8"/>
  <c r="H242" i="8"/>
  <c r="E242" i="8"/>
  <c r="D242" i="8"/>
  <c r="F241" i="8"/>
  <c r="Y235" i="8"/>
  <c r="V235" i="8"/>
  <c r="T235" i="8"/>
  <c r="S235" i="8"/>
  <c r="R235" i="8"/>
  <c r="Q235" i="8"/>
  <c r="P235" i="8"/>
  <c r="M235" i="8"/>
  <c r="L235" i="8"/>
  <c r="J235" i="8"/>
  <c r="I235" i="8"/>
  <c r="H235" i="8"/>
  <c r="E235" i="8"/>
  <c r="D235" i="8"/>
  <c r="F233" i="8"/>
  <c r="F232" i="8"/>
  <c r="F231" i="8"/>
  <c r="Y230" i="8"/>
  <c r="V230" i="8"/>
  <c r="T230" i="8"/>
  <c r="S230" i="8"/>
  <c r="R230" i="8"/>
  <c r="Q230" i="8"/>
  <c r="P230" i="8"/>
  <c r="M230" i="8"/>
  <c r="L230" i="8"/>
  <c r="J230" i="8"/>
  <c r="I230" i="8"/>
  <c r="H230" i="8"/>
  <c r="E230" i="8"/>
  <c r="D230" i="8"/>
  <c r="F228" i="8"/>
  <c r="F227" i="8"/>
  <c r="F226" i="8"/>
  <c r="Y225" i="8"/>
  <c r="X225" i="8"/>
  <c r="V225" i="8"/>
  <c r="T225" i="8"/>
  <c r="S225" i="8"/>
  <c r="R225" i="8"/>
  <c r="Q225" i="8"/>
  <c r="P225" i="8"/>
  <c r="M225" i="8"/>
  <c r="L225" i="8"/>
  <c r="J225" i="8"/>
  <c r="I225" i="8"/>
  <c r="H225" i="8"/>
  <c r="E225" i="8"/>
  <c r="D225" i="8"/>
  <c r="F224" i="8"/>
  <c r="Y223" i="8"/>
  <c r="X223" i="8"/>
  <c r="V223" i="8"/>
  <c r="T223" i="8"/>
  <c r="S223" i="8"/>
  <c r="R223" i="8"/>
  <c r="Q223" i="8"/>
  <c r="P223" i="8"/>
  <c r="M223" i="8"/>
  <c r="L223" i="8"/>
  <c r="J223" i="8"/>
  <c r="I223" i="8"/>
  <c r="H223" i="8"/>
  <c r="W223" i="8" s="1"/>
  <c r="E223" i="8"/>
  <c r="D223" i="8"/>
  <c r="F222" i="8"/>
  <c r="F221" i="8"/>
  <c r="F220" i="8"/>
  <c r="F219" i="8"/>
  <c r="Y218" i="8"/>
  <c r="X218" i="8"/>
  <c r="V218" i="8"/>
  <c r="T218" i="8"/>
  <c r="S218" i="8"/>
  <c r="R218" i="8"/>
  <c r="Q218" i="8"/>
  <c r="P218" i="8"/>
  <c r="M218" i="8"/>
  <c r="L218" i="8"/>
  <c r="J218" i="8"/>
  <c r="I218" i="8"/>
  <c r="H218" i="8"/>
  <c r="E218" i="8"/>
  <c r="D218" i="8"/>
  <c r="F590" i="8"/>
  <c r="F589" i="8"/>
  <c r="Y588" i="8"/>
  <c r="V588" i="8"/>
  <c r="T588" i="8"/>
  <c r="S588" i="8"/>
  <c r="R588" i="8"/>
  <c r="Q588" i="8"/>
  <c r="P588" i="8"/>
  <c r="M588" i="8"/>
  <c r="L588" i="8"/>
  <c r="J588" i="8"/>
  <c r="I588" i="8"/>
  <c r="H588" i="8"/>
  <c r="E588" i="8"/>
  <c r="D588" i="8"/>
  <c r="F587" i="8"/>
  <c r="F586" i="8"/>
  <c r="F585" i="8"/>
  <c r="F584" i="8"/>
  <c r="Y583" i="8"/>
  <c r="V583" i="8"/>
  <c r="T583" i="8"/>
  <c r="S583" i="8"/>
  <c r="R583" i="8"/>
  <c r="Q583" i="8"/>
  <c r="P583" i="8"/>
  <c r="M583" i="8"/>
  <c r="L583" i="8"/>
  <c r="J583" i="8"/>
  <c r="I583" i="8"/>
  <c r="H583" i="8"/>
  <c r="E583" i="8"/>
  <c r="D583" i="8"/>
  <c r="F582" i="8"/>
  <c r="F581" i="8"/>
  <c r="Y580" i="8"/>
  <c r="V580" i="8"/>
  <c r="T580" i="8"/>
  <c r="S580" i="8"/>
  <c r="R580" i="8"/>
  <c r="Q580" i="8"/>
  <c r="P580" i="8"/>
  <c r="M580" i="8"/>
  <c r="L580" i="8"/>
  <c r="J580" i="8"/>
  <c r="I580" i="8"/>
  <c r="H580" i="8"/>
  <c r="E580" i="8"/>
  <c r="D580" i="8"/>
  <c r="F579" i="8"/>
  <c r="F578" i="8"/>
  <c r="F577" i="8"/>
  <c r="F576" i="8"/>
  <c r="F575" i="8"/>
  <c r="F574" i="8"/>
  <c r="F573" i="8"/>
  <c r="Y572" i="8"/>
  <c r="V572" i="8"/>
  <c r="T572" i="8"/>
  <c r="S572" i="8"/>
  <c r="R572" i="8"/>
  <c r="Q572" i="8"/>
  <c r="P572" i="8"/>
  <c r="M572" i="8"/>
  <c r="L572" i="8"/>
  <c r="J572" i="8"/>
  <c r="I572" i="8"/>
  <c r="H572" i="8"/>
  <c r="E572" i="8"/>
  <c r="D572" i="8"/>
  <c r="F569" i="8"/>
  <c r="F568" i="8"/>
  <c r="F567" i="8"/>
  <c r="F566" i="8"/>
  <c r="Y565" i="8"/>
  <c r="V565" i="8"/>
  <c r="T565" i="8"/>
  <c r="S565" i="8"/>
  <c r="R565" i="8"/>
  <c r="Q565" i="8"/>
  <c r="P565" i="8"/>
  <c r="M565" i="8"/>
  <c r="L565" i="8"/>
  <c r="J565" i="8"/>
  <c r="I565" i="8"/>
  <c r="H565" i="8"/>
  <c r="W565" i="8" s="1"/>
  <c r="E565" i="8"/>
  <c r="D565" i="8"/>
  <c r="F563" i="8"/>
  <c r="F561" i="8"/>
  <c r="Y560" i="8"/>
  <c r="V560" i="8"/>
  <c r="T560" i="8"/>
  <c r="S560" i="8"/>
  <c r="R560" i="8"/>
  <c r="Q560" i="8"/>
  <c r="P560" i="8"/>
  <c r="M560" i="8"/>
  <c r="L560" i="8"/>
  <c r="J560" i="8"/>
  <c r="I560" i="8"/>
  <c r="H560" i="8"/>
  <c r="E560" i="8"/>
  <c r="D560" i="8"/>
  <c r="F557" i="8"/>
  <c r="F555" i="8"/>
  <c r="F553" i="8"/>
  <c r="Y551" i="8"/>
  <c r="V551" i="8"/>
  <c r="T551" i="8"/>
  <c r="S551" i="8"/>
  <c r="R551" i="8"/>
  <c r="Q551" i="8"/>
  <c r="P551" i="8"/>
  <c r="M551" i="8"/>
  <c r="L551" i="8"/>
  <c r="J551" i="8"/>
  <c r="I551" i="8"/>
  <c r="H551" i="8"/>
  <c r="E551" i="8"/>
  <c r="D551" i="8"/>
  <c r="F550" i="8"/>
  <c r="Y549" i="8"/>
  <c r="V549" i="8"/>
  <c r="T549" i="8"/>
  <c r="S549" i="8"/>
  <c r="R549" i="8"/>
  <c r="Q549" i="8"/>
  <c r="P549" i="8"/>
  <c r="M549" i="8"/>
  <c r="L549" i="8"/>
  <c r="J549" i="8"/>
  <c r="I549" i="8"/>
  <c r="H549" i="8"/>
  <c r="W549" i="8" s="1"/>
  <c r="E549" i="8"/>
  <c r="D549" i="8"/>
  <c r="F547" i="8"/>
  <c r="F545" i="8"/>
  <c r="F543" i="8"/>
  <c r="F541" i="8"/>
  <c r="Y539" i="8"/>
  <c r="V539" i="8"/>
  <c r="T539" i="8"/>
  <c r="S539" i="8"/>
  <c r="R539" i="8"/>
  <c r="Q539" i="8"/>
  <c r="P539" i="8"/>
  <c r="M539" i="8"/>
  <c r="L539" i="8"/>
  <c r="J539" i="8"/>
  <c r="I539" i="8"/>
  <c r="H539" i="8"/>
  <c r="E539" i="8"/>
  <c r="D539" i="8"/>
  <c r="F538" i="8"/>
  <c r="F536" i="8"/>
  <c r="F534" i="8"/>
  <c r="Y532" i="8"/>
  <c r="V532" i="8"/>
  <c r="T532" i="8"/>
  <c r="S532" i="8"/>
  <c r="R532" i="8"/>
  <c r="Q532" i="8"/>
  <c r="P532" i="8"/>
  <c r="M532" i="8"/>
  <c r="L532" i="8"/>
  <c r="J532" i="8"/>
  <c r="I532" i="8"/>
  <c r="H532" i="8"/>
  <c r="E532" i="8"/>
  <c r="D532" i="8"/>
  <c r="F531" i="8"/>
  <c r="F529" i="8"/>
  <c r="Y527" i="8"/>
  <c r="V527" i="8"/>
  <c r="T527" i="8"/>
  <c r="S527" i="8"/>
  <c r="R527" i="8"/>
  <c r="Q527" i="8"/>
  <c r="P527" i="8"/>
  <c r="M527" i="8"/>
  <c r="L527" i="8"/>
  <c r="J527" i="8"/>
  <c r="I527" i="8"/>
  <c r="H527" i="8"/>
  <c r="E527" i="8"/>
  <c r="D527" i="8"/>
  <c r="F524" i="8"/>
  <c r="Y522" i="8"/>
  <c r="V522" i="8"/>
  <c r="T522" i="8"/>
  <c r="S522" i="8"/>
  <c r="R522" i="8"/>
  <c r="Q522" i="8"/>
  <c r="P522" i="8"/>
  <c r="M522" i="8"/>
  <c r="L522" i="8"/>
  <c r="J522" i="8"/>
  <c r="I522" i="8"/>
  <c r="H522" i="8"/>
  <c r="E522" i="8"/>
  <c r="D522" i="8"/>
  <c r="Y520" i="8"/>
  <c r="V520" i="8"/>
  <c r="T520" i="8"/>
  <c r="S520" i="8"/>
  <c r="R520" i="8"/>
  <c r="Q520" i="8"/>
  <c r="P520" i="8"/>
  <c r="M520" i="8"/>
  <c r="L520" i="8"/>
  <c r="J520" i="8"/>
  <c r="I520" i="8"/>
  <c r="H520" i="8"/>
  <c r="E520" i="8"/>
  <c r="D520" i="8"/>
  <c r="F519" i="8"/>
  <c r="F517" i="8"/>
  <c r="Y515" i="8"/>
  <c r="V515" i="8"/>
  <c r="T515" i="8"/>
  <c r="S515" i="8"/>
  <c r="R515" i="8"/>
  <c r="Q515" i="8"/>
  <c r="P515" i="8"/>
  <c r="M515" i="8"/>
  <c r="L515" i="8"/>
  <c r="J515" i="8"/>
  <c r="I515" i="8"/>
  <c r="H515" i="8"/>
  <c r="W515" i="8" s="1"/>
  <c r="E515" i="8"/>
  <c r="D515" i="8"/>
  <c r="F509" i="8"/>
  <c r="Y508" i="8"/>
  <c r="V508" i="8"/>
  <c r="T508" i="8"/>
  <c r="S508" i="8"/>
  <c r="R508" i="8"/>
  <c r="Q508" i="8"/>
  <c r="P508" i="8"/>
  <c r="M508" i="8"/>
  <c r="L508" i="8"/>
  <c r="J508" i="8"/>
  <c r="I508" i="8"/>
  <c r="H508" i="8"/>
  <c r="E508" i="8"/>
  <c r="D508" i="8"/>
  <c r="F506" i="8"/>
  <c r="F504" i="8"/>
  <c r="Y503" i="8"/>
  <c r="V503" i="8"/>
  <c r="T503" i="8"/>
  <c r="S503" i="8"/>
  <c r="R503" i="8"/>
  <c r="Q503" i="8"/>
  <c r="P503" i="8"/>
  <c r="M503" i="8"/>
  <c r="L503" i="8"/>
  <c r="J503" i="8"/>
  <c r="I503" i="8"/>
  <c r="H503" i="8"/>
  <c r="E503" i="8"/>
  <c r="D503" i="8"/>
  <c r="F501" i="8"/>
  <c r="Y500" i="8"/>
  <c r="V500" i="8"/>
  <c r="T500" i="8"/>
  <c r="S500" i="8"/>
  <c r="R500" i="8"/>
  <c r="Q500" i="8"/>
  <c r="P500" i="8"/>
  <c r="M500" i="8"/>
  <c r="L500" i="8"/>
  <c r="J500" i="8"/>
  <c r="I500" i="8"/>
  <c r="H500" i="8"/>
  <c r="E500" i="8"/>
  <c r="D500" i="8"/>
  <c r="F498" i="8"/>
  <c r="F496" i="8"/>
  <c r="F494" i="8"/>
  <c r="Y492" i="8"/>
  <c r="V492" i="8"/>
  <c r="T492" i="8"/>
  <c r="S492" i="8"/>
  <c r="R492" i="8"/>
  <c r="Q492" i="8"/>
  <c r="P492" i="8"/>
  <c r="M492" i="8"/>
  <c r="L492" i="8"/>
  <c r="J492" i="8"/>
  <c r="I492" i="8"/>
  <c r="H492" i="8"/>
  <c r="E492" i="8"/>
  <c r="D492" i="8"/>
  <c r="F488" i="8"/>
  <c r="F486" i="8"/>
  <c r="Y485" i="8"/>
  <c r="V485" i="8"/>
  <c r="T485" i="8"/>
  <c r="S485" i="8"/>
  <c r="R485" i="8"/>
  <c r="Q485" i="8"/>
  <c r="P485" i="8"/>
  <c r="M485" i="8"/>
  <c r="L485" i="8"/>
  <c r="J485" i="8"/>
  <c r="I485" i="8"/>
  <c r="H485" i="8"/>
  <c r="E485" i="8"/>
  <c r="D485" i="8"/>
  <c r="F484" i="8"/>
  <c r="F483" i="8"/>
  <c r="F482" i="8"/>
  <c r="F481" i="8"/>
  <c r="Y480" i="8"/>
  <c r="V480" i="8"/>
  <c r="T480" i="8"/>
  <c r="S480" i="8"/>
  <c r="R480" i="8"/>
  <c r="Q480" i="8"/>
  <c r="P480" i="8"/>
  <c r="M480" i="8"/>
  <c r="L480" i="8"/>
  <c r="J480" i="8"/>
  <c r="I480" i="8"/>
  <c r="I479" i="8" s="1"/>
  <c r="H480" i="8"/>
  <c r="E480" i="8"/>
  <c r="D480" i="8"/>
  <c r="F478" i="8"/>
  <c r="F476" i="8"/>
  <c r="F474" i="8"/>
  <c r="F472" i="8"/>
  <c r="Y471" i="8"/>
  <c r="V471" i="8"/>
  <c r="T471" i="8"/>
  <c r="S471" i="8"/>
  <c r="R471" i="8"/>
  <c r="Q471" i="8"/>
  <c r="P471" i="8"/>
  <c r="M471" i="8"/>
  <c r="L471" i="8"/>
  <c r="J471" i="8"/>
  <c r="I471" i="8"/>
  <c r="H471" i="8"/>
  <c r="E471" i="8"/>
  <c r="D471" i="8"/>
  <c r="F470" i="8"/>
  <c r="Y469" i="8"/>
  <c r="V469" i="8"/>
  <c r="T469" i="8"/>
  <c r="S469" i="8"/>
  <c r="R469" i="8"/>
  <c r="Q469" i="8"/>
  <c r="P469" i="8"/>
  <c r="M469" i="8"/>
  <c r="L469" i="8"/>
  <c r="J469" i="8"/>
  <c r="I469" i="8"/>
  <c r="H469" i="8"/>
  <c r="E469" i="8"/>
  <c r="D469" i="8"/>
  <c r="F468" i="8"/>
  <c r="F466" i="8"/>
  <c r="F464" i="8"/>
  <c r="F462" i="8"/>
  <c r="F460" i="8"/>
  <c r="Y459" i="8"/>
  <c r="V459" i="8"/>
  <c r="T459" i="8"/>
  <c r="S459" i="8"/>
  <c r="R459" i="8"/>
  <c r="Q459" i="8"/>
  <c r="P459" i="8"/>
  <c r="M459" i="8"/>
  <c r="L459" i="8"/>
  <c r="J459" i="8"/>
  <c r="I459" i="8"/>
  <c r="H459" i="8"/>
  <c r="E459" i="8"/>
  <c r="D459" i="8"/>
  <c r="F457" i="8"/>
  <c r="F455" i="8"/>
  <c r="F453" i="8"/>
  <c r="Y452" i="8"/>
  <c r="V452" i="8"/>
  <c r="T452" i="8"/>
  <c r="S452" i="8"/>
  <c r="R452" i="8"/>
  <c r="Q452" i="8"/>
  <c r="P452" i="8"/>
  <c r="M452" i="8"/>
  <c r="L452" i="8"/>
  <c r="J452" i="8"/>
  <c r="I452" i="8"/>
  <c r="H452" i="8"/>
  <c r="E452" i="8"/>
  <c r="D452" i="8"/>
  <c r="F450" i="8"/>
  <c r="F448" i="8"/>
  <c r="Y447" i="8"/>
  <c r="V447" i="8"/>
  <c r="T447" i="8"/>
  <c r="S447" i="8"/>
  <c r="R447" i="8"/>
  <c r="Q447" i="8"/>
  <c r="P447" i="8"/>
  <c r="M447" i="8"/>
  <c r="L447" i="8"/>
  <c r="J447" i="8"/>
  <c r="I447" i="8"/>
  <c r="H447" i="8"/>
  <c r="E447" i="8"/>
  <c r="D447" i="8"/>
  <c r="F444" i="8"/>
  <c r="F442" i="8"/>
  <c r="Y441" i="8"/>
  <c r="V441" i="8"/>
  <c r="T441" i="8"/>
  <c r="S441" i="8"/>
  <c r="R441" i="8"/>
  <c r="Q441" i="8"/>
  <c r="P441" i="8"/>
  <c r="M441" i="8"/>
  <c r="L441" i="8"/>
  <c r="J441" i="8"/>
  <c r="I441" i="8"/>
  <c r="H441" i="8"/>
  <c r="E441" i="8"/>
  <c r="D441" i="8"/>
  <c r="F440" i="8"/>
  <c r="Y439" i="8"/>
  <c r="V439" i="8"/>
  <c r="T439" i="8"/>
  <c r="S439" i="8"/>
  <c r="R439" i="8"/>
  <c r="Q439" i="8"/>
  <c r="P439" i="8"/>
  <c r="M439" i="8"/>
  <c r="L439" i="8"/>
  <c r="J439" i="8"/>
  <c r="I439" i="8"/>
  <c r="H439" i="8"/>
  <c r="E439" i="8"/>
  <c r="D439" i="8"/>
  <c r="F437" i="8"/>
  <c r="F435" i="8"/>
  <c r="Y434" i="8"/>
  <c r="V434" i="8"/>
  <c r="T434" i="8"/>
  <c r="S434" i="8"/>
  <c r="R434" i="8"/>
  <c r="Q434" i="8"/>
  <c r="P434" i="8"/>
  <c r="M434" i="8"/>
  <c r="L434" i="8"/>
  <c r="J434" i="8"/>
  <c r="I434" i="8"/>
  <c r="H434" i="8"/>
  <c r="E434" i="8"/>
  <c r="D434" i="8"/>
  <c r="F429" i="8"/>
  <c r="F428" i="8"/>
  <c r="Y427" i="8"/>
  <c r="V427" i="8"/>
  <c r="T427" i="8"/>
  <c r="S427" i="8"/>
  <c r="R427" i="8"/>
  <c r="Q427" i="8"/>
  <c r="P427" i="8"/>
  <c r="M427" i="8"/>
  <c r="L427" i="8"/>
  <c r="J427" i="8"/>
  <c r="I427" i="8"/>
  <c r="H427" i="8"/>
  <c r="E427" i="8"/>
  <c r="D427" i="8"/>
  <c r="F425" i="8"/>
  <c r="F423" i="8"/>
  <c r="Y422" i="8"/>
  <c r="V422" i="8"/>
  <c r="T422" i="8"/>
  <c r="S422" i="8"/>
  <c r="R422" i="8"/>
  <c r="Q422" i="8"/>
  <c r="P422" i="8"/>
  <c r="M422" i="8"/>
  <c r="L422" i="8"/>
  <c r="J422" i="8"/>
  <c r="I422" i="8"/>
  <c r="H422" i="8"/>
  <c r="E422" i="8"/>
  <c r="D422" i="8"/>
  <c r="F421" i="8"/>
  <c r="F420" i="8"/>
  <c r="Y419" i="8"/>
  <c r="V419" i="8"/>
  <c r="T419" i="8"/>
  <c r="S419" i="8"/>
  <c r="R419" i="8"/>
  <c r="Q419" i="8"/>
  <c r="P419" i="8"/>
  <c r="M419" i="8"/>
  <c r="L419" i="8"/>
  <c r="J419" i="8"/>
  <c r="I419" i="8"/>
  <c r="H419" i="8"/>
  <c r="E419" i="8"/>
  <c r="D419" i="8"/>
  <c r="F417" i="8"/>
  <c r="F415" i="8"/>
  <c r="F414" i="8"/>
  <c r="F413" i="8"/>
  <c r="Y411" i="8"/>
  <c r="V411" i="8"/>
  <c r="T411" i="8"/>
  <c r="S411" i="8"/>
  <c r="R411" i="8"/>
  <c r="Q411" i="8"/>
  <c r="P411" i="8"/>
  <c r="M411" i="8"/>
  <c r="L411" i="8"/>
  <c r="J411" i="8"/>
  <c r="I411" i="8"/>
  <c r="H411" i="8"/>
  <c r="E411" i="8"/>
  <c r="D411" i="8"/>
  <c r="F408" i="8"/>
  <c r="F407" i="8"/>
  <c r="F406" i="8"/>
  <c r="F405" i="8"/>
  <c r="Y404" i="8"/>
  <c r="V404" i="8"/>
  <c r="T404" i="8"/>
  <c r="S404" i="8"/>
  <c r="R404" i="8"/>
  <c r="Q404" i="8"/>
  <c r="P404" i="8"/>
  <c r="M404" i="8"/>
  <c r="L404" i="8"/>
  <c r="J404" i="8"/>
  <c r="I404" i="8"/>
  <c r="H404" i="8"/>
  <c r="E404" i="8"/>
  <c r="D404" i="8"/>
  <c r="F403" i="8"/>
  <c r="F402" i="8"/>
  <c r="F401" i="8"/>
  <c r="F400" i="8"/>
  <c r="Y399" i="8"/>
  <c r="V399" i="8"/>
  <c r="T399" i="8"/>
  <c r="S399" i="8"/>
  <c r="R399" i="8"/>
  <c r="R398" i="8" s="1"/>
  <c r="Q399" i="8"/>
  <c r="P399" i="8"/>
  <c r="M399" i="8"/>
  <c r="L399" i="8"/>
  <c r="J399" i="8"/>
  <c r="I399" i="8"/>
  <c r="H399" i="8"/>
  <c r="E399" i="8"/>
  <c r="D399" i="8"/>
  <c r="F397" i="8"/>
  <c r="F396" i="8"/>
  <c r="F395" i="8"/>
  <c r="F394" i="8"/>
  <c r="F393" i="8"/>
  <c r="F392" i="8"/>
  <c r="F391" i="8"/>
  <c r="Y390" i="8"/>
  <c r="V390" i="8"/>
  <c r="T390" i="8"/>
  <c r="S390" i="8"/>
  <c r="R390" i="8"/>
  <c r="Q390" i="8"/>
  <c r="P390" i="8"/>
  <c r="M390" i="8"/>
  <c r="L390" i="8"/>
  <c r="J390" i="8"/>
  <c r="I390" i="8"/>
  <c r="H390" i="8"/>
  <c r="E390" i="8"/>
  <c r="D390" i="8"/>
  <c r="F389" i="8"/>
  <c r="Y388" i="8"/>
  <c r="V388" i="8"/>
  <c r="T388" i="8"/>
  <c r="S388" i="8"/>
  <c r="R388" i="8"/>
  <c r="Q388" i="8"/>
  <c r="P388" i="8"/>
  <c r="M388" i="8"/>
  <c r="L388" i="8"/>
  <c r="J388" i="8"/>
  <c r="I388" i="8"/>
  <c r="H388" i="8"/>
  <c r="E388" i="8"/>
  <c r="D388" i="8"/>
  <c r="F387" i="8"/>
  <c r="F386" i="8"/>
  <c r="F385" i="8"/>
  <c r="F384" i="8"/>
  <c r="F383" i="8"/>
  <c r="F382" i="8"/>
  <c r="F381" i="8"/>
  <c r="F380" i="8"/>
  <c r="F379" i="8"/>
  <c r="Y378" i="8"/>
  <c r="V378" i="8"/>
  <c r="T378" i="8"/>
  <c r="S378" i="8"/>
  <c r="R378" i="8"/>
  <c r="Q378" i="8"/>
  <c r="P378" i="8"/>
  <c r="M378" i="8"/>
  <c r="L378" i="8"/>
  <c r="J378" i="8"/>
  <c r="I378" i="8"/>
  <c r="H378" i="8"/>
  <c r="E378" i="8"/>
  <c r="D378" i="8"/>
  <c r="F377" i="8"/>
  <c r="F376" i="8"/>
  <c r="F375" i="8"/>
  <c r="F374" i="8"/>
  <c r="F373" i="8"/>
  <c r="Y371" i="8"/>
  <c r="V371" i="8"/>
  <c r="T371" i="8"/>
  <c r="S371" i="8"/>
  <c r="R371" i="8"/>
  <c r="Q371" i="8"/>
  <c r="P371" i="8"/>
  <c r="M371" i="8"/>
  <c r="L371" i="8"/>
  <c r="J371" i="8"/>
  <c r="I371" i="8"/>
  <c r="H371" i="8"/>
  <c r="E371" i="8"/>
  <c r="D371" i="8"/>
  <c r="F370" i="8"/>
  <c r="F369" i="8"/>
  <c r="F368" i="8"/>
  <c r="F367" i="8"/>
  <c r="Y366" i="8"/>
  <c r="V366" i="8"/>
  <c r="T366" i="8"/>
  <c r="S366" i="8"/>
  <c r="R366" i="8"/>
  <c r="Q366" i="8"/>
  <c r="P366" i="8"/>
  <c r="M366" i="8"/>
  <c r="L366" i="8"/>
  <c r="J366" i="8"/>
  <c r="I366" i="8"/>
  <c r="H366" i="8"/>
  <c r="E366" i="8"/>
  <c r="D366" i="8"/>
  <c r="F364" i="8"/>
  <c r="F363" i="8"/>
  <c r="F362" i="8"/>
  <c r="Y361" i="8"/>
  <c r="V361" i="8"/>
  <c r="T361" i="8"/>
  <c r="S361" i="8"/>
  <c r="R361" i="8"/>
  <c r="Q361" i="8"/>
  <c r="P361" i="8"/>
  <c r="M361" i="8"/>
  <c r="L361" i="8"/>
  <c r="J361" i="8"/>
  <c r="I361" i="8"/>
  <c r="H361" i="8"/>
  <c r="W361" i="8" s="1"/>
  <c r="E361" i="8"/>
  <c r="D361" i="8"/>
  <c r="F360" i="8"/>
  <c r="Y359" i="8"/>
  <c r="V359" i="8"/>
  <c r="T359" i="8"/>
  <c r="S359" i="8"/>
  <c r="R359" i="8"/>
  <c r="Q359" i="8"/>
  <c r="P359" i="8"/>
  <c r="M359" i="8"/>
  <c r="L359" i="8"/>
  <c r="J359" i="8"/>
  <c r="I359" i="8"/>
  <c r="H359" i="8"/>
  <c r="E359" i="8"/>
  <c r="D359" i="8"/>
  <c r="F358" i="8"/>
  <c r="F357" i="8"/>
  <c r="F356" i="8"/>
  <c r="F355" i="8"/>
  <c r="Y354" i="8"/>
  <c r="V354" i="8"/>
  <c r="T354" i="8"/>
  <c r="S354" i="8"/>
  <c r="R354" i="8"/>
  <c r="Q354" i="8"/>
  <c r="P354" i="8"/>
  <c r="M354" i="8"/>
  <c r="L354" i="8"/>
  <c r="J354" i="8"/>
  <c r="I354" i="8"/>
  <c r="H354" i="8"/>
  <c r="E354" i="8"/>
  <c r="D354" i="8"/>
  <c r="F349" i="8"/>
  <c r="F348" i="8"/>
  <c r="Y347" i="8"/>
  <c r="V347" i="8"/>
  <c r="T347" i="8"/>
  <c r="S347" i="8"/>
  <c r="R347" i="8"/>
  <c r="Q347" i="8"/>
  <c r="P347" i="8"/>
  <c r="M347" i="8"/>
  <c r="L347" i="8"/>
  <c r="J347" i="8"/>
  <c r="I347" i="8"/>
  <c r="H347" i="8"/>
  <c r="E347" i="8"/>
  <c r="D347" i="8"/>
  <c r="F346" i="8"/>
  <c r="F345" i="8"/>
  <c r="F344" i="8"/>
  <c r="F343" i="8"/>
  <c r="Y342" i="8"/>
  <c r="V342" i="8"/>
  <c r="T342" i="8"/>
  <c r="S342" i="8"/>
  <c r="R342" i="8"/>
  <c r="Q342" i="8"/>
  <c r="P342" i="8"/>
  <c r="M342" i="8"/>
  <c r="L342" i="8"/>
  <c r="J342" i="8"/>
  <c r="I342" i="8"/>
  <c r="H342" i="8"/>
  <c r="E342" i="8"/>
  <c r="D342" i="8"/>
  <c r="F341" i="8"/>
  <c r="F340" i="8"/>
  <c r="Y339" i="8"/>
  <c r="V339" i="8"/>
  <c r="T339" i="8"/>
  <c r="S339" i="8"/>
  <c r="R339" i="8"/>
  <c r="Q339" i="8"/>
  <c r="P339" i="8"/>
  <c r="M339" i="8"/>
  <c r="L339" i="8"/>
  <c r="J339" i="8"/>
  <c r="I339" i="8"/>
  <c r="H339" i="8"/>
  <c r="E339" i="8"/>
  <c r="D339" i="8"/>
  <c r="F338" i="8"/>
  <c r="F337" i="8"/>
  <c r="F336" i="8"/>
  <c r="F334" i="8"/>
  <c r="F333" i="8"/>
  <c r="F332" i="8"/>
  <c r="Y331" i="8"/>
  <c r="V331" i="8"/>
  <c r="T331" i="8"/>
  <c r="S331" i="8"/>
  <c r="R331" i="8"/>
  <c r="Q331" i="8"/>
  <c r="P331" i="8"/>
  <c r="M331" i="8"/>
  <c r="L331" i="8"/>
  <c r="J331" i="8"/>
  <c r="I331" i="8"/>
  <c r="H331" i="8"/>
  <c r="E331" i="8"/>
  <c r="D331" i="8"/>
  <c r="F328" i="8"/>
  <c r="F327" i="8"/>
  <c r="F326" i="8"/>
  <c r="F325" i="8"/>
  <c r="Y324" i="8"/>
  <c r="V324" i="8"/>
  <c r="T324" i="8"/>
  <c r="S324" i="8"/>
  <c r="R324" i="8"/>
  <c r="Q324" i="8"/>
  <c r="P324" i="8"/>
  <c r="M324" i="8"/>
  <c r="L324" i="8"/>
  <c r="J324" i="8"/>
  <c r="I324" i="8"/>
  <c r="H324" i="8"/>
  <c r="E324" i="8"/>
  <c r="D324" i="8"/>
  <c r="F323" i="8"/>
  <c r="F322" i="8"/>
  <c r="F321" i="8"/>
  <c r="F320" i="8"/>
  <c r="Y319" i="8"/>
  <c r="V319" i="8"/>
  <c r="T319" i="8"/>
  <c r="S319" i="8"/>
  <c r="R319" i="8"/>
  <c r="Q319" i="8"/>
  <c r="P319" i="8"/>
  <c r="M319" i="8"/>
  <c r="L319" i="8"/>
  <c r="J319" i="8"/>
  <c r="I319" i="8"/>
  <c r="H319" i="8"/>
  <c r="E319" i="8"/>
  <c r="D319" i="8"/>
  <c r="F317" i="8"/>
  <c r="F316" i="8"/>
  <c r="F315" i="8"/>
  <c r="F314" i="8"/>
  <c r="F313" i="8"/>
  <c r="F312" i="8"/>
  <c r="F311" i="8"/>
  <c r="Y310" i="8"/>
  <c r="V310" i="8"/>
  <c r="T310" i="8"/>
  <c r="S310" i="8"/>
  <c r="R310" i="8"/>
  <c r="Q310" i="8"/>
  <c r="P310" i="8"/>
  <c r="M310" i="8"/>
  <c r="L310" i="8"/>
  <c r="J310" i="8"/>
  <c r="I310" i="8"/>
  <c r="H310" i="8"/>
  <c r="E310" i="8"/>
  <c r="D310" i="8"/>
  <c r="F309" i="8"/>
  <c r="Y308" i="8"/>
  <c r="V308" i="8"/>
  <c r="T308" i="8"/>
  <c r="S308" i="8"/>
  <c r="R308" i="8"/>
  <c r="Q308" i="8"/>
  <c r="P308" i="8"/>
  <c r="M308" i="8"/>
  <c r="L308" i="8"/>
  <c r="J308" i="8"/>
  <c r="I308" i="8"/>
  <c r="H308" i="8"/>
  <c r="E308" i="8"/>
  <c r="D308" i="8"/>
  <c r="F307" i="8"/>
  <c r="F306" i="8"/>
  <c r="F305" i="8"/>
  <c r="F304" i="8"/>
  <c r="F303" i="8"/>
  <c r="F302" i="8"/>
  <c r="F301" i="8"/>
  <c r="F300" i="8"/>
  <c r="F299" i="8"/>
  <c r="Y298" i="8"/>
  <c r="V298" i="8"/>
  <c r="T298" i="8"/>
  <c r="S298" i="8"/>
  <c r="R298" i="8"/>
  <c r="Q298" i="8"/>
  <c r="P298" i="8"/>
  <c r="M298" i="8"/>
  <c r="L298" i="8"/>
  <c r="J298" i="8"/>
  <c r="I298" i="8"/>
  <c r="H298" i="8"/>
  <c r="E298" i="8"/>
  <c r="D298" i="8"/>
  <c r="F297" i="8"/>
  <c r="F296" i="8"/>
  <c r="F295" i="8"/>
  <c r="F294" i="8"/>
  <c r="F293" i="8"/>
  <c r="F292" i="8"/>
  <c r="Y291" i="8"/>
  <c r="V291" i="8"/>
  <c r="T291" i="8"/>
  <c r="S291" i="8"/>
  <c r="R291" i="8"/>
  <c r="Q291" i="8"/>
  <c r="P291" i="8"/>
  <c r="M291" i="8"/>
  <c r="L291" i="8"/>
  <c r="J291" i="8"/>
  <c r="I291" i="8"/>
  <c r="H291" i="8"/>
  <c r="E291" i="8"/>
  <c r="D291" i="8"/>
  <c r="F290" i="8"/>
  <c r="F289" i="8"/>
  <c r="F288" i="8"/>
  <c r="F287" i="8"/>
  <c r="Y286" i="8"/>
  <c r="V286" i="8"/>
  <c r="T286" i="8"/>
  <c r="S286" i="8"/>
  <c r="R286" i="8"/>
  <c r="Q286" i="8"/>
  <c r="P286" i="8"/>
  <c r="M286" i="8"/>
  <c r="L286" i="8"/>
  <c r="J286" i="8"/>
  <c r="I286" i="8"/>
  <c r="H286" i="8"/>
  <c r="E286" i="8"/>
  <c r="D286" i="8"/>
  <c r="F284" i="8"/>
  <c r="F283" i="8"/>
  <c r="F282" i="8"/>
  <c r="Y281" i="8"/>
  <c r="V281" i="8"/>
  <c r="T281" i="8"/>
  <c r="S281" i="8"/>
  <c r="R281" i="8"/>
  <c r="Q281" i="8"/>
  <c r="P281" i="8"/>
  <c r="M281" i="8"/>
  <c r="L281" i="8"/>
  <c r="J281" i="8"/>
  <c r="I281" i="8"/>
  <c r="H281" i="8"/>
  <c r="E281" i="8"/>
  <c r="D281" i="8"/>
  <c r="F280" i="8"/>
  <c r="Y279" i="8"/>
  <c r="V279" i="8"/>
  <c r="T279" i="8"/>
  <c r="S279" i="8"/>
  <c r="R279" i="8"/>
  <c r="Q279" i="8"/>
  <c r="P279" i="8"/>
  <c r="M279" i="8"/>
  <c r="L279" i="8"/>
  <c r="J279" i="8"/>
  <c r="I279" i="8"/>
  <c r="E279" i="8"/>
  <c r="D279" i="8"/>
  <c r="F278" i="8"/>
  <c r="F277" i="8"/>
  <c r="F276" i="8"/>
  <c r="F275" i="8"/>
  <c r="Y274" i="8"/>
  <c r="V274" i="8"/>
  <c r="T274" i="8"/>
  <c r="S274" i="8"/>
  <c r="R274" i="8"/>
  <c r="Q274" i="8"/>
  <c r="P274" i="8"/>
  <c r="M274" i="8"/>
  <c r="L274" i="8"/>
  <c r="J274" i="8"/>
  <c r="I274" i="8"/>
  <c r="H274" i="8"/>
  <c r="E274" i="8"/>
  <c r="D274" i="8"/>
  <c r="F213" i="8"/>
  <c r="F212" i="8"/>
  <c r="Y211" i="8"/>
  <c r="V211" i="8"/>
  <c r="T211" i="8"/>
  <c r="S211" i="8"/>
  <c r="R211" i="8"/>
  <c r="Q211" i="8"/>
  <c r="P211" i="8"/>
  <c r="M211" i="8"/>
  <c r="L211" i="8"/>
  <c r="J211" i="8"/>
  <c r="I211" i="8"/>
  <c r="H211" i="8"/>
  <c r="E211" i="8"/>
  <c r="D211" i="8"/>
  <c r="F210" i="8"/>
  <c r="F209" i="8"/>
  <c r="F208" i="8"/>
  <c r="F207" i="8"/>
  <c r="Y206" i="8"/>
  <c r="V206" i="8"/>
  <c r="T206" i="8"/>
  <c r="S206" i="8"/>
  <c r="R206" i="8"/>
  <c r="Q206" i="8"/>
  <c r="P206" i="8"/>
  <c r="M206" i="8"/>
  <c r="L206" i="8"/>
  <c r="J206" i="8"/>
  <c r="I206" i="8"/>
  <c r="H206" i="8"/>
  <c r="E206" i="8"/>
  <c r="D206" i="8"/>
  <c r="F205" i="8"/>
  <c r="F204" i="8"/>
  <c r="Y203" i="8"/>
  <c r="V203" i="8"/>
  <c r="T203" i="8"/>
  <c r="S203" i="8"/>
  <c r="R203" i="8"/>
  <c r="Q203" i="8"/>
  <c r="P203" i="8"/>
  <c r="M203" i="8"/>
  <c r="L203" i="8"/>
  <c r="J203" i="8"/>
  <c r="I203" i="8"/>
  <c r="H203" i="8"/>
  <c r="E203" i="8"/>
  <c r="D203" i="8"/>
  <c r="F202" i="8"/>
  <c r="F201" i="8"/>
  <c r="F200" i="8"/>
  <c r="F199" i="8"/>
  <c r="F198" i="8"/>
  <c r="F197" i="8"/>
  <c r="F196" i="8"/>
  <c r="Y195" i="8"/>
  <c r="V195" i="8"/>
  <c r="T195" i="8"/>
  <c r="S195" i="8"/>
  <c r="R195" i="8"/>
  <c r="Q195" i="8"/>
  <c r="P195" i="8"/>
  <c r="M195" i="8"/>
  <c r="L195" i="8"/>
  <c r="J195" i="8"/>
  <c r="I195" i="8"/>
  <c r="H195" i="8"/>
  <c r="E195" i="8"/>
  <c r="D195" i="8"/>
  <c r="F192" i="8"/>
  <c r="F191" i="8"/>
  <c r="F190" i="8"/>
  <c r="F189" i="8"/>
  <c r="Y188" i="8"/>
  <c r="V188" i="8"/>
  <c r="T188" i="8"/>
  <c r="S188" i="8"/>
  <c r="R188" i="8"/>
  <c r="Q188" i="8"/>
  <c r="P188" i="8"/>
  <c r="M188" i="8"/>
  <c r="L188" i="8"/>
  <c r="J188" i="8"/>
  <c r="I188" i="8"/>
  <c r="H188" i="8"/>
  <c r="E188" i="8"/>
  <c r="D188" i="8"/>
  <c r="F187" i="8"/>
  <c r="F186" i="8"/>
  <c r="F185" i="8"/>
  <c r="F184" i="8"/>
  <c r="Y183" i="8"/>
  <c r="V183" i="8"/>
  <c r="T183" i="8"/>
  <c r="S183" i="8"/>
  <c r="R183" i="8"/>
  <c r="Q183" i="8"/>
  <c r="P183" i="8"/>
  <c r="M183" i="8"/>
  <c r="L183" i="8"/>
  <c r="J183" i="8"/>
  <c r="I183" i="8"/>
  <c r="H183" i="8"/>
  <c r="E183" i="8"/>
  <c r="D183" i="8"/>
  <c r="F180" i="8"/>
  <c r="F179" i="8"/>
  <c r="F178" i="8"/>
  <c r="F176" i="8"/>
  <c r="Y174" i="8"/>
  <c r="V174" i="8"/>
  <c r="T174" i="8"/>
  <c r="S174" i="8"/>
  <c r="R174" i="8"/>
  <c r="Q174" i="8"/>
  <c r="P174" i="8"/>
  <c r="M174" i="8"/>
  <c r="L174" i="8"/>
  <c r="J174" i="8"/>
  <c r="I174" i="8"/>
  <c r="E174" i="8"/>
  <c r="D174" i="8"/>
  <c r="F173" i="8"/>
  <c r="Y172" i="8"/>
  <c r="V172" i="8"/>
  <c r="T172" i="8"/>
  <c r="S172" i="8"/>
  <c r="R172" i="8"/>
  <c r="Q172" i="8"/>
  <c r="P172" i="8"/>
  <c r="M172" i="8"/>
  <c r="L172" i="8"/>
  <c r="J172" i="8"/>
  <c r="I172" i="8"/>
  <c r="H172" i="8"/>
  <c r="E172" i="8"/>
  <c r="D172" i="8"/>
  <c r="F169" i="8"/>
  <c r="F168" i="8"/>
  <c r="F166" i="8"/>
  <c r="F165" i="8"/>
  <c r="Y162" i="8"/>
  <c r="V162" i="8"/>
  <c r="T162" i="8"/>
  <c r="S162" i="8"/>
  <c r="R162" i="8"/>
  <c r="Q162" i="8"/>
  <c r="P162" i="8"/>
  <c r="M162" i="8"/>
  <c r="L162" i="8"/>
  <c r="J162" i="8"/>
  <c r="I162" i="8"/>
  <c r="H162" i="8"/>
  <c r="E162" i="8"/>
  <c r="D162" i="8"/>
  <c r="F161" i="8"/>
  <c r="F160" i="8"/>
  <c r="F157" i="8"/>
  <c r="F156" i="8"/>
  <c r="Y155" i="8"/>
  <c r="V155" i="8"/>
  <c r="T155" i="8"/>
  <c r="S155" i="8"/>
  <c r="R155" i="8"/>
  <c r="Q155" i="8"/>
  <c r="P155" i="8"/>
  <c r="M155" i="8"/>
  <c r="L155" i="8"/>
  <c r="J155" i="8"/>
  <c r="I155" i="8"/>
  <c r="H155" i="8"/>
  <c r="E155" i="8"/>
  <c r="D155" i="8"/>
  <c r="F154" i="8"/>
  <c r="F152" i="8"/>
  <c r="Y150" i="8"/>
  <c r="V150" i="8"/>
  <c r="T150" i="8"/>
  <c r="S150" i="8"/>
  <c r="R150" i="8"/>
  <c r="Q150" i="8"/>
  <c r="P150" i="8"/>
  <c r="M150" i="8"/>
  <c r="L150" i="8"/>
  <c r="J150" i="8"/>
  <c r="I150" i="8"/>
  <c r="H150" i="8"/>
  <c r="E150" i="8"/>
  <c r="D150" i="8"/>
  <c r="F148" i="8"/>
  <c r="F147" i="8"/>
  <c r="F146" i="8"/>
  <c r="Y145" i="8"/>
  <c r="V145" i="8"/>
  <c r="T145" i="8"/>
  <c r="S145" i="8"/>
  <c r="R145" i="8"/>
  <c r="Q145" i="8"/>
  <c r="P145" i="8"/>
  <c r="M145" i="8"/>
  <c r="L145" i="8"/>
  <c r="J145" i="8"/>
  <c r="I145" i="8"/>
  <c r="H145" i="8"/>
  <c r="E145" i="8"/>
  <c r="D145" i="8"/>
  <c r="F144" i="8"/>
  <c r="Y143" i="8"/>
  <c r="V143" i="8"/>
  <c r="T143" i="8"/>
  <c r="S143" i="8"/>
  <c r="R143" i="8"/>
  <c r="Q143" i="8"/>
  <c r="P143" i="8"/>
  <c r="M143" i="8"/>
  <c r="L143" i="8"/>
  <c r="J143" i="8"/>
  <c r="I143" i="8"/>
  <c r="H143" i="8"/>
  <c r="E143" i="8"/>
  <c r="D143" i="8"/>
  <c r="F142" i="8"/>
  <c r="F141" i="8"/>
  <c r="F140" i="8"/>
  <c r="F139" i="8"/>
  <c r="Y138" i="8"/>
  <c r="V138" i="8"/>
  <c r="T138" i="8"/>
  <c r="S138" i="8"/>
  <c r="R138" i="8"/>
  <c r="Q138" i="8"/>
  <c r="P138" i="8"/>
  <c r="M138" i="8"/>
  <c r="L138" i="8"/>
  <c r="J138" i="8"/>
  <c r="I138" i="8"/>
  <c r="H138" i="8"/>
  <c r="E138" i="8"/>
  <c r="D138" i="8"/>
  <c r="F134" i="8"/>
  <c r="F133" i="8"/>
  <c r="V132" i="8"/>
  <c r="T132" i="8"/>
  <c r="S132" i="8"/>
  <c r="R132" i="8"/>
  <c r="Q132" i="8"/>
  <c r="P132" i="8"/>
  <c r="M132" i="8"/>
  <c r="L132" i="8"/>
  <c r="J132" i="8"/>
  <c r="H132" i="8"/>
  <c r="W132" i="8" s="1"/>
  <c r="E132" i="8"/>
  <c r="D132" i="8"/>
  <c r="F131" i="8"/>
  <c r="F130" i="8"/>
  <c r="F129" i="8"/>
  <c r="F128" i="8"/>
  <c r="V127" i="8"/>
  <c r="T127" i="8"/>
  <c r="S127" i="8"/>
  <c r="R127" i="8"/>
  <c r="Q127" i="8"/>
  <c r="P127" i="8"/>
  <c r="M127" i="8"/>
  <c r="L127" i="8"/>
  <c r="J127" i="8"/>
  <c r="I127" i="8"/>
  <c r="H127" i="8"/>
  <c r="E127" i="8"/>
  <c r="D127" i="8"/>
  <c r="F125" i="8"/>
  <c r="F123" i="8"/>
  <c r="V122" i="8"/>
  <c r="T122" i="8"/>
  <c r="S122" i="8"/>
  <c r="R122" i="8"/>
  <c r="Q122" i="8"/>
  <c r="P122" i="8"/>
  <c r="M122" i="8"/>
  <c r="L122" i="8"/>
  <c r="J122" i="8"/>
  <c r="I122" i="8"/>
  <c r="H122" i="8"/>
  <c r="E122" i="8"/>
  <c r="D122" i="8"/>
  <c r="F121" i="8"/>
  <c r="V120" i="8"/>
  <c r="T120" i="8"/>
  <c r="S120" i="8"/>
  <c r="R120" i="8"/>
  <c r="Q120" i="8"/>
  <c r="P120" i="8"/>
  <c r="M120" i="8"/>
  <c r="L120" i="8"/>
  <c r="J120" i="8"/>
  <c r="I120" i="8"/>
  <c r="H120" i="8"/>
  <c r="E120" i="8"/>
  <c r="D120" i="8"/>
  <c r="F119" i="8"/>
  <c r="F118" i="8"/>
  <c r="F117" i="8"/>
  <c r="F116" i="8"/>
  <c r="V115" i="8"/>
  <c r="T115" i="8"/>
  <c r="S115" i="8"/>
  <c r="R115" i="8"/>
  <c r="Q115" i="8"/>
  <c r="P115" i="8"/>
  <c r="M115" i="8"/>
  <c r="L115" i="8"/>
  <c r="J115" i="8"/>
  <c r="I115" i="8"/>
  <c r="H115" i="8"/>
  <c r="E115" i="8"/>
  <c r="D115" i="8"/>
  <c r="F111" i="8"/>
  <c r="I109" i="8"/>
  <c r="AA107" i="8"/>
  <c r="F107" i="8"/>
  <c r="AA106" i="8"/>
  <c r="F106" i="8"/>
  <c r="AA105" i="8"/>
  <c r="F105" i="8"/>
  <c r="Z104" i="8"/>
  <c r="AA104" i="8" s="1"/>
  <c r="V104" i="8"/>
  <c r="T104" i="8"/>
  <c r="S104" i="8"/>
  <c r="R104" i="8"/>
  <c r="Q104" i="8"/>
  <c r="P104" i="8"/>
  <c r="M104" i="8"/>
  <c r="L104" i="8"/>
  <c r="J104" i="8"/>
  <c r="I104" i="8"/>
  <c r="H104" i="8"/>
  <c r="E104" i="8"/>
  <c r="D104" i="8"/>
  <c r="F103" i="8"/>
  <c r="V102" i="8"/>
  <c r="T102" i="8"/>
  <c r="S102" i="8"/>
  <c r="R102" i="8"/>
  <c r="Q102" i="8"/>
  <c r="P102" i="8"/>
  <c r="M102" i="8"/>
  <c r="L102" i="8"/>
  <c r="J102" i="8"/>
  <c r="I102" i="8"/>
  <c r="H102" i="8"/>
  <c r="E102" i="8"/>
  <c r="D102" i="8"/>
  <c r="AA101" i="8"/>
  <c r="F101" i="8"/>
  <c r="Z100" i="8"/>
  <c r="AA100" i="8" s="1"/>
  <c r="V100" i="8"/>
  <c r="T100" i="8"/>
  <c r="S100" i="8"/>
  <c r="R100" i="8"/>
  <c r="Q100" i="8"/>
  <c r="P100" i="8"/>
  <c r="M100" i="8"/>
  <c r="L100" i="8"/>
  <c r="J100" i="8"/>
  <c r="I100" i="8"/>
  <c r="H100" i="8"/>
  <c r="E100" i="8"/>
  <c r="D100" i="8"/>
  <c r="AA99" i="8"/>
  <c r="AA98" i="8"/>
  <c r="F98" i="8"/>
  <c r="AA97" i="8"/>
  <c r="F97" i="8"/>
  <c r="AA96" i="8"/>
  <c r="F96" i="8"/>
  <c r="Z95" i="8"/>
  <c r="AA95" i="8" s="1"/>
  <c r="V95" i="8"/>
  <c r="T95" i="8"/>
  <c r="S95" i="8"/>
  <c r="R95" i="8"/>
  <c r="Q95" i="8"/>
  <c r="P95" i="8"/>
  <c r="M95" i="8"/>
  <c r="L95" i="8"/>
  <c r="J95" i="8"/>
  <c r="I95" i="8"/>
  <c r="H95" i="8"/>
  <c r="E95" i="8"/>
  <c r="D95" i="8"/>
  <c r="Y93" i="8"/>
  <c r="Y92" i="8" s="1"/>
  <c r="F90" i="8"/>
  <c r="F89" i="8"/>
  <c r="V88" i="8"/>
  <c r="T88" i="8"/>
  <c r="S88" i="8"/>
  <c r="R88" i="8"/>
  <c r="Q88" i="8"/>
  <c r="P88" i="8"/>
  <c r="M88" i="8"/>
  <c r="L88" i="8"/>
  <c r="J88" i="8"/>
  <c r="I88" i="8"/>
  <c r="H88" i="8"/>
  <c r="E88" i="8"/>
  <c r="D88" i="8"/>
  <c r="F87" i="8"/>
  <c r="F86" i="8"/>
  <c r="F84" i="8"/>
  <c r="V83" i="8"/>
  <c r="T83" i="8"/>
  <c r="S83" i="8"/>
  <c r="R83" i="8"/>
  <c r="Q83" i="8"/>
  <c r="P83" i="8"/>
  <c r="M83" i="8"/>
  <c r="L83" i="8"/>
  <c r="J83" i="8"/>
  <c r="I83" i="8"/>
  <c r="H83" i="8"/>
  <c r="W83" i="8" s="1"/>
  <c r="E83" i="8"/>
  <c r="D83" i="8"/>
  <c r="F82" i="8"/>
  <c r="F81" i="8"/>
  <c r="V80" i="8"/>
  <c r="T80" i="8"/>
  <c r="S80" i="8"/>
  <c r="R80" i="8"/>
  <c r="Q80" i="8"/>
  <c r="P80" i="8"/>
  <c r="M80" i="8"/>
  <c r="L80" i="8"/>
  <c r="J80" i="8"/>
  <c r="I80" i="8"/>
  <c r="H80" i="8"/>
  <c r="E80" i="8"/>
  <c r="D80" i="8"/>
  <c r="F78" i="8"/>
  <c r="F77" i="8"/>
  <c r="F76" i="8"/>
  <c r="F75" i="8"/>
  <c r="F74" i="8"/>
  <c r="F73" i="8"/>
  <c r="V72" i="8"/>
  <c r="T72" i="8"/>
  <c r="S72" i="8"/>
  <c r="R72" i="8"/>
  <c r="Q72" i="8"/>
  <c r="P72" i="8"/>
  <c r="M72" i="8"/>
  <c r="L72" i="8"/>
  <c r="J72" i="8"/>
  <c r="I72" i="8"/>
  <c r="H72" i="8"/>
  <c r="E72" i="8"/>
  <c r="D72" i="8"/>
  <c r="F69" i="8"/>
  <c r="F68" i="8"/>
  <c r="F67" i="8"/>
  <c r="F66" i="8"/>
  <c r="V65" i="8"/>
  <c r="T65" i="8"/>
  <c r="S65" i="8"/>
  <c r="R65" i="8"/>
  <c r="Q65" i="8"/>
  <c r="P65" i="8"/>
  <c r="M65" i="8"/>
  <c r="L65" i="8"/>
  <c r="J65" i="8"/>
  <c r="I65" i="8"/>
  <c r="H65" i="8"/>
  <c r="E65" i="8"/>
  <c r="D65" i="8"/>
  <c r="F63" i="8"/>
  <c r="F61" i="8"/>
  <c r="V60" i="8"/>
  <c r="T60" i="8"/>
  <c r="S60" i="8"/>
  <c r="R60" i="8"/>
  <c r="Q60" i="8"/>
  <c r="P60" i="8"/>
  <c r="M60" i="8"/>
  <c r="L60" i="8"/>
  <c r="J60" i="8"/>
  <c r="I60" i="8"/>
  <c r="H60" i="8"/>
  <c r="E60" i="8"/>
  <c r="D60" i="8"/>
  <c r="F58" i="8"/>
  <c r="F57" i="8"/>
  <c r="F56" i="8"/>
  <c r="F55" i="8"/>
  <c r="F54" i="8"/>
  <c r="F53" i="8"/>
  <c r="V51" i="8"/>
  <c r="T51" i="8"/>
  <c r="S51" i="8"/>
  <c r="R51" i="8"/>
  <c r="Q51" i="8"/>
  <c r="P51" i="8"/>
  <c r="M51" i="8"/>
  <c r="L51" i="8"/>
  <c r="J51" i="8"/>
  <c r="I51" i="8"/>
  <c r="H51" i="8"/>
  <c r="E51" i="8"/>
  <c r="D51" i="8"/>
  <c r="F50" i="8"/>
  <c r="V49" i="8"/>
  <c r="T49" i="8"/>
  <c r="S49" i="8"/>
  <c r="R49" i="8"/>
  <c r="Q49" i="8"/>
  <c r="P49" i="8"/>
  <c r="M49" i="8"/>
  <c r="L49" i="8"/>
  <c r="J49" i="8"/>
  <c r="I49" i="8"/>
  <c r="H49" i="8"/>
  <c r="E49" i="8"/>
  <c r="D49" i="8"/>
  <c r="F48" i="8"/>
  <c r="F47" i="8"/>
  <c r="F46" i="8"/>
  <c r="F45" i="8"/>
  <c r="F44" i="8"/>
  <c r="F43" i="8"/>
  <c r="F42" i="8"/>
  <c r="F41" i="8"/>
  <c r="F40" i="8"/>
  <c r="V39" i="8"/>
  <c r="T39" i="8"/>
  <c r="S39" i="8"/>
  <c r="R39" i="8"/>
  <c r="Q39" i="8"/>
  <c r="P39" i="8"/>
  <c r="M39" i="8"/>
  <c r="L39" i="8"/>
  <c r="J39" i="8"/>
  <c r="I39" i="8"/>
  <c r="H39" i="8"/>
  <c r="E39" i="8"/>
  <c r="D39" i="8"/>
  <c r="F38" i="8"/>
  <c r="F37" i="8"/>
  <c r="F36" i="8"/>
  <c r="F35" i="8"/>
  <c r="F34" i="8"/>
  <c r="F33" i="8"/>
  <c r="V32" i="8"/>
  <c r="T32" i="8"/>
  <c r="S32" i="8"/>
  <c r="R32" i="8"/>
  <c r="Q32" i="8"/>
  <c r="P32" i="8"/>
  <c r="M32" i="8"/>
  <c r="L32" i="8"/>
  <c r="J32" i="8"/>
  <c r="I32" i="8"/>
  <c r="H32" i="8"/>
  <c r="E32" i="8"/>
  <c r="D32" i="8"/>
  <c r="F31" i="8"/>
  <c r="F29" i="8"/>
  <c r="V27" i="8"/>
  <c r="T27" i="8"/>
  <c r="S27" i="8"/>
  <c r="R27" i="8"/>
  <c r="Q27" i="8"/>
  <c r="P27" i="8"/>
  <c r="M27" i="8"/>
  <c r="L27" i="8"/>
  <c r="J27" i="8"/>
  <c r="I27" i="8"/>
  <c r="H27" i="8"/>
  <c r="E27" i="8"/>
  <c r="D27" i="8"/>
  <c r="F24" i="8"/>
  <c r="V22" i="8"/>
  <c r="T22" i="8"/>
  <c r="S22" i="8"/>
  <c r="R22" i="8"/>
  <c r="Q22" i="8"/>
  <c r="P22" i="8"/>
  <c r="M22" i="8"/>
  <c r="L22" i="8"/>
  <c r="J22" i="8"/>
  <c r="I22" i="8"/>
  <c r="H22" i="8"/>
  <c r="E22" i="8"/>
  <c r="D22" i="8"/>
  <c r="F21" i="8"/>
  <c r="V20" i="8"/>
  <c r="T20" i="8"/>
  <c r="S20" i="8"/>
  <c r="R20" i="8"/>
  <c r="Q20" i="8"/>
  <c r="P20" i="8"/>
  <c r="M20" i="8"/>
  <c r="L20" i="8"/>
  <c r="J20" i="8"/>
  <c r="I20" i="8"/>
  <c r="H20" i="8"/>
  <c r="E20" i="8"/>
  <c r="D20" i="8"/>
  <c r="F19" i="8"/>
  <c r="F18" i="8"/>
  <c r="F17" i="8"/>
  <c r="F16" i="8"/>
  <c r="V15" i="8"/>
  <c r="T15" i="8"/>
  <c r="S15" i="8"/>
  <c r="R15" i="8"/>
  <c r="Q15" i="8"/>
  <c r="P15" i="8"/>
  <c r="M15" i="8"/>
  <c r="L15" i="8"/>
  <c r="J15" i="8"/>
  <c r="I15" i="8"/>
  <c r="H15" i="8"/>
  <c r="E15" i="8"/>
  <c r="D15" i="8"/>
  <c r="J10" i="8"/>
  <c r="F8" i="8"/>
  <c r="W1338" i="8" l="1"/>
  <c r="W1494" i="8"/>
  <c r="W22" i="8"/>
  <c r="W39" i="8"/>
  <c r="W51" i="8"/>
  <c r="W104" i="8"/>
  <c r="W145" i="8"/>
  <c r="W174" i="8"/>
  <c r="W211" i="8"/>
  <c r="W281" i="8"/>
  <c r="W324" i="8"/>
  <c r="W347" i="8"/>
  <c r="W371" i="8"/>
  <c r="W404" i="8"/>
  <c r="W419" i="8"/>
  <c r="W434" i="8"/>
  <c r="W480" i="8"/>
  <c r="W254" i="8"/>
  <c r="W627" i="8"/>
  <c r="W898" i="8"/>
  <c r="W961" i="8"/>
  <c r="W1029" i="8"/>
  <c r="W1048" i="8"/>
  <c r="W1107" i="8"/>
  <c r="W1114" i="8"/>
  <c r="W1227" i="8"/>
  <c r="W1267" i="8"/>
  <c r="W1402" i="8"/>
  <c r="W1474" i="8"/>
  <c r="W1526" i="8"/>
  <c r="W27" i="8"/>
  <c r="W588" i="8"/>
  <c r="W900" i="8"/>
  <c r="W937" i="8"/>
  <c r="W1215" i="8"/>
  <c r="W1514" i="8"/>
  <c r="W274" i="8"/>
  <c r="W354" i="8"/>
  <c r="W422" i="8"/>
  <c r="W439" i="8"/>
  <c r="W551" i="8"/>
  <c r="W580" i="8"/>
  <c r="W235" i="8"/>
  <c r="W263" i="8"/>
  <c r="W620" i="8"/>
  <c r="W632" i="8"/>
  <c r="W656" i="8"/>
  <c r="W670" i="8"/>
  <c r="W700" i="8"/>
  <c r="W797" i="8"/>
  <c r="W876" i="8"/>
  <c r="W978" i="8"/>
  <c r="W1017" i="8"/>
  <c r="W1036" i="8"/>
  <c r="W1074" i="8"/>
  <c r="W1089" i="8"/>
  <c r="W1236" i="8"/>
  <c r="W1269" i="8"/>
  <c r="W1307" i="8"/>
  <c r="W1433" i="8"/>
  <c r="W203" i="8"/>
  <c r="W339" i="8"/>
  <c r="W532" i="8"/>
  <c r="W745" i="8"/>
  <c r="W1198" i="8"/>
  <c r="W1279" i="8"/>
  <c r="H1318" i="8"/>
  <c r="W1318" i="8" s="1"/>
  <c r="W1319" i="8"/>
  <c r="W72" i="8"/>
  <c r="W120" i="8"/>
  <c r="W138" i="8"/>
  <c r="W162" i="8"/>
  <c r="W452" i="8"/>
  <c r="W469" i="8"/>
  <c r="W500" i="8"/>
  <c r="W644" i="8"/>
  <c r="W712" i="8"/>
  <c r="W734" i="8"/>
  <c r="W849" i="8"/>
  <c r="W864" i="8"/>
  <c r="W888" i="8"/>
  <c r="W914" i="8"/>
  <c r="W989" i="8"/>
  <c r="W1124" i="8"/>
  <c r="W1191" i="8"/>
  <c r="W1330" i="8"/>
  <c r="W1379" i="8"/>
  <c r="W1390" i="8"/>
  <c r="W1421" i="8"/>
  <c r="W1462" i="8"/>
  <c r="W1487" i="8"/>
  <c r="W1553" i="8"/>
  <c r="W1574" i="8"/>
  <c r="H1635" i="8"/>
  <c r="W1635" i="8" s="1"/>
  <c r="W1636" i="8"/>
  <c r="W15" i="8"/>
  <c r="W32" i="8"/>
  <c r="W88" i="8"/>
  <c r="W122" i="8"/>
  <c r="W150" i="8"/>
  <c r="W183" i="8"/>
  <c r="W195" i="8"/>
  <c r="W286" i="8"/>
  <c r="W520" i="8"/>
  <c r="W225" i="8"/>
  <c r="W605" i="8"/>
  <c r="W685" i="8"/>
  <c r="W724" i="8"/>
  <c r="W785" i="8"/>
  <c r="W929" i="8"/>
  <c r="W968" i="8"/>
  <c r="W1102" i="8"/>
  <c r="W1296" i="8"/>
  <c r="W1407" i="8"/>
  <c r="W1464" i="8"/>
  <c r="W1499" i="8"/>
  <c r="W1593" i="8"/>
  <c r="W100" i="8"/>
  <c r="I182" i="8"/>
  <c r="W308" i="8"/>
  <c r="W319" i="8"/>
  <c r="W342" i="8"/>
  <c r="W366" i="8"/>
  <c r="W411" i="8"/>
  <c r="W485" i="8"/>
  <c r="W503" i="8"/>
  <c r="W218" i="8"/>
  <c r="W268" i="8"/>
  <c r="W736" i="8"/>
  <c r="W840" i="8"/>
  <c r="W852" i="8"/>
  <c r="W944" i="8"/>
  <c r="W956" i="8"/>
  <c r="W994" i="8"/>
  <c r="W1147" i="8"/>
  <c r="W1241" i="8"/>
  <c r="W1322" i="8"/>
  <c r="W1333" i="8"/>
  <c r="W1356" i="8"/>
  <c r="W1367" i="8"/>
  <c r="W1409" i="8"/>
  <c r="W1546" i="8"/>
  <c r="W60" i="8"/>
  <c r="W298" i="8"/>
  <c r="W378" i="8"/>
  <c r="W441" i="8"/>
  <c r="W522" i="8"/>
  <c r="W539" i="8"/>
  <c r="W572" i="8"/>
  <c r="W242" i="8"/>
  <c r="W773" i="8"/>
  <c r="W980" i="8"/>
  <c r="W1009" i="8"/>
  <c r="W1041" i="8"/>
  <c r="W1140" i="8"/>
  <c r="W1155" i="8"/>
  <c r="W1203" i="8"/>
  <c r="W1262" i="8"/>
  <c r="W1346" i="8"/>
  <c r="W1531" i="8"/>
  <c r="W1576" i="8"/>
  <c r="W1624" i="8"/>
  <c r="W127" i="8"/>
  <c r="J318" i="8"/>
  <c r="W427" i="8"/>
  <c r="W459" i="8"/>
  <c r="W583" i="8"/>
  <c r="W608" i="8"/>
  <c r="W625" i="8"/>
  <c r="W688" i="8"/>
  <c r="W750" i="8"/>
  <c r="W787" i="8"/>
  <c r="W816" i="8"/>
  <c r="W869" i="8"/>
  <c r="W921" i="8"/>
  <c r="W1024" i="8"/>
  <c r="W1081" i="8"/>
  <c r="W1092" i="8"/>
  <c r="W1126" i="8"/>
  <c r="W1469" i="8"/>
  <c r="W1558" i="8"/>
  <c r="H1610" i="8"/>
  <c r="W1611" i="8"/>
  <c r="W143" i="8"/>
  <c r="W155" i="8"/>
  <c r="W172" i="8"/>
  <c r="W310" i="8"/>
  <c r="W390" i="8"/>
  <c r="W560" i="8"/>
  <c r="W637" i="8"/>
  <c r="W705" i="8"/>
  <c r="W717" i="8"/>
  <c r="W765" i="8"/>
  <c r="W881" i="8"/>
  <c r="W932" i="8"/>
  <c r="W1225" i="8"/>
  <c r="H1247" i="8"/>
  <c r="W1248" i="8"/>
  <c r="W1274" i="8"/>
  <c r="W1298" i="8"/>
  <c r="W1312" i="8"/>
  <c r="W1358" i="8"/>
  <c r="W1395" i="8"/>
  <c r="W1492" i="8"/>
  <c r="W1519" i="8"/>
  <c r="W80" i="8"/>
  <c r="W279" i="8"/>
  <c r="W359" i="8"/>
  <c r="W492" i="8"/>
  <c r="W508" i="8"/>
  <c r="W527" i="8"/>
  <c r="W252" i="8"/>
  <c r="W597" i="8"/>
  <c r="W677" i="8"/>
  <c r="W909" i="8"/>
  <c r="W949" i="8"/>
  <c r="W1012" i="8"/>
  <c r="W1058" i="8"/>
  <c r="W1069" i="8"/>
  <c r="W1163" i="8"/>
  <c r="W1196" i="8"/>
  <c r="W1208" i="8"/>
  <c r="W1286" i="8"/>
  <c r="W1372" i="8"/>
  <c r="W1457" i="8"/>
  <c r="W1569" i="8"/>
  <c r="W1598" i="8"/>
  <c r="W206" i="8"/>
  <c r="W331" i="8"/>
  <c r="W388" i="8"/>
  <c r="W399" i="8"/>
  <c r="W471" i="8"/>
  <c r="W95" i="8"/>
  <c r="W20" i="8"/>
  <c r="W49" i="8"/>
  <c r="W65" i="8"/>
  <c r="W102" i="8"/>
  <c r="W115" i="8"/>
  <c r="W188" i="8"/>
  <c r="W291" i="8"/>
  <c r="W447" i="8"/>
  <c r="E479" i="8"/>
  <c r="W230" i="8"/>
  <c r="W665" i="8"/>
  <c r="W707" i="8"/>
  <c r="W780" i="8"/>
  <c r="W804" i="8"/>
  <c r="W825" i="8"/>
  <c r="W857" i="8"/>
  <c r="W871" i="8"/>
  <c r="W1001" i="8"/>
  <c r="W1135" i="8"/>
  <c r="W1387" i="8"/>
  <c r="W1521" i="8"/>
  <c r="W1563" i="8"/>
  <c r="W1581" i="8"/>
  <c r="W1629" i="8"/>
  <c r="S169" i="13"/>
  <c r="AF169" i="13" s="1"/>
  <c r="R182" i="8"/>
  <c r="T1068" i="8"/>
  <c r="V479" i="8"/>
  <c r="J262" i="8"/>
  <c r="Y744" i="8"/>
  <c r="E318" i="8"/>
  <c r="V318" i="8"/>
  <c r="M479" i="8"/>
  <c r="V664" i="8"/>
  <c r="T824" i="8"/>
  <c r="E398" i="8"/>
  <c r="T182" i="8"/>
  <c r="I318" i="8"/>
  <c r="L1068" i="8"/>
  <c r="S479" i="8"/>
  <c r="H908" i="8"/>
  <c r="P1068" i="8"/>
  <c r="S398" i="8"/>
  <c r="S182" i="8"/>
  <c r="S318" i="8"/>
  <c r="M744" i="8"/>
  <c r="R1068" i="8"/>
  <c r="L1235" i="8"/>
  <c r="Q479" i="8"/>
  <c r="T744" i="8"/>
  <c r="T479" i="8"/>
  <c r="V744" i="8"/>
  <c r="P182" i="8"/>
  <c r="Q182" i="8"/>
  <c r="R744" i="8"/>
  <c r="R479" i="8"/>
  <c r="E1580" i="8"/>
  <c r="D479" i="8"/>
  <c r="M1235" i="8"/>
  <c r="P744" i="8"/>
  <c r="D182" i="8"/>
  <c r="H1366" i="8"/>
  <c r="L1366" i="8"/>
  <c r="J182" i="8"/>
  <c r="T318" i="8"/>
  <c r="E744" i="8"/>
  <c r="R664" i="8"/>
  <c r="P262" i="8"/>
  <c r="L908" i="8"/>
  <c r="R908" i="8"/>
  <c r="V1366" i="8"/>
  <c r="E182" i="8"/>
  <c r="M398" i="8"/>
  <c r="Q559" i="8"/>
  <c r="R1366" i="8"/>
  <c r="E559" i="8"/>
  <c r="Q318" i="8"/>
  <c r="V182" i="8"/>
  <c r="D318" i="8"/>
  <c r="T262" i="8"/>
  <c r="D1235" i="8"/>
  <c r="I664" i="8"/>
  <c r="I908" i="8"/>
  <c r="H1525" i="8"/>
  <c r="L182" i="8"/>
  <c r="Q398" i="8"/>
  <c r="R824" i="8"/>
  <c r="L559" i="8"/>
  <c r="M1366" i="8"/>
  <c r="Q664" i="8"/>
  <c r="E824" i="8"/>
  <c r="P839" i="8"/>
  <c r="P838" i="8" s="1"/>
  <c r="S1235" i="8"/>
  <c r="T908" i="8"/>
  <c r="S1366" i="8"/>
  <c r="M664" i="8"/>
  <c r="R262" i="8"/>
  <c r="S664" i="8"/>
  <c r="I824" i="8"/>
  <c r="T1366" i="8"/>
  <c r="D262" i="8"/>
  <c r="E664" i="8"/>
  <c r="E908" i="8"/>
  <c r="D1366" i="8"/>
  <c r="D559" i="8"/>
  <c r="E262" i="8"/>
  <c r="P824" i="8"/>
  <c r="V1235" i="8"/>
  <c r="E1366" i="8"/>
  <c r="Q824" i="8"/>
  <c r="I1235" i="8"/>
  <c r="S744" i="8"/>
  <c r="L398" i="8"/>
  <c r="L479" i="8"/>
  <c r="M908" i="8"/>
  <c r="Q262" i="8"/>
  <c r="R1235" i="8"/>
  <c r="S559" i="8"/>
  <c r="L824" i="8"/>
  <c r="H559" i="8"/>
  <c r="V559" i="8"/>
  <c r="I262" i="8"/>
  <c r="J664" i="8"/>
  <c r="J1235" i="8"/>
  <c r="Y1366" i="8"/>
  <c r="AD180" i="13"/>
  <c r="AD182" i="13" s="1"/>
  <c r="AD184" i="13" s="1"/>
  <c r="AD21" i="13"/>
  <c r="AD20" i="13" s="1"/>
  <c r="AF104" i="13"/>
  <c r="M21" i="13"/>
  <c r="M20" i="13" s="1"/>
  <c r="AA21" i="13"/>
  <c r="AA20" i="13" s="1"/>
  <c r="N21" i="13"/>
  <c r="N20" i="13" s="1"/>
  <c r="AD175" i="13"/>
  <c r="AD177" i="13" s="1"/>
  <c r="Q21" i="13"/>
  <c r="Q20" i="13" s="1"/>
  <c r="AC21" i="13"/>
  <c r="AC20" i="13" s="1"/>
  <c r="M175" i="13"/>
  <c r="M177" i="13" s="1"/>
  <c r="M180" i="13"/>
  <c r="M182" i="13" s="1"/>
  <c r="M184" i="13" s="1"/>
  <c r="AB175" i="13"/>
  <c r="AB177" i="13" s="1"/>
  <c r="AA175" i="13"/>
  <c r="AA177" i="13" s="1"/>
  <c r="S87" i="13"/>
  <c r="AF87" i="13" s="1"/>
  <c r="AB172" i="13"/>
  <c r="O168" i="13"/>
  <c r="O170" i="13" s="1"/>
  <c r="O175" i="13" s="1"/>
  <c r="O177" i="13" s="1"/>
  <c r="AC175" i="13"/>
  <c r="AC177" i="13" s="1"/>
  <c r="AC172" i="13"/>
  <c r="AA180" i="13"/>
  <c r="N180" i="13"/>
  <c r="N182" i="13" s="1"/>
  <c r="N184" i="13" s="1"/>
  <c r="L21" i="13"/>
  <c r="L20" i="13" s="1"/>
  <c r="N175" i="13"/>
  <c r="N177" i="13" s="1"/>
  <c r="AE180" i="13"/>
  <c r="AE182" i="13" s="1"/>
  <c r="AE184" i="13" s="1"/>
  <c r="AE172" i="13"/>
  <c r="W168" i="13"/>
  <c r="W170" i="13" s="1"/>
  <c r="W175" i="13" s="1"/>
  <c r="W177" i="13" s="1"/>
  <c r="AC180" i="13"/>
  <c r="AC182" i="13" s="1"/>
  <c r="AC184" i="13" s="1"/>
  <c r="L172" i="13"/>
  <c r="L180" i="13"/>
  <c r="L182" i="13" s="1"/>
  <c r="L184" i="13" s="1"/>
  <c r="Q170" i="13"/>
  <c r="T839" i="8"/>
  <c r="T838" i="8" s="1"/>
  <c r="AH172" i="13"/>
  <c r="AH180" i="13"/>
  <c r="AH175" i="13"/>
  <c r="AH177" i="13" s="1"/>
  <c r="T172" i="13"/>
  <c r="T175" i="13"/>
  <c r="T177" i="13" s="1"/>
  <c r="P318" i="8"/>
  <c r="Y318" i="8"/>
  <c r="Z172" i="13"/>
  <c r="Z175" i="13"/>
  <c r="Z177" i="13" s="1"/>
  <c r="S908" i="8"/>
  <c r="V908" i="8"/>
  <c r="L262" i="8"/>
  <c r="Y479" i="8"/>
  <c r="R559" i="8"/>
  <c r="V398" i="8"/>
  <c r="D824" i="8"/>
  <c r="S1432" i="8"/>
  <c r="M318" i="8"/>
  <c r="M559" i="8"/>
  <c r="H398" i="8"/>
  <c r="U10" i="8"/>
  <c r="W10" i="8" s="1"/>
  <c r="D1580" i="8"/>
  <c r="P479" i="8"/>
  <c r="P1366" i="8"/>
  <c r="M273" i="8"/>
  <c r="V1545" i="8"/>
  <c r="D1623" i="8"/>
  <c r="D1622" i="8" s="1"/>
  <c r="D1621" i="8" s="1"/>
  <c r="I1623" i="8"/>
  <c r="I1622" i="8" s="1"/>
  <c r="I1621" i="8" s="1"/>
  <c r="S1580" i="8"/>
  <c r="J59" i="8"/>
  <c r="F203" i="8"/>
  <c r="R1580" i="8"/>
  <c r="I744" i="8"/>
  <c r="R1190" i="8"/>
  <c r="F1215" i="8"/>
  <c r="J126" i="8"/>
  <c r="F869" i="8"/>
  <c r="P943" i="8"/>
  <c r="T943" i="8"/>
  <c r="F1225" i="8"/>
  <c r="E1401" i="8"/>
  <c r="R194" i="8"/>
  <c r="R193" i="8" s="1"/>
  <c r="H863" i="8"/>
  <c r="M863" i="8"/>
  <c r="S863" i="8"/>
  <c r="V863" i="8"/>
  <c r="H875" i="8"/>
  <c r="V875" i="8"/>
  <c r="E920" i="8"/>
  <c r="E919" i="8" s="1"/>
  <c r="L920" i="8"/>
  <c r="L919" i="8" s="1"/>
  <c r="R920" i="8"/>
  <c r="R919" i="8" s="1"/>
  <c r="T920" i="8"/>
  <c r="T919" i="8" s="1"/>
  <c r="I1545" i="8"/>
  <c r="P1545" i="8"/>
  <c r="T1545" i="8"/>
  <c r="Q114" i="8"/>
  <c r="F138" i="8"/>
  <c r="D137" i="8"/>
  <c r="J137" i="8"/>
  <c r="Q137" i="8"/>
  <c r="V137" i="8"/>
  <c r="F693" i="8"/>
  <c r="E711" i="8"/>
  <c r="Y863" i="8"/>
  <c r="Q273" i="8"/>
  <c r="E330" i="8"/>
  <c r="E329" i="8" s="1"/>
  <c r="R330" i="8"/>
  <c r="R329" i="8" s="1"/>
  <c r="Y330" i="8"/>
  <c r="Y329" i="8" s="1"/>
  <c r="E365" i="8"/>
  <c r="T514" i="8"/>
  <c r="D596" i="8"/>
  <c r="D595" i="8" s="1"/>
  <c r="J596" i="8"/>
  <c r="J595" i="8" s="1"/>
  <c r="Q596" i="8"/>
  <c r="Q595" i="8" s="1"/>
  <c r="M676" i="8"/>
  <c r="M675" i="8" s="1"/>
  <c r="D756" i="8"/>
  <c r="D755" i="8" s="1"/>
  <c r="M779" i="8"/>
  <c r="V1432" i="8"/>
  <c r="F1464" i="8"/>
  <c r="M14" i="8"/>
  <c r="M194" i="8"/>
  <c r="M193" i="8" s="1"/>
  <c r="S194" i="8"/>
  <c r="S193" i="8" s="1"/>
  <c r="V194" i="8"/>
  <c r="V193" i="8" s="1"/>
  <c r="D194" i="8"/>
  <c r="D193" i="8" s="1"/>
  <c r="Y194" i="8"/>
  <c r="Y193" i="8" s="1"/>
  <c r="J273" i="8"/>
  <c r="I491" i="8"/>
  <c r="I490" i="8" s="1"/>
  <c r="T491" i="8"/>
  <c r="T490" i="8" s="1"/>
  <c r="R491" i="8"/>
  <c r="R490" i="8" s="1"/>
  <c r="P1432" i="8"/>
  <c r="T1432" i="8"/>
  <c r="E1545" i="8"/>
  <c r="S1545" i="8"/>
  <c r="I1580" i="8"/>
  <c r="F83" i="8"/>
  <c r="P137" i="8"/>
  <c r="T137" i="8"/>
  <c r="Q365" i="8"/>
  <c r="S365" i="8"/>
  <c r="D446" i="8"/>
  <c r="Q217" i="8"/>
  <c r="F685" i="8"/>
  <c r="P711" i="8"/>
  <c r="T711" i="8"/>
  <c r="S988" i="8"/>
  <c r="F1029" i="8"/>
  <c r="M1190" i="8"/>
  <c r="S1190" i="8"/>
  <c r="V1190" i="8"/>
  <c r="T1321" i="8"/>
  <c r="T1317" i="8" s="1"/>
  <c r="T1420" i="8"/>
  <c r="E1468" i="8"/>
  <c r="P619" i="8"/>
  <c r="T619" i="8"/>
  <c r="F625" i="8"/>
  <c r="P699" i="8"/>
  <c r="D779" i="8"/>
  <c r="Q779" i="8"/>
  <c r="I863" i="8"/>
  <c r="P863" i="8"/>
  <c r="T863" i="8"/>
  <c r="T955" i="8"/>
  <c r="M1432" i="8"/>
  <c r="P59" i="8"/>
  <c r="J676" i="8"/>
  <c r="J675" i="8" s="1"/>
  <c r="Q676" i="8"/>
  <c r="Q675" i="8" s="1"/>
  <c r="I988" i="8"/>
  <c r="P988" i="8"/>
  <c r="T988" i="8"/>
  <c r="F1163" i="8"/>
  <c r="F1379" i="8"/>
  <c r="P1420" i="8"/>
  <c r="L1468" i="8"/>
  <c r="R1468" i="8"/>
  <c r="Q59" i="8"/>
  <c r="R149" i="8"/>
  <c r="D273" i="8"/>
  <c r="V273" i="8"/>
  <c r="P433" i="8"/>
  <c r="T433" i="8"/>
  <c r="L433" i="8"/>
  <c r="R433" i="8"/>
  <c r="D491" i="8"/>
  <c r="D490" i="8" s="1"/>
  <c r="J491" i="8"/>
  <c r="J490" i="8" s="1"/>
  <c r="Q491" i="8"/>
  <c r="Q490" i="8" s="1"/>
  <c r="P514" i="8"/>
  <c r="D619" i="8"/>
  <c r="Q619" i="8"/>
  <c r="T699" i="8"/>
  <c r="Y699" i="8"/>
  <c r="R711" i="8"/>
  <c r="I756" i="8"/>
  <c r="I755" i="8" s="1"/>
  <c r="P756" i="8"/>
  <c r="P755" i="8" s="1"/>
  <c r="T756" i="8"/>
  <c r="T755" i="8" s="1"/>
  <c r="Y756" i="8"/>
  <c r="Y755" i="8" s="1"/>
  <c r="H779" i="8"/>
  <c r="S779" i="8"/>
  <c r="V779" i="8"/>
  <c r="M920" i="8"/>
  <c r="M919" i="8" s="1"/>
  <c r="D920" i="8"/>
  <c r="D919" i="8" s="1"/>
  <c r="D1378" i="8"/>
  <c r="D1377" i="8" s="1"/>
  <c r="H1378" i="8"/>
  <c r="D1401" i="8"/>
  <c r="J1456" i="8"/>
  <c r="M1468" i="8"/>
  <c r="P1468" i="8"/>
  <c r="T1468" i="8"/>
  <c r="S14" i="8"/>
  <c r="T59" i="8"/>
  <c r="F560" i="8"/>
  <c r="V59" i="8"/>
  <c r="H137" i="8"/>
  <c r="F242" i="8"/>
  <c r="I631" i="8"/>
  <c r="D676" i="8"/>
  <c r="D675" i="8" s="1"/>
  <c r="Y676" i="8"/>
  <c r="Y675" i="8" s="1"/>
  <c r="I676" i="8"/>
  <c r="I675" i="8" s="1"/>
  <c r="D699" i="8"/>
  <c r="J699" i="8"/>
  <c r="Q699" i="8"/>
  <c r="S756" i="8"/>
  <c r="S755" i="8" s="1"/>
  <c r="F768" i="8"/>
  <c r="U880" i="8"/>
  <c r="E1261" i="8"/>
  <c r="L1261" i="8"/>
  <c r="R1261" i="8"/>
  <c r="F1274" i="8"/>
  <c r="P1306" i="8"/>
  <c r="T1306" i="8"/>
  <c r="X1306" i="8"/>
  <c r="V1456" i="8"/>
  <c r="U1549" i="8"/>
  <c r="Q1557" i="8"/>
  <c r="E1568" i="8"/>
  <c r="F765" i="8"/>
  <c r="H756" i="8"/>
  <c r="L285" i="8"/>
  <c r="R59" i="8"/>
  <c r="P71" i="8"/>
  <c r="P70" i="8" s="1"/>
  <c r="T71" i="8"/>
  <c r="T70" i="8" s="1"/>
  <c r="V114" i="8"/>
  <c r="I137" i="8"/>
  <c r="U28" i="8"/>
  <c r="F51" i="8"/>
  <c r="J71" i="8"/>
  <c r="J70" i="8" s="1"/>
  <c r="F122" i="8"/>
  <c r="F132" i="8"/>
  <c r="U167" i="8"/>
  <c r="J194" i="8"/>
  <c r="J193" i="8" s="1"/>
  <c r="Q194" i="8"/>
  <c r="Q193" i="8" s="1"/>
  <c r="I273" i="8"/>
  <c r="P273" i="8"/>
  <c r="T273" i="8"/>
  <c r="Q1456" i="8"/>
  <c r="J26" i="8"/>
  <c r="D353" i="8"/>
  <c r="J353" i="8"/>
  <c r="Q353" i="8"/>
  <c r="D908" i="8"/>
  <c r="U1562" i="8"/>
  <c r="F1562" i="8"/>
  <c r="P410" i="8"/>
  <c r="P409" i="8" s="1"/>
  <c r="Y410" i="8"/>
  <c r="Y409" i="8" s="1"/>
  <c r="E491" i="8"/>
  <c r="E490" i="8" s="1"/>
  <c r="L491" i="8"/>
  <c r="L490" i="8" s="1"/>
  <c r="Q526" i="8"/>
  <c r="F254" i="8"/>
  <c r="V619" i="8"/>
  <c r="D988" i="8"/>
  <c r="J988" i="8"/>
  <c r="Q988" i="8"/>
  <c r="E1432" i="8"/>
  <c r="P1513" i="8"/>
  <c r="P1512" i="8" s="1"/>
  <c r="P1511" i="8" s="1"/>
  <c r="P1616" i="8" s="1"/>
  <c r="T1513" i="8"/>
  <c r="T1512" i="8" s="1"/>
  <c r="T1511" i="8" s="1"/>
  <c r="T1616" i="8" s="1"/>
  <c r="J1557" i="8"/>
  <c r="S137" i="8"/>
  <c r="S149" i="8"/>
  <c r="V149" i="8"/>
  <c r="E194" i="8"/>
  <c r="E193" i="8" s="1"/>
  <c r="S273" i="8"/>
  <c r="F310" i="8"/>
  <c r="D330" i="8"/>
  <c r="D329" i="8" s="1"/>
  <c r="J330" i="8"/>
  <c r="J329" i="8" s="1"/>
  <c r="I353" i="8"/>
  <c r="P353" i="8"/>
  <c r="T353" i="8"/>
  <c r="F371" i="8"/>
  <c r="I446" i="8"/>
  <c r="P446" i="8"/>
  <c r="Y446" i="8"/>
  <c r="E514" i="8"/>
  <c r="E526" i="8"/>
  <c r="L526" i="8"/>
  <c r="R526" i="8"/>
  <c r="H571" i="8"/>
  <c r="M571" i="8"/>
  <c r="M570" i="8" s="1"/>
  <c r="S571" i="8"/>
  <c r="S570" i="8" s="1"/>
  <c r="V571" i="8"/>
  <c r="V570" i="8" s="1"/>
  <c r="Q571" i="8"/>
  <c r="Q570" i="8" s="1"/>
  <c r="Y571" i="8"/>
  <c r="Y570" i="8" s="1"/>
  <c r="I571" i="8"/>
  <c r="I570" i="8" s="1"/>
  <c r="D217" i="8"/>
  <c r="J217" i="8"/>
  <c r="Y217" i="8"/>
  <c r="J229" i="8"/>
  <c r="Q229" i="8"/>
  <c r="F252" i="8"/>
  <c r="P596" i="8"/>
  <c r="P595" i="8" s="1"/>
  <c r="E596" i="8"/>
  <c r="E595" i="8" s="1"/>
  <c r="M756" i="8"/>
  <c r="M755" i="8" s="1"/>
  <c r="V756" i="8"/>
  <c r="V755" i="8" s="1"/>
  <c r="E779" i="8"/>
  <c r="P779" i="8"/>
  <c r="T779" i="8"/>
  <c r="R1080" i="8"/>
  <c r="R1079" i="8" s="1"/>
  <c r="I1134" i="8"/>
  <c r="Y1134" i="8"/>
  <c r="F1227" i="8"/>
  <c r="V1202" i="8"/>
  <c r="Y1261" i="8"/>
  <c r="E1321" i="8"/>
  <c r="E1317" i="8" s="1"/>
  <c r="L1321" i="8"/>
  <c r="L1317" i="8" s="1"/>
  <c r="P1378" i="8"/>
  <c r="P1377" i="8" s="1"/>
  <c r="Y1378" i="8"/>
  <c r="Y1377" i="8" s="1"/>
  <c r="M1456" i="8"/>
  <c r="S1456" i="8"/>
  <c r="J1468" i="8"/>
  <c r="Q1468" i="8"/>
  <c r="D1513" i="8"/>
  <c r="D1512" i="8" s="1"/>
  <c r="D1618" i="8" s="1"/>
  <c r="U1528" i="8"/>
  <c r="U1530" i="8"/>
  <c r="S1557" i="8"/>
  <c r="P398" i="8"/>
  <c r="Y398" i="8"/>
  <c r="F230" i="8"/>
  <c r="M229" i="8"/>
  <c r="S229" i="8"/>
  <c r="V229" i="8"/>
  <c r="E676" i="8"/>
  <c r="E675" i="8" s="1"/>
  <c r="R676" i="8"/>
  <c r="R675" i="8" s="1"/>
  <c r="R756" i="8"/>
  <c r="R755" i="8" s="1"/>
  <c r="D791" i="8"/>
  <c r="I791" i="8"/>
  <c r="E863" i="8"/>
  <c r="L863" i="8"/>
  <c r="R863" i="8"/>
  <c r="P908" i="8"/>
  <c r="Y908" i="8"/>
  <c r="P920" i="8"/>
  <c r="P919" i="8" s="1"/>
  <c r="Y920" i="8"/>
  <c r="Y919" i="8" s="1"/>
  <c r="E943" i="8"/>
  <c r="E955" i="8"/>
  <c r="L955" i="8"/>
  <c r="R955" i="8"/>
  <c r="D1190" i="8"/>
  <c r="J1190" i="8"/>
  <c r="Q1190" i="8"/>
  <c r="H1261" i="8"/>
  <c r="M1261" i="8"/>
  <c r="S1261" i="8"/>
  <c r="V1261" i="8"/>
  <c r="D1321" i="8"/>
  <c r="D1317" i="8" s="1"/>
  <c r="V1513" i="8"/>
  <c r="V1512" i="8" s="1"/>
  <c r="V1511" i="8" s="1"/>
  <c r="V1616" i="8" s="1"/>
  <c r="J1545" i="8"/>
  <c r="F1629" i="8"/>
  <c r="L1557" i="8"/>
  <c r="R1557" i="8"/>
  <c r="U537" i="8"/>
  <c r="U556" i="8"/>
  <c r="U870" i="8"/>
  <c r="F1563" i="8"/>
  <c r="U23" i="8"/>
  <c r="U164" i="8"/>
  <c r="U510" i="8"/>
  <c r="U1199" i="8"/>
  <c r="H1580" i="8"/>
  <c r="V1557" i="8"/>
  <c r="I1557" i="8"/>
  <c r="V330" i="8"/>
  <c r="V329" i="8" s="1"/>
  <c r="J365" i="8"/>
  <c r="D14" i="8"/>
  <c r="D26" i="8"/>
  <c r="Q26" i="8"/>
  <c r="F49" i="8"/>
  <c r="V71" i="8"/>
  <c r="V70" i="8" s="1"/>
  <c r="F104" i="8"/>
  <c r="P94" i="8"/>
  <c r="T94" i="8"/>
  <c r="F115" i="8"/>
  <c r="P149" i="8"/>
  <c r="I194" i="8"/>
  <c r="I193" i="8" s="1"/>
  <c r="I285" i="8"/>
  <c r="F342" i="8"/>
  <c r="Q410" i="8"/>
  <c r="Q409" i="8" s="1"/>
  <c r="Q446" i="8"/>
  <c r="J631" i="8"/>
  <c r="Q631" i="8"/>
  <c r="D631" i="8"/>
  <c r="D711" i="8"/>
  <c r="J711" i="8"/>
  <c r="Q711" i="8"/>
  <c r="D863" i="8"/>
  <c r="Q863" i="8"/>
  <c r="D365" i="8"/>
  <c r="L26" i="8"/>
  <c r="R26" i="8"/>
  <c r="J114" i="8"/>
  <c r="E149" i="8"/>
  <c r="L149" i="8"/>
  <c r="T149" i="8"/>
  <c r="L194" i="8"/>
  <c r="L193" i="8" s="1"/>
  <c r="L273" i="8"/>
  <c r="R273" i="8"/>
  <c r="J285" i="8"/>
  <c r="Q285" i="8"/>
  <c r="F298" i="8"/>
  <c r="S330" i="8"/>
  <c r="S329" i="8" s="1"/>
  <c r="Q330" i="8"/>
  <c r="Q329" i="8" s="1"/>
  <c r="M365" i="8"/>
  <c r="T398" i="8"/>
  <c r="I410" i="8"/>
  <c r="I409" i="8" s="1"/>
  <c r="T410" i="8"/>
  <c r="T409" i="8" s="1"/>
  <c r="E410" i="8"/>
  <c r="E409" i="8" s="1"/>
  <c r="L410" i="8"/>
  <c r="L409" i="8" s="1"/>
  <c r="R410" i="8"/>
  <c r="R409" i="8" s="1"/>
  <c r="E433" i="8"/>
  <c r="E446" i="8"/>
  <c r="L446" i="8"/>
  <c r="R446" i="8"/>
  <c r="P491" i="8"/>
  <c r="P490" i="8" s="1"/>
  <c r="I559" i="8"/>
  <c r="Y559" i="8"/>
  <c r="L779" i="8"/>
  <c r="R779" i="8"/>
  <c r="Y943" i="8"/>
  <c r="M1623" i="8"/>
  <c r="M1622" i="8" s="1"/>
  <c r="M1621" i="8" s="1"/>
  <c r="S1623" i="8"/>
  <c r="S1622" i="8" s="1"/>
  <c r="S1621" i="8" s="1"/>
  <c r="V1623" i="8"/>
  <c r="V1622" i="8" s="1"/>
  <c r="V1621" i="8" s="1"/>
  <c r="I14" i="8"/>
  <c r="M330" i="8"/>
  <c r="M329" i="8" s="1"/>
  <c r="D571" i="8"/>
  <c r="D570" i="8" s="1"/>
  <c r="D744" i="8"/>
  <c r="F27" i="8"/>
  <c r="F32" i="8"/>
  <c r="M26" i="8"/>
  <c r="S26" i="8"/>
  <c r="V26" i="8"/>
  <c r="Q71" i="8"/>
  <c r="Q70" i="8" s="1"/>
  <c r="M94" i="8"/>
  <c r="S94" i="8"/>
  <c r="V94" i="8"/>
  <c r="E94" i="8"/>
  <c r="F211" i="8"/>
  <c r="F274" i="8"/>
  <c r="R285" i="8"/>
  <c r="D285" i="8"/>
  <c r="M285" i="8"/>
  <c r="Y285" i="8"/>
  <c r="T330" i="8"/>
  <c r="T329" i="8" s="1"/>
  <c r="M353" i="8"/>
  <c r="S353" i="8"/>
  <c r="V353" i="8"/>
  <c r="Y365" i="8"/>
  <c r="H410" i="8"/>
  <c r="M410" i="8"/>
  <c r="M409" i="8" s="1"/>
  <c r="S410" i="8"/>
  <c r="S409" i="8" s="1"/>
  <c r="V410" i="8"/>
  <c r="V409" i="8" s="1"/>
  <c r="T446" i="8"/>
  <c r="U458" i="8"/>
  <c r="H446" i="8"/>
  <c r="U467" i="8"/>
  <c r="F677" i="8"/>
  <c r="H676" i="8"/>
  <c r="M839" i="8"/>
  <c r="M838" i="8" s="1"/>
  <c r="S839" i="8"/>
  <c r="S838" i="8" s="1"/>
  <c r="V839" i="8"/>
  <c r="V838" i="8" s="1"/>
  <c r="H491" i="8"/>
  <c r="M491" i="8"/>
  <c r="M490" i="8" s="1"/>
  <c r="S491" i="8"/>
  <c r="S490" i="8" s="1"/>
  <c r="V491" i="8"/>
  <c r="V490" i="8" s="1"/>
  <c r="M514" i="8"/>
  <c r="S514" i="8"/>
  <c r="V514" i="8"/>
  <c r="L514" i="8"/>
  <c r="R514" i="8"/>
  <c r="H526" i="8"/>
  <c r="J571" i="8"/>
  <c r="J570" i="8" s="1"/>
  <c r="F225" i="8"/>
  <c r="M596" i="8"/>
  <c r="M595" i="8" s="1"/>
  <c r="S596" i="8"/>
  <c r="S595" i="8" s="1"/>
  <c r="V596" i="8"/>
  <c r="V595" i="8" s="1"/>
  <c r="F608" i="8"/>
  <c r="Y664" i="8"/>
  <c r="E699" i="8"/>
  <c r="J756" i="8"/>
  <c r="J755" i="8" s="1"/>
  <c r="Q756" i="8"/>
  <c r="Q755" i="8" s="1"/>
  <c r="S791" i="8"/>
  <c r="H824" i="8"/>
  <c r="F921" i="8"/>
  <c r="D1023" i="8"/>
  <c r="Q1432" i="8"/>
  <c r="Q1235" i="8"/>
  <c r="U1315" i="8"/>
  <c r="F1428" i="8"/>
  <c r="Q1486" i="8"/>
  <c r="Q1485" i="8" s="1"/>
  <c r="H1486" i="8"/>
  <c r="M1486" i="8"/>
  <c r="M1485" i="8" s="1"/>
  <c r="S1486" i="8"/>
  <c r="S1485" i="8" s="1"/>
  <c r="Q1545" i="8"/>
  <c r="M1545" i="8"/>
  <c r="T1623" i="8"/>
  <c r="T1622" i="8" s="1"/>
  <c r="T1621" i="8" s="1"/>
  <c r="Y491" i="8"/>
  <c r="Y490" i="8" s="1"/>
  <c r="E217" i="8"/>
  <c r="L217" i="8"/>
  <c r="R217" i="8"/>
  <c r="X217" i="8"/>
  <c r="M262" i="8"/>
  <c r="S262" i="8"/>
  <c r="V262" i="8"/>
  <c r="I596" i="8"/>
  <c r="I595" i="8" s="1"/>
  <c r="T596" i="8"/>
  <c r="T595" i="8" s="1"/>
  <c r="Y596" i="8"/>
  <c r="Y595" i="8" s="1"/>
  <c r="M631" i="8"/>
  <c r="S631" i="8"/>
  <c r="F637" i="8"/>
  <c r="D664" i="8"/>
  <c r="M699" i="8"/>
  <c r="S699" i="8"/>
  <c r="V699" i="8"/>
  <c r="F705" i="8"/>
  <c r="R839" i="8"/>
  <c r="R838" i="8" s="1"/>
  <c r="J839" i="8"/>
  <c r="J838" i="8" s="1"/>
  <c r="Q839" i="8"/>
  <c r="Q838" i="8" s="1"/>
  <c r="D839" i="8"/>
  <c r="D838" i="8" s="1"/>
  <c r="F871" i="8"/>
  <c r="H920" i="8"/>
  <c r="S920" i="8"/>
  <c r="S919" i="8" s="1"/>
  <c r="M943" i="8"/>
  <c r="S943" i="8"/>
  <c r="V943" i="8"/>
  <c r="F951" i="8"/>
  <c r="L1000" i="8"/>
  <c r="L999" i="8" s="1"/>
  <c r="P1101" i="8"/>
  <c r="Q1146" i="8"/>
  <c r="Q1145" i="8" s="1"/>
  <c r="D1432" i="8"/>
  <c r="F1191" i="8"/>
  <c r="S1202" i="8"/>
  <c r="E1235" i="8"/>
  <c r="T1261" i="8"/>
  <c r="F1333" i="8"/>
  <c r="L1420" i="8"/>
  <c r="R1420" i="8"/>
  <c r="U1465" i="8"/>
  <c r="E1486" i="8"/>
  <c r="E1485" i="8" s="1"/>
  <c r="P1580" i="8"/>
  <c r="T1580" i="8"/>
  <c r="E1623" i="8"/>
  <c r="E1622" i="8" s="1"/>
  <c r="E1621" i="8" s="1"/>
  <c r="F1636" i="8"/>
  <c r="P526" i="8"/>
  <c r="F588" i="8"/>
  <c r="F218" i="8"/>
  <c r="D229" i="8"/>
  <c r="E619" i="8"/>
  <c r="R619" i="8"/>
  <c r="U629" i="8"/>
  <c r="S676" i="8"/>
  <c r="S675" i="8" s="1"/>
  <c r="V676" i="8"/>
  <c r="V675" i="8" s="1"/>
  <c r="Y711" i="8"/>
  <c r="F717" i="8"/>
  <c r="L875" i="8"/>
  <c r="P875" i="8"/>
  <c r="T875" i="8"/>
  <c r="U1103" i="8"/>
  <c r="M1134" i="8"/>
  <c r="S1134" i="8"/>
  <c r="M1146" i="8"/>
  <c r="M1145" i="8" s="1"/>
  <c r="S1146" i="8"/>
  <c r="S1145" i="8" s="1"/>
  <c r="V1146" i="8"/>
  <c r="V1145" i="8" s="1"/>
  <c r="I1190" i="8"/>
  <c r="P1190" i="8"/>
  <c r="T1190" i="8"/>
  <c r="F1241" i="8"/>
  <c r="E1306" i="8"/>
  <c r="V1420" i="8"/>
  <c r="J1513" i="8"/>
  <c r="J1512" i="8" s="1"/>
  <c r="Q1513" i="8"/>
  <c r="Q1512" i="8" s="1"/>
  <c r="Q1511" i="8" s="1"/>
  <c r="Q1618" i="8" s="1"/>
  <c r="D1557" i="8"/>
  <c r="P1557" i="8"/>
  <c r="T1557" i="8"/>
  <c r="F1574" i="8"/>
  <c r="L1623" i="8"/>
  <c r="L1622" i="8" s="1"/>
  <c r="L1621" i="8" s="1"/>
  <c r="R1623" i="8"/>
  <c r="R1622" i="8" s="1"/>
  <c r="R1621" i="8" s="1"/>
  <c r="U151" i="8"/>
  <c r="U720" i="8"/>
  <c r="U832" i="8"/>
  <c r="U901" i="8"/>
  <c r="U910" i="8"/>
  <c r="U924" i="8"/>
  <c r="U926" i="8"/>
  <c r="U957" i="8"/>
  <c r="U1193" i="8"/>
  <c r="U1370" i="8"/>
  <c r="U1473" i="8"/>
  <c r="U356" i="8"/>
  <c r="U1150" i="8"/>
  <c r="U1212" i="8"/>
  <c r="U181" i="8"/>
  <c r="U489" i="8"/>
  <c r="U546" i="8"/>
  <c r="F629" i="8"/>
  <c r="U1424" i="8"/>
  <c r="F1465" i="8"/>
  <c r="Q14" i="8"/>
  <c r="L664" i="8"/>
  <c r="U833" i="8"/>
  <c r="F833" i="8"/>
  <c r="E14" i="8"/>
  <c r="L14" i="8"/>
  <c r="R14" i="8"/>
  <c r="U25" i="8"/>
  <c r="E59" i="8"/>
  <c r="D59" i="8"/>
  <c r="E71" i="8"/>
  <c r="E70" i="8" s="1"/>
  <c r="F80" i="8"/>
  <c r="D71" i="8"/>
  <c r="D70" i="8" s="1"/>
  <c r="Z94" i="8"/>
  <c r="AA94" i="8" s="1"/>
  <c r="F95" i="8"/>
  <c r="R94" i="8"/>
  <c r="P114" i="8"/>
  <c r="T114" i="8"/>
  <c r="F120" i="8"/>
  <c r="M114" i="8"/>
  <c r="S114" i="8"/>
  <c r="E137" i="8"/>
  <c r="U152" i="8"/>
  <c r="U159" i="8"/>
  <c r="U171" i="8"/>
  <c r="H182" i="8"/>
  <c r="F195" i="8"/>
  <c r="P194" i="8"/>
  <c r="P193" i="8" s="1"/>
  <c r="T194" i="8"/>
  <c r="T193" i="8" s="1"/>
  <c r="U307" i="8"/>
  <c r="F335" i="8"/>
  <c r="U335" i="8"/>
  <c r="D410" i="8"/>
  <c r="D409" i="8" s="1"/>
  <c r="D433" i="8"/>
  <c r="Q433" i="8"/>
  <c r="J479" i="8"/>
  <c r="T526" i="8"/>
  <c r="J559" i="8"/>
  <c r="E571" i="8"/>
  <c r="E570" i="8" s="1"/>
  <c r="L571" i="8"/>
  <c r="L570" i="8" s="1"/>
  <c r="R571" i="8"/>
  <c r="R570" i="8" s="1"/>
  <c r="M217" i="8"/>
  <c r="S217" i="8"/>
  <c r="V217" i="8"/>
  <c r="U630" i="8"/>
  <c r="F630" i="8"/>
  <c r="H664" i="8"/>
  <c r="W664" i="8" s="1"/>
  <c r="F665" i="8"/>
  <c r="F308" i="8"/>
  <c r="V14" i="8"/>
  <c r="P26" i="8"/>
  <c r="R71" i="8"/>
  <c r="R70" i="8" s="1"/>
  <c r="D94" i="8"/>
  <c r="Q94" i="8"/>
  <c r="E114" i="8"/>
  <c r="L137" i="8"/>
  <c r="R137" i="8"/>
  <c r="D149" i="8"/>
  <c r="Q149" i="8"/>
  <c r="M182" i="8"/>
  <c r="H194" i="8"/>
  <c r="S285" i="8"/>
  <c r="V285" i="8"/>
  <c r="H285" i="8"/>
  <c r="I330" i="8"/>
  <c r="I329" i="8" s="1"/>
  <c r="P330" i="8"/>
  <c r="P329" i="8" s="1"/>
  <c r="F388" i="8"/>
  <c r="M446" i="8"/>
  <c r="S446" i="8"/>
  <c r="V446" i="8"/>
  <c r="I229" i="8"/>
  <c r="U259" i="8"/>
  <c r="J619" i="8"/>
  <c r="J14" i="8"/>
  <c r="U646" i="8"/>
  <c r="U912" i="8"/>
  <c r="F912" i="8"/>
  <c r="H1246" i="8"/>
  <c r="T26" i="8"/>
  <c r="P14" i="8"/>
  <c r="T14" i="8"/>
  <c r="F20" i="8"/>
  <c r="E26" i="8"/>
  <c r="F65" i="8"/>
  <c r="M59" i="8"/>
  <c r="S59" i="8"/>
  <c r="M71" i="8"/>
  <c r="M70" i="8" s="1"/>
  <c r="S71" i="8"/>
  <c r="S70" i="8" s="1"/>
  <c r="R114" i="8"/>
  <c r="D114" i="8"/>
  <c r="U158" i="8"/>
  <c r="F183" i="8"/>
  <c r="E273" i="8"/>
  <c r="F286" i="8"/>
  <c r="P285" i="8"/>
  <c r="T285" i="8"/>
  <c r="F324" i="8"/>
  <c r="P365" i="8"/>
  <c r="T365" i="8"/>
  <c r="I365" i="8"/>
  <c r="J398" i="8"/>
  <c r="J410" i="8"/>
  <c r="J409" i="8" s="1"/>
  <c r="J446" i="8"/>
  <c r="V526" i="8"/>
  <c r="V631" i="8"/>
  <c r="U674" i="8"/>
  <c r="J863" i="8"/>
  <c r="U466" i="8"/>
  <c r="U468" i="8"/>
  <c r="F469" i="8"/>
  <c r="M526" i="8"/>
  <c r="S526" i="8"/>
  <c r="U553" i="8"/>
  <c r="U555" i="8"/>
  <c r="U557" i="8"/>
  <c r="P229" i="8"/>
  <c r="T229" i="8"/>
  <c r="R596" i="8"/>
  <c r="R595" i="8" s="1"/>
  <c r="P631" i="8"/>
  <c r="T631" i="8"/>
  <c r="L756" i="8"/>
  <c r="L755" i="8" s="1"/>
  <c r="U829" i="8"/>
  <c r="F829" i="8"/>
  <c r="Y1068" i="8"/>
  <c r="J1202" i="8"/>
  <c r="Q1202" i="8"/>
  <c r="U1222" i="8"/>
  <c r="E285" i="8"/>
  <c r="E353" i="8"/>
  <c r="R353" i="8"/>
  <c r="U474" i="8"/>
  <c r="U476" i="8"/>
  <c r="U478" i="8"/>
  <c r="D514" i="8"/>
  <c r="Q514" i="8"/>
  <c r="J526" i="8"/>
  <c r="Y526" i="8"/>
  <c r="U563" i="8"/>
  <c r="F572" i="8"/>
  <c r="P571" i="8"/>
  <c r="P570" i="8" s="1"/>
  <c r="T571" i="8"/>
  <c r="T570" i="8" s="1"/>
  <c r="I217" i="8"/>
  <c r="M619" i="8"/>
  <c r="S619" i="8"/>
  <c r="P664" i="8"/>
  <c r="T664" i="8"/>
  <c r="V711" i="8"/>
  <c r="L744" i="8"/>
  <c r="E875" i="8"/>
  <c r="R875" i="8"/>
  <c r="U935" i="8"/>
  <c r="F935" i="8"/>
  <c r="U981" i="8"/>
  <c r="F981" i="8"/>
  <c r="Q1420" i="8"/>
  <c r="R318" i="8"/>
  <c r="F361" i="8"/>
  <c r="R365" i="8"/>
  <c r="V365" i="8"/>
  <c r="D398" i="8"/>
  <c r="M433" i="8"/>
  <c r="S433" i="8"/>
  <c r="V433" i="8"/>
  <c r="F471" i="8"/>
  <c r="U477" i="8"/>
  <c r="F485" i="8"/>
  <c r="U499" i="8"/>
  <c r="D526" i="8"/>
  <c r="U528" i="8"/>
  <c r="P559" i="8"/>
  <c r="T559" i="8"/>
  <c r="P217" i="8"/>
  <c r="T217" i="8"/>
  <c r="E229" i="8"/>
  <c r="Y619" i="8"/>
  <c r="X619" i="8"/>
  <c r="E631" i="8"/>
  <c r="R631" i="8"/>
  <c r="L676" i="8"/>
  <c r="L675" i="8" s="1"/>
  <c r="P676" i="8"/>
  <c r="P675" i="8" s="1"/>
  <c r="T676" i="8"/>
  <c r="T675" i="8" s="1"/>
  <c r="F707" i="8"/>
  <c r="H744" i="8"/>
  <c r="F745" i="8"/>
  <c r="I839" i="8"/>
  <c r="I838" i="8" s="1"/>
  <c r="I1202" i="8"/>
  <c r="F1203" i="8"/>
  <c r="I699" i="8"/>
  <c r="E756" i="8"/>
  <c r="E755" i="8" s="1"/>
  <c r="V791" i="8"/>
  <c r="E791" i="8"/>
  <c r="U872" i="8"/>
  <c r="U902" i="8"/>
  <c r="F909" i="8"/>
  <c r="F929" i="8"/>
  <c r="F956" i="8"/>
  <c r="H955" i="8"/>
  <c r="D1035" i="8"/>
  <c r="F1058" i="8"/>
  <c r="U1122" i="8"/>
  <c r="F1198" i="8"/>
  <c r="D1202" i="8"/>
  <c r="P1321" i="8"/>
  <c r="P1317" i="8" s="1"/>
  <c r="M711" i="8"/>
  <c r="S711" i="8"/>
  <c r="U796" i="8"/>
  <c r="F815" i="8"/>
  <c r="F816" i="8"/>
  <c r="E839" i="8"/>
  <c r="E838" i="8" s="1"/>
  <c r="U866" i="8"/>
  <c r="Q908" i="8"/>
  <c r="F944" i="8"/>
  <c r="X943" i="8"/>
  <c r="L943" i="8"/>
  <c r="R943" i="8"/>
  <c r="D955" i="8"/>
  <c r="U958" i="8"/>
  <c r="P955" i="8"/>
  <c r="M1023" i="8"/>
  <c r="S1023" i="8"/>
  <c r="H1080" i="8"/>
  <c r="U1116" i="8"/>
  <c r="D1134" i="8"/>
  <c r="I1146" i="8"/>
  <c r="I1145" i="8" s="1"/>
  <c r="F1234" i="8"/>
  <c r="U1234" i="8"/>
  <c r="R699" i="8"/>
  <c r="I711" i="8"/>
  <c r="J744" i="8"/>
  <c r="Q744" i="8"/>
  <c r="Q791" i="8"/>
  <c r="P791" i="8"/>
  <c r="T791" i="8"/>
  <c r="M824" i="8"/>
  <c r="S824" i="8"/>
  <c r="V824" i="8"/>
  <c r="U834" i="8"/>
  <c r="Q875" i="8"/>
  <c r="U899" i="8"/>
  <c r="D943" i="8"/>
  <c r="Q943" i="8"/>
  <c r="Y1146" i="8"/>
  <c r="Y1145" i="8" s="1"/>
  <c r="F1236" i="8"/>
  <c r="H1235" i="8"/>
  <c r="U1332" i="8"/>
  <c r="F1332" i="8"/>
  <c r="F1367" i="8"/>
  <c r="I1366" i="8"/>
  <c r="D1420" i="8"/>
  <c r="F1435" i="8"/>
  <c r="U1435" i="8"/>
  <c r="I1456" i="8"/>
  <c r="F1457" i="8"/>
  <c r="F1474" i="8"/>
  <c r="I1468" i="8"/>
  <c r="I1513" i="8"/>
  <c r="I1512" i="8" s="1"/>
  <c r="I1511" i="8" s="1"/>
  <c r="I1610" i="8" s="1"/>
  <c r="I1609" i="8" s="1"/>
  <c r="I1605" i="8" s="1"/>
  <c r="I1604" i="8" s="1"/>
  <c r="F1514" i="8"/>
  <c r="F1524" i="8"/>
  <c r="U1524" i="8"/>
  <c r="F1628" i="8"/>
  <c r="U1628" i="8"/>
  <c r="E1273" i="8"/>
  <c r="I1321" i="8"/>
  <c r="I1317" i="8" s="1"/>
  <c r="I1401" i="8"/>
  <c r="P1401" i="8"/>
  <c r="T1401" i="8"/>
  <c r="E1420" i="8"/>
  <c r="D1456" i="8"/>
  <c r="P1456" i="8"/>
  <c r="T1456" i="8"/>
  <c r="D1468" i="8"/>
  <c r="L1486" i="8"/>
  <c r="L1485" i="8" s="1"/>
  <c r="R1486" i="8"/>
  <c r="R1485" i="8" s="1"/>
  <c r="E1557" i="8"/>
  <c r="Q1580" i="8"/>
  <c r="E1592" i="8"/>
  <c r="L1592" i="8"/>
  <c r="R1592" i="8"/>
  <c r="P1623" i="8"/>
  <c r="P1622" i="8" s="1"/>
  <c r="P1621" i="8" s="1"/>
  <c r="Q1623" i="8"/>
  <c r="Q1622" i="8" s="1"/>
  <c r="Q1621" i="8" s="1"/>
  <c r="U1195" i="8"/>
  <c r="E1202" i="8"/>
  <c r="Q1273" i="8"/>
  <c r="Y1273" i="8"/>
  <c r="Y1306" i="8"/>
  <c r="D126" i="8"/>
  <c r="Q126" i="8"/>
  <c r="M126" i="8"/>
  <c r="S126" i="8"/>
  <c r="V126" i="8"/>
  <c r="M1420" i="8"/>
  <c r="S1420" i="8"/>
  <c r="U1460" i="8"/>
  <c r="V1486" i="8"/>
  <c r="E1513" i="8"/>
  <c r="E1512" i="8" s="1"/>
  <c r="E1618" i="8" s="1"/>
  <c r="L1545" i="8"/>
  <c r="R1545" i="8"/>
  <c r="U1556" i="8"/>
  <c r="R1568" i="8"/>
  <c r="P1568" i="8"/>
  <c r="T1568" i="8"/>
  <c r="J1568" i="8"/>
  <c r="Q1568" i="8"/>
  <c r="H1202" i="8"/>
  <c r="M1202" i="8"/>
  <c r="D1261" i="8"/>
  <c r="T1378" i="8"/>
  <c r="T1377" i="8" s="1"/>
  <c r="L1378" i="8"/>
  <c r="L1377" i="8" s="1"/>
  <c r="R1378" i="8"/>
  <c r="R1377" i="8" s="1"/>
  <c r="F1407" i="8"/>
  <c r="S1401" i="8"/>
  <c r="R1456" i="8"/>
  <c r="U1463" i="8"/>
  <c r="S1468" i="8"/>
  <c r="V1468" i="8"/>
  <c r="F1487" i="8"/>
  <c r="R1513" i="8"/>
  <c r="R1512" i="8" s="1"/>
  <c r="R1511" i="8" s="1"/>
  <c r="R1616" i="8" s="1"/>
  <c r="U1517" i="8"/>
  <c r="F1521" i="8"/>
  <c r="U1536" i="8"/>
  <c r="D1545" i="8"/>
  <c r="M1557" i="8"/>
  <c r="M1568" i="8"/>
  <c r="S1568" i="8"/>
  <c r="V1568" i="8"/>
  <c r="L1580" i="8"/>
  <c r="V1580" i="8"/>
  <c r="U1619" i="8"/>
  <c r="U518" i="8"/>
  <c r="F603" i="8"/>
  <c r="U603" i="8"/>
  <c r="F686" i="8"/>
  <c r="U686" i="8"/>
  <c r="U917" i="8"/>
  <c r="F917" i="8"/>
  <c r="U121" i="8"/>
  <c r="U196" i="8"/>
  <c r="U202" i="8"/>
  <c r="U293" i="8"/>
  <c r="U309" i="8"/>
  <c r="U313" i="8"/>
  <c r="U358" i="8"/>
  <c r="U376" i="8"/>
  <c r="F249" i="8"/>
  <c r="U249" i="8"/>
  <c r="F253" i="8"/>
  <c r="U253" i="8"/>
  <c r="F615" i="8"/>
  <c r="U615" i="8"/>
  <c r="F662" i="8"/>
  <c r="U662" i="8"/>
  <c r="F818" i="8"/>
  <c r="U818" i="8"/>
  <c r="F820" i="8"/>
  <c r="U820" i="8"/>
  <c r="F822" i="8"/>
  <c r="U822" i="8"/>
  <c r="F854" i="8"/>
  <c r="U854" i="8"/>
  <c r="U954" i="8"/>
  <c r="U967" i="8"/>
  <c r="F967" i="8"/>
  <c r="U33" i="8"/>
  <c r="U106" i="8"/>
  <c r="U462" i="8"/>
  <c r="U472" i="8"/>
  <c r="U547" i="8"/>
  <c r="U621" i="8"/>
  <c r="F621" i="8"/>
  <c r="F634" i="8"/>
  <c r="U634" i="8"/>
  <c r="F638" i="8"/>
  <c r="U638" i="8"/>
  <c r="F666" i="8"/>
  <c r="U666" i="8"/>
  <c r="U892" i="8"/>
  <c r="F892" i="8"/>
  <c r="U30" i="8"/>
  <c r="U68" i="8"/>
  <c r="U82" i="8"/>
  <c r="U96" i="8"/>
  <c r="U299" i="8"/>
  <c r="U305" i="8"/>
  <c r="U463" i="8"/>
  <c r="U473" i="8"/>
  <c r="U486" i="8"/>
  <c r="U495" i="8"/>
  <c r="U505" i="8"/>
  <c r="U516" i="8"/>
  <c r="F237" i="8"/>
  <c r="U237" i="8"/>
  <c r="F682" i="8"/>
  <c r="U682" i="8"/>
  <c r="F817" i="8"/>
  <c r="U817" i="8"/>
  <c r="F819" i="8"/>
  <c r="U819" i="8"/>
  <c r="F821" i="8"/>
  <c r="U821" i="8"/>
  <c r="U905" i="8"/>
  <c r="F905" i="8"/>
  <c r="U523" i="8"/>
  <c r="U533" i="8"/>
  <c r="U542" i="8"/>
  <c r="U552" i="8"/>
  <c r="U562" i="8"/>
  <c r="U622" i="8"/>
  <c r="U716" i="8"/>
  <c r="U728" i="8"/>
  <c r="U748" i="8"/>
  <c r="U807" i="8"/>
  <c r="U828" i="8"/>
  <c r="U842" i="8"/>
  <c r="U886" i="8"/>
  <c r="U963" i="8"/>
  <c r="U985" i="8"/>
  <c r="U1004" i="8"/>
  <c r="U1210" i="8"/>
  <c r="U1220" i="8"/>
  <c r="U1232" i="8"/>
  <c r="U1320" i="8"/>
  <c r="U1319" i="8" s="1"/>
  <c r="U1318" i="8" s="1"/>
  <c r="U1458" i="8"/>
  <c r="U1585" i="8"/>
  <c r="U1637" i="8"/>
  <c r="F1199" i="8"/>
  <c r="U1216" i="8"/>
  <c r="U1431" i="8"/>
  <c r="U1437" i="8"/>
  <c r="U1440" i="8"/>
  <c r="U1467" i="8"/>
  <c r="F796" i="8"/>
  <c r="U800" i="8"/>
  <c r="U858" i="8"/>
  <c r="F880" i="8"/>
  <c r="U894" i="8"/>
  <c r="U896" i="8"/>
  <c r="F899" i="8"/>
  <c r="U971" i="8"/>
  <c r="U1197" i="8"/>
  <c r="U1204" i="8"/>
  <c r="U1354" i="8"/>
  <c r="U1520" i="8"/>
  <c r="U1522" i="8"/>
  <c r="U1560" i="8"/>
  <c r="U1626" i="8"/>
  <c r="U561" i="8"/>
  <c r="F622" i="8"/>
  <c r="F828" i="8"/>
  <c r="F886" i="8"/>
  <c r="U934" i="8"/>
  <c r="F963" i="8"/>
  <c r="U973" i="8"/>
  <c r="U1515" i="8"/>
  <c r="F1556" i="8"/>
  <c r="U50" i="8"/>
  <c r="U79" i="8"/>
  <c r="F79" i="8"/>
  <c r="U124" i="8"/>
  <c r="F124" i="8"/>
  <c r="U16" i="8"/>
  <c r="U17" i="8"/>
  <c r="F23" i="8"/>
  <c r="U24" i="8"/>
  <c r="F28" i="8"/>
  <c r="U29" i="8"/>
  <c r="U35" i="8"/>
  <c r="U64" i="8"/>
  <c r="F64" i="8"/>
  <c r="U99" i="8"/>
  <c r="F99" i="8"/>
  <c r="U85" i="8"/>
  <c r="F85" i="8"/>
  <c r="U141" i="8"/>
  <c r="U175" i="8"/>
  <c r="F175" i="8"/>
  <c r="U18" i="8"/>
  <c r="U19" i="8"/>
  <c r="F25" i="8"/>
  <c r="F30" i="8"/>
  <c r="U31" i="8"/>
  <c r="U170" i="8"/>
  <c r="F170" i="8"/>
  <c r="U177" i="8"/>
  <c r="F177" i="8"/>
  <c r="U37" i="8"/>
  <c r="U52" i="8"/>
  <c r="F52" i="8"/>
  <c r="U62" i="8"/>
  <c r="F62" i="8"/>
  <c r="U110" i="8"/>
  <c r="F110" i="8"/>
  <c r="U184" i="8"/>
  <c r="U40" i="8"/>
  <c r="U41" i="8"/>
  <c r="U44" i="8"/>
  <c r="U45" i="8"/>
  <c r="U48" i="8"/>
  <c r="U53" i="8"/>
  <c r="U54" i="8"/>
  <c r="U57" i="8"/>
  <c r="U63" i="8"/>
  <c r="U73" i="8"/>
  <c r="U76" i="8"/>
  <c r="U77" i="8"/>
  <c r="U86" i="8"/>
  <c r="U97" i="8"/>
  <c r="U101" i="8"/>
  <c r="U103" i="8"/>
  <c r="U105" i="8"/>
  <c r="U116" i="8"/>
  <c r="U119" i="8"/>
  <c r="U125" i="8"/>
  <c r="U128" i="8"/>
  <c r="U129" i="8"/>
  <c r="U153" i="8"/>
  <c r="U154" i="8"/>
  <c r="U160" i="8"/>
  <c r="U169" i="8"/>
  <c r="U173" i="8"/>
  <c r="U178" i="8"/>
  <c r="U190" i="8"/>
  <c r="U208" i="8"/>
  <c r="U212" i="8"/>
  <c r="U277" i="8"/>
  <c r="U287" i="8"/>
  <c r="U295" i="8"/>
  <c r="U315" i="8"/>
  <c r="U337" i="8"/>
  <c r="U349" i="8"/>
  <c r="U374" i="8"/>
  <c r="U412" i="8"/>
  <c r="F412" i="8"/>
  <c r="U436" i="8"/>
  <c r="F436" i="8"/>
  <c r="U454" i="8"/>
  <c r="F454" i="8"/>
  <c r="F372" i="8"/>
  <c r="U372" i="8"/>
  <c r="U424" i="8"/>
  <c r="F424" i="8"/>
  <c r="U438" i="8"/>
  <c r="F438" i="8"/>
  <c r="U445" i="8"/>
  <c r="F445" i="8"/>
  <c r="U456" i="8"/>
  <c r="F456" i="8"/>
  <c r="U465" i="8"/>
  <c r="F465" i="8"/>
  <c r="U475" i="8"/>
  <c r="F475" i="8"/>
  <c r="U487" i="8"/>
  <c r="F487" i="8"/>
  <c r="U497" i="8"/>
  <c r="F497" i="8"/>
  <c r="U507" i="8"/>
  <c r="F507" i="8"/>
  <c r="U525" i="8"/>
  <c r="F525" i="8"/>
  <c r="U535" i="8"/>
  <c r="F535" i="8"/>
  <c r="U544" i="8"/>
  <c r="F544" i="8"/>
  <c r="U554" i="8"/>
  <c r="F554" i="8"/>
  <c r="U564" i="8"/>
  <c r="F564" i="8"/>
  <c r="F251" i="8"/>
  <c r="U251" i="8"/>
  <c r="U42" i="8"/>
  <c r="U43" i="8"/>
  <c r="U46" i="8"/>
  <c r="U47" i="8"/>
  <c r="U55" i="8"/>
  <c r="U56" i="8"/>
  <c r="U61" i="8"/>
  <c r="U66" i="8"/>
  <c r="U74" i="8"/>
  <c r="U75" i="8"/>
  <c r="U78" i="8"/>
  <c r="U84" i="8"/>
  <c r="U89" i="8"/>
  <c r="U117" i="8"/>
  <c r="U118" i="8"/>
  <c r="U123" i="8"/>
  <c r="U130" i="8"/>
  <c r="U131" i="8"/>
  <c r="U165" i="8"/>
  <c r="U168" i="8"/>
  <c r="U180" i="8"/>
  <c r="U186" i="8"/>
  <c r="U192" i="8"/>
  <c r="U200" i="8"/>
  <c r="U204" i="8"/>
  <c r="U303" i="8"/>
  <c r="U311" i="8"/>
  <c r="U323" i="8"/>
  <c r="U327" i="8"/>
  <c r="U333" i="8"/>
  <c r="U341" i="8"/>
  <c r="U345" i="8"/>
  <c r="U364" i="8"/>
  <c r="U370" i="8"/>
  <c r="U416" i="8"/>
  <c r="F416" i="8"/>
  <c r="U426" i="8"/>
  <c r="F426" i="8"/>
  <c r="U449" i="8"/>
  <c r="F449" i="8"/>
  <c r="U247" i="8"/>
  <c r="U198" i="8"/>
  <c r="U210" i="8"/>
  <c r="U289" i="8"/>
  <c r="U297" i="8"/>
  <c r="U301" i="8"/>
  <c r="U317" i="8"/>
  <c r="U321" i="8"/>
  <c r="U325" i="8"/>
  <c r="U343" i="8"/>
  <c r="U362" i="8"/>
  <c r="U368" i="8"/>
  <c r="U418" i="8"/>
  <c r="F418" i="8"/>
  <c r="U451" i="8"/>
  <c r="F451" i="8"/>
  <c r="U461" i="8"/>
  <c r="F461" i="8"/>
  <c r="U493" i="8"/>
  <c r="F493" i="8"/>
  <c r="U502" i="8"/>
  <c r="F502" i="8"/>
  <c r="U530" i="8"/>
  <c r="F530" i="8"/>
  <c r="U540" i="8"/>
  <c r="F540" i="8"/>
  <c r="U548" i="8"/>
  <c r="F548" i="8"/>
  <c r="U558" i="8"/>
  <c r="F558" i="8"/>
  <c r="F650" i="8"/>
  <c r="U650" i="8"/>
  <c r="U692" i="8"/>
  <c r="U704" i="8"/>
  <c r="U718" i="8"/>
  <c r="F752" i="8"/>
  <c r="U752" i="8"/>
  <c r="U760" i="8"/>
  <c r="U762" i="8"/>
  <c r="U764" i="8"/>
  <c r="U767" i="8"/>
  <c r="U770" i="8"/>
  <c r="U772" i="8"/>
  <c r="U775" i="8"/>
  <c r="F846" i="8"/>
  <c r="U846" i="8"/>
  <c r="F850" i="8"/>
  <c r="U850" i="8"/>
  <c r="U882" i="8"/>
  <c r="F882" i="8"/>
  <c r="U415" i="8"/>
  <c r="U420" i="8"/>
  <c r="U421" i="8"/>
  <c r="U425" i="8"/>
  <c r="U435" i="8"/>
  <c r="U440" i="8"/>
  <c r="U442" i="8"/>
  <c r="U444" i="8"/>
  <c r="U450" i="8"/>
  <c r="U455" i="8"/>
  <c r="F458" i="8"/>
  <c r="U460" i="8"/>
  <c r="F463" i="8"/>
  <c r="U464" i="8"/>
  <c r="F467" i="8"/>
  <c r="U470" i="8"/>
  <c r="F473" i="8"/>
  <c r="F477" i="8"/>
  <c r="U481" i="8"/>
  <c r="U482" i="8"/>
  <c r="F489" i="8"/>
  <c r="F495" i="8"/>
  <c r="U496" i="8"/>
  <c r="F499" i="8"/>
  <c r="U501" i="8"/>
  <c r="F505" i="8"/>
  <c r="U506" i="8"/>
  <c r="F510" i="8"/>
  <c r="F518" i="8"/>
  <c r="U519" i="8"/>
  <c r="F523" i="8"/>
  <c r="U524" i="8"/>
  <c r="F528" i="8"/>
  <c r="U529" i="8"/>
  <c r="F533" i="8"/>
  <c r="U534" i="8"/>
  <c r="F537" i="8"/>
  <c r="F542" i="8"/>
  <c r="U543" i="8"/>
  <c r="F546" i="8"/>
  <c r="F552" i="8"/>
  <c r="F556" i="8"/>
  <c r="F562" i="8"/>
  <c r="U568" i="8"/>
  <c r="U569" i="8"/>
  <c r="U573" i="8"/>
  <c r="U576" i="8"/>
  <c r="U577" i="8"/>
  <c r="U219" i="8"/>
  <c r="U228" i="8"/>
  <c r="F239" i="8"/>
  <c r="U239" i="8"/>
  <c r="F255" i="8"/>
  <c r="U255" i="8"/>
  <c r="F265" i="8"/>
  <c r="U265" i="8"/>
  <c r="F642" i="8"/>
  <c r="U642" i="8"/>
  <c r="U652" i="8"/>
  <c r="F658" i="8"/>
  <c r="U658" i="8"/>
  <c r="U672" i="8"/>
  <c r="F740" i="8"/>
  <c r="U740" i="8"/>
  <c r="U754" i="8"/>
  <c r="U794" i="8"/>
  <c r="F794" i="8"/>
  <c r="U812" i="8"/>
  <c r="F812" i="8"/>
  <c r="F243" i="8"/>
  <c r="U243" i="8"/>
  <c r="F261" i="8"/>
  <c r="U261" i="8"/>
  <c r="F267" i="8"/>
  <c r="U267" i="8"/>
  <c r="F593" i="8"/>
  <c r="U593" i="8"/>
  <c r="F599" i="8"/>
  <c r="U599" i="8"/>
  <c r="U623" i="8"/>
  <c r="F623" i="8"/>
  <c r="U660" i="8"/>
  <c r="F678" i="8"/>
  <c r="U678" i="8"/>
  <c r="F694" i="8"/>
  <c r="U694" i="8"/>
  <c r="F706" i="8"/>
  <c r="U706" i="8"/>
  <c r="F710" i="8"/>
  <c r="U710" i="8"/>
  <c r="U742" i="8"/>
  <c r="U761" i="8"/>
  <c r="U763" i="8"/>
  <c r="U766" i="8"/>
  <c r="U769" i="8"/>
  <c r="U771" i="8"/>
  <c r="U774" i="8"/>
  <c r="U831" i="8"/>
  <c r="F831" i="8"/>
  <c r="U848" i="8"/>
  <c r="U867" i="8"/>
  <c r="F867" i="8"/>
  <c r="U964" i="8"/>
  <c r="F964" i="8"/>
  <c r="U1340" i="8"/>
  <c r="F1340" i="8"/>
  <c r="U413" i="8"/>
  <c r="U417" i="8"/>
  <c r="U423" i="8"/>
  <c r="U428" i="8"/>
  <c r="U429" i="8"/>
  <c r="U437" i="8"/>
  <c r="U448" i="8"/>
  <c r="U453" i="8"/>
  <c r="U457" i="8"/>
  <c r="U483" i="8"/>
  <c r="U484" i="8"/>
  <c r="U488" i="8"/>
  <c r="U494" i="8"/>
  <c r="U498" i="8"/>
  <c r="U504" i="8"/>
  <c r="U509" i="8"/>
  <c r="U517" i="8"/>
  <c r="U521" i="8"/>
  <c r="U531" i="8"/>
  <c r="U536" i="8"/>
  <c r="U541" i="8"/>
  <c r="U545" i="8"/>
  <c r="U550" i="8"/>
  <c r="U566" i="8"/>
  <c r="U567" i="8"/>
  <c r="U574" i="8"/>
  <c r="U575" i="8"/>
  <c r="U578" i="8"/>
  <c r="U579" i="8"/>
  <c r="U221" i="8"/>
  <c r="U226" i="8"/>
  <c r="U241" i="8"/>
  <c r="F245" i="8"/>
  <c r="U245" i="8"/>
  <c r="U257" i="8"/>
  <c r="U601" i="8"/>
  <c r="F607" i="8"/>
  <c r="U607" i="8"/>
  <c r="F611" i="8"/>
  <c r="U611" i="8"/>
  <c r="U680" i="8"/>
  <c r="F690" i="8"/>
  <c r="U690" i="8"/>
  <c r="F702" i="8"/>
  <c r="U702" i="8"/>
  <c r="U714" i="8"/>
  <c r="U726" i="8"/>
  <c r="F732" i="8"/>
  <c r="U732" i="8"/>
  <c r="U746" i="8"/>
  <c r="F758" i="8"/>
  <c r="U758" i="8"/>
  <c r="U808" i="8"/>
  <c r="F808" i="8"/>
  <c r="U826" i="8"/>
  <c r="F826" i="8"/>
  <c r="U893" i="8"/>
  <c r="F893" i="8"/>
  <c r="F945" i="8"/>
  <c r="U945" i="8"/>
  <c r="F1206" i="8"/>
  <c r="U1206" i="8"/>
  <c r="F1214" i="8"/>
  <c r="U1214" i="8"/>
  <c r="U1277" i="8"/>
  <c r="U1374" i="8"/>
  <c r="F1374" i="8"/>
  <c r="F1382" i="8"/>
  <c r="U1382" i="8"/>
  <c r="U1547" i="8"/>
  <c r="F1547" i="8"/>
  <c r="F1583" i="8"/>
  <c r="U1583" i="8"/>
  <c r="U801" i="8"/>
  <c r="U810" i="8"/>
  <c r="U878" i="8"/>
  <c r="U879" i="8"/>
  <c r="U890" i="8"/>
  <c r="U269" i="8"/>
  <c r="U609" i="8"/>
  <c r="U624" i="8"/>
  <c r="U628" i="8"/>
  <c r="U636" i="8"/>
  <c r="U640" i="8"/>
  <c r="U648" i="8"/>
  <c r="U668" i="8"/>
  <c r="U684" i="8"/>
  <c r="U708" i="8"/>
  <c r="U722" i="8"/>
  <c r="U730" i="8"/>
  <c r="U738" i="8"/>
  <c r="U795" i="8"/>
  <c r="U809" i="8"/>
  <c r="U827" i="8"/>
  <c r="U844" i="8"/>
  <c r="U856" i="8"/>
  <c r="U868" i="8"/>
  <c r="U874" i="8"/>
  <c r="U884" i="8"/>
  <c r="U950" i="8"/>
  <c r="F950" i="8"/>
  <c r="U1180" i="8"/>
  <c r="F1180" i="8"/>
  <c r="F1228" i="8"/>
  <c r="U1228" i="8"/>
  <c r="F1368" i="8"/>
  <c r="U1368" i="8"/>
  <c r="U906" i="8"/>
  <c r="U918" i="8"/>
  <c r="U928" i="8"/>
  <c r="U930" i="8"/>
  <c r="U936" i="8"/>
  <c r="U947" i="8"/>
  <c r="U952" i="8"/>
  <c r="U975" i="8"/>
  <c r="U1028" i="8"/>
  <c r="U1050" i="8"/>
  <c r="U1200" i="8"/>
  <c r="U1218" i="8"/>
  <c r="U1226" i="8"/>
  <c r="U1230" i="8"/>
  <c r="U1305" i="8"/>
  <c r="U1336" i="8"/>
  <c r="U1422" i="8"/>
  <c r="U1427" i="8"/>
  <c r="U1429" i="8"/>
  <c r="U1471" i="8"/>
  <c r="U897" i="8"/>
  <c r="U904" i="8"/>
  <c r="U911" i="8"/>
  <c r="U916" i="8"/>
  <c r="U922" i="8"/>
  <c r="U939" i="8"/>
  <c r="U979" i="8"/>
  <c r="U1010" i="8"/>
  <c r="U1014" i="8"/>
  <c r="U1027" i="8"/>
  <c r="U1044" i="8"/>
  <c r="U1075" i="8"/>
  <c r="U1083" i="8"/>
  <c r="U1282" i="8"/>
  <c r="U1529" i="8"/>
  <c r="U1533" i="8"/>
  <c r="U1534" i="8"/>
  <c r="U1541" i="8"/>
  <c r="U1550" i="8"/>
  <c r="U1554" i="8"/>
  <c r="U925" i="8"/>
  <c r="U938" i="8"/>
  <c r="U965" i="8"/>
  <c r="U972" i="8"/>
  <c r="U976" i="8"/>
  <c r="U983" i="8"/>
  <c r="U1099" i="8"/>
  <c r="U1136" i="8"/>
  <c r="U1194" i="8"/>
  <c r="U1488" i="8"/>
  <c r="U1507" i="8"/>
  <c r="F1600" i="8"/>
  <c r="U1571" i="8"/>
  <c r="U1578" i="8"/>
  <c r="D1568" i="8"/>
  <c r="U1573" i="8"/>
  <c r="F1507" i="8"/>
  <c r="U1505" i="8"/>
  <c r="P1486" i="8"/>
  <c r="T1486" i="8"/>
  <c r="T1485" i="8" s="1"/>
  <c r="Y1486" i="8"/>
  <c r="U1490" i="8"/>
  <c r="U1476" i="8"/>
  <c r="D1486" i="8"/>
  <c r="D1485" i="8" s="1"/>
  <c r="I1486" i="8"/>
  <c r="I1485" i="8" s="1"/>
  <c r="U1496" i="8"/>
  <c r="U1501" i="8"/>
  <c r="U1509" i="8"/>
  <c r="P126" i="8"/>
  <c r="T126" i="8"/>
  <c r="U1360" i="8"/>
  <c r="Q1366" i="8"/>
  <c r="F1387" i="8"/>
  <c r="U1405" i="8"/>
  <c r="U1411" i="8"/>
  <c r="I1378" i="8"/>
  <c r="I1377" i="8" s="1"/>
  <c r="E1378" i="8"/>
  <c r="E1377" i="8" s="1"/>
  <c r="U1394" i="8"/>
  <c r="L1401" i="8"/>
  <c r="R1401" i="8"/>
  <c r="I126" i="8"/>
  <c r="E126" i="8"/>
  <c r="R126" i="8"/>
  <c r="Q1321" i="8"/>
  <c r="Q1317" i="8" s="1"/>
  <c r="U1362" i="8"/>
  <c r="F1370" i="8"/>
  <c r="M1401" i="8"/>
  <c r="M1400" i="8" s="1"/>
  <c r="M1399" i="8" s="1"/>
  <c r="U1352" i="8"/>
  <c r="U1380" i="8"/>
  <c r="U1388" i="8"/>
  <c r="U1396" i="8"/>
  <c r="V1401" i="8"/>
  <c r="V1321" i="8"/>
  <c r="V1317" i="8" s="1"/>
  <c r="U1344" i="8"/>
  <c r="U1350" i="8"/>
  <c r="U1364" i="8"/>
  <c r="U1386" i="8"/>
  <c r="U1392" i="8"/>
  <c r="F1395" i="8"/>
  <c r="U1404" i="8"/>
  <c r="U1342" i="8"/>
  <c r="U1348" i="8"/>
  <c r="U1376" i="8"/>
  <c r="U1384" i="8"/>
  <c r="M1378" i="8"/>
  <c r="M1377" i="8" s="1"/>
  <c r="S1378" i="8"/>
  <c r="S1377" i="8" s="1"/>
  <c r="Q1401" i="8"/>
  <c r="F1405" i="8"/>
  <c r="U1406" i="8"/>
  <c r="U1412" i="8"/>
  <c r="U1416" i="8"/>
  <c r="U1265" i="8"/>
  <c r="P1261" i="8"/>
  <c r="U1270" i="8"/>
  <c r="U1281" i="8"/>
  <c r="U1297" i="8"/>
  <c r="M1273" i="8"/>
  <c r="S1273" i="8"/>
  <c r="V1273" i="8"/>
  <c r="U1303" i="8"/>
  <c r="D1306" i="8"/>
  <c r="Q1306" i="8"/>
  <c r="P1273" i="8"/>
  <c r="T1273" i="8"/>
  <c r="F1282" i="8"/>
  <c r="U1294" i="8"/>
  <c r="U1324" i="8"/>
  <c r="I1261" i="8"/>
  <c r="X1261" i="8"/>
  <c r="U1263" i="8"/>
  <c r="I1273" i="8"/>
  <c r="U1275" i="8"/>
  <c r="U1292" i="8"/>
  <c r="U1301" i="8"/>
  <c r="M1306" i="8"/>
  <c r="S1306" i="8"/>
  <c r="V1306" i="8"/>
  <c r="U1310" i="8"/>
  <c r="U1313" i="8"/>
  <c r="L1273" i="8"/>
  <c r="R1273" i="8"/>
  <c r="U1290" i="8"/>
  <c r="U1299" i="8"/>
  <c r="F1307" i="8"/>
  <c r="U1308" i="8"/>
  <c r="U1316" i="8"/>
  <c r="U1268" i="8"/>
  <c r="F1269" i="8"/>
  <c r="U1272" i="8"/>
  <c r="U1280" i="8"/>
  <c r="U1284" i="8"/>
  <c r="U1285" i="8"/>
  <c r="F1286" i="8"/>
  <c r="U1288" i="8"/>
  <c r="L1306" i="8"/>
  <c r="R1306" i="8"/>
  <c r="U1326" i="8"/>
  <c r="F989" i="8"/>
  <c r="U993" i="8"/>
  <c r="M988" i="8"/>
  <c r="V988" i="8"/>
  <c r="E1035" i="8"/>
  <c r="L1035" i="8"/>
  <c r="R1035" i="8"/>
  <c r="E1080" i="8"/>
  <c r="E1079" i="8" s="1"/>
  <c r="L1080" i="8"/>
  <c r="L1079" i="8" s="1"/>
  <c r="V1080" i="8"/>
  <c r="V1079" i="8" s="1"/>
  <c r="I1101" i="8"/>
  <c r="U1118" i="8"/>
  <c r="F1124" i="8"/>
  <c r="T1101" i="8"/>
  <c r="U1125" i="8"/>
  <c r="U1130" i="8"/>
  <c r="E1134" i="8"/>
  <c r="L1134" i="8"/>
  <c r="R1134" i="8"/>
  <c r="U1138" i="8"/>
  <c r="D1146" i="8"/>
  <c r="D1145" i="8" s="1"/>
  <c r="I1000" i="8"/>
  <c r="I999" i="8" s="1"/>
  <c r="P1000" i="8"/>
  <c r="P999" i="8" s="1"/>
  <c r="T1000" i="8"/>
  <c r="T999" i="8" s="1"/>
  <c r="E1000" i="8"/>
  <c r="E999" i="8" s="1"/>
  <c r="R1000" i="8"/>
  <c r="R999" i="8" s="1"/>
  <c r="D1068" i="8"/>
  <c r="Q1068" i="8"/>
  <c r="Q1080" i="8"/>
  <c r="Q1079" i="8" s="1"/>
  <c r="D1101" i="8"/>
  <c r="U1110" i="8"/>
  <c r="U1113" i="8"/>
  <c r="F1140" i="8"/>
  <c r="U1141" i="8"/>
  <c r="J1146" i="8"/>
  <c r="J1145" i="8" s="1"/>
  <c r="U1154" i="8"/>
  <c r="U991" i="8"/>
  <c r="U996" i="8"/>
  <c r="D1000" i="8"/>
  <c r="D999" i="8" s="1"/>
  <c r="U1008" i="8"/>
  <c r="H1000" i="8"/>
  <c r="I1023" i="8"/>
  <c r="P1023" i="8"/>
  <c r="T1023" i="8"/>
  <c r="U1040" i="8"/>
  <c r="M1035" i="8"/>
  <c r="V1035" i="8"/>
  <c r="H1068" i="8"/>
  <c r="P1080" i="8"/>
  <c r="P1079" i="8" s="1"/>
  <c r="U1087" i="8"/>
  <c r="F1099" i="8"/>
  <c r="L1101" i="8"/>
  <c r="E1101" i="8"/>
  <c r="U1133" i="8"/>
  <c r="Q1134" i="8"/>
  <c r="U1148" i="8"/>
  <c r="U1161" i="8"/>
  <c r="U1105" i="8"/>
  <c r="F1105" i="8"/>
  <c r="H1134" i="8"/>
  <c r="F1135" i="8"/>
  <c r="S955" i="8"/>
  <c r="E988" i="8"/>
  <c r="J1080" i="8"/>
  <c r="J1079" i="8" s="1"/>
  <c r="R1101" i="8"/>
  <c r="U1106" i="8"/>
  <c r="U1142" i="8"/>
  <c r="F1153" i="8"/>
  <c r="U1153" i="8"/>
  <c r="F1157" i="8"/>
  <c r="U1157" i="8"/>
  <c r="U1165" i="8"/>
  <c r="U1174" i="8"/>
  <c r="R988" i="8"/>
  <c r="U990" i="8"/>
  <c r="U1002" i="8"/>
  <c r="U1013" i="8"/>
  <c r="E1023" i="8"/>
  <c r="R1023" i="8"/>
  <c r="S1035" i="8"/>
  <c r="U1042" i="8"/>
  <c r="F1042" i="8"/>
  <c r="M1068" i="8"/>
  <c r="S1068" i="8"/>
  <c r="V1068" i="8"/>
  <c r="U1088" i="8"/>
  <c r="F1088" i="8"/>
  <c r="U1094" i="8"/>
  <c r="F1102" i="8"/>
  <c r="H1101" i="8"/>
  <c r="F1121" i="8"/>
  <c r="U1121" i="8"/>
  <c r="L1146" i="8"/>
  <c r="L1145" i="8" s="1"/>
  <c r="R1146" i="8"/>
  <c r="R1145" i="8" s="1"/>
  <c r="F1148" i="8"/>
  <c r="F1149" i="8"/>
  <c r="U1149" i="8"/>
  <c r="F1155" i="8"/>
  <c r="U1160" i="8"/>
  <c r="F1160" i="8"/>
  <c r="U1182" i="8"/>
  <c r="F1182" i="8"/>
  <c r="F1186" i="8"/>
  <c r="U1186" i="8"/>
  <c r="U1095" i="8"/>
  <c r="F1095" i="8"/>
  <c r="M955" i="8"/>
  <c r="U1033" i="8"/>
  <c r="F1033" i="8"/>
  <c r="U1046" i="8"/>
  <c r="F1046" i="8"/>
  <c r="I1035" i="8"/>
  <c r="E1068" i="8"/>
  <c r="U1077" i="8"/>
  <c r="F1077" i="8"/>
  <c r="F991" i="8"/>
  <c r="U998" i="8"/>
  <c r="F1004" i="8"/>
  <c r="U1006" i="8"/>
  <c r="F1010" i="8"/>
  <c r="U1011" i="8"/>
  <c r="U1016" i="8"/>
  <c r="U1018" i="8"/>
  <c r="F1027" i="8"/>
  <c r="V1023" i="8"/>
  <c r="U1037" i="8"/>
  <c r="F1037" i="8"/>
  <c r="F1040" i="8"/>
  <c r="F1044" i="8"/>
  <c r="J1068" i="8"/>
  <c r="F1075" i="8"/>
  <c r="T1080" i="8"/>
  <c r="T1079" i="8" s="1"/>
  <c r="U1093" i="8"/>
  <c r="F1109" i="8"/>
  <c r="U1109" i="8"/>
  <c r="F1116" i="8"/>
  <c r="F1117" i="8"/>
  <c r="U1117" i="8"/>
  <c r="F1129" i="8"/>
  <c r="U1129" i="8"/>
  <c r="F1136" i="8"/>
  <c r="F1137" i="8"/>
  <c r="U1137" i="8"/>
  <c r="U1144" i="8"/>
  <c r="F1144" i="8"/>
  <c r="H1146" i="8"/>
  <c r="F1147" i="8"/>
  <c r="F1172" i="8"/>
  <c r="U1172" i="8"/>
  <c r="U1026" i="8"/>
  <c r="Q1023" i="8"/>
  <c r="U1034" i="8"/>
  <c r="P1035" i="8"/>
  <c r="T1035" i="8"/>
  <c r="U1038" i="8"/>
  <c r="Q1035" i="8"/>
  <c r="U1078" i="8"/>
  <c r="U1084" i="8"/>
  <c r="U1085" i="8"/>
  <c r="U1090" i="8"/>
  <c r="U1091" i="8"/>
  <c r="F1092" i="8"/>
  <c r="Q1101" i="8"/>
  <c r="F1103" i="8"/>
  <c r="F1107" i="8"/>
  <c r="M1101" i="8"/>
  <c r="S1101" i="8"/>
  <c r="U1120" i="8"/>
  <c r="P1134" i="8"/>
  <c r="T1134" i="8"/>
  <c r="P1146" i="8"/>
  <c r="P1145" i="8" s="1"/>
  <c r="T1146" i="8"/>
  <c r="T1145" i="8" s="1"/>
  <c r="U1152" i="8"/>
  <c r="U1162" i="8"/>
  <c r="V1134" i="8"/>
  <c r="M1178" i="8"/>
  <c r="M1177" i="8" s="1"/>
  <c r="U1539" i="8"/>
  <c r="U1532" i="8"/>
  <c r="F1529" i="8"/>
  <c r="I26" i="8"/>
  <c r="M1592" i="8"/>
  <c r="M1591" i="8" s="1"/>
  <c r="M1590" i="8" s="1"/>
  <c r="S1592" i="8"/>
  <c r="V1592" i="8"/>
  <c r="J1592" i="8"/>
  <c r="Q1592" i="8"/>
  <c r="U1603" i="8"/>
  <c r="F1593" i="8"/>
  <c r="U1596" i="8"/>
  <c r="D1592" i="8"/>
  <c r="F1603" i="8"/>
  <c r="F1611" i="8"/>
  <c r="T1592" i="8"/>
  <c r="U1612" i="8"/>
  <c r="U1594" i="8"/>
  <c r="U1601" i="8"/>
  <c r="H1592" i="8"/>
  <c r="I1592" i="8"/>
  <c r="U22" i="13"/>
  <c r="AF22" i="13" s="1"/>
  <c r="S168" i="13"/>
  <c r="S21" i="13"/>
  <c r="U987" i="8"/>
  <c r="U806" i="8"/>
  <c r="J1321" i="8"/>
  <c r="J1317" i="8" s="1"/>
  <c r="U1328" i="8"/>
  <c r="U984" i="8"/>
  <c r="U977" i="8"/>
  <c r="U969" i="8"/>
  <c r="U959" i="8"/>
  <c r="U823" i="8"/>
  <c r="U803" i="8"/>
  <c r="U802" i="8"/>
  <c r="J791" i="8"/>
  <c r="U813" i="8"/>
  <c r="U811" i="8"/>
  <c r="R1321" i="8"/>
  <c r="R1317" i="8" s="1"/>
  <c r="R791" i="8"/>
  <c r="U799" i="8"/>
  <c r="U798" i="8"/>
  <c r="M137" i="8"/>
  <c r="M791" i="8"/>
  <c r="U805" i="8"/>
  <c r="U793" i="8"/>
  <c r="U179" i="8"/>
  <c r="U163" i="8"/>
  <c r="U157" i="8"/>
  <c r="M149" i="8"/>
  <c r="U156" i="8"/>
  <c r="U147" i="8"/>
  <c r="U139" i="8"/>
  <c r="F181" i="8"/>
  <c r="U176" i="8"/>
  <c r="F171" i="8"/>
  <c r="F167" i="8"/>
  <c r="U166" i="8"/>
  <c r="F164" i="8"/>
  <c r="F163" i="8"/>
  <c r="F159" i="8"/>
  <c r="F155" i="8"/>
  <c r="F158" i="8"/>
  <c r="U360" i="8"/>
  <c r="U58" i="8"/>
  <c r="U134" i="8"/>
  <c r="U1224" i="8"/>
  <c r="U1633" i="8"/>
  <c r="U1599" i="8"/>
  <c r="P1592" i="8"/>
  <c r="U1607" i="8"/>
  <c r="U1564" i="8"/>
  <c r="M1580" i="8"/>
  <c r="U1587" i="8"/>
  <c r="F1586" i="8"/>
  <c r="H1321" i="8"/>
  <c r="U1334" i="8"/>
  <c r="F813" i="8"/>
  <c r="F805" i="8"/>
  <c r="F798" i="8"/>
  <c r="F793" i="8"/>
  <c r="F521" i="8"/>
  <c r="H514" i="8"/>
  <c r="F516" i="8"/>
  <c r="H433" i="8"/>
  <c r="H273" i="8"/>
  <c r="U283" i="8"/>
  <c r="U275" i="8"/>
  <c r="F153" i="8"/>
  <c r="H149" i="8"/>
  <c r="F151" i="8"/>
  <c r="H59" i="8"/>
  <c r="L59" i="8"/>
  <c r="H71" i="8"/>
  <c r="L71" i="8"/>
  <c r="L70" i="8" s="1"/>
  <c r="U87" i="8"/>
  <c r="J94" i="8"/>
  <c r="U111" i="8"/>
  <c r="H114" i="8"/>
  <c r="L114" i="8"/>
  <c r="H126" i="8"/>
  <c r="L126" i="8"/>
  <c r="I149" i="8"/>
  <c r="U161" i="8"/>
  <c r="H353" i="8"/>
  <c r="L353" i="8"/>
  <c r="U405" i="8"/>
  <c r="U406" i="8"/>
  <c r="U407" i="8"/>
  <c r="U408" i="8"/>
  <c r="U21" i="8"/>
  <c r="U34" i="8"/>
  <c r="U36" i="8"/>
  <c r="U38" i="8"/>
  <c r="I59" i="8"/>
  <c r="U67" i="8"/>
  <c r="U69" i="8"/>
  <c r="I71" i="8"/>
  <c r="I70" i="8" s="1"/>
  <c r="U81" i="8"/>
  <c r="U90" i="8"/>
  <c r="H94" i="8"/>
  <c r="L94" i="8"/>
  <c r="U98" i="8"/>
  <c r="U107" i="8"/>
  <c r="I114" i="8"/>
  <c r="U133" i="8"/>
  <c r="U140" i="8"/>
  <c r="U142" i="8"/>
  <c r="U144" i="8"/>
  <c r="U146" i="8"/>
  <c r="U148" i="8"/>
  <c r="U185" i="8"/>
  <c r="U187" i="8"/>
  <c r="U189" i="8"/>
  <c r="U191" i="8"/>
  <c r="U197" i="8"/>
  <c r="U199" i="8"/>
  <c r="U201" i="8"/>
  <c r="U205" i="8"/>
  <c r="U207" i="8"/>
  <c r="U209" i="8"/>
  <c r="U213" i="8"/>
  <c r="U276" i="8"/>
  <c r="U278" i="8"/>
  <c r="U280" i="8"/>
  <c r="U282" i="8"/>
  <c r="U284" i="8"/>
  <c r="U288" i="8"/>
  <c r="U290" i="8"/>
  <c r="U292" i="8"/>
  <c r="U294" i="8"/>
  <c r="U296" i="8"/>
  <c r="U300" i="8"/>
  <c r="U302" i="8"/>
  <c r="U304" i="8"/>
  <c r="U306" i="8"/>
  <c r="U312" i="8"/>
  <c r="U314" i="8"/>
  <c r="U316" i="8"/>
  <c r="H318" i="8"/>
  <c r="L318" i="8"/>
  <c r="U320" i="8"/>
  <c r="U322" i="8"/>
  <c r="U326" i="8"/>
  <c r="U328" i="8"/>
  <c r="H330" i="8"/>
  <c r="L330" i="8"/>
  <c r="U332" i="8"/>
  <c r="U334" i="8"/>
  <c r="U336" i="8"/>
  <c r="U338" i="8"/>
  <c r="U340" i="8"/>
  <c r="U344" i="8"/>
  <c r="U346" i="8"/>
  <c r="U348" i="8"/>
  <c r="U355" i="8"/>
  <c r="U357" i="8"/>
  <c r="U363" i="8"/>
  <c r="H365" i="8"/>
  <c r="L365" i="8"/>
  <c r="U367" i="8"/>
  <c r="U369" i="8"/>
  <c r="U373" i="8"/>
  <c r="U375" i="8"/>
  <c r="U377" i="8"/>
  <c r="U389" i="8"/>
  <c r="I398" i="8"/>
  <c r="H14" i="8"/>
  <c r="H26" i="8"/>
  <c r="I94" i="8"/>
  <c r="J149" i="8"/>
  <c r="U380" i="8"/>
  <c r="U381" i="8"/>
  <c r="U382" i="8"/>
  <c r="U383" i="8"/>
  <c r="U384" i="8"/>
  <c r="U386" i="8"/>
  <c r="U391" i="8"/>
  <c r="U392" i="8"/>
  <c r="U393" i="8"/>
  <c r="U394" i="8"/>
  <c r="U395" i="8"/>
  <c r="U396" i="8"/>
  <c r="U397" i="8"/>
  <c r="U400" i="8"/>
  <c r="U401" i="8"/>
  <c r="U402" i="8"/>
  <c r="U403" i="8"/>
  <c r="U379" i="8"/>
  <c r="U385" i="8"/>
  <c r="U387" i="8"/>
  <c r="U414" i="8"/>
  <c r="I433" i="8"/>
  <c r="H479" i="8"/>
  <c r="I514" i="8"/>
  <c r="U538" i="8"/>
  <c r="U581" i="8"/>
  <c r="U582" i="8"/>
  <c r="U584" i="8"/>
  <c r="U585" i="8"/>
  <c r="U586" i="8"/>
  <c r="U587" i="8"/>
  <c r="U589" i="8"/>
  <c r="U590" i="8"/>
  <c r="H217" i="8"/>
  <c r="U220" i="8"/>
  <c r="U222" i="8"/>
  <c r="U224" i="8"/>
  <c r="U227" i="8"/>
  <c r="H229" i="8"/>
  <c r="L229" i="8"/>
  <c r="R229" i="8"/>
  <c r="U231" i="8"/>
  <c r="U232" i="8"/>
  <c r="U233" i="8"/>
  <c r="F248" i="8"/>
  <c r="U248" i="8"/>
  <c r="F260" i="8"/>
  <c r="U260" i="8"/>
  <c r="F263" i="8"/>
  <c r="H262" i="8"/>
  <c r="F264" i="8"/>
  <c r="U264" i="8"/>
  <c r="I526" i="8"/>
  <c r="F240" i="8"/>
  <c r="U240" i="8"/>
  <c r="F246" i="8"/>
  <c r="U246" i="8"/>
  <c r="F258" i="8"/>
  <c r="U258" i="8"/>
  <c r="J433" i="8"/>
  <c r="J514" i="8"/>
  <c r="F234" i="8"/>
  <c r="U234" i="8"/>
  <c r="F238" i="8"/>
  <c r="U238" i="8"/>
  <c r="F244" i="8"/>
  <c r="U244" i="8"/>
  <c r="F256" i="8"/>
  <c r="U256" i="8"/>
  <c r="F236" i="8"/>
  <c r="U236" i="8"/>
  <c r="F250" i="8"/>
  <c r="U250" i="8"/>
  <c r="F266" i="8"/>
  <c r="U266" i="8"/>
  <c r="H619" i="8"/>
  <c r="L619" i="8"/>
  <c r="H631" i="8"/>
  <c r="L631" i="8"/>
  <c r="U786" i="8"/>
  <c r="J824" i="8"/>
  <c r="U592" i="8"/>
  <c r="U594" i="8"/>
  <c r="H596" i="8"/>
  <c r="L596" i="8"/>
  <c r="U598" i="8"/>
  <c r="U600" i="8"/>
  <c r="U602" i="8"/>
  <c r="U604" i="8"/>
  <c r="U606" i="8"/>
  <c r="U610" i="8"/>
  <c r="U612" i="8"/>
  <c r="U614" i="8"/>
  <c r="I619" i="8"/>
  <c r="U626" i="8"/>
  <c r="U633" i="8"/>
  <c r="U635" i="8"/>
  <c r="U639" i="8"/>
  <c r="U641" i="8"/>
  <c r="U643" i="8"/>
  <c r="U645" i="8"/>
  <c r="U647" i="8"/>
  <c r="U649" i="8"/>
  <c r="U651" i="8"/>
  <c r="U653" i="8"/>
  <c r="U655" i="8"/>
  <c r="U657" i="8"/>
  <c r="U659" i="8"/>
  <c r="U661" i="8"/>
  <c r="U663" i="8"/>
  <c r="U667" i="8"/>
  <c r="U669" i="8"/>
  <c r="U671" i="8"/>
  <c r="U673" i="8"/>
  <c r="U679" i="8"/>
  <c r="U681" i="8"/>
  <c r="U683" i="8"/>
  <c r="U687" i="8"/>
  <c r="U689" i="8"/>
  <c r="U691" i="8"/>
  <c r="U695" i="8"/>
  <c r="H699" i="8"/>
  <c r="L699" i="8"/>
  <c r="U701" i="8"/>
  <c r="U703" i="8"/>
  <c r="U709" i="8"/>
  <c r="H711" i="8"/>
  <c r="L711" i="8"/>
  <c r="U713" i="8"/>
  <c r="U715" i="8"/>
  <c r="U719" i="8"/>
  <c r="U721" i="8"/>
  <c r="U723" i="8"/>
  <c r="U725" i="8"/>
  <c r="U727" i="8"/>
  <c r="U729" i="8"/>
  <c r="U731" i="8"/>
  <c r="U733" i="8"/>
  <c r="U735" i="8"/>
  <c r="U737" i="8"/>
  <c r="U739" i="8"/>
  <c r="U741" i="8"/>
  <c r="U743" i="8"/>
  <c r="U747" i="8"/>
  <c r="U749" i="8"/>
  <c r="U751" i="8"/>
  <c r="U753" i="8"/>
  <c r="U759" i="8"/>
  <c r="I779" i="8"/>
  <c r="L814" i="8"/>
  <c r="L791" i="8" s="1"/>
  <c r="J779" i="8"/>
  <c r="U781" i="8"/>
  <c r="U782" i="8"/>
  <c r="U784" i="8"/>
  <c r="U788" i="8"/>
  <c r="U789" i="8"/>
  <c r="U790" i="8"/>
  <c r="H791" i="8"/>
  <c r="U783" i="8"/>
  <c r="U865" i="8"/>
  <c r="J875" i="8"/>
  <c r="D875" i="8"/>
  <c r="Y875" i="8"/>
  <c r="V920" i="8"/>
  <c r="V919" i="8" s="1"/>
  <c r="F946" i="8"/>
  <c r="U946" i="8"/>
  <c r="F949" i="8"/>
  <c r="H943" i="8"/>
  <c r="F995" i="8"/>
  <c r="U995" i="8"/>
  <c r="L1023" i="8"/>
  <c r="U841" i="8"/>
  <c r="U843" i="8"/>
  <c r="U845" i="8"/>
  <c r="U847" i="8"/>
  <c r="U851" i="8"/>
  <c r="U853" i="8"/>
  <c r="U855" i="8"/>
  <c r="U859" i="8"/>
  <c r="F953" i="8"/>
  <c r="U953" i="8"/>
  <c r="U1005" i="8"/>
  <c r="H839" i="8"/>
  <c r="L839" i="8"/>
  <c r="L838" i="8" s="1"/>
  <c r="J920" i="8"/>
  <c r="Q920" i="8"/>
  <c r="Q919" i="8" s="1"/>
  <c r="I920" i="8"/>
  <c r="I875" i="8"/>
  <c r="U885" i="8"/>
  <c r="J943" i="8"/>
  <c r="F992" i="8"/>
  <c r="U992" i="8"/>
  <c r="U873" i="8"/>
  <c r="M875" i="8"/>
  <c r="S875" i="8"/>
  <c r="U877" i="8"/>
  <c r="U883" i="8"/>
  <c r="U891" i="8"/>
  <c r="U903" i="8"/>
  <c r="U927" i="8"/>
  <c r="U931" i="8"/>
  <c r="U933" i="8"/>
  <c r="J955" i="8"/>
  <c r="Q955" i="8"/>
  <c r="U960" i="8"/>
  <c r="U962" i="8"/>
  <c r="U974" i="8"/>
  <c r="U982" i="8"/>
  <c r="M1000" i="8"/>
  <c r="M999" i="8" s="1"/>
  <c r="S1000" i="8"/>
  <c r="S999" i="8" s="1"/>
  <c r="V1000" i="8"/>
  <c r="V999" i="8" s="1"/>
  <c r="U1003" i="8"/>
  <c r="U1015" i="8"/>
  <c r="U1019" i="8"/>
  <c r="J1023" i="8"/>
  <c r="U1032" i="8"/>
  <c r="U1039" i="8"/>
  <c r="U1045" i="8"/>
  <c r="U1053" i="8"/>
  <c r="U1057" i="8"/>
  <c r="U1061" i="8"/>
  <c r="U1065" i="8"/>
  <c r="H1035" i="8"/>
  <c r="U1043" i="8"/>
  <c r="I1068" i="8"/>
  <c r="U1073" i="8"/>
  <c r="F1131" i="8"/>
  <c r="U1131" i="8"/>
  <c r="F1221" i="8"/>
  <c r="U1221" i="8"/>
  <c r="U887" i="8"/>
  <c r="U889" i="8"/>
  <c r="U895" i="8"/>
  <c r="U907" i="8"/>
  <c r="J908" i="8"/>
  <c r="U913" i="8"/>
  <c r="U915" i="8"/>
  <c r="U923" i="8"/>
  <c r="F948" i="8"/>
  <c r="U948" i="8"/>
  <c r="V955" i="8"/>
  <c r="U966" i="8"/>
  <c r="U970" i="8"/>
  <c r="U986" i="8"/>
  <c r="F997" i="8"/>
  <c r="U997" i="8"/>
  <c r="J1000" i="8"/>
  <c r="Q1000" i="8"/>
  <c r="Q999" i="8" s="1"/>
  <c r="U1007" i="8"/>
  <c r="H1023" i="8"/>
  <c r="U1025" i="8"/>
  <c r="U1051" i="8"/>
  <c r="U1055" i="8"/>
  <c r="U1063" i="8"/>
  <c r="U1067" i="8"/>
  <c r="F1030" i="8"/>
  <c r="U1030" i="8"/>
  <c r="J1035" i="8"/>
  <c r="U1047" i="8"/>
  <c r="F1048" i="8"/>
  <c r="U1071" i="8"/>
  <c r="J1101" i="8"/>
  <c r="H1438" i="8"/>
  <c r="F1233" i="8"/>
  <c r="U1233" i="8"/>
  <c r="F1239" i="8"/>
  <c r="U1239" i="8"/>
  <c r="F1245" i="8"/>
  <c r="U1245" i="8"/>
  <c r="F898" i="8"/>
  <c r="F961" i="8"/>
  <c r="H988" i="8"/>
  <c r="W988" i="8" s="1"/>
  <c r="L988" i="8"/>
  <c r="F1050" i="8"/>
  <c r="U1076" i="8"/>
  <c r="M1080" i="8"/>
  <c r="M1079" i="8" s="1"/>
  <c r="S1080" i="8"/>
  <c r="S1079" i="8" s="1"/>
  <c r="U1082" i="8"/>
  <c r="U1096" i="8"/>
  <c r="U1098" i="8"/>
  <c r="F1104" i="8"/>
  <c r="U1104" i="8"/>
  <c r="U1108" i="8"/>
  <c r="F1115" i="8"/>
  <c r="U1115" i="8"/>
  <c r="F1123" i="8"/>
  <c r="U1123" i="8"/>
  <c r="U1132" i="8"/>
  <c r="F1139" i="8"/>
  <c r="U1139" i="8"/>
  <c r="F1143" i="8"/>
  <c r="U1143" i="8"/>
  <c r="U1156" i="8"/>
  <c r="U1164" i="8"/>
  <c r="M1168" i="8"/>
  <c r="M1167" i="8" s="1"/>
  <c r="F1173" i="8"/>
  <c r="U1173" i="8"/>
  <c r="E1190" i="8"/>
  <c r="U1201" i="8"/>
  <c r="P1202" i="8"/>
  <c r="T1202" i="8"/>
  <c r="F1213" i="8"/>
  <c r="U1213" i="8"/>
  <c r="F1219" i="8"/>
  <c r="U1219" i="8"/>
  <c r="F1231" i="8"/>
  <c r="U1231" i="8"/>
  <c r="P1235" i="8"/>
  <c r="T1235" i="8"/>
  <c r="F1238" i="8"/>
  <c r="U1238" i="8"/>
  <c r="F1244" i="8"/>
  <c r="U1244" i="8"/>
  <c r="F1291" i="8"/>
  <c r="U1291" i="8"/>
  <c r="F1311" i="8"/>
  <c r="U1311" i="8"/>
  <c r="U1059" i="8"/>
  <c r="I1080" i="8"/>
  <c r="V1101" i="8"/>
  <c r="F1111" i="8"/>
  <c r="U1111" i="8"/>
  <c r="F1127" i="8"/>
  <c r="U1127" i="8"/>
  <c r="J1134" i="8"/>
  <c r="F1171" i="8"/>
  <c r="U1171" i="8"/>
  <c r="F1207" i="8"/>
  <c r="U1207" i="8"/>
  <c r="F1211" i="8"/>
  <c r="U1211" i="8"/>
  <c r="F1217" i="8"/>
  <c r="U1217" i="8"/>
  <c r="F1229" i="8"/>
  <c r="U1229" i="8"/>
  <c r="F1237" i="8"/>
  <c r="U1237" i="8"/>
  <c r="F1243" i="8"/>
  <c r="U1243" i="8"/>
  <c r="J1273" i="8"/>
  <c r="I943" i="8"/>
  <c r="I955" i="8"/>
  <c r="U1049" i="8"/>
  <c r="U1052" i="8"/>
  <c r="U1054" i="8"/>
  <c r="U1056" i="8"/>
  <c r="U1062" i="8"/>
  <c r="U1064" i="8"/>
  <c r="U1066" i="8"/>
  <c r="U1070" i="8"/>
  <c r="U1072" i="8"/>
  <c r="D1080" i="8"/>
  <c r="D1079" i="8" s="1"/>
  <c r="Y1080" i="8"/>
  <c r="Y1079" i="8" s="1"/>
  <c r="U1086" i="8"/>
  <c r="U1112" i="8"/>
  <c r="F1119" i="8"/>
  <c r="U1119" i="8"/>
  <c r="U1128" i="8"/>
  <c r="E1146" i="8"/>
  <c r="E1145" i="8" s="1"/>
  <c r="F1151" i="8"/>
  <c r="U1151" i="8"/>
  <c r="F1159" i="8"/>
  <c r="U1159" i="8"/>
  <c r="U1192" i="8"/>
  <c r="L1202" i="8"/>
  <c r="R1202" i="8"/>
  <c r="F1205" i="8"/>
  <c r="U1205" i="8"/>
  <c r="F1209" i="8"/>
  <c r="U1209" i="8"/>
  <c r="F1223" i="8"/>
  <c r="U1223" i="8"/>
  <c r="F1240" i="8"/>
  <c r="U1240" i="8"/>
  <c r="F1242" i="8"/>
  <c r="U1242" i="8"/>
  <c r="F1089" i="8"/>
  <c r="H1190" i="8"/>
  <c r="L1190" i="8"/>
  <c r="U1249" i="8"/>
  <c r="U1250" i="8"/>
  <c r="U1251" i="8"/>
  <c r="U1252" i="8"/>
  <c r="U1253" i="8"/>
  <c r="U1255" i="8"/>
  <c r="U1256" i="8"/>
  <c r="F1266" i="8"/>
  <c r="U1266" i="8"/>
  <c r="F1278" i="8"/>
  <c r="U1278" i="8"/>
  <c r="F1289" i="8"/>
  <c r="U1289" i="8"/>
  <c r="F1304" i="8"/>
  <c r="U1304" i="8"/>
  <c r="F1309" i="8"/>
  <c r="U1309" i="8"/>
  <c r="H1306" i="8"/>
  <c r="M1321" i="8"/>
  <c r="M1317" i="8" s="1"/>
  <c r="U1254" i="8"/>
  <c r="F1264" i="8"/>
  <c r="U1264" i="8"/>
  <c r="F1271" i="8"/>
  <c r="U1271" i="8"/>
  <c r="F1276" i="8"/>
  <c r="U1276" i="8"/>
  <c r="F1279" i="8"/>
  <c r="H1273" i="8"/>
  <c r="F1287" i="8"/>
  <c r="U1287" i="8"/>
  <c r="F1295" i="8"/>
  <c r="U1295" i="8"/>
  <c r="F1302" i="8"/>
  <c r="U1302" i="8"/>
  <c r="J1247" i="8"/>
  <c r="J1261" i="8"/>
  <c r="Q1261" i="8"/>
  <c r="D1273" i="8"/>
  <c r="X1273" i="8"/>
  <c r="U1283" i="8"/>
  <c r="F1293" i="8"/>
  <c r="U1293" i="8"/>
  <c r="F1300" i="8"/>
  <c r="U1300" i="8"/>
  <c r="J1306" i="8"/>
  <c r="U1314" i="8"/>
  <c r="J1366" i="8"/>
  <c r="V1378" i="8"/>
  <c r="V1377" i="8" s="1"/>
  <c r="H1401" i="8"/>
  <c r="U1403" i="8"/>
  <c r="F1408" i="8"/>
  <c r="U1408" i="8"/>
  <c r="I1306" i="8"/>
  <c r="S1321" i="8"/>
  <c r="S1317" i="8" s="1"/>
  <c r="J1378" i="8"/>
  <c r="Q1378" i="8"/>
  <c r="Q1377" i="8" s="1"/>
  <c r="U1397" i="8"/>
  <c r="J1401" i="8"/>
  <c r="U1410" i="8"/>
  <c r="H1413" i="8"/>
  <c r="U1415" i="8"/>
  <c r="U1323" i="8"/>
  <c r="U1325" i="8"/>
  <c r="U1327" i="8"/>
  <c r="U1329" i="8"/>
  <c r="U1331" i="8"/>
  <c r="U1335" i="8"/>
  <c r="U1337" i="8"/>
  <c r="U1339" i="8"/>
  <c r="U1343" i="8"/>
  <c r="U1345" i="8"/>
  <c r="F1346" i="8"/>
  <c r="U1347" i="8"/>
  <c r="U1349" i="8"/>
  <c r="U1351" i="8"/>
  <c r="U1353" i="8"/>
  <c r="U1355" i="8"/>
  <c r="U1357" i="8"/>
  <c r="U1359" i="8"/>
  <c r="U1361" i="8"/>
  <c r="U1363" i="8"/>
  <c r="U1365" i="8"/>
  <c r="U1369" i="8"/>
  <c r="U1371" i="8"/>
  <c r="U1373" i="8"/>
  <c r="U1375" i="8"/>
  <c r="U1381" i="8"/>
  <c r="U1383" i="8"/>
  <c r="U1385" i="8"/>
  <c r="U1389" i="8"/>
  <c r="U1391" i="8"/>
  <c r="U1393" i="8"/>
  <c r="L1432" i="8"/>
  <c r="R1432" i="8"/>
  <c r="F1439" i="8"/>
  <c r="U1439" i="8"/>
  <c r="F1475" i="8"/>
  <c r="U1475" i="8"/>
  <c r="F1502" i="8"/>
  <c r="U1502" i="8"/>
  <c r="F1423" i="8"/>
  <c r="U1423" i="8"/>
  <c r="F1425" i="8"/>
  <c r="U1425" i="8"/>
  <c r="E1456" i="8"/>
  <c r="F1426" i="8"/>
  <c r="H1420" i="8"/>
  <c r="F1469" i="8"/>
  <c r="H1468" i="8"/>
  <c r="W1468" i="8" s="1"/>
  <c r="J1486" i="8"/>
  <c r="H1498" i="8"/>
  <c r="W1498" i="8" s="1"/>
  <c r="F1500" i="8"/>
  <c r="U1500" i="8"/>
  <c r="M1513" i="8"/>
  <c r="M1512" i="8" s="1"/>
  <c r="M1511" i="8" s="1"/>
  <c r="S1513" i="8"/>
  <c r="S1512" i="8" s="1"/>
  <c r="S1511" i="8" s="1"/>
  <c r="U1430" i="8"/>
  <c r="U1434" i="8"/>
  <c r="U1436" i="8"/>
  <c r="H1456" i="8"/>
  <c r="W1456" i="8" s="1"/>
  <c r="L1456" i="8"/>
  <c r="U1459" i="8"/>
  <c r="U1461" i="8"/>
  <c r="U1466" i="8"/>
  <c r="U1470" i="8"/>
  <c r="U1472" i="8"/>
  <c r="U1489" i="8"/>
  <c r="U1491" i="8"/>
  <c r="U1493" i="8"/>
  <c r="U1495" i="8"/>
  <c r="U1497" i="8"/>
  <c r="U1504" i="8"/>
  <c r="U1506" i="8"/>
  <c r="U1508" i="8"/>
  <c r="H1513" i="8"/>
  <c r="L1513" i="8"/>
  <c r="L1512" i="8" s="1"/>
  <c r="L1511" i="8" s="1"/>
  <c r="U1516" i="8"/>
  <c r="U1518" i="8"/>
  <c r="U1523" i="8"/>
  <c r="M1525" i="8"/>
  <c r="U1527" i="8"/>
  <c r="H1545" i="8"/>
  <c r="U1555" i="8"/>
  <c r="U1537" i="8"/>
  <c r="F1552" i="8"/>
  <c r="U1552" i="8"/>
  <c r="F1561" i="8"/>
  <c r="U1561" i="8"/>
  <c r="D1610" i="8"/>
  <c r="D1609" i="8" s="1"/>
  <c r="D1605" i="8" s="1"/>
  <c r="D1604" i="8" s="1"/>
  <c r="U1535" i="8"/>
  <c r="U1548" i="8"/>
  <c r="H1557" i="8"/>
  <c r="F1559" i="8"/>
  <c r="U1559" i="8"/>
  <c r="F1570" i="8"/>
  <c r="U1570" i="8"/>
  <c r="F1579" i="8"/>
  <c r="U1579" i="8"/>
  <c r="I1568" i="8"/>
  <c r="J1580" i="8"/>
  <c r="F1572" i="8"/>
  <c r="U1572" i="8"/>
  <c r="F1577" i="8"/>
  <c r="U1577" i="8"/>
  <c r="H1604" i="8"/>
  <c r="H1609" i="8"/>
  <c r="J1623" i="8"/>
  <c r="F1631" i="8"/>
  <c r="U1575" i="8"/>
  <c r="U1582" i="8"/>
  <c r="U1584" i="8"/>
  <c r="U1595" i="8"/>
  <c r="U1597" i="8"/>
  <c r="H1623" i="8"/>
  <c r="H1568" i="8"/>
  <c r="L1568" i="8"/>
  <c r="F1602" i="8"/>
  <c r="U1602" i="8"/>
  <c r="F1606" i="8"/>
  <c r="U1606" i="8"/>
  <c r="E1610" i="8"/>
  <c r="E1609" i="8" s="1"/>
  <c r="E1605" i="8" s="1"/>
  <c r="E1604" i="8" s="1"/>
  <c r="F1620" i="8"/>
  <c r="U1620" i="8"/>
  <c r="F1630" i="8"/>
  <c r="U1630" i="8"/>
  <c r="H1616" i="8"/>
  <c r="U1625" i="8"/>
  <c r="U1627" i="8"/>
  <c r="U1632" i="8"/>
  <c r="U1634" i="8"/>
  <c r="U1638" i="8"/>
  <c r="W1401" i="8" l="1"/>
  <c r="W1190" i="8"/>
  <c r="W1545" i="8"/>
  <c r="W744" i="8"/>
  <c r="W1035" i="8"/>
  <c r="W711" i="8"/>
  <c r="W149" i="8"/>
  <c r="W1146" i="8"/>
  <c r="W1261" i="8"/>
  <c r="H1377" i="8"/>
  <c r="W1378" i="8"/>
  <c r="W908" i="8"/>
  <c r="W631" i="8"/>
  <c r="W126" i="8"/>
  <c r="H490" i="8"/>
  <c r="W490" i="8" s="1"/>
  <c r="W491" i="8"/>
  <c r="W1420" i="8"/>
  <c r="W318" i="8"/>
  <c r="H1317" i="8"/>
  <c r="W1317" i="8" s="1"/>
  <c r="W1321" i="8"/>
  <c r="W1134" i="8"/>
  <c r="W1068" i="8"/>
  <c r="H919" i="8"/>
  <c r="W920" i="8"/>
  <c r="H409" i="8"/>
  <c r="W409" i="8" s="1"/>
  <c r="W410" i="8"/>
  <c r="H755" i="8"/>
  <c r="W755" i="8" s="1"/>
  <c r="W756" i="8"/>
  <c r="W137" i="8"/>
  <c r="W1366" i="8"/>
  <c r="W229" i="8"/>
  <c r="W273" i="8"/>
  <c r="W1557" i="8"/>
  <c r="W791" i="8"/>
  <c r="W699" i="8"/>
  <c r="W262" i="8"/>
  <c r="W94" i="8"/>
  <c r="W433" i="8"/>
  <c r="H1079" i="8"/>
  <c r="W1080" i="8"/>
  <c r="W955" i="8"/>
  <c r="H675" i="8"/>
  <c r="W675" i="8" s="1"/>
  <c r="W676" i="8"/>
  <c r="W559" i="8"/>
  <c r="W619" i="8"/>
  <c r="W1246" i="8"/>
  <c r="W824" i="8"/>
  <c r="W1306" i="8"/>
  <c r="W1202" i="8"/>
  <c r="W1235" i="8"/>
  <c r="W285" i="8"/>
  <c r="W1580" i="8"/>
  <c r="W779" i="8"/>
  <c r="W875" i="8"/>
  <c r="W1247" i="8"/>
  <c r="W114" i="8"/>
  <c r="W839" i="8"/>
  <c r="W526" i="8"/>
  <c r="W596" i="8"/>
  <c r="W365" i="8"/>
  <c r="W514" i="8"/>
  <c r="W814" i="8"/>
  <c r="W1623" i="8"/>
  <c r="W943" i="8"/>
  <c r="W1273" i="8"/>
  <c r="H1432" i="8"/>
  <c r="W1438" i="8"/>
  <c r="W479" i="8"/>
  <c r="W330" i="8"/>
  <c r="W71" i="8"/>
  <c r="W1101" i="8"/>
  <c r="W182" i="8"/>
  <c r="W1486" i="8"/>
  <c r="W446" i="8"/>
  <c r="H570" i="8"/>
  <c r="W570" i="8" s="1"/>
  <c r="W571" i="8"/>
  <c r="W1568" i="8"/>
  <c r="W1023" i="8"/>
  <c r="W217" i="8"/>
  <c r="W26" i="8"/>
  <c r="W353" i="8"/>
  <c r="W1000" i="8"/>
  <c r="H193" i="8"/>
  <c r="W193" i="8" s="1"/>
  <c r="W194" i="8"/>
  <c r="W1513" i="8"/>
  <c r="W14" i="8"/>
  <c r="W59" i="8"/>
  <c r="W1592" i="8"/>
  <c r="W863" i="8"/>
  <c r="W398" i="8"/>
  <c r="J1189" i="8"/>
  <c r="I1419" i="8"/>
  <c r="I1418" i="8" s="1"/>
  <c r="I1414" i="8" s="1"/>
  <c r="E1567" i="8"/>
  <c r="J1544" i="8"/>
  <c r="J1540" i="8" s="1"/>
  <c r="L778" i="8"/>
  <c r="L777" i="8" s="1"/>
  <c r="O180" i="13"/>
  <c r="O182" i="13" s="1"/>
  <c r="O184" i="13" s="1"/>
  <c r="O172" i="13"/>
  <c r="P168" i="13"/>
  <c r="P170" i="13" s="1"/>
  <c r="P172" i="13" s="1"/>
  <c r="U168" i="13"/>
  <c r="U170" i="13" s="1"/>
  <c r="W180" i="13"/>
  <c r="W172" i="13"/>
  <c r="M778" i="8"/>
  <c r="M777" i="8" s="1"/>
  <c r="V136" i="8"/>
  <c r="V135" i="8" s="1"/>
  <c r="Q180" i="13"/>
  <c r="Q172" i="13"/>
  <c r="Q175" i="13"/>
  <c r="Q177" i="13" s="1"/>
  <c r="R432" i="8"/>
  <c r="R431" i="8" s="1"/>
  <c r="V1544" i="8"/>
  <c r="V1538" i="8" s="1"/>
  <c r="V1525" i="8" s="1"/>
  <c r="Y352" i="8"/>
  <c r="T1618" i="8"/>
  <c r="L432" i="8"/>
  <c r="L431" i="8" s="1"/>
  <c r="F446" i="8"/>
  <c r="S352" i="8"/>
  <c r="S351" i="8" s="1"/>
  <c r="I1544" i="8"/>
  <c r="I1538" i="8" s="1"/>
  <c r="Q513" i="8"/>
  <c r="Q512" i="8" s="1"/>
  <c r="D1567" i="8"/>
  <c r="P113" i="8"/>
  <c r="P112" i="8" s="1"/>
  <c r="P109" i="8" s="1"/>
  <c r="P108" i="8" s="1"/>
  <c r="J216" i="8"/>
  <c r="J215" i="8" s="1"/>
  <c r="V352" i="8"/>
  <c r="V351" i="8" s="1"/>
  <c r="M272" i="8"/>
  <c r="M271" i="8" s="1"/>
  <c r="F955" i="8"/>
  <c r="U419" i="8"/>
  <c r="F1247" i="8"/>
  <c r="R1419" i="8"/>
  <c r="R1418" i="8" s="1"/>
  <c r="R1414" i="8" s="1"/>
  <c r="R1413" i="8" s="1"/>
  <c r="R1400" i="8" s="1"/>
  <c r="R1399" i="8" s="1"/>
  <c r="R1181" i="8" s="1"/>
  <c r="U485" i="8"/>
  <c r="U549" i="8"/>
  <c r="U956" i="8"/>
  <c r="U500" i="8"/>
  <c r="U1126" i="8"/>
  <c r="U1372" i="8"/>
  <c r="P1610" i="8"/>
  <c r="P1609" i="8" s="1"/>
  <c r="P1605" i="8" s="1"/>
  <c r="P1604" i="8" s="1"/>
  <c r="P1591" i="8" s="1"/>
  <c r="P1590" i="8" s="1"/>
  <c r="T272" i="8"/>
  <c r="T271" i="8" s="1"/>
  <c r="U1409" i="8"/>
  <c r="U580" i="8"/>
  <c r="I1616" i="8"/>
  <c r="D1189" i="8"/>
  <c r="U932" i="8"/>
  <c r="R1618" i="8"/>
  <c r="U1379" i="8"/>
  <c r="P1618" i="8"/>
  <c r="U750" i="8"/>
  <c r="U172" i="8"/>
  <c r="I136" i="8"/>
  <c r="I135" i="8" s="1"/>
  <c r="U978" i="8"/>
  <c r="J13" i="8"/>
  <c r="J12" i="8" s="1"/>
  <c r="Y698" i="8"/>
  <c r="Y697" i="8" s="1"/>
  <c r="Q1567" i="8"/>
  <c r="U1241" i="8"/>
  <c r="Q113" i="8"/>
  <c r="Q112" i="8" s="1"/>
  <c r="Q109" i="8" s="1"/>
  <c r="Q108" i="8" s="1"/>
  <c r="R1189" i="8"/>
  <c r="I618" i="8"/>
  <c r="I617" i="8" s="1"/>
  <c r="I432" i="8"/>
  <c r="I431" i="8" s="1"/>
  <c r="I1567" i="8"/>
  <c r="F1378" i="8"/>
  <c r="U688" i="8"/>
  <c r="P1455" i="8"/>
  <c r="P1454" i="8" s="1"/>
  <c r="D216" i="8"/>
  <c r="D215" i="8" s="1"/>
  <c r="E698" i="8"/>
  <c r="E697" i="8" s="1"/>
  <c r="D272" i="8"/>
  <c r="D271" i="8" s="1"/>
  <c r="F863" i="8"/>
  <c r="E1189" i="8"/>
  <c r="U613" i="8"/>
  <c r="U235" i="8"/>
  <c r="U254" i="8"/>
  <c r="U527" i="8"/>
  <c r="F194" i="8"/>
  <c r="F1261" i="8"/>
  <c r="Q272" i="8"/>
  <c r="Q271" i="8" s="1"/>
  <c r="T136" i="8"/>
  <c r="T135" i="8" s="1"/>
  <c r="L513" i="8"/>
  <c r="L512" i="8" s="1"/>
  <c r="Y862" i="8"/>
  <c r="Y861" i="8" s="1"/>
  <c r="U143" i="8"/>
  <c r="U724" i="8"/>
  <c r="R1567" i="8"/>
  <c r="V1618" i="8"/>
  <c r="Q1616" i="8"/>
  <c r="V862" i="8"/>
  <c r="V861" i="8" s="1"/>
  <c r="S1567" i="8"/>
  <c r="P778" i="8"/>
  <c r="P777" i="8" s="1"/>
  <c r="T862" i="8"/>
  <c r="T861" i="8" s="1"/>
  <c r="U869" i="8"/>
  <c r="F1101" i="8"/>
  <c r="M1022" i="8"/>
  <c r="M1021" i="8" s="1"/>
  <c r="M1189" i="8"/>
  <c r="M1188" i="8" s="1"/>
  <c r="L1544" i="8"/>
  <c r="L1543" i="8" s="1"/>
  <c r="U1551" i="8"/>
  <c r="E136" i="8"/>
  <c r="E135" i="8" s="1"/>
  <c r="Q432" i="8"/>
  <c r="Q431" i="8" s="1"/>
  <c r="U654" i="8"/>
  <c r="U1069" i="8"/>
  <c r="F1134" i="8"/>
  <c r="U203" i="8"/>
  <c r="V1567" i="8"/>
  <c r="F744" i="8"/>
  <c r="S618" i="8"/>
  <c r="S617" i="8" s="1"/>
  <c r="D93" i="8"/>
  <c r="D92" i="8" s="1"/>
  <c r="U122" i="8"/>
  <c r="U768" i="8"/>
  <c r="R698" i="8"/>
  <c r="R697" i="8" s="1"/>
  <c r="P698" i="8"/>
  <c r="P697" i="8" s="1"/>
  <c r="U72" i="8"/>
  <c r="P942" i="8"/>
  <c r="P941" i="8" s="1"/>
  <c r="D1455" i="8"/>
  <c r="D1454" i="8" s="1"/>
  <c r="I698" i="8"/>
  <c r="I697" i="8" s="1"/>
  <c r="F1202" i="8"/>
  <c r="M13" i="8"/>
  <c r="M12" i="8" s="1"/>
  <c r="H862" i="8"/>
  <c r="U773" i="8"/>
  <c r="J618" i="8"/>
  <c r="J617" i="8" s="1"/>
  <c r="T1610" i="8"/>
  <c r="T1609" i="8" s="1"/>
  <c r="T1605" i="8" s="1"/>
  <c r="T1604" i="8" s="1"/>
  <c r="T1591" i="8" s="1"/>
  <c r="T1590" i="8" s="1"/>
  <c r="U1600" i="8"/>
  <c r="U560" i="8"/>
  <c r="E1544" i="8"/>
  <c r="E1540" i="8" s="1"/>
  <c r="Q778" i="8"/>
  <c r="Q777" i="8" s="1"/>
  <c r="E862" i="8"/>
  <c r="E861" i="8" s="1"/>
  <c r="V618" i="8"/>
  <c r="V617" i="8" s="1"/>
  <c r="F72" i="8"/>
  <c r="R778" i="8"/>
  <c r="R777" i="8" s="1"/>
  <c r="U1581" i="8"/>
  <c r="V1610" i="8"/>
  <c r="V1609" i="8" s="1"/>
  <c r="V1605" i="8" s="1"/>
  <c r="V1604" i="8" s="1"/>
  <c r="V1591" i="8" s="1"/>
  <c r="V1590" i="8" s="1"/>
  <c r="R1610" i="8"/>
  <c r="R1609" i="8" s="1"/>
  <c r="R1605" i="8" s="1"/>
  <c r="R1604" i="8" s="1"/>
  <c r="R1591" i="8" s="1"/>
  <c r="R1590" i="8" s="1"/>
  <c r="M862" i="8"/>
  <c r="M861" i="8" s="1"/>
  <c r="U840" i="8"/>
  <c r="D862" i="8"/>
  <c r="D861" i="8" s="1"/>
  <c r="U632" i="8"/>
  <c r="F410" i="8"/>
  <c r="U427" i="8"/>
  <c r="U411" i="8"/>
  <c r="U281" i="8"/>
  <c r="R942" i="8"/>
  <c r="R941" i="8" s="1"/>
  <c r="R113" i="8"/>
  <c r="R112" i="8" s="1"/>
  <c r="R109" i="8" s="1"/>
  <c r="R108" i="8" s="1"/>
  <c r="M1544" i="8"/>
  <c r="M1543" i="8" s="1"/>
  <c r="P1567" i="8"/>
  <c r="V1419" i="8"/>
  <c r="V1418" i="8" s="1"/>
  <c r="V1414" i="8" s="1"/>
  <c r="V1413" i="8" s="1"/>
  <c r="V1400" i="8" s="1"/>
  <c r="V1399" i="8" s="1"/>
  <c r="S1419" i="8"/>
  <c r="S1418" i="8" s="1"/>
  <c r="S1414" i="8" s="1"/>
  <c r="S1413" i="8" s="1"/>
  <c r="S1400" i="8" s="1"/>
  <c r="S1399" i="8" s="1"/>
  <c r="S1181" i="8" s="1"/>
  <c r="M113" i="8"/>
  <c r="M112" i="8" s="1"/>
  <c r="M109" i="8" s="1"/>
  <c r="M108" i="8" s="1"/>
  <c r="T1455" i="8"/>
  <c r="T1454" i="8" s="1"/>
  <c r="M698" i="8"/>
  <c r="M697" i="8" s="1"/>
  <c r="P216" i="8"/>
  <c r="P215" i="8" s="1"/>
  <c r="D513" i="8"/>
  <c r="D512" i="8" s="1"/>
  <c r="E352" i="8"/>
  <c r="E351" i="8" s="1"/>
  <c r="L136" i="8"/>
  <c r="L135" i="8" s="1"/>
  <c r="P1544" i="8"/>
  <c r="P1538" i="8" s="1"/>
  <c r="P1525" i="8" s="1"/>
  <c r="T432" i="8"/>
  <c r="T431" i="8" s="1"/>
  <c r="E432" i="8"/>
  <c r="E431" i="8" s="1"/>
  <c r="Q618" i="8"/>
  <c r="Q617" i="8" s="1"/>
  <c r="E513" i="8"/>
  <c r="E512" i="8" s="1"/>
  <c r="Q352" i="8"/>
  <c r="Q351" i="8" s="1"/>
  <c r="U1553" i="8"/>
  <c r="U1356" i="8"/>
  <c r="I1189" i="8"/>
  <c r="U670" i="8"/>
  <c r="F514" i="8"/>
  <c r="Z93" i="8"/>
  <c r="Z92" i="8" s="1"/>
  <c r="AA92" i="8" s="1"/>
  <c r="U95" i="8"/>
  <c r="M1567" i="8"/>
  <c r="M1566" i="8" s="1"/>
  <c r="E113" i="8"/>
  <c r="E112" i="8" s="1"/>
  <c r="E109" i="8" s="1"/>
  <c r="E108" i="8" s="1"/>
  <c r="T778" i="8"/>
  <c r="T777" i="8" s="1"/>
  <c r="E216" i="8"/>
  <c r="E215" i="8" s="1"/>
  <c r="D352" i="8"/>
  <c r="D351" i="8" s="1"/>
  <c r="D136" i="8"/>
  <c r="D135" i="8" s="1"/>
  <c r="D432" i="8"/>
  <c r="D431" i="8" s="1"/>
  <c r="D618" i="8"/>
  <c r="D617" i="8" s="1"/>
  <c r="Q1544" i="8"/>
  <c r="Q1540" i="8" s="1"/>
  <c r="S513" i="8"/>
  <c r="S512" i="8" s="1"/>
  <c r="D698" i="8"/>
  <c r="D697" i="8" s="1"/>
  <c r="J698" i="8"/>
  <c r="J697" i="8" s="1"/>
  <c r="F1580" i="8"/>
  <c r="M1419" i="8"/>
  <c r="M1418" i="8" s="1"/>
  <c r="U583" i="8"/>
  <c r="J272" i="8"/>
  <c r="J271" i="8" s="1"/>
  <c r="T513" i="8"/>
  <c r="T512" i="8" s="1"/>
  <c r="U268" i="8"/>
  <c r="U644" i="8"/>
  <c r="R93" i="8"/>
  <c r="R92" i="8" s="1"/>
  <c r="F268" i="8"/>
  <c r="S432" i="8"/>
  <c r="S431" i="8" s="1"/>
  <c r="Q13" i="8"/>
  <c r="Q12" i="8" s="1"/>
  <c r="I862" i="8"/>
  <c r="U347" i="8"/>
  <c r="U339" i="8"/>
  <c r="U1208" i="8"/>
  <c r="S862" i="8"/>
  <c r="S861" i="8" s="1"/>
  <c r="F583" i="8"/>
  <c r="U480" i="8"/>
  <c r="U319" i="8"/>
  <c r="I13" i="8"/>
  <c r="I12" i="8" s="1"/>
  <c r="D1544" i="8"/>
  <c r="D1540" i="8" s="1"/>
  <c r="M432" i="8"/>
  <c r="M431" i="8" s="1"/>
  <c r="M618" i="8"/>
  <c r="M617" i="8" s="1"/>
  <c r="I216" i="8"/>
  <c r="I215" i="8" s="1"/>
  <c r="U88" i="8"/>
  <c r="T1544" i="8"/>
  <c r="T1538" i="8" s="1"/>
  <c r="T1525" i="8" s="1"/>
  <c r="U1635" i="8"/>
  <c r="Q1260" i="8"/>
  <c r="Q1259" i="8" s="1"/>
  <c r="U1191" i="8"/>
  <c r="F779" i="8"/>
  <c r="U605" i="8"/>
  <c r="U572" i="8"/>
  <c r="F433" i="8"/>
  <c r="F1146" i="8"/>
  <c r="E93" i="8"/>
  <c r="E92" i="8" s="1"/>
  <c r="T1567" i="8"/>
  <c r="S113" i="8"/>
  <c r="S112" i="8" s="1"/>
  <c r="S109" i="8" s="1"/>
  <c r="S108" i="8" s="1"/>
  <c r="R272" i="8"/>
  <c r="R271" i="8" s="1"/>
  <c r="T352" i="8"/>
  <c r="T351" i="8" s="1"/>
  <c r="E1419" i="8"/>
  <c r="E1418" i="8" s="1"/>
  <c r="E1414" i="8" s="1"/>
  <c r="E1413" i="8" s="1"/>
  <c r="E1400" i="8" s="1"/>
  <c r="E1399" i="8" s="1"/>
  <c r="E1167" i="8" s="1"/>
  <c r="E1260" i="8"/>
  <c r="E1259" i="8" s="1"/>
  <c r="T698" i="8"/>
  <c r="T697" i="8" s="1"/>
  <c r="U1464" i="8"/>
  <c r="Q136" i="8"/>
  <c r="Q135" i="8" s="1"/>
  <c r="E1591" i="8"/>
  <c r="E1590" i="8" s="1"/>
  <c r="H1485" i="8"/>
  <c r="Q1610" i="8"/>
  <c r="Q1609" i="8" s="1"/>
  <c r="Q1605" i="8" s="1"/>
  <c r="Q1604" i="8" s="1"/>
  <c r="Q1591" i="8" s="1"/>
  <c r="Q1590" i="8" s="1"/>
  <c r="I1022" i="8"/>
  <c r="F920" i="8"/>
  <c r="U693" i="8"/>
  <c r="U27" i="8"/>
  <c r="F88" i="8"/>
  <c r="D1022" i="8"/>
  <c r="D1021" i="8" s="1"/>
  <c r="R618" i="8"/>
  <c r="R617" i="8" s="1"/>
  <c r="V513" i="8"/>
  <c r="V512" i="8" s="1"/>
  <c r="F285" i="8"/>
  <c r="U1494" i="8"/>
  <c r="U1031" i="8"/>
  <c r="U354" i="8"/>
  <c r="U188" i="8"/>
  <c r="U324" i="8"/>
  <c r="P93" i="8"/>
  <c r="P92" i="8" s="1"/>
  <c r="M93" i="8"/>
  <c r="M92" i="8" s="1"/>
  <c r="F676" i="8"/>
  <c r="P136" i="8"/>
  <c r="P135" i="8" s="1"/>
  <c r="U539" i="8"/>
  <c r="I352" i="8"/>
  <c r="I351" i="8" s="1"/>
  <c r="E942" i="8"/>
  <c r="E941" i="8" s="1"/>
  <c r="T113" i="8"/>
  <c r="T112" i="8" s="1"/>
  <c r="T109" i="8" s="1"/>
  <c r="T108" i="8" s="1"/>
  <c r="V13" i="8"/>
  <c r="V12" i="8" s="1"/>
  <c r="Y1260" i="8"/>
  <c r="Y1259" i="8" s="1"/>
  <c r="U588" i="8"/>
  <c r="U80" i="8"/>
  <c r="D778" i="8"/>
  <c r="D777" i="8" s="1"/>
  <c r="U757" i="8"/>
  <c r="V1189" i="8"/>
  <c r="S136" i="8"/>
  <c r="S135" i="8" s="1"/>
  <c r="U60" i="8"/>
  <c r="V113" i="8"/>
  <c r="V112" i="8" s="1"/>
  <c r="V109" i="8" s="1"/>
  <c r="V108" i="8" s="1"/>
  <c r="V1455" i="8"/>
  <c r="V1454" i="8" s="1"/>
  <c r="M1455" i="8"/>
  <c r="M1454" i="8" s="1"/>
  <c r="P513" i="8"/>
  <c r="P512" i="8" s="1"/>
  <c r="P432" i="8"/>
  <c r="P431" i="8" s="1"/>
  <c r="P13" i="8"/>
  <c r="P12" i="8" s="1"/>
  <c r="S1189" i="8"/>
  <c r="S1544" i="8"/>
  <c r="S1540" i="8" s="1"/>
  <c r="Q1455" i="8"/>
  <c r="Q1454" i="8" s="1"/>
  <c r="F137" i="8"/>
  <c r="T942" i="8"/>
  <c r="T941" i="8" s="1"/>
  <c r="L1260" i="8"/>
  <c r="L1259" i="8" s="1"/>
  <c r="I1455" i="8"/>
  <c r="I1454" i="8" s="1"/>
  <c r="R352" i="8"/>
  <c r="R351" i="8" s="1"/>
  <c r="U1462" i="8"/>
  <c r="V1485" i="8"/>
  <c r="L1419" i="8"/>
  <c r="L1418" i="8" s="1"/>
  <c r="L1414" i="8" s="1"/>
  <c r="L1413" i="8" s="1"/>
  <c r="F978" i="8"/>
  <c r="L1022" i="8"/>
  <c r="L1021" i="8" s="1"/>
  <c r="U627" i="8"/>
  <c r="U378" i="8"/>
  <c r="L216" i="8"/>
  <c r="U551" i="8"/>
  <c r="H432" i="8"/>
  <c r="U434" i="8"/>
  <c r="U291" i="8"/>
  <c r="F60" i="8"/>
  <c r="M136" i="8"/>
  <c r="M135" i="8" s="1"/>
  <c r="M942" i="8"/>
  <c r="M941" i="8" s="1"/>
  <c r="P1419" i="8"/>
  <c r="P1418" i="8" s="1"/>
  <c r="P1414" i="8" s="1"/>
  <c r="P1413" i="8" s="1"/>
  <c r="P1400" i="8" s="1"/>
  <c r="P1399" i="8" s="1"/>
  <c r="D942" i="8"/>
  <c r="D941" i="8" s="1"/>
  <c r="F757" i="8"/>
  <c r="P272" i="8"/>
  <c r="P271" i="8" s="1"/>
  <c r="P862" i="8"/>
  <c r="P861" i="8" s="1"/>
  <c r="M352" i="8"/>
  <c r="M351" i="8" s="1"/>
  <c r="D13" i="8"/>
  <c r="D12" i="8" s="1"/>
  <c r="S1455" i="8"/>
  <c r="S1454" i="8" s="1"/>
  <c r="Q216" i="8"/>
  <c r="Q215" i="8" s="1"/>
  <c r="U857" i="8"/>
  <c r="J352" i="8"/>
  <c r="J351" i="8" s="1"/>
  <c r="Q698" i="8"/>
  <c r="Q697" i="8" s="1"/>
  <c r="J1455" i="8"/>
  <c r="J1454" i="8" s="1"/>
  <c r="E1455" i="8"/>
  <c r="E1454" i="8" s="1"/>
  <c r="F571" i="8"/>
  <c r="U279" i="8"/>
  <c r="T1260" i="8"/>
  <c r="T1259" i="8" s="1"/>
  <c r="U707" i="8"/>
  <c r="I1591" i="8"/>
  <c r="I1590" i="8" s="1"/>
  <c r="R862" i="8"/>
  <c r="R861" i="8" s="1"/>
  <c r="U223" i="8"/>
  <c r="S272" i="8"/>
  <c r="S271" i="8" s="1"/>
  <c r="R136" i="8"/>
  <c r="R135" i="8" s="1"/>
  <c r="U565" i="8"/>
  <c r="U734" i="8"/>
  <c r="U656" i="8"/>
  <c r="F491" i="8"/>
  <c r="U242" i="8"/>
  <c r="U515" i="8"/>
  <c r="U22" i="8"/>
  <c r="U39" i="8"/>
  <c r="F1592" i="8"/>
  <c r="P1022" i="8"/>
  <c r="P1021" i="8" s="1"/>
  <c r="R1455" i="8"/>
  <c r="R1454" i="8" s="1"/>
  <c r="E778" i="8"/>
  <c r="E777" i="8" s="1"/>
  <c r="E618" i="8"/>
  <c r="E617" i="8" s="1"/>
  <c r="T216" i="8"/>
  <c r="T215" i="8" s="1"/>
  <c r="D113" i="8"/>
  <c r="D112" i="8" s="1"/>
  <c r="D109" i="8" s="1"/>
  <c r="D108" i="8" s="1"/>
  <c r="U102" i="8"/>
  <c r="T13" i="8"/>
  <c r="T12" i="8" s="1"/>
  <c r="U665" i="8"/>
  <c r="V216" i="8"/>
  <c r="V215" i="8" s="1"/>
  <c r="R13" i="8"/>
  <c r="R12" i="8" s="1"/>
  <c r="U871" i="8"/>
  <c r="V698" i="8"/>
  <c r="V697" i="8" s="1"/>
  <c r="S778" i="8"/>
  <c r="S777" i="8" s="1"/>
  <c r="U225" i="8"/>
  <c r="L1567" i="8"/>
  <c r="X1260" i="8"/>
  <c r="U1236" i="8"/>
  <c r="H1145" i="8"/>
  <c r="W1145" i="8" s="1"/>
  <c r="F857" i="8"/>
  <c r="U787" i="8"/>
  <c r="U597" i="8"/>
  <c r="U717" i="8"/>
  <c r="U492" i="8"/>
  <c r="U452" i="8"/>
  <c r="H136" i="8"/>
  <c r="H513" i="8"/>
  <c r="U1457" i="8"/>
  <c r="U195" i="8"/>
  <c r="P618" i="8"/>
  <c r="Q1189" i="8"/>
  <c r="P352" i="8"/>
  <c r="P351" i="8" s="1"/>
  <c r="S13" i="8"/>
  <c r="S12" i="8" s="1"/>
  <c r="V272" i="8"/>
  <c r="V271" i="8" s="1"/>
  <c r="I272" i="8"/>
  <c r="I271" i="8" s="1"/>
  <c r="I1618" i="8"/>
  <c r="U1521" i="8"/>
  <c r="D1260" i="8"/>
  <c r="D1259" i="8" s="1"/>
  <c r="U1274" i="8"/>
  <c r="U1312" i="8"/>
  <c r="U944" i="8"/>
  <c r="F773" i="8"/>
  <c r="F756" i="8"/>
  <c r="L618" i="8"/>
  <c r="L617" i="8" s="1"/>
  <c r="R216" i="8"/>
  <c r="R215" i="8" s="1"/>
  <c r="U471" i="8"/>
  <c r="M513" i="8"/>
  <c r="M512" i="8" s="1"/>
  <c r="R1544" i="8"/>
  <c r="U951" i="8"/>
  <c r="R513" i="8"/>
  <c r="R512" i="8" s="1"/>
  <c r="U1569" i="8"/>
  <c r="U1574" i="8"/>
  <c r="L1455" i="8"/>
  <c r="L1454" i="8" s="1"/>
  <c r="U1225" i="8"/>
  <c r="Q942" i="8"/>
  <c r="Q941" i="8" s="1"/>
  <c r="U994" i="8"/>
  <c r="U620" i="8"/>
  <c r="U390" i="8"/>
  <c r="F102" i="8"/>
  <c r="S93" i="8"/>
  <c r="S92" i="8" s="1"/>
  <c r="S942" i="8"/>
  <c r="S941" i="8" s="1"/>
  <c r="Q862" i="8"/>
  <c r="Q861" i="8" s="1"/>
  <c r="U51" i="8"/>
  <c r="L862" i="8"/>
  <c r="L861" i="8" s="1"/>
  <c r="U104" i="8"/>
  <c r="U849" i="8"/>
  <c r="U359" i="8"/>
  <c r="U1546" i="8"/>
  <c r="F1235" i="8"/>
  <c r="Q93" i="8"/>
  <c r="Q92" i="8" s="1"/>
  <c r="V1260" i="8"/>
  <c r="V1259" i="8" s="1"/>
  <c r="T1419" i="8"/>
  <c r="T1418" i="8" s="1"/>
  <c r="T1414" i="8" s="1"/>
  <c r="T1413" i="8" s="1"/>
  <c r="T1400" i="8" s="1"/>
  <c r="T1399" i="8" s="1"/>
  <c r="T1181" i="8" s="1"/>
  <c r="P1485" i="8"/>
  <c r="Q1419" i="8"/>
  <c r="Q1418" i="8" s="1"/>
  <c r="Q1414" i="8" s="1"/>
  <c r="Q1413" i="8" s="1"/>
  <c r="Q1400" i="8" s="1"/>
  <c r="Q1399" i="8" s="1"/>
  <c r="Q1181" i="8" s="1"/>
  <c r="T618" i="8"/>
  <c r="T617" i="8" s="1"/>
  <c r="S216" i="8"/>
  <c r="S215" i="8" s="1"/>
  <c r="U1428" i="8"/>
  <c r="U115" i="8"/>
  <c r="S698" i="8"/>
  <c r="S697" i="8" s="1"/>
  <c r="M216" i="8"/>
  <c r="M215" i="8" s="1"/>
  <c r="U1519" i="8"/>
  <c r="U814" i="8"/>
  <c r="U1196" i="8"/>
  <c r="F849" i="8"/>
  <c r="U637" i="8"/>
  <c r="U1421" i="8"/>
  <c r="U1198" i="8"/>
  <c r="F1196" i="8"/>
  <c r="U852" i="8"/>
  <c r="U736" i="8"/>
  <c r="U700" i="8"/>
  <c r="F223" i="8"/>
  <c r="U331" i="8"/>
  <c r="U206" i="8"/>
  <c r="U100" i="8"/>
  <c r="U150" i="8"/>
  <c r="U308" i="8"/>
  <c r="U83" i="8"/>
  <c r="F359" i="8"/>
  <c r="U1474" i="8"/>
  <c r="U677" i="8"/>
  <c r="U65" i="8"/>
  <c r="U929" i="8"/>
  <c r="U399" i="8"/>
  <c r="U366" i="8"/>
  <c r="U132" i="8"/>
  <c r="U765" i="8"/>
  <c r="U1526" i="8"/>
  <c r="U1395" i="8"/>
  <c r="U1058" i="8"/>
  <c r="U876" i="8"/>
  <c r="U830" i="8"/>
  <c r="U712" i="8"/>
  <c r="U705" i="8"/>
  <c r="U745" i="8"/>
  <c r="U508" i="8"/>
  <c r="U469" i="8"/>
  <c r="U127" i="8"/>
  <c r="U32" i="8"/>
  <c r="U310" i="8"/>
  <c r="U211" i="8"/>
  <c r="U625" i="8"/>
  <c r="U162" i="8"/>
  <c r="U120" i="8"/>
  <c r="U49" i="8"/>
  <c r="U1330" i="8"/>
  <c r="U914" i="8"/>
  <c r="U342" i="8"/>
  <c r="U685" i="8"/>
  <c r="U1433" i="8"/>
  <c r="U1235" i="8"/>
  <c r="T1189" i="8"/>
  <c r="V778" i="8"/>
  <c r="V777" i="8" s="1"/>
  <c r="F1366" i="8"/>
  <c r="F627" i="8"/>
  <c r="F398" i="8"/>
  <c r="S1260" i="8"/>
  <c r="S1259" i="8" s="1"/>
  <c r="U1296" i="8"/>
  <c r="U1097" i="8"/>
  <c r="U780" i="8"/>
  <c r="U145" i="8"/>
  <c r="U1267" i="8"/>
  <c r="U792" i="8"/>
  <c r="U298" i="8"/>
  <c r="U825" i="8"/>
  <c r="F549" i="8"/>
  <c r="L272" i="8"/>
  <c r="R1022" i="8"/>
  <c r="R1021" i="8" s="1"/>
  <c r="R1260" i="8"/>
  <c r="R1259" i="8" s="1"/>
  <c r="U286" i="8"/>
  <c r="U361" i="8"/>
  <c r="U371" i="8"/>
  <c r="L1189" i="8"/>
  <c r="P1189" i="8"/>
  <c r="T1022" i="8"/>
  <c r="T1021" i="8" s="1"/>
  <c r="S1022" i="8"/>
  <c r="S1021" i="8" s="1"/>
  <c r="F1000" i="8"/>
  <c r="V432" i="8"/>
  <c r="V431" i="8" s="1"/>
  <c r="U608" i="8"/>
  <c r="E272" i="8"/>
  <c r="E271" i="8" s="1"/>
  <c r="U388" i="8"/>
  <c r="E13" i="8"/>
  <c r="E12" i="8" s="1"/>
  <c r="U1390" i="8"/>
  <c r="U900" i="8"/>
  <c r="U804" i="8"/>
  <c r="U230" i="8"/>
  <c r="U1624" i="8"/>
  <c r="U174" i="8"/>
  <c r="U1631" i="8"/>
  <c r="U1558" i="8"/>
  <c r="U1163" i="8"/>
  <c r="U1124" i="8"/>
  <c r="F492" i="8"/>
  <c r="F1421" i="8"/>
  <c r="F620" i="8"/>
  <c r="F613" i="8"/>
  <c r="U218" i="8"/>
  <c r="F580" i="8"/>
  <c r="F508" i="8"/>
  <c r="F480" i="8"/>
  <c r="U20" i="8"/>
  <c r="F22" i="8"/>
  <c r="U909" i="8"/>
  <c r="U138" i="8"/>
  <c r="F1581" i="8"/>
  <c r="F1526" i="8"/>
  <c r="U888" i="8"/>
  <c r="F644" i="8"/>
  <c r="F712" i="8"/>
  <c r="F670" i="8"/>
  <c r="U15" i="8"/>
  <c r="F127" i="8"/>
  <c r="F347" i="8"/>
  <c r="U1286" i="8"/>
  <c r="F1635" i="8"/>
  <c r="F780" i="8"/>
  <c r="U263" i="8"/>
  <c r="F378" i="8"/>
  <c r="F172" i="8"/>
  <c r="F366" i="8"/>
  <c r="D1591" i="8"/>
  <c r="D1590" i="8" s="1"/>
  <c r="F1569" i="8"/>
  <c r="U1576" i="8"/>
  <c r="U1492" i="8"/>
  <c r="U1487" i="8"/>
  <c r="F1486" i="8"/>
  <c r="F1492" i="8"/>
  <c r="D1419" i="8"/>
  <c r="D1418" i="8" s="1"/>
  <c r="D1414" i="8" s="1"/>
  <c r="D1413" i="8" s="1"/>
  <c r="D1400" i="8" s="1"/>
  <c r="D1399" i="8" s="1"/>
  <c r="D1170" i="8" s="1"/>
  <c r="U1402" i="8"/>
  <c r="U1387" i="8"/>
  <c r="U1358" i="8"/>
  <c r="F1358" i="8"/>
  <c r="U1338" i="8"/>
  <c r="F1409" i="8"/>
  <c r="F1372" i="8"/>
  <c r="L113" i="8"/>
  <c r="L112" i="8" s="1"/>
  <c r="L109" i="8" s="1"/>
  <c r="L108" i="8" s="1"/>
  <c r="F1296" i="8"/>
  <c r="M1260" i="8"/>
  <c r="M1259" i="8" s="1"/>
  <c r="P1260" i="8"/>
  <c r="P1259" i="8" s="1"/>
  <c r="U1298" i="8"/>
  <c r="I1260" i="8"/>
  <c r="I1259" i="8" s="1"/>
  <c r="H1260" i="8"/>
  <c r="F1298" i="8"/>
  <c r="U1279" i="8"/>
  <c r="U1269" i="8"/>
  <c r="V942" i="8"/>
  <c r="V941" i="8" s="1"/>
  <c r="U1102" i="8"/>
  <c r="U1107" i="8"/>
  <c r="U1060" i="8"/>
  <c r="U1036" i="8"/>
  <c r="H999" i="8"/>
  <c r="L93" i="8"/>
  <c r="L92" i="8" s="1"/>
  <c r="V1022" i="8"/>
  <c r="V1021" i="8" s="1"/>
  <c r="U1092" i="8"/>
  <c r="E1022" i="8"/>
  <c r="E1021" i="8" s="1"/>
  <c r="U1114" i="8"/>
  <c r="U1089" i="8"/>
  <c r="T93" i="8"/>
  <c r="T92" i="8" s="1"/>
  <c r="Q1022" i="8"/>
  <c r="Q1021" i="8" s="1"/>
  <c r="U1155" i="8"/>
  <c r="F1097" i="8"/>
  <c r="U1081" i="8"/>
  <c r="U1024" i="8"/>
  <c r="U1012" i="8"/>
  <c r="U1135" i="8"/>
  <c r="U1158" i="8"/>
  <c r="F1114" i="8"/>
  <c r="V93" i="8"/>
  <c r="V92" i="8" s="1"/>
  <c r="F1060" i="8"/>
  <c r="F1036" i="8"/>
  <c r="U989" i="8"/>
  <c r="J1591" i="8"/>
  <c r="J1590" i="8" s="1"/>
  <c r="U1499" i="8"/>
  <c r="U1611" i="8"/>
  <c r="U21" i="13"/>
  <c r="AF21" i="13" s="1"/>
  <c r="S20" i="13"/>
  <c r="S170" i="13"/>
  <c r="F804" i="8"/>
  <c r="U816" i="8"/>
  <c r="U1333" i="8"/>
  <c r="U1322" i="8"/>
  <c r="U1215" i="8"/>
  <c r="F1321" i="8"/>
  <c r="F188" i="8"/>
  <c r="U155" i="8"/>
  <c r="F149" i="8"/>
  <c r="U1598" i="8"/>
  <c r="F1322" i="8"/>
  <c r="F656" i="8"/>
  <c r="F235" i="8"/>
  <c r="H1614" i="8"/>
  <c r="W1614" i="8" s="1"/>
  <c r="U1629" i="8"/>
  <c r="F1624" i="8"/>
  <c r="F1598" i="8"/>
  <c r="U1531" i="8"/>
  <c r="F1531" i="8"/>
  <c r="F1551" i="8"/>
  <c r="H1544" i="8"/>
  <c r="F1513" i="8"/>
  <c r="U1469" i="8"/>
  <c r="U1346" i="8"/>
  <c r="F1356" i="8"/>
  <c r="U1407" i="8"/>
  <c r="H1400" i="8"/>
  <c r="U1367" i="8"/>
  <c r="U1307" i="8"/>
  <c r="F1190" i="8"/>
  <c r="H1189" i="8"/>
  <c r="U1001" i="8"/>
  <c r="F1001" i="8"/>
  <c r="I942" i="8"/>
  <c r="I941" i="8" s="1"/>
  <c r="F1390" i="8"/>
  <c r="U1147" i="8"/>
  <c r="F1330" i="8"/>
  <c r="U1048" i="8"/>
  <c r="U1029" i="8"/>
  <c r="F1024" i="8"/>
  <c r="L942" i="8"/>
  <c r="L941" i="8" s="1"/>
  <c r="F888" i="8"/>
  <c r="F1031" i="8"/>
  <c r="J1022" i="8"/>
  <c r="F876" i="8"/>
  <c r="J919" i="8"/>
  <c r="F908" i="8"/>
  <c r="U785" i="8"/>
  <c r="F785" i="8"/>
  <c r="F852" i="8"/>
  <c r="F734" i="8"/>
  <c r="U252" i="8"/>
  <c r="F520" i="8"/>
  <c r="U520" i="8"/>
  <c r="F439" i="8"/>
  <c r="U439" i="8"/>
  <c r="F688" i="8"/>
  <c r="F664" i="8"/>
  <c r="F411" i="8"/>
  <c r="F565" i="8"/>
  <c r="F427" i="8"/>
  <c r="H93" i="8"/>
  <c r="F551" i="8"/>
  <c r="H352" i="8"/>
  <c r="F114" i="8"/>
  <c r="H113" i="8"/>
  <c r="F39" i="8"/>
  <c r="Y272" i="8"/>
  <c r="Y271" i="8" s="1"/>
  <c r="F182" i="8"/>
  <c r="F15" i="8"/>
  <c r="F291" i="8"/>
  <c r="U274" i="8"/>
  <c r="F145" i="8"/>
  <c r="H1567" i="8"/>
  <c r="F1623" i="8"/>
  <c r="H1622" i="8"/>
  <c r="W1622" i="8" s="1"/>
  <c r="H1591" i="8"/>
  <c r="U1586" i="8"/>
  <c r="U1563" i="8"/>
  <c r="F1546" i="8"/>
  <c r="S1616" i="8"/>
  <c r="S1610" i="8"/>
  <c r="S1609" i="8" s="1"/>
  <c r="S1605" i="8" s="1"/>
  <c r="S1604" i="8" s="1"/>
  <c r="S1591" i="8" s="1"/>
  <c r="S1590" i="8" s="1"/>
  <c r="S1618" i="8"/>
  <c r="U1498" i="8"/>
  <c r="J1485" i="8"/>
  <c r="H1419" i="8"/>
  <c r="F1494" i="8"/>
  <c r="U1514" i="8"/>
  <c r="F1402" i="8"/>
  <c r="U1248" i="8"/>
  <c r="F1248" i="8"/>
  <c r="F1317" i="8"/>
  <c r="U1041" i="8"/>
  <c r="F1041" i="8"/>
  <c r="U980" i="8"/>
  <c r="F980" i="8"/>
  <c r="U937" i="8"/>
  <c r="F937" i="8"/>
  <c r="I1079" i="8"/>
  <c r="U864" i="8"/>
  <c r="F864" i="8"/>
  <c r="J999" i="8"/>
  <c r="U1227" i="8"/>
  <c r="F994" i="8"/>
  <c r="H942" i="8"/>
  <c r="F943" i="8"/>
  <c r="F840" i="8"/>
  <c r="F791" i="8"/>
  <c r="H778" i="8"/>
  <c r="F814" i="8"/>
  <c r="H618" i="8"/>
  <c r="F654" i="8"/>
  <c r="F532" i="8"/>
  <c r="U532" i="8"/>
  <c r="J513" i="8"/>
  <c r="F459" i="8"/>
  <c r="U459" i="8"/>
  <c r="J432" i="8"/>
  <c r="U404" i="8"/>
  <c r="F404" i="8"/>
  <c r="F724" i="8"/>
  <c r="H216" i="8"/>
  <c r="F419" i="8"/>
  <c r="H13" i="8"/>
  <c r="F515" i="8"/>
  <c r="F500" i="8"/>
  <c r="J113" i="8"/>
  <c r="J93" i="8"/>
  <c r="F399" i="8"/>
  <c r="F150" i="8"/>
  <c r="F354" i="8"/>
  <c r="L13" i="8"/>
  <c r="L12" i="8" s="1"/>
  <c r="F1576" i="8"/>
  <c r="U1636" i="8"/>
  <c r="J1622" i="8"/>
  <c r="J1567" i="8"/>
  <c r="F1558" i="8"/>
  <c r="F1553" i="8"/>
  <c r="M1616" i="8"/>
  <c r="M1610" i="8"/>
  <c r="M1609" i="8" s="1"/>
  <c r="M1618" i="8"/>
  <c r="F1499" i="8"/>
  <c r="U1426" i="8"/>
  <c r="F1433" i="8"/>
  <c r="F1462" i="8"/>
  <c r="J1377" i="8"/>
  <c r="F1519" i="8"/>
  <c r="J1511" i="8"/>
  <c r="F1338" i="8"/>
  <c r="F1267" i="8"/>
  <c r="F1312" i="8"/>
  <c r="F1208" i="8"/>
  <c r="U1017" i="8"/>
  <c r="F1017" i="8"/>
  <c r="U968" i="8"/>
  <c r="F968" i="8"/>
  <c r="U881" i="8"/>
  <c r="F881" i="8"/>
  <c r="F1081" i="8"/>
  <c r="U1203" i="8"/>
  <c r="U1140" i="8"/>
  <c r="U961" i="8"/>
  <c r="U898" i="8"/>
  <c r="U1438" i="8"/>
  <c r="F1012" i="8"/>
  <c r="F900" i="8"/>
  <c r="F1069" i="8"/>
  <c r="F1158" i="8"/>
  <c r="U921" i="8"/>
  <c r="J942" i="8"/>
  <c r="F914" i="8"/>
  <c r="I919" i="8"/>
  <c r="F839" i="8"/>
  <c r="H838" i="8"/>
  <c r="W838" i="8" s="1"/>
  <c r="U949" i="8"/>
  <c r="U797" i="8"/>
  <c r="F797" i="8"/>
  <c r="F825" i="8"/>
  <c r="U815" i="8"/>
  <c r="L698" i="8"/>
  <c r="L697" i="8" s="1"/>
  <c r="L595" i="8"/>
  <c r="F830" i="8"/>
  <c r="F447" i="8"/>
  <c r="U447" i="8"/>
  <c r="F700" i="8"/>
  <c r="F605" i="8"/>
  <c r="F792" i="8"/>
  <c r="I513" i="8"/>
  <c r="I512" i="8" s="1"/>
  <c r="F539" i="8"/>
  <c r="F452" i="8"/>
  <c r="J136" i="8"/>
  <c r="L329" i="8"/>
  <c r="F527" i="8"/>
  <c r="F434" i="8"/>
  <c r="F390" i="8"/>
  <c r="F339" i="8"/>
  <c r="F206" i="8"/>
  <c r="F174" i="8"/>
  <c r="F279" i="8"/>
  <c r="F281" i="8"/>
  <c r="U183" i="8"/>
  <c r="U1593" i="8"/>
  <c r="L1618" i="8"/>
  <c r="L1616" i="8"/>
  <c r="L1610" i="8"/>
  <c r="L1609" i="8" s="1"/>
  <c r="L1605" i="8" s="1"/>
  <c r="H1455" i="8"/>
  <c r="J1400" i="8"/>
  <c r="J1260" i="8"/>
  <c r="J1246" i="8"/>
  <c r="U1074" i="8"/>
  <c r="F1074" i="8"/>
  <c r="U1262" i="8"/>
  <c r="F1262" i="8"/>
  <c r="F1126" i="8"/>
  <c r="U1009" i="8"/>
  <c r="F1009" i="8"/>
  <c r="H1022" i="8"/>
  <c r="F875" i="8"/>
  <c r="F932" i="8"/>
  <c r="J862" i="8"/>
  <c r="J778" i="8"/>
  <c r="F824" i="8"/>
  <c r="I778" i="8"/>
  <c r="I777" i="8" s="1"/>
  <c r="H698" i="8"/>
  <c r="H595" i="8"/>
  <c r="F787" i="8"/>
  <c r="F632" i="8"/>
  <c r="F736" i="8"/>
  <c r="F522" i="8"/>
  <c r="U522" i="8"/>
  <c r="F503" i="8"/>
  <c r="U503" i="8"/>
  <c r="F441" i="8"/>
  <c r="U441" i="8"/>
  <c r="F422" i="8"/>
  <c r="U422" i="8"/>
  <c r="F750" i="8"/>
  <c r="F597" i="8"/>
  <c r="H329" i="8"/>
  <c r="I113" i="8"/>
  <c r="I112" i="8" s="1"/>
  <c r="I108" i="8"/>
  <c r="I93" i="8" s="1"/>
  <c r="I92" i="8" s="1"/>
  <c r="F559" i="8"/>
  <c r="L352" i="8"/>
  <c r="L351" i="8" s="1"/>
  <c r="H70" i="8"/>
  <c r="W70" i="8" s="1"/>
  <c r="F319" i="8"/>
  <c r="F331" i="8"/>
  <c r="H272" i="8"/>
  <c r="F143" i="8"/>
  <c r="F100" i="8"/>
  <c r="F162" i="8"/>
  <c r="W618" i="8" l="1"/>
  <c r="W13" i="8"/>
  <c r="W1455" i="8"/>
  <c r="W778" i="8"/>
  <c r="W1079" i="8"/>
  <c r="W352" i="8"/>
  <c r="W1605" i="8"/>
  <c r="W329" i="8"/>
  <c r="W113" i="8"/>
  <c r="W1022" i="8"/>
  <c r="W216" i="8"/>
  <c r="W1567" i="8"/>
  <c r="W93" i="8"/>
  <c r="F490" i="8"/>
  <c r="I1525" i="8"/>
  <c r="W1260" i="8"/>
  <c r="W1543" i="8"/>
  <c r="W698" i="8"/>
  <c r="J1538" i="8"/>
  <c r="W1538" i="8" s="1"/>
  <c r="W999" i="8"/>
  <c r="I1413" i="8"/>
  <c r="W1414" i="8"/>
  <c r="H861" i="8"/>
  <c r="W862" i="8"/>
  <c r="W1377" i="8"/>
  <c r="W919" i="8"/>
  <c r="W272" i="8"/>
  <c r="W942" i="8"/>
  <c r="W1544" i="8"/>
  <c r="H512" i="8"/>
  <c r="W513" i="8"/>
  <c r="H1483" i="8"/>
  <c r="W1483" i="8" s="1"/>
  <c r="W1485" i="8"/>
  <c r="F409" i="8"/>
  <c r="W595" i="8"/>
  <c r="H135" i="8"/>
  <c r="W136" i="8"/>
  <c r="J1188" i="8"/>
  <c r="W1189" i="8"/>
  <c r="H431" i="8"/>
  <c r="W432" i="8"/>
  <c r="I11" i="8"/>
  <c r="AF168" i="13"/>
  <c r="AF170" i="13"/>
  <c r="P175" i="13"/>
  <c r="P177" i="13" s="1"/>
  <c r="U20" i="13"/>
  <c r="AF20" i="13" s="1"/>
  <c r="U182" i="8"/>
  <c r="Q182" i="13"/>
  <c r="Q184" i="13" s="1"/>
  <c r="P180" i="13"/>
  <c r="P182" i="13" s="1"/>
  <c r="P184" i="13" s="1"/>
  <c r="I1540" i="8"/>
  <c r="V1540" i="8"/>
  <c r="S11" i="8"/>
  <c r="S9" i="8" s="1"/>
  <c r="V11" i="8"/>
  <c r="V9" i="8" s="1"/>
  <c r="T11" i="8"/>
  <c r="T9" i="8" s="1"/>
  <c r="Q11" i="8"/>
  <c r="Q9" i="8" s="1"/>
  <c r="M11" i="8"/>
  <c r="R11" i="8"/>
  <c r="AB181" i="13" s="1"/>
  <c r="AB182" i="13" s="1"/>
  <c r="AB184" i="13" s="1"/>
  <c r="U479" i="8"/>
  <c r="U217" i="8"/>
  <c r="P1540" i="8"/>
  <c r="U318" i="8"/>
  <c r="U273" i="8"/>
  <c r="X272" i="8" s="1"/>
  <c r="X271" i="8" s="1"/>
  <c r="U365" i="8"/>
  <c r="Q1538" i="8"/>
  <c r="Q1525" i="8" s="1"/>
  <c r="U433" i="8"/>
  <c r="U755" i="8"/>
  <c r="U409" i="8"/>
  <c r="U571" i="8"/>
  <c r="U193" i="8"/>
  <c r="F432" i="8"/>
  <c r="U137" i="8"/>
  <c r="E1179" i="8"/>
  <c r="E1178" i="8" s="1"/>
  <c r="E1177" i="8" s="1"/>
  <c r="F1543" i="8"/>
  <c r="U756" i="8"/>
  <c r="U863" i="8"/>
  <c r="F136" i="8"/>
  <c r="U570" i="8"/>
  <c r="F862" i="8"/>
  <c r="U59" i="8"/>
  <c r="AA93" i="8"/>
  <c r="U526" i="8"/>
  <c r="U908" i="8"/>
  <c r="T1167" i="8"/>
  <c r="D1538" i="8"/>
  <c r="D1525" i="8" s="1"/>
  <c r="T1540" i="8"/>
  <c r="D1167" i="8"/>
  <c r="L1525" i="8"/>
  <c r="L1540" i="8"/>
  <c r="U631" i="8"/>
  <c r="X618" i="8" s="1"/>
  <c r="X617" i="8" s="1"/>
  <c r="P1181" i="8"/>
  <c r="P1185" i="8"/>
  <c r="P1184" i="8" s="1"/>
  <c r="P1183" i="8" s="1"/>
  <c r="E1181" i="8"/>
  <c r="E1170" i="8"/>
  <c r="E1185" i="8"/>
  <c r="E1184" i="8" s="1"/>
  <c r="E1183" i="8" s="1"/>
  <c r="R1167" i="8"/>
  <c r="T1185" i="8"/>
  <c r="T1184" i="8" s="1"/>
  <c r="T1183" i="8" s="1"/>
  <c r="T1170" i="8"/>
  <c r="T1179" i="8"/>
  <c r="T1178" i="8" s="1"/>
  <c r="T1177" i="8" s="1"/>
  <c r="S1538" i="8"/>
  <c r="S1525" i="8" s="1"/>
  <c r="V1181" i="8"/>
  <c r="V1179" i="8"/>
  <c r="V1178" i="8" s="1"/>
  <c r="V1177" i="8" s="1"/>
  <c r="V1185" i="8"/>
  <c r="V1184" i="8" s="1"/>
  <c r="V1183" i="8" s="1"/>
  <c r="V1167" i="8"/>
  <c r="V1170" i="8"/>
  <c r="Q1170" i="8"/>
  <c r="U26" i="8"/>
  <c r="X13" i="8" s="1"/>
  <c r="X12" i="8" s="1"/>
  <c r="U675" i="8"/>
  <c r="U744" i="8"/>
  <c r="Q1167" i="8"/>
  <c r="E1538" i="8"/>
  <c r="E1525" i="8" s="1"/>
  <c r="U1456" i="8"/>
  <c r="U1468" i="8"/>
  <c r="X1468" i="8" s="1"/>
  <c r="X1455" i="8" s="1"/>
  <c r="X1454" i="8" s="1"/>
  <c r="U262" i="8"/>
  <c r="U824" i="8"/>
  <c r="U1557" i="8"/>
  <c r="Y1544" i="8" s="1"/>
  <c r="Y1543" i="8" s="1"/>
  <c r="Q1185" i="8"/>
  <c r="Q1184" i="8" s="1"/>
  <c r="Q1183" i="8" s="1"/>
  <c r="R1185" i="8"/>
  <c r="R1184" i="8" s="1"/>
  <c r="R1183" i="8" s="1"/>
  <c r="P1170" i="8"/>
  <c r="Q1179" i="8"/>
  <c r="Q1178" i="8" s="1"/>
  <c r="Q1177" i="8" s="1"/>
  <c r="R1179" i="8"/>
  <c r="R1178" i="8" s="1"/>
  <c r="R1177" i="8" s="1"/>
  <c r="P1167" i="8"/>
  <c r="U71" i="8"/>
  <c r="U1273" i="8"/>
  <c r="U410" i="8"/>
  <c r="U1545" i="8"/>
  <c r="R1170" i="8"/>
  <c r="P1179" i="8"/>
  <c r="P1178" i="8" s="1"/>
  <c r="P1177" i="8" s="1"/>
  <c r="U711" i="8"/>
  <c r="U1202" i="8"/>
  <c r="X1189" i="8" s="1"/>
  <c r="X1188" i="8" s="1"/>
  <c r="U1366" i="8"/>
  <c r="S1185" i="8"/>
  <c r="S1184" i="8" s="1"/>
  <c r="S1183" i="8" s="1"/>
  <c r="F1414" i="8"/>
  <c r="U14" i="8"/>
  <c r="U1068" i="8"/>
  <c r="S1170" i="8"/>
  <c r="U1101" i="8"/>
  <c r="F273" i="8"/>
  <c r="D11" i="8"/>
  <c r="U490" i="8"/>
  <c r="U126" i="8"/>
  <c r="X113" i="8" s="1"/>
  <c r="X112" i="8" s="1"/>
  <c r="S1179" i="8"/>
  <c r="S1178" i="8" s="1"/>
  <c r="S1177" i="8" s="1"/>
  <c r="U491" i="8"/>
  <c r="L271" i="8"/>
  <c r="U229" i="8"/>
  <c r="Y216" i="8" s="1"/>
  <c r="Y215" i="8" s="1"/>
  <c r="U596" i="8"/>
  <c r="U398" i="8"/>
  <c r="U988" i="8"/>
  <c r="S1167" i="8"/>
  <c r="P617" i="8"/>
  <c r="U699" i="8"/>
  <c r="U1080" i="8"/>
  <c r="U1420" i="8"/>
  <c r="U353" i="8"/>
  <c r="X352" i="8" s="1"/>
  <c r="X351" i="8" s="1"/>
  <c r="R1538" i="8"/>
  <c r="R1525" i="8" s="1"/>
  <c r="R1540" i="8"/>
  <c r="F513" i="8"/>
  <c r="U920" i="8"/>
  <c r="E11" i="8"/>
  <c r="U1568" i="8"/>
  <c r="F1260" i="8"/>
  <c r="U446" i="8"/>
  <c r="U330" i="8"/>
  <c r="U619" i="8"/>
  <c r="U955" i="8"/>
  <c r="X942" i="8" s="1"/>
  <c r="X941" i="8" s="1"/>
  <c r="U514" i="8"/>
  <c r="Y513" i="8" s="1"/>
  <c r="Y512" i="8" s="1"/>
  <c r="U1035" i="8"/>
  <c r="U1306" i="8"/>
  <c r="U676" i="8"/>
  <c r="U559" i="8"/>
  <c r="U194" i="8"/>
  <c r="U285" i="8"/>
  <c r="U664" i="8"/>
  <c r="F71" i="8"/>
  <c r="F1557" i="8"/>
  <c r="F365" i="8"/>
  <c r="F262" i="8"/>
  <c r="F619" i="8"/>
  <c r="F570" i="8"/>
  <c r="F596" i="8"/>
  <c r="F699" i="8"/>
  <c r="F755" i="8"/>
  <c r="F193" i="8"/>
  <c r="U1592" i="8"/>
  <c r="X1592" i="8" s="1"/>
  <c r="Y1592" i="8" s="1"/>
  <c r="D1179" i="8"/>
  <c r="D1178" i="8" s="1"/>
  <c r="D1177" i="8" s="1"/>
  <c r="D1185" i="8"/>
  <c r="D1184" i="8" s="1"/>
  <c r="D1183" i="8" s="1"/>
  <c r="D1181" i="8"/>
  <c r="U1432" i="8"/>
  <c r="X1419" i="8" s="1"/>
  <c r="X1418" i="8" s="1"/>
  <c r="F1468" i="8"/>
  <c r="U1486" i="8"/>
  <c r="F1413" i="8"/>
  <c r="U1378" i="8"/>
  <c r="F1377" i="8"/>
  <c r="U1261" i="8"/>
  <c r="H1259" i="8"/>
  <c r="F1273" i="8"/>
  <c r="F988" i="8"/>
  <c r="U1146" i="8"/>
  <c r="U1145" i="8"/>
  <c r="F1035" i="8"/>
  <c r="U1000" i="8"/>
  <c r="U1023" i="8"/>
  <c r="U1134" i="8"/>
  <c r="F1605" i="8"/>
  <c r="U172" i="13"/>
  <c r="U180" i="13"/>
  <c r="U175" i="13"/>
  <c r="S180" i="13"/>
  <c r="S175" i="13"/>
  <c r="S172" i="13"/>
  <c r="U149" i="8"/>
  <c r="Y136" i="8" s="1"/>
  <c r="Y135" i="8" s="1"/>
  <c r="F26" i="8"/>
  <c r="F229" i="8"/>
  <c r="F353" i="8"/>
  <c r="H271" i="8"/>
  <c r="Y432" i="8"/>
  <c r="Y431" i="8" s="1"/>
  <c r="Y618" i="8"/>
  <c r="Y617" i="8" s="1"/>
  <c r="U595" i="8"/>
  <c r="F698" i="8"/>
  <c r="H697" i="8"/>
  <c r="W697" i="8" s="1"/>
  <c r="H1021" i="8"/>
  <c r="F1145" i="8"/>
  <c r="J1399" i="8"/>
  <c r="Y1419" i="8"/>
  <c r="Y1418" i="8" s="1"/>
  <c r="H1454" i="8"/>
  <c r="W1454" i="8" s="1"/>
  <c r="J1525" i="8"/>
  <c r="F59" i="8"/>
  <c r="F126" i="8"/>
  <c r="U838" i="8"/>
  <c r="U919" i="8"/>
  <c r="Y1455" i="8"/>
  <c r="Y1454" i="8" s="1"/>
  <c r="U1580" i="8"/>
  <c r="J112" i="8"/>
  <c r="F14" i="8"/>
  <c r="F479" i="8"/>
  <c r="H215" i="8"/>
  <c r="L215" i="8"/>
  <c r="F1068" i="8"/>
  <c r="H1566" i="8"/>
  <c r="W1566" i="8" s="1"/>
  <c r="Y13" i="8"/>
  <c r="Y12" i="8" s="1"/>
  <c r="F675" i="8"/>
  <c r="F999" i="8"/>
  <c r="J1021" i="8"/>
  <c r="Y1189" i="8"/>
  <c r="Y1188" i="8" s="1"/>
  <c r="U1190" i="8"/>
  <c r="U70" i="8"/>
  <c r="F330" i="8"/>
  <c r="F631" i="8"/>
  <c r="J861" i="8"/>
  <c r="U875" i="8"/>
  <c r="F1023" i="8"/>
  <c r="U1247" i="8"/>
  <c r="U839" i="8"/>
  <c r="F1438" i="8"/>
  <c r="F13" i="8"/>
  <c r="H12" i="8"/>
  <c r="W12" i="8" s="1"/>
  <c r="H1590" i="8"/>
  <c r="H112" i="8"/>
  <c r="H351" i="8"/>
  <c r="W351" i="8" s="1"/>
  <c r="U94" i="8"/>
  <c r="U1401" i="8"/>
  <c r="U1513" i="8"/>
  <c r="F1545" i="8"/>
  <c r="F318" i="8"/>
  <c r="U329" i="8"/>
  <c r="J777" i="8"/>
  <c r="F1246" i="8"/>
  <c r="U1321" i="8"/>
  <c r="X1259" i="8" s="1"/>
  <c r="J92" i="8"/>
  <c r="F217" i="8"/>
  <c r="F526" i="8"/>
  <c r="J431" i="8"/>
  <c r="J512" i="8"/>
  <c r="H777" i="8"/>
  <c r="U779" i="8"/>
  <c r="F942" i="8"/>
  <c r="H941" i="8"/>
  <c r="F1080" i="8"/>
  <c r="U1317" i="8"/>
  <c r="H1418" i="8"/>
  <c r="F1498" i="8"/>
  <c r="H1621" i="8"/>
  <c r="W1621" i="8" s="1"/>
  <c r="F1622" i="8"/>
  <c r="F1568" i="8"/>
  <c r="Y351" i="8"/>
  <c r="F94" i="8"/>
  <c r="F1306" i="8"/>
  <c r="H1399" i="8"/>
  <c r="H1540" i="8"/>
  <c r="H1613" i="8"/>
  <c r="W1613" i="8" s="1"/>
  <c r="Y942" i="8"/>
  <c r="Y941" i="8" s="1"/>
  <c r="J1259" i="8"/>
  <c r="F1456" i="8"/>
  <c r="L1604" i="8"/>
  <c r="W1604" i="8" s="1"/>
  <c r="U1483" i="8"/>
  <c r="Y113" i="8"/>
  <c r="Y112" i="8" s="1"/>
  <c r="J135" i="8"/>
  <c r="J941" i="8"/>
  <c r="J1618" i="8"/>
  <c r="W1618" i="8" s="1"/>
  <c r="J1610" i="8"/>
  <c r="W1610" i="8" s="1"/>
  <c r="J1616" i="8"/>
  <c r="W1616" i="8" s="1"/>
  <c r="J1621" i="8"/>
  <c r="H617" i="8"/>
  <c r="U791" i="8"/>
  <c r="U943" i="8"/>
  <c r="U1079" i="8"/>
  <c r="L1400" i="8"/>
  <c r="L1399" i="8" s="1"/>
  <c r="F1420" i="8"/>
  <c r="U1623" i="8"/>
  <c r="U114" i="8"/>
  <c r="H92" i="8"/>
  <c r="F711" i="8"/>
  <c r="U999" i="8"/>
  <c r="F1401" i="8"/>
  <c r="U1377" i="8"/>
  <c r="I861" i="8"/>
  <c r="I1021" i="8"/>
  <c r="W112" i="8" l="1"/>
  <c r="W617" i="8"/>
  <c r="W941" i="8"/>
  <c r="W135" i="8"/>
  <c r="J1432" i="8"/>
  <c r="W1188" i="8"/>
  <c r="W215" i="8"/>
  <c r="W861" i="8"/>
  <c r="I1400" i="8"/>
  <c r="W1413" i="8"/>
  <c r="W1021" i="8"/>
  <c r="W92" i="8"/>
  <c r="W431" i="8"/>
  <c r="W512" i="8"/>
  <c r="F1188" i="8"/>
  <c r="W1525" i="8"/>
  <c r="W1259" i="8"/>
  <c r="W1540" i="8"/>
  <c r="W271" i="8"/>
  <c r="W777" i="8"/>
  <c r="AF175" i="13"/>
  <c r="AF180" i="13"/>
  <c r="L11" i="8"/>
  <c r="W181" i="13" s="1"/>
  <c r="W182" i="13" s="1"/>
  <c r="W184" i="13" s="1"/>
  <c r="M9" i="8"/>
  <c r="X181" i="13"/>
  <c r="X182" i="13" s="1"/>
  <c r="X184" i="13" s="1"/>
  <c r="AF172" i="13"/>
  <c r="P11" i="8"/>
  <c r="P9" i="8" s="1"/>
  <c r="Y182" i="13"/>
  <c r="Y184" i="13" s="1"/>
  <c r="U272" i="8"/>
  <c r="X432" i="8"/>
  <c r="X431" i="8" s="1"/>
  <c r="U1189" i="8"/>
  <c r="R1169" i="8"/>
  <c r="R1168" i="8" s="1"/>
  <c r="U1188" i="8"/>
  <c r="U1455" i="8"/>
  <c r="U1485" i="8"/>
  <c r="X1544" i="8"/>
  <c r="X1543" i="8" s="1"/>
  <c r="R9" i="8"/>
  <c r="F1485" i="8"/>
  <c r="U1543" i="8"/>
  <c r="E1169" i="8"/>
  <c r="E1168" i="8" s="1"/>
  <c r="T1169" i="8"/>
  <c r="T1168" i="8" s="1"/>
  <c r="P1169" i="8"/>
  <c r="P1168" i="8" s="1"/>
  <c r="V1169" i="8"/>
  <c r="V1168" i="8" s="1"/>
  <c r="Q1169" i="8"/>
  <c r="Q1168" i="8" s="1"/>
  <c r="U1544" i="8"/>
  <c r="U1567" i="8"/>
  <c r="U618" i="8"/>
  <c r="U1414" i="8"/>
  <c r="U216" i="8"/>
  <c r="S1169" i="8"/>
  <c r="S1168" i="8" s="1"/>
  <c r="X216" i="8"/>
  <c r="X215" i="8" s="1"/>
  <c r="D1169" i="8"/>
  <c r="D1168" i="8" s="1"/>
  <c r="F135" i="8"/>
  <c r="X513" i="8"/>
  <c r="X512" i="8" s="1"/>
  <c r="U93" i="8"/>
  <c r="U352" i="8"/>
  <c r="F70" i="8"/>
  <c r="U862" i="8"/>
  <c r="F1259" i="8"/>
  <c r="U432" i="8"/>
  <c r="F431" i="8"/>
  <c r="F1189" i="8"/>
  <c r="F919" i="8"/>
  <c r="F1483" i="8"/>
  <c r="Z182" i="13"/>
  <c r="Z184" i="13" s="1"/>
  <c r="U113" i="8"/>
  <c r="F1079" i="8"/>
  <c r="F93" i="8"/>
  <c r="U1022" i="8"/>
  <c r="U177" i="13"/>
  <c r="S177" i="13"/>
  <c r="AF177" i="13" s="1"/>
  <c r="U778" i="8"/>
  <c r="X135" i="8"/>
  <c r="F1618" i="8"/>
  <c r="L1591" i="8"/>
  <c r="W1591" i="8" s="1"/>
  <c r="F1604" i="8"/>
  <c r="U1614" i="8"/>
  <c r="U697" i="8"/>
  <c r="U861" i="8"/>
  <c r="U92" i="8"/>
  <c r="Y1622" i="8"/>
  <c r="Y1621" i="8" s="1"/>
  <c r="X1622" i="8"/>
  <c r="X1621" i="8" s="1"/>
  <c r="L1181" i="8"/>
  <c r="L1179" i="8"/>
  <c r="L1178" i="8" s="1"/>
  <c r="L1177" i="8" s="1"/>
  <c r="L1185" i="8"/>
  <c r="L1184" i="8" s="1"/>
  <c r="L1183" i="8" s="1"/>
  <c r="L1167" i="8"/>
  <c r="L1170" i="8"/>
  <c r="U617" i="8"/>
  <c r="F1614" i="8"/>
  <c r="H1179" i="8"/>
  <c r="H1185" i="8"/>
  <c r="H1170" i="8"/>
  <c r="F778" i="8"/>
  <c r="U1246" i="8"/>
  <c r="U513" i="8"/>
  <c r="F352" i="8"/>
  <c r="F113" i="8"/>
  <c r="U13" i="8"/>
  <c r="U1413" i="8"/>
  <c r="F512" i="8"/>
  <c r="F1567" i="8"/>
  <c r="U215" i="8"/>
  <c r="U136" i="8"/>
  <c r="F1455" i="8"/>
  <c r="J1170" i="8"/>
  <c r="J1181" i="8"/>
  <c r="J1179" i="8"/>
  <c r="J1185" i="8"/>
  <c r="J1167" i="8"/>
  <c r="U1021" i="8"/>
  <c r="U698" i="8"/>
  <c r="F272" i="8"/>
  <c r="F1400" i="8"/>
  <c r="U1622" i="8"/>
  <c r="X777" i="8"/>
  <c r="F838" i="8"/>
  <c r="F1616" i="8"/>
  <c r="F1544" i="8"/>
  <c r="U1418" i="8"/>
  <c r="U941" i="8"/>
  <c r="F329" i="8"/>
  <c r="U431" i="8"/>
  <c r="Y1567" i="8"/>
  <c r="Y1566" i="8" s="1"/>
  <c r="X1567" i="8"/>
  <c r="X1566" i="8" s="1"/>
  <c r="F1022" i="8"/>
  <c r="F595" i="8"/>
  <c r="U1259" i="8"/>
  <c r="F618" i="8"/>
  <c r="J1609" i="8"/>
  <c r="W1609" i="8" s="1"/>
  <c r="F1610" i="8"/>
  <c r="U1605" i="8"/>
  <c r="U1621" i="8"/>
  <c r="U1419" i="8"/>
  <c r="U942" i="8"/>
  <c r="U777" i="8"/>
  <c r="U351" i="8"/>
  <c r="H109" i="8"/>
  <c r="F112" i="8"/>
  <c r="U512" i="8"/>
  <c r="U1260" i="8"/>
  <c r="U1566" i="8"/>
  <c r="F216" i="8"/>
  <c r="J109" i="8"/>
  <c r="U1454" i="8"/>
  <c r="U271" i="8"/>
  <c r="I1399" i="8" l="1"/>
  <c r="W1400" i="8"/>
  <c r="W109" i="8"/>
  <c r="J1419" i="8"/>
  <c r="F1432" i="8"/>
  <c r="W1432" i="8"/>
  <c r="U12" i="8"/>
  <c r="U1540" i="8"/>
  <c r="U1538" i="8"/>
  <c r="L9" i="8"/>
  <c r="AA181" i="13"/>
  <c r="AA182" i="13" s="1"/>
  <c r="AA184" i="13" s="1"/>
  <c r="F1621" i="8"/>
  <c r="F697" i="8"/>
  <c r="F861" i="8"/>
  <c r="U1400" i="8"/>
  <c r="F941" i="8"/>
  <c r="F1538" i="8"/>
  <c r="I9" i="8"/>
  <c r="T181" i="13"/>
  <c r="F351" i="8"/>
  <c r="F12" i="8"/>
  <c r="F617" i="8"/>
  <c r="F271" i="8"/>
  <c r="J108" i="8"/>
  <c r="F109" i="8"/>
  <c r="H108" i="8"/>
  <c r="F777" i="8"/>
  <c r="F1609" i="8"/>
  <c r="U135" i="8"/>
  <c r="J1178" i="8"/>
  <c r="F215" i="8"/>
  <c r="H1169" i="8"/>
  <c r="U1618" i="8"/>
  <c r="U1610" i="8"/>
  <c r="H1184" i="8"/>
  <c r="U1399" i="8"/>
  <c r="U1613" i="8"/>
  <c r="U1604" i="8"/>
  <c r="X1604" i="8" s="1"/>
  <c r="U1616" i="8"/>
  <c r="H1178" i="8"/>
  <c r="H1512" i="8"/>
  <c r="W1512" i="8" s="1"/>
  <c r="U1525" i="8"/>
  <c r="F92" i="8"/>
  <c r="L1590" i="8"/>
  <c r="W1590" i="8" s="1"/>
  <c r="F1591" i="8"/>
  <c r="F1454" i="8"/>
  <c r="F1566" i="8"/>
  <c r="U112" i="8"/>
  <c r="F1540" i="8"/>
  <c r="F1021" i="8"/>
  <c r="J1184" i="8"/>
  <c r="L1169" i="8"/>
  <c r="L1168" i="8" s="1"/>
  <c r="W108" i="8" l="1"/>
  <c r="J1418" i="8"/>
  <c r="F1419" i="8"/>
  <c r="W1419" i="8"/>
  <c r="I1185" i="8"/>
  <c r="I1181" i="8"/>
  <c r="I1179" i="8"/>
  <c r="I1170" i="8"/>
  <c r="I1167" i="8"/>
  <c r="W1399" i="8"/>
  <c r="F1399" i="8"/>
  <c r="U1181" i="8"/>
  <c r="U1179" i="8"/>
  <c r="T182" i="13"/>
  <c r="F11" i="8"/>
  <c r="H1183" i="8"/>
  <c r="J1177" i="8"/>
  <c r="U1609" i="8"/>
  <c r="U1591" i="8"/>
  <c r="Y1512" i="8"/>
  <c r="Y1511" i="8" s="1"/>
  <c r="Y11" i="8" s="1"/>
  <c r="X1512" i="8"/>
  <c r="X1511" i="8" s="1"/>
  <c r="X11" i="8" s="1"/>
  <c r="Y1604" i="8"/>
  <c r="Y1591" i="8" s="1"/>
  <c r="X1591" i="8"/>
  <c r="X1590" i="8" s="1"/>
  <c r="H1168" i="8"/>
  <c r="U109" i="8"/>
  <c r="F1590" i="8"/>
  <c r="H1511" i="8"/>
  <c r="F1512" i="8"/>
  <c r="U1185" i="8"/>
  <c r="U108" i="8"/>
  <c r="J1183" i="8"/>
  <c r="F1525" i="8"/>
  <c r="H1177" i="8"/>
  <c r="U1170" i="8"/>
  <c r="H11" i="8" l="1"/>
  <c r="W1511" i="8"/>
  <c r="F1170" i="8"/>
  <c r="W1170" i="8"/>
  <c r="I1178" i="8"/>
  <c r="W1179" i="8"/>
  <c r="F1179" i="8"/>
  <c r="W1181" i="8"/>
  <c r="F1181" i="8"/>
  <c r="I1184" i="8"/>
  <c r="F1184" i="8" s="1"/>
  <c r="W1185" i="8"/>
  <c r="F1185" i="8"/>
  <c r="W1418" i="8"/>
  <c r="J11" i="8"/>
  <c r="F1418" i="8"/>
  <c r="AH181" i="13"/>
  <c r="AH182" i="13" s="1"/>
  <c r="AH184" i="13" s="1"/>
  <c r="U1184" i="8"/>
  <c r="AG181" i="13"/>
  <c r="AG182" i="13" s="1"/>
  <c r="AG184" i="13" s="1"/>
  <c r="T184" i="13"/>
  <c r="U1590" i="8"/>
  <c r="U1178" i="8"/>
  <c r="H1176" i="8"/>
  <c r="W1176" i="8" s="1"/>
  <c r="F108" i="8"/>
  <c r="U1512" i="8"/>
  <c r="J1169" i="8"/>
  <c r="U1183" i="8"/>
  <c r="H1167" i="8"/>
  <c r="S181" i="13" l="1"/>
  <c r="W1167" i="8"/>
  <c r="I1177" i="8"/>
  <c r="W1178" i="8"/>
  <c r="F1178" i="8"/>
  <c r="U181" i="13"/>
  <c r="U182" i="13" s="1"/>
  <c r="U184" i="13" s="1"/>
  <c r="J9" i="8"/>
  <c r="I1183" i="8"/>
  <c r="W1183" i="8" s="1"/>
  <c r="W1184" i="8"/>
  <c r="W11" i="8"/>
  <c r="U1177" i="8"/>
  <c r="S182" i="13"/>
  <c r="AF182" i="13" s="1"/>
  <c r="U1167" i="8"/>
  <c r="H9" i="8"/>
  <c r="U9" i="8" s="1"/>
  <c r="W9" i="8" s="1"/>
  <c r="J1168" i="8"/>
  <c r="U1176" i="8"/>
  <c r="U1511" i="8"/>
  <c r="U11" i="8" s="1"/>
  <c r="F1183" i="8" l="1"/>
  <c r="W1177" i="8"/>
  <c r="F1177" i="8"/>
  <c r="I1169" i="8"/>
  <c r="AF181" i="13"/>
  <c r="U1168" i="8"/>
  <c r="S184" i="13"/>
  <c r="AF184" i="13" s="1"/>
  <c r="U1169" i="8"/>
  <c r="F1176" i="8"/>
  <c r="F1167" i="8"/>
  <c r="G133" i="7"/>
  <c r="G131" i="7" s="1"/>
  <c r="G129" i="7" s="1"/>
  <c r="G412" i="7" s="1"/>
  <c r="G410" i="7" s="1"/>
  <c r="I1168" i="8" l="1"/>
  <c r="W1169" i="8"/>
  <c r="F1169" i="8"/>
  <c r="W1168" i="8" l="1"/>
  <c r="F1168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Računovodstvo</author>
    <author>Windows User</author>
    <author>Autor</author>
  </authors>
  <commentList>
    <comment ref="W80" authorId="0" shapeId="0" xr:uid="{B8DCE905-B71F-45FD-83A9-6E3A050B3D71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245 € NCVVO TAVAS + ULOŠCI 1.000,00 € +MENTORTSVO 525,00 €</t>
        </r>
      </text>
    </comment>
    <comment ref="Z83" authorId="1" shapeId="0" xr:uid="{00000000-0006-0000-0700-000002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ZAVIČAJNA NASTAVA 1.300 € + NATJECANJA DOMAĆIN 250+2.200 €PRIJEVOZ+150 DNEVNICE NATJECANJA</t>
        </r>
      </text>
    </comment>
    <comment ref="AA90" authorId="2" shapeId="0" xr:uid="{00000000-0006-0000-0700-000003000000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NOVI PROJEKT OD 04.09.2023.-5 POMOĆNIKA</t>
        </r>
      </text>
    </comment>
    <comment ref="T108" authorId="1" shapeId="0" xr:uid="{00000000-0006-0000-0700-000004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SUBVENCIJA GRAD ILI 67?
</t>
        </r>
      </text>
    </comment>
    <comment ref="Z108" authorId="1" shapeId="0" xr:uid="{00000000-0006-0000-0700-000005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PRIHOD OD OPĆINE BALE ZA PREHRANU UČENIKA</t>
        </r>
      </text>
    </comment>
    <comment ref="S109" authorId="1" shapeId="0" xr:uid="{00000000-0006-0000-0700-000006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SREDSTVA ZA PROJEKT HZD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  <author>Računovodstvo</author>
    <author>Autor</author>
  </authors>
  <commentList>
    <comment ref="M11" authorId="0" shapeId="0" xr:uid="{00000000-0006-0000-0800-000001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ŽSV 270 E X 3 osobe
lektira 400 eura
Bale prehrana 800 eura Bale radne 500 eura zavičajna nastava 1.000 eura 
žup.natjecanja odlazak 535 eura
domaćin žup.natj.265 eura 
UDŽBENICI 20.000 EURA</t>
        </r>
      </text>
    </comment>
    <comment ref="P11" authorId="0" shapeId="0" xr:uid="{00000000-0006-0000-0800-000002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POMOĆNICI U NASTAVI 2.POLUG.2022 I 1.POLUG.2023.</t>
        </r>
      </text>
    </comment>
    <comment ref="H135" authorId="0" shapeId="0" xr:uid="{00000000-0006-0000-0800-000003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POVEĆANJE 3% PREMA UPUTI</t>
        </r>
      </text>
    </comment>
    <comment ref="L139" authorId="1" shapeId="0" xr:uid="{8CDA4F32-0CA0-40F4-B1C4-B95066872CFD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MENTORSTVO 3 * 172,01 EUR PLAN</t>
        </r>
      </text>
    </comment>
    <comment ref="V139" authorId="2" shapeId="0" xr:uid="{00000000-0006-0000-0800-000005000000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2 x mentorstvo</t>
        </r>
      </text>
    </comment>
    <comment ref="L147" authorId="1" shapeId="0" xr:uid="{00F02387-B12B-4E33-ADEB-5E4701F91B15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MENTORSTVO 3*150 BRUTO CCA</t>
        </r>
      </text>
    </comment>
    <comment ref="L151" authorId="1" shapeId="0" xr:uid="{D8FB1363-EA6B-4E20-AC25-96C622EE54DF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5*49,00 EUR NCVVO-TAVAS</t>
        </r>
      </text>
    </comment>
    <comment ref="I169" authorId="1" shapeId="0" xr:uid="{91DF1E61-CE7D-4EFF-8163-A92A9187D1E2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12*66,36+135*10(CARNET)+500 CCA RAZNO</t>
        </r>
      </text>
    </comment>
    <comment ref="C271" authorId="2" shapeId="0" xr:uid="{00000000-0006-0000-0800-00000B000000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nema izmjena za rebalans</t>
        </r>
      </text>
    </comment>
    <comment ref="H360" authorId="0" shapeId="0" xr:uid="{00000000-0006-0000-0800-00000C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5 regresa+5 bož+2 dara za dijete+2 POMOĆ+NOVOROĐENO
</t>
        </r>
      </text>
    </comment>
    <comment ref="H440" authorId="0" shapeId="0" xr:uid="{00000000-0006-0000-0800-00000D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jubilarna 20 god - 18.10.+regres+bož+dar za dijete 1x</t>
        </r>
      </text>
    </comment>
    <comment ref="M777" authorId="0" shapeId="0" xr:uid="{00000000-0006-0000-0800-00000E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ŽUPANIJA-NATJECANJA I DOMAĆINSTVO</t>
        </r>
      </text>
    </comment>
    <comment ref="O781" authorId="1" shapeId="0" xr:uid="{EC54A25B-F998-4778-B986-96E41826A007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NAKNADA ZA RAD POVJERENSTVO ŽUP.NATJECANJE DOMAĆIN</t>
        </r>
      </text>
    </comment>
    <comment ref="O789" authorId="1" shapeId="0" xr:uid="{042EBB4A-03CE-4B77-B7AC-C2567BD17E05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DOPRINOS-NAKNADA ŽUP.NATJECANJE DOMAĆIN</t>
        </r>
      </text>
    </comment>
    <comment ref="O793" authorId="1" shapeId="0" xr:uid="{EB5B66A8-8708-423F-9C04-885FD7F21282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DNEVNICE UČITELJI NA ŽUP.NATJECANJA</t>
        </r>
      </text>
    </comment>
    <comment ref="P796" authorId="0" shapeId="0" xr:uid="{00000000-0006-0000-0800-000012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BE GITA - razlika 5.790+700 + NOVI PROJEKT UKUPNO CCA 40.000 - 36.000 NA 3214 + 4.000 NA 3221</t>
        </r>
      </text>
    </comment>
    <comment ref="O798" authorId="1" shapeId="0" xr:uid="{9E18DBBF-D22D-4F07-B59A-A9FDE34E03B1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MAT.TROŠAK ZA ŽUP.NATJECANJA</t>
        </r>
      </text>
    </comment>
    <comment ref="P798" authorId="0" shapeId="0" xr:uid="{00000000-0006-0000-0800-000014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BE GITA+AKTIVIRAJ SE = 1.150 EUR + NOVI 3.850 EUR
</t>
        </r>
      </text>
    </comment>
    <comment ref="O799" authorId="1" shapeId="0" xr:uid="{DC1CC3C0-61DA-44A2-BCF4-6B56E27998D7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NAMIRNICE ZA ŽUP.NATJECANJE 50 E</t>
        </r>
      </text>
    </comment>
    <comment ref="O805" authorId="1" shapeId="0" xr:uid="{0866FFAF-25FD-4D57-8634-BABFDFF626E0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PRIJEVOZ NA ŽUP.NATJECANJA</t>
        </r>
      </text>
    </comment>
    <comment ref="C941" authorId="0" shapeId="0" xr:uid="{00000000-0006-0000-0800-000017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177.000 KN PLAN PRIHODA - RASPORED NA OVU AKTIVNOST  107.000 KN I 70.000 KN OPREMANJE</t>
        </r>
      </text>
    </comment>
    <comment ref="M1256" authorId="2" shapeId="0" xr:uid="{00000000-0006-0000-0800-000018000000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4000 od zavičajne na kap.opremanju izvor 531
</t>
        </r>
      </text>
    </comment>
    <comment ref="L1334" authorId="1" shapeId="0" xr:uid="{19C8410E-2C85-4DCF-BD4A-DC5ADBFB91FD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LEKTIRA MZO</t>
        </r>
      </text>
    </comment>
    <comment ref="C1511" authorId="2" shapeId="0" xr:uid="{00000000-0006-0000-0800-00001A000000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IZLET U PAZIN 1000 KN, PRIJEVOZ, STR.USAVRŠ.1000 LITERATURA 2.000, 
</t>
        </r>
      </text>
    </comment>
    <comment ref="M1532" authorId="2" shapeId="0" xr:uid="{00000000-0006-0000-0800-00001B000000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DODANO 1.000 KN
</t>
        </r>
      </text>
    </comment>
    <comment ref="L1564" authorId="1" shapeId="0" xr:uid="{A553BE21-6227-4702-888B-510F5A735513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19000 - ugovor za 25/26</t>
        </r>
      </text>
    </comment>
    <comment ref="H1587" authorId="0" shapeId="0" xr:uid="{00000000-0006-0000-0800-00001D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ugovor za 25/26. - 27.970 e
</t>
        </r>
      </text>
    </comment>
    <comment ref="O1587" authorId="1" shapeId="0" xr:uid="{AD20B857-E314-4175-BFBD-1AA47779011B}">
      <text>
        <r>
          <rPr>
            <b/>
            <sz val="9"/>
            <color indexed="81"/>
            <rFont val="Segoe UI"/>
            <charset val="1"/>
          </rPr>
          <t>Računovodstvo:</t>
        </r>
        <r>
          <rPr>
            <sz val="9"/>
            <color indexed="81"/>
            <rFont val="Segoe UI"/>
            <charset val="1"/>
          </rPr>
          <t xml:space="preserve">
BALE RADNE BILJEŽNICE</t>
        </r>
      </text>
    </comment>
    <comment ref="C1590" authorId="0" shapeId="0" xr:uid="{00000000-0006-0000-0800-00001F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IZMJENA NAZIVA</t>
        </r>
      </text>
    </comment>
    <comment ref="C1621" authorId="0" shapeId="0" xr:uid="{00000000-0006-0000-0800-000020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NOVA AKTIVNOST 5 POMOĆNIKA - UKUPNO 127 SATI</t>
        </r>
      </text>
    </comment>
    <comment ref="M1621" authorId="0" shapeId="0" xr:uid="{00000000-0006-0000-0800-000021000000}">
      <text>
        <r>
          <rPr>
            <b/>
            <sz val="9"/>
            <color indexed="81"/>
            <rFont val="Segoe UI"/>
            <family val="2"/>
            <charset val="238"/>
          </rPr>
          <t>Windows User:</t>
        </r>
        <r>
          <rPr>
            <sz val="9"/>
            <color indexed="81"/>
            <rFont val="Segoe UI"/>
            <family val="2"/>
            <charset val="238"/>
          </rPr>
          <t xml:space="preserve">
IZMJENA IZVORA SA 531 NA 541
</t>
        </r>
      </text>
    </comment>
  </commentList>
</comments>
</file>

<file path=xl/sharedStrings.xml><?xml version="1.0" encoding="utf-8"?>
<sst xmlns="http://schemas.openxmlformats.org/spreadsheetml/2006/main" count="5321" uniqueCount="940">
  <si>
    <t>PRIHODI UKUPNO</t>
  </si>
  <si>
    <t>RASHODI UKUPNO</t>
  </si>
  <si>
    <t>RAZLIKA - VIŠAK / MANJAK</t>
  </si>
  <si>
    <t>VIŠAK / MANJAK IZ PRETHODNE(IH) GODINE KOJI ĆE SE RASPOREDITI / POKRITI</t>
  </si>
  <si>
    <t>NETO FINANCIRANJE</t>
  </si>
  <si>
    <t>VIŠAK / MANJAK + NETO FINANCIRANJE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</si>
  <si>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</si>
  <si>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</si>
  <si>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</si>
  <si>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</si>
  <si>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</si>
  <si>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</si>
  <si>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</si>
  <si>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</si>
  <si>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</si>
  <si>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</si>
  <si>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</si>
  <si>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</si>
  <si>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</si>
  <si>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</si>
  <si>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</si>
  <si>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</si>
  <si>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</si>
  <si>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</si>
  <si>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</si>
  <si>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</si>
  <si>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</si>
  <si>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</si>
  <si>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</si>
  <si>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</si>
  <si>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A) SAŽETAK RAČUNA PRIHODA I RASHODA</t>
  </si>
  <si>
    <t>B) SAŽETAK RAČUNA FINANCIRANJA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</si>
  <si>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</si>
  <si>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</si>
  <si>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</si>
  <si>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</si>
  <si>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r>
      <t xml:space="preserve">Naziv škole:    </t>
    </r>
    <r>
      <rPr>
        <b/>
        <i/>
        <sz val="11"/>
        <rFont val="Arial"/>
        <family val="2"/>
        <charset val="238"/>
      </rPr>
      <t xml:space="preserve">  Osnovna škola  Vladimira Nazora-Scuola elementare "Vladimir Nazor"</t>
    </r>
  </si>
  <si>
    <r>
      <t xml:space="preserve">Sjedište i adresa:    </t>
    </r>
    <r>
      <rPr>
        <b/>
        <i/>
        <sz val="11"/>
        <rFont val="Arial"/>
        <family val="2"/>
        <charset val="238"/>
      </rPr>
      <t xml:space="preserve">ROVINJ-ROVIGNO, De Amicis 31 </t>
    </r>
  </si>
  <si>
    <r>
      <t xml:space="preserve">Telefon/fax:             </t>
    </r>
    <r>
      <rPr>
        <b/>
        <i/>
        <sz val="11"/>
        <rFont val="Arial"/>
        <family val="2"/>
        <charset val="238"/>
      </rPr>
      <t xml:space="preserve">  052 814 176</t>
    </r>
  </si>
  <si>
    <t>RASHODI</t>
  </si>
  <si>
    <r>
      <t>Žiro-račun škole:  HR92</t>
    </r>
    <r>
      <rPr>
        <b/>
        <i/>
        <sz val="11"/>
        <rFont val="Arial"/>
        <family val="2"/>
        <charset val="238"/>
      </rPr>
      <t>23400091110418489</t>
    </r>
  </si>
  <si>
    <t>OIB: 10372585831</t>
  </si>
  <si>
    <t>PLAN 2017.</t>
  </si>
  <si>
    <t>ukupno PLAN 2017.</t>
  </si>
  <si>
    <t>311 - Vlastiti prihodi - uplate roditelja i osoblja ( nastavnika i dr )</t>
  </si>
  <si>
    <t>551 - Pomoći iz inozemstva</t>
  </si>
  <si>
    <t>611 - Donacije</t>
  </si>
  <si>
    <t>711 - Prih od prodaje ili zamjene nefinancijske imovine i naknade štete od osiguranja</t>
  </si>
  <si>
    <t>811 - Namjenski primici od zaduživanja</t>
  </si>
  <si>
    <t>ukupno Grad i vlastitI</t>
  </si>
  <si>
    <t>511 - OŠ -  DIREKTNO MZO</t>
  </si>
  <si>
    <t>0</t>
  </si>
  <si>
    <t>0'1</t>
  </si>
  <si>
    <t>02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</si>
  <si>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</si>
  <si>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</si>
  <si>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</si>
  <si>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</si>
  <si>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</si>
  <si>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</si>
  <si>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</si>
  <si>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</si>
  <si>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</si>
  <si>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</si>
  <si>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</si>
  <si>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</si>
  <si>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</si>
  <si>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</si>
  <si>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</si>
  <si>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</si>
  <si>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</si>
  <si>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razlika</t>
  </si>
  <si>
    <t>škola</t>
  </si>
  <si>
    <t>SVEUKUPNO KORISNIK (zbroj aktivnosti - A, T ili K )</t>
  </si>
  <si>
    <t>ukupno troškovi</t>
  </si>
  <si>
    <t>3111</t>
  </si>
  <si>
    <t>Plaće za redovan rad</t>
  </si>
  <si>
    <t>3112</t>
  </si>
  <si>
    <t>Plaće u naravi</t>
  </si>
  <si>
    <t>3113</t>
  </si>
  <si>
    <t>Plaće za prekovremeni rad</t>
  </si>
  <si>
    <t>3114</t>
  </si>
  <si>
    <t>Plaće za posebne uvjete rada</t>
  </si>
  <si>
    <t>3121</t>
  </si>
  <si>
    <t>Ostali rashodi za zaposlene</t>
  </si>
  <si>
    <t>3131</t>
  </si>
  <si>
    <t>Doprinosi za mirovinsko osiguranje</t>
  </si>
  <si>
    <t>3132</t>
  </si>
  <si>
    <t>Doprinosi za obvezno zdravstveno osiguranje</t>
  </si>
  <si>
    <t>3133</t>
  </si>
  <si>
    <t>Doprinosi za obvezno osiguranje u slučaju nezaposlenosti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</si>
  <si>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</si>
  <si>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</si>
  <si>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</si>
  <si>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</si>
  <si>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</si>
  <si>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</si>
  <si>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Ostale naknade troškova zaposlenima</t>
  </si>
  <si>
    <t>3221</t>
  </si>
  <si>
    <t>Uredski materijal i ostali materijalni rashodi</t>
  </si>
  <si>
    <t>3222</t>
  </si>
  <si>
    <t xml:space="preserve">Materijal i sirovine 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</si>
  <si>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</si>
  <si>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</si>
  <si>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</si>
  <si>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</si>
  <si>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</si>
  <si>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</si>
  <si>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</si>
  <si>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</si>
  <si>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</si>
  <si>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</si>
  <si>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</si>
  <si>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</si>
  <si>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</si>
  <si>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</si>
  <si>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</si>
  <si>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</si>
  <si>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</si>
  <si>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</si>
  <si>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</si>
  <si>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</si>
  <si>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</si>
  <si>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</si>
  <si>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</si>
  <si>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</si>
  <si>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</si>
  <si>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</si>
  <si>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3241</t>
  </si>
  <si>
    <t>Naknade troškova osobama izvan radnog odnosa</t>
  </si>
  <si>
    <t>329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</si>
  <si>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</si>
  <si>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</si>
  <si>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</si>
  <si>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</si>
  <si>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</si>
  <si>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</si>
  <si>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</si>
  <si>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</si>
  <si>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Pristojbe i naknade</t>
  </si>
  <si>
    <t>Troškovi sudskih postupaka</t>
  </si>
  <si>
    <t>3299</t>
  </si>
  <si>
    <t>Ostali nespomenuti rashodi poslovanja</t>
  </si>
  <si>
    <t>Financijski rashodi</t>
  </si>
  <si>
    <t>Kamate za primljene kredite i zajmove</t>
  </si>
  <si>
    <t>3423</t>
  </si>
  <si>
    <t>Kamate za primljene kredite i zajmove od kreditnih i ostalih financijskih institucija izvan javnog sektora</t>
  </si>
  <si>
    <t>Kamate za primljene zajmove od trgovačkih društava u javnom sektoru</t>
  </si>
  <si>
    <t>Kamate za primljene zajmove od trgovačkih društava i obrtnika izvan javnog sektora</t>
  </si>
  <si>
    <t>Kamate za primljene zajmove od drugih razina vlasti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</si>
  <si>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</si>
  <si>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</si>
  <si>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</si>
  <si>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</si>
  <si>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</si>
  <si>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</si>
  <si>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</si>
  <si>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</si>
  <si>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ukupno nabava</t>
  </si>
  <si>
    <t>4221</t>
  </si>
  <si>
    <t>Uredska oprema i namještaj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</si>
  <si>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</si>
  <si>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</si>
  <si>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</si>
  <si>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</si>
  <si>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</si>
  <si>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</si>
  <si>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4225</t>
  </si>
  <si>
    <t>Instrumenti, uređaji i strojevi</t>
  </si>
  <si>
    <t>4226</t>
  </si>
  <si>
    <t>Sportska i glazbena oprema</t>
  </si>
  <si>
    <t>4227</t>
  </si>
  <si>
    <t>Uređaji, strojevi i oprema za ostale namjene</t>
  </si>
  <si>
    <t>4231</t>
  </si>
  <si>
    <t>Prijevozna sredstva u cestovnom prometu</t>
  </si>
  <si>
    <t>4233</t>
  </si>
  <si>
    <t>Prijevozna sredstva u pomorskom i riječnom prometu</t>
  </si>
  <si>
    <t>Knjige</t>
  </si>
  <si>
    <t>Umjetnička djela (izložena u galerijama, muzejima i slično)</t>
  </si>
  <si>
    <t>Muzejski izlošci i predmeti prirodnih rijetkosti</t>
  </si>
  <si>
    <t>Ostale nespomenute izložbene vrijednosti</t>
  </si>
  <si>
    <t>Ulaganja u računalne programe</t>
  </si>
  <si>
    <t>Umjetnička, literarna i znanstvena djela</t>
  </si>
  <si>
    <r>
      <t xml:space="preserve">Aktivnost: A102609 </t>
    </r>
    <r>
      <rPr>
        <b/>
        <sz val="10.5"/>
        <color indexed="10"/>
        <rFont val="Arial Narrow"/>
        <family val="2"/>
        <charset val="238"/>
      </rPr>
      <t xml:space="preserve">POMOĆNICI UČ. - ŠKOL.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</si>
  <si>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Aktivnost: A103212  </t>
    </r>
    <r>
      <rPr>
        <b/>
        <sz val="10.5"/>
        <color indexed="10"/>
        <rFont val="Arial Narrow"/>
        <family val="2"/>
        <charset val="238"/>
      </rPr>
      <t xml:space="preserve">RAZLCIJ. T.O. - </t>
    </r>
    <r>
      <rPr>
        <b/>
        <sz val="10.5"/>
        <color indexed="17"/>
        <rFont val="Arial Narrow"/>
        <family val="2"/>
        <charset val="238"/>
      </rPr>
      <t>programi SOCIJALA</t>
    </r>
    <r>
      <rPr>
        <b/>
        <sz val="10.5"/>
        <color indexed="10"/>
        <rFont val="Arial Narrow"/>
        <family val="2"/>
        <charset val="238"/>
      </rPr>
      <t xml:space="preserve">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</si>
  <si>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t>Materijal i sirovine - NAMIRNICE</t>
  </si>
  <si>
    <r>
      <t xml:space="preserve">Aktivnost: A103606   </t>
    </r>
    <r>
      <rPr>
        <b/>
        <sz val="10.5"/>
        <color indexed="10"/>
        <rFont val="Arial Narrow"/>
        <family val="2"/>
        <charset val="238"/>
      </rPr>
      <t xml:space="preserve"> DEC  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</si>
  <si>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t>Materijal i sirovine</t>
  </si>
  <si>
    <r>
      <t xml:space="preserve">Aktivnost: A103607   </t>
    </r>
    <r>
      <rPr>
        <b/>
        <sz val="10.5"/>
        <color indexed="10"/>
        <rFont val="Arial Narrow"/>
        <family val="2"/>
        <charset val="238"/>
      </rPr>
      <t xml:space="preserve"> TZK  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</si>
  <si>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Aktivnost: A103608  </t>
    </r>
    <r>
      <rPr>
        <b/>
        <sz val="10.5"/>
        <color indexed="10"/>
        <rFont val="Arial Narrow"/>
        <family val="2"/>
        <charset val="238"/>
      </rPr>
      <t xml:space="preserve">PROD BOR  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</si>
  <si>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>Aktivnost: A103609</t>
    </r>
    <r>
      <rPr>
        <b/>
        <sz val="10.5"/>
        <color indexed="10"/>
        <rFont val="Arial Narrow"/>
        <family val="2"/>
        <charset val="238"/>
      </rPr>
      <t xml:space="preserve"> ŠK.P</t>
    </r>
    <r>
      <rPr>
        <b/>
        <sz val="10.5"/>
        <color indexed="10"/>
        <rFont val="Arial Narrow"/>
        <family val="2"/>
        <charset val="238"/>
      </rPr>
      <t xml:space="preserve">SIHOL  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</si>
  <si>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Aktivnost: A103610 </t>
    </r>
    <r>
      <rPr>
        <b/>
        <sz val="10.5"/>
        <color indexed="10"/>
        <rFont val="Arial Narrow"/>
        <family val="2"/>
        <charset val="238"/>
      </rPr>
      <t>ŠK.L</t>
    </r>
    <r>
      <rPr>
        <b/>
        <sz val="10.5"/>
        <color indexed="10"/>
        <rFont val="Arial Narrow"/>
        <family val="2"/>
        <charset val="238"/>
      </rPr>
      <t xml:space="preserve">OGOPED  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</si>
  <si>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Aktivnost: A103611  </t>
    </r>
    <r>
      <rPr>
        <b/>
        <sz val="10.5"/>
        <color indexed="10"/>
        <rFont val="Arial Narrow"/>
        <family val="2"/>
        <charset val="238"/>
      </rPr>
      <t>MAT.RASHODI PO</t>
    </r>
    <r>
      <rPr>
        <b/>
        <sz val="10.5"/>
        <color indexed="8"/>
        <rFont val="Arial Narrow"/>
        <family val="2"/>
        <charset val="238"/>
      </rPr>
      <t xml:space="preserve"> </t>
    </r>
    <r>
      <rPr>
        <b/>
        <sz val="10.5"/>
        <color indexed="10"/>
        <rFont val="Arial Narrow"/>
        <family val="2"/>
        <charset val="238"/>
      </rPr>
      <t xml:space="preserve">DOD STAND  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</si>
  <si>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Aktivnost: A103612  </t>
    </r>
    <r>
      <rPr>
        <b/>
        <sz val="10.5"/>
        <color indexed="10"/>
        <rFont val="Arial Narrow"/>
        <family val="2"/>
        <charset val="238"/>
      </rPr>
      <t xml:space="preserve">ŠO  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</si>
  <si>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Aktivnost: T103604  </t>
    </r>
    <r>
      <rPr>
        <b/>
        <sz val="10.5"/>
        <color indexed="10"/>
        <rFont val="Arial Narrow"/>
        <family val="2"/>
        <charset val="238"/>
      </rPr>
      <t xml:space="preserve">DIGITALIZACIJA ARHIVE  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</si>
  <si>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Aktivnost: A103613 </t>
    </r>
    <r>
      <rPr>
        <b/>
        <sz val="10.5"/>
        <color indexed="10"/>
        <rFont val="Arial Narrow"/>
        <family val="2"/>
        <charset val="238"/>
      </rPr>
      <t xml:space="preserve">PROG ŠKOLE  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</si>
  <si>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Aktivnost: T103605  </t>
    </r>
    <r>
      <rPr>
        <b/>
        <sz val="10.5"/>
        <color indexed="10"/>
        <rFont val="Arial Narrow"/>
        <family val="2"/>
        <charset val="238"/>
      </rPr>
      <t xml:space="preserve">PREHR UČEN </t>
    </r>
    <r>
      <rPr>
        <sz val="10.5"/>
        <color indexed="62"/>
        <rFont val="Arial Narrow"/>
        <family val="2"/>
        <charset val="238"/>
      </rPr>
      <t xml:space="preserve"> HRVATSKA ZA DJECU</t>
    </r>
  </si>
  <si>
    <r>
      <t xml:space="preserve">Aktivnost: A 103614 </t>
    </r>
    <r>
      <rPr>
        <b/>
        <sz val="10.5"/>
        <color indexed="10"/>
        <rFont val="Arial Narrow"/>
        <family val="2"/>
        <charset val="238"/>
      </rPr>
      <t xml:space="preserve">GLAZBENO OBRAZ  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</si>
  <si>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Aktivnost: T 103606  </t>
    </r>
    <r>
      <rPr>
        <b/>
        <sz val="10.5"/>
        <color indexed="10"/>
        <rFont val="Arial Narrow"/>
        <family val="2"/>
        <charset val="238"/>
      </rPr>
      <t xml:space="preserve">POMOĆ.-ZAJEDNO DO ZNANJA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</si>
  <si>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>Aktivnost: XY  ORGANIZACIJA DRŽ.SKUPA</t>
    </r>
    <r>
      <rPr>
        <b/>
        <sz val="10.5"/>
        <color indexed="10"/>
        <rFont val="Arial Narrow"/>
        <family val="2"/>
        <charset val="238"/>
      </rPr>
      <t xml:space="preserve">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</si>
  <si>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>Aktivnost: XY UVOĐENJE E-DNEVNIKA</t>
    </r>
    <r>
      <rPr>
        <b/>
        <sz val="10.5"/>
        <color indexed="10"/>
        <rFont val="Arial Narrow"/>
        <family val="2"/>
        <charset val="238"/>
      </rPr>
      <t xml:space="preserve">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</si>
  <si>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t xml:space="preserve"> </t>
  </si>
  <si>
    <r>
      <t>Aktivnost: A 103615 ZAVIČAJNA NASTAVA</t>
    </r>
    <r>
      <rPr>
        <b/>
        <sz val="10.5"/>
        <color indexed="10"/>
        <rFont val="Arial Narrow"/>
        <family val="2"/>
        <charset val="238"/>
      </rPr>
      <t xml:space="preserve">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</si>
  <si>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Kapitalni projekt: K103602  </t>
    </r>
    <r>
      <rPr>
        <b/>
        <sz val="10.5"/>
        <color indexed="10"/>
        <rFont val="Arial Narrow"/>
        <family val="2"/>
        <charset val="238"/>
      </rPr>
      <t xml:space="preserve">OPREMANJE PROSTORA  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</si>
  <si>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t>Licence</t>
  </si>
  <si>
    <r>
      <t xml:space="preserve">Tekući projekt: T 103606 </t>
    </r>
    <r>
      <rPr>
        <b/>
        <sz val="10.5"/>
        <color indexed="10"/>
        <rFont val="Arial Narrow"/>
        <family val="2"/>
        <charset val="238"/>
      </rPr>
      <t xml:space="preserve">POMOĆ.-Inkluzivne škole 5+ 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</si>
  <si>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Tekući projekt: T 103607   </t>
    </r>
    <r>
      <rPr>
        <b/>
        <sz val="10.5"/>
        <color indexed="10"/>
        <rFont val="Arial Narrow"/>
        <family val="2"/>
        <charset val="238"/>
      </rPr>
      <t xml:space="preserve">ŠKOLSKA SHEMA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</si>
  <si>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 xml:space="preserve">Tekući projekt: T  103608 PREHRANA UČ. </t>
    </r>
    <r>
      <rPr>
        <b/>
        <sz val="10.5"/>
        <color indexed="10"/>
        <rFont val="Arial Narrow"/>
        <family val="2"/>
        <charset val="238"/>
      </rPr>
      <t xml:space="preserve">HRVATSKA ZA DJECU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</si>
  <si>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>Aktivnost: A103624  USAVRŠAVANJE ZA RAD S DAROVITIM UČENICIMA-</t>
    </r>
    <r>
      <rPr>
        <b/>
        <sz val="9"/>
        <color indexed="10"/>
        <rFont val="Arial Narrow"/>
        <family val="2"/>
        <charset val="238"/>
      </rPr>
      <t xml:space="preserve"> </t>
    </r>
    <r>
      <rPr>
        <sz val="9"/>
        <color indexed="62"/>
        <rFont val="Arial Narrow"/>
        <family val="2"/>
        <charset val="238"/>
      </rPr>
      <t xml:space="preserve"> ( 3+4= sveukupno troškovi i nabava )</t>
    </r>
  </si>
  <si>
    <t>Aktivnost : A 103617 GRAĐANSKI ODGOJ</t>
  </si>
  <si>
    <t xml:space="preserve">Uredska oprema i namještaj </t>
  </si>
  <si>
    <r>
      <t>Kapitalni projekt: K 103606 ŠKOLSKI UDŽBENICI</t>
    </r>
    <r>
      <rPr>
        <b/>
        <sz val="10.5"/>
        <color indexed="10"/>
        <rFont val="Arial Narrow"/>
        <family val="2"/>
        <charset val="238"/>
      </rPr>
      <t xml:space="preserve">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</si>
  <si>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r>
      <t>Aktivnost: A 103631 NABAVA RADNIH BILJEŽNICA</t>
    </r>
    <r>
      <rPr>
        <b/>
        <sz val="10.5"/>
        <color indexed="10"/>
        <rFont val="Arial Narrow"/>
        <family val="2"/>
        <charset val="238"/>
      </rPr>
      <t xml:space="preserve">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</si>
  <si>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t>Naknade građanima i kućanstvima  u naravi</t>
  </si>
  <si>
    <t>Tekući projekt: T 103618 POMOĆNICI U NASTAVI Projekt "RAST" ( 3+4= sveukupno troškovi i nabava )</t>
  </si>
  <si>
    <t>Uredska oprema i namještaj ( nalazi se u aktivnosti OPREMANJE 40.000 kn)</t>
  </si>
  <si>
    <t>Kapitalni projekt: K 103608 KLIMATIZACIJA ŠK.ZGRADE</t>
  </si>
  <si>
    <t>Dodatna ulaganja na građevinskim objektima</t>
  </si>
  <si>
    <t>0912 osnovno obrazovanje</t>
  </si>
  <si>
    <t>09 obrazovanje</t>
  </si>
  <si>
    <t>10 socijalna zaštita</t>
  </si>
  <si>
    <t>107 socijalna pomoć stanovništvu koje nije obuhvaćeno redovnim socijalnim programima</t>
  </si>
  <si>
    <t>Prihodi od imovine</t>
  </si>
  <si>
    <t>Prihodi od prodaje proizvoda i robe te pruženih usluga</t>
  </si>
  <si>
    <t>Naknade građanima i kućanstvima temelj osig i druge nakn</t>
  </si>
  <si>
    <t>Pozicija za G.K.</t>
  </si>
  <si>
    <t>Pozicija</t>
  </si>
  <si>
    <t>Izvori finaciranja</t>
  </si>
  <si>
    <t>Razdjel</t>
  </si>
  <si>
    <t>Glava</t>
  </si>
  <si>
    <t>Program</t>
  </si>
  <si>
    <t>Funkcija</t>
  </si>
  <si>
    <t>Korisnik</t>
  </si>
  <si>
    <t>Aktivnost / projekt</t>
  </si>
  <si>
    <t>Konto</t>
  </si>
  <si>
    <t>Izvorni plan
2021</t>
  </si>
  <si>
    <t>Tekući plan
2021</t>
  </si>
  <si>
    <t>Preraspodjela
2021</t>
  </si>
  <si>
    <t>Tekući plan+preraspodjela</t>
  </si>
  <si>
    <t>Izvršenje od
01.01.2021 do 31.12.2021</t>
  </si>
  <si>
    <t>Razlika izvršenja</t>
  </si>
  <si>
    <t>Izvršenje/plan
2021</t>
  </si>
  <si>
    <t>11   - Opći prihodi i primici</t>
  </si>
  <si>
    <t>11  - izvršenje</t>
  </si>
  <si>
    <t>11  - izvršenje/plan</t>
  </si>
  <si>
    <t>41   - Prihodi za posebne namjene</t>
  </si>
  <si>
    <t>41  - izvršenje</t>
  </si>
  <si>
    <t>41  - izvršenje/plan</t>
  </si>
  <si>
    <t>50   - Decentralizacija - pokriva RH</t>
  </si>
  <si>
    <t>50  - izvršenje</t>
  </si>
  <si>
    <t>50  - izvršenje/plan</t>
  </si>
  <si>
    <t>52   - HZZ, FZOEU, TZ, CK i dr - za posebne i / ili ugovorene namje</t>
  </si>
  <si>
    <t>52  - izvršenje</t>
  </si>
  <si>
    <t>52  - izvršenje/plan</t>
  </si>
  <si>
    <t>53   - Proračuni, drugi nivoi - za posebne i / ili ugovorene namjen</t>
  </si>
  <si>
    <t>53  - izvršenje</t>
  </si>
  <si>
    <t>53  - izvršenje/plan</t>
  </si>
  <si>
    <t>54   - Pomoći tijela i fondova EU</t>
  </si>
  <si>
    <t>54  - izvršenje</t>
  </si>
  <si>
    <t>54  - izvršenje/plan</t>
  </si>
  <si>
    <t>55   - Pomoći iz inozemstva</t>
  </si>
  <si>
    <t>55  - izvršenje</t>
  </si>
  <si>
    <t>55  - izvršenje/plan</t>
  </si>
  <si>
    <t>61   - Donacije</t>
  </si>
  <si>
    <t>61  - izvršenje</t>
  </si>
  <si>
    <t>61  - izvršenje/plan</t>
  </si>
  <si>
    <t>71   - Prih od prodaje ili zamj nefin imov i nakn_osig</t>
  </si>
  <si>
    <t>71  - izvršenje</t>
  </si>
  <si>
    <t>71  - izvršenje/plan</t>
  </si>
  <si>
    <t>81   - Namjenski primici od zaduživanja</t>
  </si>
  <si>
    <t>81  - izvršenje</t>
  </si>
  <si>
    <t>81  - izvršenje/plan</t>
  </si>
  <si>
    <t>82   - Preneseni viškovi iz ranijih godina</t>
  </si>
  <si>
    <t>82  - izvršenje</t>
  </si>
  <si>
    <t>82  - izvršenje/plan</t>
  </si>
  <si>
    <t>83   - Ostali povrem namj primici - prodaja udjela i sl</t>
  </si>
  <si>
    <t>83  - izvršenje</t>
  </si>
  <si>
    <t>83  - izvršenje/plan</t>
  </si>
  <si>
    <t>110  - Predfinanciranje  Eu i ostalo</t>
  </si>
  <si>
    <t>110 - izvršenje</t>
  </si>
  <si>
    <t>110 - izvršenje/plan</t>
  </si>
  <si>
    <t>111  - Redovna djelatnost - kod korisnika - iz Grada</t>
  </si>
  <si>
    <t>111 - izvršenje</t>
  </si>
  <si>
    <t>111 - izvršenje/plan</t>
  </si>
  <si>
    <t>112  - Posebni programi - zajednički dio - iz Grada</t>
  </si>
  <si>
    <t>112 - izvršenje</t>
  </si>
  <si>
    <t>112 - izvršenje/plan</t>
  </si>
  <si>
    <t>311  - Vlastiti prihodi - uplate roditelja i osoblja</t>
  </si>
  <si>
    <t>311 - izvršenje</t>
  </si>
  <si>
    <t>311 - izvršenje/plan</t>
  </si>
  <si>
    <t>511  - OŠ - COP, Minist</t>
  </si>
  <si>
    <t>511 - izvršenje</t>
  </si>
  <si>
    <t>511 - izvršenje/plan</t>
  </si>
  <si>
    <t>521  - HZZ, FZOEU, TZ, CK i dr - za posebne i / ili ugovorene namj</t>
  </si>
  <si>
    <t>521 - izvršenje</t>
  </si>
  <si>
    <t>521 - izvršenje/plan</t>
  </si>
  <si>
    <t>531  - Proračuni, drugi nivoi - za posebne i / ili ugovorene namjen</t>
  </si>
  <si>
    <t>531 - izvršenje</t>
  </si>
  <si>
    <t>531 - izvršenje/plan</t>
  </si>
  <si>
    <t>541  - Pomoći tijela i fondova EU</t>
  </si>
  <si>
    <t>541 - izvršenje</t>
  </si>
  <si>
    <t>541 - izvršenje/plan</t>
  </si>
  <si>
    <t>551  - Pomoći iz inozemstva</t>
  </si>
  <si>
    <t>551 - izvršenje</t>
  </si>
  <si>
    <t>551 - izvršenje/plan</t>
  </si>
  <si>
    <t>611  - Donacije</t>
  </si>
  <si>
    <t>611 - izvršenje</t>
  </si>
  <si>
    <t>611 - izvršenje/plan</t>
  </si>
  <si>
    <t>711  - Prih od prodaje ili zamj nefin imov i nakn_osig</t>
  </si>
  <si>
    <t>711 - izvršenje</t>
  </si>
  <si>
    <t>711 - izvršenje/plan</t>
  </si>
  <si>
    <t>811  - Namjenski primici od zaduživanja</t>
  </si>
  <si>
    <t>811 - izvršenje</t>
  </si>
  <si>
    <t>811 - izvršenje/plan</t>
  </si>
  <si>
    <t>821  - Preneseni viškovi iz ranijih godina</t>
  </si>
  <si>
    <t>821 - izvršenje</t>
  </si>
  <si>
    <t>821 - izvršenje/plan</t>
  </si>
  <si>
    <t xml:space="preserve">  </t>
  </si>
  <si>
    <t xml:space="preserve">     </t>
  </si>
  <si>
    <t xml:space="preserve">          </t>
  </si>
  <si>
    <t>UPRAVNI ODJEL ZA DRUŠTVENE DJELATNOSTI</t>
  </si>
  <si>
    <t>Posebni programi - zajednički dio - iz Grada</t>
  </si>
  <si>
    <t>P1026</t>
  </si>
  <si>
    <t>Program: OPĆE JAVNE POTREBE U ŠKOLSTVU</t>
  </si>
  <si>
    <t>Funkcijska klasifikacija: 09 - Obrazovanje</t>
  </si>
  <si>
    <t xml:space="preserve">7-009      </t>
  </si>
  <si>
    <t xml:space="preserve">112                                                                   </t>
  </si>
  <si>
    <t xml:space="preserve">A102607   </t>
  </si>
  <si>
    <t>Aktivnost: NATJECANJA UČENIKA</t>
  </si>
  <si>
    <t xml:space="preserve">7-011      </t>
  </si>
  <si>
    <t xml:space="preserve">A102609   </t>
  </si>
  <si>
    <t>Aktivnost: POMOĆNICI UČENICIMA S TEŠKOĆAMA U RAZVOJU</t>
  </si>
  <si>
    <t>Plaće (Bruto)</t>
  </si>
  <si>
    <t>Doprinosi na plaće</t>
  </si>
  <si>
    <t>P1032</t>
  </si>
  <si>
    <t>Program: SOCIJALNA SKRB</t>
  </si>
  <si>
    <t>Funkcijska klasifikacija: 10 - Socijalna zaštita</t>
  </si>
  <si>
    <t xml:space="preserve">7-059      </t>
  </si>
  <si>
    <t xml:space="preserve">A103212   </t>
  </si>
  <si>
    <t>Aktivnost: NAKNADA RAZLIKE U CIJENI TOPLOG OBROKA</t>
  </si>
  <si>
    <t>Rashodi za materijal i energiju</t>
  </si>
  <si>
    <t>P1036</t>
  </si>
  <si>
    <t>Proračunski korisnik 11461: OŠ-SE VLADIMIRA NAZORA ROVINJ-ROVIGNO</t>
  </si>
  <si>
    <t xml:space="preserve">7-123      </t>
  </si>
  <si>
    <t xml:space="preserve">111,511,531                                                           </t>
  </si>
  <si>
    <t xml:space="preserve">A103606   </t>
  </si>
  <si>
    <t>Aktivnost: DECENTRALIZIRANE FUNKCIJE</t>
  </si>
  <si>
    <t xml:space="preserve">511,531                                                               </t>
  </si>
  <si>
    <t xml:space="preserve">511                                                                   </t>
  </si>
  <si>
    <t>Naknade troškova zaposlenima</t>
  </si>
  <si>
    <t xml:space="preserve">111,531                                                               </t>
  </si>
  <si>
    <t>Rashodi za usluge</t>
  </si>
  <si>
    <t>Ostali financijski rashodi</t>
  </si>
  <si>
    <t xml:space="preserve">7-124      </t>
  </si>
  <si>
    <t xml:space="preserve">111                                                                   </t>
  </si>
  <si>
    <t xml:space="preserve">A103607   </t>
  </si>
  <si>
    <t>Aktivnost: NASTAVA TJELESNE I ZDRAVSTVENE KULTURE</t>
  </si>
  <si>
    <t xml:space="preserve">7-125      </t>
  </si>
  <si>
    <t xml:space="preserve">A103608   </t>
  </si>
  <si>
    <t>Aktivnost: PRODUŽENI BORAVAK DJECE U ŠKOLI</t>
  </si>
  <si>
    <t xml:space="preserve">7-126      </t>
  </si>
  <si>
    <t xml:space="preserve">A103609   </t>
  </si>
  <si>
    <t>Aktivnost: ŠKOLSKI PSIHOLOG</t>
  </si>
  <si>
    <t xml:space="preserve">7-127      </t>
  </si>
  <si>
    <t xml:space="preserve">A103610   </t>
  </si>
  <si>
    <t>Aktivnost: ŠKOLSKI LOGOPED</t>
  </si>
  <si>
    <t xml:space="preserve">7-128      </t>
  </si>
  <si>
    <t xml:space="preserve">A103611   </t>
  </si>
  <si>
    <t>Aktivnost: MATERIJALNI RASHODI PO OSNOVI DODATNIH STANDARDA</t>
  </si>
  <si>
    <t xml:space="preserve">7-129      </t>
  </si>
  <si>
    <t xml:space="preserve">A103612   </t>
  </si>
  <si>
    <t>Aktivnost: ŠKOLSKI ODBOR</t>
  </si>
  <si>
    <t xml:space="preserve">7-130      </t>
  </si>
  <si>
    <t xml:space="preserve">111,311,531,611,821                                                   </t>
  </si>
  <si>
    <t xml:space="preserve">A103613   </t>
  </si>
  <si>
    <t>Aktivnost: PROGRAMI I AKTIVNOSTI ŠKOLE</t>
  </si>
  <si>
    <t xml:space="preserve">311,531                                                               </t>
  </si>
  <si>
    <t xml:space="preserve">111,531,821                                                           </t>
  </si>
  <si>
    <t xml:space="preserve">311,611,821                                                           </t>
  </si>
  <si>
    <t xml:space="preserve">311                                                                   </t>
  </si>
  <si>
    <t xml:space="preserve">7-131      </t>
  </si>
  <si>
    <t xml:space="preserve">311,821                                                               </t>
  </si>
  <si>
    <t xml:space="preserve">A103614   </t>
  </si>
  <si>
    <t>Aktivnost: GLAZBENO OBRAZOVANJE</t>
  </si>
  <si>
    <t xml:space="preserve">7-132      </t>
  </si>
  <si>
    <t xml:space="preserve">821                                                                   </t>
  </si>
  <si>
    <t xml:space="preserve">A103615   </t>
  </si>
  <si>
    <t>Aktivnost: ZAVIČAJNA NASTAVA</t>
  </si>
  <si>
    <t xml:space="preserve">7-133      </t>
  </si>
  <si>
    <t xml:space="preserve">K103602   </t>
  </si>
  <si>
    <t>Kapitalni projekt: OPREMANJE PROSTORA</t>
  </si>
  <si>
    <t xml:space="preserve">                                                                      </t>
  </si>
  <si>
    <t xml:space="preserve">111,311,611,821                                                       </t>
  </si>
  <si>
    <t>Postrojenja i oprema</t>
  </si>
  <si>
    <t>Knjige, umjetnička djela i ost izložbene vrijednosti</t>
  </si>
  <si>
    <t xml:space="preserve">7-134      </t>
  </si>
  <si>
    <t xml:space="preserve">531                                                                   </t>
  </si>
  <si>
    <t xml:space="preserve">T103606   </t>
  </si>
  <si>
    <t>Tekući projekt : POMOĆNICI - INKLUZIVNE ŠKOLE 5+</t>
  </si>
  <si>
    <t xml:space="preserve">7-135      </t>
  </si>
  <si>
    <t xml:space="preserve">T103607   </t>
  </si>
  <si>
    <t>Tekući projekt: ŠKOLSKA SHEMA</t>
  </si>
  <si>
    <t xml:space="preserve">7-136      </t>
  </si>
  <si>
    <t xml:space="preserve">T103608   </t>
  </si>
  <si>
    <t>Tekući projekt : HRVATSKA ZA DJECU - PREHRANA UČENIKA</t>
  </si>
  <si>
    <t xml:space="preserve">7-137      </t>
  </si>
  <si>
    <t xml:space="preserve">T103609   </t>
  </si>
  <si>
    <t>Tekući projekt : UREĐENJE UČIONICA U ZGRADI MLINOVI</t>
  </si>
  <si>
    <t xml:space="preserve">7-138      </t>
  </si>
  <si>
    <t xml:space="preserve">A103617   </t>
  </si>
  <si>
    <t>Aktivnost : GRAĐANSKI ODGOJ</t>
  </si>
  <si>
    <t xml:space="preserve">7-140      </t>
  </si>
  <si>
    <t xml:space="preserve">K103606   </t>
  </si>
  <si>
    <t>Kapitalni projekt : NABAVA ŠKOLSKIH UDŽBENIKA</t>
  </si>
  <si>
    <t xml:space="preserve">7-141      </t>
  </si>
  <si>
    <t xml:space="preserve">A103631   </t>
  </si>
  <si>
    <t>Aktivnost : NABAVA RADNIH BILJEŽNICA</t>
  </si>
  <si>
    <t>Ostale naknade građanima i kućanstvima iz proračuna</t>
  </si>
  <si>
    <t xml:space="preserve">7-142      </t>
  </si>
  <si>
    <t xml:space="preserve">T103614   </t>
  </si>
  <si>
    <t>Tekući projekt : UREĐENJE UČIONICE ZA IZBORNU NASTAVU I PRODUŽENI BORAVAK</t>
  </si>
  <si>
    <t xml:space="preserve">7-1421     </t>
  </si>
  <si>
    <t xml:space="preserve">541                                                                   </t>
  </si>
  <si>
    <t xml:space="preserve">T103618   </t>
  </si>
  <si>
    <t>Tekući projekt : POMOĆNICI U NASTAVI _ PROJEKT "RAST"</t>
  </si>
  <si>
    <t xml:space="preserve">  Rekapitulacija PO FUNKCIJSKOJ KLASIFIKACIJI</t>
  </si>
  <si>
    <t xml:space="preserve">09        </t>
  </si>
  <si>
    <t>Obrazovanje</t>
  </si>
  <si>
    <t xml:space="preserve">    0912      </t>
  </si>
  <si>
    <t>Osnovno obrazovanje</t>
  </si>
  <si>
    <t xml:space="preserve">10        </t>
  </si>
  <si>
    <t>Socijalna zaštita</t>
  </si>
  <si>
    <t xml:space="preserve">    1070      </t>
  </si>
  <si>
    <t>Socij.pomoć stano.koje nije obuhv.redov.socij.progr.</t>
  </si>
  <si>
    <t xml:space="preserve">  Ukupno :</t>
  </si>
  <si>
    <t>ukupno</t>
  </si>
  <si>
    <t xml:space="preserve"> OŠ V.NAZORA-SE V.NAZOR                  </t>
  </si>
  <si>
    <t>Plan prihoda</t>
  </si>
  <si>
    <t xml:space="preserve"> E.De Amicis 31, 52210                             </t>
  </si>
  <si>
    <t xml:space="preserve"> Rovinj (Rovigno)</t>
  </si>
  <si>
    <t>Razred/Skupina/Podskupina</t>
  </si>
  <si>
    <t>Izvor finaciranja</t>
  </si>
  <si>
    <t>Vrsta prihoda</t>
  </si>
  <si>
    <t>Izvršenje u  2020</t>
  </si>
  <si>
    <t>Izvršenje od     01.01.2020 do 31.12.2020</t>
  </si>
  <si>
    <t>Izvorni plan 2021</t>
  </si>
  <si>
    <t>Tekući plan  2021</t>
  </si>
  <si>
    <t>Preraspodjela 2021</t>
  </si>
  <si>
    <t>Izvršenje od     01.01.2021 do 31.12.2021</t>
  </si>
  <si>
    <t>Index izvršenja  2021/2020</t>
  </si>
  <si>
    <t>Izvršenje/plan 2021</t>
  </si>
  <si>
    <t>9 = 8 + 7</t>
  </si>
  <si>
    <t>11 = (10-9)</t>
  </si>
  <si>
    <t>12 = (10/5)</t>
  </si>
  <si>
    <t>13 = (10/9)</t>
  </si>
  <si>
    <t xml:space="preserve">111,112,311,511,531,541,611                                           </t>
  </si>
  <si>
    <t xml:space="preserve">Prihodi poslovanja                                                                                  </t>
  </si>
  <si>
    <t xml:space="preserve">511,531,541                                                           </t>
  </si>
  <si>
    <t xml:space="preserve">Pomoći iz inozem i od subjekata unutar općeg proračuna                                              </t>
  </si>
  <si>
    <t xml:space="preserve">Pomoći proračunskim korisn iz proračuna - nenadlez                                                  </t>
  </si>
  <si>
    <t xml:space="preserve">Prihodi od imovine                                                                                  </t>
  </si>
  <si>
    <t xml:space="preserve">Prihodi od financijske imovine                                                                      </t>
  </si>
  <si>
    <t xml:space="preserve">Prih od upravnih i administr pristojbi i po poseb propisima i naknada                               </t>
  </si>
  <si>
    <t xml:space="preserve">Prihodi po posebnim propisima                                                                       </t>
  </si>
  <si>
    <t xml:space="preserve">311,611                                                               </t>
  </si>
  <si>
    <t xml:space="preserve">Prih/ prod proizv i robe te pruž usl i prih od donacija                                             </t>
  </si>
  <si>
    <t xml:space="preserve">Prihodi od prodaje proizv i robe te pruženih usluga                                                 </t>
  </si>
  <si>
    <t xml:space="preserve">611                                                                   </t>
  </si>
  <si>
    <t xml:space="preserve">Donacije od pravnih i fizičkih osoba izvan općeg proračuna                                          </t>
  </si>
  <si>
    <t xml:space="preserve">111,112                                                               </t>
  </si>
  <si>
    <t xml:space="preserve">AAAA - Prih za financ rash poslov - nadlez prorac                                                   </t>
  </si>
  <si>
    <t>Izvršenje u  2021</t>
  </si>
  <si>
    <t>Izvorni plan 2022</t>
  </si>
  <si>
    <t>Tekući plan  2022</t>
  </si>
  <si>
    <t>Preraspodjela 2022</t>
  </si>
  <si>
    <t>Izvršenje od     01.01.2022 do 31.12.2022</t>
  </si>
  <si>
    <t>Index izvršenja  2022/2021</t>
  </si>
  <si>
    <t>Izvršenje/plan 2022</t>
  </si>
  <si>
    <t xml:space="preserve">Pomoći temeljem prijenosa EU sredstava                                                              </t>
  </si>
  <si>
    <t xml:space="preserve">112,311,531                                                           </t>
  </si>
  <si>
    <t xml:space="preserve">AAAA - Prih za financ rash poslov - nadlež prorač                                                   </t>
  </si>
  <si>
    <t>Izvorni plan
2022</t>
  </si>
  <si>
    <t>Tekući plan
2022</t>
  </si>
  <si>
    <t>Preraspodjela
2022</t>
  </si>
  <si>
    <t>Izvršenje od
01.01.2022 do 31.12.2022</t>
  </si>
  <si>
    <t>Izvršenje/plan
2022</t>
  </si>
  <si>
    <t xml:space="preserve">7-010      </t>
  </si>
  <si>
    <t xml:space="preserve">7-065      </t>
  </si>
  <si>
    <t xml:space="preserve">111,511                                                               </t>
  </si>
  <si>
    <t xml:space="preserve">111,311,531,821                                                       </t>
  </si>
  <si>
    <t xml:space="preserve">7-139      </t>
  </si>
  <si>
    <t xml:space="preserve">7-143      </t>
  </si>
  <si>
    <t xml:space="preserve">7-144      </t>
  </si>
  <si>
    <t xml:space="preserve">7-146      </t>
  </si>
  <si>
    <t xml:space="preserve">7-148      </t>
  </si>
  <si>
    <t xml:space="preserve">7-149      </t>
  </si>
  <si>
    <t xml:space="preserve">7-150      </t>
  </si>
  <si>
    <t xml:space="preserve">7-151      </t>
  </si>
  <si>
    <t xml:space="preserve">7-152      </t>
  </si>
  <si>
    <t xml:space="preserve">K103608   </t>
  </si>
  <si>
    <t>Kapitalni projekt : KLIMATIZACIJA ŠKOLSKE ZGRADE</t>
  </si>
  <si>
    <t>Rashodi za dodatna ulaganja na nefinancijskoj imovini</t>
  </si>
  <si>
    <t>PROGRAM 1026</t>
  </si>
  <si>
    <t>Aktivnost A102607</t>
  </si>
  <si>
    <t>Izvor financiranja 112</t>
  </si>
  <si>
    <t>Posebni programi-zajednički dio-iz Grada</t>
  </si>
  <si>
    <t>Aktivnost A102609</t>
  </si>
  <si>
    <t>PROGRAM 1032</t>
  </si>
  <si>
    <t>PROGRAM: SOCIJALNA SKRB</t>
  </si>
  <si>
    <t>PROGRAM:OPĆE JAVNE POTREBE U ŠKOLSTVU</t>
  </si>
  <si>
    <t>Aktivnost A103212</t>
  </si>
  <si>
    <t>PROGRAM 1036</t>
  </si>
  <si>
    <t>PROGRAM: DJELATNOST USTANOVA U OSNOVNOM ŠKOLSTVU</t>
  </si>
  <si>
    <t>Izvor financiranja 111</t>
  </si>
  <si>
    <t>Redovna djelatnost kod korisnika</t>
  </si>
  <si>
    <t>Izvor financiranja 531</t>
  </si>
  <si>
    <t>Proračun - drugi nivoi</t>
  </si>
  <si>
    <t>Aktivnost A103607</t>
  </si>
  <si>
    <t>Aktivnost A103606</t>
  </si>
  <si>
    <t>Aktivnost A103608</t>
  </si>
  <si>
    <t>EUR</t>
  </si>
  <si>
    <t>Aktivnost A103609</t>
  </si>
  <si>
    <t>Aktivnost A103610</t>
  </si>
  <si>
    <t>Aktivnost A103611</t>
  </si>
  <si>
    <t>Aktivnost A103612</t>
  </si>
  <si>
    <t>Aktivnost A103613</t>
  </si>
  <si>
    <t>Izvor financiranja 311</t>
  </si>
  <si>
    <t>Aktivnost A103614</t>
  </si>
  <si>
    <t>Kapitalni projekt K103602</t>
  </si>
  <si>
    <t>Tekući projekt: T103607</t>
  </si>
  <si>
    <t>Tekućii projekt:ŠKOLSKA SHEMA</t>
  </si>
  <si>
    <t>Tekući projekt: T103608</t>
  </si>
  <si>
    <t>Tekućii projekt:HRVATSKA ZA DJECU-PREHRANA UČENIKA</t>
  </si>
  <si>
    <t>Kapitalni projekt: K103606</t>
  </si>
  <si>
    <t>Kapitalni projekt: NABAVA ŠKOLSKIH UDŽBENIKA</t>
  </si>
  <si>
    <t>Aktivnost: A103631</t>
  </si>
  <si>
    <t>Aktivnost: NABAVA RADNIH BILJEŽNICA</t>
  </si>
  <si>
    <t>Naknade građanima i kućanstvima tem.osig.i druge nakn.</t>
  </si>
  <si>
    <t>Tekući projekt: T103614</t>
  </si>
  <si>
    <t>Tekući projekt: UREĐENJE UČIONICE ZA IZBORNU NASTAVU I PR.BORAVAK</t>
  </si>
  <si>
    <t>Tekući projekt: T103618</t>
  </si>
  <si>
    <t>Tekući projekt:POMOĆNICI U NASTAVI - PROJEKT "RAST"</t>
  </si>
  <si>
    <t>Izvor financiranja 541</t>
  </si>
  <si>
    <t>Vlastiti prihodi - uplate roditelja i osoblja</t>
  </si>
  <si>
    <t>Donacije</t>
  </si>
  <si>
    <t>Preneseni viškovi iz ranijih godina</t>
  </si>
  <si>
    <t>Pomoći tijela i fondova EU</t>
  </si>
  <si>
    <t>PRIJEDLOG 1.IZMJENA I DOPUNA FINANCIJSKOG  PLANA  2018. I PROJEKCIJE 2019. I 2020.g.</t>
  </si>
  <si>
    <t>PRIJEDLOG ( NACRT ) FINANCIJSKOG PLANA 2017. I PROJEKCIJE ZA 2018. I 2019. GODINU</t>
  </si>
  <si>
    <t>-</t>
  </si>
  <si>
    <t>A</t>
  </si>
  <si>
    <t>RAČUN PRIHODA I RASHODA</t>
  </si>
  <si>
    <t>ovu kolonu NE DIRATI !!!</t>
  </si>
  <si>
    <t>PRIHODI I PRIMICI</t>
  </si>
  <si>
    <t>izvor</t>
  </si>
  <si>
    <t>konto</t>
  </si>
  <si>
    <t xml:space="preserve">opis </t>
  </si>
  <si>
    <t>BAZA za kopiranje - NE DIRAJ</t>
  </si>
  <si>
    <t>povećanje / smanjenje</t>
  </si>
  <si>
    <t>511 - DIREKTNO MZO</t>
  </si>
  <si>
    <t>01</t>
  </si>
  <si>
    <t>19</t>
  </si>
  <si>
    <t>20</t>
  </si>
  <si>
    <t>21</t>
  </si>
  <si>
    <t>25</t>
  </si>
  <si>
    <t>27</t>
  </si>
  <si>
    <t>28</t>
  </si>
  <si>
    <t>Prihodi i primici</t>
  </si>
  <si>
    <t>prihodi iz poslovnih aktivnosti</t>
  </si>
  <si>
    <t>prihodi poslovanja</t>
  </si>
  <si>
    <t>63</t>
  </si>
  <si>
    <t>pomoći iz inozemstva i od subjekata unutar općeg proračuna</t>
  </si>
  <si>
    <t>54</t>
  </si>
  <si>
    <t>631</t>
  </si>
  <si>
    <t>pomoći od inozemnih vlada</t>
  </si>
  <si>
    <t>6311</t>
  </si>
  <si>
    <t>tekuće pomoći od inozemnih vlada</t>
  </si>
  <si>
    <t>63111</t>
  </si>
  <si>
    <t xml:space="preserve">tekuće pomoći od inozemnih vlada u EU </t>
  </si>
  <si>
    <t>6312</t>
  </si>
  <si>
    <t>kapitalne pomoći od inozemnih vlada</t>
  </si>
  <si>
    <t>63121</t>
  </si>
  <si>
    <t xml:space="preserve">kapitalne pomoći od inozemnih vlada u EU </t>
  </si>
  <si>
    <t>38</t>
  </si>
  <si>
    <t>632</t>
  </si>
  <si>
    <t>pomoći od međunarodnih organizacija te institucija i tijela EU</t>
  </si>
  <si>
    <t>39</t>
  </si>
  <si>
    <t>6321</t>
  </si>
  <si>
    <t>tekuće pomoći od međunarodnih organizacija</t>
  </si>
  <si>
    <t>40</t>
  </si>
  <si>
    <t>63211</t>
  </si>
  <si>
    <t>6322</t>
  </si>
  <si>
    <t>kapitalne pomoći od međunarodnih organizacija</t>
  </si>
  <si>
    <t>63221</t>
  </si>
  <si>
    <t>6323</t>
  </si>
  <si>
    <t>tekuće pomoći od institucija i tijela EU</t>
  </si>
  <si>
    <t>63231</t>
  </si>
  <si>
    <t>6324</t>
  </si>
  <si>
    <t>kapitalne pomoći od institucija i tijela EU</t>
  </si>
  <si>
    <t>63241</t>
  </si>
  <si>
    <t xml:space="preserve">kapitalne pomoći od institucija i tijela EU </t>
  </si>
  <si>
    <t>53</t>
  </si>
  <si>
    <t>633</t>
  </si>
  <si>
    <t>pomoći iz proračuna</t>
  </si>
  <si>
    <t>6331</t>
  </si>
  <si>
    <t>tekuće pomoći iz proračuna</t>
  </si>
  <si>
    <t>63311</t>
  </si>
  <si>
    <t>proračun RH za predškolstvo - DV Neven, program predškole</t>
  </si>
  <si>
    <t>proračun RH za predškolstvo - DV-GI Naridola, programi manjina</t>
  </si>
  <si>
    <t>proračun RH za predškolstvo - DV-GI Naridola, program predškole</t>
  </si>
  <si>
    <t>proračun RH - program zaštite od požara</t>
  </si>
  <si>
    <t>proračun RH - Min.regionalnog razvoja - sufin MOZAIKa (asistenti u nastavi)</t>
  </si>
  <si>
    <t>63312</t>
  </si>
  <si>
    <t>proračun IŽ - socijalna skrb - ogrijev</t>
  </si>
  <si>
    <t xml:space="preserve">proračun IŽ - ostalo </t>
  </si>
  <si>
    <t>6332</t>
  </si>
  <si>
    <t>kapitalne pomoći iz proračuna</t>
  </si>
  <si>
    <t>63321</t>
  </si>
  <si>
    <t>kapitalne pomoći iz proračuna RH - Min xy - NAMJENA</t>
  </si>
  <si>
    <t>kapitalne pomoći iz prorač IŽ - NAMJENA</t>
  </si>
  <si>
    <t>63323</t>
  </si>
  <si>
    <t>kapitalne pomoći iz gradskih proračuna - NAMJENA</t>
  </si>
  <si>
    <t>63324</t>
  </si>
  <si>
    <t>42</t>
  </si>
  <si>
    <t>634</t>
  </si>
  <si>
    <t>pomoći od ostalih subjekata unutar općeg proračuna</t>
  </si>
  <si>
    <t>6341</t>
  </si>
  <si>
    <t>tekuće pomoći od ostalih subjekata unutar općeg proračuna</t>
  </si>
  <si>
    <t>63414</t>
  </si>
  <si>
    <t>Tekuće pomoći od HZMO-a, HZZ-a i HZZO-a</t>
  </si>
  <si>
    <t>63416</t>
  </si>
  <si>
    <t>tekuće pomoći od izvanproračunskih korisnika županijskih, gradskih i općinskih proračuna</t>
  </si>
  <si>
    <t>6342</t>
  </si>
  <si>
    <t>kapitalne pomoći od ostalih subjekata unutar općeg proračuna</t>
  </si>
  <si>
    <t>63425</t>
  </si>
  <si>
    <t>kapitalne pomoći od ostalih izvanproračunskih korisnika državnog proračuna  - SUBJEKT - NAMJENA</t>
  </si>
  <si>
    <t>63426</t>
  </si>
  <si>
    <t>kapitalne pomoći od izvanproračunskih korisnika županijskih, gradskih i općinskih proračuna - SUBJEKT - NAMJENA</t>
  </si>
  <si>
    <t>66</t>
  </si>
  <si>
    <t>50</t>
  </si>
  <si>
    <t>635</t>
  </si>
  <si>
    <t>pomoći izravnanja za decentralizirane funkcije</t>
  </si>
  <si>
    <t>67</t>
  </si>
  <si>
    <t>6351</t>
  </si>
  <si>
    <t>tekuće pomoći izravnanja za decentralizirane funkcije</t>
  </si>
  <si>
    <t>68</t>
  </si>
  <si>
    <t>63511</t>
  </si>
  <si>
    <t>tekuće pomoći iz državnog proračuna - Fond izravnanja  - dio za decentralizirane funkcije OŠ</t>
  </si>
  <si>
    <t>69</t>
  </si>
  <si>
    <t>tekuće pomoći iz državnog proračuna - Fond izravnanja  - dio za decentralizirane funkcije - vatrogastvo - za 88% obveze grada</t>
  </si>
  <si>
    <t>70</t>
  </si>
  <si>
    <t>6352</t>
  </si>
  <si>
    <t>kapitalne pomoći izravnanja za decentralizirane funkcije</t>
  </si>
  <si>
    <t>71</t>
  </si>
  <si>
    <t>63521</t>
  </si>
  <si>
    <t>kapitalne pomoći iz državnog proračuna  - Fond izravnanja  - dio za decentralizirane funkcije  OŠ</t>
  </si>
  <si>
    <t>72</t>
  </si>
  <si>
    <t>kapitalne pomoći iz državnog proračuna  - Fond izravnanja  - dio za decentralizirane funkcije vatrogastva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</si>
  <si>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</si>
  <si>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</si>
  <si>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</si>
  <si>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</si>
  <si>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63612</t>
  </si>
  <si>
    <t>Tekuće pomoći iz državnog proračuna proračunskim korisnicima proračuna JLP(R)S    MZOS - COP I NA ŽRN (531)</t>
  </si>
  <si>
    <t>63613</t>
  </si>
  <si>
    <t>Tekuće pomoći proračunskim korisnicima iz proračuna JLP(R)S koji im nije nadležan    RAST LABIN</t>
  </si>
  <si>
    <t>Tekuće pomoći proračunskim korisnicima iz proračuna JLP(R)S koji im nije nadležan  - ŽUPANIJA</t>
  </si>
  <si>
    <t>6362</t>
  </si>
  <si>
    <t>Kapitalne pomoći proračunskim korisnicima iz proračuna koji im nije nadležan</t>
  </si>
  <si>
    <t>63622</t>
  </si>
  <si>
    <t>Kapitalne pomoći iz državnog proračuna proračunskim korisnicima proračuna JLP(R)S MZO ZA UDŽBENIKE I LEKTIRU</t>
  </si>
  <si>
    <t>63623</t>
  </si>
  <si>
    <t>Kapitalne pomoći proračunskim korisnicima iz proračuna JLP(R)S koji im nije nadležan BALE ZA UDŽBENIKE</t>
  </si>
  <si>
    <t>638</t>
  </si>
  <si>
    <t>Pomoći temeljem prijenosa EU sredstava</t>
  </si>
  <si>
    <t>6381</t>
  </si>
  <si>
    <t xml:space="preserve">Tekuće pomoći temeljem prijenosa EU sredstava </t>
  </si>
  <si>
    <t>63811</t>
  </si>
  <si>
    <t>31</t>
  </si>
  <si>
    <t>64</t>
  </si>
  <si>
    <t>prihodi od imovine</t>
  </si>
  <si>
    <t>641</t>
  </si>
  <si>
    <t>prih od financijske imovine</t>
  </si>
  <si>
    <t>64131</t>
  </si>
  <si>
    <t>prihodi od kamata na oročena sredstva</t>
  </si>
  <si>
    <t>64132</t>
  </si>
  <si>
    <t xml:space="preserve">prihodi od kamata na sred po viđenju </t>
  </si>
  <si>
    <t>64143</t>
  </si>
  <si>
    <t>prihodi od zateznih kamata</t>
  </si>
  <si>
    <t>64151</t>
  </si>
  <si>
    <t>pozitivne tečajne razlike</t>
  </si>
  <si>
    <t>64164</t>
  </si>
  <si>
    <t xml:space="preserve">prihodi od dividendi </t>
  </si>
  <si>
    <t>64199</t>
  </si>
  <si>
    <t>ostali prihodi od financijske imovine</t>
  </si>
  <si>
    <t>642</t>
  </si>
  <si>
    <t>prih od nefinancijske imovine</t>
  </si>
  <si>
    <t>6422</t>
  </si>
  <si>
    <t>prihodi od zakupa</t>
  </si>
  <si>
    <t>64222</t>
  </si>
  <si>
    <t>prihod od zakupa poljoprivrednog zemljišta</t>
  </si>
  <si>
    <t>64224</t>
  </si>
  <si>
    <t>prihod od najma stanova</t>
  </si>
  <si>
    <t>64225</t>
  </si>
  <si>
    <t>prihod od zakupa poslovnih prostora</t>
  </si>
  <si>
    <t>65</t>
  </si>
  <si>
    <t>prih.od administrativnih pristojbi i po poseb propisima</t>
  </si>
  <si>
    <t>652</t>
  </si>
  <si>
    <t>prihodi po posebnim propisima</t>
  </si>
  <si>
    <t>6526</t>
  </si>
  <si>
    <t>ostali nespomenuti prihodi</t>
  </si>
  <si>
    <t>65264</t>
  </si>
  <si>
    <t>sufinanciranja i participacije</t>
  </si>
  <si>
    <t xml:space="preserve">sufinanciranje - </t>
  </si>
  <si>
    <t>sufinanciranje - NAMJENA HZD</t>
  </si>
  <si>
    <t>65267</t>
  </si>
  <si>
    <t>prihodi s osnova osiguranja</t>
  </si>
  <si>
    <t>refundacije štete - osiguranje</t>
  </si>
  <si>
    <t>65268</t>
  </si>
  <si>
    <t>ostali prihodi za posebne namjene</t>
  </si>
  <si>
    <t xml:space="preserve">posebne namjene - </t>
  </si>
  <si>
    <t>65269</t>
  </si>
  <si>
    <t>naknada troškova postupka i po nagodbi</t>
  </si>
  <si>
    <t xml:space="preserve">povrati </t>
  </si>
  <si>
    <t>145</t>
  </si>
  <si>
    <t>62</t>
  </si>
  <si>
    <t>prihodi od prodaje proizvoda i robe te pruženih usluga i prihodi od donacija</t>
  </si>
  <si>
    <t>146</t>
  </si>
  <si>
    <t>661</t>
  </si>
  <si>
    <t>147</t>
  </si>
  <si>
    <t>6614</t>
  </si>
  <si>
    <t>Prihodi od prodaje proizvoda i robe</t>
  </si>
  <si>
    <t>148</t>
  </si>
  <si>
    <t>66141</t>
  </si>
  <si>
    <t>Prihodi od prodanih proizvoda</t>
  </si>
  <si>
    <t>66142</t>
  </si>
  <si>
    <t>Prihodi od prodaje robe</t>
  </si>
  <si>
    <t>6615</t>
  </si>
  <si>
    <t>Prihodi od pruženih usluga</t>
  </si>
  <si>
    <t>66151</t>
  </si>
  <si>
    <t>663</t>
  </si>
  <si>
    <t xml:space="preserve">donacije od pravnih i fizičkih osoba izvan opće države </t>
  </si>
  <si>
    <t>6631</t>
  </si>
  <si>
    <t>Ttekuće donacije</t>
  </si>
  <si>
    <t>66311</t>
  </si>
  <si>
    <t>Tekuće donacije od fizičkih osoba</t>
  </si>
  <si>
    <t>66312</t>
  </si>
  <si>
    <t>Tekuće donacije od neprofitnih organizacija</t>
  </si>
  <si>
    <t>66313</t>
  </si>
  <si>
    <t>Tekuće donacije od trgovačkih društava</t>
  </si>
  <si>
    <t>66314</t>
  </si>
  <si>
    <t>Tekuće donacije od ostalih subjekata izvan općeg proračuna</t>
  </si>
  <si>
    <t>149</t>
  </si>
  <si>
    <t>6632</t>
  </si>
  <si>
    <t>Kapitalne donacije</t>
  </si>
  <si>
    <t>150</t>
  </si>
  <si>
    <t>66321</t>
  </si>
  <si>
    <t>Kapitalne donacije od  fizičkih osoba</t>
  </si>
  <si>
    <t>66322</t>
  </si>
  <si>
    <t>Kapitalne donacije od neprofitnih organizacija</t>
  </si>
  <si>
    <t>66323</t>
  </si>
  <si>
    <t>Kapitalne donacije od trgovačkih društava</t>
  </si>
  <si>
    <t>151</t>
  </si>
  <si>
    <t>66324</t>
  </si>
  <si>
    <t>Kapitalne donacije od ostalih subjekata izvan općeg proračuna</t>
  </si>
  <si>
    <t>152</t>
  </si>
  <si>
    <t>prihodi iz nadležnog proračuna</t>
  </si>
  <si>
    <t>153</t>
  </si>
  <si>
    <t>671</t>
  </si>
  <si>
    <t>prihodi iz nadležnog proračuna za financiranje redovne djelatnosti proračunskih korisnika</t>
  </si>
  <si>
    <t>154</t>
  </si>
  <si>
    <t>6711</t>
  </si>
  <si>
    <t>prihodi iz nadležnog proračuna za financiranje rashoda poslovanja</t>
  </si>
  <si>
    <t>155</t>
  </si>
  <si>
    <t>67111</t>
  </si>
  <si>
    <t>6712</t>
  </si>
  <si>
    <t>prihodi iz nadležnog proračuna za financiranje rashoda za nabavu nefinancijske imovine</t>
  </si>
  <si>
    <t>67121</t>
  </si>
  <si>
    <t>kazne, upravne mjere i ostali prihodi</t>
  </si>
  <si>
    <t>683</t>
  </si>
  <si>
    <t>ostali prihodi</t>
  </si>
  <si>
    <t>6831</t>
  </si>
  <si>
    <t>68311</t>
  </si>
  <si>
    <t>prihodi od prodaje nefinancijske imovine</t>
  </si>
  <si>
    <t>prih od prodaje neproizvedene imovine</t>
  </si>
  <si>
    <t>711</t>
  </si>
  <si>
    <t>prihodi od prodaje prirodnih bogatstava</t>
  </si>
  <si>
    <t>7111</t>
  </si>
  <si>
    <t>prih od prodaje zemljišta</t>
  </si>
  <si>
    <t>71111</t>
  </si>
  <si>
    <t>712</t>
  </si>
  <si>
    <t>prihodi od prodaje nematerijalne imovine</t>
  </si>
  <si>
    <t>7124</t>
  </si>
  <si>
    <t>ostala prava</t>
  </si>
  <si>
    <t>71249</t>
  </si>
  <si>
    <t>Ostala nespomenuta prava</t>
  </si>
  <si>
    <t>prihodi od prodaje proizvedene imovine</t>
  </si>
  <si>
    <t>721</t>
  </si>
  <si>
    <t>prihodi od prodaje građevinskih objekata</t>
  </si>
  <si>
    <t>7211</t>
  </si>
  <si>
    <t>Stambeni objekti</t>
  </si>
  <si>
    <t>7212</t>
  </si>
  <si>
    <t>Poslovni objekti</t>
  </si>
  <si>
    <t>7214</t>
  </si>
  <si>
    <t>Ostali građevinski objekti</t>
  </si>
  <si>
    <t>722</t>
  </si>
  <si>
    <t>Prihodi od prodaje postrojenja i opreme</t>
  </si>
  <si>
    <t>7221</t>
  </si>
  <si>
    <t>723</t>
  </si>
  <si>
    <t>prihodi od prodaje prijevoznih sredstava</t>
  </si>
  <si>
    <t>7231</t>
  </si>
  <si>
    <t>prih od prod prijevoznih sredst u cestovnom prometu</t>
  </si>
  <si>
    <t>Sažetak</t>
  </si>
  <si>
    <t>svega prihodi poslovanja</t>
  </si>
  <si>
    <t>sveukupni prihodi iz poslovnih aktivnosti</t>
  </si>
  <si>
    <t>83412</t>
  </si>
  <si>
    <t>primitak od prodaje udjela u vlasništvu td</t>
  </si>
  <si>
    <t xml:space="preserve">ukupno prihodi i udjeli </t>
  </si>
  <si>
    <t>kredit poslovne banke</t>
  </si>
  <si>
    <t>83+84</t>
  </si>
  <si>
    <t>svega primici (udjeli i / ili krediti)</t>
  </si>
  <si>
    <t>ukupno prihodi i primici</t>
  </si>
  <si>
    <t>82</t>
  </si>
  <si>
    <t>83</t>
  </si>
  <si>
    <t>financijski rezultat prethodne godine ( višak +  / manjak - )</t>
  </si>
  <si>
    <t xml:space="preserve">Sveukupno na raspolaganju  </t>
  </si>
  <si>
    <t>Financijski rezultat</t>
  </si>
  <si>
    <t>svega tekući prihodi</t>
  </si>
  <si>
    <t>svega tekući rashodi i izdaci</t>
  </si>
  <si>
    <t>financijski rezultat</t>
  </si>
  <si>
    <t>pokriće iz primitaka ( udjela, kredita i prenesenog viška ili manjka)</t>
  </si>
  <si>
    <t>Sveukupni rezultat</t>
  </si>
  <si>
    <t>Kapitalni projekt: K103608</t>
  </si>
  <si>
    <t>Kapitalni projekt: KLIMATIZACIJA ŠKOLSKE ZGRADE</t>
  </si>
  <si>
    <t>Aktivnost: GRAĐANSKI ODGOJ</t>
  </si>
  <si>
    <t>Aktivnost: A 103615</t>
  </si>
  <si>
    <t>POTREBNO POPUNITI</t>
  </si>
  <si>
    <t>Tekući projekt: UNUTARNJE UREĐENJE ZGRADE</t>
  </si>
  <si>
    <t>Naziv škole:      Osnovna škola  Vladimira Nazora-Scuola elementare "Vladimir Nazor"</t>
  </si>
  <si>
    <t xml:space="preserve">Sjedište i adresa:    ROVINJ-ROVIGNO, De Amicis 31 </t>
  </si>
  <si>
    <t>Telefon/fax:               052 814 176</t>
  </si>
  <si>
    <t>Žiro-račun škole:  HR9223400091110418489</t>
  </si>
  <si>
    <t>Tekući projekt: T103622</t>
  </si>
  <si>
    <t>Tekući projekt:POMOĆNICI U NASTAVI - PROJEKT "PUNA TORBA ZAJEDNIŠTVA"</t>
  </si>
  <si>
    <t>NOVO : Tekući projekt: T 103625</t>
  </si>
  <si>
    <t xml:space="preserve">Tekući projekt: T 103628 </t>
  </si>
  <si>
    <t>Tekući projekt:POMOĆNICI U NASTAVI - 2023/2024.</t>
  </si>
  <si>
    <t>Aktivnost A103638</t>
  </si>
  <si>
    <t>Aktivnost: PREHRANA ZA UČENIKE U OSNOVNIM ŠKOLAMA</t>
  </si>
  <si>
    <t>Tekući projekt: T 103625   UNUTARNJE UREĐENJE ZGRADE ( 3+4= sveukupno troškovi i nabava )</t>
  </si>
  <si>
    <t>Aktivnost: A 103638 Prehrana za učenike u osnovnim školama</t>
  </si>
  <si>
    <t>Tekuće pomoći proračunskim korisnicima iz proračuna JLP(R)S koji im nije nadležan   MZO-PREHRANA</t>
  </si>
  <si>
    <t>Tekući projekt: T  103627 POMOĆNICI U NASTAVI U ŠKOLSKOJ GODINI 2023/2024. ( 3+4= sveukupno troškovi i nabava )</t>
  </si>
  <si>
    <t>Ostali rashodi</t>
  </si>
  <si>
    <t>Razred i naziv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</si>
  <si>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</si>
  <si>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</si>
  <si>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</si>
  <si>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</si>
  <si>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</si>
  <si>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</si>
  <si>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</si>
  <si>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</si>
  <si>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</si>
  <si>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</si>
  <si>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</si>
  <si>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TEKUĆE GODINE</t>
  </si>
  <si>
    <t>A1. PRIHODI I RASHODI PREMA EKONOMSKOJ KLASIFIKACIJI</t>
  </si>
  <si>
    <t>Razred/ skupina</t>
  </si>
  <si>
    <t>UKUPNO PRIHODI</t>
  </si>
  <si>
    <t>…</t>
  </si>
  <si>
    <t>Prihodi od prodaje nefinancijske imovine</t>
  </si>
  <si>
    <t>Prihodi od prodaje proizvedene dugotrajne imovine</t>
  </si>
  <si>
    <t>UKUPNO RASHODI</t>
  </si>
  <si>
    <t>Tekuće donacije u naravi</t>
  </si>
  <si>
    <t>Prihodi od upravnih i administr.pristojbi i po posebnim propisima</t>
  </si>
  <si>
    <t>Prihodi od prodaje proizvoda i robe te pruženih usluga i prihodi od donacija</t>
  </si>
  <si>
    <t>Donacije i ostali rashodi</t>
  </si>
  <si>
    <t>A2. PRIHODI I RASHODI PREMA IZVORIMA FINANCIRANJA</t>
  </si>
  <si>
    <t>Projekcija 
 2027.</t>
  </si>
  <si>
    <t xml:space="preserve"> Opći prihodi i primici</t>
  </si>
  <si>
    <t xml:space="preserve"> Prihodi za posebne namjene</t>
  </si>
  <si>
    <t>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</si>
  <si>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</si>
  <si>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</si>
  <si>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</si>
  <si>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</si>
  <si>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Proračun drugi nivoi</t>
  </si>
  <si>
    <t>Pomoći</t>
  </si>
  <si>
    <t>A3. RASHODI PREMA FUNKCIJSKOJ KLASIFIKACIJI</t>
  </si>
  <si>
    <t>B1. RAČUN FINANCIRANJA PREMA EKONOMSKOJ KLASIFIKACIJI</t>
  </si>
  <si>
    <t>B2. RAČUN FINANCIRANJA PREMA IZVORIMA FINANCIRANJA</t>
  </si>
  <si>
    <t>UKUPNO PRIMICI</t>
  </si>
  <si>
    <t>UKUPNO IZDACI</t>
  </si>
  <si>
    <t xml:space="preserve">Aktivnost: A 103617: </t>
  </si>
  <si>
    <t>26</t>
  </si>
  <si>
    <t>29</t>
  </si>
  <si>
    <t>PROJEKCIJA 2027.</t>
  </si>
  <si>
    <t>Tekuće pomoći iz državnog proračuna temeljem prijenosa EU sredstava - Projekt  BE GITA (20%) + NOVI</t>
  </si>
  <si>
    <t>Izvršenje 2024.</t>
  </si>
  <si>
    <t>Tekući plan 2025.</t>
  </si>
  <si>
    <t>Plan 2026.</t>
  </si>
  <si>
    <t>Projekcija 
2028.</t>
  </si>
  <si>
    <t>PROJEKCIJA 2028.</t>
  </si>
  <si>
    <t>PRIJEDLOG FINANCIJSKOG PLANA PRORAČUNSKOG KORISNIKA JEDINICE LOKALNE I PODRUČNE (REGIONALNE) SAMOUPRAVE 
ZA 2026. I PROJEKCIJE ZA 2027. I 2028. GODINU</t>
  </si>
  <si>
    <t>PRIJEDLOG FINANCIJSKOG PLANA PRORAČUNSKOG KORISNIKA JEDINICE LOKALNE I PODRUČNE (REGIONALNE) SAMOUPRAVE 
ZA 2026. I PROJEKCIJA ZA 2027. I 2028. GODINU</t>
  </si>
  <si>
    <t xml:space="preserve">Tekuće pomoći iz državnog proračuna temeljem prijenosa EU sredstava - Projekt Pomoćnici u nastavi </t>
  </si>
  <si>
    <t>Sveukupno 2026.</t>
  </si>
  <si>
    <t>Pomoći iz državnog proračuna</t>
  </si>
  <si>
    <t>Ostale pomoći</t>
  </si>
  <si>
    <t>Prihodi za posebne namjene</t>
  </si>
  <si>
    <t>Izvor financiranja 50</t>
  </si>
  <si>
    <t>Pomoći iz drž.proračuna</t>
  </si>
  <si>
    <t>Izvor financiranja 53</t>
  </si>
  <si>
    <t>Izvor financiranja 11</t>
  </si>
  <si>
    <t>Izvor financiranja 31</t>
  </si>
  <si>
    <t xml:space="preserve">Vlastiti prihodi </t>
  </si>
  <si>
    <t>Izvor financiranja 41</t>
  </si>
  <si>
    <t>Izvor financiranja 43</t>
  </si>
  <si>
    <t>Izvor financiranja 5</t>
  </si>
  <si>
    <t>Rashodi za donacije,kazne,naknade šteta i kap.pomoći</t>
  </si>
  <si>
    <t>Izvor financiranja 54</t>
  </si>
  <si>
    <t>Izvor financiranja 61</t>
  </si>
  <si>
    <t>Izvor financiranja 82</t>
  </si>
  <si>
    <t>Izvor financiranja 561</t>
  </si>
  <si>
    <t>Europski socijalni fond plus</t>
  </si>
  <si>
    <t>Aktivnost A103643</t>
  </si>
  <si>
    <t>110 -Opći prihodi i primic</t>
  </si>
  <si>
    <t>111 - Opći prihodi i primici po decentralizaciji</t>
  </si>
  <si>
    <t>311 - Vlastiti prihodi - pr.korisnici</t>
  </si>
  <si>
    <t>431-Prihodi posebne namjene-pr.korisnici</t>
  </si>
  <si>
    <t>50111 -Pomoći iz drž.proračuna-pr.korisnici</t>
  </si>
  <si>
    <t>5611 - Europski socijalni fond plus-pr.korisnici</t>
  </si>
  <si>
    <t>5231 - Pomoći (ŽP,GR,OP)-pr.korisnici</t>
  </si>
  <si>
    <t>5021 - Pomoći za min.standard dec.funkcija</t>
  </si>
  <si>
    <t>5023 - Pomoći iz državnog proračuna - COP-pr.korisnici</t>
  </si>
  <si>
    <r>
      <t xml:space="preserve">Aktivnost: A103643  </t>
    </r>
    <r>
      <rPr>
        <b/>
        <sz val="10.5"/>
        <color indexed="10"/>
        <rFont val="Arial Narrow"/>
        <family val="2"/>
        <charset val="238"/>
      </rPr>
      <t xml:space="preserve">NATJ. UČ. - ŠKOL. </t>
    </r>
    <r>
      <rPr>
        <sz val="10.5"/>
        <color indexed="62"/>
        <rFont val="Arial Narrow"/>
        <family val="2"/>
        <charset val="238"/>
      </rPr>
      <t xml:space="preserve"> ( 3+4= sveukupno troškovi i nabava )</t>
    </r>
  </si>
  <si>
    <t>FINANCIJSKI PLAN ZA 2026., PROJEKCIJE ZA 2027.-2028.</t>
  </si>
  <si>
    <r>
      <t>Žiro-račun škole:  HR34</t>
    </r>
    <r>
      <rPr>
        <b/>
        <i/>
        <sz val="11"/>
        <rFont val="Arial"/>
        <family val="2"/>
        <charset val="238"/>
      </rPr>
      <t>23400091511359042</t>
    </r>
  </si>
  <si>
    <t xml:space="preserve">FINANCIJSKI PLAN ZA 2026., PROJEKCIJE 2027.-2028.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</si>
</sst>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#,##0.00\ [$€-1]"/>
    <numFmt numFmtId="166" formatCode="#,##0.000"/>
  </numFmts>
  <fonts count="9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.5"/>
      <color theme="1"/>
      <name val="Arial Narrow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 Narrow"/>
      <family val="2"/>
      <charset val="238"/>
    </font>
    <font>
      <sz val="10.5"/>
      <color rgb="FF7030A0"/>
      <name val="Arial Narrow"/>
      <family val="2"/>
      <charset val="238"/>
    </font>
    <font>
      <b/>
      <sz val="11"/>
      <name val="Arial Narrow"/>
      <family val="2"/>
      <charset val="238"/>
    </font>
    <font>
      <b/>
      <sz val="10.5"/>
      <color theme="1"/>
      <name val="Arial Narrow"/>
      <family val="2"/>
      <charset val="238"/>
    </font>
    <font>
      <b/>
      <sz val="9"/>
      <color rgb="FF00B05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b/>
      <sz val="10.5"/>
      <color rgb="FF3048C0"/>
      <name val="Arial Narrow"/>
      <family val="2"/>
      <charset val="238"/>
    </font>
    <font>
      <sz val="10.5"/>
      <color rgb="FF3048C0"/>
      <name val="Arial Narrow"/>
      <family val="2"/>
      <charset val="238"/>
    </font>
    <font>
      <b/>
      <sz val="10.5"/>
      <color rgb="FFFF0000"/>
      <name val="Arial Narrow"/>
      <family val="2"/>
      <charset val="238"/>
    </font>
    <font>
      <b/>
      <sz val="10.5"/>
      <color indexed="10"/>
      <name val="Arial Narrow"/>
      <family val="2"/>
      <charset val="238"/>
    </font>
    <font>
      <sz val="10.5"/>
      <color indexed="62"/>
      <name val="Arial Narrow"/>
      <family val="2"/>
      <charset val="238"/>
    </font>
    <font>
      <sz val="10.5"/>
      <color rgb="FF663300"/>
      <name val="Arial Narrow"/>
      <family val="2"/>
      <charset val="238"/>
    </font>
    <font>
      <sz val="10.5"/>
      <color rgb="FF3333CC"/>
      <name val="Arial Narrow"/>
      <family val="2"/>
      <charset val="238"/>
    </font>
    <font>
      <b/>
      <sz val="10.5"/>
      <color indexed="17"/>
      <name val="Arial Narrow"/>
      <family val="2"/>
      <charset val="238"/>
    </font>
    <font>
      <b/>
      <sz val="10.5"/>
      <color indexed="8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9"/>
      <color indexed="10"/>
      <name val="Arial Narrow"/>
      <family val="2"/>
      <charset val="238"/>
    </font>
    <font>
      <sz val="9"/>
      <color indexed="6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i/>
      <sz val="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FF0000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10"/>
      <color theme="1"/>
      <name val="Arial"/>
      <family val="2"/>
      <charset val="238"/>
    </font>
    <font>
      <sz val="13"/>
      <name val="Arial Narrow"/>
      <family val="2"/>
      <charset val="238"/>
    </font>
    <font>
      <b/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11"/>
      <name val="Arial Narrow"/>
      <family val="2"/>
      <charset val="238"/>
    </font>
    <font>
      <i/>
      <sz val="14"/>
      <name val="Arial Narrow"/>
      <family val="2"/>
      <charset val="238"/>
    </font>
    <font>
      <b/>
      <i/>
      <sz val="14"/>
      <name val="Arial Narrow"/>
      <family val="2"/>
      <charset val="238"/>
    </font>
    <font>
      <i/>
      <sz val="7"/>
      <name val="Arial Narrow"/>
      <family val="2"/>
      <charset val="238"/>
    </font>
    <font>
      <sz val="7"/>
      <name val="Arial Narrow"/>
      <family val="2"/>
      <charset val="238"/>
    </font>
    <font>
      <i/>
      <sz val="10.5"/>
      <name val="Arial Narrow"/>
      <family val="2"/>
      <charset val="238"/>
    </font>
    <font>
      <i/>
      <sz val="11"/>
      <color indexed="20"/>
      <name val="Arial Narrow"/>
      <family val="2"/>
      <charset val="238"/>
    </font>
    <font>
      <sz val="8"/>
      <color indexed="20"/>
      <name val="Arial Narrow"/>
      <family val="2"/>
      <charset val="238"/>
    </font>
    <font>
      <i/>
      <sz val="10.5"/>
      <color indexed="20"/>
      <name val="Arial Narrow"/>
      <family val="2"/>
      <charset val="238"/>
    </font>
    <font>
      <i/>
      <sz val="11"/>
      <color indexed="12"/>
      <name val="Arial Narrow"/>
      <family val="2"/>
      <charset val="238"/>
    </font>
    <font>
      <sz val="8"/>
      <color indexed="12"/>
      <name val="Arial Narrow"/>
      <family val="2"/>
      <charset val="238"/>
    </font>
    <font>
      <sz val="10.5"/>
      <color indexed="12"/>
      <name val="Arial Narrow"/>
      <family val="2"/>
      <charset val="238"/>
    </font>
    <font>
      <sz val="11"/>
      <color indexed="12"/>
      <name val="Arial Narrow"/>
      <family val="2"/>
      <charset val="238"/>
    </font>
    <font>
      <i/>
      <sz val="10.5"/>
      <color indexed="12"/>
      <name val="Arial Narrow"/>
      <family val="2"/>
      <charset val="238"/>
    </font>
    <font>
      <sz val="10"/>
      <color indexed="8"/>
      <name val="MS Sans Serif"/>
      <charset val="238"/>
    </font>
    <font>
      <sz val="8"/>
      <color indexed="17"/>
      <name val="Arial Narrow"/>
      <family val="2"/>
      <charset val="238"/>
    </font>
    <font>
      <i/>
      <sz val="10.5"/>
      <color indexed="17"/>
      <name val="Arial Narrow"/>
      <family val="2"/>
      <charset val="238"/>
    </font>
    <font>
      <i/>
      <sz val="11"/>
      <color indexed="17"/>
      <name val="Arial Narrow"/>
      <family val="2"/>
      <charset val="238"/>
    </font>
    <font>
      <i/>
      <sz val="12"/>
      <name val="Arial Narrow"/>
      <family val="2"/>
      <charset val="238"/>
    </font>
    <font>
      <i/>
      <sz val="12"/>
      <color indexed="12"/>
      <name val="Arial Narrow"/>
      <family val="2"/>
      <charset val="238"/>
    </font>
    <font>
      <sz val="10.5"/>
      <name val="Arial Narrow"/>
      <family val="2"/>
      <charset val="238"/>
    </font>
    <font>
      <sz val="12"/>
      <name val="Arial Narrow"/>
      <family val="2"/>
      <charset val="238"/>
    </font>
    <font>
      <sz val="14"/>
      <name val="Arial Narrow"/>
      <family val="2"/>
      <charset val="238"/>
    </font>
    <font>
      <b/>
      <i/>
      <sz val="10.5"/>
      <name val="Arial Narrow"/>
      <family val="2"/>
      <charset val="238"/>
    </font>
    <font>
      <sz val="10.5"/>
      <color theme="4" tint="-0.499984740745262"/>
      <name val="Arial Narrow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8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7F2FF"/>
        <bgColor indexed="64"/>
      </patternFill>
    </fill>
    <fill>
      <patternFill patternType="solid">
        <fgColor rgb="FFFFCB97"/>
        <bgColor indexed="64"/>
      </patternFill>
    </fill>
    <fill>
      <patternFill patternType="solid">
        <fgColor rgb="FFAAEDA0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A6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D5EA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8E2F2"/>
        <bgColor indexed="64"/>
      </patternFill>
    </fill>
    <fill>
      <patternFill patternType="solid">
        <fgColor rgb="FFEDF5FC"/>
        <bgColor indexed="64"/>
      </patternFill>
    </fill>
    <fill>
      <patternFill patternType="solid">
        <fgColor rgb="FFBFDFFF"/>
        <bgColor indexed="64"/>
      </patternFill>
    </fill>
    <fill>
      <patternFill patternType="solid">
        <fgColor rgb="FFE1F0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3C3C3C"/>
      </left>
      <right style="thin">
        <color rgb="FF3C3C3C"/>
      </right>
      <top style="thin">
        <color rgb="FF3C3C3C"/>
      </top>
      <bottom/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46464"/>
      </bottom>
      <diagonal/>
    </border>
    <border>
      <left style="thin">
        <color rgb="FF3C3C3C"/>
      </left>
      <right style="thin">
        <color rgb="FF3C3C3C"/>
      </right>
      <top/>
      <bottom/>
      <diagonal/>
    </border>
    <border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2" fillId="0" borderId="0"/>
  </cellStyleXfs>
  <cellXfs count="657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 applyProtection="1">
      <alignment horizontal="left" vertical="center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vertical="center" wrapText="1"/>
    </xf>
    <xf numFmtId="0" fontId="8" fillId="2" borderId="3" xfId="0" applyNumberFormat="1" applyFont="1" applyFill="1" applyBorder="1" applyAlignment="1" applyProtection="1">
      <alignment vertical="center" wrapText="1"/>
    </xf>
    <xf numFmtId="0" fontId="10" fillId="2" borderId="3" xfId="0" quotePrefix="1" applyFont="1" applyFill="1" applyBorder="1" applyAlignment="1">
      <alignment horizontal="left" vertical="center"/>
    </xf>
    <xf numFmtId="0" fontId="16" fillId="0" borderId="5" xfId="0" applyFont="1" applyBorder="1" applyAlignment="1">
      <alignment horizontal="right" vertical="center"/>
    </xf>
    <xf numFmtId="0" fontId="19" fillId="0" borderId="0" xfId="1" applyFont="1" applyFill="1" applyAlignment="1">
      <alignment vertical="center"/>
    </xf>
    <xf numFmtId="0" fontId="20" fillId="0" borderId="0" xfId="2" applyFont="1" applyBorder="1"/>
    <xf numFmtId="0" fontId="22" fillId="0" borderId="0" xfId="2" applyFont="1" applyFill="1" applyBorder="1" applyAlignment="1">
      <alignment vertical="center"/>
    </xf>
    <xf numFmtId="3" fontId="19" fillId="0" borderId="0" xfId="1" applyNumberFormat="1" applyFont="1" applyFill="1" applyAlignment="1">
      <alignment vertical="center"/>
    </xf>
    <xf numFmtId="3" fontId="23" fillId="0" borderId="0" xfId="1" applyNumberFormat="1" applyFont="1" applyFill="1" applyAlignment="1">
      <alignment vertical="center"/>
    </xf>
    <xf numFmtId="0" fontId="19" fillId="0" borderId="0" xfId="1" applyFont="1" applyFill="1" applyAlignment="1">
      <alignment horizontal="center" vertical="center"/>
    </xf>
    <xf numFmtId="3" fontId="23" fillId="0" borderId="0" xfId="1" applyNumberFormat="1" applyFont="1" applyFill="1" applyAlignment="1">
      <alignment horizontal="centerContinuous" vertical="center"/>
    </xf>
    <xf numFmtId="3" fontId="25" fillId="0" borderId="0" xfId="1" applyNumberFormat="1" applyFont="1" applyFill="1" applyAlignment="1">
      <alignment horizontal="centerContinuous" vertical="center"/>
    </xf>
    <xf numFmtId="3" fontId="19" fillId="0" borderId="0" xfId="1" applyNumberFormat="1" applyFont="1" applyFill="1" applyAlignment="1">
      <alignment horizontal="centerContinuous" vertical="center"/>
    </xf>
    <xf numFmtId="0" fontId="19" fillId="0" borderId="0" xfId="1" applyFont="1" applyFill="1" applyAlignment="1">
      <alignment horizontal="center" vertical="center" wrapText="1"/>
    </xf>
    <xf numFmtId="3" fontId="19" fillId="0" borderId="0" xfId="1" applyNumberFormat="1" applyFont="1" applyFill="1" applyAlignment="1">
      <alignment horizontal="center" vertical="center" wrapText="1"/>
    </xf>
    <xf numFmtId="3" fontId="26" fillId="0" borderId="0" xfId="1" applyNumberFormat="1" applyFont="1" applyFill="1" applyAlignment="1">
      <alignment horizontal="center" vertical="center" wrapText="1"/>
    </xf>
    <xf numFmtId="0" fontId="19" fillId="0" borderId="0" xfId="1" applyFont="1" applyFill="1" applyAlignment="1">
      <alignment horizontal="right" vertical="center"/>
    </xf>
    <xf numFmtId="0" fontId="19" fillId="0" borderId="0" xfId="1" applyFont="1" applyFill="1" applyAlignment="1">
      <alignment horizontal="centerContinuous" vertical="center"/>
    </xf>
    <xf numFmtId="3" fontId="19" fillId="0" borderId="0" xfId="1" applyNumberFormat="1" applyFont="1" applyFill="1" applyAlignment="1">
      <alignment horizontal="centerContinuous" vertical="center" wrapText="1"/>
    </xf>
    <xf numFmtId="0" fontId="23" fillId="0" borderId="0" xfId="1" applyFont="1" applyFill="1" applyAlignment="1">
      <alignment horizontal="center" vertical="center" wrapText="1"/>
    </xf>
    <xf numFmtId="0" fontId="27" fillId="0" borderId="0" xfId="1" applyFont="1" applyFill="1" applyAlignment="1">
      <alignment horizontal="center" vertical="center" textRotation="90" wrapText="1"/>
    </xf>
    <xf numFmtId="3" fontId="27" fillId="0" borderId="0" xfId="1" applyNumberFormat="1" applyFont="1" applyFill="1" applyAlignment="1">
      <alignment horizontal="center" vertical="center" textRotation="90" wrapText="1"/>
    </xf>
    <xf numFmtId="0" fontId="28" fillId="0" borderId="0" xfId="1" applyFont="1" applyFill="1" applyAlignment="1">
      <alignment vertical="center"/>
    </xf>
    <xf numFmtId="3" fontId="28" fillId="0" borderId="0" xfId="1" quotePrefix="1" applyNumberFormat="1" applyFont="1" applyFill="1" applyAlignment="1">
      <alignment horizontal="center" vertical="center"/>
    </xf>
    <xf numFmtId="3" fontId="28" fillId="0" borderId="0" xfId="1" applyNumberFormat="1" applyFont="1" applyFill="1" applyAlignment="1">
      <alignment horizontal="center" vertical="center"/>
    </xf>
    <xf numFmtId="0" fontId="29" fillId="0" borderId="0" xfId="1" applyFont="1" applyFill="1" applyAlignment="1">
      <alignment vertical="center"/>
    </xf>
    <xf numFmtId="3" fontId="29" fillId="0" borderId="0" xfId="1" applyNumberFormat="1" applyFont="1" applyFill="1" applyAlignment="1">
      <alignment vertical="center"/>
    </xf>
    <xf numFmtId="3" fontId="30" fillId="0" borderId="0" xfId="1" applyNumberFormat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0" borderId="0" xfId="1" applyFont="1" applyFill="1" applyAlignment="1">
      <alignment horizontal="right" vertical="center"/>
    </xf>
    <xf numFmtId="0" fontId="31" fillId="0" borderId="0" xfId="1" applyFont="1" applyFill="1" applyAlignment="1">
      <alignment vertical="center"/>
    </xf>
    <xf numFmtId="0" fontId="31" fillId="5" borderId="0" xfId="3" applyFont="1" applyFill="1" applyBorder="1" applyAlignment="1">
      <alignment horizontal="center" vertical="center" wrapText="1"/>
    </xf>
    <xf numFmtId="0" fontId="25" fillId="5" borderId="0" xfId="1" applyFont="1" applyFill="1" applyAlignment="1">
      <alignment vertical="center"/>
    </xf>
    <xf numFmtId="3" fontId="31" fillId="0" borderId="0" xfId="1" applyNumberFormat="1" applyFont="1" applyFill="1" applyAlignment="1">
      <alignment vertical="center"/>
    </xf>
    <xf numFmtId="0" fontId="31" fillId="0" borderId="0" xfId="3" applyFont="1" applyFill="1" applyBorder="1" applyAlignment="1">
      <alignment horizontal="center" vertical="center" wrapText="1"/>
    </xf>
    <xf numFmtId="3" fontId="31" fillId="0" borderId="0" xfId="1" applyNumberFormat="1" applyFont="1" applyAlignment="1">
      <alignment vertical="center"/>
    </xf>
    <xf numFmtId="0" fontId="30" fillId="0" borderId="0" xfId="1" applyFont="1" applyFill="1" applyBorder="1" applyAlignment="1">
      <alignment horizontal="center" vertical="center"/>
    </xf>
    <xf numFmtId="0" fontId="30" fillId="0" borderId="0" xfId="3" applyFont="1" applyFill="1" applyBorder="1" applyAlignment="1">
      <alignment horizontal="center" vertical="center" wrapText="1"/>
    </xf>
    <xf numFmtId="0" fontId="30" fillId="0" borderId="0" xfId="3" applyFont="1" applyFill="1" applyBorder="1" applyAlignment="1">
      <alignment horizontal="left" vertical="center" wrapText="1"/>
    </xf>
    <xf numFmtId="3" fontId="30" fillId="0" borderId="0" xfId="1" applyNumberFormat="1" applyFont="1" applyFill="1" applyBorder="1" applyAlignment="1">
      <alignment vertical="center"/>
    </xf>
    <xf numFmtId="3" fontId="30" fillId="0" borderId="0" xfId="1" applyNumberFormat="1" applyFont="1" applyAlignment="1">
      <alignment vertical="center"/>
    </xf>
    <xf numFmtId="0" fontId="30" fillId="0" borderId="0" xfId="1" applyFont="1" applyFill="1" applyBorder="1" applyAlignment="1">
      <alignment vertical="center"/>
    </xf>
    <xf numFmtId="0" fontId="31" fillId="0" borderId="0" xfId="1" applyFont="1" applyFill="1" applyBorder="1" applyAlignment="1">
      <alignment horizontal="center" vertical="center"/>
    </xf>
    <xf numFmtId="0" fontId="31" fillId="0" borderId="0" xfId="3" applyFont="1" applyFill="1" applyBorder="1" applyAlignment="1">
      <alignment horizontal="left" vertical="center" wrapText="1"/>
    </xf>
    <xf numFmtId="3" fontId="31" fillId="0" borderId="0" xfId="1" applyNumberFormat="1" applyFont="1" applyFill="1" applyBorder="1" applyAlignment="1">
      <alignment vertical="center"/>
    </xf>
    <xf numFmtId="0" fontId="31" fillId="0" borderId="0" xfId="1" applyFont="1" applyFill="1" applyBorder="1" applyAlignment="1">
      <alignment vertical="center"/>
    </xf>
    <xf numFmtId="0" fontId="30" fillId="0" borderId="0" xfId="1" quotePrefix="1" applyFont="1" applyFill="1" applyBorder="1" applyAlignment="1">
      <alignment horizontal="center" vertical="center"/>
    </xf>
    <xf numFmtId="49" fontId="30" fillId="0" borderId="0" xfId="3" applyNumberFormat="1" applyFont="1" applyFill="1" applyBorder="1" applyAlignment="1">
      <alignment horizontal="center" vertical="center" wrapText="1"/>
    </xf>
    <xf numFmtId="49" fontId="31" fillId="0" borderId="0" xfId="3" applyNumberFormat="1" applyFont="1" applyFill="1" applyBorder="1" applyAlignment="1">
      <alignment horizontal="center" vertical="center" wrapText="1"/>
    </xf>
    <xf numFmtId="0" fontId="30" fillId="0" borderId="0" xfId="1" applyFont="1" applyFill="1" applyBorder="1" applyAlignment="1">
      <alignment vertical="center" wrapText="1"/>
    </xf>
    <xf numFmtId="0" fontId="31" fillId="0" borderId="0" xfId="4" applyFont="1" applyFill="1" applyBorder="1" applyAlignment="1">
      <alignment horizontal="center" vertical="center" wrapText="1"/>
    </xf>
    <xf numFmtId="0" fontId="30" fillId="0" borderId="0" xfId="4" applyFont="1" applyFill="1" applyBorder="1" applyAlignment="1">
      <alignment horizontal="center" vertical="center" wrapText="1"/>
    </xf>
    <xf numFmtId="0" fontId="30" fillId="0" borderId="0" xfId="4" applyFont="1" applyFill="1" applyBorder="1" applyAlignment="1">
      <alignment horizontal="left" vertical="center" wrapText="1"/>
    </xf>
    <xf numFmtId="0" fontId="31" fillId="0" borderId="0" xfId="4" applyFont="1" applyFill="1" applyBorder="1" applyAlignment="1">
      <alignment horizontal="left" vertical="center" wrapText="1"/>
    </xf>
    <xf numFmtId="0" fontId="30" fillId="0" borderId="0" xfId="5" applyFont="1" applyFill="1" applyBorder="1" applyAlignment="1">
      <alignment horizontal="center" vertical="center" wrapText="1"/>
    </xf>
    <xf numFmtId="0" fontId="30" fillId="0" borderId="0" xfId="6" applyFont="1" applyFill="1" applyBorder="1" applyAlignment="1">
      <alignment horizontal="left" vertical="center" wrapText="1"/>
    </xf>
    <xf numFmtId="0" fontId="30" fillId="0" borderId="0" xfId="5" applyFont="1" applyFill="1" applyBorder="1" applyAlignment="1">
      <alignment horizontal="left" vertical="center" wrapText="1"/>
    </xf>
    <xf numFmtId="0" fontId="31" fillId="0" borderId="0" xfId="5" applyFont="1" applyFill="1" applyBorder="1" applyAlignment="1">
      <alignment horizontal="left" vertical="center" wrapText="1"/>
    </xf>
    <xf numFmtId="3" fontId="19" fillId="0" borderId="0" xfId="1" applyNumberFormat="1" applyFont="1" applyAlignment="1">
      <alignment vertical="center"/>
    </xf>
    <xf numFmtId="0" fontId="35" fillId="0" borderId="0" xfId="3" applyFont="1" applyFill="1" applyBorder="1" applyAlignment="1">
      <alignment horizontal="center" vertical="center" wrapText="1"/>
    </xf>
    <xf numFmtId="0" fontId="35" fillId="0" borderId="0" xfId="3" applyFont="1" applyFill="1" applyBorder="1" applyAlignment="1">
      <alignment horizontal="left" vertical="center" wrapText="1"/>
    </xf>
    <xf numFmtId="0" fontId="25" fillId="7" borderId="0" xfId="1" applyFont="1" applyFill="1" applyAlignment="1">
      <alignment vertical="center"/>
    </xf>
    <xf numFmtId="0" fontId="25" fillId="0" borderId="0" xfId="1" applyFont="1" applyFill="1" applyAlignment="1">
      <alignment vertical="center"/>
    </xf>
    <xf numFmtId="0" fontId="31" fillId="8" borderId="0" xfId="3" applyFont="1" applyFill="1" applyBorder="1" applyAlignment="1">
      <alignment horizontal="center" vertical="center" wrapText="1"/>
    </xf>
    <xf numFmtId="3" fontId="30" fillId="9" borderId="0" xfId="1" applyNumberFormat="1" applyFont="1" applyFill="1" applyBorder="1" applyAlignment="1">
      <alignment vertical="center"/>
    </xf>
    <xf numFmtId="3" fontId="30" fillId="9" borderId="0" xfId="1" applyNumberFormat="1" applyFont="1" applyFill="1" applyAlignment="1">
      <alignment vertical="center"/>
    </xf>
    <xf numFmtId="0" fontId="38" fillId="0" borderId="0" xfId="1" applyFont="1" applyFill="1" applyAlignment="1">
      <alignment vertical="center"/>
    </xf>
    <xf numFmtId="0" fontId="19" fillId="5" borderId="0" xfId="1" applyFont="1" applyFill="1" applyAlignment="1">
      <alignment vertical="center"/>
    </xf>
    <xf numFmtId="0" fontId="30" fillId="6" borderId="0" xfId="4" applyFont="1" applyFill="1" applyBorder="1" applyAlignment="1">
      <alignment horizontal="left" vertical="center" wrapText="1"/>
    </xf>
    <xf numFmtId="0" fontId="41" fillId="5" borderId="0" xfId="1" applyFont="1" applyFill="1" applyAlignment="1">
      <alignment vertical="center"/>
    </xf>
    <xf numFmtId="0" fontId="42" fillId="5" borderId="0" xfId="1" applyFont="1" applyFill="1" applyAlignment="1">
      <alignment vertical="center"/>
    </xf>
    <xf numFmtId="4" fontId="3" fillId="2" borderId="4" xfId="0" applyNumberFormat="1" applyFont="1" applyFill="1" applyBorder="1" applyAlignment="1">
      <alignment horizontal="right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6" fillId="11" borderId="18" xfId="0" applyFont="1" applyFill="1" applyBorder="1" applyAlignment="1">
      <alignment horizontal="center" vertical="center" wrapText="1"/>
    </xf>
    <xf numFmtId="164" fontId="46" fillId="11" borderId="18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vertical="center"/>
    </xf>
    <xf numFmtId="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vertical="center"/>
    </xf>
    <xf numFmtId="49" fontId="0" fillId="13" borderId="0" xfId="0" applyNumberFormat="1" applyFont="1" applyFill="1" applyAlignment="1">
      <alignment vertical="center"/>
    </xf>
    <xf numFmtId="49" fontId="47" fillId="13" borderId="0" xfId="0" applyNumberFormat="1" applyFont="1" applyFill="1" applyAlignment="1">
      <alignment vertical="center"/>
    </xf>
    <xf numFmtId="49" fontId="1" fillId="13" borderId="0" xfId="0" applyNumberFormat="1" applyFont="1" applyFill="1" applyAlignment="1">
      <alignment vertical="center"/>
    </xf>
    <xf numFmtId="4" fontId="1" fillId="13" borderId="0" xfId="0" applyNumberFormat="1" applyFont="1" applyFill="1" applyAlignment="1">
      <alignment vertical="center"/>
    </xf>
    <xf numFmtId="164" fontId="1" fillId="13" borderId="0" xfId="0" applyNumberFormat="1" applyFont="1" applyFill="1" applyAlignment="1">
      <alignment vertical="center"/>
    </xf>
    <xf numFmtId="4" fontId="1" fillId="0" borderId="0" xfId="0" applyNumberFormat="1" applyFont="1" applyAlignment="1">
      <alignment vertical="center"/>
    </xf>
    <xf numFmtId="49" fontId="0" fillId="14" borderId="0" xfId="0" applyNumberFormat="1" applyFont="1" applyFill="1" applyAlignment="1">
      <alignment vertical="center"/>
    </xf>
    <xf numFmtId="49" fontId="47" fillId="14" borderId="0" xfId="0" applyNumberFormat="1" applyFont="1" applyFill="1" applyAlignment="1">
      <alignment vertical="center"/>
    </xf>
    <xf numFmtId="49" fontId="1" fillId="14" borderId="0" xfId="0" applyNumberFormat="1" applyFont="1" applyFill="1" applyAlignment="1">
      <alignment vertical="center"/>
    </xf>
    <xf numFmtId="4" fontId="1" fillId="14" borderId="0" xfId="0" applyNumberFormat="1" applyFont="1" applyFill="1" applyAlignment="1">
      <alignment vertical="center"/>
    </xf>
    <xf numFmtId="164" fontId="1" fillId="14" borderId="0" xfId="0" applyNumberFormat="1" applyFont="1" applyFill="1" applyAlignment="1">
      <alignment vertical="center"/>
    </xf>
    <xf numFmtId="49" fontId="0" fillId="15" borderId="0" xfId="0" applyNumberFormat="1" applyFont="1" applyFill="1" applyAlignment="1">
      <alignment vertical="center"/>
    </xf>
    <xf numFmtId="49" fontId="47" fillId="15" borderId="0" xfId="0" applyNumberFormat="1" applyFont="1" applyFill="1" applyAlignment="1">
      <alignment vertical="center"/>
    </xf>
    <xf numFmtId="49" fontId="1" fillId="15" borderId="0" xfId="0" applyNumberFormat="1" applyFont="1" applyFill="1" applyAlignment="1">
      <alignment vertical="center"/>
    </xf>
    <xf numFmtId="4" fontId="1" fillId="15" borderId="0" xfId="0" applyNumberFormat="1" applyFont="1" applyFill="1" applyAlignment="1">
      <alignment vertical="center"/>
    </xf>
    <xf numFmtId="164" fontId="1" fillId="15" borderId="0" xfId="0" applyNumberFormat="1" applyFont="1" applyFill="1" applyAlignment="1">
      <alignment vertical="center"/>
    </xf>
    <xf numFmtId="49" fontId="0" fillId="16" borderId="0" xfId="0" applyNumberFormat="1" applyFont="1" applyFill="1" applyAlignment="1">
      <alignment vertical="center"/>
    </xf>
    <xf numFmtId="49" fontId="47" fillId="16" borderId="0" xfId="0" applyNumberFormat="1" applyFont="1" applyFill="1" applyAlignment="1">
      <alignment vertical="center"/>
    </xf>
    <xf numFmtId="49" fontId="1" fillId="16" borderId="0" xfId="0" applyNumberFormat="1" applyFont="1" applyFill="1" applyAlignment="1">
      <alignment vertical="center"/>
    </xf>
    <xf numFmtId="4" fontId="1" fillId="16" borderId="0" xfId="0" applyNumberFormat="1" applyFont="1" applyFill="1" applyAlignment="1">
      <alignment vertical="center"/>
    </xf>
    <xf numFmtId="164" fontId="1" fillId="16" borderId="0" xfId="0" applyNumberFormat="1" applyFont="1" applyFill="1" applyAlignment="1">
      <alignment vertical="center"/>
    </xf>
    <xf numFmtId="49" fontId="0" fillId="17" borderId="0" xfId="0" applyNumberFormat="1" applyFont="1" applyFill="1" applyAlignment="1">
      <alignment vertical="center"/>
    </xf>
    <xf numFmtId="49" fontId="47" fillId="17" borderId="0" xfId="0" applyNumberFormat="1" applyFont="1" applyFill="1" applyAlignment="1">
      <alignment vertical="center"/>
    </xf>
    <xf numFmtId="49" fontId="1" fillId="17" borderId="0" xfId="0" applyNumberFormat="1" applyFont="1" applyFill="1" applyAlignment="1">
      <alignment vertical="center"/>
    </xf>
    <xf numFmtId="4" fontId="1" fillId="17" borderId="0" xfId="0" applyNumberFormat="1" applyFont="1" applyFill="1" applyAlignment="1">
      <alignment vertical="center"/>
    </xf>
    <xf numFmtId="164" fontId="1" fillId="17" borderId="0" xfId="0" applyNumberFormat="1" applyFont="1" applyFill="1" applyAlignment="1">
      <alignment vertical="center"/>
    </xf>
    <xf numFmtId="49" fontId="47" fillId="0" borderId="0" xfId="0" applyNumberFormat="1" applyFont="1" applyAlignment="1">
      <alignment vertical="center"/>
    </xf>
    <xf numFmtId="49" fontId="0" fillId="18" borderId="0" xfId="0" applyNumberFormat="1" applyFont="1" applyFill="1" applyAlignment="1">
      <alignment vertical="center"/>
    </xf>
    <xf numFmtId="49" fontId="47" fillId="18" borderId="0" xfId="0" applyNumberFormat="1" applyFont="1" applyFill="1" applyAlignment="1">
      <alignment vertical="center"/>
    </xf>
    <xf numFmtId="4" fontId="0" fillId="18" borderId="0" xfId="0" applyNumberFormat="1" applyFont="1" applyFill="1" applyAlignment="1">
      <alignment vertical="center"/>
    </xf>
    <xf numFmtId="164" fontId="0" fillId="18" borderId="0" xfId="0" applyNumberFormat="1" applyFont="1" applyFill="1" applyAlignment="1">
      <alignment vertical="center"/>
    </xf>
    <xf numFmtId="0" fontId="0" fillId="18" borderId="0" xfId="0" applyFont="1" applyFill="1" applyAlignment="1">
      <alignment vertical="center"/>
    </xf>
    <xf numFmtId="49" fontId="0" fillId="10" borderId="0" xfId="0" applyNumberFormat="1" applyFont="1" applyFill="1" applyAlignment="1">
      <alignment vertical="center"/>
    </xf>
    <xf numFmtId="49" fontId="47" fillId="10" borderId="0" xfId="0" applyNumberFormat="1" applyFont="1" applyFill="1" applyAlignment="1">
      <alignment vertical="center"/>
    </xf>
    <xf numFmtId="4" fontId="0" fillId="10" borderId="0" xfId="0" applyNumberFormat="1" applyFont="1" applyFill="1" applyAlignment="1">
      <alignment vertical="center"/>
    </xf>
    <xf numFmtId="164" fontId="0" fillId="10" borderId="0" xfId="0" applyNumberFormat="1" applyFont="1" applyFill="1" applyAlignment="1">
      <alignment vertical="center"/>
    </xf>
    <xf numFmtId="0" fontId="0" fillId="10" borderId="0" xfId="0" applyFont="1" applyFill="1" applyAlignment="1">
      <alignment vertical="center"/>
    </xf>
    <xf numFmtId="49" fontId="0" fillId="19" borderId="0" xfId="0" applyNumberFormat="1" applyFont="1" applyFill="1" applyAlignment="1">
      <alignment vertical="center"/>
    </xf>
    <xf numFmtId="49" fontId="47" fillId="19" borderId="0" xfId="0" applyNumberFormat="1" applyFont="1" applyFill="1" applyAlignment="1">
      <alignment vertical="center"/>
    </xf>
    <xf numFmtId="49" fontId="1" fillId="19" borderId="0" xfId="0" applyNumberFormat="1" applyFont="1" applyFill="1" applyAlignment="1">
      <alignment vertical="center"/>
    </xf>
    <xf numFmtId="4" fontId="1" fillId="19" borderId="0" xfId="0" applyNumberFormat="1" applyFont="1" applyFill="1" applyAlignment="1">
      <alignment vertical="center"/>
    </xf>
    <xf numFmtId="164" fontId="1" fillId="19" borderId="0" xfId="0" applyNumberFormat="1" applyFont="1" applyFill="1" applyAlignment="1">
      <alignment vertical="center"/>
    </xf>
    <xf numFmtId="49" fontId="0" fillId="20" borderId="0" xfId="0" applyNumberFormat="1" applyFont="1" applyFill="1" applyAlignment="1">
      <alignment vertical="center"/>
    </xf>
    <xf numFmtId="49" fontId="47" fillId="20" borderId="0" xfId="0" applyNumberFormat="1" applyFont="1" applyFill="1" applyAlignment="1">
      <alignment vertical="center"/>
    </xf>
    <xf numFmtId="4" fontId="0" fillId="20" borderId="0" xfId="0" applyNumberFormat="1" applyFont="1" applyFill="1" applyAlignment="1">
      <alignment vertical="center"/>
    </xf>
    <xf numFmtId="164" fontId="0" fillId="20" borderId="0" xfId="0" applyNumberFormat="1" applyFont="1" applyFill="1" applyAlignment="1">
      <alignment vertical="center"/>
    </xf>
    <xf numFmtId="0" fontId="0" fillId="20" borderId="0" xfId="0" applyFont="1" applyFill="1" applyAlignment="1">
      <alignment vertical="center"/>
    </xf>
    <xf numFmtId="49" fontId="0" fillId="21" borderId="0" xfId="0" applyNumberFormat="1" applyFont="1" applyFill="1" applyAlignment="1">
      <alignment vertical="center"/>
    </xf>
    <xf numFmtId="49" fontId="47" fillId="21" borderId="0" xfId="0" applyNumberFormat="1" applyFont="1" applyFill="1" applyAlignment="1">
      <alignment vertical="center"/>
    </xf>
    <xf numFmtId="4" fontId="0" fillId="21" borderId="0" xfId="0" applyNumberFormat="1" applyFont="1" applyFill="1" applyAlignment="1">
      <alignment vertical="center"/>
    </xf>
    <xf numFmtId="164" fontId="0" fillId="21" borderId="0" xfId="0" applyNumberFormat="1" applyFont="1" applyFill="1" applyAlignment="1">
      <alignment vertical="center"/>
    </xf>
    <xf numFmtId="0" fontId="0" fillId="21" borderId="0" xfId="0" applyFont="1" applyFill="1" applyAlignment="1">
      <alignment vertical="center"/>
    </xf>
    <xf numFmtId="49" fontId="0" fillId="7" borderId="0" xfId="0" applyNumberFormat="1" applyFont="1" applyFill="1" applyAlignment="1">
      <alignment vertical="center"/>
    </xf>
    <xf numFmtId="49" fontId="47" fillId="7" borderId="0" xfId="0" applyNumberFormat="1" applyFont="1" applyFill="1" applyAlignment="1">
      <alignment vertical="center"/>
    </xf>
    <xf numFmtId="4" fontId="0" fillId="7" borderId="0" xfId="0" applyNumberFormat="1" applyFont="1" applyFill="1" applyAlignment="1">
      <alignment vertical="center"/>
    </xf>
    <xf numFmtId="164" fontId="0" fillId="7" borderId="0" xfId="0" applyNumberFormat="1" applyFont="1" applyFill="1" applyAlignment="1">
      <alignment vertical="center"/>
    </xf>
    <xf numFmtId="0" fontId="0" fillId="7" borderId="0" xfId="0" applyFont="1" applyFill="1" applyAlignment="1">
      <alignment vertical="center"/>
    </xf>
    <xf numFmtId="49" fontId="0" fillId="22" borderId="0" xfId="0" applyNumberFormat="1" applyFont="1" applyFill="1" applyAlignment="1">
      <alignment vertical="center"/>
    </xf>
    <xf numFmtId="4" fontId="0" fillId="22" borderId="0" xfId="0" applyNumberFormat="1" applyFont="1" applyFill="1" applyAlignment="1">
      <alignment vertical="center"/>
    </xf>
    <xf numFmtId="164" fontId="0" fillId="22" borderId="0" xfId="0" applyNumberFormat="1" applyFont="1" applyFill="1" applyAlignment="1">
      <alignment vertical="center"/>
    </xf>
    <xf numFmtId="49" fontId="0" fillId="23" borderId="0" xfId="0" applyNumberFormat="1" applyFont="1" applyFill="1" applyAlignment="1">
      <alignment vertical="center"/>
    </xf>
    <xf numFmtId="4" fontId="0" fillId="23" borderId="0" xfId="0" applyNumberFormat="1" applyFont="1" applyFill="1" applyAlignment="1">
      <alignment vertical="center"/>
    </xf>
    <xf numFmtId="164" fontId="0" fillId="23" borderId="0" xfId="0" applyNumberFormat="1" applyFont="1" applyFill="1" applyAlignment="1">
      <alignment vertical="center"/>
    </xf>
    <xf numFmtId="49" fontId="1" fillId="22" borderId="0" xfId="0" applyNumberFormat="1" applyFont="1" applyFill="1" applyAlignment="1">
      <alignment vertical="center"/>
    </xf>
    <xf numFmtId="4" fontId="1" fillId="22" borderId="0" xfId="0" applyNumberFormat="1" applyFont="1" applyFill="1" applyAlignment="1">
      <alignment vertical="center"/>
    </xf>
    <xf numFmtId="164" fontId="1" fillId="22" borderId="0" xfId="0" applyNumberFormat="1" applyFont="1" applyFill="1" applyAlignment="1">
      <alignment vertical="center"/>
    </xf>
    <xf numFmtId="0" fontId="0" fillId="9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4" fontId="0" fillId="0" borderId="0" xfId="0" applyNumberFormat="1" applyFont="1" applyFill="1" applyAlignment="1">
      <alignment vertical="center"/>
    </xf>
    <xf numFmtId="164" fontId="0" fillId="0" borderId="0" xfId="0" applyNumberFormat="1" applyFont="1" applyFill="1" applyAlignment="1">
      <alignment vertical="center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47" fillId="11" borderId="15" xfId="0" applyFont="1" applyFill="1" applyBorder="1" applyAlignment="1">
      <alignment horizontal="center" vertical="center" wrapText="1"/>
    </xf>
    <xf numFmtId="0" fontId="47" fillId="12" borderId="15" xfId="0" applyFont="1" applyFill="1" applyBorder="1" applyAlignment="1">
      <alignment horizontal="center" vertical="center" textRotation="90" wrapText="1"/>
    </xf>
    <xf numFmtId="164" fontId="47" fillId="12" borderId="15" xfId="0" applyNumberFormat="1" applyFont="1" applyFill="1" applyBorder="1" applyAlignment="1">
      <alignment horizontal="center" vertical="center" textRotation="90" wrapText="1"/>
    </xf>
    <xf numFmtId="3" fontId="47" fillId="11" borderId="15" xfId="0" applyNumberFormat="1" applyFont="1" applyFill="1" applyBorder="1" applyAlignment="1">
      <alignment horizontal="center" vertical="center" wrapText="1"/>
    </xf>
    <xf numFmtId="164" fontId="47" fillId="11" borderId="15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Alignment="1">
      <alignment vertical="center"/>
    </xf>
    <xf numFmtId="0" fontId="1" fillId="24" borderId="0" xfId="0" applyFont="1" applyFill="1" applyAlignment="1">
      <alignment horizontal="left" vertical="center"/>
    </xf>
    <xf numFmtId="49" fontId="49" fillId="24" borderId="0" xfId="0" applyNumberFormat="1" applyFont="1" applyFill="1" applyAlignment="1">
      <alignment horizontal="left" vertical="center"/>
    </xf>
    <xf numFmtId="0" fontId="1" fillId="24" borderId="0" xfId="0" applyFont="1" applyFill="1" applyAlignment="1">
      <alignment vertical="center"/>
    </xf>
    <xf numFmtId="4" fontId="1" fillId="24" borderId="0" xfId="0" applyNumberFormat="1" applyFont="1" applyFill="1" applyAlignment="1">
      <alignment vertical="center"/>
    </xf>
    <xf numFmtId="164" fontId="1" fillId="24" borderId="0" xfId="0" applyNumberFormat="1" applyFont="1" applyFill="1" applyAlignment="1">
      <alignment vertical="center"/>
    </xf>
    <xf numFmtId="0" fontId="1" fillId="25" borderId="0" xfId="0" applyFont="1" applyFill="1" applyAlignment="1">
      <alignment horizontal="left" vertical="center"/>
    </xf>
    <xf numFmtId="49" fontId="49" fillId="25" borderId="0" xfId="0" applyNumberFormat="1" applyFont="1" applyFill="1" applyAlignment="1">
      <alignment horizontal="left" vertical="center"/>
    </xf>
    <xf numFmtId="0" fontId="1" fillId="25" borderId="0" xfId="0" applyFont="1" applyFill="1" applyAlignment="1">
      <alignment vertical="center"/>
    </xf>
    <xf numFmtId="4" fontId="1" fillId="25" borderId="0" xfId="0" applyNumberFormat="1" applyFont="1" applyFill="1" applyAlignment="1">
      <alignment vertical="center"/>
    </xf>
    <xf numFmtId="164" fontId="1" fillId="25" borderId="0" xfId="0" applyNumberFormat="1" applyFont="1" applyFill="1" applyAlignment="1">
      <alignment vertical="center"/>
    </xf>
    <xf numFmtId="49" fontId="47" fillId="0" borderId="0" xfId="0" applyNumberFormat="1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49" fontId="49" fillId="24" borderId="0" xfId="0" applyNumberFormat="1" applyFont="1" applyFill="1" applyAlignment="1">
      <alignment horizontal="left" vertical="center" wrapText="1"/>
    </xf>
    <xf numFmtId="49" fontId="49" fillId="25" borderId="0" xfId="0" applyNumberFormat="1" applyFont="1" applyFill="1" applyAlignment="1">
      <alignment horizontal="left" vertical="center" wrapText="1"/>
    </xf>
    <xf numFmtId="49" fontId="47" fillId="0" borderId="0" xfId="0" applyNumberFormat="1" applyFont="1" applyAlignment="1">
      <alignment horizontal="left" vertical="center" wrapText="1"/>
    </xf>
    <xf numFmtId="49" fontId="0" fillId="26" borderId="0" xfId="0" applyNumberFormat="1" applyFont="1" applyFill="1" applyAlignment="1">
      <alignment vertical="center"/>
    </xf>
    <xf numFmtId="49" fontId="47" fillId="26" borderId="0" xfId="0" applyNumberFormat="1" applyFont="1" applyFill="1" applyAlignment="1">
      <alignment vertical="center"/>
    </xf>
    <xf numFmtId="4" fontId="0" fillId="26" borderId="0" xfId="0" applyNumberFormat="1" applyFont="1" applyFill="1" applyAlignment="1">
      <alignment vertical="center"/>
    </xf>
    <xf numFmtId="164" fontId="0" fillId="26" borderId="0" xfId="0" applyNumberFormat="1" applyFont="1" applyFill="1" applyAlignment="1">
      <alignment vertical="center"/>
    </xf>
    <xf numFmtId="0" fontId="0" fillId="26" borderId="0" xfId="0" applyFont="1" applyFill="1" applyAlignment="1">
      <alignment vertical="center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center" vertical="center"/>
    </xf>
    <xf numFmtId="3" fontId="51" fillId="0" borderId="0" xfId="1" applyNumberFormat="1" applyFont="1" applyAlignment="1">
      <alignment vertical="center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2" fillId="0" borderId="0" xfId="0" applyFont="1" applyFill="1"/>
    <xf numFmtId="0" fontId="22" fillId="0" borderId="0" xfId="1" applyFont="1" applyFill="1" applyAlignment="1">
      <alignment vertical="center"/>
    </xf>
    <xf numFmtId="49" fontId="28" fillId="0" borderId="0" xfId="1" applyNumberFormat="1" applyFont="1" applyFill="1" applyAlignment="1">
      <alignment horizontal="center" vertical="center"/>
    </xf>
    <xf numFmtId="49" fontId="22" fillId="0" borderId="0" xfId="1" applyNumberFormat="1" applyFont="1" applyFill="1" applyAlignment="1">
      <alignment vertical="center"/>
    </xf>
    <xf numFmtId="3" fontId="22" fillId="0" borderId="0" xfId="1" applyNumberFormat="1" applyFont="1" applyFill="1" applyAlignment="1">
      <alignment vertical="center"/>
    </xf>
    <xf numFmtId="3" fontId="29" fillId="0" borderId="0" xfId="1" applyNumberFormat="1" applyFont="1" applyFill="1" applyAlignment="1">
      <alignment horizontal="centerContinuous" vertical="center"/>
    </xf>
    <xf numFmtId="0" fontId="19" fillId="0" borderId="0" xfId="1" applyFont="1" applyFill="1" applyAlignment="1">
      <alignment horizontal="centerContinuous" vertical="center" wrapText="1"/>
    </xf>
    <xf numFmtId="0" fontId="19" fillId="0" borderId="0" xfId="1" applyFont="1" applyFill="1" applyBorder="1" applyAlignment="1">
      <alignment horizontal="right" vertical="center"/>
    </xf>
    <xf numFmtId="0" fontId="19" fillId="0" borderId="5" xfId="1" applyFont="1" applyFill="1" applyBorder="1" applyAlignment="1">
      <alignment horizontal="center" vertical="center"/>
    </xf>
    <xf numFmtId="0" fontId="53" fillId="0" borderId="0" xfId="1" applyFont="1" applyFill="1" applyAlignment="1">
      <alignment vertical="center"/>
    </xf>
    <xf numFmtId="0" fontId="53" fillId="0" borderId="0" xfId="1" applyFont="1" applyFill="1" applyAlignment="1">
      <alignment horizontal="left" vertical="center"/>
    </xf>
    <xf numFmtId="0" fontId="53" fillId="0" borderId="0" xfId="1" applyFont="1" applyFill="1" applyAlignment="1">
      <alignment horizontal="left"/>
    </xf>
    <xf numFmtId="0" fontId="53" fillId="0" borderId="19" xfId="1" applyFont="1" applyFill="1" applyBorder="1" applyAlignment="1">
      <alignment horizontal="left" vertical="center"/>
    </xf>
    <xf numFmtId="0" fontId="53" fillId="0" borderId="20" xfId="1" applyFont="1" applyFill="1" applyBorder="1" applyAlignment="1">
      <alignment horizontal="left" vertical="center"/>
    </xf>
    <xf numFmtId="0" fontId="54" fillId="0" borderId="0" xfId="1" applyFont="1" applyFill="1" applyAlignment="1">
      <alignment horizontal="center" vertical="center"/>
    </xf>
    <xf numFmtId="0" fontId="24" fillId="0" borderId="0" xfId="1" applyFont="1" applyFill="1" applyAlignment="1">
      <alignment vertical="center"/>
    </xf>
    <xf numFmtId="0" fontId="24" fillId="0" borderId="0" xfId="1" applyFont="1" applyFill="1" applyAlignment="1">
      <alignment horizontal="left" vertical="center"/>
    </xf>
    <xf numFmtId="0" fontId="24" fillId="0" borderId="0" xfId="1" applyFont="1" applyFill="1" applyBorder="1" applyAlignment="1">
      <alignment horizontal="centerContinuous" vertical="center"/>
    </xf>
    <xf numFmtId="0" fontId="55" fillId="0" borderId="0" xfId="1" applyFont="1" applyFill="1" applyBorder="1" applyAlignment="1">
      <alignment horizontal="left" vertical="center"/>
    </xf>
    <xf numFmtId="49" fontId="24" fillId="0" borderId="0" xfId="1" quotePrefix="1" applyNumberFormat="1" applyFont="1" applyFill="1" applyBorder="1" applyAlignment="1">
      <alignment horizontal="center" vertical="center"/>
    </xf>
    <xf numFmtId="49" fontId="22" fillId="0" borderId="0" xfId="1" applyNumberFormat="1" applyFont="1" applyFill="1" applyBorder="1" applyAlignment="1">
      <alignment horizontal="centerContinuous" vertical="center"/>
    </xf>
    <xf numFmtId="49" fontId="24" fillId="0" borderId="0" xfId="1" applyNumberFormat="1" applyFont="1" applyFill="1" applyBorder="1" applyAlignment="1">
      <alignment horizontal="center" vertical="center"/>
    </xf>
    <xf numFmtId="49" fontId="24" fillId="0" borderId="0" xfId="1" applyNumberFormat="1" applyFont="1" applyFill="1" applyBorder="1" applyAlignment="1">
      <alignment horizontal="left" vertical="center"/>
    </xf>
    <xf numFmtId="3" fontId="22" fillId="0" borderId="0" xfId="1" applyNumberFormat="1" applyFont="1" applyFill="1" applyAlignment="1">
      <alignment horizontal="centerContinuous" vertical="center"/>
    </xf>
    <xf numFmtId="3" fontId="24" fillId="0" borderId="0" xfId="1" quotePrefix="1" applyNumberFormat="1" applyFont="1" applyFill="1" applyBorder="1" applyAlignment="1">
      <alignment horizontal="centerContinuous" vertical="center"/>
    </xf>
    <xf numFmtId="3" fontId="56" fillId="0" borderId="0" xfId="1" applyNumberFormat="1" applyFont="1" applyFill="1" applyAlignment="1">
      <alignment horizontal="centerContinuous" vertical="center" wrapText="1"/>
    </xf>
    <xf numFmtId="4" fontId="22" fillId="0" borderId="0" xfId="1" applyNumberFormat="1" applyFont="1" applyFill="1" applyAlignment="1">
      <alignment horizontal="left" vertical="center"/>
    </xf>
    <xf numFmtId="49" fontId="57" fillId="0" borderId="0" xfId="1" applyNumberFormat="1" applyFont="1" applyFill="1" applyBorder="1" applyAlignment="1">
      <alignment horizontal="centerContinuous" vertical="center"/>
    </xf>
    <xf numFmtId="3" fontId="22" fillId="0" borderId="0" xfId="1" applyNumberFormat="1" applyFont="1" applyFill="1" applyAlignment="1">
      <alignment horizontal="left" vertical="center"/>
    </xf>
    <xf numFmtId="0" fontId="22" fillId="0" borderId="0" xfId="1" applyFont="1" applyFill="1" applyAlignment="1">
      <alignment horizontal="centerContinuous" vertical="center"/>
    </xf>
    <xf numFmtId="0" fontId="58" fillId="0" borderId="0" xfId="1" applyFont="1" applyFill="1" applyAlignment="1">
      <alignment vertical="center"/>
    </xf>
    <xf numFmtId="0" fontId="57" fillId="0" borderId="0" xfId="1" quotePrefix="1" applyFont="1" applyFill="1" applyAlignment="1">
      <alignment horizontal="centerContinuous" vertical="center"/>
    </xf>
    <xf numFmtId="3" fontId="58" fillId="0" borderId="0" xfId="1" applyNumberFormat="1" applyFont="1" applyFill="1" applyAlignment="1">
      <alignment horizontal="centerContinuous" vertical="center"/>
    </xf>
    <xf numFmtId="3" fontId="57" fillId="0" borderId="0" xfId="1" quotePrefix="1" applyNumberFormat="1" applyFont="1" applyFill="1" applyBorder="1" applyAlignment="1">
      <alignment horizontal="centerContinuous" vertical="center"/>
    </xf>
    <xf numFmtId="0" fontId="59" fillId="0" borderId="0" xfId="1" applyFont="1" applyFill="1" applyAlignment="1">
      <alignment vertical="center"/>
    </xf>
    <xf numFmtId="49" fontId="28" fillId="0" borderId="0" xfId="1" applyNumberFormat="1" applyFont="1" applyFill="1" applyBorder="1" applyAlignment="1">
      <alignment horizontal="center" vertical="center"/>
    </xf>
    <xf numFmtId="49" fontId="60" fillId="0" borderId="0" xfId="1" applyNumberFormat="1" applyFont="1" applyFill="1" applyBorder="1" applyAlignment="1">
      <alignment horizontal="centerContinuous" vertical="center"/>
    </xf>
    <xf numFmtId="0" fontId="59" fillId="0" borderId="0" xfId="1" applyFont="1" applyFill="1" applyBorder="1" applyAlignment="1">
      <alignment horizontal="centerContinuous" vertical="center"/>
    </xf>
    <xf numFmtId="3" fontId="60" fillId="0" borderId="0" xfId="1" applyNumberFormat="1" applyFont="1" applyFill="1" applyBorder="1" applyAlignment="1">
      <alignment horizontal="centerContinuous" vertical="center"/>
    </xf>
    <xf numFmtId="0" fontId="27" fillId="0" borderId="0" xfId="1" applyFont="1" applyFill="1" applyAlignment="1">
      <alignment vertical="center"/>
    </xf>
    <xf numFmtId="49" fontId="27" fillId="0" borderId="21" xfId="1" applyNumberFormat="1" applyFont="1" applyFill="1" applyBorder="1" applyAlignment="1">
      <alignment horizontal="centerContinuous" vertical="center" wrapText="1"/>
    </xf>
    <xf numFmtId="49" fontId="27" fillId="0" borderId="21" xfId="1" applyNumberFormat="1" applyFont="1" applyFill="1" applyBorder="1" applyAlignment="1">
      <alignment horizontal="center" vertical="center" wrapText="1"/>
    </xf>
    <xf numFmtId="0" fontId="27" fillId="0" borderId="21" xfId="1" applyFont="1" applyFill="1" applyBorder="1" applyAlignment="1">
      <alignment horizontal="center" vertical="center" wrapText="1"/>
    </xf>
    <xf numFmtId="3" fontId="50" fillId="0" borderId="21" xfId="1" applyNumberFormat="1" applyFont="1" applyFill="1" applyBorder="1" applyAlignment="1">
      <alignment horizontal="center" vertical="center" wrapText="1"/>
    </xf>
    <xf numFmtId="3" fontId="54" fillId="0" borderId="21" xfId="1" applyNumberFormat="1" applyFont="1" applyFill="1" applyBorder="1" applyAlignment="1">
      <alignment horizontal="center" vertical="center" wrapText="1"/>
    </xf>
    <xf numFmtId="0" fontId="27" fillId="0" borderId="6" xfId="1" applyFont="1" applyFill="1" applyBorder="1" applyAlignment="1">
      <alignment horizontal="center" vertical="center" wrapText="1"/>
    </xf>
    <xf numFmtId="3" fontId="27" fillId="0" borderId="21" xfId="1" applyNumberFormat="1" applyFont="1" applyFill="1" applyBorder="1" applyAlignment="1">
      <alignment horizontal="center" vertical="center" textRotation="90" wrapText="1"/>
    </xf>
    <xf numFmtId="3" fontId="28" fillId="0" borderId="21" xfId="1" applyNumberFormat="1" applyFont="1" applyFill="1" applyBorder="1" applyAlignment="1">
      <alignment horizontal="center" vertical="center" wrapText="1"/>
    </xf>
    <xf numFmtId="49" fontId="61" fillId="0" borderId="0" xfId="1" applyNumberFormat="1" applyFont="1" applyFill="1" applyAlignment="1">
      <alignment horizontal="center" vertical="center" wrapText="1"/>
    </xf>
    <xf numFmtId="49" fontId="62" fillId="0" borderId="21" xfId="1" quotePrefix="1" applyNumberFormat="1" applyFont="1" applyFill="1" applyBorder="1" applyAlignment="1">
      <alignment horizontal="centerContinuous" vertical="center"/>
    </xf>
    <xf numFmtId="49" fontId="62" fillId="0" borderId="21" xfId="1" quotePrefix="1" applyNumberFormat="1" applyFont="1" applyFill="1" applyBorder="1" applyAlignment="1">
      <alignment horizontal="center" vertical="center"/>
    </xf>
    <xf numFmtId="0" fontId="58" fillId="0" borderId="0" xfId="1" applyFont="1" applyFill="1" applyAlignment="1">
      <alignment horizontal="center" vertical="center"/>
    </xf>
    <xf numFmtId="49" fontId="28" fillId="0" borderId="22" xfId="1" applyNumberFormat="1" applyFont="1" applyFill="1" applyBorder="1" applyAlignment="1">
      <alignment horizontal="center" vertical="center"/>
    </xf>
    <xf numFmtId="49" fontId="28" fillId="27" borderId="23" xfId="1" applyNumberFormat="1" applyFont="1" applyFill="1" applyBorder="1" applyAlignment="1">
      <alignment horizontal="center" vertical="center"/>
    </xf>
    <xf numFmtId="49" fontId="28" fillId="0" borderId="23" xfId="1" applyNumberFormat="1" applyFont="1" applyFill="1" applyBorder="1" applyAlignment="1">
      <alignment horizontal="center" vertical="center"/>
    </xf>
    <xf numFmtId="49" fontId="28" fillId="0" borderId="24" xfId="1" applyNumberFormat="1" applyFont="1" applyFill="1" applyBorder="1" applyAlignment="1">
      <alignment horizontal="center" vertical="center"/>
    </xf>
    <xf numFmtId="49" fontId="63" fillId="28" borderId="21" xfId="1" applyNumberFormat="1" applyFont="1" applyFill="1" applyBorder="1" applyAlignment="1">
      <alignment horizontal="centerContinuous" vertical="center"/>
    </xf>
    <xf numFmtId="0" fontId="63" fillId="28" borderId="21" xfId="1" applyFont="1" applyFill="1" applyBorder="1" applyAlignment="1">
      <alignment horizontal="centerContinuous" vertical="center"/>
    </xf>
    <xf numFmtId="3" fontId="63" fillId="28" borderId="21" xfId="1" applyNumberFormat="1" applyFont="1" applyFill="1" applyBorder="1" applyAlignment="1">
      <alignment horizontal="right" vertical="center"/>
    </xf>
    <xf numFmtId="3" fontId="63" fillId="29" borderId="21" xfId="1" applyNumberFormat="1" applyFont="1" applyFill="1" applyBorder="1" applyAlignment="1">
      <alignment horizontal="right" vertical="center"/>
    </xf>
    <xf numFmtId="49" fontId="63" fillId="28" borderId="21" xfId="1" quotePrefix="1" applyNumberFormat="1" applyFont="1" applyFill="1" applyBorder="1" applyAlignment="1">
      <alignment vertical="center"/>
    </xf>
    <xf numFmtId="0" fontId="63" fillId="28" borderId="21" xfId="1" applyFont="1" applyFill="1" applyBorder="1" applyAlignment="1">
      <alignment vertical="center"/>
    </xf>
    <xf numFmtId="49" fontId="63" fillId="28" borderId="21" xfId="1" quotePrefix="1" applyNumberFormat="1" applyFont="1" applyFill="1" applyBorder="1" applyAlignment="1">
      <alignment vertical="center" wrapText="1"/>
    </xf>
    <xf numFmtId="0" fontId="63" fillId="28" borderId="21" xfId="1" applyFont="1" applyFill="1" applyBorder="1" applyAlignment="1">
      <alignment vertical="center" wrapText="1"/>
    </xf>
    <xf numFmtId="49" fontId="63" fillId="0" borderId="21" xfId="1" quotePrefix="1" applyNumberFormat="1" applyFont="1" applyFill="1" applyBorder="1" applyAlignment="1">
      <alignment vertical="center" wrapText="1"/>
    </xf>
    <xf numFmtId="0" fontId="63" fillId="0" borderId="21" xfId="1" applyFont="1" applyFill="1" applyBorder="1" applyAlignment="1">
      <alignment vertical="center" wrapText="1"/>
    </xf>
    <xf numFmtId="3" fontId="63" fillId="0" borderId="21" xfId="1" applyNumberFormat="1" applyFont="1" applyFill="1" applyBorder="1" applyAlignment="1">
      <alignment horizontal="right" vertical="center"/>
    </xf>
    <xf numFmtId="0" fontId="64" fillId="0" borderId="0" xfId="1" applyFont="1" applyFill="1" applyAlignment="1">
      <alignment vertical="center"/>
    </xf>
    <xf numFmtId="49" fontId="65" fillId="0" borderId="22" xfId="1" applyNumberFormat="1" applyFont="1" applyFill="1" applyBorder="1" applyAlignment="1">
      <alignment horizontal="center" vertical="center"/>
    </xf>
    <xf numFmtId="49" fontId="65" fillId="0" borderId="23" xfId="1" applyNumberFormat="1" applyFont="1" applyFill="1" applyBorder="1" applyAlignment="1">
      <alignment horizontal="center" vertical="center"/>
    </xf>
    <xf numFmtId="49" fontId="65" fillId="0" borderId="24" xfId="1" applyNumberFormat="1" applyFont="1" applyFill="1" applyBorder="1" applyAlignment="1">
      <alignment horizontal="center" vertical="center"/>
    </xf>
    <xf numFmtId="49" fontId="66" fillId="0" borderId="21" xfId="1" quotePrefix="1" applyNumberFormat="1" applyFont="1" applyFill="1" applyBorder="1" applyAlignment="1">
      <alignment horizontal="left" vertical="center" wrapText="1"/>
    </xf>
    <xf numFmtId="0" fontId="66" fillId="0" borderId="21" xfId="1" applyFont="1" applyFill="1" applyBorder="1" applyAlignment="1">
      <alignment vertical="center" wrapText="1"/>
    </xf>
    <xf numFmtId="3" fontId="66" fillId="0" borderId="21" xfId="1" applyNumberFormat="1" applyFont="1" applyFill="1" applyBorder="1" applyAlignment="1">
      <alignment horizontal="right" vertical="center"/>
    </xf>
    <xf numFmtId="0" fontId="67" fillId="0" borderId="0" xfId="1" applyFont="1" applyFill="1" applyAlignment="1">
      <alignment vertical="center"/>
    </xf>
    <xf numFmtId="49" fontId="68" fillId="0" borderId="22" xfId="1" applyNumberFormat="1" applyFont="1" applyFill="1" applyBorder="1" applyAlignment="1">
      <alignment horizontal="center" vertical="center"/>
    </xf>
    <xf numFmtId="49" fontId="68" fillId="0" borderId="23" xfId="1" applyNumberFormat="1" applyFont="1" applyFill="1" applyBorder="1" applyAlignment="1">
      <alignment horizontal="center" vertical="center"/>
    </xf>
    <xf numFmtId="49" fontId="68" fillId="0" borderId="24" xfId="1" applyNumberFormat="1" applyFont="1" applyFill="1" applyBorder="1" applyAlignment="1">
      <alignment horizontal="center" vertical="center"/>
    </xf>
    <xf numFmtId="49" fontId="69" fillId="0" borderId="21" xfId="1" applyNumberFormat="1" applyFont="1" applyFill="1" applyBorder="1" applyAlignment="1">
      <alignment vertical="center" wrapText="1"/>
    </xf>
    <xf numFmtId="0" fontId="69" fillId="0" borderId="21" xfId="1" applyFont="1" applyFill="1" applyBorder="1" applyAlignment="1">
      <alignment vertical="center" wrapText="1"/>
    </xf>
    <xf numFmtId="3" fontId="69" fillId="0" borderId="21" xfId="1" applyNumberFormat="1" applyFont="1" applyFill="1" applyBorder="1" applyAlignment="1">
      <alignment horizontal="right" vertical="center"/>
    </xf>
    <xf numFmtId="0" fontId="70" fillId="0" borderId="0" xfId="1" applyFont="1" applyFill="1" applyAlignment="1">
      <alignment vertical="center"/>
    </xf>
    <xf numFmtId="49" fontId="28" fillId="0" borderId="21" xfId="1" applyNumberFormat="1" applyFont="1" applyFill="1" applyBorder="1" applyAlignment="1">
      <alignment horizontal="center" vertical="center"/>
    </xf>
    <xf numFmtId="49" fontId="65" fillId="0" borderId="21" xfId="1" applyNumberFormat="1" applyFont="1" applyFill="1" applyBorder="1" applyAlignment="1">
      <alignment horizontal="center" vertical="center"/>
    </xf>
    <xf numFmtId="49" fontId="68" fillId="0" borderId="21" xfId="1" applyNumberFormat="1" applyFont="1" applyFill="1" applyBorder="1" applyAlignment="1">
      <alignment horizontal="center" vertical="center"/>
    </xf>
    <xf numFmtId="49" fontId="69" fillId="0" borderId="21" xfId="1" quotePrefix="1" applyNumberFormat="1" applyFont="1" applyFill="1" applyBorder="1" applyAlignment="1">
      <alignment vertical="center" wrapText="1"/>
    </xf>
    <xf numFmtId="3" fontId="71" fillId="0" borderId="21" xfId="1" applyNumberFormat="1" applyFont="1" applyFill="1" applyBorder="1" applyAlignment="1">
      <alignment horizontal="right" vertical="center"/>
    </xf>
    <xf numFmtId="49" fontId="69" fillId="0" borderId="21" xfId="1" quotePrefix="1" applyNumberFormat="1" applyFont="1" applyFill="1" applyBorder="1" applyAlignment="1">
      <alignment horizontal="left" vertical="center" wrapText="1"/>
    </xf>
    <xf numFmtId="0" fontId="69" fillId="0" borderId="21" xfId="1" applyFont="1" applyFill="1" applyBorder="1" applyAlignment="1">
      <alignment horizontal="left" vertical="center" wrapText="1"/>
    </xf>
    <xf numFmtId="49" fontId="69" fillId="0" borderId="21" xfId="1" applyNumberFormat="1" applyFont="1" applyFill="1" applyBorder="1" applyAlignment="1">
      <alignment horizontal="left" vertical="center" wrapText="1"/>
    </xf>
    <xf numFmtId="49" fontId="28" fillId="10" borderId="24" xfId="1" applyNumberFormat="1" applyFont="1" applyFill="1" applyBorder="1" applyAlignment="1">
      <alignment horizontal="center" vertical="center"/>
    </xf>
    <xf numFmtId="49" fontId="65" fillId="10" borderId="24" xfId="1" applyNumberFormat="1" applyFont="1" applyFill="1" applyBorder="1" applyAlignment="1">
      <alignment horizontal="center" vertical="center"/>
    </xf>
    <xf numFmtId="49" fontId="68" fillId="10" borderId="24" xfId="1" applyNumberFormat="1" applyFont="1" applyFill="1" applyBorder="1" applyAlignment="1">
      <alignment horizontal="center" vertical="center"/>
    </xf>
    <xf numFmtId="49" fontId="28" fillId="0" borderId="21" xfId="7" applyNumberFormat="1" applyFont="1" applyFill="1" applyBorder="1" applyAlignment="1">
      <alignment horizontal="center" vertical="center"/>
    </xf>
    <xf numFmtId="49" fontId="28" fillId="0" borderId="22" xfId="7" applyNumberFormat="1" applyFont="1" applyFill="1" applyBorder="1" applyAlignment="1">
      <alignment horizontal="center" vertical="center"/>
    </xf>
    <xf numFmtId="49" fontId="28" fillId="0" borderId="23" xfId="7" applyNumberFormat="1" applyFont="1" applyFill="1" applyBorder="1" applyAlignment="1">
      <alignment horizontal="center" vertical="center"/>
    </xf>
    <xf numFmtId="49" fontId="68" fillId="0" borderId="23" xfId="7" applyNumberFormat="1" applyFont="1" applyFill="1" applyBorder="1" applyAlignment="1">
      <alignment horizontal="center" vertical="center"/>
    </xf>
    <xf numFmtId="49" fontId="28" fillId="10" borderId="24" xfId="7" applyNumberFormat="1" applyFont="1" applyFill="1" applyBorder="1" applyAlignment="1">
      <alignment horizontal="center" vertical="center"/>
    </xf>
    <xf numFmtId="49" fontId="63" fillId="0" borderId="21" xfId="7" quotePrefix="1" applyNumberFormat="1" applyFont="1" applyFill="1" applyBorder="1" applyAlignment="1">
      <alignment vertical="center" wrapText="1"/>
    </xf>
    <xf numFmtId="0" fontId="63" fillId="0" borderId="21" xfId="7" applyFont="1" applyFill="1" applyBorder="1" applyAlignment="1">
      <alignment vertical="center" wrapText="1"/>
    </xf>
    <xf numFmtId="3" fontId="63" fillId="0" borderId="21" xfId="7" applyNumberFormat="1" applyFont="1" applyFill="1" applyBorder="1" applyAlignment="1">
      <alignment horizontal="right" vertical="center"/>
    </xf>
    <xf numFmtId="0" fontId="58" fillId="0" borderId="0" xfId="7" applyFont="1" applyFill="1" applyAlignment="1">
      <alignment vertical="center"/>
    </xf>
    <xf numFmtId="49" fontId="65" fillId="0" borderId="21" xfId="7" applyNumberFormat="1" applyFont="1" applyFill="1" applyBorder="1" applyAlignment="1">
      <alignment horizontal="center" vertical="center"/>
    </xf>
    <xf numFmtId="49" fontId="65" fillId="0" borderId="22" xfId="7" applyNumberFormat="1" applyFont="1" applyFill="1" applyBorder="1" applyAlignment="1">
      <alignment horizontal="center" vertical="center"/>
    </xf>
    <xf numFmtId="49" fontId="65" fillId="0" borderId="23" xfId="7" applyNumberFormat="1" applyFont="1" applyFill="1" applyBorder="1" applyAlignment="1">
      <alignment horizontal="center" vertical="center"/>
    </xf>
    <xf numFmtId="49" fontId="65" fillId="10" borderId="24" xfId="7" applyNumberFormat="1" applyFont="1" applyFill="1" applyBorder="1" applyAlignment="1">
      <alignment horizontal="center" vertical="center"/>
    </xf>
    <xf numFmtId="49" fontId="66" fillId="0" borderId="21" xfId="7" quotePrefix="1" applyNumberFormat="1" applyFont="1" applyFill="1" applyBorder="1" applyAlignment="1">
      <alignment horizontal="left" vertical="center" wrapText="1"/>
    </xf>
    <xf numFmtId="0" fontId="66" fillId="0" borderId="21" xfId="7" applyFont="1" applyFill="1" applyBorder="1" applyAlignment="1">
      <alignment vertical="center" wrapText="1"/>
    </xf>
    <xf numFmtId="3" fontId="66" fillId="0" borderId="21" xfId="7" applyNumberFormat="1" applyFont="1" applyFill="1" applyBorder="1" applyAlignment="1">
      <alignment horizontal="right" vertical="center"/>
    </xf>
    <xf numFmtId="0" fontId="64" fillId="0" borderId="0" xfId="7" applyFont="1" applyFill="1" applyAlignment="1">
      <alignment vertical="center"/>
    </xf>
    <xf numFmtId="49" fontId="68" fillId="0" borderId="21" xfId="7" applyNumberFormat="1" applyFont="1" applyFill="1" applyBorder="1" applyAlignment="1">
      <alignment horizontal="center" vertical="center"/>
    </xf>
    <xf numFmtId="49" fontId="68" fillId="0" borderId="22" xfId="7" applyNumberFormat="1" applyFont="1" applyFill="1" applyBorder="1" applyAlignment="1">
      <alignment horizontal="center" vertical="center"/>
    </xf>
    <xf numFmtId="49" fontId="68" fillId="10" borderId="24" xfId="7" applyNumberFormat="1" applyFont="1" applyFill="1" applyBorder="1" applyAlignment="1">
      <alignment horizontal="center" vertical="center"/>
    </xf>
    <xf numFmtId="49" fontId="69" fillId="0" borderId="21" xfId="7" applyNumberFormat="1" applyFont="1" applyFill="1" applyBorder="1" applyAlignment="1">
      <alignment horizontal="left" vertical="center" wrapText="1"/>
    </xf>
    <xf numFmtId="0" fontId="69" fillId="0" borderId="21" xfId="7" applyFont="1" applyFill="1" applyBorder="1" applyAlignment="1">
      <alignment vertical="center" wrapText="1"/>
    </xf>
    <xf numFmtId="3" fontId="69" fillId="0" borderId="21" xfId="7" applyNumberFormat="1" applyFont="1" applyFill="1" applyBorder="1" applyAlignment="1">
      <alignment horizontal="right" vertical="center"/>
    </xf>
    <xf numFmtId="3" fontId="71" fillId="0" borderId="21" xfId="7" applyNumberFormat="1" applyFont="1" applyFill="1" applyBorder="1" applyAlignment="1">
      <alignment horizontal="right" vertical="center"/>
    </xf>
    <xf numFmtId="0" fontId="70" fillId="0" borderId="0" xfId="7" applyFont="1" applyFill="1" applyAlignment="1">
      <alignment vertical="center"/>
    </xf>
    <xf numFmtId="49" fontId="28" fillId="0" borderId="24" xfId="1" applyNumberFormat="1" applyFont="1" applyFill="1" applyBorder="1" applyAlignment="1">
      <alignment horizontal="center" vertical="center" wrapText="1"/>
    </xf>
    <xf numFmtId="49" fontId="65" fillId="0" borderId="24" xfId="1" applyNumberFormat="1" applyFont="1" applyFill="1" applyBorder="1" applyAlignment="1">
      <alignment horizontal="center" vertical="center" wrapText="1"/>
    </xf>
    <xf numFmtId="49" fontId="73" fillId="0" borderId="22" xfId="1" applyNumberFormat="1" applyFont="1" applyFill="1" applyBorder="1" applyAlignment="1">
      <alignment horizontal="center" vertical="center"/>
    </xf>
    <xf numFmtId="49" fontId="73" fillId="0" borderId="23" xfId="1" applyNumberFormat="1" applyFont="1" applyFill="1" applyBorder="1" applyAlignment="1">
      <alignment horizontal="center" vertical="center"/>
    </xf>
    <xf numFmtId="49" fontId="73" fillId="0" borderId="24" xfId="1" applyNumberFormat="1" applyFont="1" applyFill="1" applyBorder="1" applyAlignment="1">
      <alignment horizontal="center" vertical="center"/>
    </xf>
    <xf numFmtId="49" fontId="74" fillId="0" borderId="21" xfId="1" quotePrefix="1" applyNumberFormat="1" applyFont="1" applyFill="1" applyBorder="1" applyAlignment="1">
      <alignment horizontal="left" vertical="center" wrapText="1"/>
    </xf>
    <xf numFmtId="0" fontId="74" fillId="0" borderId="21" xfId="1" applyFont="1" applyFill="1" applyBorder="1" applyAlignment="1">
      <alignment vertical="center" wrapText="1"/>
    </xf>
    <xf numFmtId="3" fontId="74" fillId="0" borderId="21" xfId="1" applyNumberFormat="1" applyFont="1" applyFill="1" applyBorder="1" applyAlignment="1">
      <alignment horizontal="right" vertical="center"/>
    </xf>
    <xf numFmtId="0" fontId="75" fillId="0" borderId="0" xfId="1" applyFont="1" applyFill="1" applyAlignment="1">
      <alignment vertical="center"/>
    </xf>
    <xf numFmtId="49" fontId="63" fillId="0" borderId="21" xfId="1" applyNumberFormat="1" applyFont="1" applyFill="1" applyBorder="1" applyAlignment="1">
      <alignment horizontal="left" vertical="center" wrapText="1"/>
    </xf>
    <xf numFmtId="49" fontId="66" fillId="0" borderId="21" xfId="1" applyNumberFormat="1" applyFont="1" applyFill="1" applyBorder="1" applyAlignment="1">
      <alignment horizontal="left" vertical="center" wrapText="1"/>
    </xf>
    <xf numFmtId="49" fontId="63" fillId="28" borderId="21" xfId="1" quotePrefix="1" applyNumberFormat="1" applyFont="1" applyFill="1" applyBorder="1" applyAlignment="1">
      <alignment horizontal="left" vertical="center" wrapText="1"/>
    </xf>
    <xf numFmtId="0" fontId="63" fillId="0" borderId="21" xfId="1" applyFont="1" applyFill="1" applyBorder="1" applyAlignment="1">
      <alignment vertical="center"/>
    </xf>
    <xf numFmtId="0" fontId="76" fillId="0" borderId="0" xfId="1" applyFont="1" applyFill="1" applyAlignment="1">
      <alignment vertical="center"/>
    </xf>
    <xf numFmtId="0" fontId="69" fillId="0" borderId="21" xfId="1" applyFont="1" applyFill="1" applyBorder="1" applyAlignment="1">
      <alignment vertical="center"/>
    </xf>
    <xf numFmtId="0" fontId="77" fillId="0" borderId="0" xfId="1" applyFont="1" applyFill="1" applyAlignment="1">
      <alignment vertical="center"/>
    </xf>
    <xf numFmtId="49" fontId="63" fillId="0" borderId="0" xfId="1" applyNumberFormat="1" applyFont="1" applyFill="1" applyBorder="1" applyAlignment="1">
      <alignment horizontal="centerContinuous" vertical="center" wrapText="1"/>
    </xf>
    <xf numFmtId="0" fontId="63" fillId="0" borderId="0" xfId="1" applyFont="1" applyFill="1" applyBorder="1" applyAlignment="1">
      <alignment horizontal="centerContinuous" vertical="center"/>
    </xf>
    <xf numFmtId="3" fontId="63" fillId="0" borderId="23" xfId="1" applyNumberFormat="1" applyFont="1" applyFill="1" applyBorder="1" applyAlignment="1">
      <alignment horizontal="right" vertical="center"/>
    </xf>
    <xf numFmtId="3" fontId="63" fillId="0" borderId="0" xfId="1" applyNumberFormat="1" applyFont="1" applyFill="1" applyBorder="1" applyAlignment="1">
      <alignment horizontal="centerContinuous" vertical="center"/>
    </xf>
    <xf numFmtId="3" fontId="78" fillId="0" borderId="23" xfId="1" applyNumberFormat="1" applyFont="1" applyFill="1" applyBorder="1" applyAlignment="1">
      <alignment horizontal="right" vertical="center"/>
    </xf>
    <xf numFmtId="0" fontId="79" fillId="0" borderId="0" xfId="1" applyFont="1" applyFill="1" applyAlignment="1">
      <alignment vertical="center"/>
    </xf>
    <xf numFmtId="49" fontId="63" fillId="0" borderId="21" xfId="1" quotePrefix="1" applyNumberFormat="1" applyFont="1" applyFill="1" applyBorder="1" applyAlignment="1">
      <alignment horizontal="center" vertical="center" wrapText="1"/>
    </xf>
    <xf numFmtId="0" fontId="78" fillId="0" borderId="21" xfId="1" applyFont="1" applyFill="1" applyBorder="1" applyAlignment="1">
      <alignment horizontal="center" vertical="center" wrapText="1"/>
    </xf>
    <xf numFmtId="3" fontId="78" fillId="0" borderId="21" xfId="1" applyNumberFormat="1" applyFont="1" applyFill="1" applyBorder="1" applyAlignment="1">
      <alignment horizontal="right" vertical="center"/>
    </xf>
    <xf numFmtId="49" fontId="63" fillId="28" borderId="21" xfId="1" quotePrefix="1" applyNumberFormat="1" applyFont="1" applyFill="1" applyBorder="1" applyAlignment="1">
      <alignment horizontal="center" vertical="center" wrapText="1"/>
    </xf>
    <xf numFmtId="0" fontId="78" fillId="28" borderId="21" xfId="1" applyFont="1" applyFill="1" applyBorder="1" applyAlignment="1">
      <alignment horizontal="center" vertical="center" wrapText="1"/>
    </xf>
    <xf numFmtId="3" fontId="78" fillId="28" borderId="21" xfId="1" applyNumberFormat="1" applyFont="1" applyFill="1" applyBorder="1" applyAlignment="1">
      <alignment horizontal="right" vertical="center"/>
    </xf>
    <xf numFmtId="3" fontId="78" fillId="29" borderId="21" xfId="1" applyNumberFormat="1" applyFont="1" applyFill="1" applyBorder="1" applyAlignment="1">
      <alignment horizontal="right" vertical="center"/>
    </xf>
    <xf numFmtId="49" fontId="78" fillId="0" borderId="21" xfId="1" applyNumberFormat="1" applyFont="1" applyFill="1" applyBorder="1" applyAlignment="1">
      <alignment horizontal="center" vertical="center" wrapText="1"/>
    </xf>
    <xf numFmtId="0" fontId="78" fillId="0" borderId="21" xfId="1" applyFont="1" applyFill="1" applyBorder="1" applyAlignment="1">
      <alignment horizontal="left" vertical="center" wrapText="1"/>
    </xf>
    <xf numFmtId="49" fontId="63" fillId="28" borderId="21" xfId="1" applyNumberFormat="1" applyFont="1" applyFill="1" applyBorder="1" applyAlignment="1">
      <alignment vertical="center" wrapText="1"/>
    </xf>
    <xf numFmtId="0" fontId="63" fillId="28" borderId="21" xfId="1" applyFont="1" applyFill="1" applyBorder="1" applyAlignment="1">
      <alignment horizontal="left" vertical="center" wrapText="1"/>
    </xf>
    <xf numFmtId="49" fontId="63" fillId="28" borderId="21" xfId="1" applyNumberFormat="1" applyFont="1" applyFill="1" applyBorder="1" applyAlignment="1">
      <alignment horizontal="center" vertical="center" wrapText="1"/>
    </xf>
    <xf numFmtId="0" fontId="63" fillId="28" borderId="21" xfId="1" applyFont="1" applyFill="1" applyBorder="1" applyAlignment="1">
      <alignment horizontal="center" vertical="center" wrapText="1"/>
    </xf>
    <xf numFmtId="49" fontId="63" fillId="0" borderId="21" xfId="1" applyNumberFormat="1" applyFont="1" applyFill="1" applyBorder="1" applyAlignment="1">
      <alignment vertical="center" wrapText="1"/>
    </xf>
    <xf numFmtId="49" fontId="63" fillId="28" borderId="21" xfId="1" applyNumberFormat="1" applyFont="1" applyFill="1" applyBorder="1" applyAlignment="1">
      <alignment horizontal="centerContinuous" vertical="center" wrapText="1"/>
    </xf>
    <xf numFmtId="0" fontId="63" fillId="28" borderId="21" xfId="1" applyFont="1" applyFill="1" applyBorder="1" applyAlignment="1">
      <alignment horizontal="centerContinuous" vertical="center" wrapText="1"/>
    </xf>
    <xf numFmtId="49" fontId="55" fillId="0" borderId="0" xfId="1" applyNumberFormat="1" applyFont="1" applyFill="1" applyBorder="1" applyAlignment="1">
      <alignment horizontal="center" vertical="center" wrapText="1"/>
    </xf>
    <xf numFmtId="49" fontId="78" fillId="0" borderId="0" xfId="1" applyNumberFormat="1" applyFont="1" applyFill="1" applyBorder="1" applyAlignment="1">
      <alignment horizontal="centerContinuous" vertical="center" wrapText="1"/>
    </xf>
    <xf numFmtId="0" fontId="78" fillId="0" borderId="0" xfId="1" applyFont="1" applyFill="1" applyBorder="1" applyAlignment="1">
      <alignment horizontal="centerContinuous" vertical="center" wrapText="1"/>
    </xf>
    <xf numFmtId="3" fontId="78" fillId="0" borderId="0" xfId="1" applyNumberFormat="1" applyFont="1" applyFill="1" applyBorder="1" applyAlignment="1">
      <alignment horizontal="right" vertical="center"/>
    </xf>
    <xf numFmtId="0" fontId="55" fillId="0" borderId="0" xfId="1" applyFont="1" applyFill="1" applyAlignment="1">
      <alignment vertical="center"/>
    </xf>
    <xf numFmtId="0" fontId="78" fillId="0" borderId="0" xfId="1" applyFont="1" applyFill="1" applyBorder="1" applyAlignment="1">
      <alignment horizontal="centerContinuous" vertical="center"/>
    </xf>
    <xf numFmtId="3" fontId="78" fillId="0" borderId="0" xfId="1" applyNumberFormat="1" applyFont="1" applyFill="1" applyBorder="1" applyAlignment="1">
      <alignment horizontal="centerContinuous" vertical="center"/>
    </xf>
    <xf numFmtId="0" fontId="80" fillId="0" borderId="0" xfId="1" applyFont="1" applyFill="1" applyAlignment="1">
      <alignment vertical="center"/>
    </xf>
    <xf numFmtId="49" fontId="81" fillId="0" borderId="21" xfId="1" applyNumberFormat="1" applyFont="1" applyFill="1" applyBorder="1" applyAlignment="1">
      <alignment vertical="center" wrapText="1"/>
    </xf>
    <xf numFmtId="0" fontId="63" fillId="0" borderId="21" xfId="1" applyFont="1" applyFill="1" applyBorder="1" applyAlignment="1">
      <alignment horizontal="center" vertical="center" wrapText="1"/>
    </xf>
    <xf numFmtId="0" fontId="78" fillId="0" borderId="21" xfId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31" fillId="0" borderId="0" xfId="1" applyNumberFormat="1" applyFont="1" applyFill="1" applyAlignment="1">
      <alignment vertical="center"/>
    </xf>
    <xf numFmtId="0" fontId="8" fillId="2" borderId="7" xfId="0" quotePrefix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7" fillId="0" borderId="0" xfId="2" applyFont="1" applyBorder="1"/>
    <xf numFmtId="0" fontId="6" fillId="2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right"/>
    </xf>
    <xf numFmtId="3" fontId="34" fillId="0" borderId="0" xfId="1" applyNumberFormat="1" applyFont="1" applyFill="1" applyBorder="1" applyAlignment="1">
      <alignment vertical="center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10" fillId="3" borderId="1" xfId="0" quotePrefix="1" applyNumberFormat="1" applyFont="1" applyFill="1" applyBorder="1" applyAlignment="1">
      <alignment horizontal="right"/>
    </xf>
    <xf numFmtId="4" fontId="10" fillId="4" borderId="1" xfId="0" quotePrefix="1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 wrapText="1"/>
    </xf>
    <xf numFmtId="4" fontId="2" fillId="0" borderId="0" xfId="0" quotePrefix="1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" fontId="3" fillId="0" borderId="0" xfId="0" applyNumberFormat="1" applyFont="1"/>
    <xf numFmtId="4" fontId="5" fillId="0" borderId="0" xfId="0" applyNumberFormat="1" applyFont="1" applyAlignment="1">
      <alignment horizontal="center" vertical="center" wrapText="1"/>
    </xf>
    <xf numFmtId="4" fontId="12" fillId="0" borderId="0" xfId="0" applyNumberFormat="1" applyFont="1" applyAlignment="1">
      <alignment wrapText="1"/>
    </xf>
    <xf numFmtId="4" fontId="10" fillId="4" borderId="3" xfId="0" applyNumberFormat="1" applyFont="1" applyFill="1" applyBorder="1" applyAlignment="1">
      <alignment horizontal="right" wrapText="1"/>
    </xf>
    <xf numFmtId="4" fontId="10" fillId="3" borderId="3" xfId="0" quotePrefix="1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center" vertical="center" wrapText="1"/>
    </xf>
    <xf numFmtId="4" fontId="83" fillId="0" borderId="0" xfId="0" applyNumberFormat="1" applyFont="1" applyAlignment="1">
      <alignment wrapText="1"/>
    </xf>
    <xf numFmtId="4" fontId="84" fillId="0" borderId="0" xfId="0" quotePrefix="1" applyNumberFormat="1" applyFont="1" applyAlignment="1">
      <alignment horizontal="center" vertical="center" wrapText="1"/>
    </xf>
    <xf numFmtId="4" fontId="85" fillId="0" borderId="0" xfId="0" applyNumberFormat="1" applyFont="1" applyAlignment="1">
      <alignment horizontal="center" vertical="center" wrapText="1"/>
    </xf>
    <xf numFmtId="4" fontId="8" fillId="0" borderId="0" xfId="0" applyNumberFormat="1" applyFont="1"/>
    <xf numFmtId="4" fontId="6" fillId="3" borderId="1" xfId="0" quotePrefix="1" applyNumberFormat="1" applyFont="1" applyFill="1" applyBorder="1" applyAlignment="1">
      <alignment horizontal="right"/>
    </xf>
    <xf numFmtId="4" fontId="6" fillId="3" borderId="3" xfId="0" quotePrefix="1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center" vertical="center"/>
    </xf>
    <xf numFmtId="0" fontId="8" fillId="2" borderId="3" xfId="0" quotePrefix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3" fontId="3" fillId="2" borderId="3" xfId="0" applyNumberFormat="1" applyFont="1" applyFill="1" applyBorder="1" applyAlignment="1">
      <alignment horizontal="right" wrapText="1"/>
    </xf>
    <xf numFmtId="0" fontId="8" fillId="2" borderId="3" xfId="0" quotePrefix="1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 wrapText="1"/>
    </xf>
    <xf numFmtId="4" fontId="6" fillId="0" borderId="4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86" fillId="2" borderId="7" xfId="0" quotePrefix="1" applyFont="1" applyFill="1" applyBorder="1" applyAlignment="1">
      <alignment horizontal="left" vertical="center" wrapText="1"/>
    </xf>
    <xf numFmtId="0" fontId="86" fillId="2" borderId="7" xfId="0" quotePrefix="1" applyFont="1" applyFill="1" applyBorder="1" applyAlignment="1">
      <alignment horizontal="left" vertical="center"/>
    </xf>
    <xf numFmtId="0" fontId="86" fillId="2" borderId="7" xfId="0" applyNumberFormat="1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>
      <alignment horizontal="right"/>
    </xf>
    <xf numFmtId="0" fontId="0" fillId="0" borderId="3" xfId="0" applyBorder="1"/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" fontId="6" fillId="2" borderId="3" xfId="0" applyNumberFormat="1" applyFont="1" applyFill="1" applyBorder="1" applyAlignment="1">
      <alignment horizontal="right"/>
    </xf>
    <xf numFmtId="4" fontId="0" fillId="0" borderId="3" xfId="0" applyNumberForma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87" fillId="0" borderId="3" xfId="0" applyFont="1" applyFill="1" applyBorder="1" applyAlignment="1">
      <alignment horizontal="center"/>
    </xf>
    <xf numFmtId="0" fontId="87" fillId="0" borderId="3" xfId="0" applyFont="1" applyBorder="1" applyAlignment="1">
      <alignment wrapText="1"/>
    </xf>
    <xf numFmtId="0" fontId="52" fillId="0" borderId="3" xfId="0" applyFont="1" applyFill="1" applyBorder="1" applyAlignment="1">
      <alignment horizontal="center"/>
    </xf>
    <xf numFmtId="0" fontId="52" fillId="0" borderId="3" xfId="0" applyFont="1" applyBorder="1" applyAlignment="1">
      <alignment wrapText="1"/>
    </xf>
    <xf numFmtId="4" fontId="87" fillId="0" borderId="3" xfId="0" applyNumberFormat="1" applyFont="1" applyBorder="1" applyAlignment="1">
      <alignment horizontal="right"/>
    </xf>
    <xf numFmtId="4" fontId="52" fillId="0" borderId="3" xfId="0" applyNumberFormat="1" applyFont="1" applyBorder="1" applyAlignment="1">
      <alignment horizontal="right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9" fillId="2" borderId="4" xfId="0" quotePrefix="1" applyFont="1" applyFill="1" applyBorder="1" applyAlignment="1">
      <alignment horizontal="left" vertical="center"/>
    </xf>
    <xf numFmtId="0" fontId="9" fillId="2" borderId="4" xfId="0" quotePrefix="1" applyFont="1" applyFill="1" applyBorder="1" applyAlignment="1">
      <alignment horizontal="center" vertical="center" wrapText="1"/>
    </xf>
    <xf numFmtId="0" fontId="10" fillId="2" borderId="4" xfId="0" quotePrefix="1" applyFont="1" applyFill="1" applyBorder="1" applyAlignment="1">
      <alignment horizontal="left" vertical="center" wrapText="1"/>
    </xf>
    <xf numFmtId="0" fontId="8" fillId="2" borderId="4" xfId="0" quotePrefix="1" applyFont="1" applyFill="1" applyBorder="1" applyAlignment="1">
      <alignment horizontal="left" vertical="center" wrapText="1"/>
    </xf>
    <xf numFmtId="0" fontId="9" fillId="2" borderId="4" xfId="0" quotePrefix="1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vertical="center" wrapText="1"/>
    </xf>
    <xf numFmtId="0" fontId="9" fillId="2" borderId="4" xfId="0" quotePrefix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6" fontId="6" fillId="2" borderId="4" xfId="0" applyNumberFormat="1" applyFont="1" applyFill="1" applyBorder="1" applyAlignment="1">
      <alignment horizontal="right"/>
    </xf>
    <xf numFmtId="166" fontId="3" fillId="2" borderId="4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1" fontId="6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5" fillId="0" borderId="0" xfId="0" applyFont="1" applyAlignment="1">
      <alignment vertical="center" wrapText="1"/>
    </xf>
    <xf numFmtId="0" fontId="31" fillId="0" borderId="0" xfId="1" applyFont="1" applyFill="1" applyAlignment="1">
      <alignment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4" fontId="3" fillId="0" borderId="3" xfId="0" applyNumberFormat="1" applyFont="1" applyFill="1" applyBorder="1" applyAlignment="1">
      <alignment horizontal="right"/>
    </xf>
    <xf numFmtId="4" fontId="6" fillId="0" borderId="4" xfId="0" applyNumberFormat="1" applyFont="1" applyFill="1" applyBorder="1" applyAlignment="1">
      <alignment horizontal="right"/>
    </xf>
    <xf numFmtId="4" fontId="3" fillId="0" borderId="4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4" fontId="69" fillId="0" borderId="21" xfId="1" applyNumberFormat="1" applyFont="1" applyFill="1" applyBorder="1" applyAlignment="1">
      <alignment horizontal="right" vertical="center"/>
    </xf>
    <xf numFmtId="4" fontId="63" fillId="28" borderId="21" xfId="1" applyNumberFormat="1" applyFont="1" applyFill="1" applyBorder="1" applyAlignment="1">
      <alignment horizontal="right" vertical="center"/>
    </xf>
    <xf numFmtId="4" fontId="63" fillId="0" borderId="21" xfId="1" applyNumberFormat="1" applyFont="1" applyFill="1" applyBorder="1" applyAlignment="1">
      <alignment horizontal="right" vertical="center"/>
    </xf>
    <xf numFmtId="4" fontId="66" fillId="0" borderId="21" xfId="1" applyNumberFormat="1" applyFont="1" applyFill="1" applyBorder="1" applyAlignment="1">
      <alignment horizontal="right" vertical="center"/>
    </xf>
    <xf numFmtId="4" fontId="22" fillId="0" borderId="0" xfId="1" applyNumberFormat="1" applyFont="1" applyFill="1" applyAlignment="1">
      <alignment vertical="center"/>
    </xf>
    <xf numFmtId="4" fontId="19" fillId="0" borderId="0" xfId="1" applyNumberFormat="1" applyFont="1" applyFill="1" applyAlignment="1">
      <alignment vertical="center"/>
    </xf>
    <xf numFmtId="4" fontId="19" fillId="0" borderId="0" xfId="1" applyNumberFormat="1" applyFont="1" applyFill="1" applyAlignment="1">
      <alignment horizontal="centerContinuous" vertical="center"/>
    </xf>
    <xf numFmtId="4" fontId="26" fillId="0" borderId="0" xfId="1" applyNumberFormat="1" applyFont="1" applyFill="1" applyAlignment="1">
      <alignment horizontal="center" vertical="center" wrapText="1"/>
    </xf>
    <xf numFmtId="4" fontId="53" fillId="0" borderId="0" xfId="1" applyNumberFormat="1" applyFont="1" applyFill="1" applyAlignment="1">
      <alignment vertical="center"/>
    </xf>
    <xf numFmtId="4" fontId="56" fillId="0" borderId="0" xfId="1" applyNumberFormat="1" applyFont="1" applyFill="1" applyAlignment="1">
      <alignment horizontal="left" vertical="center"/>
    </xf>
    <xf numFmtId="4" fontId="58" fillId="0" borderId="0" xfId="1" applyNumberFormat="1" applyFont="1" applyFill="1" applyAlignment="1">
      <alignment horizontal="center" vertical="center"/>
    </xf>
    <xf numFmtId="4" fontId="60" fillId="0" borderId="0" xfId="1" applyNumberFormat="1" applyFont="1" applyFill="1" applyBorder="1" applyAlignment="1">
      <alignment horizontal="centerContinuous" vertical="center"/>
    </xf>
    <xf numFmtId="4" fontId="27" fillId="0" borderId="21" xfId="1" applyNumberFormat="1" applyFont="1" applyFill="1" applyBorder="1" applyAlignment="1">
      <alignment horizontal="center" vertical="center" textRotation="90" wrapText="1"/>
    </xf>
    <xf numFmtId="4" fontId="62" fillId="0" borderId="21" xfId="1" quotePrefix="1" applyNumberFormat="1" applyFont="1" applyFill="1" applyBorder="1" applyAlignment="1">
      <alignment horizontal="center" vertical="center"/>
    </xf>
    <xf numFmtId="4" fontId="71" fillId="0" borderId="21" xfId="1" applyNumberFormat="1" applyFont="1" applyFill="1" applyBorder="1" applyAlignment="1">
      <alignment horizontal="right" vertical="center"/>
    </xf>
    <xf numFmtId="4" fontId="63" fillId="0" borderId="21" xfId="7" applyNumberFormat="1" applyFont="1" applyFill="1" applyBorder="1" applyAlignment="1">
      <alignment horizontal="right" vertical="center"/>
    </xf>
    <xf numFmtId="4" fontId="66" fillId="0" borderId="21" xfId="7" applyNumberFormat="1" applyFont="1" applyFill="1" applyBorder="1" applyAlignment="1">
      <alignment horizontal="right" vertical="center"/>
    </xf>
    <xf numFmtId="4" fontId="71" fillId="0" borderId="21" xfId="7" applyNumberFormat="1" applyFont="1" applyFill="1" applyBorder="1" applyAlignment="1">
      <alignment horizontal="right" vertical="center"/>
    </xf>
    <xf numFmtId="4" fontId="74" fillId="0" borderId="21" xfId="1" applyNumberFormat="1" applyFont="1" applyFill="1" applyBorder="1" applyAlignment="1">
      <alignment horizontal="right" vertical="center"/>
    </xf>
    <xf numFmtId="4" fontId="63" fillId="0" borderId="23" xfId="1" applyNumberFormat="1" applyFont="1" applyFill="1" applyBorder="1" applyAlignment="1">
      <alignment horizontal="right" vertical="center"/>
    </xf>
    <xf numFmtId="4" fontId="78" fillId="0" borderId="21" xfId="1" applyNumberFormat="1" applyFont="1" applyFill="1" applyBorder="1" applyAlignment="1">
      <alignment horizontal="right" vertical="center"/>
    </xf>
    <xf numFmtId="4" fontId="78" fillId="28" borderId="21" xfId="1" applyNumberFormat="1" applyFont="1" applyFill="1" applyBorder="1" applyAlignment="1">
      <alignment horizontal="right" vertical="center"/>
    </xf>
    <xf numFmtId="4" fontId="78" fillId="0" borderId="0" xfId="1" applyNumberFormat="1" applyFont="1" applyFill="1" applyBorder="1" applyAlignment="1">
      <alignment horizontal="right" vertical="center"/>
    </xf>
    <xf numFmtId="4" fontId="19" fillId="0" borderId="0" xfId="1" applyNumberFormat="1" applyFont="1" applyFill="1" applyAlignment="1">
      <alignment horizontal="center" vertical="center" wrapText="1"/>
    </xf>
    <xf numFmtId="4" fontId="22" fillId="0" borderId="0" xfId="1" applyNumberFormat="1" applyFont="1" applyFill="1" applyAlignment="1">
      <alignment horizontal="centerContinuous" vertical="center"/>
    </xf>
    <xf numFmtId="4" fontId="57" fillId="0" borderId="0" xfId="1" quotePrefix="1" applyNumberFormat="1" applyFont="1" applyFill="1" applyAlignment="1">
      <alignment horizontal="centerContinuous" vertical="center"/>
    </xf>
    <xf numFmtId="4" fontId="19" fillId="0" borderId="0" xfId="1" applyNumberFormat="1" applyFont="1" applyFill="1" applyAlignment="1">
      <alignment horizontal="right" vertical="center"/>
    </xf>
    <xf numFmtId="4" fontId="58" fillId="0" borderId="0" xfId="1" applyNumberFormat="1" applyFont="1" applyFill="1" applyAlignment="1">
      <alignment horizontal="centerContinuous" vertical="center"/>
    </xf>
    <xf numFmtId="4" fontId="63" fillId="29" borderId="21" xfId="1" applyNumberFormat="1" applyFont="1" applyFill="1" applyBorder="1" applyAlignment="1">
      <alignment horizontal="right" vertical="center"/>
    </xf>
    <xf numFmtId="4" fontId="78" fillId="29" borderId="21" xfId="1" applyNumberFormat="1" applyFont="1" applyFill="1" applyBorder="1" applyAlignment="1">
      <alignment horizontal="right" vertical="center"/>
    </xf>
    <xf numFmtId="3" fontId="30" fillId="29" borderId="0" xfId="1" applyNumberFormat="1" applyFont="1" applyFill="1" applyAlignment="1">
      <alignment vertical="center"/>
    </xf>
    <xf numFmtId="4" fontId="28" fillId="0" borderId="0" xfId="1" quotePrefix="1" applyNumberFormat="1" applyFont="1" applyFill="1" applyAlignment="1">
      <alignment horizontal="center" vertical="center"/>
    </xf>
    <xf numFmtId="4" fontId="29" fillId="0" borderId="0" xfId="1" applyNumberFormat="1" applyFont="1" applyFill="1" applyAlignment="1">
      <alignment vertical="center"/>
    </xf>
    <xf numFmtId="4" fontId="30" fillId="0" borderId="0" xfId="1" applyNumberFormat="1" applyFont="1" applyFill="1" applyAlignment="1">
      <alignment vertical="center"/>
    </xf>
    <xf numFmtId="4" fontId="30" fillId="0" borderId="0" xfId="1" applyNumberFormat="1" applyFont="1" applyFill="1" applyBorder="1" applyAlignment="1">
      <alignment vertical="center"/>
    </xf>
    <xf numFmtId="4" fontId="31" fillId="0" borderId="0" xfId="1" applyNumberFormat="1" applyFont="1" applyFill="1" applyBorder="1" applyAlignment="1">
      <alignment vertical="center"/>
    </xf>
    <xf numFmtId="4" fontId="82" fillId="0" borderId="0" xfId="1" applyNumberFormat="1" applyFont="1" applyFill="1" applyAlignment="1">
      <alignment vertical="center"/>
    </xf>
    <xf numFmtId="4" fontId="34" fillId="0" borderId="0" xfId="1" applyNumberFormat="1" applyFont="1" applyFill="1" applyBorder="1" applyAlignment="1">
      <alignment vertical="center"/>
    </xf>
    <xf numFmtId="4" fontId="10" fillId="3" borderId="1" xfId="0" quotePrefix="1" applyNumberFormat="1" applyFont="1" applyFill="1" applyBorder="1" applyAlignment="1">
      <alignment horizontal="left" vertical="center" wrapText="1"/>
    </xf>
    <xf numFmtId="4" fontId="8" fillId="3" borderId="2" xfId="0" applyNumberFormat="1" applyFont="1" applyFill="1" applyBorder="1" applyAlignment="1">
      <alignment vertical="center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4" fontId="7" fillId="0" borderId="0" xfId="0" applyNumberFormat="1" applyFont="1" applyAlignment="1">
      <alignment horizontal="center" vertical="center" wrapText="1"/>
    </xf>
    <xf numFmtId="4" fontId="6" fillId="0" borderId="1" xfId="0" quotePrefix="1" applyNumberFormat="1" applyFont="1" applyBorder="1" applyAlignment="1">
      <alignment horizontal="center" vertical="center" wrapText="1"/>
    </xf>
    <xf numFmtId="4" fontId="6" fillId="0" borderId="2" xfId="0" quotePrefix="1" applyNumberFormat="1" applyFont="1" applyBorder="1" applyAlignment="1">
      <alignment horizontal="center" vertical="center" wrapText="1"/>
    </xf>
    <xf numFmtId="4" fontId="6" fillId="0" borderId="4" xfId="0" quotePrefix="1" applyNumberFormat="1" applyFont="1" applyBorder="1" applyAlignment="1">
      <alignment horizontal="center" vertical="center" wrapText="1"/>
    </xf>
    <xf numFmtId="3" fontId="6" fillId="0" borderId="1" xfId="0" quotePrefix="1" applyNumberFormat="1" applyFont="1" applyBorder="1" applyAlignment="1">
      <alignment horizontal="center" wrapText="1"/>
    </xf>
    <xf numFmtId="3" fontId="6" fillId="0" borderId="2" xfId="0" quotePrefix="1" applyNumberFormat="1" applyFont="1" applyBorder="1" applyAlignment="1">
      <alignment horizontal="center" wrapText="1"/>
    </xf>
    <xf numFmtId="3" fontId="6" fillId="0" borderId="4" xfId="0" quotePrefix="1" applyNumberFormat="1" applyFont="1" applyBorder="1" applyAlignment="1">
      <alignment horizontal="center" wrapText="1"/>
    </xf>
    <xf numFmtId="4" fontId="10" fillId="4" borderId="1" xfId="0" applyNumberFormat="1" applyFont="1" applyFill="1" applyBorder="1" applyAlignment="1">
      <alignment horizontal="left" vertical="center" wrapText="1"/>
    </xf>
    <xf numFmtId="4" fontId="10" fillId="4" borderId="2" xfId="0" applyNumberFormat="1" applyFont="1" applyFill="1" applyBorder="1" applyAlignment="1">
      <alignment horizontal="left" vertical="center" wrapText="1"/>
    </xf>
    <xf numFmtId="4" fontId="10" fillId="4" borderId="4" xfId="0" applyNumberFormat="1" applyFont="1" applyFill="1" applyBorder="1" applyAlignment="1">
      <alignment horizontal="left" vertical="center" wrapText="1"/>
    </xf>
    <xf numFmtId="4" fontId="0" fillId="0" borderId="2" xfId="0" applyNumberFormat="1" applyBorder="1" applyAlignment="1">
      <alignment horizontal="left" vertical="center" wrapText="1"/>
    </xf>
    <xf numFmtId="4" fontId="0" fillId="0" borderId="4" xfId="0" applyNumberFormat="1" applyBorder="1" applyAlignment="1">
      <alignment horizontal="left" vertical="center" wrapText="1"/>
    </xf>
    <xf numFmtId="4" fontId="10" fillId="3" borderId="1" xfId="0" applyNumberFormat="1" applyFont="1" applyFill="1" applyBorder="1" applyAlignment="1">
      <alignment horizontal="left" vertical="center" wrapText="1"/>
    </xf>
    <xf numFmtId="4" fontId="10" fillId="3" borderId="2" xfId="0" applyNumberFormat="1" applyFont="1" applyFill="1" applyBorder="1" applyAlignment="1">
      <alignment horizontal="left" vertical="center" wrapText="1"/>
    </xf>
    <xf numFmtId="4" fontId="10" fillId="3" borderId="4" xfId="0" applyNumberFormat="1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4" fontId="10" fillId="0" borderId="1" xfId="0" quotePrefix="1" applyNumberFormat="1" applyFont="1" applyBorder="1" applyAlignment="1">
      <alignment horizontal="left" vertical="center"/>
    </xf>
    <xf numFmtId="4" fontId="8" fillId="0" borderId="2" xfId="0" applyNumberFormat="1" applyFont="1" applyBorder="1" applyAlignment="1">
      <alignment vertical="center"/>
    </xf>
    <xf numFmtId="4" fontId="5" fillId="0" borderId="0" xfId="0" applyNumberFormat="1" applyFont="1" applyAlignment="1">
      <alignment horizontal="center" vertical="center" wrapText="1"/>
    </xf>
    <xf numFmtId="4" fontId="12" fillId="0" borderId="0" xfId="0" applyNumberFormat="1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10" fillId="0" borderId="1" xfId="0" quotePrefix="1" applyFont="1" applyBorder="1" applyAlignment="1">
      <alignment horizontal="left" vertical="center"/>
    </xf>
    <xf numFmtId="0" fontId="10" fillId="0" borderId="1" xfId="0" quotePrefix="1" applyFont="1" applyBorder="1" applyAlignment="1">
      <alignment horizontal="left" vertical="center" wrapText="1"/>
    </xf>
    <xf numFmtId="0" fontId="10" fillId="3" borderId="1" xfId="0" quotePrefix="1" applyFont="1" applyFill="1" applyBorder="1" applyAlignment="1">
      <alignment horizontal="left" vertical="center" wrapText="1"/>
    </xf>
    <xf numFmtId="165" fontId="3" fillId="2" borderId="7" xfId="0" applyNumberFormat="1" applyFont="1" applyFill="1" applyBorder="1" applyAlignment="1" applyProtection="1">
      <alignment horizontal="right" wrapText="1"/>
    </xf>
    <xf numFmtId="165" fontId="3" fillId="2" borderId="8" xfId="0" applyNumberFormat="1" applyFont="1" applyFill="1" applyBorder="1" applyAlignment="1" applyProtection="1">
      <alignment horizontal="right" wrapText="1"/>
    </xf>
    <xf numFmtId="165" fontId="3" fillId="2" borderId="7" xfId="0" applyNumberFormat="1" applyFont="1" applyFill="1" applyBorder="1" applyAlignment="1">
      <alignment horizontal="right"/>
    </xf>
    <xf numFmtId="165" fontId="3" fillId="2" borderId="8" xfId="0" applyNumberFormat="1" applyFont="1" applyFill="1" applyBorder="1" applyAlignment="1">
      <alignment horizontal="right"/>
    </xf>
    <xf numFmtId="0" fontId="45" fillId="2" borderId="7" xfId="0" applyNumberFormat="1" applyFont="1" applyFill="1" applyBorder="1" applyAlignment="1" applyProtection="1">
      <alignment horizontal="left" vertical="center" wrapText="1"/>
    </xf>
    <xf numFmtId="0" fontId="45" fillId="2" borderId="8" xfId="0" applyNumberFormat="1" applyFont="1" applyFill="1" applyBorder="1" applyAlignment="1" applyProtection="1">
      <alignment horizontal="left" vertical="center" wrapText="1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10" fillId="2" borderId="7" xfId="0" applyNumberFormat="1" applyFont="1" applyFill="1" applyBorder="1" applyAlignment="1" applyProtection="1">
      <alignment horizontal="left" vertical="center" wrapText="1"/>
    </xf>
    <xf numFmtId="0" fontId="10" fillId="2" borderId="8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vertical="center" wrapText="1"/>
    </xf>
    <xf numFmtId="165" fontId="6" fillId="0" borderId="7" xfId="0" applyNumberFormat="1" applyFont="1" applyFill="1" applyBorder="1" applyAlignment="1" applyProtection="1">
      <alignment horizontal="right" vertical="center" wrapText="1"/>
    </xf>
    <xf numFmtId="165" fontId="6" fillId="0" borderId="8" xfId="0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4" fontId="3" fillId="2" borderId="7" xfId="0" applyNumberFormat="1" applyFont="1" applyFill="1" applyBorder="1" applyAlignment="1">
      <alignment horizontal="center"/>
    </xf>
    <xf numFmtId="4" fontId="3" fillId="2" borderId="8" xfId="0" applyNumberFormat="1" applyFont="1" applyFill="1" applyBorder="1" applyAlignment="1">
      <alignment horizontal="center"/>
    </xf>
    <xf numFmtId="0" fontId="6" fillId="4" borderId="11" xfId="0" applyNumberFormat="1" applyFont="1" applyFill="1" applyBorder="1" applyAlignment="1" applyProtection="1">
      <alignment horizontal="center" vertical="center" wrapText="1"/>
    </xf>
    <xf numFmtId="0" fontId="6" fillId="4" borderId="12" xfId="0" applyNumberFormat="1" applyFont="1" applyFill="1" applyBorder="1" applyAlignment="1" applyProtection="1">
      <alignment horizontal="center" vertical="center" wrapText="1"/>
    </xf>
    <xf numFmtId="0" fontId="6" fillId="4" borderId="9" xfId="0" applyNumberFormat="1" applyFont="1" applyFill="1" applyBorder="1" applyAlignment="1" applyProtection="1">
      <alignment horizontal="center" vertical="center" wrapText="1"/>
    </xf>
    <xf numFmtId="0" fontId="6" fillId="4" borderId="13" xfId="0" applyNumberFormat="1" applyFont="1" applyFill="1" applyBorder="1" applyAlignment="1" applyProtection="1">
      <alignment horizontal="center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0" xfId="0" applyNumberFormat="1" applyFont="1" applyFill="1" applyBorder="1" applyAlignment="1" applyProtection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/>
    </xf>
    <xf numFmtId="49" fontId="1" fillId="4" borderId="8" xfId="0" applyNumberFormat="1" applyFont="1" applyFill="1" applyBorder="1" applyAlignment="1">
      <alignment horizontal="center" vertical="center"/>
    </xf>
    <xf numFmtId="49" fontId="52" fillId="4" borderId="7" xfId="0" applyNumberFormat="1" applyFont="1" applyFill="1" applyBorder="1" applyAlignment="1">
      <alignment horizontal="center" vertical="center"/>
    </xf>
    <xf numFmtId="49" fontId="52" fillId="4" borderId="8" xfId="0" applyNumberFormat="1" applyFont="1" applyFill="1" applyBorder="1" applyAlignment="1">
      <alignment horizontal="center" vertical="center"/>
    </xf>
    <xf numFmtId="4" fontId="3" fillId="4" borderId="7" xfId="0" applyNumberFormat="1" applyFont="1" applyFill="1" applyBorder="1" applyAlignment="1">
      <alignment horizontal="center"/>
    </xf>
    <xf numFmtId="4" fontId="3" fillId="4" borderId="8" xfId="0" applyNumberFormat="1" applyFont="1" applyFill="1" applyBorder="1" applyAlignment="1">
      <alignment horizontal="center"/>
    </xf>
    <xf numFmtId="0" fontId="17" fillId="2" borderId="11" xfId="0" applyNumberFormat="1" applyFont="1" applyFill="1" applyBorder="1" applyAlignment="1" applyProtection="1">
      <alignment horizontal="center" vertical="center" wrapText="1"/>
    </xf>
    <xf numFmtId="0" fontId="17" fillId="2" borderId="12" xfId="0" applyNumberFormat="1" applyFont="1" applyFill="1" applyBorder="1" applyAlignment="1" applyProtection="1">
      <alignment horizontal="center" vertical="center" wrapText="1"/>
    </xf>
    <xf numFmtId="0" fontId="17" fillId="2" borderId="9" xfId="0" applyNumberFormat="1" applyFont="1" applyFill="1" applyBorder="1" applyAlignment="1" applyProtection="1">
      <alignment horizontal="center" vertical="center" wrapText="1"/>
    </xf>
    <xf numFmtId="0" fontId="17" fillId="2" borderId="13" xfId="0" applyNumberFormat="1" applyFont="1" applyFill="1" applyBorder="1" applyAlignment="1" applyProtection="1">
      <alignment horizontal="center" vertical="center" wrapText="1"/>
    </xf>
    <xf numFmtId="0" fontId="17" fillId="2" borderId="5" xfId="0" applyNumberFormat="1" applyFont="1" applyFill="1" applyBorder="1" applyAlignment="1" applyProtection="1">
      <alignment horizontal="center" vertical="center" wrapText="1"/>
    </xf>
    <xf numFmtId="0" fontId="17" fillId="2" borderId="10" xfId="0" applyNumberFormat="1" applyFont="1" applyFill="1" applyBorder="1" applyAlignment="1" applyProtection="1">
      <alignment horizontal="center" vertical="center" wrapText="1"/>
    </xf>
    <xf numFmtId="0" fontId="17" fillId="2" borderId="7" xfId="0" applyNumberFormat="1" applyFont="1" applyFill="1" applyBorder="1" applyAlignment="1" applyProtection="1">
      <alignment horizontal="center" vertical="center" wrapText="1"/>
    </xf>
    <xf numFmtId="0" fontId="17" fillId="2" borderId="8" xfId="0" applyNumberFormat="1" applyFont="1" applyFill="1" applyBorder="1" applyAlignment="1" applyProtection="1">
      <alignment horizontal="center" vertical="center" wrapText="1"/>
    </xf>
    <xf numFmtId="49" fontId="52" fillId="0" borderId="7" xfId="0" applyNumberFormat="1" applyFont="1" applyFill="1" applyBorder="1" applyAlignment="1">
      <alignment horizontal="center" vertical="center"/>
    </xf>
    <xf numFmtId="49" fontId="52" fillId="0" borderId="8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3" fillId="4" borderId="7" xfId="0" applyNumberFormat="1" applyFont="1" applyFill="1" applyBorder="1" applyAlignment="1" applyProtection="1">
      <alignment horizontal="center" vertical="center" wrapText="1"/>
    </xf>
    <xf numFmtId="0" fontId="3" fillId="4" borderId="8" xfId="0" applyNumberFormat="1" applyFont="1" applyFill="1" applyBorder="1" applyAlignment="1" applyProtection="1">
      <alignment horizontal="center" vertical="center" wrapText="1"/>
    </xf>
    <xf numFmtId="49" fontId="16" fillId="4" borderId="11" xfId="0" applyNumberFormat="1" applyFont="1" applyFill="1" applyBorder="1" applyAlignment="1">
      <alignment horizontal="left" vertical="center" wrapText="1"/>
    </xf>
    <xf numFmtId="49" fontId="16" fillId="4" borderId="13" xfId="0" applyNumberFormat="1" applyFont="1" applyFill="1" applyBorder="1" applyAlignment="1">
      <alignment horizontal="left" vertical="center" wrapText="1"/>
    </xf>
    <xf numFmtId="4" fontId="3" fillId="0" borderId="7" xfId="0" applyNumberFormat="1" applyFont="1" applyFill="1" applyBorder="1" applyAlignment="1">
      <alignment horizontal="center"/>
    </xf>
    <xf numFmtId="4" fontId="3" fillId="0" borderId="8" xfId="0" applyNumberFormat="1" applyFont="1" applyFill="1" applyBorder="1" applyAlignment="1">
      <alignment horizontal="center"/>
    </xf>
    <xf numFmtId="2" fontId="52" fillId="0" borderId="11" xfId="0" applyNumberFormat="1" applyFont="1" applyBorder="1" applyAlignment="1">
      <alignment horizontal="center"/>
    </xf>
    <xf numFmtId="2" fontId="52" fillId="0" borderId="26" xfId="0" applyNumberFormat="1" applyFont="1" applyBorder="1" applyAlignment="1">
      <alignment horizontal="center"/>
    </xf>
    <xf numFmtId="4" fontId="52" fillId="0" borderId="7" xfId="0" applyNumberFormat="1" applyFont="1" applyBorder="1" applyAlignment="1">
      <alignment horizontal="center"/>
    </xf>
    <xf numFmtId="4" fontId="52" fillId="0" borderId="8" xfId="0" applyNumberFormat="1" applyFont="1" applyBorder="1" applyAlignment="1">
      <alignment horizontal="center"/>
    </xf>
    <xf numFmtId="3" fontId="3" fillId="2" borderId="7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4" fontId="3" fillId="2" borderId="25" xfId="0" applyNumberFormat="1" applyFont="1" applyFill="1" applyBorder="1" applyAlignment="1">
      <alignment horizontal="center"/>
    </xf>
    <xf numFmtId="4" fontId="3" fillId="5" borderId="7" xfId="0" applyNumberFormat="1" applyFont="1" applyFill="1" applyBorder="1" applyAlignment="1">
      <alignment horizontal="center"/>
    </xf>
    <xf numFmtId="4" fontId="3" fillId="5" borderId="8" xfId="0" applyNumberFormat="1" applyFont="1" applyFill="1" applyBorder="1" applyAlignment="1">
      <alignment horizontal="center"/>
    </xf>
    <xf numFmtId="0" fontId="3" fillId="5" borderId="7" xfId="0" applyNumberFormat="1" applyFont="1" applyFill="1" applyBorder="1" applyAlignment="1" applyProtection="1">
      <alignment horizontal="center" vertical="center" wrapText="1"/>
    </xf>
    <xf numFmtId="0" fontId="3" fillId="5" borderId="8" xfId="0" applyNumberFormat="1" applyFont="1" applyFill="1" applyBorder="1" applyAlignment="1" applyProtection="1">
      <alignment horizontal="center" vertical="center" wrapText="1"/>
    </xf>
    <xf numFmtId="49" fontId="52" fillId="5" borderId="7" xfId="0" applyNumberFormat="1" applyFont="1" applyFill="1" applyBorder="1" applyAlignment="1">
      <alignment horizontal="center" vertical="center"/>
    </xf>
    <xf numFmtId="49" fontId="52" fillId="5" borderId="8" xfId="0" applyNumberFormat="1" applyFont="1" applyFill="1" applyBorder="1" applyAlignment="1">
      <alignment horizontal="center" vertical="center"/>
    </xf>
    <xf numFmtId="0" fontId="2" fillId="5" borderId="5" xfId="0" applyNumberFormat="1" applyFont="1" applyFill="1" applyBorder="1" applyAlignment="1" applyProtection="1">
      <alignment horizontal="center" vertical="center" wrapText="1"/>
    </xf>
    <xf numFmtId="0" fontId="6" fillId="5" borderId="11" xfId="0" applyNumberFormat="1" applyFont="1" applyFill="1" applyBorder="1" applyAlignment="1" applyProtection="1">
      <alignment horizontal="center" vertical="center" wrapText="1"/>
    </xf>
    <xf numFmtId="0" fontId="6" fillId="5" borderId="12" xfId="0" applyNumberFormat="1" applyFont="1" applyFill="1" applyBorder="1" applyAlignment="1" applyProtection="1">
      <alignment horizontal="center" vertical="center" wrapText="1"/>
    </xf>
    <xf numFmtId="0" fontId="6" fillId="5" borderId="9" xfId="0" applyNumberFormat="1" applyFont="1" applyFill="1" applyBorder="1" applyAlignment="1" applyProtection="1">
      <alignment horizontal="center" vertical="center" wrapText="1"/>
    </xf>
    <xf numFmtId="0" fontId="6" fillId="5" borderId="13" xfId="0" applyNumberFormat="1" applyFont="1" applyFill="1" applyBorder="1" applyAlignment="1" applyProtection="1">
      <alignment horizontal="center" vertical="center" wrapText="1"/>
    </xf>
    <xf numFmtId="0" fontId="6" fillId="5" borderId="5" xfId="0" applyNumberFormat="1" applyFont="1" applyFill="1" applyBorder="1" applyAlignment="1" applyProtection="1">
      <alignment horizontal="center" vertical="center" wrapText="1"/>
    </xf>
    <xf numFmtId="0" fontId="6" fillId="5" borderId="10" xfId="0" applyNumberFormat="1" applyFont="1" applyFill="1" applyBorder="1" applyAlignment="1" applyProtection="1">
      <alignment horizontal="center" vertical="center" wrapText="1"/>
    </xf>
    <xf numFmtId="0" fontId="6" fillId="5" borderId="7" xfId="0" applyNumberFormat="1" applyFont="1" applyFill="1" applyBorder="1" applyAlignment="1" applyProtection="1">
      <alignment horizontal="center" vertical="center" wrapText="1"/>
    </xf>
    <xf numFmtId="0" fontId="6" fillId="5" borderId="8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49" fontId="1" fillId="17" borderId="11" xfId="0" applyNumberFormat="1" applyFont="1" applyFill="1" applyBorder="1" applyAlignment="1">
      <alignment horizontal="center" vertical="center" wrapText="1"/>
    </xf>
    <xf numFmtId="49" fontId="1" fillId="17" borderId="13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center" vertical="center" wrapText="1"/>
    </xf>
    <xf numFmtId="0" fontId="6" fillId="2" borderId="9" xfId="0" applyNumberFormat="1" applyFont="1" applyFill="1" applyBorder="1" applyAlignment="1" applyProtection="1">
      <alignment horizontal="center" vertical="center" wrapText="1"/>
    </xf>
    <xf numFmtId="0" fontId="6" fillId="2" borderId="13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10" xfId="0" applyNumberFormat="1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>
      <alignment horizontal="center" vertical="center"/>
    </xf>
    <xf numFmtId="0" fontId="20" fillId="0" borderId="0" xfId="2" applyFont="1" applyBorder="1" applyAlignment="1">
      <alignment horizontal="left"/>
    </xf>
    <xf numFmtId="0" fontId="48" fillId="0" borderId="0" xfId="0" applyFont="1" applyAlignment="1">
      <alignment horizontal="center" vertical="center"/>
    </xf>
    <xf numFmtId="0" fontId="47" fillId="12" borderId="15" xfId="0" applyFont="1" applyFill="1" applyBorder="1" applyAlignment="1">
      <alignment horizontal="center" vertical="center" textRotation="90" wrapText="1"/>
    </xf>
    <xf numFmtId="0" fontId="46" fillId="11" borderId="16" xfId="0" applyFont="1" applyFill="1" applyBorder="1" applyAlignment="1">
      <alignment horizontal="center" vertical="center" textRotation="90" wrapText="1"/>
    </xf>
    <xf numFmtId="0" fontId="46" fillId="11" borderId="17" xfId="0" applyFont="1" applyFill="1" applyBorder="1" applyAlignment="1">
      <alignment horizontal="center" vertical="center" textRotation="90" wrapText="1"/>
    </xf>
    <xf numFmtId="164" fontId="47" fillId="12" borderId="15" xfId="0" applyNumberFormat="1" applyFont="1" applyFill="1" applyBorder="1" applyAlignment="1">
      <alignment horizontal="center" vertical="center" textRotation="90" wrapText="1"/>
    </xf>
    <xf numFmtId="164" fontId="46" fillId="11" borderId="16" xfId="0" applyNumberFormat="1" applyFont="1" applyFill="1" applyBorder="1" applyAlignment="1">
      <alignment horizontal="center" vertical="center" textRotation="90" wrapText="1"/>
    </xf>
    <xf numFmtId="164" fontId="46" fillId="11" borderId="17" xfId="0" applyNumberFormat="1" applyFont="1" applyFill="1" applyBorder="1" applyAlignment="1">
      <alignment horizontal="center" vertical="center" textRotation="90" wrapText="1"/>
    </xf>
    <xf numFmtId="0" fontId="46" fillId="11" borderId="14" xfId="0" applyFont="1" applyFill="1" applyBorder="1" applyAlignment="1">
      <alignment horizontal="center" vertical="center" wrapText="1"/>
    </xf>
    <xf numFmtId="0" fontId="46" fillId="11" borderId="16" xfId="0" applyFont="1" applyFill="1" applyBorder="1" applyAlignment="1">
      <alignment horizontal="center" vertical="center" wrapText="1"/>
    </xf>
    <xf numFmtId="0" fontId="46" fillId="11" borderId="17" xfId="0" applyFont="1" applyFill="1" applyBorder="1" applyAlignment="1">
      <alignment horizontal="center" vertical="center" wrapText="1"/>
    </xf>
    <xf numFmtId="0" fontId="46" fillId="11" borderId="14" xfId="0" applyFont="1" applyFill="1" applyBorder="1" applyAlignment="1">
      <alignment horizontal="center" vertical="center" textRotation="90" wrapText="1"/>
    </xf>
  </cellXfs>
  <cellStyles count="8">
    <cellStyle name="Normalno" xfId="0" builtinId="0"/>
    <cellStyle name="Normalno 2" xfId="1" xr:uid="{00000000-0005-0000-0000-000001000000}"/>
    <cellStyle name="Normalno 3" xfId="7" xr:uid="{00000000-0005-0000-0000-000002000000}"/>
    <cellStyle name="Obično 2" xfId="2" xr:uid="{00000000-0005-0000-0000-000003000000}"/>
    <cellStyle name="Obično_List1" xfId="6" xr:uid="{00000000-0005-0000-0000-000004000000}"/>
    <cellStyle name="Obično_List4" xfId="3" xr:uid="{00000000-0005-0000-0000-000005000000}"/>
    <cellStyle name="Obično_List5" xfId="4" xr:uid="{00000000-0005-0000-0000-000006000000}"/>
    <cellStyle name="Obično_List8" xfId="5" xr:uid="{00000000-0005-0000-0000-000007000000}"/>
  </cellStyles>
  <dxfs count="0"/>
  <tableStyles count="0" defaultTableStyle="TableStyleMedium2" defaultPivotStyle="PivotStyleLight16"/>
  <colors>
    <mruColors>
      <color rgb="FFCCFFFF"/>
      <color rgb="FF66FFFF"/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0Administrator/Desktop/My%20Documents/GRAD/PLANOVI/PLANOVI%202022-2024/2.IZMJENE%202022/O&#352;%20VN%20FIN.PLAN%202022-2024%20PRIJEDLOG%202.IZMJEN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0Administrator/Desktop/My%20Documents/GRAD/PLANOVI/PLANOVI%202022-2024/2.IZMJENE%202022/Users/10Administrator/Desktop/My%20Documents/GRAD/PLANOVI/PLANOVI%202021-2023/1.izmjene/1.IZMJENE%20FIN.PLANA%20O&#352;%20VN%202021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"/>
      <sheetName val="PLAN PRIHODA"/>
      <sheetName val="PRIHODI"/>
      <sheetName val="RASHODI i DI"/>
    </sheetNames>
    <sheetDataSet>
      <sheetData sheetId="0"/>
      <sheetData sheetId="1"/>
      <sheetData sheetId="2"/>
      <sheetData sheetId="3">
        <row r="11">
          <cell r="L11">
            <v>0</v>
          </cell>
          <cell r="Q11">
            <v>0</v>
          </cell>
          <cell r="R11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vori_upute 2017"/>
      <sheetName val="izvori_pravilnik RH"/>
      <sheetName val="izvori_grad_2016"/>
      <sheetName val="IZVOI_ustanove"/>
      <sheetName val="IZVORI_promjene"/>
      <sheetName val="IZVORI_svi"/>
      <sheetName val="IZVORI_skica"/>
      <sheetName val="IZMJENE I DOPUNE PRIHODA"/>
      <sheetName val="OPĆI DIO "/>
      <sheetName val="PLAN PRIHODA "/>
      <sheetName val="PRIHODI"/>
      <sheetName val="RASHODI i D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1">
          <cell r="W1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J49"/>
  <sheetViews>
    <sheetView workbookViewId="0">
      <selection activeCell="J16" sqref="J16"/>
    </sheetView>
  </sheetViews>
  <sheetFormatPr defaultRowHeight="15" x14ac:dyDescent="0.25"/>
  <cols>
    <col min="5" max="10" width="25.28515625" customWidth="1"/>
  </cols>
  <sheetData>
    <row r="1" spans="1:10" ht="15.75" x14ac:dyDescent="0.25">
      <c r="A1" s="372" t="s">
        <v>838</v>
      </c>
    </row>
    <row r="2" spans="1:10" ht="15.75" x14ac:dyDescent="0.25">
      <c r="A2" s="372" t="s">
        <v>839</v>
      </c>
    </row>
    <row r="3" spans="1:10" ht="15.75" x14ac:dyDescent="0.25">
      <c r="A3" s="372" t="s">
        <v>840</v>
      </c>
    </row>
    <row r="4" spans="1:10" ht="15.75" x14ac:dyDescent="0.25">
      <c r="A4" s="372" t="s">
        <v>841</v>
      </c>
    </row>
    <row r="5" spans="1:10" ht="15.75" x14ac:dyDescent="0.25">
      <c r="A5" s="372" t="s">
        <v>41</v>
      </c>
      <c r="F5" s="460"/>
      <c r="G5" s="460"/>
      <c r="H5" s="460"/>
    </row>
    <row r="6" spans="1:10" ht="42" customHeight="1" x14ac:dyDescent="0.25">
      <c r="A6" s="538" t="s">
        <v>904</v>
      </c>
      <c r="B6" s="538"/>
      <c r="C6" s="538"/>
      <c r="D6" s="538"/>
      <c r="E6" s="538"/>
      <c r="F6" s="538"/>
      <c r="G6" s="538"/>
      <c r="H6" s="538"/>
      <c r="I6" s="538"/>
      <c r="J6" s="538"/>
    </row>
    <row r="7" spans="1:10" ht="18" x14ac:dyDescent="0.25">
      <c r="A7" s="383"/>
      <c r="B7" s="383"/>
      <c r="C7" s="383"/>
      <c r="D7" s="383"/>
      <c r="E7" s="383"/>
      <c r="F7" s="383"/>
      <c r="G7" s="383"/>
      <c r="H7" s="383"/>
      <c r="I7" s="383"/>
      <c r="J7" s="383"/>
    </row>
    <row r="8" spans="1:10" ht="15.75" x14ac:dyDescent="0.25">
      <c r="A8" s="538" t="s">
        <v>22</v>
      </c>
      <c r="B8" s="538"/>
      <c r="C8" s="538"/>
      <c r="D8" s="538"/>
      <c r="E8" s="538"/>
      <c r="F8" s="538"/>
      <c r="G8" s="538"/>
      <c r="H8" s="538"/>
      <c r="I8" s="540"/>
      <c r="J8" s="540"/>
    </row>
    <row r="9" spans="1:10" ht="18" x14ac:dyDescent="0.25">
      <c r="A9" s="383"/>
      <c r="B9" s="383"/>
      <c r="C9" s="383"/>
      <c r="D9" s="383"/>
      <c r="E9" s="383"/>
      <c r="F9" s="383"/>
      <c r="G9" s="383"/>
      <c r="H9" s="383"/>
      <c r="I9" s="384"/>
      <c r="J9" s="384"/>
    </row>
    <row r="10" spans="1:10" ht="15.75" x14ac:dyDescent="0.25">
      <c r="A10" s="538" t="s">
        <v>30</v>
      </c>
      <c r="B10" s="539"/>
      <c r="C10" s="539"/>
      <c r="D10" s="539"/>
      <c r="E10" s="539"/>
      <c r="F10" s="539"/>
      <c r="G10" s="539"/>
      <c r="H10" s="539"/>
      <c r="I10" s="539"/>
      <c r="J10" s="539"/>
    </row>
    <row r="11" spans="1:10" ht="18" x14ac:dyDescent="0.25">
      <c r="A11" s="385"/>
      <c r="B11" s="386"/>
      <c r="C11" s="386"/>
      <c r="D11" s="386"/>
      <c r="E11" s="387"/>
      <c r="F11" s="455"/>
      <c r="G11" s="455"/>
      <c r="H11" s="3"/>
      <c r="I11" s="3"/>
      <c r="J11" s="19" t="s">
        <v>520</v>
      </c>
    </row>
    <row r="12" spans="1:10" ht="26.25" customHeight="1" x14ac:dyDescent="0.25">
      <c r="A12" s="528" t="s">
        <v>854</v>
      </c>
      <c r="B12" s="529"/>
      <c r="C12" s="529"/>
      <c r="D12" s="529"/>
      <c r="E12" s="530"/>
      <c r="F12" s="411" t="s">
        <v>899</v>
      </c>
      <c r="G12" s="411" t="s">
        <v>900</v>
      </c>
      <c r="H12" s="373" t="s">
        <v>901</v>
      </c>
      <c r="I12" s="373" t="s">
        <v>879</v>
      </c>
      <c r="J12" s="373" t="s">
        <v>902</v>
      </c>
    </row>
    <row r="13" spans="1:10" x14ac:dyDescent="0.25">
      <c r="A13" s="531">
        <v>1</v>
      </c>
      <c r="B13" s="532"/>
      <c r="C13" s="532"/>
      <c r="D13" s="532"/>
      <c r="E13" s="533"/>
      <c r="F13" s="373">
        <v>2</v>
      </c>
      <c r="G13" s="373">
        <v>3</v>
      </c>
      <c r="H13" s="373">
        <v>4</v>
      </c>
      <c r="I13" s="373">
        <v>5</v>
      </c>
      <c r="J13" s="373">
        <v>6</v>
      </c>
    </row>
    <row r="14" spans="1:10" x14ac:dyDescent="0.25">
      <c r="A14" s="541" t="s">
        <v>0</v>
      </c>
      <c r="B14" s="542"/>
      <c r="C14" s="542"/>
      <c r="D14" s="542"/>
      <c r="E14" s="543"/>
      <c r="F14" s="392">
        <v>2015749.64</v>
      </c>
      <c r="G14" s="392">
        <f t="shared" ref="G14" si="0">G15+G16</f>
        <v>2419909.4700000002</v>
      </c>
      <c r="H14" s="392">
        <f t="shared" ref="H14:J14" si="1">H15+H16</f>
        <v>2305300</v>
      </c>
      <c r="I14" s="392">
        <f t="shared" si="1"/>
        <v>2397500</v>
      </c>
      <c r="J14" s="392">
        <f t="shared" si="1"/>
        <v>2421600</v>
      </c>
    </row>
    <row r="15" spans="1:10" x14ac:dyDescent="0.25">
      <c r="A15" s="544" t="s">
        <v>855</v>
      </c>
      <c r="B15" s="545"/>
      <c r="C15" s="545"/>
      <c r="D15" s="545"/>
      <c r="E15" s="546"/>
      <c r="F15" s="393">
        <v>2015749.64</v>
      </c>
      <c r="G15" s="393">
        <v>2419909.4700000002</v>
      </c>
      <c r="H15" s="393">
        <v>2305300</v>
      </c>
      <c r="I15" s="393">
        <v>2397500</v>
      </c>
      <c r="J15" s="393">
        <v>2421600</v>
      </c>
    </row>
    <row r="16" spans="1:10" x14ac:dyDescent="0.25">
      <c r="A16" s="547" t="s">
        <v>856</v>
      </c>
      <c r="B16" s="546"/>
      <c r="C16" s="546"/>
      <c r="D16" s="546"/>
      <c r="E16" s="546"/>
      <c r="F16" s="393">
        <v>0</v>
      </c>
      <c r="G16" s="393">
        <v>0</v>
      </c>
      <c r="H16" s="393">
        <v>0</v>
      </c>
      <c r="I16" s="393">
        <v>0</v>
      </c>
      <c r="J16" s="393">
        <v>0</v>
      </c>
    </row>
    <row r="17" spans="1:10" x14ac:dyDescent="0.25">
      <c r="A17" s="388" t="s">
        <v>1</v>
      </c>
      <c r="B17" s="389"/>
      <c r="C17" s="389"/>
      <c r="D17" s="389"/>
      <c r="E17" s="389"/>
      <c r="F17" s="392">
        <v>2042853.1300000001</v>
      </c>
      <c r="G17" s="392">
        <f t="shared" ref="G17" si="2">G18+G19</f>
        <v>2453207</v>
      </c>
      <c r="H17" s="392">
        <f t="shared" ref="H17:J17" si="3">H18+H19</f>
        <v>2345300</v>
      </c>
      <c r="I17" s="392">
        <f t="shared" si="3"/>
        <v>2397500</v>
      </c>
      <c r="J17" s="392">
        <f t="shared" si="3"/>
        <v>2421600</v>
      </c>
    </row>
    <row r="18" spans="1:10" x14ac:dyDescent="0.25">
      <c r="A18" s="548" t="s">
        <v>857</v>
      </c>
      <c r="B18" s="545"/>
      <c r="C18" s="545"/>
      <c r="D18" s="545"/>
      <c r="E18" s="545"/>
      <c r="F18" s="393">
        <v>1991904.26</v>
      </c>
      <c r="G18" s="393">
        <v>2390009.4700000002</v>
      </c>
      <c r="H18" s="393">
        <v>2277400</v>
      </c>
      <c r="I18" s="393">
        <v>2339364</v>
      </c>
      <c r="J18" s="396">
        <v>2362882</v>
      </c>
    </row>
    <row r="19" spans="1:10" x14ac:dyDescent="0.25">
      <c r="A19" s="547" t="s">
        <v>858</v>
      </c>
      <c r="B19" s="546"/>
      <c r="C19" s="546"/>
      <c r="D19" s="546"/>
      <c r="E19" s="546"/>
      <c r="F19" s="393">
        <v>50948.87</v>
      </c>
      <c r="G19" s="393">
        <v>63197.53</v>
      </c>
      <c r="H19" s="393">
        <v>67900</v>
      </c>
      <c r="I19" s="393">
        <v>58136</v>
      </c>
      <c r="J19" s="396">
        <v>58718</v>
      </c>
    </row>
    <row r="20" spans="1:10" x14ac:dyDescent="0.25">
      <c r="A20" s="549" t="s">
        <v>2</v>
      </c>
      <c r="B20" s="542"/>
      <c r="C20" s="542"/>
      <c r="D20" s="542"/>
      <c r="E20" s="542"/>
      <c r="F20" s="392">
        <v>-27103.490000000224</v>
      </c>
      <c r="G20" s="392">
        <f t="shared" ref="G20" si="4">G14-G17</f>
        <v>-33297.529999999795</v>
      </c>
      <c r="H20" s="392">
        <f t="shared" ref="H20:J20" si="5">H14-H17</f>
        <v>-40000</v>
      </c>
      <c r="I20" s="392">
        <f t="shared" si="5"/>
        <v>0</v>
      </c>
      <c r="J20" s="392">
        <f t="shared" si="5"/>
        <v>0</v>
      </c>
    </row>
    <row r="21" spans="1:10" ht="18" x14ac:dyDescent="0.25">
      <c r="A21" s="383"/>
      <c r="B21" s="390"/>
      <c r="C21" s="390"/>
      <c r="D21" s="390"/>
      <c r="E21" s="390"/>
      <c r="F21" s="390"/>
      <c r="G21" s="390"/>
      <c r="H21" s="399"/>
      <c r="I21" s="399"/>
      <c r="J21" s="399"/>
    </row>
    <row r="22" spans="1:10" ht="15.75" x14ac:dyDescent="0.25">
      <c r="A22" s="538" t="s">
        <v>31</v>
      </c>
      <c r="B22" s="539"/>
      <c r="C22" s="539"/>
      <c r="D22" s="539"/>
      <c r="E22" s="539"/>
      <c r="F22" s="539"/>
      <c r="G22" s="539"/>
      <c r="H22" s="539"/>
      <c r="I22" s="539"/>
      <c r="J22" s="539"/>
    </row>
    <row r="23" spans="1:10" ht="18" x14ac:dyDescent="0.25">
      <c r="A23" s="383"/>
      <c r="B23" s="390"/>
      <c r="C23" s="390"/>
      <c r="D23" s="390"/>
      <c r="E23" s="390"/>
      <c r="F23" s="390"/>
      <c r="G23" s="390"/>
      <c r="H23" s="391"/>
      <c r="I23" s="391"/>
      <c r="J23" s="391"/>
    </row>
    <row r="24" spans="1:10" ht="25.5" x14ac:dyDescent="0.25">
      <c r="A24" s="528" t="s">
        <v>854</v>
      </c>
      <c r="B24" s="529"/>
      <c r="C24" s="529"/>
      <c r="D24" s="529"/>
      <c r="E24" s="530"/>
      <c r="F24" s="411" t="s">
        <v>899</v>
      </c>
      <c r="G24" s="411" t="s">
        <v>900</v>
      </c>
      <c r="H24" s="373" t="s">
        <v>901</v>
      </c>
      <c r="I24" s="373" t="s">
        <v>879</v>
      </c>
      <c r="J24" s="373" t="s">
        <v>902</v>
      </c>
    </row>
    <row r="25" spans="1:10" x14ac:dyDescent="0.25">
      <c r="A25" s="531">
        <v>1</v>
      </c>
      <c r="B25" s="532"/>
      <c r="C25" s="532"/>
      <c r="D25" s="532"/>
      <c r="E25" s="533"/>
      <c r="F25" s="373">
        <v>2</v>
      </c>
      <c r="G25" s="373">
        <v>3</v>
      </c>
      <c r="H25" s="373">
        <v>4</v>
      </c>
      <c r="I25" s="373">
        <v>5</v>
      </c>
      <c r="J25" s="373">
        <v>6</v>
      </c>
    </row>
    <row r="26" spans="1:10" x14ac:dyDescent="0.25">
      <c r="A26" s="534" t="s">
        <v>859</v>
      </c>
      <c r="B26" s="535"/>
      <c r="C26" s="535"/>
      <c r="D26" s="535"/>
      <c r="E26" s="535"/>
      <c r="F26" s="393">
        <v>0</v>
      </c>
      <c r="G26" s="393">
        <v>0</v>
      </c>
      <c r="H26" s="393"/>
      <c r="I26" s="393"/>
      <c r="J26" s="396"/>
    </row>
    <row r="27" spans="1:10" x14ac:dyDescent="0.25">
      <c r="A27" s="534" t="s">
        <v>860</v>
      </c>
      <c r="B27" s="535"/>
      <c r="C27" s="535"/>
      <c r="D27" s="535"/>
      <c r="E27" s="535"/>
      <c r="F27" s="393">
        <v>0</v>
      </c>
      <c r="G27" s="393">
        <v>0</v>
      </c>
      <c r="H27" s="393"/>
      <c r="I27" s="393"/>
      <c r="J27" s="396"/>
    </row>
    <row r="28" spans="1:10" x14ac:dyDescent="0.25">
      <c r="A28" s="509" t="s">
        <v>4</v>
      </c>
      <c r="B28" s="510"/>
      <c r="C28" s="510"/>
      <c r="D28" s="510"/>
      <c r="E28" s="510"/>
      <c r="F28" s="392">
        <f>F26-F27</f>
        <v>0</v>
      </c>
      <c r="G28" s="392">
        <f t="shared" ref="G28:J28" si="6">G26-G27</f>
        <v>0</v>
      </c>
      <c r="H28" s="392">
        <f t="shared" si="6"/>
        <v>0</v>
      </c>
      <c r="I28" s="392">
        <f t="shared" si="6"/>
        <v>0</v>
      </c>
      <c r="J28" s="392">
        <f t="shared" si="6"/>
        <v>0</v>
      </c>
    </row>
    <row r="29" spans="1:10" x14ac:dyDescent="0.25">
      <c r="A29" s="509" t="s">
        <v>5</v>
      </c>
      <c r="B29" s="510"/>
      <c r="C29" s="510"/>
      <c r="D29" s="510"/>
      <c r="E29" s="510"/>
      <c r="F29" s="392">
        <f>F20+F28</f>
        <v>-27103.490000000224</v>
      </c>
      <c r="G29" s="392">
        <f t="shared" ref="G29:J29" si="7">G20+G28</f>
        <v>-33297.529999999795</v>
      </c>
      <c r="H29" s="392">
        <f t="shared" si="7"/>
        <v>-40000</v>
      </c>
      <c r="I29" s="392">
        <f t="shared" si="7"/>
        <v>0</v>
      </c>
      <c r="J29" s="392">
        <f t="shared" si="7"/>
        <v>0</v>
      </c>
    </row>
    <row r="30" spans="1:10" ht="18" x14ac:dyDescent="0.25">
      <c r="A30" s="397"/>
      <c r="B30" s="398"/>
      <c r="C30" s="398"/>
      <c r="D30" s="398"/>
      <c r="E30" s="398"/>
      <c r="F30" s="398"/>
      <c r="G30" s="398"/>
      <c r="H30" s="399"/>
      <c r="I30" s="399"/>
      <c r="J30" s="399"/>
    </row>
    <row r="31" spans="1:10" ht="15.75" x14ac:dyDescent="0.25">
      <c r="A31" s="536" t="s">
        <v>861</v>
      </c>
      <c r="B31" s="537"/>
      <c r="C31" s="537"/>
      <c r="D31" s="537"/>
      <c r="E31" s="537"/>
      <c r="F31" s="537"/>
      <c r="G31" s="537"/>
      <c r="H31" s="537"/>
      <c r="I31" s="537"/>
      <c r="J31" s="537"/>
    </row>
    <row r="32" spans="1:10" ht="15.75" x14ac:dyDescent="0.25">
      <c r="A32" s="400"/>
      <c r="B32" s="401"/>
      <c r="C32" s="401"/>
      <c r="D32" s="401"/>
      <c r="E32" s="401"/>
      <c r="F32" s="401"/>
      <c r="G32" s="401"/>
      <c r="H32" s="401"/>
      <c r="I32" s="401"/>
      <c r="J32" s="401"/>
    </row>
    <row r="33" spans="1:10" ht="25.5" x14ac:dyDescent="0.25">
      <c r="A33" s="514" t="s">
        <v>35</v>
      </c>
      <c r="B33" s="515"/>
      <c r="C33" s="515"/>
      <c r="D33" s="515"/>
      <c r="E33" s="516"/>
      <c r="F33" s="411" t="s">
        <v>899</v>
      </c>
      <c r="G33" s="411" t="s">
        <v>900</v>
      </c>
      <c r="H33" s="373" t="s">
        <v>901</v>
      </c>
      <c r="I33" s="373" t="s">
        <v>879</v>
      </c>
      <c r="J33" s="373" t="s">
        <v>902</v>
      </c>
    </row>
    <row r="34" spans="1:10" x14ac:dyDescent="0.25">
      <c r="A34" s="517">
        <v>1</v>
      </c>
      <c r="B34" s="518"/>
      <c r="C34" s="518"/>
      <c r="D34" s="518"/>
      <c r="E34" s="519"/>
      <c r="F34" s="445">
        <v>2</v>
      </c>
      <c r="G34" s="445">
        <v>3</v>
      </c>
      <c r="H34" s="445">
        <v>4</v>
      </c>
      <c r="I34" s="445">
        <v>5</v>
      </c>
      <c r="J34" s="446">
        <v>6</v>
      </c>
    </row>
    <row r="35" spans="1:10" ht="15" customHeight="1" x14ac:dyDescent="0.25">
      <c r="A35" s="520" t="s">
        <v>862</v>
      </c>
      <c r="B35" s="521"/>
      <c r="C35" s="521"/>
      <c r="D35" s="521"/>
      <c r="E35" s="522"/>
      <c r="F35" s="395">
        <v>60401.02</v>
      </c>
      <c r="G35" s="395">
        <v>33297.53</v>
      </c>
      <c r="H35" s="395">
        <v>40000</v>
      </c>
      <c r="I35" s="395">
        <v>0</v>
      </c>
      <c r="J35" s="402">
        <v>0</v>
      </c>
    </row>
    <row r="36" spans="1:10" ht="15" customHeight="1" x14ac:dyDescent="0.25">
      <c r="A36" s="509" t="s">
        <v>863</v>
      </c>
      <c r="B36" s="510"/>
      <c r="C36" s="510"/>
      <c r="D36" s="510"/>
      <c r="E36" s="510"/>
      <c r="F36" s="394">
        <f>F29+F35</f>
        <v>33297.529999999773</v>
      </c>
      <c r="G36" s="394">
        <f t="shared" ref="G36:J36" si="8">G29+G35</f>
        <v>2.0372681319713593E-10</v>
      </c>
      <c r="H36" s="394">
        <f t="shared" si="8"/>
        <v>0</v>
      </c>
      <c r="I36" s="394">
        <f t="shared" si="8"/>
        <v>0</v>
      </c>
      <c r="J36" s="403">
        <f t="shared" si="8"/>
        <v>0</v>
      </c>
    </row>
    <row r="37" spans="1:10" ht="45" customHeight="1" x14ac:dyDescent="0.25">
      <c r="A37" s="525" t="s">
        <v>864</v>
      </c>
      <c r="B37" s="526"/>
      <c r="C37" s="526"/>
      <c r="D37" s="526"/>
      <c r="E37" s="527"/>
      <c r="F37" s="394">
        <f>F20+F28+F35-F36</f>
        <v>0</v>
      </c>
      <c r="G37" s="394">
        <f t="shared" ref="G37:J37" si="9">G20+G28+G35-G36</f>
        <v>0</v>
      </c>
      <c r="H37" s="394">
        <f t="shared" si="9"/>
        <v>0</v>
      </c>
      <c r="I37" s="394">
        <f t="shared" si="9"/>
        <v>0</v>
      </c>
      <c r="J37" s="403">
        <f t="shared" si="9"/>
        <v>0</v>
      </c>
    </row>
    <row r="38" spans="1:10" ht="15.75" x14ac:dyDescent="0.25">
      <c r="A38" s="404"/>
      <c r="B38" s="405"/>
      <c r="C38" s="405"/>
      <c r="D38" s="405"/>
      <c r="E38" s="405"/>
      <c r="F38" s="405"/>
      <c r="G38" s="405"/>
      <c r="H38" s="405"/>
      <c r="I38" s="405"/>
      <c r="J38" s="405"/>
    </row>
    <row r="39" spans="1:10" ht="15.75" x14ac:dyDescent="0.25">
      <c r="A39" s="513" t="s">
        <v>865</v>
      </c>
      <c r="B39" s="513"/>
      <c r="C39" s="513"/>
      <c r="D39" s="513"/>
      <c r="E39" s="513"/>
      <c r="F39" s="513"/>
      <c r="G39" s="513"/>
      <c r="H39" s="513"/>
      <c r="I39" s="513"/>
      <c r="J39" s="513"/>
    </row>
    <row r="40" spans="1:10" ht="18" x14ac:dyDescent="0.25">
      <c r="A40" s="406"/>
      <c r="B40" s="407"/>
      <c r="C40" s="407"/>
      <c r="D40" s="407"/>
      <c r="E40" s="407"/>
      <c r="F40" s="407"/>
      <c r="G40" s="407"/>
      <c r="H40" s="408"/>
      <c r="I40" s="408"/>
      <c r="J40" s="408"/>
    </row>
    <row r="41" spans="1:10" ht="25.5" x14ac:dyDescent="0.25">
      <c r="A41" s="514" t="s">
        <v>35</v>
      </c>
      <c r="B41" s="515"/>
      <c r="C41" s="515"/>
      <c r="D41" s="515"/>
      <c r="E41" s="516"/>
      <c r="F41" s="411" t="s">
        <v>899</v>
      </c>
      <c r="G41" s="411" t="s">
        <v>900</v>
      </c>
      <c r="H41" s="373" t="s">
        <v>901</v>
      </c>
      <c r="I41" s="373" t="s">
        <v>879</v>
      </c>
      <c r="J41" s="373" t="s">
        <v>902</v>
      </c>
    </row>
    <row r="42" spans="1:10" x14ac:dyDescent="0.25">
      <c r="A42" s="517">
        <v>1</v>
      </c>
      <c r="B42" s="518"/>
      <c r="C42" s="518"/>
      <c r="D42" s="518"/>
      <c r="E42" s="519"/>
      <c r="F42" s="445">
        <v>2</v>
      </c>
      <c r="G42" s="445">
        <v>3</v>
      </c>
      <c r="H42" s="445">
        <v>4</v>
      </c>
      <c r="I42" s="445">
        <v>5</v>
      </c>
      <c r="J42" s="446">
        <v>6</v>
      </c>
    </row>
    <row r="43" spans="1:10" ht="15" customHeight="1" x14ac:dyDescent="0.25">
      <c r="A43" s="520" t="s">
        <v>862</v>
      </c>
      <c r="B43" s="521"/>
      <c r="C43" s="521"/>
      <c r="D43" s="521"/>
      <c r="E43" s="522"/>
      <c r="F43" s="395">
        <v>60401.02</v>
      </c>
      <c r="G43" s="395">
        <v>33297.53</v>
      </c>
      <c r="H43" s="395">
        <v>40000</v>
      </c>
      <c r="I43" s="395">
        <f>H46</f>
        <v>0</v>
      </c>
      <c r="J43" s="402">
        <f>I46</f>
        <v>0</v>
      </c>
    </row>
    <row r="44" spans="1:10" ht="28.5" customHeight="1" x14ac:dyDescent="0.25">
      <c r="A44" s="520" t="s">
        <v>3</v>
      </c>
      <c r="B44" s="521"/>
      <c r="C44" s="521"/>
      <c r="D44" s="521"/>
      <c r="E44" s="522"/>
      <c r="F44" s="395">
        <v>0</v>
      </c>
      <c r="G44" s="395">
        <v>33297.53</v>
      </c>
      <c r="H44" s="395">
        <v>40000</v>
      </c>
      <c r="I44" s="395">
        <v>0</v>
      </c>
      <c r="J44" s="402">
        <v>0</v>
      </c>
    </row>
    <row r="45" spans="1:10" x14ac:dyDescent="0.25">
      <c r="A45" s="520" t="s">
        <v>866</v>
      </c>
      <c r="B45" s="523"/>
      <c r="C45" s="523"/>
      <c r="D45" s="523"/>
      <c r="E45" s="524"/>
      <c r="F45" s="395">
        <v>-27103.49</v>
      </c>
      <c r="G45" s="395">
        <v>0</v>
      </c>
      <c r="H45" s="395">
        <v>0</v>
      </c>
      <c r="I45" s="395">
        <v>0</v>
      </c>
      <c r="J45" s="402">
        <v>0</v>
      </c>
    </row>
    <row r="46" spans="1:10" ht="15" customHeight="1" x14ac:dyDescent="0.25">
      <c r="A46" s="509" t="s">
        <v>863</v>
      </c>
      <c r="B46" s="510"/>
      <c r="C46" s="510"/>
      <c r="D46" s="510"/>
      <c r="E46" s="510"/>
      <c r="F46" s="409">
        <f>F43-F44+F45</f>
        <v>33297.53</v>
      </c>
      <c r="G46" s="409">
        <f t="shared" ref="G46:J46" si="10">G43-G44+G45</f>
        <v>0</v>
      </c>
      <c r="H46" s="409">
        <f t="shared" si="10"/>
        <v>0</v>
      </c>
      <c r="I46" s="409">
        <f t="shared" si="10"/>
        <v>0</v>
      </c>
      <c r="J46" s="410">
        <f t="shared" si="10"/>
        <v>0</v>
      </c>
    </row>
    <row r="47" spans="1:10" ht="17.25" customHeight="1" x14ac:dyDescent="0.25"/>
    <row r="48" spans="1:10" x14ac:dyDescent="0.25">
      <c r="A48" s="511"/>
      <c r="B48" s="512"/>
      <c r="C48" s="512"/>
      <c r="D48" s="512"/>
      <c r="E48" s="512"/>
      <c r="F48" s="512"/>
      <c r="G48" s="512"/>
      <c r="H48" s="512"/>
      <c r="I48" s="512"/>
      <c r="J48" s="512"/>
    </row>
    <row r="49" ht="9" customHeight="1" x14ac:dyDescent="0.25"/>
  </sheetData>
  <mergeCells count="32">
    <mergeCell ref="A22:J22"/>
    <mergeCell ref="A6:J6"/>
    <mergeCell ref="A8:J8"/>
    <mergeCell ref="A10:J10"/>
    <mergeCell ref="A12:E12"/>
    <mergeCell ref="A13:E13"/>
    <mergeCell ref="A14:E14"/>
    <mergeCell ref="A15:E15"/>
    <mergeCell ref="A16:E16"/>
    <mergeCell ref="A18:E18"/>
    <mergeCell ref="A19:E19"/>
    <mergeCell ref="A20:E20"/>
    <mergeCell ref="A37:E37"/>
    <mergeCell ref="A24:E24"/>
    <mergeCell ref="A25:E25"/>
    <mergeCell ref="A26:E26"/>
    <mergeCell ref="A27:E27"/>
    <mergeCell ref="A28:E28"/>
    <mergeCell ref="A29:E29"/>
    <mergeCell ref="A31:J31"/>
    <mergeCell ref="A33:E33"/>
    <mergeCell ref="A34:E34"/>
    <mergeCell ref="A35:E35"/>
    <mergeCell ref="A36:E36"/>
    <mergeCell ref="A46:E46"/>
    <mergeCell ref="A48:J48"/>
    <mergeCell ref="A39:J39"/>
    <mergeCell ref="A41:E41"/>
    <mergeCell ref="A42:E42"/>
    <mergeCell ref="A43:E43"/>
    <mergeCell ref="A44:E44"/>
    <mergeCell ref="A45:E45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J40"/>
  <sheetViews>
    <sheetView topLeftCell="A32" workbookViewId="0">
      <selection activeCell="G34" sqref="G34"/>
    </sheetView>
  </sheetViews>
  <sheetFormatPr defaultRowHeight="15" x14ac:dyDescent="0.25"/>
  <cols>
    <col min="1" max="1" width="11.42578125" customWidth="1"/>
    <col min="2" max="2" width="26.85546875" customWidth="1"/>
    <col min="3" max="6" width="23.42578125" customWidth="1"/>
    <col min="7" max="7" width="23.140625" customWidth="1"/>
  </cols>
  <sheetData>
    <row r="1" spans="1:10" ht="15.75" x14ac:dyDescent="0.25">
      <c r="A1" s="372" t="s">
        <v>838</v>
      </c>
    </row>
    <row r="2" spans="1:10" ht="15.75" x14ac:dyDescent="0.25">
      <c r="A2" s="372" t="s">
        <v>839</v>
      </c>
    </row>
    <row r="3" spans="1:10" ht="15.75" x14ac:dyDescent="0.25">
      <c r="A3" s="372" t="s">
        <v>840</v>
      </c>
    </row>
    <row r="4" spans="1:10" ht="15.75" x14ac:dyDescent="0.25">
      <c r="A4" s="372" t="s">
        <v>841</v>
      </c>
    </row>
    <row r="5" spans="1:10" ht="15.75" x14ac:dyDescent="0.25">
      <c r="A5" s="372" t="s">
        <v>41</v>
      </c>
    </row>
    <row r="6" spans="1:10" ht="42" customHeight="1" x14ac:dyDescent="0.25">
      <c r="A6" s="538" t="s">
        <v>904</v>
      </c>
      <c r="B6" s="538"/>
      <c r="C6" s="538"/>
      <c r="D6" s="538"/>
      <c r="E6" s="538"/>
      <c r="F6" s="538"/>
      <c r="G6" s="538"/>
      <c r="H6" s="461"/>
      <c r="I6" s="461"/>
      <c r="J6" s="461"/>
    </row>
    <row r="7" spans="1:10" ht="18" customHeight="1" x14ac:dyDescent="0.25">
      <c r="A7" s="383"/>
      <c r="B7" s="383"/>
      <c r="C7" s="383"/>
      <c r="D7" s="383"/>
      <c r="E7" s="383"/>
      <c r="F7" s="383"/>
      <c r="G7" s="383"/>
    </row>
    <row r="8" spans="1:10" ht="15.75" customHeight="1" x14ac:dyDescent="0.25">
      <c r="A8" s="538" t="s">
        <v>22</v>
      </c>
      <c r="B8" s="538"/>
      <c r="C8" s="538"/>
      <c r="D8" s="538"/>
      <c r="E8" s="538"/>
      <c r="F8" s="538"/>
      <c r="G8" s="538"/>
    </row>
    <row r="9" spans="1:10" ht="18" x14ac:dyDescent="0.25">
      <c r="A9" s="383"/>
      <c r="B9" s="383"/>
      <c r="C9" s="383"/>
      <c r="D9" s="383"/>
      <c r="E9" s="383"/>
      <c r="F9" s="384"/>
      <c r="G9" s="384"/>
    </row>
    <row r="10" spans="1:10" ht="18" customHeight="1" x14ac:dyDescent="0.25">
      <c r="A10" s="538" t="s">
        <v>6</v>
      </c>
      <c r="B10" s="538"/>
      <c r="C10" s="538"/>
      <c r="D10" s="538"/>
      <c r="E10" s="538"/>
      <c r="F10" s="538"/>
      <c r="G10" s="538"/>
    </row>
    <row r="11" spans="1:10" ht="18" x14ac:dyDescent="0.25">
      <c r="A11" s="383"/>
      <c r="B11" s="383"/>
      <c r="C11" s="383"/>
      <c r="D11" s="383"/>
      <c r="E11" s="383"/>
      <c r="F11" s="384"/>
      <c r="G11" s="384"/>
    </row>
    <row r="12" spans="1:10" ht="15.75" customHeight="1" x14ac:dyDescent="0.25">
      <c r="A12" s="538" t="s">
        <v>867</v>
      </c>
      <c r="B12" s="538"/>
      <c r="C12" s="538"/>
      <c r="D12" s="538"/>
      <c r="E12" s="538"/>
      <c r="F12" s="538"/>
      <c r="G12" s="538"/>
    </row>
    <row r="13" spans="1:10" ht="18" x14ac:dyDescent="0.25">
      <c r="A13" s="383"/>
      <c r="B13" s="383"/>
      <c r="C13" s="383"/>
      <c r="D13" s="383"/>
      <c r="E13" s="383"/>
      <c r="F13" s="384"/>
      <c r="G13" s="384"/>
    </row>
    <row r="14" spans="1:10" ht="25.5" x14ac:dyDescent="0.25">
      <c r="A14" s="375" t="s">
        <v>868</v>
      </c>
      <c r="B14" s="374" t="s">
        <v>24</v>
      </c>
      <c r="C14" s="411" t="s">
        <v>899</v>
      </c>
      <c r="D14" s="411" t="s">
        <v>900</v>
      </c>
      <c r="E14" s="373" t="s">
        <v>901</v>
      </c>
      <c r="F14" s="373" t="s">
        <v>879</v>
      </c>
      <c r="G14" s="373" t="s">
        <v>902</v>
      </c>
    </row>
    <row r="15" spans="1:10" x14ac:dyDescent="0.25">
      <c r="A15" s="411">
        <v>1</v>
      </c>
      <c r="B15" s="412">
        <v>2</v>
      </c>
      <c r="C15" s="412">
        <v>3</v>
      </c>
      <c r="D15" s="411">
        <v>4</v>
      </c>
      <c r="E15" s="411">
        <v>5</v>
      </c>
      <c r="F15" s="411">
        <v>6</v>
      </c>
      <c r="G15" s="411">
        <v>7</v>
      </c>
    </row>
    <row r="16" spans="1:10" x14ac:dyDescent="0.25">
      <c r="A16" s="413"/>
      <c r="B16" s="414" t="s">
        <v>869</v>
      </c>
      <c r="C16" s="425">
        <f>SUM(C17+C23)</f>
        <v>2015749.6400000001</v>
      </c>
      <c r="D16" s="425">
        <f t="shared" ref="D16:G16" si="0">SUM(D17+D23)</f>
        <v>2419909.4699999997</v>
      </c>
      <c r="E16" s="425">
        <f t="shared" si="0"/>
        <v>2305300</v>
      </c>
      <c r="F16" s="425">
        <f t="shared" si="0"/>
        <v>2397500</v>
      </c>
      <c r="G16" s="425">
        <f t="shared" si="0"/>
        <v>2421600</v>
      </c>
    </row>
    <row r="17" spans="1:7" ht="15.75" customHeight="1" x14ac:dyDescent="0.25">
      <c r="A17" s="376">
        <v>6</v>
      </c>
      <c r="B17" s="376" t="s">
        <v>10</v>
      </c>
      <c r="C17" s="430">
        <f>SUM(C18+C19+C20+C21+C22)</f>
        <v>2015749.6400000001</v>
      </c>
      <c r="D17" s="430">
        <f t="shared" ref="D17:G17" si="1">SUM(D18+D19+D20+D21+D22)</f>
        <v>2419909.4699999997</v>
      </c>
      <c r="E17" s="430">
        <f t="shared" si="1"/>
        <v>2305300</v>
      </c>
      <c r="F17" s="430">
        <f t="shared" si="1"/>
        <v>2397500</v>
      </c>
      <c r="G17" s="430">
        <f t="shared" si="1"/>
        <v>2421600</v>
      </c>
    </row>
    <row r="18" spans="1:7" ht="38.25" x14ac:dyDescent="0.25">
      <c r="A18" s="415">
        <v>63</v>
      </c>
      <c r="B18" s="416" t="s">
        <v>32</v>
      </c>
      <c r="C18" s="87">
        <v>1557034.15</v>
      </c>
      <c r="D18" s="423">
        <v>1940818.5</v>
      </c>
      <c r="E18" s="423">
        <v>1804370</v>
      </c>
      <c r="F18" s="423">
        <v>1876545</v>
      </c>
      <c r="G18" s="423">
        <v>1895346</v>
      </c>
    </row>
    <row r="19" spans="1:7" x14ac:dyDescent="0.25">
      <c r="A19" s="415">
        <v>64</v>
      </c>
      <c r="B19" s="416" t="s">
        <v>222</v>
      </c>
      <c r="C19" s="87">
        <v>117.86</v>
      </c>
      <c r="D19" s="423">
        <v>120</v>
      </c>
      <c r="E19" s="423">
        <v>120</v>
      </c>
      <c r="F19" s="423">
        <v>125</v>
      </c>
      <c r="G19" s="423">
        <v>126</v>
      </c>
    </row>
    <row r="20" spans="1:7" ht="38.25" x14ac:dyDescent="0.25">
      <c r="A20" s="415">
        <v>65</v>
      </c>
      <c r="B20" s="416" t="s">
        <v>875</v>
      </c>
      <c r="C20" s="87">
        <v>50157.75</v>
      </c>
      <c r="D20" s="423">
        <v>60840</v>
      </c>
      <c r="E20" s="423">
        <v>56840</v>
      </c>
      <c r="F20" s="423">
        <v>59101</v>
      </c>
      <c r="G20" s="423">
        <v>59773</v>
      </c>
    </row>
    <row r="21" spans="1:7" ht="38.25" x14ac:dyDescent="0.25">
      <c r="A21" s="417">
        <v>66</v>
      </c>
      <c r="B21" s="422" t="s">
        <v>876</v>
      </c>
      <c r="C21" s="87">
        <v>3458.02</v>
      </c>
      <c r="D21" s="423">
        <v>4540</v>
      </c>
      <c r="E21" s="423">
        <v>4240</v>
      </c>
      <c r="F21" s="423">
        <v>4410</v>
      </c>
      <c r="G21" s="423">
        <v>4454</v>
      </c>
    </row>
    <row r="22" spans="1:7" ht="38.25" x14ac:dyDescent="0.25">
      <c r="A22" s="418">
        <v>67</v>
      </c>
      <c r="B22" s="416" t="s">
        <v>33</v>
      </c>
      <c r="C22" s="87">
        <v>404981.86</v>
      </c>
      <c r="D22" s="423">
        <v>413590.97</v>
      </c>
      <c r="E22" s="423">
        <v>439730</v>
      </c>
      <c r="F22" s="423">
        <v>457319</v>
      </c>
      <c r="G22" s="423">
        <v>461901</v>
      </c>
    </row>
    <row r="23" spans="1:7" ht="25.5" x14ac:dyDescent="0.25">
      <c r="A23" s="9">
        <v>7</v>
      </c>
      <c r="B23" s="419" t="s">
        <v>871</v>
      </c>
      <c r="C23" s="456">
        <f>SUM(C24)</f>
        <v>0</v>
      </c>
      <c r="D23" s="456">
        <f t="shared" ref="D23:G23" si="2">SUM(D24)</f>
        <v>0</v>
      </c>
      <c r="E23" s="456">
        <f t="shared" si="2"/>
        <v>0</v>
      </c>
      <c r="F23" s="456">
        <f t="shared" si="2"/>
        <v>0</v>
      </c>
      <c r="G23" s="456">
        <f t="shared" si="2"/>
        <v>0</v>
      </c>
    </row>
    <row r="24" spans="1:7" ht="25.5" x14ac:dyDescent="0.25">
      <c r="A24" s="415">
        <v>72</v>
      </c>
      <c r="B24" s="420" t="s">
        <v>872</v>
      </c>
      <c r="C24" s="457">
        <v>0</v>
      </c>
      <c r="D24" s="457">
        <v>0</v>
      </c>
      <c r="E24" s="457">
        <v>0</v>
      </c>
      <c r="F24" s="457">
        <v>0</v>
      </c>
      <c r="G24" s="457">
        <v>0</v>
      </c>
    </row>
    <row r="25" spans="1:7" x14ac:dyDescent="0.25">
      <c r="A25" s="417" t="s">
        <v>870</v>
      </c>
      <c r="B25" s="8"/>
      <c r="C25" s="457"/>
      <c r="D25" s="458"/>
      <c r="E25" s="458"/>
      <c r="F25" s="458"/>
      <c r="G25" s="458"/>
    </row>
    <row r="28" spans="1:7" ht="18" x14ac:dyDescent="0.25">
      <c r="A28" s="383"/>
      <c r="B28" s="383"/>
      <c r="C28" s="383"/>
      <c r="D28" s="383"/>
      <c r="E28" s="383"/>
      <c r="F28" s="384"/>
      <c r="G28" s="384"/>
    </row>
    <row r="29" spans="1:7" ht="25.5" x14ac:dyDescent="0.25">
      <c r="A29" s="375" t="s">
        <v>868</v>
      </c>
      <c r="B29" s="374" t="s">
        <v>24</v>
      </c>
      <c r="C29" s="411" t="s">
        <v>899</v>
      </c>
      <c r="D29" s="411" t="s">
        <v>900</v>
      </c>
      <c r="E29" s="373" t="s">
        <v>901</v>
      </c>
      <c r="F29" s="373" t="s">
        <v>879</v>
      </c>
      <c r="G29" s="373" t="s">
        <v>902</v>
      </c>
    </row>
    <row r="30" spans="1:7" x14ac:dyDescent="0.25">
      <c r="A30" s="411">
        <v>1</v>
      </c>
      <c r="B30" s="412">
        <v>2</v>
      </c>
      <c r="C30" s="412">
        <v>3</v>
      </c>
      <c r="D30" s="459">
        <v>4</v>
      </c>
      <c r="E30" s="459">
        <v>5</v>
      </c>
      <c r="F30" s="459">
        <v>6</v>
      </c>
      <c r="G30" s="459">
        <v>7</v>
      </c>
    </row>
    <row r="31" spans="1:7" x14ac:dyDescent="0.25">
      <c r="A31" s="413"/>
      <c r="B31" s="414" t="s">
        <v>873</v>
      </c>
      <c r="C31" s="425">
        <f>SUM(C32+C38)</f>
        <v>2042853.1300000001</v>
      </c>
      <c r="D31" s="425">
        <f t="shared" ref="D31:G31" si="3">SUM(D32+D38)</f>
        <v>2453206.9999999995</v>
      </c>
      <c r="E31" s="425">
        <f t="shared" si="3"/>
        <v>2345300</v>
      </c>
      <c r="F31" s="425">
        <f t="shared" si="3"/>
        <v>2397500</v>
      </c>
      <c r="G31" s="425">
        <f t="shared" si="3"/>
        <v>2421600</v>
      </c>
    </row>
    <row r="32" spans="1:7" ht="15.75" customHeight="1" x14ac:dyDescent="0.25">
      <c r="A32" s="376">
        <v>3</v>
      </c>
      <c r="B32" s="376" t="s">
        <v>12</v>
      </c>
      <c r="C32" s="430">
        <f>SUM(C33+C34+C35+C36+C37)</f>
        <v>1991904.26</v>
      </c>
      <c r="D32" s="430">
        <f t="shared" ref="D32:G32" si="4">SUM(D33+D34+D35+D36+D37)</f>
        <v>2390009.4699999997</v>
      </c>
      <c r="E32" s="430">
        <f t="shared" si="4"/>
        <v>2277400</v>
      </c>
      <c r="F32" s="430">
        <f t="shared" si="4"/>
        <v>2339364</v>
      </c>
      <c r="G32" s="430">
        <f t="shared" si="4"/>
        <v>2362882</v>
      </c>
    </row>
    <row r="33" spans="1:7" ht="15.75" customHeight="1" x14ac:dyDescent="0.25">
      <c r="A33" s="415">
        <v>31</v>
      </c>
      <c r="B33" s="416" t="s">
        <v>13</v>
      </c>
      <c r="C33" s="87">
        <v>1644316.81</v>
      </c>
      <c r="D33" s="423">
        <v>1978140</v>
      </c>
      <c r="E33" s="423">
        <v>1885365</v>
      </c>
      <c r="F33" s="423">
        <v>1959568</v>
      </c>
      <c r="G33" s="423">
        <v>1979204</v>
      </c>
    </row>
    <row r="34" spans="1:7" x14ac:dyDescent="0.25">
      <c r="A34" s="418">
        <v>32</v>
      </c>
      <c r="B34" s="7" t="s">
        <v>25</v>
      </c>
      <c r="C34" s="87">
        <v>317412.03000000003</v>
      </c>
      <c r="D34" s="423">
        <v>376790.97</v>
      </c>
      <c r="E34" s="423">
        <v>357635</v>
      </c>
      <c r="F34" s="423">
        <v>344228</v>
      </c>
      <c r="G34" s="423">
        <v>347755</v>
      </c>
    </row>
    <row r="35" spans="1:7" x14ac:dyDescent="0.25">
      <c r="A35" s="417">
        <v>34</v>
      </c>
      <c r="B35" s="369" t="s">
        <v>143</v>
      </c>
      <c r="C35" s="87">
        <v>839.43</v>
      </c>
      <c r="D35" s="423">
        <v>1300</v>
      </c>
      <c r="E35" s="423">
        <v>1400</v>
      </c>
      <c r="F35" s="423">
        <v>1248</v>
      </c>
      <c r="G35" s="423">
        <v>1260</v>
      </c>
    </row>
    <row r="36" spans="1:7" ht="36" x14ac:dyDescent="0.25">
      <c r="A36" s="417">
        <v>37</v>
      </c>
      <c r="B36" s="427" t="s">
        <v>224</v>
      </c>
      <c r="C36" s="87">
        <v>28328.44</v>
      </c>
      <c r="D36" s="423">
        <v>33000</v>
      </c>
      <c r="E36" s="423">
        <v>32000</v>
      </c>
      <c r="F36" s="423">
        <v>33280</v>
      </c>
      <c r="G36" s="423">
        <v>33613</v>
      </c>
    </row>
    <row r="37" spans="1:7" x14ac:dyDescent="0.25">
      <c r="A37" s="417">
        <v>38</v>
      </c>
      <c r="B37" s="428" t="s">
        <v>877</v>
      </c>
      <c r="C37" s="87">
        <v>1007.55</v>
      </c>
      <c r="D37" s="423">
        <v>778.5</v>
      </c>
      <c r="E37" s="423">
        <v>1000</v>
      </c>
      <c r="F37" s="423">
        <v>1040</v>
      </c>
      <c r="G37" s="423">
        <v>1050</v>
      </c>
    </row>
    <row r="38" spans="1:7" ht="25.5" x14ac:dyDescent="0.25">
      <c r="A38" s="9">
        <v>4</v>
      </c>
      <c r="B38" s="419" t="s">
        <v>14</v>
      </c>
      <c r="C38" s="430">
        <f>SUM(C39+C40)</f>
        <v>50948.87</v>
      </c>
      <c r="D38" s="430">
        <f t="shared" ref="D38:G38" si="5">SUM(D39+D40)</f>
        <v>63197.53</v>
      </c>
      <c r="E38" s="430">
        <f t="shared" si="5"/>
        <v>67900</v>
      </c>
      <c r="F38" s="430">
        <f t="shared" si="5"/>
        <v>58136</v>
      </c>
      <c r="G38" s="430">
        <f t="shared" si="5"/>
        <v>58718</v>
      </c>
    </row>
    <row r="39" spans="1:7" ht="38.25" x14ac:dyDescent="0.25">
      <c r="A39" s="415">
        <v>41</v>
      </c>
      <c r="B39" s="420" t="s">
        <v>15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</row>
    <row r="40" spans="1:7" ht="24" x14ac:dyDescent="0.25">
      <c r="A40" s="417">
        <v>42</v>
      </c>
      <c r="B40" s="429" t="s">
        <v>34</v>
      </c>
      <c r="C40" s="87">
        <v>50948.87</v>
      </c>
      <c r="D40" s="423">
        <v>63197.53</v>
      </c>
      <c r="E40" s="423">
        <v>67900</v>
      </c>
      <c r="F40" s="423">
        <v>58136</v>
      </c>
      <c r="G40" s="423">
        <v>58718</v>
      </c>
    </row>
  </sheetData>
  <mergeCells count="4">
    <mergeCell ref="A6:G6"/>
    <mergeCell ref="A8:G8"/>
    <mergeCell ref="A10:G10"/>
    <mergeCell ref="A12:G12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B1:L54"/>
  <sheetViews>
    <sheetView topLeftCell="B25" workbookViewId="0">
      <selection activeCell="H25" sqref="H25"/>
    </sheetView>
  </sheetViews>
  <sheetFormatPr defaultRowHeight="15" x14ac:dyDescent="0.25"/>
  <cols>
    <col min="1" max="1" width="0" hidden="1" customWidth="1"/>
    <col min="3" max="8" width="25.28515625" customWidth="1"/>
  </cols>
  <sheetData>
    <row r="1" spans="2:12" ht="15.75" x14ac:dyDescent="0.25">
      <c r="B1" s="372" t="s">
        <v>838</v>
      </c>
    </row>
    <row r="2" spans="2:12" ht="15.75" x14ac:dyDescent="0.25">
      <c r="B2" s="372" t="s">
        <v>839</v>
      </c>
    </row>
    <row r="3" spans="2:12" ht="15.75" x14ac:dyDescent="0.25">
      <c r="B3" s="372" t="s">
        <v>840</v>
      </c>
    </row>
    <row r="4" spans="2:12" ht="15.75" x14ac:dyDescent="0.25">
      <c r="B4" s="372" t="s">
        <v>841</v>
      </c>
    </row>
    <row r="5" spans="2:12" ht="15.75" x14ac:dyDescent="0.25">
      <c r="B5" s="372" t="s">
        <v>41</v>
      </c>
    </row>
    <row r="6" spans="2:12" ht="42" customHeight="1" x14ac:dyDescent="0.25">
      <c r="B6" s="538" t="s">
        <v>904</v>
      </c>
      <c r="C6" s="538"/>
      <c r="D6" s="538"/>
      <c r="E6" s="538"/>
      <c r="F6" s="538"/>
      <c r="G6" s="538"/>
      <c r="H6" s="538"/>
      <c r="I6" s="461"/>
      <c r="J6" s="461"/>
      <c r="K6" s="461"/>
      <c r="L6" s="461"/>
    </row>
    <row r="7" spans="2:12" ht="18" customHeight="1" x14ac:dyDescent="0.25">
      <c r="C7" s="383"/>
      <c r="D7" s="383"/>
      <c r="E7" s="383"/>
      <c r="F7" s="383"/>
      <c r="G7" s="383"/>
      <c r="H7" s="383"/>
    </row>
    <row r="8" spans="2:12" ht="15.75" customHeight="1" x14ac:dyDescent="0.25">
      <c r="C8" s="538" t="s">
        <v>22</v>
      </c>
      <c r="D8" s="538"/>
      <c r="E8" s="538"/>
      <c r="F8" s="538"/>
      <c r="G8" s="538"/>
      <c r="H8" s="538"/>
    </row>
    <row r="9" spans="2:12" ht="18" x14ac:dyDescent="0.25">
      <c r="D9" s="383"/>
      <c r="E9" s="383"/>
      <c r="F9" s="383"/>
      <c r="G9" s="384"/>
      <c r="H9" s="384"/>
    </row>
    <row r="10" spans="2:12" ht="18" customHeight="1" x14ac:dyDescent="0.25">
      <c r="C10" s="538" t="s">
        <v>6</v>
      </c>
      <c r="D10" s="538"/>
      <c r="E10" s="538"/>
      <c r="F10" s="538"/>
      <c r="G10" s="538"/>
      <c r="H10" s="538"/>
    </row>
    <row r="11" spans="2:12" ht="18" x14ac:dyDescent="0.25">
      <c r="C11" s="383"/>
      <c r="D11" s="383"/>
      <c r="E11" s="383"/>
      <c r="F11" s="383"/>
      <c r="G11" s="384"/>
      <c r="H11" s="384"/>
    </row>
    <row r="12" spans="2:12" ht="15.75" customHeight="1" x14ac:dyDescent="0.25">
      <c r="C12" s="538" t="s">
        <v>878</v>
      </c>
      <c r="D12" s="538"/>
      <c r="E12" s="538"/>
      <c r="F12" s="538"/>
      <c r="G12" s="538"/>
      <c r="H12" s="538"/>
    </row>
    <row r="13" spans="2:12" ht="18" x14ac:dyDescent="0.25">
      <c r="C13" s="383"/>
      <c r="D13" s="383"/>
      <c r="E13" s="383"/>
      <c r="F13" s="383"/>
      <c r="G13" s="384"/>
      <c r="H13" s="384"/>
    </row>
    <row r="14" spans="2:12" ht="25.5" x14ac:dyDescent="0.25">
      <c r="B14" s="375" t="s">
        <v>868</v>
      </c>
      <c r="C14" s="375" t="s">
        <v>35</v>
      </c>
      <c r="D14" s="411" t="s">
        <v>899</v>
      </c>
      <c r="E14" s="411" t="s">
        <v>900</v>
      </c>
      <c r="F14" s="373" t="s">
        <v>901</v>
      </c>
      <c r="G14" s="373" t="s">
        <v>879</v>
      </c>
      <c r="H14" s="373" t="s">
        <v>902</v>
      </c>
    </row>
    <row r="15" spans="2:12" x14ac:dyDescent="0.25">
      <c r="B15" s="411">
        <v>1</v>
      </c>
      <c r="C15" s="411">
        <v>2</v>
      </c>
      <c r="D15" s="412">
        <v>3</v>
      </c>
      <c r="E15" s="411">
        <v>4</v>
      </c>
      <c r="F15" s="411">
        <v>5</v>
      </c>
      <c r="G15" s="411">
        <v>6</v>
      </c>
      <c r="H15" s="411">
        <v>7</v>
      </c>
    </row>
    <row r="16" spans="2:12" x14ac:dyDescent="0.25">
      <c r="B16" s="382"/>
      <c r="C16" s="432" t="s">
        <v>869</v>
      </c>
      <c r="D16" s="463">
        <f>SUM(D17+D20+D22+D25+D30)</f>
        <v>2015749.64</v>
      </c>
      <c r="E16" s="463">
        <f>SUM(E17+E20+E22+E25+E30)</f>
        <v>2419909.4699999997</v>
      </c>
      <c r="F16" s="425">
        <f>SUM(F17+F20+F22+F25+F30)</f>
        <v>2305300</v>
      </c>
      <c r="G16" s="425">
        <f>SUM(G17+G20+G22+G25+G30)</f>
        <v>2397500</v>
      </c>
      <c r="H16" s="425">
        <f>SUM(H17+H20+H22+H25+H30)</f>
        <v>2421600</v>
      </c>
    </row>
    <row r="17" spans="2:8" x14ac:dyDescent="0.25">
      <c r="B17" s="438">
        <v>1</v>
      </c>
      <c r="C17" s="376" t="s">
        <v>880</v>
      </c>
      <c r="D17" s="464">
        <f>SUM(D18)</f>
        <v>404981.86</v>
      </c>
      <c r="E17" s="464">
        <f t="shared" ref="E17:F17" si="0">SUM(E18)</f>
        <v>413890.97</v>
      </c>
      <c r="F17" s="426">
        <f t="shared" si="0"/>
        <v>417111.52</v>
      </c>
      <c r="G17" s="426">
        <f t="shared" ref="G17:H17" si="1">SUM(G18)</f>
        <v>433784</v>
      </c>
      <c r="H17" s="426">
        <f t="shared" si="1"/>
        <v>438209</v>
      </c>
    </row>
    <row r="18" spans="2:8" x14ac:dyDescent="0.25">
      <c r="B18" s="382">
        <v>11</v>
      </c>
      <c r="C18" s="7" t="s">
        <v>880</v>
      </c>
      <c r="D18" s="465">
        <v>404981.86</v>
      </c>
      <c r="E18" s="465">
        <v>413890.97</v>
      </c>
      <c r="F18" s="423">
        <v>417111.52</v>
      </c>
      <c r="G18" s="423">
        <v>433784</v>
      </c>
      <c r="H18" s="423">
        <v>438209</v>
      </c>
    </row>
    <row r="19" spans="2:8" x14ac:dyDescent="0.25">
      <c r="B19" s="418" t="s">
        <v>870</v>
      </c>
      <c r="C19" s="7" t="s">
        <v>870</v>
      </c>
      <c r="D19" s="465"/>
      <c r="E19" s="465"/>
      <c r="F19" s="423"/>
      <c r="G19" s="423"/>
      <c r="H19" s="423"/>
    </row>
    <row r="20" spans="2:8" x14ac:dyDescent="0.25">
      <c r="B20" s="417">
        <v>3</v>
      </c>
      <c r="C20" s="18" t="s">
        <v>29</v>
      </c>
      <c r="D20" s="466">
        <f>SUM(D21)</f>
        <v>1128.67</v>
      </c>
      <c r="E20" s="466">
        <f t="shared" ref="E20:F20" si="2">SUM(E21)</f>
        <v>700</v>
      </c>
      <c r="F20" s="430">
        <f t="shared" si="2"/>
        <v>700</v>
      </c>
      <c r="G20" s="430">
        <f t="shared" ref="G20:H20" si="3">SUM(G21)</f>
        <v>728</v>
      </c>
      <c r="H20" s="430">
        <f t="shared" si="3"/>
        <v>735</v>
      </c>
    </row>
    <row r="21" spans="2:8" x14ac:dyDescent="0.25">
      <c r="B21" s="418">
        <v>31</v>
      </c>
      <c r="C21" s="7" t="s">
        <v>29</v>
      </c>
      <c r="D21" s="467">
        <v>1128.67</v>
      </c>
      <c r="E21" s="465">
        <v>700</v>
      </c>
      <c r="F21" s="423">
        <v>700</v>
      </c>
      <c r="G21" s="423">
        <v>728</v>
      </c>
      <c r="H21" s="423">
        <v>735</v>
      </c>
    </row>
    <row r="22" spans="2:8" ht="25.5" x14ac:dyDescent="0.25">
      <c r="B22" s="438">
        <v>4</v>
      </c>
      <c r="C22" s="376" t="s">
        <v>881</v>
      </c>
      <c r="D22" s="466">
        <f>SUM(D23)</f>
        <v>49186.94</v>
      </c>
      <c r="E22" s="466">
        <f t="shared" ref="E22" si="4">SUM(E23)</f>
        <v>60000</v>
      </c>
      <c r="F22" s="430">
        <f>SUM(F23+F24)</f>
        <v>56000</v>
      </c>
      <c r="G22" s="430">
        <f t="shared" ref="G22:H22" si="5">SUM(G23+G24)</f>
        <v>58240</v>
      </c>
      <c r="H22" s="430">
        <f t="shared" si="5"/>
        <v>58824</v>
      </c>
    </row>
    <row r="23" spans="2:8" x14ac:dyDescent="0.25">
      <c r="B23" s="382">
        <v>41</v>
      </c>
      <c r="C23" s="422" t="s">
        <v>910</v>
      </c>
      <c r="D23" s="467">
        <v>49186.94</v>
      </c>
      <c r="E23" s="465">
        <v>60000</v>
      </c>
      <c r="F23" s="423"/>
      <c r="G23" s="423"/>
      <c r="H23" s="423"/>
    </row>
    <row r="24" spans="2:8" ht="25.5" x14ac:dyDescent="0.25">
      <c r="B24" s="382">
        <v>43</v>
      </c>
      <c r="C24" s="422" t="s">
        <v>882</v>
      </c>
      <c r="D24" s="467"/>
      <c r="E24" s="465"/>
      <c r="F24" s="423">
        <v>56000</v>
      </c>
      <c r="G24" s="423">
        <v>58240</v>
      </c>
      <c r="H24" s="423">
        <v>58824</v>
      </c>
    </row>
    <row r="25" spans="2:8" x14ac:dyDescent="0.25">
      <c r="B25" s="438">
        <v>5</v>
      </c>
      <c r="C25" s="432" t="s">
        <v>888</v>
      </c>
      <c r="D25" s="466">
        <f>SUM(D26+D28+D29)</f>
        <v>1557034.15</v>
      </c>
      <c r="E25" s="466">
        <f>SUM(E26+E28+E29)</f>
        <v>1940818.5</v>
      </c>
      <c r="F25" s="430">
        <f>SUM(F26+F27+F28+F29)</f>
        <v>1827288.48</v>
      </c>
      <c r="G25" s="430">
        <f>SUM(G26+G27+G28+G29)</f>
        <v>1900380</v>
      </c>
      <c r="H25" s="430">
        <f>SUM(H26+H27+H28+H29)</f>
        <v>1919420</v>
      </c>
    </row>
    <row r="26" spans="2:8" ht="25.5" x14ac:dyDescent="0.25">
      <c r="B26" s="382">
        <v>50</v>
      </c>
      <c r="C26" s="432" t="s">
        <v>908</v>
      </c>
      <c r="D26" s="467">
        <v>1433135.16</v>
      </c>
      <c r="E26" s="465">
        <v>1696000</v>
      </c>
      <c r="F26" s="423">
        <v>1720388.48</v>
      </c>
      <c r="G26" s="423">
        <v>1789204</v>
      </c>
      <c r="H26" s="424">
        <v>1807129</v>
      </c>
    </row>
    <row r="27" spans="2:8" x14ac:dyDescent="0.25">
      <c r="B27" s="382">
        <v>52</v>
      </c>
      <c r="C27" s="432" t="s">
        <v>909</v>
      </c>
      <c r="D27" s="467"/>
      <c r="E27" s="465"/>
      <c r="F27" s="423">
        <v>4400</v>
      </c>
      <c r="G27" s="423">
        <v>4576</v>
      </c>
      <c r="H27" s="424">
        <v>4623</v>
      </c>
    </row>
    <row r="28" spans="2:8" x14ac:dyDescent="0.25">
      <c r="B28" s="382">
        <v>53</v>
      </c>
      <c r="C28" s="432" t="s">
        <v>887</v>
      </c>
      <c r="D28" s="467">
        <v>68199.08</v>
      </c>
      <c r="E28" s="465">
        <v>98318.5</v>
      </c>
      <c r="F28" s="423"/>
      <c r="G28" s="423"/>
      <c r="H28" s="424"/>
    </row>
    <row r="29" spans="2:8" x14ac:dyDescent="0.25">
      <c r="B29" s="382">
        <v>56</v>
      </c>
      <c r="C29" s="422" t="s">
        <v>546</v>
      </c>
      <c r="D29" s="467">
        <v>55699.91</v>
      </c>
      <c r="E29" s="465">
        <v>146500</v>
      </c>
      <c r="F29" s="423">
        <v>102500</v>
      </c>
      <c r="G29" s="423">
        <v>106600</v>
      </c>
      <c r="H29" s="424">
        <v>107668</v>
      </c>
    </row>
    <row r="30" spans="2:8" x14ac:dyDescent="0.25">
      <c r="B30" s="417">
        <v>6</v>
      </c>
      <c r="C30" s="18" t="s">
        <v>544</v>
      </c>
      <c r="D30" s="468">
        <f>SUM(D31)</f>
        <v>3418.02</v>
      </c>
      <c r="E30" s="468">
        <f t="shared" ref="E30:F30" si="6">SUM(E31)</f>
        <v>4500</v>
      </c>
      <c r="F30" s="436">
        <f t="shared" si="6"/>
        <v>4200</v>
      </c>
      <c r="G30" s="436">
        <f t="shared" ref="G30:H30" si="7">SUM(G31)</f>
        <v>4368</v>
      </c>
      <c r="H30" s="436">
        <f t="shared" si="7"/>
        <v>4412</v>
      </c>
    </row>
    <row r="31" spans="2:8" x14ac:dyDescent="0.25">
      <c r="B31" s="382">
        <v>61</v>
      </c>
      <c r="C31" s="434" t="s">
        <v>544</v>
      </c>
      <c r="D31" s="469">
        <v>3418.02</v>
      </c>
      <c r="E31" s="469">
        <v>4500</v>
      </c>
      <c r="F31" s="437">
        <v>4200</v>
      </c>
      <c r="G31" s="437">
        <v>4368</v>
      </c>
      <c r="H31" s="437">
        <v>4412</v>
      </c>
    </row>
    <row r="32" spans="2:8" ht="18" x14ac:dyDescent="0.25">
      <c r="C32" s="383"/>
      <c r="D32" s="470"/>
      <c r="E32" s="470"/>
      <c r="F32" s="383"/>
      <c r="G32" s="384"/>
      <c r="H32" s="384"/>
    </row>
    <row r="33" spans="2:8" ht="25.5" x14ac:dyDescent="0.25">
      <c r="B33" s="375" t="s">
        <v>868</v>
      </c>
      <c r="C33" s="375" t="s">
        <v>35</v>
      </c>
      <c r="D33" s="411" t="s">
        <v>899</v>
      </c>
      <c r="E33" s="411" t="s">
        <v>900</v>
      </c>
      <c r="F33" s="373" t="s">
        <v>901</v>
      </c>
      <c r="G33" s="373" t="s">
        <v>879</v>
      </c>
      <c r="H33" s="373" t="s">
        <v>902</v>
      </c>
    </row>
    <row r="34" spans="2:8" x14ac:dyDescent="0.25">
      <c r="B34" s="411">
        <v>1</v>
      </c>
      <c r="C34" s="411">
        <v>2</v>
      </c>
      <c r="D34" s="412">
        <v>3</v>
      </c>
      <c r="E34" s="411">
        <v>4</v>
      </c>
      <c r="F34" s="411">
        <v>5</v>
      </c>
      <c r="G34" s="411">
        <v>6</v>
      </c>
      <c r="H34" s="411">
        <v>7</v>
      </c>
    </row>
    <row r="35" spans="2:8" x14ac:dyDescent="0.25">
      <c r="B35" s="431"/>
      <c r="C35" s="432" t="s">
        <v>873</v>
      </c>
      <c r="D35" s="463">
        <f>SUM(D36+D39+D42+D46+D51+D53)</f>
        <v>2042853.13</v>
      </c>
      <c r="E35" s="463">
        <f>SUM(E36+E39+E42+E46+E51+E53)</f>
        <v>2453206.9999999995</v>
      </c>
      <c r="F35" s="425">
        <f>SUM(F36+F39+F42+F46+F51+F53)</f>
        <v>2345300</v>
      </c>
      <c r="G35" s="425">
        <f>SUM(G36+G39+G42+G46+G51+G53)</f>
        <v>2397500</v>
      </c>
      <c r="H35" s="425">
        <f>SUM(H36+H39+H42+H46+H51+H53)</f>
        <v>2421600</v>
      </c>
    </row>
    <row r="36" spans="2:8" ht="15.75" customHeight="1" x14ac:dyDescent="0.25">
      <c r="B36" s="433">
        <v>1</v>
      </c>
      <c r="C36" s="419" t="s">
        <v>883</v>
      </c>
      <c r="D36" s="87">
        <f>SUM(D37)</f>
        <v>404981.86</v>
      </c>
      <c r="E36" s="87">
        <f t="shared" ref="E36" si="8">SUM(E37)</f>
        <v>413890.97</v>
      </c>
      <c r="F36" s="87">
        <f t="shared" ref="F36" si="9">SUM(F37)</f>
        <v>417111.52</v>
      </c>
      <c r="G36" s="87">
        <f t="shared" ref="G36:H36" si="10">SUM(G37)</f>
        <v>433784</v>
      </c>
      <c r="H36" s="87">
        <f t="shared" si="10"/>
        <v>438209</v>
      </c>
    </row>
    <row r="37" spans="2:8" x14ac:dyDescent="0.25">
      <c r="B37" s="382">
        <v>11</v>
      </c>
      <c r="C37" s="8" t="s">
        <v>884</v>
      </c>
      <c r="D37" s="87">
        <v>404981.86</v>
      </c>
      <c r="E37" s="423">
        <v>413890.97</v>
      </c>
      <c r="F37" s="423">
        <v>417111.52</v>
      </c>
      <c r="G37" s="423">
        <v>433784</v>
      </c>
      <c r="H37" s="423">
        <v>438209</v>
      </c>
    </row>
    <row r="38" spans="2:8" x14ac:dyDescent="0.25">
      <c r="B38" s="418" t="s">
        <v>870</v>
      </c>
      <c r="C38" s="418" t="s">
        <v>870</v>
      </c>
      <c r="D38" s="87"/>
      <c r="E38" s="423"/>
      <c r="F38" s="423"/>
      <c r="G38" s="423"/>
      <c r="H38" s="423"/>
    </row>
    <row r="39" spans="2:8" x14ac:dyDescent="0.25">
      <c r="B39" s="433">
        <v>3</v>
      </c>
      <c r="C39" s="419" t="s">
        <v>885</v>
      </c>
      <c r="D39" s="87">
        <f>SUM(D40)</f>
        <v>205.25</v>
      </c>
      <c r="E39" s="87">
        <f t="shared" ref="E39" si="11">SUM(E40)</f>
        <v>700</v>
      </c>
      <c r="F39" s="87">
        <f t="shared" ref="F39" si="12">SUM(F40)</f>
        <v>40700</v>
      </c>
      <c r="G39" s="87">
        <f t="shared" ref="G39:H39" si="13">SUM(G40)</f>
        <v>728</v>
      </c>
      <c r="H39" s="87">
        <f t="shared" si="13"/>
        <v>735</v>
      </c>
    </row>
    <row r="40" spans="2:8" x14ac:dyDescent="0.25">
      <c r="B40" s="382">
        <v>31</v>
      </c>
      <c r="C40" s="8" t="s">
        <v>886</v>
      </c>
      <c r="D40" s="87">
        <v>205.25</v>
      </c>
      <c r="E40" s="423">
        <v>700</v>
      </c>
      <c r="F40" s="423">
        <v>40700</v>
      </c>
      <c r="G40" s="423">
        <v>728</v>
      </c>
      <c r="H40" s="424">
        <v>735</v>
      </c>
    </row>
    <row r="41" spans="2:8" x14ac:dyDescent="0.25">
      <c r="B41" s="418" t="s">
        <v>870</v>
      </c>
      <c r="C41" s="418" t="s">
        <v>870</v>
      </c>
      <c r="D41" s="87"/>
      <c r="E41" s="423"/>
      <c r="F41" s="423"/>
      <c r="G41" s="423"/>
      <c r="H41" s="423"/>
    </row>
    <row r="42" spans="2:8" ht="25.5" x14ac:dyDescent="0.25">
      <c r="B42" s="438">
        <v>4</v>
      </c>
      <c r="C42" s="376" t="s">
        <v>881</v>
      </c>
      <c r="D42" s="430">
        <f>SUM(D43+D44)</f>
        <v>27548.55</v>
      </c>
      <c r="E42" s="430">
        <f t="shared" ref="E42:H42" si="14">SUM(E43+E44)</f>
        <v>60000</v>
      </c>
      <c r="F42" s="430">
        <f t="shared" si="14"/>
        <v>56000</v>
      </c>
      <c r="G42" s="430">
        <f t="shared" si="14"/>
        <v>58240</v>
      </c>
      <c r="H42" s="430">
        <f t="shared" si="14"/>
        <v>58824</v>
      </c>
    </row>
    <row r="43" spans="2:8" x14ac:dyDescent="0.25">
      <c r="B43" s="382">
        <v>41</v>
      </c>
      <c r="C43" s="422" t="s">
        <v>910</v>
      </c>
      <c r="D43" s="430">
        <v>27548.55</v>
      </c>
      <c r="E43" s="430">
        <v>60000</v>
      </c>
      <c r="F43" s="430"/>
      <c r="G43" s="430"/>
      <c r="H43" s="430"/>
    </row>
    <row r="44" spans="2:8" ht="25.5" x14ac:dyDescent="0.25">
      <c r="B44" s="382">
        <v>43</v>
      </c>
      <c r="C44" s="422" t="s">
        <v>882</v>
      </c>
      <c r="D44" s="87"/>
      <c r="E44" s="423"/>
      <c r="F44" s="423">
        <v>56000</v>
      </c>
      <c r="G44" s="423">
        <v>58240</v>
      </c>
      <c r="H44" s="423">
        <v>58824</v>
      </c>
    </row>
    <row r="45" spans="2:8" x14ac:dyDescent="0.25">
      <c r="B45" s="418" t="s">
        <v>870</v>
      </c>
      <c r="C45" s="7" t="s">
        <v>870</v>
      </c>
      <c r="D45" s="87"/>
      <c r="E45" s="423"/>
      <c r="F45" s="423"/>
      <c r="G45" s="423"/>
      <c r="H45" s="423"/>
    </row>
    <row r="46" spans="2:8" x14ac:dyDescent="0.25">
      <c r="B46" s="438">
        <v>5</v>
      </c>
      <c r="C46" s="432" t="s">
        <v>888</v>
      </c>
      <c r="D46" s="430">
        <f>SUM(D47+D49+D50)</f>
        <v>1573887.81</v>
      </c>
      <c r="E46" s="430">
        <f>SUM(E47+E49+E50)</f>
        <v>1940818.5</v>
      </c>
      <c r="F46" s="430">
        <f>SUM(F47+F48+F49+F50)</f>
        <v>1827288.48</v>
      </c>
      <c r="G46" s="430">
        <f t="shared" ref="G46:H46" si="15">SUM(G47+G48+G49+G50)</f>
        <v>1900380</v>
      </c>
      <c r="H46" s="430">
        <f t="shared" si="15"/>
        <v>1919420</v>
      </c>
    </row>
    <row r="47" spans="2:8" ht="25.5" x14ac:dyDescent="0.25">
      <c r="B47" s="382">
        <v>50</v>
      </c>
      <c r="C47" s="432" t="s">
        <v>908</v>
      </c>
      <c r="D47" s="87">
        <v>1433135.16</v>
      </c>
      <c r="E47" s="423">
        <v>1696000</v>
      </c>
      <c r="F47" s="423">
        <v>1720388.48</v>
      </c>
      <c r="G47" s="423">
        <v>1789204</v>
      </c>
      <c r="H47" s="424">
        <v>1807129</v>
      </c>
    </row>
    <row r="48" spans="2:8" x14ac:dyDescent="0.25">
      <c r="B48" s="382">
        <v>52</v>
      </c>
      <c r="C48" s="432" t="s">
        <v>909</v>
      </c>
      <c r="D48" s="87"/>
      <c r="E48" s="423"/>
      <c r="F48" s="423">
        <v>4400</v>
      </c>
      <c r="G48" s="423">
        <v>4576</v>
      </c>
      <c r="H48" s="424">
        <v>4623</v>
      </c>
    </row>
    <row r="49" spans="2:8" x14ac:dyDescent="0.25">
      <c r="B49" s="382">
        <v>53</v>
      </c>
      <c r="C49" s="432" t="s">
        <v>887</v>
      </c>
      <c r="D49" s="87">
        <v>85052.54</v>
      </c>
      <c r="E49" s="423">
        <v>98318.5</v>
      </c>
      <c r="F49" s="423">
        <v>0</v>
      </c>
      <c r="G49" s="423"/>
      <c r="H49" s="424"/>
    </row>
    <row r="50" spans="2:8" x14ac:dyDescent="0.25">
      <c r="B50" s="382">
        <v>56</v>
      </c>
      <c r="C50" s="422" t="s">
        <v>546</v>
      </c>
      <c r="D50" s="87">
        <v>55700.11</v>
      </c>
      <c r="E50" s="423">
        <v>146500</v>
      </c>
      <c r="F50" s="423">
        <v>102500</v>
      </c>
      <c r="G50" s="423">
        <v>106600</v>
      </c>
      <c r="H50" s="424">
        <v>107668</v>
      </c>
    </row>
    <row r="51" spans="2:8" x14ac:dyDescent="0.25">
      <c r="B51" s="417">
        <v>6</v>
      </c>
      <c r="C51" s="18" t="s">
        <v>544</v>
      </c>
      <c r="D51" s="436">
        <f>SUM(D52)</f>
        <v>3268.02</v>
      </c>
      <c r="E51" s="436">
        <f t="shared" ref="E51" si="16">SUM(E52)</f>
        <v>4500</v>
      </c>
      <c r="F51" s="436">
        <f t="shared" ref="F51" si="17">SUM(F52)</f>
        <v>4200</v>
      </c>
      <c r="G51" s="436">
        <f t="shared" ref="G51" si="18">SUM(G52)</f>
        <v>4368</v>
      </c>
      <c r="H51" s="436">
        <f t="shared" ref="H51" si="19">SUM(H52)</f>
        <v>4412</v>
      </c>
    </row>
    <row r="52" spans="2:8" x14ac:dyDescent="0.25">
      <c r="B52" s="382">
        <v>61</v>
      </c>
      <c r="C52" s="434" t="s">
        <v>544</v>
      </c>
      <c r="D52" s="437">
        <v>3268.02</v>
      </c>
      <c r="E52" s="437">
        <v>4500</v>
      </c>
      <c r="F52" s="437">
        <v>4200</v>
      </c>
      <c r="G52" s="437">
        <v>4368</v>
      </c>
      <c r="H52" s="437">
        <v>4412</v>
      </c>
    </row>
    <row r="53" spans="2:8" ht="28.5" customHeight="1" x14ac:dyDescent="0.25">
      <c r="B53" s="439">
        <v>8</v>
      </c>
      <c r="C53" s="440" t="s">
        <v>545</v>
      </c>
      <c r="D53" s="443">
        <f>SUM(D54)</f>
        <v>32961.64</v>
      </c>
      <c r="E53" s="443">
        <f t="shared" ref="E53" si="20">SUM(E54)</f>
        <v>33297.53</v>
      </c>
      <c r="F53" s="443">
        <f t="shared" ref="F53" si="21">SUM(F54)</f>
        <v>0</v>
      </c>
      <c r="G53" s="443">
        <f t="shared" ref="G53:H53" si="22">SUM(G54)</f>
        <v>0</v>
      </c>
      <c r="H53" s="443">
        <f t="shared" si="22"/>
        <v>0</v>
      </c>
    </row>
    <row r="54" spans="2:8" ht="27.75" customHeight="1" x14ac:dyDescent="0.25">
      <c r="B54" s="441">
        <v>821</v>
      </c>
      <c r="C54" s="442" t="s">
        <v>545</v>
      </c>
      <c r="D54" s="444">
        <v>32961.64</v>
      </c>
      <c r="E54" s="444">
        <v>33297.53</v>
      </c>
      <c r="F54" s="444"/>
      <c r="G54" s="444">
        <v>0</v>
      </c>
      <c r="H54" s="444">
        <v>0</v>
      </c>
    </row>
  </sheetData>
  <mergeCells count="4">
    <mergeCell ref="C8:H8"/>
    <mergeCell ref="C10:H10"/>
    <mergeCell ref="C12:H12"/>
    <mergeCell ref="B6:H6"/>
  </mergeCells>
  <pageMargins left="0.7" right="0.7" top="0.75" bottom="0.75" header="0.3" footer="0.3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J24"/>
  <sheetViews>
    <sheetView topLeftCell="A7" workbookViewId="0">
      <selection activeCell="F22" sqref="F22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10" ht="15.75" x14ac:dyDescent="0.25">
      <c r="A1" s="372" t="s">
        <v>838</v>
      </c>
    </row>
    <row r="2" spans="1:10" ht="15.75" x14ac:dyDescent="0.25">
      <c r="A2" s="372" t="s">
        <v>839</v>
      </c>
    </row>
    <row r="3" spans="1:10" ht="15.75" x14ac:dyDescent="0.25">
      <c r="A3" s="372" t="s">
        <v>840</v>
      </c>
    </row>
    <row r="4" spans="1:10" ht="15.75" x14ac:dyDescent="0.25">
      <c r="A4" s="372" t="s">
        <v>841</v>
      </c>
    </row>
    <row r="5" spans="1:10" ht="15.75" x14ac:dyDescent="0.25">
      <c r="A5" s="372" t="s">
        <v>41</v>
      </c>
    </row>
    <row r="8" spans="1:10" ht="42" customHeight="1" x14ac:dyDescent="0.25">
      <c r="A8" s="538" t="s">
        <v>904</v>
      </c>
      <c r="B8" s="538"/>
      <c r="C8" s="538"/>
      <c r="D8" s="538"/>
      <c r="E8" s="538"/>
      <c r="F8" s="538"/>
      <c r="G8" s="461"/>
      <c r="H8" s="461"/>
      <c r="I8" s="461"/>
      <c r="J8" s="461"/>
    </row>
    <row r="9" spans="1:10" ht="18" customHeight="1" x14ac:dyDescent="0.25">
      <c r="A9" s="15"/>
      <c r="B9" s="15"/>
      <c r="C9" s="15"/>
      <c r="D9" s="15"/>
      <c r="E9" s="15"/>
      <c r="F9" s="15"/>
    </row>
    <row r="10" spans="1:10" ht="15.75" x14ac:dyDescent="0.25">
      <c r="A10" s="560" t="s">
        <v>22</v>
      </c>
      <c r="B10" s="560"/>
      <c r="C10" s="560"/>
      <c r="D10" s="560"/>
      <c r="E10" s="560"/>
      <c r="F10" s="560"/>
    </row>
    <row r="11" spans="1:10" ht="18" x14ac:dyDescent="0.25">
      <c r="A11" s="1"/>
      <c r="B11" s="1"/>
      <c r="C11" s="1"/>
      <c r="D11" s="1"/>
      <c r="E11" s="2"/>
      <c r="F11" s="2"/>
    </row>
    <row r="12" spans="1:10" ht="18" customHeight="1" x14ac:dyDescent="0.25">
      <c r="A12" s="560" t="s">
        <v>6</v>
      </c>
      <c r="B12" s="539"/>
      <c r="C12" s="539"/>
      <c r="D12" s="539"/>
      <c r="E12" s="539"/>
      <c r="F12" s="539"/>
    </row>
    <row r="13" spans="1:10" ht="18" x14ac:dyDescent="0.25">
      <c r="A13" s="1"/>
      <c r="B13" s="1"/>
      <c r="C13" s="1"/>
      <c r="D13" s="1"/>
      <c r="E13" s="2"/>
      <c r="F13" s="2"/>
    </row>
    <row r="14" spans="1:10" ht="15.75" customHeight="1" x14ac:dyDescent="0.25">
      <c r="A14" s="538" t="s">
        <v>889</v>
      </c>
      <c r="B14" s="561"/>
      <c r="C14" s="561"/>
      <c r="D14" s="561"/>
      <c r="E14" s="561"/>
      <c r="F14" s="561"/>
    </row>
    <row r="15" spans="1:10" ht="18" x14ac:dyDescent="0.25">
      <c r="A15" s="1"/>
      <c r="B15" s="1"/>
      <c r="C15" s="1"/>
      <c r="D15" s="1"/>
      <c r="E15" s="2"/>
      <c r="F15" s="2"/>
    </row>
    <row r="16" spans="1:10" ht="25.5" x14ac:dyDescent="0.25">
      <c r="A16" s="14" t="s">
        <v>16</v>
      </c>
      <c r="B16" s="411" t="s">
        <v>899</v>
      </c>
      <c r="C16" s="411" t="s">
        <v>900</v>
      </c>
      <c r="D16" s="373" t="s">
        <v>901</v>
      </c>
      <c r="E16" s="373" t="s">
        <v>879</v>
      </c>
      <c r="F16" s="373" t="s">
        <v>902</v>
      </c>
    </row>
    <row r="17" spans="1:6" x14ac:dyDescent="0.25">
      <c r="A17" s="558" t="s">
        <v>17</v>
      </c>
      <c r="B17" s="562">
        <f>SUM(B19+B22)</f>
        <v>2042853.13</v>
      </c>
      <c r="C17" s="562">
        <f t="shared" ref="C17:F17" si="0">SUM(C19+C22)</f>
        <v>2453207</v>
      </c>
      <c r="D17" s="562">
        <f t="shared" si="0"/>
        <v>2345300</v>
      </c>
      <c r="E17" s="562">
        <f t="shared" si="0"/>
        <v>2397500</v>
      </c>
      <c r="F17" s="562">
        <f t="shared" si="0"/>
        <v>2421600</v>
      </c>
    </row>
    <row r="18" spans="1:6" ht="15.75" customHeight="1" x14ac:dyDescent="0.25">
      <c r="A18" s="559"/>
      <c r="B18" s="563"/>
      <c r="C18" s="563"/>
      <c r="D18" s="563"/>
      <c r="E18" s="563"/>
      <c r="F18" s="563"/>
    </row>
    <row r="19" spans="1:6" ht="15.75" customHeight="1" x14ac:dyDescent="0.25">
      <c r="A19" s="6" t="s">
        <v>219</v>
      </c>
      <c r="B19" s="377">
        <f>SUM(B20)</f>
        <v>2042853.13</v>
      </c>
      <c r="C19" s="377">
        <f t="shared" ref="C19:F19" si="1">SUM(C20)</f>
        <v>2452907</v>
      </c>
      <c r="D19" s="377">
        <f t="shared" si="1"/>
        <v>2345300</v>
      </c>
      <c r="E19" s="377">
        <f t="shared" si="1"/>
        <v>2397500</v>
      </c>
      <c r="F19" s="377">
        <f t="shared" si="1"/>
        <v>2421600</v>
      </c>
    </row>
    <row r="20" spans="1:6" x14ac:dyDescent="0.25">
      <c r="A20" s="556" t="s">
        <v>218</v>
      </c>
      <c r="B20" s="552">
        <v>2042853.13</v>
      </c>
      <c r="C20" s="552">
        <v>2452907</v>
      </c>
      <c r="D20" s="552">
        <v>2345300</v>
      </c>
      <c r="E20" s="552">
        <v>2397500</v>
      </c>
      <c r="F20" s="552">
        <v>2421600</v>
      </c>
    </row>
    <row r="21" spans="1:6" x14ac:dyDescent="0.25">
      <c r="A21" s="557"/>
      <c r="B21" s="553"/>
      <c r="C21" s="553"/>
      <c r="D21" s="553"/>
      <c r="E21" s="553"/>
      <c r="F21" s="553"/>
    </row>
    <row r="22" spans="1:6" x14ac:dyDescent="0.25">
      <c r="A22" s="6" t="s">
        <v>220</v>
      </c>
      <c r="B22" s="377">
        <f>SUM(B23)</f>
        <v>0</v>
      </c>
      <c r="C22" s="377">
        <f t="shared" ref="C22:F22" si="2">SUM(C23)</f>
        <v>300</v>
      </c>
      <c r="D22" s="377">
        <f t="shared" si="2"/>
        <v>0</v>
      </c>
      <c r="E22" s="377">
        <f t="shared" si="2"/>
        <v>0</v>
      </c>
      <c r="F22" s="377">
        <f t="shared" si="2"/>
        <v>0</v>
      </c>
    </row>
    <row r="23" spans="1:6" ht="15" customHeight="1" x14ac:dyDescent="0.25">
      <c r="A23" s="554" t="s">
        <v>221</v>
      </c>
      <c r="B23" s="552">
        <v>0</v>
      </c>
      <c r="C23" s="552">
        <v>300</v>
      </c>
      <c r="D23" s="552">
        <v>0</v>
      </c>
      <c r="E23" s="552">
        <v>0</v>
      </c>
      <c r="F23" s="550">
        <v>0</v>
      </c>
    </row>
    <row r="24" spans="1:6" ht="15" customHeight="1" x14ac:dyDescent="0.25">
      <c r="A24" s="555"/>
      <c r="B24" s="553"/>
      <c r="C24" s="553"/>
      <c r="D24" s="553"/>
      <c r="E24" s="553"/>
      <c r="F24" s="551"/>
    </row>
  </sheetData>
  <mergeCells count="22">
    <mergeCell ref="A20:A21"/>
    <mergeCell ref="A17:A18"/>
    <mergeCell ref="A8:F8"/>
    <mergeCell ref="A10:F10"/>
    <mergeCell ref="A12:F12"/>
    <mergeCell ref="A14:F14"/>
    <mergeCell ref="B17:B18"/>
    <mergeCell ref="C17:C18"/>
    <mergeCell ref="D17:D18"/>
    <mergeCell ref="E17:E18"/>
    <mergeCell ref="F17:F18"/>
    <mergeCell ref="A23:A24"/>
    <mergeCell ref="B23:B24"/>
    <mergeCell ref="C23:C24"/>
    <mergeCell ref="D23:D24"/>
    <mergeCell ref="E23:E24"/>
    <mergeCell ref="F23:F24"/>
    <mergeCell ref="B20:B21"/>
    <mergeCell ref="C20:C21"/>
    <mergeCell ref="D20:D21"/>
    <mergeCell ref="E20:E21"/>
    <mergeCell ref="F20:F21"/>
  </mergeCells>
  <pageMargins left="0.7" right="0.7" top="0.75" bottom="0.75" header="0.3" footer="0.3"/>
  <pageSetup paperSize="9" scale="81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I23"/>
  <sheetViews>
    <sheetView topLeftCell="A4" workbookViewId="0">
      <selection activeCell="A8" sqref="A8:I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15.75" x14ac:dyDescent="0.25">
      <c r="A1" s="372" t="s">
        <v>838</v>
      </c>
    </row>
    <row r="2" spans="1:9" ht="15.75" x14ac:dyDescent="0.25">
      <c r="A2" s="372" t="s">
        <v>839</v>
      </c>
    </row>
    <row r="3" spans="1:9" ht="15.75" x14ac:dyDescent="0.25">
      <c r="A3" s="372" t="s">
        <v>840</v>
      </c>
    </row>
    <row r="4" spans="1:9" ht="15.75" x14ac:dyDescent="0.25">
      <c r="A4" s="372" t="s">
        <v>841</v>
      </c>
    </row>
    <row r="5" spans="1:9" ht="15.75" x14ac:dyDescent="0.25">
      <c r="A5" s="372" t="s">
        <v>41</v>
      </c>
    </row>
    <row r="8" spans="1:9" ht="42" customHeight="1" x14ac:dyDescent="0.25">
      <c r="A8" s="538" t="s">
        <v>905</v>
      </c>
      <c r="B8" s="538"/>
      <c r="C8" s="538"/>
      <c r="D8" s="538"/>
      <c r="E8" s="538"/>
      <c r="F8" s="538"/>
      <c r="G8" s="538"/>
      <c r="H8" s="538"/>
      <c r="I8" s="538"/>
    </row>
    <row r="9" spans="1:9" ht="18" customHeight="1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15.75" x14ac:dyDescent="0.25">
      <c r="A10" s="560" t="s">
        <v>22</v>
      </c>
      <c r="B10" s="560"/>
      <c r="C10" s="560"/>
      <c r="D10" s="560"/>
      <c r="E10" s="560"/>
      <c r="F10" s="560"/>
      <c r="G10" s="560"/>
      <c r="H10" s="564"/>
      <c r="I10" s="564"/>
    </row>
    <row r="11" spans="1:9" ht="18" x14ac:dyDescent="0.25">
      <c r="A11" s="1"/>
      <c r="B11" s="1"/>
      <c r="C11" s="1"/>
      <c r="D11" s="1"/>
      <c r="E11" s="1"/>
      <c r="F11" s="1"/>
      <c r="G11" s="1"/>
      <c r="H11" s="2"/>
      <c r="I11" s="2"/>
    </row>
    <row r="12" spans="1:9" ht="18" customHeight="1" x14ac:dyDescent="0.25">
      <c r="A12" s="560" t="s">
        <v>18</v>
      </c>
      <c r="B12" s="539"/>
      <c r="C12" s="539"/>
      <c r="D12" s="539"/>
      <c r="E12" s="539"/>
      <c r="F12" s="539"/>
      <c r="G12" s="539"/>
      <c r="H12" s="539"/>
      <c r="I12" s="539"/>
    </row>
    <row r="13" spans="1:9" ht="18" customHeight="1" x14ac:dyDescent="0.25">
      <c r="A13" s="380"/>
      <c r="B13" s="381"/>
      <c r="C13" s="381"/>
      <c r="D13" s="381"/>
      <c r="E13" s="381"/>
      <c r="F13" s="381"/>
      <c r="G13" s="381"/>
      <c r="H13" s="381"/>
      <c r="I13" s="381"/>
    </row>
    <row r="14" spans="1:9" ht="15.75" customHeight="1" x14ac:dyDescent="0.25">
      <c r="A14" s="538" t="s">
        <v>890</v>
      </c>
      <c r="B14" s="538"/>
      <c r="C14" s="538"/>
      <c r="D14" s="538"/>
      <c r="E14" s="538"/>
      <c r="F14" s="538"/>
      <c r="G14" s="538"/>
      <c r="H14" s="538"/>
      <c r="I14" s="538"/>
    </row>
    <row r="15" spans="1:9" ht="18" x14ac:dyDescent="0.25">
      <c r="A15" s="1"/>
      <c r="B15" s="1"/>
      <c r="C15" s="1"/>
      <c r="D15" s="1"/>
      <c r="E15" s="1"/>
      <c r="F15" s="1"/>
      <c r="G15" s="1"/>
    </row>
    <row r="16" spans="1:9" ht="25.5" x14ac:dyDescent="0.25">
      <c r="A16" s="14" t="s">
        <v>7</v>
      </c>
      <c r="B16" s="13" t="s">
        <v>8</v>
      </c>
      <c r="C16" s="13" t="s">
        <v>9</v>
      </c>
      <c r="D16" s="13" t="s">
        <v>35</v>
      </c>
      <c r="E16" s="411" t="s">
        <v>899</v>
      </c>
      <c r="F16" s="411" t="s">
        <v>900</v>
      </c>
      <c r="G16" s="373" t="s">
        <v>901</v>
      </c>
      <c r="H16" s="373" t="s">
        <v>879</v>
      </c>
      <c r="I16" s="373" t="s">
        <v>902</v>
      </c>
    </row>
    <row r="17" spans="1:9" ht="25.5" x14ac:dyDescent="0.25">
      <c r="A17" s="6">
        <v>8</v>
      </c>
      <c r="B17" s="6"/>
      <c r="C17" s="6"/>
      <c r="D17" s="6" t="s">
        <v>19</v>
      </c>
      <c r="E17" s="430">
        <v>0</v>
      </c>
      <c r="F17" s="430">
        <v>0</v>
      </c>
      <c r="G17" s="430">
        <v>0</v>
      </c>
      <c r="H17" s="430">
        <v>0</v>
      </c>
      <c r="I17" s="430">
        <v>0</v>
      </c>
    </row>
    <row r="18" spans="1:9" x14ac:dyDescent="0.25">
      <c r="A18" s="6"/>
      <c r="B18" s="11">
        <v>84</v>
      </c>
      <c r="C18" s="11"/>
      <c r="D18" s="11" t="s">
        <v>26</v>
      </c>
      <c r="E18" s="87">
        <v>0</v>
      </c>
      <c r="F18" s="87">
        <v>0</v>
      </c>
      <c r="G18" s="87">
        <v>0</v>
      </c>
      <c r="H18" s="87">
        <v>0</v>
      </c>
      <c r="I18" s="87">
        <v>0</v>
      </c>
    </row>
    <row r="19" spans="1:9" ht="25.5" x14ac:dyDescent="0.25">
      <c r="A19" s="7"/>
      <c r="B19" s="7"/>
      <c r="C19" s="8">
        <v>81</v>
      </c>
      <c r="D19" s="12" t="s">
        <v>27</v>
      </c>
      <c r="E19" s="87">
        <v>0</v>
      </c>
      <c r="F19" s="87">
        <v>0</v>
      </c>
      <c r="G19" s="87">
        <v>0</v>
      </c>
      <c r="H19" s="87">
        <v>0</v>
      </c>
      <c r="I19" s="87">
        <v>0</v>
      </c>
    </row>
    <row r="20" spans="1:9" ht="25.5" x14ac:dyDescent="0.25">
      <c r="A20" s="9">
        <v>5</v>
      </c>
      <c r="B20" s="10"/>
      <c r="C20" s="10"/>
      <c r="D20" s="16" t="s">
        <v>20</v>
      </c>
      <c r="E20" s="430">
        <v>0</v>
      </c>
      <c r="F20" s="430">
        <v>0</v>
      </c>
      <c r="G20" s="430">
        <v>0</v>
      </c>
      <c r="H20" s="430">
        <v>0</v>
      </c>
      <c r="I20" s="430">
        <v>0</v>
      </c>
    </row>
    <row r="21" spans="1:9" ht="25.5" x14ac:dyDescent="0.25">
      <c r="A21" s="11"/>
      <c r="B21" s="11">
        <v>54</v>
      </c>
      <c r="C21" s="11"/>
      <c r="D21" s="17" t="s">
        <v>28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</row>
    <row r="22" spans="1:9" x14ac:dyDescent="0.25">
      <c r="A22" s="11"/>
      <c r="B22" s="11"/>
      <c r="C22" s="8">
        <v>11</v>
      </c>
      <c r="D22" s="8" t="s">
        <v>11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</row>
    <row r="23" spans="1:9" x14ac:dyDescent="0.25">
      <c r="A23" s="11"/>
      <c r="B23" s="11"/>
      <c r="C23" s="8">
        <v>31</v>
      </c>
      <c r="D23" s="8" t="s">
        <v>29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</row>
  </sheetData>
  <mergeCells count="4">
    <mergeCell ref="A8:I8"/>
    <mergeCell ref="A10:I10"/>
    <mergeCell ref="A12:I12"/>
    <mergeCell ref="A14:I14"/>
  </mergeCells>
  <pageMargins left="0.7" right="0.7" top="0.75" bottom="0.75" header="0.3" footer="0.3"/>
  <pageSetup paperSize="9" scale="77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J27"/>
  <sheetViews>
    <sheetView workbookViewId="0">
      <selection activeCell="H27" sqref="H27"/>
    </sheetView>
  </sheetViews>
  <sheetFormatPr defaultRowHeight="15" x14ac:dyDescent="0.25"/>
  <cols>
    <col min="2" max="2" width="27.42578125" customWidth="1"/>
    <col min="3" max="3" width="23.140625" customWidth="1"/>
    <col min="4" max="7" width="25.28515625" customWidth="1"/>
  </cols>
  <sheetData>
    <row r="1" spans="1:10" ht="15.75" x14ac:dyDescent="0.25">
      <c r="A1" s="372" t="s">
        <v>838</v>
      </c>
    </row>
    <row r="2" spans="1:10" ht="15.75" x14ac:dyDescent="0.25">
      <c r="A2" s="372" t="s">
        <v>839</v>
      </c>
    </row>
    <row r="3" spans="1:10" ht="15.75" x14ac:dyDescent="0.25">
      <c r="A3" s="372" t="s">
        <v>840</v>
      </c>
    </row>
    <row r="4" spans="1:10" ht="15.75" x14ac:dyDescent="0.25">
      <c r="A4" s="372" t="s">
        <v>841</v>
      </c>
    </row>
    <row r="5" spans="1:10" ht="15.75" x14ac:dyDescent="0.25">
      <c r="A5" s="372" t="s">
        <v>41</v>
      </c>
    </row>
    <row r="6" spans="1:10" ht="42" customHeight="1" x14ac:dyDescent="0.25">
      <c r="A6" s="538" t="s">
        <v>905</v>
      </c>
      <c r="B6" s="538"/>
      <c r="C6" s="538"/>
      <c r="D6" s="538"/>
      <c r="E6" s="538"/>
      <c r="F6" s="538"/>
      <c r="G6" s="538"/>
      <c r="H6" s="461"/>
      <c r="I6" s="461"/>
      <c r="J6" s="461"/>
    </row>
    <row r="7" spans="1:10" ht="18" customHeight="1" x14ac:dyDescent="0.25">
      <c r="B7" s="383"/>
      <c r="C7" s="383"/>
      <c r="D7" s="383"/>
      <c r="E7" s="383"/>
      <c r="F7" s="383"/>
      <c r="G7" s="383"/>
    </row>
    <row r="8" spans="1:10" ht="15.75" customHeight="1" x14ac:dyDescent="0.25">
      <c r="B8" s="538" t="s">
        <v>22</v>
      </c>
      <c r="C8" s="538"/>
      <c r="D8" s="538"/>
      <c r="E8" s="538"/>
      <c r="F8" s="538"/>
      <c r="G8" s="538"/>
    </row>
    <row r="9" spans="1:10" ht="18" x14ac:dyDescent="0.25">
      <c r="B9" s="383"/>
      <c r="C9" s="383"/>
      <c r="D9" s="383"/>
      <c r="E9" s="383"/>
      <c r="F9" s="384"/>
      <c r="G9" s="384"/>
    </row>
    <row r="10" spans="1:10" ht="18" customHeight="1" x14ac:dyDescent="0.25">
      <c r="B10" s="538" t="s">
        <v>891</v>
      </c>
      <c r="C10" s="538"/>
      <c r="D10" s="538"/>
      <c r="E10" s="538"/>
      <c r="F10" s="538"/>
      <c r="G10" s="538"/>
    </row>
    <row r="11" spans="1:10" ht="18" x14ac:dyDescent="0.25">
      <c r="B11" s="383"/>
      <c r="C11" s="383"/>
      <c r="D11" s="383"/>
      <c r="E11" s="383"/>
      <c r="F11" s="384"/>
      <c r="G11" s="384"/>
    </row>
    <row r="12" spans="1:10" ht="25.5" x14ac:dyDescent="0.25">
      <c r="A12" s="375" t="s">
        <v>868</v>
      </c>
      <c r="B12" s="374" t="s">
        <v>35</v>
      </c>
      <c r="C12" s="411" t="s">
        <v>899</v>
      </c>
      <c r="D12" s="411" t="s">
        <v>900</v>
      </c>
      <c r="E12" s="373" t="s">
        <v>901</v>
      </c>
      <c r="F12" s="373" t="s">
        <v>879</v>
      </c>
      <c r="G12" s="373" t="s">
        <v>902</v>
      </c>
    </row>
    <row r="13" spans="1:10" x14ac:dyDescent="0.25">
      <c r="A13" s="431">
        <v>1</v>
      </c>
      <c r="B13" s="412">
        <v>2</v>
      </c>
      <c r="C13" s="412">
        <v>3</v>
      </c>
      <c r="D13" s="411">
        <v>4</v>
      </c>
      <c r="E13" s="411">
        <v>5</v>
      </c>
      <c r="F13" s="411">
        <v>6</v>
      </c>
      <c r="G13" s="411">
        <v>7</v>
      </c>
    </row>
    <row r="14" spans="1:10" x14ac:dyDescent="0.25">
      <c r="A14" s="431"/>
      <c r="B14" s="447" t="s">
        <v>892</v>
      </c>
      <c r="C14" s="430">
        <v>0</v>
      </c>
      <c r="D14" s="430">
        <v>0</v>
      </c>
      <c r="E14" s="430">
        <v>0</v>
      </c>
      <c r="F14" s="430">
        <v>0</v>
      </c>
      <c r="G14" s="430">
        <v>0</v>
      </c>
    </row>
    <row r="15" spans="1:10" x14ac:dyDescent="0.25">
      <c r="A15" s="435">
        <v>1</v>
      </c>
      <c r="B15" s="447" t="s">
        <v>11</v>
      </c>
      <c r="C15" s="430">
        <v>0</v>
      </c>
      <c r="D15" s="430">
        <v>0</v>
      </c>
      <c r="E15" s="430">
        <v>0</v>
      </c>
      <c r="F15" s="430">
        <v>0</v>
      </c>
      <c r="G15" s="430">
        <v>0</v>
      </c>
    </row>
    <row r="16" spans="1:10" x14ac:dyDescent="0.25">
      <c r="A16" s="382">
        <v>11</v>
      </c>
      <c r="B16" s="448" t="s">
        <v>880</v>
      </c>
      <c r="C16" s="87">
        <v>0</v>
      </c>
      <c r="D16" s="87">
        <v>0</v>
      </c>
      <c r="E16" s="87">
        <v>0</v>
      </c>
      <c r="F16" s="87">
        <v>0</v>
      </c>
      <c r="G16" s="87">
        <v>0</v>
      </c>
    </row>
    <row r="17" spans="1:7" x14ac:dyDescent="0.25">
      <c r="A17" s="449" t="s">
        <v>870</v>
      </c>
      <c r="B17" s="449" t="s">
        <v>870</v>
      </c>
      <c r="C17" s="430">
        <v>0</v>
      </c>
      <c r="D17" s="430">
        <v>0</v>
      </c>
      <c r="E17" s="430">
        <v>0</v>
      </c>
      <c r="F17" s="430">
        <v>0</v>
      </c>
      <c r="G17" s="430">
        <v>0</v>
      </c>
    </row>
    <row r="18" spans="1:7" x14ac:dyDescent="0.25">
      <c r="A18" s="435">
        <v>3</v>
      </c>
      <c r="B18" s="450" t="s">
        <v>29</v>
      </c>
      <c r="C18" s="430">
        <v>0</v>
      </c>
      <c r="D18" s="430">
        <v>0</v>
      </c>
      <c r="E18" s="430">
        <v>0</v>
      </c>
      <c r="F18" s="430">
        <v>0</v>
      </c>
      <c r="G18" s="430">
        <v>0</v>
      </c>
    </row>
    <row r="19" spans="1:7" x14ac:dyDescent="0.25">
      <c r="A19" s="382">
        <v>31</v>
      </c>
      <c r="B19" s="451" t="s">
        <v>29</v>
      </c>
      <c r="C19" s="87">
        <v>0</v>
      </c>
      <c r="D19" s="87">
        <v>0</v>
      </c>
      <c r="E19" s="87">
        <v>0</v>
      </c>
      <c r="F19" s="87">
        <v>0</v>
      </c>
      <c r="G19" s="87">
        <v>0</v>
      </c>
    </row>
    <row r="20" spans="1:7" x14ac:dyDescent="0.25">
      <c r="A20" s="449" t="s">
        <v>870</v>
      </c>
      <c r="B20" s="449" t="s">
        <v>870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</row>
    <row r="21" spans="1:7" x14ac:dyDescent="0.25">
      <c r="A21" s="431"/>
      <c r="B21" s="452"/>
      <c r="C21" s="87">
        <v>0</v>
      </c>
      <c r="D21" s="87">
        <v>0</v>
      </c>
      <c r="E21" s="87">
        <v>0</v>
      </c>
      <c r="F21" s="87">
        <v>0</v>
      </c>
      <c r="G21" s="87">
        <v>0</v>
      </c>
    </row>
    <row r="22" spans="1:7" x14ac:dyDescent="0.25">
      <c r="A22" s="431"/>
      <c r="B22" s="447" t="s">
        <v>893</v>
      </c>
      <c r="C22" s="430">
        <v>0</v>
      </c>
      <c r="D22" s="430">
        <v>0</v>
      </c>
      <c r="E22" s="430">
        <v>0</v>
      </c>
      <c r="F22" s="430">
        <v>0</v>
      </c>
      <c r="G22" s="430">
        <v>0</v>
      </c>
    </row>
    <row r="23" spans="1:7" x14ac:dyDescent="0.25">
      <c r="A23" s="435">
        <v>1</v>
      </c>
      <c r="B23" s="453" t="s">
        <v>883</v>
      </c>
      <c r="C23" s="430">
        <v>0</v>
      </c>
      <c r="D23" s="430">
        <v>0</v>
      </c>
      <c r="E23" s="430">
        <v>0</v>
      </c>
      <c r="F23" s="430">
        <v>0</v>
      </c>
      <c r="G23" s="430">
        <v>0</v>
      </c>
    </row>
    <row r="24" spans="1:7" x14ac:dyDescent="0.25">
      <c r="A24" s="382">
        <v>11</v>
      </c>
      <c r="B24" s="448" t="s">
        <v>884</v>
      </c>
      <c r="C24" s="87">
        <v>0</v>
      </c>
      <c r="D24" s="87">
        <v>0</v>
      </c>
      <c r="E24" s="87">
        <v>0</v>
      </c>
      <c r="F24" s="87">
        <v>0</v>
      </c>
      <c r="G24" s="87">
        <v>0</v>
      </c>
    </row>
    <row r="25" spans="1:7" x14ac:dyDescent="0.25">
      <c r="A25" s="435">
        <v>3</v>
      </c>
      <c r="B25" s="453" t="s">
        <v>885</v>
      </c>
      <c r="C25" s="430">
        <v>0</v>
      </c>
      <c r="D25" s="430">
        <v>0</v>
      </c>
      <c r="E25" s="430">
        <v>0</v>
      </c>
      <c r="F25" s="430">
        <v>0</v>
      </c>
      <c r="G25" s="430">
        <v>0</v>
      </c>
    </row>
    <row r="26" spans="1:7" x14ac:dyDescent="0.25">
      <c r="A26" s="382">
        <v>31</v>
      </c>
      <c r="B26" s="448" t="s">
        <v>886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</row>
    <row r="27" spans="1:7" x14ac:dyDescent="0.25">
      <c r="A27" s="431"/>
      <c r="B27" s="454" t="s">
        <v>870</v>
      </c>
      <c r="C27" s="4"/>
      <c r="D27" s="5"/>
      <c r="E27" s="5"/>
      <c r="F27" s="5"/>
      <c r="G27" s="421"/>
    </row>
  </sheetData>
  <mergeCells count="3">
    <mergeCell ref="B8:G8"/>
    <mergeCell ref="B10:G10"/>
    <mergeCell ref="A6:G6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  <pageSetUpPr fitToPage="1"/>
  </sheetPr>
  <dimension ref="A1:K544"/>
  <sheetViews>
    <sheetView topLeftCell="A94" zoomScale="136" zoomScaleNormal="136" workbookViewId="0">
      <selection activeCell="G545" sqref="G54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5" width="6.85546875" style="200" customWidth="1"/>
    <col min="6" max="6" width="25.28515625" customWidth="1"/>
    <col min="7" max="7" width="25.28515625" style="165" customWidth="1"/>
    <col min="8" max="10" width="25.28515625" customWidth="1"/>
  </cols>
  <sheetData>
    <row r="1" spans="1:10" ht="15.75" x14ac:dyDescent="0.25">
      <c r="A1" s="372" t="s">
        <v>838</v>
      </c>
    </row>
    <row r="2" spans="1:10" ht="15.75" x14ac:dyDescent="0.25">
      <c r="A2" s="372" t="s">
        <v>839</v>
      </c>
    </row>
    <row r="3" spans="1:10" ht="15.75" x14ac:dyDescent="0.25">
      <c r="A3" s="372" t="s">
        <v>840</v>
      </c>
    </row>
    <row r="4" spans="1:10" ht="15.75" x14ac:dyDescent="0.25">
      <c r="A4" s="372" t="s">
        <v>841</v>
      </c>
    </row>
    <row r="5" spans="1:10" ht="15.75" x14ac:dyDescent="0.25">
      <c r="A5" s="372" t="s">
        <v>41</v>
      </c>
    </row>
    <row r="6" spans="1:10" ht="23.25" customHeight="1" x14ac:dyDescent="0.25">
      <c r="A6" s="372"/>
    </row>
    <row r="8" spans="1:10" ht="42" customHeight="1" x14ac:dyDescent="0.25">
      <c r="A8" s="560" t="s">
        <v>905</v>
      </c>
      <c r="B8" s="560"/>
      <c r="C8" s="560"/>
      <c r="D8" s="560"/>
      <c r="E8" s="560"/>
      <c r="F8" s="560"/>
      <c r="G8" s="560"/>
      <c r="H8" s="560"/>
      <c r="I8" s="560"/>
      <c r="J8" s="560"/>
    </row>
    <row r="9" spans="1:10" ht="18" x14ac:dyDescent="0.25">
      <c r="A9" s="15"/>
      <c r="B9" s="15"/>
      <c r="C9" s="15"/>
      <c r="D9" s="15"/>
      <c r="E9" s="199"/>
      <c r="F9" s="15"/>
      <c r="G9" s="367"/>
      <c r="H9" s="15"/>
      <c r="I9" s="2"/>
      <c r="J9" s="2"/>
    </row>
    <row r="10" spans="1:10" ht="18" customHeight="1" x14ac:dyDescent="0.25">
      <c r="A10" s="560" t="s">
        <v>21</v>
      </c>
      <c r="B10" s="560"/>
      <c r="C10" s="560"/>
      <c r="D10" s="560"/>
      <c r="E10" s="560"/>
      <c r="F10" s="560"/>
      <c r="G10" s="560"/>
      <c r="H10" s="560"/>
      <c r="I10" s="560"/>
      <c r="J10" s="560"/>
    </row>
    <row r="11" spans="1:10" ht="18" customHeight="1" x14ac:dyDescent="0.25">
      <c r="A11" s="370"/>
      <c r="B11" s="371"/>
      <c r="C11" s="371"/>
      <c r="D11" s="371"/>
      <c r="E11" s="371"/>
      <c r="F11" s="371"/>
      <c r="G11" s="371"/>
      <c r="H11" s="371"/>
      <c r="I11" s="371"/>
      <c r="J11" s="371"/>
    </row>
    <row r="12" spans="1:10" ht="27" hidden="1" customHeight="1" x14ac:dyDescent="0.25">
      <c r="A12" s="15"/>
      <c r="B12" s="15"/>
      <c r="C12" s="15"/>
      <c r="D12" s="15"/>
      <c r="E12" s="199"/>
      <c r="F12" s="15">
        <v>7.5345000000000004</v>
      </c>
      <c r="G12" s="367"/>
      <c r="H12" s="624" t="s">
        <v>836</v>
      </c>
      <c r="I12" s="624"/>
      <c r="J12" s="624"/>
    </row>
    <row r="13" spans="1:10" ht="25.5" x14ac:dyDescent="0.25">
      <c r="A13" s="633" t="s">
        <v>23</v>
      </c>
      <c r="B13" s="634"/>
      <c r="C13" s="635"/>
      <c r="D13" s="196" t="s">
        <v>24</v>
      </c>
      <c r="E13" s="379"/>
      <c r="F13" s="411" t="s">
        <v>899</v>
      </c>
      <c r="G13" s="411" t="s">
        <v>900</v>
      </c>
      <c r="H13" s="373" t="s">
        <v>901</v>
      </c>
      <c r="I13" s="373" t="s">
        <v>879</v>
      </c>
      <c r="J13" s="373" t="s">
        <v>902</v>
      </c>
    </row>
    <row r="14" spans="1:10" ht="15" customHeight="1" x14ac:dyDescent="0.25">
      <c r="A14" s="625" t="s">
        <v>502</v>
      </c>
      <c r="B14" s="626"/>
      <c r="C14" s="627"/>
      <c r="D14" s="631" t="s">
        <v>509</v>
      </c>
      <c r="E14" s="622"/>
      <c r="F14" s="618">
        <f>SUM(F16+F25)</f>
        <v>1400</v>
      </c>
      <c r="G14" s="618">
        <f>SUM(G16+G25)</f>
        <v>902</v>
      </c>
      <c r="H14" s="618">
        <f>SUM(H16+H25)</f>
        <v>0</v>
      </c>
      <c r="I14" s="618">
        <f>SUM(I16+I25)</f>
        <v>0</v>
      </c>
      <c r="J14" s="618">
        <f>SUM(J16+J25)</f>
        <v>0</v>
      </c>
    </row>
    <row r="15" spans="1:10" ht="14.25" customHeight="1" x14ac:dyDescent="0.25">
      <c r="A15" s="628"/>
      <c r="B15" s="629"/>
      <c r="C15" s="630"/>
      <c r="D15" s="632"/>
      <c r="E15" s="623"/>
      <c r="F15" s="619"/>
      <c r="G15" s="619">
        <f>SUM(G17+G26)</f>
        <v>0</v>
      </c>
      <c r="H15" s="619"/>
      <c r="I15" s="619"/>
      <c r="J15" s="619"/>
    </row>
    <row r="16" spans="1:10" x14ac:dyDescent="0.25">
      <c r="A16" s="580" t="s">
        <v>503</v>
      </c>
      <c r="B16" s="581"/>
      <c r="C16" s="582"/>
      <c r="D16" s="586" t="s">
        <v>328</v>
      </c>
      <c r="E16" s="588"/>
      <c r="F16" s="590">
        <f>SUM(F20)</f>
        <v>1400</v>
      </c>
      <c r="G16" s="590">
        <f>SUM(G20)</f>
        <v>902</v>
      </c>
      <c r="H16" s="590">
        <f>SUM(H20)</f>
        <v>0</v>
      </c>
      <c r="I16" s="590">
        <f>SUM(I20)</f>
        <v>0</v>
      </c>
      <c r="J16" s="590">
        <f>SUM(J20)</f>
        <v>0</v>
      </c>
    </row>
    <row r="17" spans="1:10" ht="15" customHeight="1" x14ac:dyDescent="0.25">
      <c r="A17" s="583"/>
      <c r="B17" s="584"/>
      <c r="C17" s="585"/>
      <c r="D17" s="587"/>
      <c r="E17" s="589"/>
      <c r="F17" s="591"/>
      <c r="G17" s="591">
        <f t="shared" ref="G17" si="0">SUM(G21)</f>
        <v>0</v>
      </c>
      <c r="H17" s="591"/>
      <c r="I17" s="591"/>
      <c r="J17" s="591"/>
    </row>
    <row r="18" spans="1:10" ht="15" customHeight="1" x14ac:dyDescent="0.25">
      <c r="A18" s="592" t="s">
        <v>504</v>
      </c>
      <c r="B18" s="593"/>
      <c r="C18" s="594"/>
      <c r="D18" s="598" t="s">
        <v>505</v>
      </c>
      <c r="E18" s="600"/>
      <c r="F18" s="578">
        <f>SUM(F20)</f>
        <v>1400</v>
      </c>
      <c r="G18" s="578">
        <f>SUM(G20)</f>
        <v>902</v>
      </c>
      <c r="H18" s="578">
        <f>SUM(H20)</f>
        <v>0</v>
      </c>
      <c r="I18" s="578">
        <f>SUM(I20)</f>
        <v>0</v>
      </c>
      <c r="J18" s="578">
        <f>SUM(J20)</f>
        <v>0</v>
      </c>
    </row>
    <row r="19" spans="1:10" ht="15" customHeight="1" x14ac:dyDescent="0.25">
      <c r="A19" s="595"/>
      <c r="B19" s="596"/>
      <c r="C19" s="597"/>
      <c r="D19" s="599"/>
      <c r="E19" s="601"/>
      <c r="F19" s="579"/>
      <c r="G19" s="579">
        <f t="shared" ref="G19" si="1">SUM(G21)</f>
        <v>0</v>
      </c>
      <c r="H19" s="579"/>
      <c r="I19" s="579"/>
      <c r="J19" s="579"/>
    </row>
    <row r="20" spans="1:10" x14ac:dyDescent="0.25">
      <c r="A20" s="568">
        <v>3</v>
      </c>
      <c r="B20" s="569"/>
      <c r="C20" s="570"/>
      <c r="D20" s="574" t="s">
        <v>12</v>
      </c>
      <c r="E20" s="576"/>
      <c r="F20" s="578">
        <f>SUM(F23)</f>
        <v>1400</v>
      </c>
      <c r="G20" s="578">
        <f>SUM(G23)</f>
        <v>902</v>
      </c>
      <c r="H20" s="578">
        <f>SUM(H23)</f>
        <v>0</v>
      </c>
      <c r="I20" s="578">
        <f>SUM(I23)</f>
        <v>0</v>
      </c>
      <c r="J20" s="578">
        <f>SUM(J23)</f>
        <v>0</v>
      </c>
    </row>
    <row r="21" spans="1:10" x14ac:dyDescent="0.25">
      <c r="A21" s="571"/>
      <c r="B21" s="572"/>
      <c r="C21" s="573"/>
      <c r="D21" s="575"/>
      <c r="E21" s="577"/>
      <c r="F21" s="579"/>
      <c r="G21" s="579">
        <f t="shared" ref="G21" si="2">SUM(G24)</f>
        <v>0</v>
      </c>
      <c r="H21" s="579"/>
      <c r="I21" s="579"/>
      <c r="J21" s="579"/>
    </row>
    <row r="22" spans="1:10" hidden="1" x14ac:dyDescent="0.25">
      <c r="A22" s="565">
        <v>31</v>
      </c>
      <c r="B22" s="566"/>
      <c r="C22" s="567"/>
      <c r="D22" s="193" t="s">
        <v>13</v>
      </c>
      <c r="E22" s="198"/>
      <c r="F22" s="4"/>
      <c r="G22" s="4"/>
      <c r="H22" s="4"/>
      <c r="I22" s="4"/>
      <c r="J22" s="4"/>
    </row>
    <row r="23" spans="1:10" x14ac:dyDescent="0.25">
      <c r="A23" s="568">
        <v>32</v>
      </c>
      <c r="B23" s="569"/>
      <c r="C23" s="570"/>
      <c r="D23" s="574" t="s">
        <v>25</v>
      </c>
      <c r="E23" s="576"/>
      <c r="F23" s="578">
        <v>1400</v>
      </c>
      <c r="G23" s="578">
        <v>902</v>
      </c>
      <c r="H23" s="578">
        <v>0</v>
      </c>
      <c r="I23" s="578">
        <v>0</v>
      </c>
      <c r="J23" s="578">
        <v>0</v>
      </c>
    </row>
    <row r="24" spans="1:10" x14ac:dyDescent="0.25">
      <c r="A24" s="571"/>
      <c r="B24" s="572"/>
      <c r="C24" s="573"/>
      <c r="D24" s="575"/>
      <c r="E24" s="577"/>
      <c r="F24" s="579"/>
      <c r="G24" s="579"/>
      <c r="H24" s="579"/>
      <c r="I24" s="579"/>
      <c r="J24" s="579"/>
    </row>
    <row r="25" spans="1:10" ht="23.25" hidden="1" customHeight="1" x14ac:dyDescent="0.25">
      <c r="A25" s="638" t="s">
        <v>506</v>
      </c>
      <c r="B25" s="639"/>
      <c r="C25" s="640"/>
      <c r="D25" s="636" t="s">
        <v>331</v>
      </c>
      <c r="E25" s="576"/>
      <c r="F25" s="578">
        <f>SUM(F29)</f>
        <v>0</v>
      </c>
      <c r="G25" s="578">
        <f t="shared" ref="G25" si="3">SUM(G29)</f>
        <v>0</v>
      </c>
      <c r="H25" s="578">
        <f t="shared" ref="H25:J25" si="4">SUM(H29)</f>
        <v>0</v>
      </c>
      <c r="I25" s="578">
        <f t="shared" si="4"/>
        <v>0</v>
      </c>
      <c r="J25" s="578">
        <f t="shared" si="4"/>
        <v>0</v>
      </c>
    </row>
    <row r="26" spans="1:10" ht="20.25" hidden="1" customHeight="1" x14ac:dyDescent="0.25">
      <c r="A26" s="641"/>
      <c r="B26" s="642"/>
      <c r="C26" s="643"/>
      <c r="D26" s="637"/>
      <c r="E26" s="577"/>
      <c r="F26" s="579"/>
      <c r="G26" s="579">
        <f t="shared" ref="G26" si="5">SUM(G30)</f>
        <v>0</v>
      </c>
      <c r="H26" s="579"/>
      <c r="I26" s="579"/>
      <c r="J26" s="579"/>
    </row>
    <row r="27" spans="1:10" ht="15.75" hidden="1" customHeight="1" x14ac:dyDescent="0.25">
      <c r="A27" s="592" t="s">
        <v>504</v>
      </c>
      <c r="B27" s="593"/>
      <c r="C27" s="594"/>
      <c r="D27" s="598" t="s">
        <v>505</v>
      </c>
      <c r="E27" s="576"/>
      <c r="F27" s="578">
        <f>SUM(F29)</f>
        <v>0</v>
      </c>
      <c r="G27" s="578">
        <f t="shared" ref="G27" si="6">SUM(G29)</f>
        <v>0</v>
      </c>
      <c r="H27" s="578">
        <f t="shared" ref="H27:J27" si="7">SUM(H29)</f>
        <v>0</v>
      </c>
      <c r="I27" s="578">
        <f t="shared" si="7"/>
        <v>0</v>
      </c>
      <c r="J27" s="578">
        <f t="shared" si="7"/>
        <v>0</v>
      </c>
    </row>
    <row r="28" spans="1:10" ht="18" hidden="1" customHeight="1" x14ac:dyDescent="0.25">
      <c r="A28" s="595"/>
      <c r="B28" s="596"/>
      <c r="C28" s="597"/>
      <c r="D28" s="599"/>
      <c r="E28" s="577"/>
      <c r="F28" s="579"/>
      <c r="G28" s="579">
        <f t="shared" ref="G28" si="8">SUM(G30)</f>
        <v>0</v>
      </c>
      <c r="H28" s="579"/>
      <c r="I28" s="579"/>
      <c r="J28" s="579"/>
    </row>
    <row r="29" spans="1:10" hidden="1" x14ac:dyDescent="0.25">
      <c r="A29" s="568">
        <v>3</v>
      </c>
      <c r="B29" s="569"/>
      <c r="C29" s="570"/>
      <c r="D29" s="568" t="s">
        <v>12</v>
      </c>
      <c r="E29" s="576"/>
      <c r="F29" s="578">
        <f>SUM(F32)</f>
        <v>0</v>
      </c>
      <c r="G29" s="578">
        <f t="shared" ref="G29" si="9">SUM(G32)</f>
        <v>0</v>
      </c>
      <c r="H29" s="578">
        <f t="shared" ref="H29:J29" si="10">SUM(H32)</f>
        <v>0</v>
      </c>
      <c r="I29" s="578">
        <f t="shared" si="10"/>
        <v>0</v>
      </c>
      <c r="J29" s="578">
        <f t="shared" si="10"/>
        <v>0</v>
      </c>
    </row>
    <row r="30" spans="1:10" hidden="1" x14ac:dyDescent="0.25">
      <c r="A30" s="571"/>
      <c r="B30" s="572"/>
      <c r="C30" s="573"/>
      <c r="D30" s="571"/>
      <c r="E30" s="577"/>
      <c r="F30" s="579"/>
      <c r="G30" s="579">
        <v>0</v>
      </c>
      <c r="H30" s="579"/>
      <c r="I30" s="579"/>
      <c r="J30" s="579"/>
    </row>
    <row r="31" spans="1:10" hidden="1" x14ac:dyDescent="0.25">
      <c r="A31" s="565">
        <v>31</v>
      </c>
      <c r="B31" s="566"/>
      <c r="C31" s="567"/>
      <c r="D31" s="193" t="s">
        <v>13</v>
      </c>
      <c r="E31" s="197"/>
      <c r="F31" s="4"/>
      <c r="G31" s="4"/>
      <c r="H31" s="4"/>
      <c r="I31" s="4"/>
      <c r="J31" s="4"/>
    </row>
    <row r="32" spans="1:10" hidden="1" x14ac:dyDescent="0.25">
      <c r="A32" s="568">
        <v>31</v>
      </c>
      <c r="B32" s="569"/>
      <c r="C32" s="570"/>
      <c r="D32" s="568" t="s">
        <v>13</v>
      </c>
      <c r="E32" s="576"/>
      <c r="F32" s="578"/>
      <c r="G32" s="578">
        <f>SUM(G33/$F$12)</f>
        <v>0</v>
      </c>
      <c r="H32" s="578">
        <f t="shared" ref="H32:J32" si="11">SUM(H33/$F$12)</f>
        <v>0</v>
      </c>
      <c r="I32" s="578">
        <f t="shared" si="11"/>
        <v>0</v>
      </c>
      <c r="J32" s="578">
        <f t="shared" si="11"/>
        <v>0</v>
      </c>
    </row>
    <row r="33" spans="1:10" hidden="1" x14ac:dyDescent="0.25">
      <c r="A33" s="571"/>
      <c r="B33" s="572"/>
      <c r="C33" s="573"/>
      <c r="D33" s="571"/>
      <c r="E33" s="577"/>
      <c r="F33" s="579"/>
      <c r="G33" s="579">
        <v>0</v>
      </c>
      <c r="H33" s="579"/>
      <c r="I33" s="579"/>
      <c r="J33" s="579"/>
    </row>
    <row r="34" spans="1:10" x14ac:dyDescent="0.25">
      <c r="A34" s="625" t="s">
        <v>507</v>
      </c>
      <c r="B34" s="626"/>
      <c r="C34" s="627"/>
      <c r="D34" s="631" t="s">
        <v>508</v>
      </c>
      <c r="E34" s="620"/>
      <c r="F34" s="618">
        <f>SUM(F36)</f>
        <v>0</v>
      </c>
      <c r="G34" s="618">
        <f t="shared" ref="G34" si="12">SUM(G36)</f>
        <v>300</v>
      </c>
      <c r="H34" s="618">
        <f t="shared" ref="H34:J34" si="13">SUM(H36)</f>
        <v>0</v>
      </c>
      <c r="I34" s="618">
        <f t="shared" si="13"/>
        <v>0</v>
      </c>
      <c r="J34" s="618">
        <f t="shared" si="13"/>
        <v>0</v>
      </c>
    </row>
    <row r="35" spans="1:10" ht="15" customHeight="1" x14ac:dyDescent="0.25">
      <c r="A35" s="628"/>
      <c r="B35" s="629"/>
      <c r="C35" s="630"/>
      <c r="D35" s="632"/>
      <c r="E35" s="621"/>
      <c r="F35" s="619"/>
      <c r="G35" s="619">
        <f t="shared" ref="G35" si="14">SUM(G37)</f>
        <v>0</v>
      </c>
      <c r="H35" s="619"/>
      <c r="I35" s="619"/>
      <c r="J35" s="619"/>
    </row>
    <row r="36" spans="1:10" x14ac:dyDescent="0.25">
      <c r="A36" s="580" t="s">
        <v>510</v>
      </c>
      <c r="B36" s="581"/>
      <c r="C36" s="582"/>
      <c r="D36" s="607" t="s">
        <v>339</v>
      </c>
      <c r="E36" s="605"/>
      <c r="F36" s="590">
        <f>SUM(F40)</f>
        <v>0</v>
      </c>
      <c r="G36" s="590">
        <f t="shared" ref="G36" si="15">SUM(G40)</f>
        <v>300</v>
      </c>
      <c r="H36" s="590">
        <f t="shared" ref="H36:J36" si="16">SUM(H40)</f>
        <v>0</v>
      </c>
      <c r="I36" s="590">
        <f t="shared" si="16"/>
        <v>0</v>
      </c>
      <c r="J36" s="590">
        <f t="shared" si="16"/>
        <v>0</v>
      </c>
    </row>
    <row r="37" spans="1:10" ht="15" customHeight="1" x14ac:dyDescent="0.25">
      <c r="A37" s="583"/>
      <c r="B37" s="584"/>
      <c r="C37" s="585"/>
      <c r="D37" s="608"/>
      <c r="E37" s="606"/>
      <c r="F37" s="591"/>
      <c r="G37" s="591">
        <f t="shared" ref="G37" si="17">SUM(G41)</f>
        <v>0</v>
      </c>
      <c r="H37" s="591"/>
      <c r="I37" s="591"/>
      <c r="J37" s="591"/>
    </row>
    <row r="38" spans="1:10" ht="15" customHeight="1" x14ac:dyDescent="0.25">
      <c r="A38" s="592" t="s">
        <v>504</v>
      </c>
      <c r="B38" s="593"/>
      <c r="C38" s="594"/>
      <c r="D38" s="598" t="s">
        <v>505</v>
      </c>
      <c r="E38" s="576"/>
      <c r="F38" s="578">
        <f>SUM(F40)</f>
        <v>0</v>
      </c>
      <c r="G38" s="578">
        <f t="shared" ref="G38:H38" si="18">SUM(G40)</f>
        <v>300</v>
      </c>
      <c r="H38" s="578">
        <f t="shared" si="18"/>
        <v>0</v>
      </c>
      <c r="I38" s="578">
        <f t="shared" ref="I38:J38" si="19">SUM(I40)</f>
        <v>0</v>
      </c>
      <c r="J38" s="578">
        <f t="shared" si="19"/>
        <v>0</v>
      </c>
    </row>
    <row r="39" spans="1:10" ht="25.5" customHeight="1" x14ac:dyDescent="0.25">
      <c r="A39" s="595"/>
      <c r="B39" s="596"/>
      <c r="C39" s="597"/>
      <c r="D39" s="599"/>
      <c r="E39" s="577"/>
      <c r="F39" s="579"/>
      <c r="G39" s="579">
        <f t="shared" ref="G39" si="20">SUM(G41)</f>
        <v>0</v>
      </c>
      <c r="H39" s="579"/>
      <c r="I39" s="579"/>
      <c r="J39" s="579"/>
    </row>
    <row r="40" spans="1:10" x14ac:dyDescent="0.25">
      <c r="A40" s="568">
        <v>3</v>
      </c>
      <c r="B40" s="569"/>
      <c r="C40" s="570"/>
      <c r="D40" s="568" t="s">
        <v>12</v>
      </c>
      <c r="E40" s="576"/>
      <c r="F40" s="578">
        <f>SUM(F43)</f>
        <v>0</v>
      </c>
      <c r="G40" s="578">
        <f t="shared" ref="G40" si="21">SUM(G43)</f>
        <v>300</v>
      </c>
      <c r="H40" s="578">
        <f t="shared" ref="H40:J40" si="22">SUM(H43)</f>
        <v>0</v>
      </c>
      <c r="I40" s="578">
        <f t="shared" si="22"/>
        <v>0</v>
      </c>
      <c r="J40" s="578">
        <f t="shared" si="22"/>
        <v>0</v>
      </c>
    </row>
    <row r="41" spans="1:10" x14ac:dyDescent="0.25">
      <c r="A41" s="571"/>
      <c r="B41" s="572"/>
      <c r="C41" s="573"/>
      <c r="D41" s="571"/>
      <c r="E41" s="577"/>
      <c r="F41" s="579"/>
      <c r="G41" s="579">
        <f t="shared" ref="G41" si="23">SUM(G44)</f>
        <v>0</v>
      </c>
      <c r="H41" s="579"/>
      <c r="I41" s="579"/>
      <c r="J41" s="579"/>
    </row>
    <row r="42" spans="1:10" hidden="1" x14ac:dyDescent="0.25">
      <c r="A42" s="565">
        <v>31</v>
      </c>
      <c r="B42" s="566"/>
      <c r="C42" s="567"/>
      <c r="D42" s="193" t="s">
        <v>13</v>
      </c>
      <c r="E42" s="197"/>
      <c r="F42" s="4"/>
      <c r="G42" s="4"/>
      <c r="H42" s="4"/>
      <c r="I42" s="4"/>
      <c r="J42" s="4"/>
    </row>
    <row r="43" spans="1:10" x14ac:dyDescent="0.25">
      <c r="A43" s="568">
        <v>32</v>
      </c>
      <c r="B43" s="569"/>
      <c r="C43" s="570"/>
      <c r="D43" s="568" t="s">
        <v>25</v>
      </c>
      <c r="E43" s="576"/>
      <c r="F43" s="578">
        <v>0</v>
      </c>
      <c r="G43" s="578">
        <v>300</v>
      </c>
      <c r="H43" s="578">
        <v>0</v>
      </c>
      <c r="I43" s="578">
        <v>0</v>
      </c>
      <c r="J43" s="578">
        <v>0</v>
      </c>
    </row>
    <row r="44" spans="1:10" x14ac:dyDescent="0.25">
      <c r="A44" s="571"/>
      <c r="B44" s="572"/>
      <c r="C44" s="573"/>
      <c r="D44" s="571"/>
      <c r="E44" s="577"/>
      <c r="F44" s="579"/>
      <c r="G44" s="579"/>
      <c r="H44" s="579"/>
      <c r="I44" s="579"/>
      <c r="J44" s="579"/>
    </row>
    <row r="45" spans="1:10" ht="21.75" customHeight="1" x14ac:dyDescent="0.25">
      <c r="A45" s="625" t="s">
        <v>511</v>
      </c>
      <c r="B45" s="626"/>
      <c r="C45" s="627"/>
      <c r="D45" s="631" t="s">
        <v>512</v>
      </c>
      <c r="E45" s="620"/>
      <c r="F45" s="618">
        <f>SUM(F47+F56+F108+F116+F128+F136+F144+F154+F162+F260+F298+F324+F380+F390+F400+F410+F420+F438+F464+F474+F484+F494+F504+F522)</f>
        <v>2041453.13</v>
      </c>
      <c r="G45" s="618">
        <f t="shared" ref="G45:J45" si="24">SUM(G47+G56+G108+G116+G128+G136+G144+G154+G162+G260+G298+G324+G380+G390+G400+G410+G420+G438+G464+G474+G484+G494+G504+G522)</f>
        <v>2452005</v>
      </c>
      <c r="H45" s="618">
        <f t="shared" si="24"/>
        <v>2345300</v>
      </c>
      <c r="I45" s="618">
        <f t="shared" si="24"/>
        <v>2397500</v>
      </c>
      <c r="J45" s="618">
        <f t="shared" si="24"/>
        <v>2421600</v>
      </c>
    </row>
    <row r="46" spans="1:10" ht="24" customHeight="1" x14ac:dyDescent="0.25">
      <c r="A46" s="628"/>
      <c r="B46" s="629"/>
      <c r="C46" s="630"/>
      <c r="D46" s="632"/>
      <c r="E46" s="621"/>
      <c r="F46" s="619"/>
      <c r="G46" s="619"/>
      <c r="H46" s="619"/>
      <c r="I46" s="619"/>
      <c r="J46" s="619"/>
    </row>
    <row r="47" spans="1:10" x14ac:dyDescent="0.25">
      <c r="A47" s="580" t="s">
        <v>926</v>
      </c>
      <c r="B47" s="581"/>
      <c r="C47" s="582"/>
      <c r="D47" s="586" t="s">
        <v>328</v>
      </c>
      <c r="E47" s="588"/>
      <c r="F47" s="590">
        <f>SUM(F51)</f>
        <v>0</v>
      </c>
      <c r="G47" s="590">
        <f>SUM(G51)</f>
        <v>0</v>
      </c>
      <c r="H47" s="590">
        <f>SUM(H51)</f>
        <v>1000</v>
      </c>
      <c r="I47" s="590">
        <f>SUM(I51)</f>
        <v>1040</v>
      </c>
      <c r="J47" s="590">
        <f>SUM(J51)</f>
        <v>1050</v>
      </c>
    </row>
    <row r="48" spans="1:10" ht="15" customHeight="1" x14ac:dyDescent="0.25">
      <c r="A48" s="583"/>
      <c r="B48" s="584"/>
      <c r="C48" s="585"/>
      <c r="D48" s="587"/>
      <c r="E48" s="589"/>
      <c r="F48" s="591"/>
      <c r="G48" s="591">
        <f t="shared" ref="G48" si="25">SUM(G52)</f>
        <v>0</v>
      </c>
      <c r="H48" s="591"/>
      <c r="I48" s="591"/>
      <c r="J48" s="591"/>
    </row>
    <row r="49" spans="1:10" ht="15" customHeight="1" x14ac:dyDescent="0.25">
      <c r="A49" s="592" t="s">
        <v>914</v>
      </c>
      <c r="B49" s="593"/>
      <c r="C49" s="594"/>
      <c r="D49" s="598" t="s">
        <v>11</v>
      </c>
      <c r="E49" s="600"/>
      <c r="F49" s="578">
        <f>SUM(F51)</f>
        <v>0</v>
      </c>
      <c r="G49" s="578">
        <f>SUM(G51)</f>
        <v>0</v>
      </c>
      <c r="H49" s="578">
        <f>SUM(H51)</f>
        <v>1000</v>
      </c>
      <c r="I49" s="578">
        <f>SUM(I51)</f>
        <v>1040</v>
      </c>
      <c r="J49" s="578">
        <f>SUM(J51)</f>
        <v>1050</v>
      </c>
    </row>
    <row r="50" spans="1:10" ht="15" customHeight="1" x14ac:dyDescent="0.25">
      <c r="A50" s="595"/>
      <c r="B50" s="596"/>
      <c r="C50" s="597"/>
      <c r="D50" s="599"/>
      <c r="E50" s="601"/>
      <c r="F50" s="579"/>
      <c r="G50" s="579">
        <f t="shared" ref="G50" si="26">SUM(G52)</f>
        <v>0</v>
      </c>
      <c r="H50" s="579"/>
      <c r="I50" s="579"/>
      <c r="J50" s="579"/>
    </row>
    <row r="51" spans="1:10" x14ac:dyDescent="0.25">
      <c r="A51" s="568">
        <v>3</v>
      </c>
      <c r="B51" s="569"/>
      <c r="C51" s="570"/>
      <c r="D51" s="574" t="s">
        <v>12</v>
      </c>
      <c r="E51" s="576"/>
      <c r="F51" s="578">
        <f>SUM(F54)</f>
        <v>0</v>
      </c>
      <c r="G51" s="578">
        <f>SUM(G54)</f>
        <v>0</v>
      </c>
      <c r="H51" s="578">
        <f>SUM(H54)</f>
        <v>1000</v>
      </c>
      <c r="I51" s="578">
        <f>SUM(I54)</f>
        <v>1040</v>
      </c>
      <c r="J51" s="578">
        <f>SUM(J54)</f>
        <v>1050</v>
      </c>
    </row>
    <row r="52" spans="1:10" x14ac:dyDescent="0.25">
      <c r="A52" s="571"/>
      <c r="B52" s="572"/>
      <c r="C52" s="573"/>
      <c r="D52" s="575"/>
      <c r="E52" s="577"/>
      <c r="F52" s="579"/>
      <c r="G52" s="579">
        <f t="shared" ref="G52" si="27">SUM(G55)</f>
        <v>0</v>
      </c>
      <c r="H52" s="579"/>
      <c r="I52" s="579"/>
      <c r="J52" s="579"/>
    </row>
    <row r="53" spans="1:10" hidden="1" x14ac:dyDescent="0.25">
      <c r="A53" s="565">
        <v>31</v>
      </c>
      <c r="B53" s="566"/>
      <c r="C53" s="567"/>
      <c r="D53" s="193" t="s">
        <v>13</v>
      </c>
      <c r="E53" s="198"/>
      <c r="F53" s="4"/>
      <c r="G53" s="4"/>
      <c r="H53" s="4"/>
      <c r="I53" s="4"/>
      <c r="J53" s="4"/>
    </row>
    <row r="54" spans="1:10" x14ac:dyDescent="0.25">
      <c r="A54" s="568">
        <v>32</v>
      </c>
      <c r="B54" s="569"/>
      <c r="C54" s="570"/>
      <c r="D54" s="574" t="s">
        <v>25</v>
      </c>
      <c r="E54" s="576"/>
      <c r="F54" s="578">
        <v>0</v>
      </c>
      <c r="G54" s="578">
        <v>0</v>
      </c>
      <c r="H54" s="578">
        <v>1000</v>
      </c>
      <c r="I54" s="578">
        <v>1040</v>
      </c>
      <c r="J54" s="578">
        <v>1050</v>
      </c>
    </row>
    <row r="55" spans="1:10" x14ac:dyDescent="0.25">
      <c r="A55" s="571"/>
      <c r="B55" s="572"/>
      <c r="C55" s="573"/>
      <c r="D55" s="575"/>
      <c r="E55" s="577"/>
      <c r="F55" s="579"/>
      <c r="G55" s="579"/>
      <c r="H55" s="579"/>
      <c r="I55" s="579"/>
      <c r="J55" s="579"/>
    </row>
    <row r="56" spans="1:10" x14ac:dyDescent="0.25">
      <c r="A56" s="580" t="s">
        <v>518</v>
      </c>
      <c r="B56" s="581"/>
      <c r="C56" s="582"/>
      <c r="D56" s="607" t="s">
        <v>346</v>
      </c>
      <c r="E56" s="605"/>
      <c r="F56" s="590">
        <f>SUM(F58+F68+F78+F98)</f>
        <v>1505584.64</v>
      </c>
      <c r="G56" s="590">
        <f>SUM(G58+G68+G78+G88+G98)</f>
        <v>1773071.84</v>
      </c>
      <c r="H56" s="590">
        <f t="shared" ref="H56:I56" si="28">SUM(H58+H68+H78+H98)</f>
        <v>1691000</v>
      </c>
      <c r="I56" s="590">
        <f t="shared" si="28"/>
        <v>1758640</v>
      </c>
      <c r="J56" s="590">
        <f>SUM(J58+J68+J78+J98)</f>
        <v>1776260</v>
      </c>
    </row>
    <row r="57" spans="1:10" ht="15" customHeight="1" x14ac:dyDescent="0.25">
      <c r="A57" s="583"/>
      <c r="B57" s="584"/>
      <c r="C57" s="585"/>
      <c r="D57" s="608"/>
      <c r="E57" s="606"/>
      <c r="F57" s="591"/>
      <c r="G57" s="591">
        <f t="shared" ref="G57" si="29">SUM(G59+G69+G79)</f>
        <v>0</v>
      </c>
      <c r="H57" s="591">
        <f t="shared" ref="H57:J57" si="30">SUM(H59+H69+H79)</f>
        <v>0</v>
      </c>
      <c r="I57" s="591">
        <f t="shared" si="30"/>
        <v>0</v>
      </c>
      <c r="J57" s="591">
        <f t="shared" si="30"/>
        <v>0</v>
      </c>
    </row>
    <row r="58" spans="1:10" ht="15" customHeight="1" x14ac:dyDescent="0.25">
      <c r="A58" s="592" t="s">
        <v>914</v>
      </c>
      <c r="B58" s="593"/>
      <c r="C58" s="594"/>
      <c r="D58" s="598" t="s">
        <v>514</v>
      </c>
      <c r="E58" s="576"/>
      <c r="F58" s="578">
        <f>SUM(F60)</f>
        <v>71340.930000000008</v>
      </c>
      <c r="G58" s="578">
        <f t="shared" ref="G58" si="31">SUM(G60)</f>
        <v>75936.84</v>
      </c>
      <c r="H58" s="578">
        <f t="shared" ref="H58:J58" si="32">SUM(H60)</f>
        <v>79311.520000000004</v>
      </c>
      <c r="I58" s="578">
        <f t="shared" si="32"/>
        <v>82484</v>
      </c>
      <c r="J58" s="578">
        <f t="shared" si="32"/>
        <v>83310</v>
      </c>
    </row>
    <row r="59" spans="1:10" ht="25.5" customHeight="1" x14ac:dyDescent="0.25">
      <c r="A59" s="595"/>
      <c r="B59" s="596"/>
      <c r="C59" s="597"/>
      <c r="D59" s="599"/>
      <c r="E59" s="577"/>
      <c r="F59" s="579"/>
      <c r="G59" s="579">
        <f t="shared" ref="G59" si="33">SUM(G61)</f>
        <v>0</v>
      </c>
      <c r="H59" s="579"/>
      <c r="I59" s="579"/>
      <c r="J59" s="579"/>
    </row>
    <row r="60" spans="1:10" x14ac:dyDescent="0.25">
      <c r="A60" s="568">
        <v>3</v>
      </c>
      <c r="B60" s="569"/>
      <c r="C60" s="570"/>
      <c r="D60" s="568" t="s">
        <v>12</v>
      </c>
      <c r="E60" s="576"/>
      <c r="F60" s="578">
        <f>SUM(F62+F64+F66)</f>
        <v>71340.930000000008</v>
      </c>
      <c r="G60" s="578">
        <f t="shared" ref="G60" si="34">SUM(G64+G66)</f>
        <v>75936.84</v>
      </c>
      <c r="H60" s="578">
        <f t="shared" ref="H60:J60" si="35">SUM(H64+H66)</f>
        <v>79311.520000000004</v>
      </c>
      <c r="I60" s="578">
        <f t="shared" si="35"/>
        <v>82484</v>
      </c>
      <c r="J60" s="578">
        <f t="shared" si="35"/>
        <v>83310</v>
      </c>
    </row>
    <row r="61" spans="1:10" x14ac:dyDescent="0.25">
      <c r="A61" s="571"/>
      <c r="B61" s="572"/>
      <c r="C61" s="573"/>
      <c r="D61" s="571"/>
      <c r="E61" s="577"/>
      <c r="F61" s="579"/>
      <c r="G61" s="579">
        <f t="shared" ref="G61" si="36">SUM(G65+G67)</f>
        <v>0</v>
      </c>
      <c r="H61" s="579"/>
      <c r="I61" s="579"/>
      <c r="J61" s="579"/>
    </row>
    <row r="62" spans="1:10" x14ac:dyDescent="0.25">
      <c r="A62" s="568">
        <v>31</v>
      </c>
      <c r="B62" s="569"/>
      <c r="C62" s="570"/>
      <c r="D62" s="568" t="s">
        <v>13</v>
      </c>
      <c r="E62" s="576"/>
      <c r="F62" s="615">
        <v>0</v>
      </c>
      <c r="G62" s="615">
        <v>0</v>
      </c>
      <c r="H62" s="615">
        <v>0</v>
      </c>
      <c r="I62" s="615">
        <v>0</v>
      </c>
      <c r="J62" s="615">
        <v>0</v>
      </c>
    </row>
    <row r="63" spans="1:10" x14ac:dyDescent="0.25">
      <c r="A63" s="571"/>
      <c r="B63" s="572"/>
      <c r="C63" s="573"/>
      <c r="D63" s="571"/>
      <c r="E63" s="577"/>
      <c r="F63" s="616"/>
      <c r="G63" s="616"/>
      <c r="H63" s="616"/>
      <c r="I63" s="616"/>
      <c r="J63" s="616"/>
    </row>
    <row r="64" spans="1:10" x14ac:dyDescent="0.25">
      <c r="A64" s="568">
        <v>32</v>
      </c>
      <c r="B64" s="569"/>
      <c r="C64" s="570"/>
      <c r="D64" s="568" t="s">
        <v>25</v>
      </c>
      <c r="E64" s="576"/>
      <c r="F64" s="578">
        <v>70640.930000000008</v>
      </c>
      <c r="G64" s="578">
        <v>75236.84</v>
      </c>
      <c r="H64" s="578">
        <v>78611.520000000004</v>
      </c>
      <c r="I64" s="578">
        <v>81756</v>
      </c>
      <c r="J64" s="578">
        <v>82575</v>
      </c>
    </row>
    <row r="65" spans="1:10" x14ac:dyDescent="0.25">
      <c r="A65" s="571"/>
      <c r="B65" s="572"/>
      <c r="C65" s="573"/>
      <c r="D65" s="571"/>
      <c r="E65" s="577"/>
      <c r="F65" s="579"/>
      <c r="G65" s="579"/>
      <c r="H65" s="579"/>
      <c r="I65" s="579"/>
      <c r="J65" s="579"/>
    </row>
    <row r="66" spans="1:10" x14ac:dyDescent="0.25">
      <c r="A66" s="568">
        <v>34</v>
      </c>
      <c r="B66" s="569"/>
      <c r="C66" s="570"/>
      <c r="D66" s="568" t="s">
        <v>143</v>
      </c>
      <c r="E66" s="576"/>
      <c r="F66" s="578">
        <v>700</v>
      </c>
      <c r="G66" s="578">
        <v>700</v>
      </c>
      <c r="H66" s="617">
        <v>700</v>
      </c>
      <c r="I66" s="617">
        <v>728</v>
      </c>
      <c r="J66" s="617">
        <v>735</v>
      </c>
    </row>
    <row r="67" spans="1:10" x14ac:dyDescent="0.25">
      <c r="A67" s="571"/>
      <c r="B67" s="572"/>
      <c r="C67" s="573"/>
      <c r="D67" s="571"/>
      <c r="E67" s="577"/>
      <c r="F67" s="579"/>
      <c r="G67" s="579"/>
      <c r="H67" s="579"/>
      <c r="I67" s="579"/>
      <c r="J67" s="579"/>
    </row>
    <row r="68" spans="1:10" ht="15" customHeight="1" x14ac:dyDescent="0.25">
      <c r="A68" s="592" t="s">
        <v>911</v>
      </c>
      <c r="B68" s="593"/>
      <c r="C68" s="594"/>
      <c r="D68" s="592" t="s">
        <v>912</v>
      </c>
      <c r="E68" s="576"/>
      <c r="F68" s="578">
        <f>SUM(F70)</f>
        <v>1433135.16</v>
      </c>
      <c r="G68" s="578">
        <f t="shared" ref="G68" si="37">SUM(G70)</f>
        <v>1696000</v>
      </c>
      <c r="H68" s="578">
        <f t="shared" ref="H68:J68" si="38">SUM(H70)</f>
        <v>1611688.48</v>
      </c>
      <c r="I68" s="578">
        <f t="shared" si="38"/>
        <v>1676156</v>
      </c>
      <c r="J68" s="578">
        <f t="shared" si="38"/>
        <v>1692950</v>
      </c>
    </row>
    <row r="69" spans="1:10" ht="25.5" customHeight="1" x14ac:dyDescent="0.25">
      <c r="A69" s="595"/>
      <c r="B69" s="596"/>
      <c r="C69" s="597"/>
      <c r="D69" s="595"/>
      <c r="E69" s="577"/>
      <c r="F69" s="579"/>
      <c r="G69" s="579">
        <f t="shared" ref="G69" si="39">SUM(G71)</f>
        <v>0</v>
      </c>
      <c r="H69" s="579"/>
      <c r="I69" s="579"/>
      <c r="J69" s="579"/>
    </row>
    <row r="70" spans="1:10" x14ac:dyDescent="0.25">
      <c r="A70" s="568">
        <v>3</v>
      </c>
      <c r="B70" s="569"/>
      <c r="C70" s="570"/>
      <c r="D70" s="568" t="s">
        <v>12</v>
      </c>
      <c r="E70" s="576"/>
      <c r="F70" s="578">
        <f>SUM(F72+F74)</f>
        <v>1433135.16</v>
      </c>
      <c r="G70" s="578">
        <f t="shared" ref="G70" si="40">SUM(G72+G74)</f>
        <v>1696000</v>
      </c>
      <c r="H70" s="578">
        <f t="shared" ref="H70:J70" si="41">SUM(H72+H74)</f>
        <v>1611688.48</v>
      </c>
      <c r="I70" s="578">
        <f t="shared" si="41"/>
        <v>1676156</v>
      </c>
      <c r="J70" s="578">
        <f t="shared" si="41"/>
        <v>1692950</v>
      </c>
    </row>
    <row r="71" spans="1:10" x14ac:dyDescent="0.25">
      <c r="A71" s="571"/>
      <c r="B71" s="572"/>
      <c r="C71" s="573"/>
      <c r="D71" s="571"/>
      <c r="E71" s="577"/>
      <c r="F71" s="579"/>
      <c r="G71" s="579">
        <f t="shared" ref="G71" si="42">SUM(G73+G75)</f>
        <v>0</v>
      </c>
      <c r="H71" s="579"/>
      <c r="I71" s="579"/>
      <c r="J71" s="579"/>
    </row>
    <row r="72" spans="1:10" x14ac:dyDescent="0.25">
      <c r="A72" s="568">
        <v>31</v>
      </c>
      <c r="B72" s="569"/>
      <c r="C72" s="570"/>
      <c r="D72" s="568" t="s">
        <v>13</v>
      </c>
      <c r="E72" s="576"/>
      <c r="F72" s="578">
        <v>1390622.63</v>
      </c>
      <c r="G72" s="578">
        <v>1637500</v>
      </c>
      <c r="H72" s="578">
        <v>1552525</v>
      </c>
      <c r="I72" s="578">
        <v>1614626</v>
      </c>
      <c r="J72" s="578">
        <v>1630804</v>
      </c>
    </row>
    <row r="73" spans="1:10" x14ac:dyDescent="0.25">
      <c r="A73" s="571"/>
      <c r="B73" s="572"/>
      <c r="C73" s="573"/>
      <c r="D73" s="571"/>
      <c r="E73" s="577"/>
      <c r="F73" s="579"/>
      <c r="G73" s="579"/>
      <c r="H73" s="579"/>
      <c r="I73" s="579"/>
      <c r="J73" s="579"/>
    </row>
    <row r="74" spans="1:10" x14ac:dyDescent="0.25">
      <c r="A74" s="568">
        <v>32</v>
      </c>
      <c r="B74" s="569"/>
      <c r="C74" s="570"/>
      <c r="D74" s="568" t="s">
        <v>25</v>
      </c>
      <c r="E74" s="576"/>
      <c r="F74" s="578">
        <v>42512.53</v>
      </c>
      <c r="G74" s="578">
        <v>58500</v>
      </c>
      <c r="H74" s="578">
        <v>59163.48</v>
      </c>
      <c r="I74" s="578">
        <v>61530</v>
      </c>
      <c r="J74" s="578">
        <v>62146</v>
      </c>
    </row>
    <row r="75" spans="1:10" x14ac:dyDescent="0.25">
      <c r="A75" s="571"/>
      <c r="B75" s="572"/>
      <c r="C75" s="573"/>
      <c r="D75" s="571"/>
      <c r="E75" s="577"/>
      <c r="F75" s="579"/>
      <c r="G75" s="579"/>
      <c r="H75" s="579"/>
      <c r="I75" s="579"/>
      <c r="J75" s="579"/>
    </row>
    <row r="76" spans="1:10" x14ac:dyDescent="0.25">
      <c r="A76" s="568">
        <v>34</v>
      </c>
      <c r="B76" s="569"/>
      <c r="C76" s="570"/>
      <c r="D76" s="568" t="s">
        <v>143</v>
      </c>
      <c r="E76" s="576"/>
      <c r="F76" s="578">
        <v>0</v>
      </c>
      <c r="G76" s="578">
        <v>0</v>
      </c>
      <c r="H76" s="578">
        <v>0</v>
      </c>
      <c r="I76" s="578">
        <v>0</v>
      </c>
      <c r="J76" s="578">
        <v>0</v>
      </c>
    </row>
    <row r="77" spans="1:10" x14ac:dyDescent="0.25">
      <c r="A77" s="571"/>
      <c r="B77" s="572"/>
      <c r="C77" s="573"/>
      <c r="D77" s="571"/>
      <c r="E77" s="577"/>
      <c r="F77" s="579"/>
      <c r="G77" s="579"/>
      <c r="H77" s="579"/>
      <c r="I77" s="579"/>
      <c r="J77" s="579"/>
    </row>
    <row r="78" spans="1:10" ht="15" customHeight="1" x14ac:dyDescent="0.25">
      <c r="A78" s="592" t="s">
        <v>913</v>
      </c>
      <c r="B78" s="593"/>
      <c r="C78" s="594"/>
      <c r="D78" s="592" t="s">
        <v>516</v>
      </c>
      <c r="E78" s="576"/>
      <c r="F78" s="578">
        <f>SUM(F80)</f>
        <v>695</v>
      </c>
      <c r="G78" s="578">
        <f t="shared" ref="G78" si="43">SUM(G80)</f>
        <v>835</v>
      </c>
      <c r="H78" s="578">
        <f t="shared" ref="H78:I78" si="44">SUM(H80)</f>
        <v>0</v>
      </c>
      <c r="I78" s="578">
        <f t="shared" si="44"/>
        <v>0</v>
      </c>
      <c r="J78" s="578">
        <f>SUM(J80)</f>
        <v>0</v>
      </c>
    </row>
    <row r="79" spans="1:10" ht="25.5" customHeight="1" x14ac:dyDescent="0.25">
      <c r="A79" s="595"/>
      <c r="B79" s="596"/>
      <c r="C79" s="597"/>
      <c r="D79" s="595"/>
      <c r="E79" s="577"/>
      <c r="F79" s="579"/>
      <c r="G79" s="579">
        <f t="shared" ref="G79" si="45">SUM(G81)</f>
        <v>0</v>
      </c>
      <c r="H79" s="579"/>
      <c r="I79" s="579"/>
      <c r="J79" s="579"/>
    </row>
    <row r="80" spans="1:10" x14ac:dyDescent="0.25">
      <c r="A80" s="568">
        <v>3</v>
      </c>
      <c r="B80" s="569"/>
      <c r="C80" s="570"/>
      <c r="D80" s="568" t="s">
        <v>12</v>
      </c>
      <c r="E80" s="576"/>
      <c r="F80" s="578">
        <f>SUM(F82+F84+F86)</f>
        <v>695</v>
      </c>
      <c r="G80" s="578">
        <f t="shared" ref="G80" si="46">SUM(G82+G84+G86)</f>
        <v>835</v>
      </c>
      <c r="H80" s="578">
        <f t="shared" ref="H80:I80" si="47">SUM(H82+H84+H86)</f>
        <v>0</v>
      </c>
      <c r="I80" s="578">
        <f t="shared" si="47"/>
        <v>0</v>
      </c>
      <c r="J80" s="578">
        <f>SUM(J82+J84+J86)</f>
        <v>0</v>
      </c>
    </row>
    <row r="81" spans="1:10" x14ac:dyDescent="0.25">
      <c r="A81" s="571"/>
      <c r="B81" s="572"/>
      <c r="C81" s="573"/>
      <c r="D81" s="571"/>
      <c r="E81" s="577"/>
      <c r="F81" s="579"/>
      <c r="G81" s="579">
        <f t="shared" ref="G81" si="48">SUM(G83+G85+G87)</f>
        <v>0</v>
      </c>
      <c r="H81" s="579"/>
      <c r="I81" s="579"/>
      <c r="J81" s="579"/>
    </row>
    <row r="82" spans="1:10" x14ac:dyDescent="0.25">
      <c r="A82" s="568">
        <v>31</v>
      </c>
      <c r="B82" s="569"/>
      <c r="C82" s="570"/>
      <c r="D82" s="568" t="s">
        <v>13</v>
      </c>
      <c r="E82" s="576"/>
      <c r="F82" s="578">
        <v>0</v>
      </c>
      <c r="G82" s="578">
        <v>525</v>
      </c>
      <c r="H82" s="578">
        <v>0</v>
      </c>
      <c r="I82" s="578">
        <v>0</v>
      </c>
      <c r="J82" s="578">
        <v>0</v>
      </c>
    </row>
    <row r="83" spans="1:10" x14ac:dyDescent="0.25">
      <c r="A83" s="571"/>
      <c r="B83" s="572"/>
      <c r="C83" s="573"/>
      <c r="D83" s="571"/>
      <c r="E83" s="577"/>
      <c r="F83" s="579"/>
      <c r="G83" s="579"/>
      <c r="H83" s="579"/>
      <c r="I83" s="579"/>
      <c r="J83" s="579"/>
    </row>
    <row r="84" spans="1:10" x14ac:dyDescent="0.25">
      <c r="A84" s="568">
        <v>32</v>
      </c>
      <c r="B84" s="569"/>
      <c r="C84" s="570"/>
      <c r="D84" s="568" t="s">
        <v>25</v>
      </c>
      <c r="E84" s="576"/>
      <c r="F84" s="578">
        <v>695</v>
      </c>
      <c r="G84" s="578">
        <v>310</v>
      </c>
      <c r="H84" s="609">
        <v>0</v>
      </c>
      <c r="I84" s="609">
        <v>0</v>
      </c>
      <c r="J84" s="609">
        <v>0</v>
      </c>
    </row>
    <row r="85" spans="1:10" x14ac:dyDescent="0.25">
      <c r="A85" s="571"/>
      <c r="B85" s="572"/>
      <c r="C85" s="573"/>
      <c r="D85" s="571"/>
      <c r="E85" s="577"/>
      <c r="F85" s="579"/>
      <c r="G85" s="579"/>
      <c r="H85" s="610"/>
      <c r="I85" s="610"/>
      <c r="J85" s="610"/>
    </row>
    <row r="86" spans="1:10" x14ac:dyDescent="0.25">
      <c r="A86" s="568">
        <v>34</v>
      </c>
      <c r="B86" s="569"/>
      <c r="C86" s="570"/>
      <c r="D86" s="568" t="s">
        <v>143</v>
      </c>
      <c r="E86" s="576"/>
      <c r="F86" s="578">
        <v>0</v>
      </c>
      <c r="G86" s="578">
        <v>0</v>
      </c>
      <c r="H86" s="578">
        <v>0</v>
      </c>
      <c r="I86" s="578">
        <v>0</v>
      </c>
      <c r="J86" s="578">
        <v>0</v>
      </c>
    </row>
    <row r="87" spans="1:10" x14ac:dyDescent="0.25">
      <c r="A87" s="571"/>
      <c r="B87" s="572"/>
      <c r="C87" s="573"/>
      <c r="D87" s="571"/>
      <c r="E87" s="577"/>
      <c r="F87" s="579"/>
      <c r="G87" s="579"/>
      <c r="H87" s="579"/>
      <c r="I87" s="579"/>
      <c r="J87" s="579"/>
    </row>
    <row r="88" spans="1:10" ht="15" customHeight="1" x14ac:dyDescent="0.25">
      <c r="A88" s="592" t="s">
        <v>922</v>
      </c>
      <c r="B88" s="593"/>
      <c r="C88" s="594"/>
      <c r="D88" s="592" t="s">
        <v>544</v>
      </c>
      <c r="E88" s="576"/>
      <c r="F88" s="578">
        <f>SUM(F90)</f>
        <v>0</v>
      </c>
      <c r="G88" s="578">
        <f t="shared" ref="G88:I89" si="49">SUM(G90)</f>
        <v>300</v>
      </c>
      <c r="H88" s="578">
        <f t="shared" si="49"/>
        <v>0</v>
      </c>
      <c r="I88" s="578">
        <f t="shared" si="49"/>
        <v>0</v>
      </c>
      <c r="J88" s="578">
        <f>SUM(J90)</f>
        <v>0</v>
      </c>
    </row>
    <row r="89" spans="1:10" ht="25.5" customHeight="1" x14ac:dyDescent="0.25">
      <c r="A89" s="595"/>
      <c r="B89" s="596"/>
      <c r="C89" s="597"/>
      <c r="D89" s="595"/>
      <c r="E89" s="577"/>
      <c r="F89" s="579"/>
      <c r="G89" s="579">
        <f t="shared" si="49"/>
        <v>0</v>
      </c>
      <c r="H89" s="579"/>
      <c r="I89" s="579"/>
      <c r="J89" s="579"/>
    </row>
    <row r="90" spans="1:10" x14ac:dyDescent="0.25">
      <c r="A90" s="568">
        <v>3</v>
      </c>
      <c r="B90" s="569"/>
      <c r="C90" s="570"/>
      <c r="D90" s="568" t="s">
        <v>12</v>
      </c>
      <c r="E90" s="576"/>
      <c r="F90" s="578">
        <f>SUM(F92+F94+F96)</f>
        <v>0</v>
      </c>
      <c r="G90" s="578">
        <f t="shared" ref="G90:I91" si="50">SUM(G92+G94+G96)</f>
        <v>300</v>
      </c>
      <c r="H90" s="578">
        <f t="shared" si="50"/>
        <v>0</v>
      </c>
      <c r="I90" s="578">
        <f t="shared" si="50"/>
        <v>0</v>
      </c>
      <c r="J90" s="578">
        <f>SUM(J92+J94+J96)</f>
        <v>0</v>
      </c>
    </row>
    <row r="91" spans="1:10" x14ac:dyDescent="0.25">
      <c r="A91" s="571"/>
      <c r="B91" s="572"/>
      <c r="C91" s="573"/>
      <c r="D91" s="571"/>
      <c r="E91" s="577"/>
      <c r="F91" s="579"/>
      <c r="G91" s="579">
        <f t="shared" si="50"/>
        <v>0</v>
      </c>
      <c r="H91" s="579"/>
      <c r="I91" s="579"/>
      <c r="J91" s="579"/>
    </row>
    <row r="92" spans="1:10" x14ac:dyDescent="0.25">
      <c r="A92" s="568">
        <v>31</v>
      </c>
      <c r="B92" s="569"/>
      <c r="C92" s="570"/>
      <c r="D92" s="568" t="s">
        <v>13</v>
      </c>
      <c r="E92" s="576"/>
      <c r="F92" s="578">
        <v>0</v>
      </c>
      <c r="G92" s="578">
        <v>0</v>
      </c>
      <c r="H92" s="578">
        <v>0</v>
      </c>
      <c r="I92" s="578">
        <v>0</v>
      </c>
      <c r="J92" s="578">
        <v>0</v>
      </c>
    </row>
    <row r="93" spans="1:10" x14ac:dyDescent="0.25">
      <c r="A93" s="571"/>
      <c r="B93" s="572"/>
      <c r="C93" s="573"/>
      <c r="D93" s="571"/>
      <c r="E93" s="577"/>
      <c r="F93" s="579"/>
      <c r="G93" s="579"/>
      <c r="H93" s="579"/>
      <c r="I93" s="579"/>
      <c r="J93" s="579"/>
    </row>
    <row r="94" spans="1:10" x14ac:dyDescent="0.25">
      <c r="A94" s="568">
        <v>32</v>
      </c>
      <c r="B94" s="569"/>
      <c r="C94" s="570"/>
      <c r="D94" s="568" t="s">
        <v>25</v>
      </c>
      <c r="E94" s="576"/>
      <c r="F94" s="578">
        <v>0</v>
      </c>
      <c r="G94" s="578">
        <v>300</v>
      </c>
      <c r="H94" s="609">
        <v>0</v>
      </c>
      <c r="I94" s="609">
        <v>0</v>
      </c>
      <c r="J94" s="609">
        <v>0</v>
      </c>
    </row>
    <row r="95" spans="1:10" x14ac:dyDescent="0.25">
      <c r="A95" s="571"/>
      <c r="B95" s="572"/>
      <c r="C95" s="573"/>
      <c r="D95" s="571"/>
      <c r="E95" s="577"/>
      <c r="F95" s="579"/>
      <c r="G95" s="579"/>
      <c r="H95" s="610"/>
      <c r="I95" s="610"/>
      <c r="J95" s="610"/>
    </row>
    <row r="96" spans="1:10" x14ac:dyDescent="0.25">
      <c r="A96" s="568">
        <v>34</v>
      </c>
      <c r="B96" s="569"/>
      <c r="C96" s="570"/>
      <c r="D96" s="568" t="s">
        <v>143</v>
      </c>
      <c r="E96" s="576"/>
      <c r="F96" s="578">
        <v>0</v>
      </c>
      <c r="G96" s="578">
        <v>0</v>
      </c>
      <c r="H96" s="578">
        <v>0</v>
      </c>
      <c r="I96" s="578">
        <v>0</v>
      </c>
      <c r="J96" s="578">
        <v>0</v>
      </c>
    </row>
    <row r="97" spans="1:10" x14ac:dyDescent="0.25">
      <c r="A97" s="571"/>
      <c r="B97" s="572"/>
      <c r="C97" s="573"/>
      <c r="D97" s="571"/>
      <c r="E97" s="577"/>
      <c r="F97" s="579"/>
      <c r="G97" s="579"/>
      <c r="H97" s="579"/>
      <c r="I97" s="579"/>
      <c r="J97" s="579"/>
    </row>
    <row r="98" spans="1:10" ht="15" customHeight="1" x14ac:dyDescent="0.25">
      <c r="A98" s="592" t="s">
        <v>923</v>
      </c>
      <c r="B98" s="593"/>
      <c r="C98" s="594"/>
      <c r="D98" s="592" t="s">
        <v>516</v>
      </c>
      <c r="E98" s="576"/>
      <c r="F98" s="578">
        <f>SUM(F100)</f>
        <v>413.55</v>
      </c>
      <c r="G98" s="578">
        <f t="shared" ref="G98:I99" si="51">SUM(G100)</f>
        <v>0</v>
      </c>
      <c r="H98" s="578">
        <f t="shared" si="51"/>
        <v>0</v>
      </c>
      <c r="I98" s="578">
        <f t="shared" si="51"/>
        <v>0</v>
      </c>
      <c r="J98" s="578">
        <f>SUM(J100)</f>
        <v>0</v>
      </c>
    </row>
    <row r="99" spans="1:10" ht="25.5" customHeight="1" x14ac:dyDescent="0.25">
      <c r="A99" s="595"/>
      <c r="B99" s="596"/>
      <c r="C99" s="597"/>
      <c r="D99" s="595"/>
      <c r="E99" s="577"/>
      <c r="F99" s="579"/>
      <c r="G99" s="579">
        <f t="shared" si="51"/>
        <v>0</v>
      </c>
      <c r="H99" s="579"/>
      <c r="I99" s="579"/>
      <c r="J99" s="579"/>
    </row>
    <row r="100" spans="1:10" x14ac:dyDescent="0.25">
      <c r="A100" s="568">
        <v>3</v>
      </c>
      <c r="B100" s="569"/>
      <c r="C100" s="570"/>
      <c r="D100" s="568" t="s">
        <v>12</v>
      </c>
      <c r="E100" s="576"/>
      <c r="F100" s="578">
        <f>SUM(F102+F104+F106)</f>
        <v>413.55</v>
      </c>
      <c r="G100" s="578">
        <f t="shared" ref="G100:I101" si="52">SUM(G102+G104+G106)</f>
        <v>0</v>
      </c>
      <c r="H100" s="578">
        <f t="shared" si="52"/>
        <v>0</v>
      </c>
      <c r="I100" s="578">
        <f t="shared" si="52"/>
        <v>0</v>
      </c>
      <c r="J100" s="578">
        <f>SUM(J102+J104+J106)</f>
        <v>0</v>
      </c>
    </row>
    <row r="101" spans="1:10" x14ac:dyDescent="0.25">
      <c r="A101" s="571"/>
      <c r="B101" s="572"/>
      <c r="C101" s="573"/>
      <c r="D101" s="571"/>
      <c r="E101" s="577"/>
      <c r="F101" s="579"/>
      <c r="G101" s="579">
        <f t="shared" si="52"/>
        <v>0</v>
      </c>
      <c r="H101" s="579"/>
      <c r="I101" s="579"/>
      <c r="J101" s="579"/>
    </row>
    <row r="102" spans="1:10" x14ac:dyDescent="0.25">
      <c r="A102" s="568">
        <v>31</v>
      </c>
      <c r="B102" s="569"/>
      <c r="C102" s="570"/>
      <c r="D102" s="568" t="s">
        <v>13</v>
      </c>
      <c r="E102" s="576"/>
      <c r="F102" s="578">
        <v>0</v>
      </c>
      <c r="G102" s="578">
        <v>0</v>
      </c>
      <c r="H102" s="578">
        <v>0</v>
      </c>
      <c r="I102" s="578">
        <v>0</v>
      </c>
      <c r="J102" s="578">
        <v>0</v>
      </c>
    </row>
    <row r="103" spans="1:10" x14ac:dyDescent="0.25">
      <c r="A103" s="571"/>
      <c r="B103" s="572"/>
      <c r="C103" s="573"/>
      <c r="D103" s="571"/>
      <c r="E103" s="577"/>
      <c r="F103" s="579"/>
      <c r="G103" s="579"/>
      <c r="H103" s="579"/>
      <c r="I103" s="579"/>
      <c r="J103" s="579"/>
    </row>
    <row r="104" spans="1:10" x14ac:dyDescent="0.25">
      <c r="A104" s="568">
        <v>32</v>
      </c>
      <c r="B104" s="569"/>
      <c r="C104" s="570"/>
      <c r="D104" s="568" t="s">
        <v>25</v>
      </c>
      <c r="E104" s="576"/>
      <c r="F104" s="578">
        <v>413.55</v>
      </c>
      <c r="G104" s="578">
        <v>0</v>
      </c>
      <c r="H104" s="578">
        <v>0</v>
      </c>
      <c r="I104" s="578">
        <v>0</v>
      </c>
      <c r="J104" s="578">
        <v>0</v>
      </c>
    </row>
    <row r="105" spans="1:10" x14ac:dyDescent="0.25">
      <c r="A105" s="571"/>
      <c r="B105" s="572"/>
      <c r="C105" s="573"/>
      <c r="D105" s="571"/>
      <c r="E105" s="577"/>
      <c r="F105" s="579"/>
      <c r="G105" s="579"/>
      <c r="H105" s="579"/>
      <c r="I105" s="579"/>
      <c r="J105" s="579"/>
    </row>
    <row r="106" spans="1:10" x14ac:dyDescent="0.25">
      <c r="A106" s="568">
        <v>34</v>
      </c>
      <c r="B106" s="569"/>
      <c r="C106" s="570"/>
      <c r="D106" s="568" t="s">
        <v>143</v>
      </c>
      <c r="E106" s="576"/>
      <c r="F106" s="578">
        <v>0</v>
      </c>
      <c r="G106" s="578">
        <v>0</v>
      </c>
      <c r="H106" s="578">
        <v>0</v>
      </c>
      <c r="I106" s="578">
        <v>0</v>
      </c>
      <c r="J106" s="578">
        <v>0</v>
      </c>
    </row>
    <row r="107" spans="1:10" x14ac:dyDescent="0.25">
      <c r="A107" s="571"/>
      <c r="B107" s="572"/>
      <c r="C107" s="573"/>
      <c r="D107" s="571"/>
      <c r="E107" s="577"/>
      <c r="F107" s="579"/>
      <c r="G107" s="579"/>
      <c r="H107" s="579"/>
      <c r="I107" s="579"/>
      <c r="J107" s="579"/>
    </row>
    <row r="108" spans="1:10" x14ac:dyDescent="0.25">
      <c r="A108" s="580" t="s">
        <v>517</v>
      </c>
      <c r="B108" s="581"/>
      <c r="C108" s="582"/>
      <c r="D108" s="607" t="s">
        <v>356</v>
      </c>
      <c r="E108" s="605"/>
      <c r="F108" s="590">
        <f>SUM(F110)</f>
        <v>29424.050000000003</v>
      </c>
      <c r="G108" s="590">
        <f t="shared" ref="G108" si="53">SUM(G110)</f>
        <v>34500</v>
      </c>
      <c r="H108" s="590">
        <f t="shared" ref="H108:J108" si="54">SUM(H110)</f>
        <v>33300</v>
      </c>
      <c r="I108" s="590">
        <f t="shared" si="54"/>
        <v>34632</v>
      </c>
      <c r="J108" s="590">
        <f t="shared" si="54"/>
        <v>34979</v>
      </c>
    </row>
    <row r="109" spans="1:10" ht="15" customHeight="1" x14ac:dyDescent="0.25">
      <c r="A109" s="583"/>
      <c r="B109" s="584"/>
      <c r="C109" s="585"/>
      <c r="D109" s="608"/>
      <c r="E109" s="606"/>
      <c r="F109" s="591"/>
      <c r="G109" s="591">
        <f t="shared" ref="G109" si="55">SUM(G113)</f>
        <v>0</v>
      </c>
      <c r="H109" s="591"/>
      <c r="I109" s="591"/>
      <c r="J109" s="591"/>
    </row>
    <row r="110" spans="1:10" ht="15" customHeight="1" x14ac:dyDescent="0.25">
      <c r="A110" s="592" t="s">
        <v>914</v>
      </c>
      <c r="B110" s="593"/>
      <c r="C110" s="594"/>
      <c r="D110" s="592" t="s">
        <v>514</v>
      </c>
      <c r="E110" s="576"/>
      <c r="F110" s="578">
        <f>SUM(F112)</f>
        <v>29424.050000000003</v>
      </c>
      <c r="G110" s="578">
        <f t="shared" ref="G110" si="56">SUM(G112)</f>
        <v>34500</v>
      </c>
      <c r="H110" s="578">
        <f t="shared" ref="H110:J110" si="57">SUM(H112)</f>
        <v>33300</v>
      </c>
      <c r="I110" s="578">
        <f t="shared" si="57"/>
        <v>34632</v>
      </c>
      <c r="J110" s="578">
        <f t="shared" si="57"/>
        <v>34979</v>
      </c>
    </row>
    <row r="111" spans="1:10" ht="17.25" customHeight="1" x14ac:dyDescent="0.25">
      <c r="A111" s="595"/>
      <c r="B111" s="596"/>
      <c r="C111" s="597"/>
      <c r="D111" s="595"/>
      <c r="E111" s="577"/>
      <c r="F111" s="579"/>
      <c r="G111" s="579">
        <f t="shared" ref="G111" si="58">SUM(G113)</f>
        <v>0</v>
      </c>
      <c r="H111" s="579"/>
      <c r="I111" s="579"/>
      <c r="J111" s="579"/>
    </row>
    <row r="112" spans="1:10" x14ac:dyDescent="0.25">
      <c r="A112" s="568">
        <v>3</v>
      </c>
      <c r="B112" s="569"/>
      <c r="C112" s="570"/>
      <c r="D112" s="568" t="s">
        <v>12</v>
      </c>
      <c r="E112" s="576"/>
      <c r="F112" s="578">
        <f>SUM(F114)</f>
        <v>29424.050000000003</v>
      </c>
      <c r="G112" s="578">
        <f t="shared" ref="G112" si="59">SUM(G114)</f>
        <v>34500</v>
      </c>
      <c r="H112" s="578">
        <f t="shared" ref="H112:J112" si="60">SUM(H114)</f>
        <v>33300</v>
      </c>
      <c r="I112" s="578">
        <f t="shared" si="60"/>
        <v>34632</v>
      </c>
      <c r="J112" s="578">
        <f t="shared" si="60"/>
        <v>34979</v>
      </c>
    </row>
    <row r="113" spans="1:10" x14ac:dyDescent="0.25">
      <c r="A113" s="571"/>
      <c r="B113" s="572"/>
      <c r="C113" s="573"/>
      <c r="D113" s="571"/>
      <c r="E113" s="577"/>
      <c r="F113" s="579"/>
      <c r="G113" s="579">
        <f t="shared" ref="G113" si="61">SUM(G115)</f>
        <v>0</v>
      </c>
      <c r="H113" s="579"/>
      <c r="I113" s="579"/>
      <c r="J113" s="579"/>
    </row>
    <row r="114" spans="1:10" x14ac:dyDescent="0.25">
      <c r="A114" s="568">
        <v>31</v>
      </c>
      <c r="B114" s="569"/>
      <c r="C114" s="570"/>
      <c r="D114" s="568" t="s">
        <v>13</v>
      </c>
      <c r="E114" s="576"/>
      <c r="F114" s="578">
        <v>29424.050000000003</v>
      </c>
      <c r="G114" s="578">
        <v>34500</v>
      </c>
      <c r="H114" s="578">
        <v>33300</v>
      </c>
      <c r="I114" s="578">
        <v>34632</v>
      </c>
      <c r="J114" s="578">
        <v>34979</v>
      </c>
    </row>
    <row r="115" spans="1:10" x14ac:dyDescent="0.25">
      <c r="A115" s="571"/>
      <c r="B115" s="572"/>
      <c r="C115" s="573"/>
      <c r="D115" s="571"/>
      <c r="E115" s="577"/>
      <c r="F115" s="579"/>
      <c r="G115" s="579"/>
      <c r="H115" s="579"/>
      <c r="I115" s="579"/>
      <c r="J115" s="579"/>
    </row>
    <row r="116" spans="1:10" x14ac:dyDescent="0.25">
      <c r="A116" s="580" t="s">
        <v>519</v>
      </c>
      <c r="B116" s="581"/>
      <c r="C116" s="582"/>
      <c r="D116" s="607" t="s">
        <v>359</v>
      </c>
      <c r="E116" s="605"/>
      <c r="F116" s="590">
        <f>SUM(F120)</f>
        <v>110585.76</v>
      </c>
      <c r="G116" s="590">
        <f t="shared" ref="G116" si="62">SUM(G120)</f>
        <v>133100</v>
      </c>
      <c r="H116" s="590">
        <f t="shared" ref="H116:J116" si="63">SUM(H120)</f>
        <v>126900</v>
      </c>
      <c r="I116" s="590">
        <f t="shared" si="63"/>
        <v>131976</v>
      </c>
      <c r="J116" s="590">
        <f t="shared" si="63"/>
        <v>133298</v>
      </c>
    </row>
    <row r="117" spans="1:10" ht="15" customHeight="1" x14ac:dyDescent="0.25">
      <c r="A117" s="583"/>
      <c r="B117" s="584"/>
      <c r="C117" s="585"/>
      <c r="D117" s="608"/>
      <c r="E117" s="606"/>
      <c r="F117" s="591"/>
      <c r="G117" s="591">
        <f>SUM(G119+G510+G551)</f>
        <v>93500</v>
      </c>
      <c r="H117" s="591"/>
      <c r="I117" s="591"/>
      <c r="J117" s="591"/>
    </row>
    <row r="118" spans="1:10" ht="15" customHeight="1" x14ac:dyDescent="0.25">
      <c r="A118" s="592" t="s">
        <v>914</v>
      </c>
      <c r="B118" s="593"/>
      <c r="C118" s="594"/>
      <c r="D118" s="592" t="s">
        <v>514</v>
      </c>
      <c r="E118" s="576"/>
      <c r="F118" s="578">
        <f>SUM(F120)</f>
        <v>110585.76</v>
      </c>
      <c r="G118" s="578">
        <f t="shared" ref="G118" si="64">SUM(G120)</f>
        <v>133100</v>
      </c>
      <c r="H118" s="578">
        <f t="shared" ref="H118:J118" si="65">SUM(H120)</f>
        <v>126900</v>
      </c>
      <c r="I118" s="578">
        <f t="shared" si="65"/>
        <v>131976</v>
      </c>
      <c r="J118" s="578">
        <f t="shared" si="65"/>
        <v>133298</v>
      </c>
    </row>
    <row r="119" spans="1:10" ht="15.75" customHeight="1" x14ac:dyDescent="0.25">
      <c r="A119" s="595"/>
      <c r="B119" s="596"/>
      <c r="C119" s="597"/>
      <c r="D119" s="595"/>
      <c r="E119" s="577"/>
      <c r="F119" s="579"/>
      <c r="G119" s="579">
        <f t="shared" ref="G119" si="66">SUM(G121)</f>
        <v>0</v>
      </c>
      <c r="H119" s="579"/>
      <c r="I119" s="579"/>
      <c r="J119" s="579"/>
    </row>
    <row r="120" spans="1:10" x14ac:dyDescent="0.25">
      <c r="A120" s="568">
        <v>3</v>
      </c>
      <c r="B120" s="569"/>
      <c r="C120" s="570"/>
      <c r="D120" s="568" t="s">
        <v>12</v>
      </c>
      <c r="E120" s="576"/>
      <c r="F120" s="578">
        <f>SUM(F122+F124+F126)</f>
        <v>110585.76</v>
      </c>
      <c r="G120" s="578">
        <f t="shared" ref="G120" si="67">SUM(G122+G124+G126)</f>
        <v>133100</v>
      </c>
      <c r="H120" s="578">
        <f t="shared" ref="H120:J120" si="68">SUM(H122+H124+H126)</f>
        <v>126900</v>
      </c>
      <c r="I120" s="578">
        <f t="shared" si="68"/>
        <v>131976</v>
      </c>
      <c r="J120" s="578">
        <f t="shared" si="68"/>
        <v>133298</v>
      </c>
    </row>
    <row r="121" spans="1:10" x14ac:dyDescent="0.25">
      <c r="A121" s="571"/>
      <c r="B121" s="572"/>
      <c r="C121" s="573"/>
      <c r="D121" s="571"/>
      <c r="E121" s="577"/>
      <c r="F121" s="579"/>
      <c r="G121" s="579">
        <f t="shared" ref="G121" si="69">SUM(G123+G125+G127)</f>
        <v>0</v>
      </c>
      <c r="H121" s="579"/>
      <c r="I121" s="579"/>
      <c r="J121" s="579"/>
    </row>
    <row r="122" spans="1:10" x14ac:dyDescent="0.25">
      <c r="A122" s="568">
        <v>31</v>
      </c>
      <c r="B122" s="569"/>
      <c r="C122" s="570"/>
      <c r="D122" s="568" t="s">
        <v>13</v>
      </c>
      <c r="E122" s="576"/>
      <c r="F122" s="578">
        <v>110585.76</v>
      </c>
      <c r="G122" s="578">
        <v>133100</v>
      </c>
      <c r="H122" s="609">
        <v>126900</v>
      </c>
      <c r="I122" s="609">
        <v>131976</v>
      </c>
      <c r="J122" s="609">
        <v>133298</v>
      </c>
    </row>
    <row r="123" spans="1:10" x14ac:dyDescent="0.25">
      <c r="A123" s="571"/>
      <c r="B123" s="572"/>
      <c r="C123" s="573"/>
      <c r="D123" s="571"/>
      <c r="E123" s="577"/>
      <c r="F123" s="579"/>
      <c r="G123" s="579"/>
      <c r="H123" s="610"/>
      <c r="I123" s="610"/>
      <c r="J123" s="610"/>
    </row>
    <row r="124" spans="1:10" hidden="1" x14ac:dyDescent="0.25">
      <c r="A124" s="568">
        <v>32</v>
      </c>
      <c r="B124" s="569"/>
      <c r="C124" s="570"/>
      <c r="D124" s="568" t="s">
        <v>25</v>
      </c>
      <c r="E124" s="576"/>
      <c r="F124" s="578">
        <f>SUM(F125/F12)</f>
        <v>0</v>
      </c>
      <c r="G124" s="578">
        <v>0</v>
      </c>
      <c r="H124" s="578">
        <v>0</v>
      </c>
      <c r="I124" s="578">
        <v>0</v>
      </c>
      <c r="J124" s="578">
        <v>0</v>
      </c>
    </row>
    <row r="125" spans="1:10" hidden="1" x14ac:dyDescent="0.25">
      <c r="A125" s="571"/>
      <c r="B125" s="572"/>
      <c r="C125" s="573"/>
      <c r="D125" s="571"/>
      <c r="E125" s="577"/>
      <c r="F125" s="579"/>
      <c r="G125" s="579"/>
      <c r="H125" s="579"/>
      <c r="I125" s="579"/>
      <c r="J125" s="579"/>
    </row>
    <row r="126" spans="1:10" hidden="1" x14ac:dyDescent="0.25">
      <c r="A126" s="568">
        <v>34</v>
      </c>
      <c r="B126" s="569"/>
      <c r="C126" s="570"/>
      <c r="D126" s="568" t="s">
        <v>143</v>
      </c>
      <c r="E126" s="576"/>
      <c r="F126" s="578">
        <f>SUM(F127/F12)</f>
        <v>0</v>
      </c>
      <c r="G126" s="578">
        <v>0</v>
      </c>
      <c r="H126" s="578">
        <v>0</v>
      </c>
      <c r="I126" s="578">
        <v>0</v>
      </c>
      <c r="J126" s="578">
        <v>0</v>
      </c>
    </row>
    <row r="127" spans="1:10" hidden="1" x14ac:dyDescent="0.25">
      <c r="A127" s="571"/>
      <c r="B127" s="572"/>
      <c r="C127" s="573"/>
      <c r="D127" s="571"/>
      <c r="E127" s="577"/>
      <c r="F127" s="579"/>
      <c r="G127" s="579"/>
      <c r="H127" s="579"/>
      <c r="I127" s="579"/>
      <c r="J127" s="579"/>
    </row>
    <row r="128" spans="1:10" x14ac:dyDescent="0.25">
      <c r="A128" s="580" t="s">
        <v>521</v>
      </c>
      <c r="B128" s="581"/>
      <c r="C128" s="582"/>
      <c r="D128" s="607" t="s">
        <v>362</v>
      </c>
      <c r="E128" s="605"/>
      <c r="F128" s="590">
        <f>SUM(F130+F552+F562)</f>
        <v>34146.22</v>
      </c>
      <c r="G128" s="590">
        <f>SUM(G130+G552+G562)</f>
        <v>40500</v>
      </c>
      <c r="H128" s="590">
        <f>SUM(H130+H552+H562)</f>
        <v>39300</v>
      </c>
      <c r="I128" s="590">
        <f>SUM(I130+I552+I562)</f>
        <v>40872</v>
      </c>
      <c r="J128" s="590">
        <f>SUM(J130+J552+J562)</f>
        <v>41282</v>
      </c>
    </row>
    <row r="129" spans="1:10" ht="15" customHeight="1" x14ac:dyDescent="0.25">
      <c r="A129" s="583"/>
      <c r="B129" s="584"/>
      <c r="C129" s="585"/>
      <c r="D129" s="608"/>
      <c r="E129" s="606"/>
      <c r="F129" s="591"/>
      <c r="G129" s="591">
        <f>SUM(G131+G553+G563)</f>
        <v>197000</v>
      </c>
      <c r="H129" s="591"/>
      <c r="I129" s="591"/>
      <c r="J129" s="591"/>
    </row>
    <row r="130" spans="1:10" ht="15" customHeight="1" x14ac:dyDescent="0.25">
      <c r="A130" s="592" t="s">
        <v>914</v>
      </c>
      <c r="B130" s="593"/>
      <c r="C130" s="594"/>
      <c r="D130" s="592" t="s">
        <v>514</v>
      </c>
      <c r="E130" s="576"/>
      <c r="F130" s="578">
        <f>SUM(F132)</f>
        <v>34146.22</v>
      </c>
      <c r="G130" s="578">
        <f t="shared" ref="G130" si="70">SUM(G132)</f>
        <v>40500</v>
      </c>
      <c r="H130" s="578">
        <f t="shared" ref="H130:J130" si="71">SUM(H132)</f>
        <v>39300</v>
      </c>
      <c r="I130" s="578">
        <f t="shared" si="71"/>
        <v>40872</v>
      </c>
      <c r="J130" s="578">
        <f t="shared" si="71"/>
        <v>41282</v>
      </c>
    </row>
    <row r="131" spans="1:10" ht="25.5" customHeight="1" x14ac:dyDescent="0.25">
      <c r="A131" s="595"/>
      <c r="B131" s="596"/>
      <c r="C131" s="597"/>
      <c r="D131" s="595"/>
      <c r="E131" s="577"/>
      <c r="F131" s="579"/>
      <c r="G131" s="579">
        <f t="shared" ref="G131" si="72">SUM(G133)</f>
        <v>197000</v>
      </c>
      <c r="H131" s="579"/>
      <c r="I131" s="579"/>
      <c r="J131" s="579"/>
    </row>
    <row r="132" spans="1:10" x14ac:dyDescent="0.25">
      <c r="A132" s="568">
        <v>3</v>
      </c>
      <c r="B132" s="569"/>
      <c r="C132" s="570"/>
      <c r="D132" s="568" t="s">
        <v>12</v>
      </c>
      <c r="E132" s="576"/>
      <c r="F132" s="578">
        <f>SUM(F134+F505+F507)</f>
        <v>34146.22</v>
      </c>
      <c r="G132" s="578">
        <f>SUM(G134+G505+G507)</f>
        <v>40500</v>
      </c>
      <c r="H132" s="578">
        <f>SUM(H134+H505+H507)</f>
        <v>39300</v>
      </c>
      <c r="I132" s="578">
        <f>SUM(I134+I505+I507)</f>
        <v>40872</v>
      </c>
      <c r="J132" s="578">
        <f>SUM(J134+J505+J507)</f>
        <v>41282</v>
      </c>
    </row>
    <row r="133" spans="1:10" x14ac:dyDescent="0.25">
      <c r="A133" s="571"/>
      <c r="B133" s="572"/>
      <c r="C133" s="573"/>
      <c r="D133" s="571"/>
      <c r="E133" s="577"/>
      <c r="F133" s="579"/>
      <c r="G133" s="579">
        <f>SUM(G135+G506+G508)</f>
        <v>197000</v>
      </c>
      <c r="H133" s="579"/>
      <c r="I133" s="579"/>
      <c r="J133" s="579"/>
    </row>
    <row r="134" spans="1:10" x14ac:dyDescent="0.25">
      <c r="A134" s="568">
        <v>31</v>
      </c>
      <c r="B134" s="569"/>
      <c r="C134" s="570"/>
      <c r="D134" s="568" t="s">
        <v>13</v>
      </c>
      <c r="E134" s="576"/>
      <c r="F134" s="578">
        <v>34146.22</v>
      </c>
      <c r="G134" s="578">
        <v>40500</v>
      </c>
      <c r="H134" s="578">
        <v>39300</v>
      </c>
      <c r="I134" s="578">
        <v>40872</v>
      </c>
      <c r="J134" s="578">
        <v>41282</v>
      </c>
    </row>
    <row r="135" spans="1:10" x14ac:dyDescent="0.25">
      <c r="A135" s="571"/>
      <c r="B135" s="572"/>
      <c r="C135" s="573"/>
      <c r="D135" s="571"/>
      <c r="E135" s="577"/>
      <c r="F135" s="579"/>
      <c r="G135" s="579"/>
      <c r="H135" s="579"/>
      <c r="I135" s="579"/>
      <c r="J135" s="579"/>
    </row>
    <row r="136" spans="1:10" x14ac:dyDescent="0.25">
      <c r="A136" s="580" t="s">
        <v>522</v>
      </c>
      <c r="B136" s="581"/>
      <c r="C136" s="582"/>
      <c r="D136" s="607" t="s">
        <v>365</v>
      </c>
      <c r="E136" s="605"/>
      <c r="F136" s="590">
        <f>SUM(F138+F560+F570)</f>
        <v>30198.65</v>
      </c>
      <c r="G136" s="590">
        <f>SUM(G138+G560+G570)</f>
        <v>36750</v>
      </c>
      <c r="H136" s="590">
        <f>SUM(H138+H560+H570)</f>
        <v>34500</v>
      </c>
      <c r="I136" s="590">
        <f>SUM(I138+I560+I570)</f>
        <v>35880</v>
      </c>
      <c r="J136" s="590">
        <f>SUM(J138+J560+J570)</f>
        <v>36240</v>
      </c>
    </row>
    <row r="137" spans="1:10" ht="15" customHeight="1" x14ac:dyDescent="0.25">
      <c r="A137" s="583"/>
      <c r="B137" s="584"/>
      <c r="C137" s="585"/>
      <c r="D137" s="608"/>
      <c r="E137" s="606"/>
      <c r="F137" s="591"/>
      <c r="G137" s="591">
        <f>SUM(G139+G561+G571)</f>
        <v>0</v>
      </c>
      <c r="H137" s="591"/>
      <c r="I137" s="591"/>
      <c r="J137" s="591"/>
    </row>
    <row r="138" spans="1:10" ht="15" customHeight="1" x14ac:dyDescent="0.25">
      <c r="A138" s="592" t="s">
        <v>914</v>
      </c>
      <c r="B138" s="593"/>
      <c r="C138" s="594"/>
      <c r="D138" s="592" t="s">
        <v>514</v>
      </c>
      <c r="E138" s="576"/>
      <c r="F138" s="578">
        <f>SUM(F140)</f>
        <v>30198.65</v>
      </c>
      <c r="G138" s="578">
        <f t="shared" ref="G138" si="73">SUM(G140)</f>
        <v>36750</v>
      </c>
      <c r="H138" s="578">
        <f t="shared" ref="H138:J138" si="74">SUM(H140)</f>
        <v>34500</v>
      </c>
      <c r="I138" s="578">
        <f t="shared" si="74"/>
        <v>35880</v>
      </c>
      <c r="J138" s="578">
        <f t="shared" si="74"/>
        <v>36240</v>
      </c>
    </row>
    <row r="139" spans="1:10" ht="25.5" customHeight="1" x14ac:dyDescent="0.25">
      <c r="A139" s="595"/>
      <c r="B139" s="596"/>
      <c r="C139" s="597"/>
      <c r="D139" s="595"/>
      <c r="E139" s="577"/>
      <c r="F139" s="579"/>
      <c r="G139" s="579">
        <f t="shared" ref="G139:J140" si="75">SUM(G141)</f>
        <v>0</v>
      </c>
      <c r="H139" s="579"/>
      <c r="I139" s="579"/>
      <c r="J139" s="579"/>
    </row>
    <row r="140" spans="1:10" x14ac:dyDescent="0.25">
      <c r="A140" s="568">
        <v>3</v>
      </c>
      <c r="B140" s="569"/>
      <c r="C140" s="570"/>
      <c r="D140" s="568" t="s">
        <v>12</v>
      </c>
      <c r="E140" s="576"/>
      <c r="F140" s="578">
        <f>SUM(F142)</f>
        <v>30198.65</v>
      </c>
      <c r="G140" s="578">
        <f t="shared" si="75"/>
        <v>36750</v>
      </c>
      <c r="H140" s="578">
        <f t="shared" si="75"/>
        <v>34500</v>
      </c>
      <c r="I140" s="578">
        <f t="shared" si="75"/>
        <v>35880</v>
      </c>
      <c r="J140" s="578">
        <f t="shared" si="75"/>
        <v>36240</v>
      </c>
    </row>
    <row r="141" spans="1:10" x14ac:dyDescent="0.25">
      <c r="A141" s="571"/>
      <c r="B141" s="572"/>
      <c r="C141" s="573"/>
      <c r="D141" s="571"/>
      <c r="E141" s="577"/>
      <c r="F141" s="579"/>
      <c r="G141" s="579"/>
      <c r="H141" s="579"/>
      <c r="I141" s="579"/>
      <c r="J141" s="579"/>
    </row>
    <row r="142" spans="1:10" x14ac:dyDescent="0.25">
      <c r="A142" s="568">
        <v>31</v>
      </c>
      <c r="B142" s="569"/>
      <c r="C142" s="570"/>
      <c r="D142" s="568" t="s">
        <v>13</v>
      </c>
      <c r="E142" s="576"/>
      <c r="F142" s="578">
        <v>30198.65</v>
      </c>
      <c r="G142" s="578">
        <v>36750</v>
      </c>
      <c r="H142" s="578">
        <v>34500</v>
      </c>
      <c r="I142" s="578">
        <v>35880</v>
      </c>
      <c r="J142" s="578">
        <v>36240</v>
      </c>
    </row>
    <row r="143" spans="1:10" x14ac:dyDescent="0.25">
      <c r="A143" s="571"/>
      <c r="B143" s="572"/>
      <c r="C143" s="573"/>
      <c r="D143" s="571"/>
      <c r="E143" s="577"/>
      <c r="F143" s="579"/>
      <c r="G143" s="579"/>
      <c r="H143" s="579"/>
      <c r="I143" s="579"/>
      <c r="J143" s="579"/>
    </row>
    <row r="144" spans="1:10" x14ac:dyDescent="0.25">
      <c r="A144" s="580" t="s">
        <v>523</v>
      </c>
      <c r="B144" s="581"/>
      <c r="C144" s="582"/>
      <c r="D144" s="607" t="s">
        <v>368</v>
      </c>
      <c r="E144" s="605"/>
      <c r="F144" s="590">
        <f>SUM(F146+F568+F578)</f>
        <v>25294.720000000001</v>
      </c>
      <c r="G144" s="590">
        <f>SUM(G146+G568+G578)</f>
        <v>25000</v>
      </c>
      <c r="H144" s="590">
        <f>SUM(H146+H568+H578)</f>
        <v>25000</v>
      </c>
      <c r="I144" s="590">
        <f>SUM(I146+I568+I578)</f>
        <v>26000</v>
      </c>
      <c r="J144" s="590">
        <f>SUM(J146+J568+J578)</f>
        <v>26261</v>
      </c>
    </row>
    <row r="145" spans="1:10" ht="15" customHeight="1" x14ac:dyDescent="0.25">
      <c r="A145" s="583"/>
      <c r="B145" s="584"/>
      <c r="C145" s="585"/>
      <c r="D145" s="608"/>
      <c r="E145" s="606"/>
      <c r="F145" s="591"/>
      <c r="G145" s="591">
        <f>SUM(G147+G569+G579)</f>
        <v>0</v>
      </c>
      <c r="H145" s="591"/>
      <c r="I145" s="591"/>
      <c r="J145" s="591"/>
    </row>
    <row r="146" spans="1:10" ht="15" customHeight="1" x14ac:dyDescent="0.25">
      <c r="A146" s="592" t="s">
        <v>914</v>
      </c>
      <c r="B146" s="593"/>
      <c r="C146" s="594"/>
      <c r="D146" s="592" t="s">
        <v>514</v>
      </c>
      <c r="E146" s="576"/>
      <c r="F146" s="578">
        <f>SUM(F148)</f>
        <v>25294.720000000001</v>
      </c>
      <c r="G146" s="578">
        <f t="shared" ref="G146" si="76">SUM(G148)</f>
        <v>25000</v>
      </c>
      <c r="H146" s="578">
        <f t="shared" ref="H146:J146" si="77">SUM(H148)</f>
        <v>25000</v>
      </c>
      <c r="I146" s="578">
        <f t="shared" si="77"/>
        <v>26000</v>
      </c>
      <c r="J146" s="578">
        <f t="shared" si="77"/>
        <v>26261</v>
      </c>
    </row>
    <row r="147" spans="1:10" ht="25.5" customHeight="1" x14ac:dyDescent="0.25">
      <c r="A147" s="595"/>
      <c r="B147" s="596"/>
      <c r="C147" s="597"/>
      <c r="D147" s="595"/>
      <c r="E147" s="577"/>
      <c r="F147" s="579"/>
      <c r="G147" s="579">
        <f t="shared" ref="G147" si="78">SUM(G149)</f>
        <v>0</v>
      </c>
      <c r="H147" s="579"/>
      <c r="I147" s="579"/>
      <c r="J147" s="579"/>
    </row>
    <row r="148" spans="1:10" x14ac:dyDescent="0.25">
      <c r="A148" s="568">
        <v>3</v>
      </c>
      <c r="B148" s="569"/>
      <c r="C148" s="570"/>
      <c r="D148" s="568" t="s">
        <v>12</v>
      </c>
      <c r="E148" s="576"/>
      <c r="F148" s="578">
        <f>SUM(F150)</f>
        <v>25294.720000000001</v>
      </c>
      <c r="G148" s="578">
        <f>SUM(G150+G152)</f>
        <v>25000</v>
      </c>
      <c r="H148" s="578">
        <f t="shared" ref="H148:J148" si="79">SUM(H150+H152)</f>
        <v>25000</v>
      </c>
      <c r="I148" s="578">
        <f t="shared" si="79"/>
        <v>26000</v>
      </c>
      <c r="J148" s="578">
        <f t="shared" si="79"/>
        <v>26261</v>
      </c>
    </row>
    <row r="149" spans="1:10" x14ac:dyDescent="0.25">
      <c r="A149" s="571"/>
      <c r="B149" s="572"/>
      <c r="C149" s="573"/>
      <c r="D149" s="571"/>
      <c r="E149" s="577"/>
      <c r="F149" s="579"/>
      <c r="G149" s="579">
        <f t="shared" ref="G149:J149" si="80">SUM(G151)</f>
        <v>0</v>
      </c>
      <c r="H149" s="579">
        <f t="shared" si="80"/>
        <v>0</v>
      </c>
      <c r="I149" s="579">
        <f t="shared" si="80"/>
        <v>0</v>
      </c>
      <c r="J149" s="579">
        <f t="shared" si="80"/>
        <v>0</v>
      </c>
    </row>
    <row r="150" spans="1:10" x14ac:dyDescent="0.25">
      <c r="A150" s="568">
        <v>32</v>
      </c>
      <c r="B150" s="569"/>
      <c r="C150" s="570"/>
      <c r="D150" s="568" t="s">
        <v>25</v>
      </c>
      <c r="E150" s="576"/>
      <c r="F150" s="578">
        <v>25294.720000000001</v>
      </c>
      <c r="G150" s="578">
        <v>24800</v>
      </c>
      <c r="H150" s="578">
        <v>24800</v>
      </c>
      <c r="I150" s="578">
        <v>25792</v>
      </c>
      <c r="J150" s="578">
        <v>26051</v>
      </c>
    </row>
    <row r="151" spans="1:10" x14ac:dyDescent="0.25">
      <c r="A151" s="571"/>
      <c r="B151" s="572"/>
      <c r="C151" s="573"/>
      <c r="D151" s="571"/>
      <c r="E151" s="577"/>
      <c r="F151" s="579"/>
      <c r="G151" s="579"/>
      <c r="H151" s="579"/>
      <c r="I151" s="579"/>
      <c r="J151" s="579"/>
    </row>
    <row r="152" spans="1:10" x14ac:dyDescent="0.25">
      <c r="A152" s="568">
        <v>34</v>
      </c>
      <c r="B152" s="569"/>
      <c r="C152" s="570"/>
      <c r="D152" s="568" t="s">
        <v>143</v>
      </c>
      <c r="E152" s="576"/>
      <c r="F152" s="578"/>
      <c r="G152" s="578">
        <v>200</v>
      </c>
      <c r="H152" s="578">
        <v>200</v>
      </c>
      <c r="I152" s="578">
        <v>208</v>
      </c>
      <c r="J152" s="578">
        <v>210</v>
      </c>
    </row>
    <row r="153" spans="1:10" x14ac:dyDescent="0.25">
      <c r="A153" s="571"/>
      <c r="B153" s="572"/>
      <c r="C153" s="573"/>
      <c r="D153" s="571"/>
      <c r="E153" s="577"/>
      <c r="F153" s="579"/>
      <c r="G153" s="579"/>
      <c r="H153" s="579"/>
      <c r="I153" s="579"/>
      <c r="J153" s="579"/>
    </row>
    <row r="154" spans="1:10" x14ac:dyDescent="0.25">
      <c r="A154" s="580" t="s">
        <v>524</v>
      </c>
      <c r="B154" s="581"/>
      <c r="C154" s="582"/>
      <c r="D154" s="607" t="s">
        <v>371</v>
      </c>
      <c r="E154" s="605"/>
      <c r="F154" s="590">
        <f>SUM(F156+F576+F586)</f>
        <v>1044.25</v>
      </c>
      <c r="G154" s="590">
        <f>SUM(G156+G576+G586)</f>
        <v>2700</v>
      </c>
      <c r="H154" s="590">
        <f>SUM(H156+H576+H586)</f>
        <v>2700</v>
      </c>
      <c r="I154" s="590">
        <f>SUM(I156+I576+I586)</f>
        <v>2808</v>
      </c>
      <c r="J154" s="590">
        <f>SUM(J156+J576+J586)</f>
        <v>2836</v>
      </c>
    </row>
    <row r="155" spans="1:10" ht="15" customHeight="1" x14ac:dyDescent="0.25">
      <c r="A155" s="583"/>
      <c r="B155" s="584"/>
      <c r="C155" s="585"/>
      <c r="D155" s="608"/>
      <c r="E155" s="606"/>
      <c r="F155" s="591"/>
      <c r="G155" s="591">
        <f>SUM(G157+G577+G587)</f>
        <v>0</v>
      </c>
      <c r="H155" s="591"/>
      <c r="I155" s="591"/>
      <c r="J155" s="591"/>
    </row>
    <row r="156" spans="1:10" ht="15" customHeight="1" x14ac:dyDescent="0.25">
      <c r="A156" s="592" t="s">
        <v>914</v>
      </c>
      <c r="B156" s="593"/>
      <c r="C156" s="594"/>
      <c r="D156" s="592" t="s">
        <v>514</v>
      </c>
      <c r="E156" s="576"/>
      <c r="F156" s="578">
        <f>SUM(F158)</f>
        <v>1044.25</v>
      </c>
      <c r="G156" s="578">
        <f t="shared" ref="G156" si="81">SUM(G158)</f>
        <v>2700</v>
      </c>
      <c r="H156" s="578">
        <f t="shared" ref="H156:J156" si="82">SUM(H158)</f>
        <v>2700</v>
      </c>
      <c r="I156" s="578">
        <f t="shared" si="82"/>
        <v>2808</v>
      </c>
      <c r="J156" s="578">
        <f t="shared" si="82"/>
        <v>2836</v>
      </c>
    </row>
    <row r="157" spans="1:10" ht="15.75" customHeight="1" x14ac:dyDescent="0.25">
      <c r="A157" s="595"/>
      <c r="B157" s="596"/>
      <c r="C157" s="597"/>
      <c r="D157" s="595"/>
      <c r="E157" s="577"/>
      <c r="F157" s="579"/>
      <c r="G157" s="579">
        <f t="shared" ref="G157" si="83">SUM(G159)</f>
        <v>0</v>
      </c>
      <c r="H157" s="579"/>
      <c r="I157" s="579"/>
      <c r="J157" s="579"/>
    </row>
    <row r="158" spans="1:10" x14ac:dyDescent="0.25">
      <c r="A158" s="568">
        <v>3</v>
      </c>
      <c r="B158" s="569"/>
      <c r="C158" s="570"/>
      <c r="D158" s="568" t="s">
        <v>12</v>
      </c>
      <c r="E158" s="576"/>
      <c r="F158" s="578">
        <f>SUM(F160)</f>
        <v>1044.25</v>
      </c>
      <c r="G158" s="578">
        <f t="shared" ref="G158" si="84">SUM(G160)</f>
        <v>2700</v>
      </c>
      <c r="H158" s="578">
        <f t="shared" ref="H158:J158" si="85">SUM(H160)</f>
        <v>2700</v>
      </c>
      <c r="I158" s="578">
        <f t="shared" si="85"/>
        <v>2808</v>
      </c>
      <c r="J158" s="578">
        <f t="shared" si="85"/>
        <v>2836</v>
      </c>
    </row>
    <row r="159" spans="1:10" x14ac:dyDescent="0.25">
      <c r="A159" s="571"/>
      <c r="B159" s="572"/>
      <c r="C159" s="573"/>
      <c r="D159" s="571"/>
      <c r="E159" s="577"/>
      <c r="F159" s="579"/>
      <c r="G159" s="579">
        <f t="shared" ref="G159" si="86">SUM(G161)</f>
        <v>0</v>
      </c>
      <c r="H159" s="579"/>
      <c r="I159" s="579"/>
      <c r="J159" s="579"/>
    </row>
    <row r="160" spans="1:10" x14ac:dyDescent="0.25">
      <c r="A160" s="568">
        <v>32</v>
      </c>
      <c r="B160" s="569"/>
      <c r="C160" s="570"/>
      <c r="D160" s="568" t="s">
        <v>25</v>
      </c>
      <c r="E160" s="576"/>
      <c r="F160" s="578">
        <v>1044.25</v>
      </c>
      <c r="G160" s="578">
        <v>2700</v>
      </c>
      <c r="H160" s="578">
        <v>2700</v>
      </c>
      <c r="I160" s="578">
        <v>2808</v>
      </c>
      <c r="J160" s="578">
        <v>2836</v>
      </c>
    </row>
    <row r="161" spans="1:10" x14ac:dyDescent="0.25">
      <c r="A161" s="571"/>
      <c r="B161" s="572"/>
      <c r="C161" s="573"/>
      <c r="D161" s="571"/>
      <c r="E161" s="577"/>
      <c r="F161" s="579"/>
      <c r="G161" s="579"/>
      <c r="H161" s="579"/>
      <c r="I161" s="579"/>
      <c r="J161" s="579"/>
    </row>
    <row r="162" spans="1:10" x14ac:dyDescent="0.25">
      <c r="A162" s="580" t="s">
        <v>525</v>
      </c>
      <c r="B162" s="581"/>
      <c r="C162" s="582"/>
      <c r="D162" s="607" t="s">
        <v>375</v>
      </c>
      <c r="E162" s="605"/>
      <c r="F162" s="590">
        <f>SUM(F164+F174+F184+F218+F230+F240+F250)</f>
        <v>55740.469999999994</v>
      </c>
      <c r="G162" s="590">
        <f>SUM(G164+G174+G184+G218+G230+G240+G250)</f>
        <v>116685.63</v>
      </c>
      <c r="H162" s="590">
        <f>SUM(H164+H174+H184+H194+H204+H218+H230+H240+H250)</f>
        <v>66600</v>
      </c>
      <c r="I162" s="590">
        <f t="shared" ref="I162:J162" si="87">SUM(I164+I174+I184+I194+I204+I218+I230+I240+I250)</f>
        <v>48776</v>
      </c>
      <c r="J162" s="590">
        <f t="shared" si="87"/>
        <v>49265</v>
      </c>
    </row>
    <row r="163" spans="1:10" ht="15" customHeight="1" x14ac:dyDescent="0.25">
      <c r="A163" s="583"/>
      <c r="B163" s="584"/>
      <c r="C163" s="585"/>
      <c r="D163" s="608"/>
      <c r="E163" s="606"/>
      <c r="F163" s="591"/>
      <c r="G163" s="591"/>
      <c r="H163" s="591"/>
      <c r="I163" s="591"/>
      <c r="J163" s="591"/>
    </row>
    <row r="164" spans="1:10" ht="15" customHeight="1" x14ac:dyDescent="0.25">
      <c r="A164" s="592" t="s">
        <v>914</v>
      </c>
      <c r="B164" s="593"/>
      <c r="C164" s="594"/>
      <c r="D164" s="592" t="s">
        <v>514</v>
      </c>
      <c r="E164" s="576"/>
      <c r="F164" s="578">
        <f>SUM(F166)</f>
        <v>4979.8999999999996</v>
      </c>
      <c r="G164" s="578">
        <f t="shared" ref="G164" si="88">SUM(G166)</f>
        <v>5002.13</v>
      </c>
      <c r="H164" s="578">
        <f t="shared" ref="H164:J164" si="89">SUM(H166)</f>
        <v>6600</v>
      </c>
      <c r="I164" s="578">
        <f t="shared" si="89"/>
        <v>6864</v>
      </c>
      <c r="J164" s="578">
        <f t="shared" si="89"/>
        <v>6933</v>
      </c>
    </row>
    <row r="165" spans="1:10" ht="16.5" customHeight="1" x14ac:dyDescent="0.25">
      <c r="A165" s="595"/>
      <c r="B165" s="596"/>
      <c r="C165" s="597"/>
      <c r="D165" s="595"/>
      <c r="E165" s="577"/>
      <c r="F165" s="579"/>
      <c r="G165" s="579">
        <f t="shared" ref="G165" si="90">SUM(G167)</f>
        <v>0</v>
      </c>
      <c r="H165" s="579"/>
      <c r="I165" s="579"/>
      <c r="J165" s="579"/>
    </row>
    <row r="166" spans="1:10" x14ac:dyDescent="0.25">
      <c r="A166" s="568">
        <v>3</v>
      </c>
      <c r="B166" s="569"/>
      <c r="C166" s="570"/>
      <c r="D166" s="568" t="s">
        <v>12</v>
      </c>
      <c r="E166" s="576"/>
      <c r="F166" s="578">
        <f>SUM(F168+F170+F172)</f>
        <v>4979.8999999999996</v>
      </c>
      <c r="G166" s="578">
        <f t="shared" ref="G166" si="91">SUM(G168+G170+G172)</f>
        <v>5002.13</v>
      </c>
      <c r="H166" s="578">
        <f t="shared" ref="H166:J166" si="92">SUM(H168+H170+H172)</f>
        <v>6600</v>
      </c>
      <c r="I166" s="578">
        <f t="shared" si="92"/>
        <v>6864</v>
      </c>
      <c r="J166" s="578">
        <f t="shared" si="92"/>
        <v>6933</v>
      </c>
    </row>
    <row r="167" spans="1:10" x14ac:dyDescent="0.25">
      <c r="A167" s="571"/>
      <c r="B167" s="572"/>
      <c r="C167" s="573"/>
      <c r="D167" s="571"/>
      <c r="E167" s="577"/>
      <c r="F167" s="579"/>
      <c r="G167" s="579">
        <f t="shared" ref="G167" si="93">SUM(G169+G171+G173)</f>
        <v>0</v>
      </c>
      <c r="H167" s="579"/>
      <c r="I167" s="579"/>
      <c r="J167" s="579"/>
    </row>
    <row r="168" spans="1:10" x14ac:dyDescent="0.25">
      <c r="A168" s="568">
        <v>31</v>
      </c>
      <c r="B168" s="569"/>
      <c r="C168" s="570"/>
      <c r="D168" s="568" t="s">
        <v>13</v>
      </c>
      <c r="E168" s="576"/>
      <c r="F168" s="578">
        <f>SUM(F169/F12)</f>
        <v>0</v>
      </c>
      <c r="G168" s="578">
        <v>0</v>
      </c>
      <c r="H168" s="578">
        <v>0</v>
      </c>
      <c r="I168" s="578">
        <v>0</v>
      </c>
      <c r="J168" s="578">
        <v>0</v>
      </c>
    </row>
    <row r="169" spans="1:10" x14ac:dyDescent="0.25">
      <c r="A169" s="571"/>
      <c r="B169" s="572"/>
      <c r="C169" s="573"/>
      <c r="D169" s="571"/>
      <c r="E169" s="577"/>
      <c r="F169" s="579"/>
      <c r="G169" s="579"/>
      <c r="H169" s="579"/>
      <c r="I169" s="579"/>
      <c r="J169" s="579"/>
    </row>
    <row r="170" spans="1:10" x14ac:dyDescent="0.25">
      <c r="A170" s="568">
        <v>32</v>
      </c>
      <c r="B170" s="569"/>
      <c r="C170" s="570"/>
      <c r="D170" s="568" t="s">
        <v>25</v>
      </c>
      <c r="E170" s="576"/>
      <c r="F170" s="578">
        <v>4979.8999999999996</v>
      </c>
      <c r="G170" s="578">
        <v>5002.13</v>
      </c>
      <c r="H170" s="578">
        <v>6600</v>
      </c>
      <c r="I170" s="578">
        <v>6864</v>
      </c>
      <c r="J170" s="578">
        <v>6933</v>
      </c>
    </row>
    <row r="171" spans="1:10" x14ac:dyDescent="0.25">
      <c r="A171" s="571"/>
      <c r="B171" s="572"/>
      <c r="C171" s="573"/>
      <c r="D171" s="571"/>
      <c r="E171" s="577"/>
      <c r="F171" s="579"/>
      <c r="G171" s="579"/>
      <c r="H171" s="579"/>
      <c r="I171" s="579"/>
      <c r="J171" s="579"/>
    </row>
    <row r="172" spans="1:10" x14ac:dyDescent="0.25">
      <c r="A172" s="568">
        <v>34</v>
      </c>
      <c r="B172" s="569"/>
      <c r="C172" s="570"/>
      <c r="D172" s="568" t="s">
        <v>143</v>
      </c>
      <c r="E172" s="576"/>
      <c r="F172" s="578">
        <f>SUM(F173/F12)</f>
        <v>0</v>
      </c>
      <c r="G172" s="578">
        <v>0</v>
      </c>
      <c r="H172" s="578">
        <v>0</v>
      </c>
      <c r="I172" s="578">
        <v>0</v>
      </c>
      <c r="J172" s="578">
        <v>0</v>
      </c>
    </row>
    <row r="173" spans="1:10" x14ac:dyDescent="0.25">
      <c r="A173" s="571"/>
      <c r="B173" s="572"/>
      <c r="C173" s="573"/>
      <c r="D173" s="571"/>
      <c r="E173" s="577"/>
      <c r="F173" s="579"/>
      <c r="G173" s="579"/>
      <c r="H173" s="579"/>
      <c r="I173" s="579"/>
      <c r="J173" s="579"/>
    </row>
    <row r="174" spans="1:10" ht="15" customHeight="1" x14ac:dyDescent="0.25">
      <c r="A174" s="592" t="s">
        <v>915</v>
      </c>
      <c r="B174" s="593"/>
      <c r="C174" s="594"/>
      <c r="D174" s="592" t="s">
        <v>916</v>
      </c>
      <c r="E174" s="576"/>
      <c r="F174" s="578">
        <f>SUM(F176)</f>
        <v>205.25</v>
      </c>
      <c r="G174" s="578">
        <f t="shared" ref="G174" si="94">SUM(G176)</f>
        <v>700</v>
      </c>
      <c r="H174" s="578">
        <f t="shared" ref="H174:J174" si="95">SUM(H176)</f>
        <v>20400</v>
      </c>
      <c r="I174" s="578">
        <f t="shared" si="95"/>
        <v>728</v>
      </c>
      <c r="J174" s="578">
        <f t="shared" si="95"/>
        <v>735</v>
      </c>
    </row>
    <row r="175" spans="1:10" ht="25.5" customHeight="1" x14ac:dyDescent="0.25">
      <c r="A175" s="595"/>
      <c r="B175" s="596"/>
      <c r="C175" s="597"/>
      <c r="D175" s="595"/>
      <c r="E175" s="577"/>
      <c r="F175" s="579"/>
      <c r="G175" s="579">
        <f t="shared" ref="G175" si="96">SUM(G177)</f>
        <v>0</v>
      </c>
      <c r="H175" s="579"/>
      <c r="I175" s="579"/>
      <c r="J175" s="579"/>
    </row>
    <row r="176" spans="1:10" x14ac:dyDescent="0.25">
      <c r="A176" s="568">
        <v>3</v>
      </c>
      <c r="B176" s="569"/>
      <c r="C176" s="570"/>
      <c r="D176" s="568" t="s">
        <v>12</v>
      </c>
      <c r="E176" s="576"/>
      <c r="F176" s="578">
        <f>SUM(F178+F180+F182)</f>
        <v>205.25</v>
      </c>
      <c r="G176" s="578">
        <f t="shared" ref="G176" si="97">SUM(G178+G180+G182)</f>
        <v>700</v>
      </c>
      <c r="H176" s="578">
        <f t="shared" ref="H176" si="98">SUM(H178+H180+H182)</f>
        <v>20400</v>
      </c>
      <c r="I176" s="578">
        <v>728</v>
      </c>
      <c r="J176" s="578">
        <v>735</v>
      </c>
    </row>
    <row r="177" spans="1:10" x14ac:dyDescent="0.25">
      <c r="A177" s="571"/>
      <c r="B177" s="572"/>
      <c r="C177" s="573"/>
      <c r="D177" s="571"/>
      <c r="E177" s="577"/>
      <c r="F177" s="579"/>
      <c r="G177" s="579">
        <f t="shared" ref="G177" si="99">SUM(G179+G181+G183)</f>
        <v>0</v>
      </c>
      <c r="H177" s="579"/>
      <c r="I177" s="579"/>
      <c r="J177" s="579"/>
    </row>
    <row r="178" spans="1:10" x14ac:dyDescent="0.25">
      <c r="A178" s="568">
        <v>31</v>
      </c>
      <c r="B178" s="569"/>
      <c r="C178" s="570"/>
      <c r="D178" s="568" t="s">
        <v>13</v>
      </c>
      <c r="E178" s="576"/>
      <c r="F178" s="578">
        <v>0</v>
      </c>
      <c r="G178" s="578">
        <v>0</v>
      </c>
      <c r="H178" s="578">
        <v>1165</v>
      </c>
      <c r="I178" s="578">
        <v>0</v>
      </c>
      <c r="J178" s="578">
        <v>0</v>
      </c>
    </row>
    <row r="179" spans="1:10" x14ac:dyDescent="0.25">
      <c r="A179" s="571"/>
      <c r="B179" s="572"/>
      <c r="C179" s="573"/>
      <c r="D179" s="571"/>
      <c r="E179" s="577"/>
      <c r="F179" s="579"/>
      <c r="G179" s="579"/>
      <c r="H179" s="579"/>
      <c r="I179" s="579"/>
      <c r="J179" s="579"/>
    </row>
    <row r="180" spans="1:10" x14ac:dyDescent="0.25">
      <c r="A180" s="568">
        <v>32</v>
      </c>
      <c r="B180" s="569"/>
      <c r="C180" s="570"/>
      <c r="D180" s="568" t="s">
        <v>25</v>
      </c>
      <c r="E180" s="576"/>
      <c r="F180" s="578">
        <v>145</v>
      </c>
      <c r="G180" s="578">
        <v>600</v>
      </c>
      <c r="H180" s="578">
        <v>18835</v>
      </c>
      <c r="I180" s="578">
        <v>520</v>
      </c>
      <c r="J180" s="578">
        <v>525</v>
      </c>
    </row>
    <row r="181" spans="1:10" x14ac:dyDescent="0.25">
      <c r="A181" s="571"/>
      <c r="B181" s="572"/>
      <c r="C181" s="573"/>
      <c r="D181" s="571"/>
      <c r="E181" s="577"/>
      <c r="F181" s="579"/>
      <c r="G181" s="579"/>
      <c r="H181" s="579"/>
      <c r="I181" s="579"/>
      <c r="J181" s="579"/>
    </row>
    <row r="182" spans="1:10" x14ac:dyDescent="0.25">
      <c r="A182" s="568">
        <v>34</v>
      </c>
      <c r="B182" s="569"/>
      <c r="C182" s="570"/>
      <c r="D182" s="568" t="s">
        <v>143</v>
      </c>
      <c r="E182" s="576"/>
      <c r="F182" s="578">
        <v>60.25</v>
      </c>
      <c r="G182" s="578">
        <v>100</v>
      </c>
      <c r="H182" s="578">
        <v>400</v>
      </c>
      <c r="I182" s="578">
        <v>208</v>
      </c>
      <c r="J182" s="578">
        <v>210</v>
      </c>
    </row>
    <row r="183" spans="1:10" x14ac:dyDescent="0.25">
      <c r="A183" s="571"/>
      <c r="B183" s="572"/>
      <c r="C183" s="573"/>
      <c r="D183" s="571"/>
      <c r="E183" s="577"/>
      <c r="F183" s="579"/>
      <c r="G183" s="579"/>
      <c r="H183" s="579"/>
      <c r="I183" s="579"/>
      <c r="J183" s="579"/>
    </row>
    <row r="184" spans="1:10" ht="15" customHeight="1" x14ac:dyDescent="0.25">
      <c r="A184" s="592" t="s">
        <v>917</v>
      </c>
      <c r="B184" s="593"/>
      <c r="C184" s="594"/>
      <c r="D184" s="592" t="s">
        <v>29</v>
      </c>
      <c r="E184" s="576"/>
      <c r="F184" s="578">
        <f>SUM(F186)</f>
        <v>13708.689999999999</v>
      </c>
      <c r="G184" s="578">
        <f t="shared" ref="G184:J185" si="100">SUM(G186)</f>
        <v>35000</v>
      </c>
      <c r="H184" s="578">
        <f t="shared" si="100"/>
        <v>0</v>
      </c>
      <c r="I184" s="578">
        <f t="shared" si="100"/>
        <v>0</v>
      </c>
      <c r="J184" s="578">
        <f t="shared" si="100"/>
        <v>0</v>
      </c>
    </row>
    <row r="185" spans="1:10" ht="25.5" customHeight="1" x14ac:dyDescent="0.25">
      <c r="A185" s="595"/>
      <c r="B185" s="596"/>
      <c r="C185" s="597"/>
      <c r="D185" s="595"/>
      <c r="E185" s="577"/>
      <c r="F185" s="579"/>
      <c r="G185" s="579">
        <f t="shared" si="100"/>
        <v>0</v>
      </c>
      <c r="H185" s="579"/>
      <c r="I185" s="579"/>
      <c r="J185" s="579"/>
    </row>
    <row r="186" spans="1:10" x14ac:dyDescent="0.25">
      <c r="A186" s="568">
        <v>3</v>
      </c>
      <c r="B186" s="569"/>
      <c r="C186" s="570"/>
      <c r="D186" s="568" t="s">
        <v>12</v>
      </c>
      <c r="E186" s="576"/>
      <c r="F186" s="578">
        <f>SUM(F188+F190+F192)</f>
        <v>13708.689999999999</v>
      </c>
      <c r="G186" s="578">
        <f t="shared" ref="G186:J187" si="101">SUM(G188+G190+G192)</f>
        <v>35000</v>
      </c>
      <c r="H186" s="578">
        <f t="shared" si="101"/>
        <v>0</v>
      </c>
      <c r="I186" s="578">
        <f t="shared" si="101"/>
        <v>0</v>
      </c>
      <c r="J186" s="578">
        <f t="shared" si="101"/>
        <v>0</v>
      </c>
    </row>
    <row r="187" spans="1:10" x14ac:dyDescent="0.25">
      <c r="A187" s="571"/>
      <c r="B187" s="572"/>
      <c r="C187" s="573"/>
      <c r="D187" s="571"/>
      <c r="E187" s="577"/>
      <c r="F187" s="579"/>
      <c r="G187" s="579">
        <f t="shared" si="101"/>
        <v>0</v>
      </c>
      <c r="H187" s="579"/>
      <c r="I187" s="579"/>
      <c r="J187" s="579"/>
    </row>
    <row r="188" spans="1:10" x14ac:dyDescent="0.25">
      <c r="A188" s="568">
        <v>31</v>
      </c>
      <c r="B188" s="569"/>
      <c r="C188" s="570"/>
      <c r="D188" s="568" t="s">
        <v>13</v>
      </c>
      <c r="E188" s="576"/>
      <c r="F188" s="578">
        <v>0</v>
      </c>
      <c r="G188" s="578">
        <v>0</v>
      </c>
      <c r="H188" s="578">
        <v>0</v>
      </c>
      <c r="I188" s="578">
        <v>0</v>
      </c>
      <c r="J188" s="578">
        <v>0</v>
      </c>
    </row>
    <row r="189" spans="1:10" x14ac:dyDescent="0.25">
      <c r="A189" s="571"/>
      <c r="B189" s="572"/>
      <c r="C189" s="573"/>
      <c r="D189" s="571"/>
      <c r="E189" s="577"/>
      <c r="F189" s="579"/>
      <c r="G189" s="579"/>
      <c r="H189" s="579"/>
      <c r="I189" s="579"/>
      <c r="J189" s="579"/>
    </row>
    <row r="190" spans="1:10" x14ac:dyDescent="0.25">
      <c r="A190" s="568">
        <v>32</v>
      </c>
      <c r="B190" s="569"/>
      <c r="C190" s="570"/>
      <c r="D190" s="568" t="s">
        <v>25</v>
      </c>
      <c r="E190" s="576"/>
      <c r="F190" s="578">
        <v>13708.689999999999</v>
      </c>
      <c r="G190" s="578">
        <v>34900</v>
      </c>
      <c r="H190" s="578">
        <v>0</v>
      </c>
      <c r="I190" s="578">
        <v>0</v>
      </c>
      <c r="J190" s="578">
        <v>0</v>
      </c>
    </row>
    <row r="191" spans="1:10" x14ac:dyDescent="0.25">
      <c r="A191" s="571"/>
      <c r="B191" s="572"/>
      <c r="C191" s="573"/>
      <c r="D191" s="571"/>
      <c r="E191" s="577"/>
      <c r="F191" s="579"/>
      <c r="G191" s="579"/>
      <c r="H191" s="579"/>
      <c r="I191" s="579"/>
      <c r="J191" s="579"/>
    </row>
    <row r="192" spans="1:10" x14ac:dyDescent="0.25">
      <c r="A192" s="568">
        <v>34</v>
      </c>
      <c r="B192" s="569"/>
      <c r="C192" s="570"/>
      <c r="D192" s="568" t="s">
        <v>143</v>
      </c>
      <c r="E192" s="576"/>
      <c r="F192" s="578">
        <v>0</v>
      </c>
      <c r="G192" s="578">
        <v>100</v>
      </c>
      <c r="H192" s="578">
        <v>0</v>
      </c>
      <c r="I192" s="578">
        <v>0</v>
      </c>
      <c r="J192" s="578">
        <v>0</v>
      </c>
    </row>
    <row r="193" spans="1:10" x14ac:dyDescent="0.25">
      <c r="A193" s="571"/>
      <c r="B193" s="572"/>
      <c r="C193" s="573"/>
      <c r="D193" s="571"/>
      <c r="E193" s="577"/>
      <c r="F193" s="579"/>
      <c r="G193" s="579"/>
      <c r="H193" s="579"/>
      <c r="I193" s="579"/>
      <c r="J193" s="579"/>
    </row>
    <row r="194" spans="1:10" ht="15" customHeight="1" x14ac:dyDescent="0.25">
      <c r="A194" s="592" t="s">
        <v>918</v>
      </c>
      <c r="B194" s="593"/>
      <c r="C194" s="594"/>
      <c r="D194" s="592" t="s">
        <v>882</v>
      </c>
      <c r="E194" s="576"/>
      <c r="F194" s="578">
        <f>SUM(F196)</f>
        <v>0</v>
      </c>
      <c r="G194" s="578">
        <f t="shared" ref="G194:J194" si="102">SUM(G196)</f>
        <v>0</v>
      </c>
      <c r="H194" s="578">
        <f t="shared" si="102"/>
        <v>32000</v>
      </c>
      <c r="I194" s="578">
        <f t="shared" si="102"/>
        <v>33280</v>
      </c>
      <c r="J194" s="578">
        <f t="shared" si="102"/>
        <v>33613</v>
      </c>
    </row>
    <row r="195" spans="1:10" ht="25.5" customHeight="1" x14ac:dyDescent="0.25">
      <c r="A195" s="595"/>
      <c r="B195" s="596"/>
      <c r="C195" s="597"/>
      <c r="D195" s="595"/>
      <c r="E195" s="577"/>
      <c r="F195" s="579"/>
      <c r="G195" s="579">
        <f t="shared" ref="G195" si="103">SUM(G197)</f>
        <v>0</v>
      </c>
      <c r="H195" s="579"/>
      <c r="I195" s="579"/>
      <c r="J195" s="579"/>
    </row>
    <row r="196" spans="1:10" x14ac:dyDescent="0.25">
      <c r="A196" s="568">
        <v>3</v>
      </c>
      <c r="B196" s="569"/>
      <c r="C196" s="570"/>
      <c r="D196" s="568" t="s">
        <v>12</v>
      </c>
      <c r="E196" s="576"/>
      <c r="F196" s="578">
        <f>SUM(F198+F200+F202)</f>
        <v>0</v>
      </c>
      <c r="G196" s="578">
        <f t="shared" ref="G196:J196" si="104">SUM(G198+G200+G202)</f>
        <v>0</v>
      </c>
      <c r="H196" s="578">
        <f t="shared" si="104"/>
        <v>32000</v>
      </c>
      <c r="I196" s="578">
        <f t="shared" si="104"/>
        <v>33280</v>
      </c>
      <c r="J196" s="578">
        <f t="shared" si="104"/>
        <v>33613</v>
      </c>
    </row>
    <row r="197" spans="1:10" x14ac:dyDescent="0.25">
      <c r="A197" s="571"/>
      <c r="B197" s="572"/>
      <c r="C197" s="573"/>
      <c r="D197" s="571"/>
      <c r="E197" s="577"/>
      <c r="F197" s="579"/>
      <c r="G197" s="579">
        <f t="shared" ref="G197" si="105">SUM(G199+G201+G203)</f>
        <v>0</v>
      </c>
      <c r="H197" s="579"/>
      <c r="I197" s="579"/>
      <c r="J197" s="579"/>
    </row>
    <row r="198" spans="1:10" x14ac:dyDescent="0.25">
      <c r="A198" s="568">
        <v>31</v>
      </c>
      <c r="B198" s="569"/>
      <c r="C198" s="570"/>
      <c r="D198" s="568" t="s">
        <v>13</v>
      </c>
      <c r="E198" s="576"/>
      <c r="F198" s="578">
        <v>0</v>
      </c>
      <c r="G198" s="578">
        <v>0</v>
      </c>
      <c r="H198" s="578">
        <v>0</v>
      </c>
      <c r="I198" s="578">
        <v>0</v>
      </c>
      <c r="J198" s="578">
        <v>0</v>
      </c>
    </row>
    <row r="199" spans="1:10" x14ac:dyDescent="0.25">
      <c r="A199" s="571"/>
      <c r="B199" s="572"/>
      <c r="C199" s="573"/>
      <c r="D199" s="571"/>
      <c r="E199" s="577"/>
      <c r="F199" s="579"/>
      <c r="G199" s="579"/>
      <c r="H199" s="579"/>
      <c r="I199" s="579"/>
      <c r="J199" s="579"/>
    </row>
    <row r="200" spans="1:10" x14ac:dyDescent="0.25">
      <c r="A200" s="568">
        <v>32</v>
      </c>
      <c r="B200" s="569"/>
      <c r="C200" s="570"/>
      <c r="D200" s="568" t="s">
        <v>25</v>
      </c>
      <c r="E200" s="576"/>
      <c r="F200" s="578">
        <v>0</v>
      </c>
      <c r="G200" s="578">
        <v>0</v>
      </c>
      <c r="H200" s="578">
        <v>31900</v>
      </c>
      <c r="I200" s="578">
        <v>33176</v>
      </c>
      <c r="J200" s="578">
        <v>33508</v>
      </c>
    </row>
    <row r="201" spans="1:10" x14ac:dyDescent="0.25">
      <c r="A201" s="571"/>
      <c r="B201" s="572"/>
      <c r="C201" s="573"/>
      <c r="D201" s="571"/>
      <c r="E201" s="577"/>
      <c r="F201" s="579"/>
      <c r="G201" s="579"/>
      <c r="H201" s="579"/>
      <c r="I201" s="579"/>
      <c r="J201" s="579"/>
    </row>
    <row r="202" spans="1:10" x14ac:dyDescent="0.25">
      <c r="A202" s="568">
        <v>34</v>
      </c>
      <c r="B202" s="569"/>
      <c r="C202" s="570"/>
      <c r="D202" s="568" t="s">
        <v>143</v>
      </c>
      <c r="E202" s="576"/>
      <c r="F202" s="578">
        <v>0</v>
      </c>
      <c r="G202" s="578">
        <v>0</v>
      </c>
      <c r="H202" s="578">
        <v>100</v>
      </c>
      <c r="I202" s="578">
        <v>104</v>
      </c>
      <c r="J202" s="578">
        <v>105</v>
      </c>
    </row>
    <row r="203" spans="1:10" x14ac:dyDescent="0.25">
      <c r="A203" s="571"/>
      <c r="B203" s="572"/>
      <c r="C203" s="573"/>
      <c r="D203" s="571"/>
      <c r="E203" s="577"/>
      <c r="F203" s="579"/>
      <c r="G203" s="579"/>
      <c r="H203" s="579"/>
      <c r="I203" s="579"/>
      <c r="J203" s="579"/>
    </row>
    <row r="204" spans="1:10" ht="15" customHeight="1" x14ac:dyDescent="0.25">
      <c r="A204" s="592" t="s">
        <v>919</v>
      </c>
      <c r="B204" s="593"/>
      <c r="C204" s="594"/>
      <c r="D204" s="592" t="s">
        <v>888</v>
      </c>
      <c r="E204" s="576"/>
      <c r="F204" s="578">
        <f>SUM(F206)</f>
        <v>0</v>
      </c>
      <c r="G204" s="578">
        <f t="shared" ref="G204:J204" si="106">SUM(G206)</f>
        <v>0</v>
      </c>
      <c r="H204" s="578">
        <f t="shared" si="106"/>
        <v>2600</v>
      </c>
      <c r="I204" s="578">
        <f t="shared" si="106"/>
        <v>2704</v>
      </c>
      <c r="J204" s="578">
        <f t="shared" si="106"/>
        <v>2732</v>
      </c>
    </row>
    <row r="205" spans="1:10" ht="25.5" customHeight="1" x14ac:dyDescent="0.25">
      <c r="A205" s="595"/>
      <c r="B205" s="596"/>
      <c r="C205" s="597"/>
      <c r="D205" s="595"/>
      <c r="E205" s="577"/>
      <c r="F205" s="579"/>
      <c r="G205" s="579">
        <f t="shared" ref="G205" si="107">SUM(G207)</f>
        <v>0</v>
      </c>
      <c r="H205" s="579"/>
      <c r="I205" s="579"/>
      <c r="J205" s="579"/>
    </row>
    <row r="206" spans="1:10" x14ac:dyDescent="0.25">
      <c r="A206" s="568">
        <v>3</v>
      </c>
      <c r="B206" s="569"/>
      <c r="C206" s="570"/>
      <c r="D206" s="568" t="s">
        <v>12</v>
      </c>
      <c r="E206" s="576"/>
      <c r="F206" s="578">
        <f>SUM(F208+F210)</f>
        <v>0</v>
      </c>
      <c r="G206" s="578">
        <f t="shared" ref="G206:J206" si="108">SUM(G208+G210)</f>
        <v>0</v>
      </c>
      <c r="H206" s="578">
        <f t="shared" si="108"/>
        <v>2600</v>
      </c>
      <c r="I206" s="578">
        <f t="shared" si="108"/>
        <v>2704</v>
      </c>
      <c r="J206" s="578">
        <f t="shared" si="108"/>
        <v>2732</v>
      </c>
    </row>
    <row r="207" spans="1:10" x14ac:dyDescent="0.25">
      <c r="A207" s="571"/>
      <c r="B207" s="572"/>
      <c r="C207" s="573"/>
      <c r="D207" s="571"/>
      <c r="E207" s="577"/>
      <c r="F207" s="579"/>
      <c r="G207" s="579"/>
      <c r="H207" s="579"/>
      <c r="I207" s="579"/>
      <c r="J207" s="579"/>
    </row>
    <row r="208" spans="1:10" x14ac:dyDescent="0.25">
      <c r="A208" s="568">
        <v>31</v>
      </c>
      <c r="B208" s="569"/>
      <c r="C208" s="570"/>
      <c r="D208" s="568" t="s">
        <v>13</v>
      </c>
      <c r="E208" s="576"/>
      <c r="F208" s="578">
        <v>0</v>
      </c>
      <c r="G208" s="578">
        <v>0</v>
      </c>
      <c r="H208" s="578">
        <v>175</v>
      </c>
      <c r="I208" s="578">
        <v>182</v>
      </c>
      <c r="J208" s="578">
        <v>185</v>
      </c>
    </row>
    <row r="209" spans="1:10" x14ac:dyDescent="0.25">
      <c r="A209" s="571"/>
      <c r="B209" s="572"/>
      <c r="C209" s="573"/>
      <c r="D209" s="571"/>
      <c r="E209" s="577"/>
      <c r="F209" s="579"/>
      <c r="G209" s="579"/>
      <c r="H209" s="579"/>
      <c r="I209" s="579"/>
      <c r="J209" s="579"/>
    </row>
    <row r="210" spans="1:10" x14ac:dyDescent="0.25">
      <c r="A210" s="568">
        <v>32</v>
      </c>
      <c r="B210" s="569"/>
      <c r="C210" s="570"/>
      <c r="D210" s="568" t="s">
        <v>25</v>
      </c>
      <c r="E210" s="576"/>
      <c r="F210" s="578">
        <v>0</v>
      </c>
      <c r="G210" s="578">
        <v>0</v>
      </c>
      <c r="H210" s="578">
        <v>2425</v>
      </c>
      <c r="I210" s="578">
        <v>2522</v>
      </c>
      <c r="J210" s="578">
        <v>2547</v>
      </c>
    </row>
    <row r="211" spans="1:10" x14ac:dyDescent="0.25">
      <c r="A211" s="571"/>
      <c r="B211" s="572"/>
      <c r="C211" s="573"/>
      <c r="D211" s="571"/>
      <c r="E211" s="577"/>
      <c r="F211" s="579"/>
      <c r="G211" s="579"/>
      <c r="H211" s="579"/>
      <c r="I211" s="579"/>
      <c r="J211" s="579"/>
    </row>
    <row r="212" spans="1:10" ht="15" customHeight="1" x14ac:dyDescent="0.25">
      <c r="A212" s="592" t="s">
        <v>911</v>
      </c>
      <c r="B212" s="593"/>
      <c r="C212" s="594"/>
      <c r="D212" s="592" t="s">
        <v>912</v>
      </c>
      <c r="E212" s="576"/>
      <c r="F212" s="578">
        <f>SUM(F214)</f>
        <v>0</v>
      </c>
      <c r="G212" s="578">
        <f t="shared" ref="G212:J212" si="109">SUM(G214)</f>
        <v>0</v>
      </c>
      <c r="H212" s="578">
        <f t="shared" si="109"/>
        <v>0</v>
      </c>
      <c r="I212" s="578">
        <f t="shared" si="109"/>
        <v>0</v>
      </c>
      <c r="J212" s="578">
        <f t="shared" si="109"/>
        <v>0</v>
      </c>
    </row>
    <row r="213" spans="1:10" ht="25.5" customHeight="1" x14ac:dyDescent="0.25">
      <c r="A213" s="595"/>
      <c r="B213" s="596"/>
      <c r="C213" s="597"/>
      <c r="D213" s="595"/>
      <c r="E213" s="577"/>
      <c r="F213" s="579"/>
      <c r="G213" s="579">
        <f t="shared" ref="G213:J214" si="110">SUM(G215)</f>
        <v>0</v>
      </c>
      <c r="H213" s="579"/>
      <c r="I213" s="579"/>
      <c r="J213" s="579"/>
    </row>
    <row r="214" spans="1:10" x14ac:dyDescent="0.25">
      <c r="A214" s="568">
        <v>3</v>
      </c>
      <c r="B214" s="569"/>
      <c r="C214" s="570"/>
      <c r="D214" s="568" t="s">
        <v>12</v>
      </c>
      <c r="E214" s="576"/>
      <c r="F214" s="578">
        <f>SUM(F216)</f>
        <v>0</v>
      </c>
      <c r="G214" s="578">
        <f t="shared" si="110"/>
        <v>0</v>
      </c>
      <c r="H214" s="578">
        <f t="shared" si="110"/>
        <v>0</v>
      </c>
      <c r="I214" s="578">
        <f t="shared" si="110"/>
        <v>0</v>
      </c>
      <c r="J214" s="578">
        <f t="shared" si="110"/>
        <v>0</v>
      </c>
    </row>
    <row r="215" spans="1:10" x14ac:dyDescent="0.25">
      <c r="A215" s="571"/>
      <c r="B215" s="572"/>
      <c r="C215" s="573"/>
      <c r="D215" s="571"/>
      <c r="E215" s="577"/>
      <c r="F215" s="579"/>
      <c r="G215" s="579"/>
      <c r="H215" s="579"/>
      <c r="I215" s="579"/>
      <c r="J215" s="579"/>
    </row>
    <row r="216" spans="1:10" x14ac:dyDescent="0.25">
      <c r="A216" s="568">
        <v>38</v>
      </c>
      <c r="B216" s="569"/>
      <c r="C216" s="570"/>
      <c r="D216" s="568" t="s">
        <v>920</v>
      </c>
      <c r="E216" s="576"/>
      <c r="F216" s="578">
        <v>0</v>
      </c>
      <c r="G216" s="578">
        <v>0</v>
      </c>
      <c r="H216" s="578">
        <v>0</v>
      </c>
      <c r="I216" s="578">
        <v>0</v>
      </c>
      <c r="J216" s="578">
        <v>0</v>
      </c>
    </row>
    <row r="217" spans="1:10" ht="24.75" customHeight="1" x14ac:dyDescent="0.25">
      <c r="A217" s="571"/>
      <c r="B217" s="572"/>
      <c r="C217" s="573"/>
      <c r="D217" s="571"/>
      <c r="E217" s="577"/>
      <c r="F217" s="579"/>
      <c r="G217" s="579"/>
      <c r="H217" s="579"/>
      <c r="I217" s="579"/>
      <c r="J217" s="579"/>
    </row>
    <row r="218" spans="1:10" ht="15" customHeight="1" x14ac:dyDescent="0.25">
      <c r="A218" s="592" t="s">
        <v>913</v>
      </c>
      <c r="B218" s="593"/>
      <c r="C218" s="594"/>
      <c r="D218" s="592" t="s">
        <v>516</v>
      </c>
      <c r="E218" s="576"/>
      <c r="F218" s="578">
        <f t="shared" ref="F218:G218" si="111">SUM(F220)</f>
        <v>2795.74</v>
      </c>
      <c r="G218" s="578">
        <f t="shared" si="111"/>
        <v>3983.5</v>
      </c>
      <c r="H218" s="578">
        <f t="shared" ref="H218:J218" si="112">SUM(H220)</f>
        <v>1000</v>
      </c>
      <c r="I218" s="578">
        <f t="shared" si="112"/>
        <v>1040</v>
      </c>
      <c r="J218" s="578">
        <f t="shared" si="112"/>
        <v>1050</v>
      </c>
    </row>
    <row r="219" spans="1:10" ht="25.5" customHeight="1" x14ac:dyDescent="0.25">
      <c r="A219" s="595"/>
      <c r="B219" s="596"/>
      <c r="C219" s="597"/>
      <c r="D219" s="595"/>
      <c r="E219" s="577"/>
      <c r="F219" s="579"/>
      <c r="G219" s="579"/>
      <c r="H219" s="579"/>
      <c r="I219" s="579"/>
      <c r="J219" s="579"/>
    </row>
    <row r="220" spans="1:10" x14ac:dyDescent="0.25">
      <c r="A220" s="568">
        <v>3</v>
      </c>
      <c r="B220" s="569"/>
      <c r="C220" s="570"/>
      <c r="D220" s="568" t="s">
        <v>12</v>
      </c>
      <c r="E220" s="576"/>
      <c r="F220" s="578">
        <f>SUM(F222+F224+F226+F228)</f>
        <v>2795.74</v>
      </c>
      <c r="G220" s="578">
        <f>SUM(G222+G224+G226+G228)</f>
        <v>3983.5</v>
      </c>
      <c r="H220" s="578">
        <f>SUM(H222+H224+H226+H228)</f>
        <v>1000</v>
      </c>
      <c r="I220" s="578">
        <f>SUM(I222+I224+I226+I228)</f>
        <v>1040</v>
      </c>
      <c r="J220" s="578">
        <f>SUM(J222+J224+J226+J228)</f>
        <v>1050</v>
      </c>
    </row>
    <row r="221" spans="1:10" x14ac:dyDescent="0.25">
      <c r="A221" s="571"/>
      <c r="B221" s="572"/>
      <c r="C221" s="573"/>
      <c r="D221" s="571"/>
      <c r="E221" s="577"/>
      <c r="F221" s="579"/>
      <c r="G221" s="579">
        <f t="shared" ref="G221" si="113">SUM(G223+G225+G227)</f>
        <v>0</v>
      </c>
      <c r="H221" s="579"/>
      <c r="I221" s="579"/>
      <c r="J221" s="579"/>
    </row>
    <row r="222" spans="1:10" x14ac:dyDescent="0.25">
      <c r="A222" s="568">
        <v>31</v>
      </c>
      <c r="B222" s="569"/>
      <c r="C222" s="570"/>
      <c r="D222" s="568" t="s">
        <v>13</v>
      </c>
      <c r="E222" s="576"/>
      <c r="F222" s="613">
        <v>655.67</v>
      </c>
      <c r="G222" s="578">
        <v>600</v>
      </c>
      <c r="H222" s="578">
        <v>0</v>
      </c>
      <c r="I222" s="578">
        <v>0</v>
      </c>
      <c r="J222" s="578">
        <v>0</v>
      </c>
    </row>
    <row r="223" spans="1:10" x14ac:dyDescent="0.25">
      <c r="A223" s="571"/>
      <c r="B223" s="572"/>
      <c r="C223" s="573"/>
      <c r="D223" s="571"/>
      <c r="E223" s="577"/>
      <c r="F223" s="614"/>
      <c r="G223" s="579"/>
      <c r="H223" s="579"/>
      <c r="I223" s="579"/>
      <c r="J223" s="579"/>
    </row>
    <row r="224" spans="1:10" x14ac:dyDescent="0.25">
      <c r="A224" s="568">
        <v>32</v>
      </c>
      <c r="B224" s="569"/>
      <c r="C224" s="570"/>
      <c r="D224" s="568" t="s">
        <v>25</v>
      </c>
      <c r="E224" s="576"/>
      <c r="F224" s="613">
        <v>1132.52</v>
      </c>
      <c r="G224" s="578">
        <v>2605</v>
      </c>
      <c r="H224" s="609">
        <v>0</v>
      </c>
      <c r="I224" s="609">
        <v>0</v>
      </c>
      <c r="J224" s="609">
        <v>0</v>
      </c>
    </row>
    <row r="225" spans="1:10" x14ac:dyDescent="0.25">
      <c r="A225" s="571"/>
      <c r="B225" s="572"/>
      <c r="C225" s="573"/>
      <c r="D225" s="571"/>
      <c r="E225" s="577"/>
      <c r="F225" s="614"/>
      <c r="G225" s="579"/>
      <c r="H225" s="610"/>
      <c r="I225" s="610"/>
      <c r="J225" s="610"/>
    </row>
    <row r="226" spans="1:10" x14ac:dyDescent="0.25">
      <c r="A226" s="568">
        <v>34</v>
      </c>
      <c r="B226" s="569"/>
      <c r="C226" s="570"/>
      <c r="D226" s="568" t="s">
        <v>143</v>
      </c>
      <c r="E226" s="576"/>
      <c r="F226" s="613">
        <v>0</v>
      </c>
      <c r="G226" s="578">
        <v>0</v>
      </c>
      <c r="H226" s="578">
        <v>0</v>
      </c>
      <c r="I226" s="578">
        <v>0</v>
      </c>
      <c r="J226" s="578">
        <v>0</v>
      </c>
    </row>
    <row r="227" spans="1:10" x14ac:dyDescent="0.25">
      <c r="A227" s="571"/>
      <c r="B227" s="572"/>
      <c r="C227" s="573"/>
      <c r="D227" s="571"/>
      <c r="E227" s="577"/>
      <c r="F227" s="614"/>
      <c r="G227" s="579"/>
      <c r="H227" s="579"/>
      <c r="I227" s="579"/>
      <c r="J227" s="579"/>
    </row>
    <row r="228" spans="1:10" x14ac:dyDescent="0.25">
      <c r="A228" s="568">
        <v>38</v>
      </c>
      <c r="B228" s="569"/>
      <c r="C228" s="570"/>
      <c r="D228" s="568" t="s">
        <v>877</v>
      </c>
      <c r="E228" s="576"/>
      <c r="F228" s="578">
        <v>1007.55</v>
      </c>
      <c r="G228" s="578">
        <v>778.5</v>
      </c>
      <c r="H228" s="578">
        <v>1000</v>
      </c>
      <c r="I228" s="578">
        <v>1040</v>
      </c>
      <c r="J228" s="578">
        <v>1050</v>
      </c>
    </row>
    <row r="229" spans="1:10" x14ac:dyDescent="0.25">
      <c r="A229" s="571"/>
      <c r="B229" s="572"/>
      <c r="C229" s="573"/>
      <c r="D229" s="571"/>
      <c r="E229" s="577"/>
      <c r="F229" s="579"/>
      <c r="G229" s="579"/>
      <c r="H229" s="579"/>
      <c r="I229" s="579"/>
      <c r="J229" s="579"/>
    </row>
    <row r="230" spans="1:10" ht="15" customHeight="1" x14ac:dyDescent="0.25">
      <c r="A230" s="592" t="s">
        <v>921</v>
      </c>
      <c r="B230" s="593"/>
      <c r="C230" s="594"/>
      <c r="D230" s="592" t="s">
        <v>546</v>
      </c>
      <c r="E230" s="576"/>
      <c r="F230" s="578">
        <f>SUM(F232)</f>
        <v>17342.2</v>
      </c>
      <c r="G230" s="578">
        <f t="shared" ref="G230:J230" si="114">SUM(G232)</f>
        <v>48000</v>
      </c>
      <c r="H230" s="578">
        <f t="shared" si="114"/>
        <v>0</v>
      </c>
      <c r="I230" s="578">
        <f t="shared" si="114"/>
        <v>0</v>
      </c>
      <c r="J230" s="578">
        <f t="shared" si="114"/>
        <v>0</v>
      </c>
    </row>
    <row r="231" spans="1:10" ht="25.5" customHeight="1" x14ac:dyDescent="0.25">
      <c r="A231" s="595"/>
      <c r="B231" s="596"/>
      <c r="C231" s="597"/>
      <c r="D231" s="595"/>
      <c r="E231" s="577"/>
      <c r="F231" s="579"/>
      <c r="G231" s="579">
        <f t="shared" ref="G231" si="115">SUM(G233)</f>
        <v>0</v>
      </c>
      <c r="H231" s="579"/>
      <c r="I231" s="579"/>
      <c r="J231" s="579"/>
    </row>
    <row r="232" spans="1:10" x14ac:dyDescent="0.25">
      <c r="A232" s="568">
        <v>3</v>
      </c>
      <c r="B232" s="569"/>
      <c r="C232" s="570"/>
      <c r="D232" s="568" t="s">
        <v>12</v>
      </c>
      <c r="E232" s="576"/>
      <c r="F232" s="578">
        <f>SUM(F234+F236+F238)</f>
        <v>17342.2</v>
      </c>
      <c r="G232" s="578">
        <f t="shared" ref="G232:J233" si="116">SUM(G234+G236+G238)</f>
        <v>48000</v>
      </c>
      <c r="H232" s="578">
        <f t="shared" si="116"/>
        <v>0</v>
      </c>
      <c r="I232" s="578">
        <f t="shared" si="116"/>
        <v>0</v>
      </c>
      <c r="J232" s="578">
        <f t="shared" si="116"/>
        <v>0</v>
      </c>
    </row>
    <row r="233" spans="1:10" x14ac:dyDescent="0.25">
      <c r="A233" s="571"/>
      <c r="B233" s="572"/>
      <c r="C233" s="573"/>
      <c r="D233" s="571"/>
      <c r="E233" s="577"/>
      <c r="F233" s="579"/>
      <c r="G233" s="579">
        <f t="shared" si="116"/>
        <v>0</v>
      </c>
      <c r="H233" s="579"/>
      <c r="I233" s="579"/>
      <c r="J233" s="579"/>
    </row>
    <row r="234" spans="1:10" x14ac:dyDescent="0.25">
      <c r="A234" s="568">
        <v>31</v>
      </c>
      <c r="B234" s="569"/>
      <c r="C234" s="570"/>
      <c r="D234" s="568" t="s">
        <v>13</v>
      </c>
      <c r="E234" s="576"/>
      <c r="F234" s="578">
        <v>0</v>
      </c>
      <c r="G234" s="578">
        <v>0</v>
      </c>
      <c r="H234" s="578">
        <v>0</v>
      </c>
      <c r="I234" s="578">
        <v>0</v>
      </c>
      <c r="J234" s="578">
        <v>0</v>
      </c>
    </row>
    <row r="235" spans="1:10" x14ac:dyDescent="0.25">
      <c r="A235" s="571"/>
      <c r="B235" s="572"/>
      <c r="C235" s="573"/>
      <c r="D235" s="571"/>
      <c r="E235" s="577"/>
      <c r="F235" s="579"/>
      <c r="G235" s="579"/>
      <c r="H235" s="579"/>
      <c r="I235" s="579"/>
      <c r="J235" s="579"/>
    </row>
    <row r="236" spans="1:10" x14ac:dyDescent="0.25">
      <c r="A236" s="568">
        <v>32</v>
      </c>
      <c r="B236" s="569"/>
      <c r="C236" s="570"/>
      <c r="D236" s="568" t="s">
        <v>25</v>
      </c>
      <c r="E236" s="576"/>
      <c r="F236" s="578">
        <v>17342.2</v>
      </c>
      <c r="G236" s="578">
        <v>48000</v>
      </c>
      <c r="H236" s="578">
        <v>0</v>
      </c>
      <c r="I236" s="578">
        <v>0</v>
      </c>
      <c r="J236" s="578">
        <v>0</v>
      </c>
    </row>
    <row r="237" spans="1:10" x14ac:dyDescent="0.25">
      <c r="A237" s="571"/>
      <c r="B237" s="572"/>
      <c r="C237" s="573"/>
      <c r="D237" s="571"/>
      <c r="E237" s="577"/>
      <c r="F237" s="579"/>
      <c r="G237" s="579"/>
      <c r="H237" s="579"/>
      <c r="I237" s="579"/>
      <c r="J237" s="579"/>
    </row>
    <row r="238" spans="1:10" x14ac:dyDescent="0.25">
      <c r="A238" s="568">
        <v>34</v>
      </c>
      <c r="B238" s="569"/>
      <c r="C238" s="570"/>
      <c r="D238" s="568" t="s">
        <v>143</v>
      </c>
      <c r="E238" s="576"/>
      <c r="F238" s="578">
        <v>0</v>
      </c>
      <c r="G238" s="578">
        <v>0</v>
      </c>
      <c r="H238" s="578">
        <v>0</v>
      </c>
      <c r="I238" s="578">
        <v>0</v>
      </c>
      <c r="J238" s="578">
        <v>0</v>
      </c>
    </row>
    <row r="239" spans="1:10" x14ac:dyDescent="0.25">
      <c r="A239" s="571"/>
      <c r="B239" s="572"/>
      <c r="C239" s="573"/>
      <c r="D239" s="571"/>
      <c r="E239" s="577"/>
      <c r="F239" s="579"/>
      <c r="G239" s="579"/>
      <c r="H239" s="579"/>
      <c r="I239" s="579"/>
      <c r="J239" s="579"/>
    </row>
    <row r="240" spans="1:10" ht="15" customHeight="1" x14ac:dyDescent="0.25">
      <c r="A240" s="592" t="s">
        <v>922</v>
      </c>
      <c r="B240" s="593"/>
      <c r="C240" s="594"/>
      <c r="D240" s="592" t="s">
        <v>544</v>
      </c>
      <c r="E240" s="576"/>
      <c r="F240" s="578">
        <f>SUM(F242)</f>
        <v>3218.02</v>
      </c>
      <c r="G240" s="578">
        <f t="shared" ref="G240" si="117">SUM(G242)</f>
        <v>4000</v>
      </c>
      <c r="H240" s="578">
        <f t="shared" ref="H240:J240" si="118">SUM(H242)</f>
        <v>4000</v>
      </c>
      <c r="I240" s="578">
        <f t="shared" si="118"/>
        <v>4160</v>
      </c>
      <c r="J240" s="578">
        <f t="shared" si="118"/>
        <v>4202</v>
      </c>
    </row>
    <row r="241" spans="1:10" ht="25.5" customHeight="1" x14ac:dyDescent="0.25">
      <c r="A241" s="595"/>
      <c r="B241" s="596"/>
      <c r="C241" s="597"/>
      <c r="D241" s="595"/>
      <c r="E241" s="577"/>
      <c r="F241" s="579"/>
      <c r="G241" s="579">
        <f t="shared" ref="G241" si="119">SUM(G243)</f>
        <v>0</v>
      </c>
      <c r="H241" s="579"/>
      <c r="I241" s="579"/>
      <c r="J241" s="579"/>
    </row>
    <row r="242" spans="1:10" x14ac:dyDescent="0.25">
      <c r="A242" s="568">
        <v>3</v>
      </c>
      <c r="B242" s="569"/>
      <c r="C242" s="570"/>
      <c r="D242" s="568" t="s">
        <v>12</v>
      </c>
      <c r="E242" s="576"/>
      <c r="F242" s="578">
        <f>SUM(F244+F246+F248)</f>
        <v>3218.02</v>
      </c>
      <c r="G242" s="578">
        <f t="shared" ref="G242" si="120">SUM(G244+G246+G248)</f>
        <v>4000</v>
      </c>
      <c r="H242" s="578">
        <f t="shared" ref="H242:J242" si="121">SUM(H244+H246+H248)</f>
        <v>4000</v>
      </c>
      <c r="I242" s="578">
        <f t="shared" si="121"/>
        <v>4160</v>
      </c>
      <c r="J242" s="578">
        <f t="shared" si="121"/>
        <v>4202</v>
      </c>
    </row>
    <row r="243" spans="1:10" x14ac:dyDescent="0.25">
      <c r="A243" s="571"/>
      <c r="B243" s="572"/>
      <c r="C243" s="573"/>
      <c r="D243" s="571"/>
      <c r="E243" s="577"/>
      <c r="F243" s="579"/>
      <c r="G243" s="579">
        <f t="shared" ref="G243" si="122">SUM(G245+G247+G249)</f>
        <v>0</v>
      </c>
      <c r="H243" s="579"/>
      <c r="I243" s="579"/>
      <c r="J243" s="579"/>
    </row>
    <row r="244" spans="1:10" x14ac:dyDescent="0.25">
      <c r="A244" s="568">
        <v>31</v>
      </c>
      <c r="B244" s="569"/>
      <c r="C244" s="570"/>
      <c r="D244" s="568" t="s">
        <v>13</v>
      </c>
      <c r="E244" s="576"/>
      <c r="F244" s="613">
        <v>0</v>
      </c>
      <c r="G244" s="578">
        <v>0</v>
      </c>
      <c r="H244" s="578">
        <v>0</v>
      </c>
      <c r="I244" s="578">
        <v>0</v>
      </c>
      <c r="J244" s="578">
        <v>0</v>
      </c>
    </row>
    <row r="245" spans="1:10" x14ac:dyDescent="0.25">
      <c r="A245" s="571"/>
      <c r="B245" s="572"/>
      <c r="C245" s="573"/>
      <c r="D245" s="571"/>
      <c r="E245" s="577"/>
      <c r="F245" s="614"/>
      <c r="G245" s="579"/>
      <c r="H245" s="579"/>
      <c r="I245" s="579"/>
      <c r="J245" s="579"/>
    </row>
    <row r="246" spans="1:10" x14ac:dyDescent="0.25">
      <c r="A246" s="568">
        <v>32</v>
      </c>
      <c r="B246" s="569"/>
      <c r="C246" s="570"/>
      <c r="D246" s="568" t="s">
        <v>25</v>
      </c>
      <c r="E246" s="576"/>
      <c r="F246" s="613">
        <v>3218.02</v>
      </c>
      <c r="G246" s="578">
        <v>4000</v>
      </c>
      <c r="H246" s="578">
        <v>4000</v>
      </c>
      <c r="I246" s="578">
        <v>4160</v>
      </c>
      <c r="J246" s="578">
        <v>4202</v>
      </c>
    </row>
    <row r="247" spans="1:10" x14ac:dyDescent="0.25">
      <c r="A247" s="571"/>
      <c r="B247" s="572"/>
      <c r="C247" s="573"/>
      <c r="D247" s="571"/>
      <c r="E247" s="577"/>
      <c r="F247" s="614"/>
      <c r="G247" s="579"/>
      <c r="H247" s="579"/>
      <c r="I247" s="579"/>
      <c r="J247" s="579"/>
    </row>
    <row r="248" spans="1:10" x14ac:dyDescent="0.25">
      <c r="A248" s="568">
        <v>34</v>
      </c>
      <c r="B248" s="569"/>
      <c r="C248" s="570"/>
      <c r="D248" s="568" t="s">
        <v>143</v>
      </c>
      <c r="E248" s="576"/>
      <c r="F248" s="603">
        <v>0</v>
      </c>
      <c r="G248" s="578">
        <v>0</v>
      </c>
      <c r="H248" s="578">
        <v>0</v>
      </c>
      <c r="I248" s="578">
        <v>0</v>
      </c>
      <c r="J248" s="578">
        <v>0</v>
      </c>
    </row>
    <row r="249" spans="1:10" x14ac:dyDescent="0.25">
      <c r="A249" s="571"/>
      <c r="B249" s="572"/>
      <c r="C249" s="573"/>
      <c r="D249" s="571"/>
      <c r="E249" s="577"/>
      <c r="F249" s="604"/>
      <c r="G249" s="579"/>
      <c r="H249" s="579"/>
      <c r="I249" s="579"/>
      <c r="J249" s="579"/>
    </row>
    <row r="250" spans="1:10" ht="15" customHeight="1" x14ac:dyDescent="0.25">
      <c r="A250" s="592" t="s">
        <v>923</v>
      </c>
      <c r="B250" s="593"/>
      <c r="C250" s="594"/>
      <c r="D250" s="592" t="s">
        <v>545</v>
      </c>
      <c r="E250" s="576"/>
      <c r="F250" s="578">
        <f>SUM(F252)</f>
        <v>13490.669999999998</v>
      </c>
      <c r="G250" s="578">
        <f t="shared" ref="G250" si="123">SUM(G252)</f>
        <v>20000</v>
      </c>
      <c r="H250" s="578">
        <f t="shared" ref="H250:J250" si="124">SUM(H252)</f>
        <v>0</v>
      </c>
      <c r="I250" s="578">
        <f t="shared" si="124"/>
        <v>0</v>
      </c>
      <c r="J250" s="578">
        <f t="shared" si="124"/>
        <v>0</v>
      </c>
    </row>
    <row r="251" spans="1:10" ht="25.5" customHeight="1" x14ac:dyDescent="0.25">
      <c r="A251" s="595"/>
      <c r="B251" s="596"/>
      <c r="C251" s="597"/>
      <c r="D251" s="595"/>
      <c r="E251" s="577"/>
      <c r="F251" s="579"/>
      <c r="G251" s="579">
        <f t="shared" ref="G251" si="125">SUM(G253)</f>
        <v>0</v>
      </c>
      <c r="H251" s="579"/>
      <c r="I251" s="579"/>
      <c r="J251" s="579"/>
    </row>
    <row r="252" spans="1:10" x14ac:dyDescent="0.25">
      <c r="A252" s="568">
        <v>3</v>
      </c>
      <c r="B252" s="569"/>
      <c r="C252" s="570"/>
      <c r="D252" s="568" t="s">
        <v>12</v>
      </c>
      <c r="E252" s="576"/>
      <c r="F252" s="578">
        <f>SUM(F254+F256+F258)</f>
        <v>13490.669999999998</v>
      </c>
      <c r="G252" s="578">
        <f t="shared" ref="G252" si="126">SUM(G254+G256+G258)</f>
        <v>20000</v>
      </c>
      <c r="H252" s="578">
        <f t="shared" ref="H252:J252" si="127">SUM(H254+H256+H258)</f>
        <v>0</v>
      </c>
      <c r="I252" s="578">
        <f t="shared" si="127"/>
        <v>0</v>
      </c>
      <c r="J252" s="578">
        <f t="shared" si="127"/>
        <v>0</v>
      </c>
    </row>
    <row r="253" spans="1:10" x14ac:dyDescent="0.25">
      <c r="A253" s="571"/>
      <c r="B253" s="572"/>
      <c r="C253" s="573"/>
      <c r="D253" s="571"/>
      <c r="E253" s="577"/>
      <c r="F253" s="579"/>
      <c r="G253" s="579">
        <f t="shared" ref="G253" si="128">SUM(G255+G257+G259)</f>
        <v>0</v>
      </c>
      <c r="H253" s="579"/>
      <c r="I253" s="579"/>
      <c r="J253" s="579"/>
    </row>
    <row r="254" spans="1:10" x14ac:dyDescent="0.25">
      <c r="A254" s="568">
        <v>31</v>
      </c>
      <c r="B254" s="569"/>
      <c r="C254" s="570"/>
      <c r="D254" s="568" t="s">
        <v>13</v>
      </c>
      <c r="E254" s="576"/>
      <c r="F254" s="613">
        <v>38.299999999999997</v>
      </c>
      <c r="G254" s="578">
        <v>1165</v>
      </c>
      <c r="H254" s="578">
        <v>0</v>
      </c>
      <c r="I254" s="578">
        <v>0</v>
      </c>
      <c r="J254" s="578">
        <v>0</v>
      </c>
    </row>
    <row r="255" spans="1:10" x14ac:dyDescent="0.25">
      <c r="A255" s="571"/>
      <c r="B255" s="572"/>
      <c r="C255" s="573"/>
      <c r="D255" s="571"/>
      <c r="E255" s="577"/>
      <c r="F255" s="614"/>
      <c r="G255" s="579"/>
      <c r="H255" s="579"/>
      <c r="I255" s="579"/>
      <c r="J255" s="579"/>
    </row>
    <row r="256" spans="1:10" x14ac:dyDescent="0.25">
      <c r="A256" s="568">
        <v>32</v>
      </c>
      <c r="B256" s="569"/>
      <c r="C256" s="570"/>
      <c r="D256" s="568" t="s">
        <v>25</v>
      </c>
      <c r="E256" s="576"/>
      <c r="F256" s="613">
        <v>13413.369999999999</v>
      </c>
      <c r="G256" s="578">
        <v>18635</v>
      </c>
      <c r="H256" s="578">
        <v>0</v>
      </c>
      <c r="I256" s="578">
        <v>0</v>
      </c>
      <c r="J256" s="578">
        <v>0</v>
      </c>
    </row>
    <row r="257" spans="1:10" x14ac:dyDescent="0.25">
      <c r="A257" s="571"/>
      <c r="B257" s="572"/>
      <c r="C257" s="573"/>
      <c r="D257" s="571"/>
      <c r="E257" s="577"/>
      <c r="F257" s="614"/>
      <c r="G257" s="579"/>
      <c r="H257" s="579"/>
      <c r="I257" s="579"/>
      <c r="J257" s="579"/>
    </row>
    <row r="258" spans="1:10" x14ac:dyDescent="0.25">
      <c r="A258" s="568">
        <v>34</v>
      </c>
      <c r="B258" s="569"/>
      <c r="C258" s="570"/>
      <c r="D258" s="568" t="s">
        <v>143</v>
      </c>
      <c r="E258" s="576"/>
      <c r="F258" s="603">
        <v>39</v>
      </c>
      <c r="G258" s="578">
        <v>200</v>
      </c>
      <c r="H258" s="578">
        <v>0</v>
      </c>
      <c r="I258" s="578">
        <v>0</v>
      </c>
      <c r="J258" s="578">
        <v>0</v>
      </c>
    </row>
    <row r="259" spans="1:10" x14ac:dyDescent="0.25">
      <c r="A259" s="571"/>
      <c r="B259" s="572"/>
      <c r="C259" s="573"/>
      <c r="D259" s="571"/>
      <c r="E259" s="577"/>
      <c r="F259" s="604"/>
      <c r="G259" s="579"/>
      <c r="H259" s="579"/>
      <c r="I259" s="579"/>
      <c r="J259" s="579"/>
    </row>
    <row r="260" spans="1:10" x14ac:dyDescent="0.25">
      <c r="A260" s="580" t="s">
        <v>527</v>
      </c>
      <c r="B260" s="581"/>
      <c r="C260" s="582"/>
      <c r="D260" s="607" t="s">
        <v>383</v>
      </c>
      <c r="E260" s="605"/>
      <c r="F260" s="590">
        <f t="shared" ref="F260:G260" si="129">SUM(F268+F262+F284+F276+F292)</f>
        <v>16764.59</v>
      </c>
      <c r="G260" s="590">
        <f t="shared" si="129"/>
        <v>23000</v>
      </c>
      <c r="H260" s="590">
        <f>SUM(H268+H262+H284+H276+H292)</f>
        <v>24000</v>
      </c>
      <c r="I260" s="590">
        <f t="shared" ref="I260:J260" si="130">SUM(I268+I262+I284+I276+I292)</f>
        <v>16640</v>
      </c>
      <c r="J260" s="590">
        <f t="shared" si="130"/>
        <v>16807</v>
      </c>
    </row>
    <row r="261" spans="1:10" ht="15" customHeight="1" x14ac:dyDescent="0.25">
      <c r="A261" s="583"/>
      <c r="B261" s="584"/>
      <c r="C261" s="585"/>
      <c r="D261" s="608"/>
      <c r="E261" s="606"/>
      <c r="F261" s="591">
        <f t="shared" ref="F261:G261" si="131">SUM(F263+F293)</f>
        <v>0</v>
      </c>
      <c r="G261" s="591">
        <f t="shared" si="131"/>
        <v>0</v>
      </c>
      <c r="H261" s="591">
        <f t="shared" ref="H261" si="132">SUM(H263+H293)</f>
        <v>0</v>
      </c>
      <c r="I261" s="591">
        <f t="shared" ref="I261:J261" si="133">SUM(I263+I293)</f>
        <v>0</v>
      </c>
      <c r="J261" s="591">
        <f t="shared" si="133"/>
        <v>0</v>
      </c>
    </row>
    <row r="262" spans="1:10" ht="15" hidden="1" customHeight="1" x14ac:dyDescent="0.25">
      <c r="A262" s="592" t="s">
        <v>526</v>
      </c>
      <c r="B262" s="593"/>
      <c r="C262" s="594"/>
      <c r="D262" s="592" t="s">
        <v>543</v>
      </c>
      <c r="E262" s="576"/>
      <c r="F262" s="578">
        <f>SUM(F264)</f>
        <v>0</v>
      </c>
      <c r="G262" s="578">
        <f t="shared" ref="G262" si="134">SUM(G264)</f>
        <v>0</v>
      </c>
      <c r="H262" s="578">
        <f t="shared" ref="H262:J262" si="135">SUM(H264)</f>
        <v>0</v>
      </c>
      <c r="I262" s="578">
        <f t="shared" si="135"/>
        <v>0</v>
      </c>
      <c r="J262" s="578">
        <f t="shared" si="135"/>
        <v>0</v>
      </c>
    </row>
    <row r="263" spans="1:10" ht="12.75" hidden="1" customHeight="1" x14ac:dyDescent="0.25">
      <c r="A263" s="595"/>
      <c r="B263" s="596"/>
      <c r="C263" s="597"/>
      <c r="D263" s="595"/>
      <c r="E263" s="577"/>
      <c r="F263" s="579"/>
      <c r="G263" s="579">
        <f t="shared" ref="G263" si="136">SUM(G265)</f>
        <v>0</v>
      </c>
      <c r="H263" s="579"/>
      <c r="I263" s="579"/>
      <c r="J263" s="579"/>
    </row>
    <row r="264" spans="1:10" hidden="1" x14ac:dyDescent="0.25">
      <c r="A264" s="568">
        <v>3</v>
      </c>
      <c r="B264" s="569"/>
      <c r="C264" s="570"/>
      <c r="D264" s="568" t="s">
        <v>12</v>
      </c>
      <c r="E264" s="576"/>
      <c r="F264" s="578">
        <f>SUM(F266)</f>
        <v>0</v>
      </c>
      <c r="G264" s="578">
        <f t="shared" ref="G264" si="137">SUM(G266)</f>
        <v>0</v>
      </c>
      <c r="H264" s="578">
        <f t="shared" ref="H264:J264" si="138">SUM(H266)</f>
        <v>0</v>
      </c>
      <c r="I264" s="578">
        <f t="shared" si="138"/>
        <v>0</v>
      </c>
      <c r="J264" s="578">
        <f t="shared" si="138"/>
        <v>0</v>
      </c>
    </row>
    <row r="265" spans="1:10" hidden="1" x14ac:dyDescent="0.25">
      <c r="A265" s="571"/>
      <c r="B265" s="572"/>
      <c r="C265" s="573"/>
      <c r="D265" s="571"/>
      <c r="E265" s="577"/>
      <c r="F265" s="579"/>
      <c r="G265" s="579">
        <f t="shared" ref="G265" si="139">SUM(G267)</f>
        <v>0</v>
      </c>
      <c r="H265" s="579"/>
      <c r="I265" s="579"/>
      <c r="J265" s="579"/>
    </row>
    <row r="266" spans="1:10" hidden="1" x14ac:dyDescent="0.25">
      <c r="A266" s="568">
        <v>32</v>
      </c>
      <c r="B266" s="569"/>
      <c r="C266" s="570"/>
      <c r="D266" s="568" t="s">
        <v>25</v>
      </c>
      <c r="E266" s="576"/>
      <c r="F266" s="578">
        <v>0</v>
      </c>
      <c r="G266" s="578">
        <v>0</v>
      </c>
      <c r="H266" s="578">
        <v>0</v>
      </c>
      <c r="I266" s="578">
        <v>0</v>
      </c>
      <c r="J266" s="578">
        <v>0</v>
      </c>
    </row>
    <row r="267" spans="1:10" hidden="1" x14ac:dyDescent="0.25">
      <c r="A267" s="571"/>
      <c r="B267" s="572"/>
      <c r="C267" s="573"/>
      <c r="D267" s="571"/>
      <c r="E267" s="577"/>
      <c r="F267" s="579"/>
      <c r="G267" s="579"/>
      <c r="H267" s="579"/>
      <c r="I267" s="579"/>
      <c r="J267" s="579"/>
    </row>
    <row r="268" spans="1:10" ht="15" customHeight="1" x14ac:dyDescent="0.25">
      <c r="A268" s="592" t="s">
        <v>915</v>
      </c>
      <c r="B268" s="593"/>
      <c r="C268" s="594"/>
      <c r="D268" s="592" t="s">
        <v>543</v>
      </c>
      <c r="E268" s="576"/>
      <c r="F268" s="578">
        <f>SUM(F270)</f>
        <v>0</v>
      </c>
      <c r="G268" s="578">
        <f t="shared" ref="G268:J268" si="140">SUM(G270)</f>
        <v>0</v>
      </c>
      <c r="H268" s="578">
        <f t="shared" si="140"/>
        <v>8000</v>
      </c>
      <c r="I268" s="578">
        <f t="shared" si="140"/>
        <v>0</v>
      </c>
      <c r="J268" s="578">
        <f t="shared" si="140"/>
        <v>0</v>
      </c>
    </row>
    <row r="269" spans="1:10" ht="12.75" customHeight="1" x14ac:dyDescent="0.25">
      <c r="A269" s="595"/>
      <c r="B269" s="596"/>
      <c r="C269" s="597"/>
      <c r="D269" s="595"/>
      <c r="E269" s="577"/>
      <c r="F269" s="579"/>
      <c r="G269" s="579">
        <f t="shared" ref="G269" si="141">SUM(G271)</f>
        <v>0</v>
      </c>
      <c r="H269" s="579"/>
      <c r="I269" s="579"/>
      <c r="J269" s="579"/>
    </row>
    <row r="270" spans="1:10" x14ac:dyDescent="0.25">
      <c r="A270" s="568">
        <v>3</v>
      </c>
      <c r="B270" s="569"/>
      <c r="C270" s="570"/>
      <c r="D270" s="568" t="s">
        <v>12</v>
      </c>
      <c r="E270" s="576"/>
      <c r="F270" s="578">
        <f>SUM(F272+F274)</f>
        <v>0</v>
      </c>
      <c r="G270" s="578">
        <f>SUM(G272+G274)</f>
        <v>0</v>
      </c>
      <c r="H270" s="578">
        <f t="shared" ref="H270:J270" si="142">SUM(H272)</f>
        <v>8000</v>
      </c>
      <c r="I270" s="578">
        <f t="shared" si="142"/>
        <v>0</v>
      </c>
      <c r="J270" s="578">
        <f t="shared" si="142"/>
        <v>0</v>
      </c>
    </row>
    <row r="271" spans="1:10" x14ac:dyDescent="0.25">
      <c r="A271" s="571"/>
      <c r="B271" s="572"/>
      <c r="C271" s="573"/>
      <c r="D271" s="571"/>
      <c r="E271" s="577"/>
      <c r="F271" s="579"/>
      <c r="G271" s="579">
        <f t="shared" ref="G271" si="143">SUM(G273)</f>
        <v>0</v>
      </c>
      <c r="H271" s="579"/>
      <c r="I271" s="579"/>
      <c r="J271" s="579"/>
    </row>
    <row r="272" spans="1:10" x14ac:dyDescent="0.25">
      <c r="A272" s="568">
        <v>32</v>
      </c>
      <c r="B272" s="569"/>
      <c r="C272" s="570"/>
      <c r="D272" s="568" t="s">
        <v>25</v>
      </c>
      <c r="E272" s="576"/>
      <c r="F272" s="578">
        <v>0</v>
      </c>
      <c r="G272" s="578">
        <v>0</v>
      </c>
      <c r="H272" s="578">
        <v>8000</v>
      </c>
      <c r="I272" s="578">
        <v>0</v>
      </c>
      <c r="J272" s="578">
        <v>0</v>
      </c>
    </row>
    <row r="273" spans="1:10" x14ac:dyDescent="0.25">
      <c r="A273" s="571"/>
      <c r="B273" s="572"/>
      <c r="C273" s="573"/>
      <c r="D273" s="571"/>
      <c r="E273" s="577"/>
      <c r="F273" s="579"/>
      <c r="G273" s="579"/>
      <c r="H273" s="579"/>
      <c r="I273" s="579"/>
      <c r="J273" s="579"/>
    </row>
    <row r="274" spans="1:10" x14ac:dyDescent="0.25">
      <c r="A274" s="568">
        <v>34</v>
      </c>
      <c r="B274" s="569"/>
      <c r="C274" s="570"/>
      <c r="D274" s="568" t="s">
        <v>143</v>
      </c>
      <c r="E274" s="576"/>
      <c r="F274" s="578">
        <v>0</v>
      </c>
      <c r="G274" s="578">
        <v>0</v>
      </c>
      <c r="H274" s="578">
        <v>0</v>
      </c>
      <c r="I274" s="578">
        <v>0</v>
      </c>
      <c r="J274" s="578">
        <v>0</v>
      </c>
    </row>
    <row r="275" spans="1:10" x14ac:dyDescent="0.25">
      <c r="A275" s="571"/>
      <c r="B275" s="572"/>
      <c r="C275" s="573"/>
      <c r="D275" s="571"/>
      <c r="E275" s="577"/>
      <c r="F275" s="579"/>
      <c r="G275" s="579"/>
      <c r="H275" s="579"/>
      <c r="I275" s="579"/>
      <c r="J275" s="579"/>
    </row>
    <row r="276" spans="1:10" ht="15" customHeight="1" x14ac:dyDescent="0.25">
      <c r="A276" s="592" t="s">
        <v>917</v>
      </c>
      <c r="B276" s="593"/>
      <c r="C276" s="594"/>
      <c r="D276" s="592" t="s">
        <v>543</v>
      </c>
      <c r="E276" s="576"/>
      <c r="F276" s="578">
        <f>SUM(F278)</f>
        <v>12068.83</v>
      </c>
      <c r="G276" s="578">
        <f t="shared" ref="G276:J279" si="144">SUM(G278)</f>
        <v>15000</v>
      </c>
      <c r="H276" s="578">
        <f t="shared" si="144"/>
        <v>0</v>
      </c>
      <c r="I276" s="578">
        <f t="shared" si="144"/>
        <v>0</v>
      </c>
      <c r="J276" s="578">
        <f t="shared" si="144"/>
        <v>0</v>
      </c>
    </row>
    <row r="277" spans="1:10" ht="12.75" customHeight="1" x14ac:dyDescent="0.25">
      <c r="A277" s="595"/>
      <c r="B277" s="596"/>
      <c r="C277" s="597"/>
      <c r="D277" s="595"/>
      <c r="E277" s="577"/>
      <c r="F277" s="579"/>
      <c r="G277" s="579">
        <f t="shared" si="144"/>
        <v>0</v>
      </c>
      <c r="H277" s="579"/>
      <c r="I277" s="579"/>
      <c r="J277" s="579"/>
    </row>
    <row r="278" spans="1:10" x14ac:dyDescent="0.25">
      <c r="A278" s="568">
        <v>3</v>
      </c>
      <c r="B278" s="569"/>
      <c r="C278" s="570"/>
      <c r="D278" s="568" t="s">
        <v>12</v>
      </c>
      <c r="E278" s="576"/>
      <c r="F278" s="578">
        <f>SUM(F280+F282)</f>
        <v>12068.83</v>
      </c>
      <c r="G278" s="578">
        <f>SUM(G280+G282)</f>
        <v>15000</v>
      </c>
      <c r="H278" s="578">
        <f t="shared" si="144"/>
        <v>0</v>
      </c>
      <c r="I278" s="578">
        <f t="shared" si="144"/>
        <v>0</v>
      </c>
      <c r="J278" s="578">
        <f t="shared" si="144"/>
        <v>0</v>
      </c>
    </row>
    <row r="279" spans="1:10" x14ac:dyDescent="0.25">
      <c r="A279" s="571"/>
      <c r="B279" s="572"/>
      <c r="C279" s="573"/>
      <c r="D279" s="571"/>
      <c r="E279" s="577"/>
      <c r="F279" s="579"/>
      <c r="G279" s="579">
        <f t="shared" si="144"/>
        <v>0</v>
      </c>
      <c r="H279" s="579"/>
      <c r="I279" s="579"/>
      <c r="J279" s="579"/>
    </row>
    <row r="280" spans="1:10" x14ac:dyDescent="0.25">
      <c r="A280" s="568">
        <v>32</v>
      </c>
      <c r="B280" s="569"/>
      <c r="C280" s="570"/>
      <c r="D280" s="568" t="s">
        <v>25</v>
      </c>
      <c r="E280" s="576"/>
      <c r="F280" s="578">
        <v>12028.65</v>
      </c>
      <c r="G280" s="578">
        <v>15000</v>
      </c>
      <c r="H280" s="578">
        <v>0</v>
      </c>
      <c r="I280" s="578">
        <v>0</v>
      </c>
      <c r="J280" s="578">
        <v>0</v>
      </c>
    </row>
    <row r="281" spans="1:10" x14ac:dyDescent="0.25">
      <c r="A281" s="571"/>
      <c r="B281" s="572"/>
      <c r="C281" s="573"/>
      <c r="D281" s="571"/>
      <c r="E281" s="577"/>
      <c r="F281" s="579"/>
      <c r="G281" s="579"/>
      <c r="H281" s="579"/>
      <c r="I281" s="579"/>
      <c r="J281" s="579"/>
    </row>
    <row r="282" spans="1:10" x14ac:dyDescent="0.25">
      <c r="A282" s="568">
        <v>34</v>
      </c>
      <c r="B282" s="569"/>
      <c r="C282" s="570"/>
      <c r="D282" s="568" t="s">
        <v>143</v>
      </c>
      <c r="E282" s="576"/>
      <c r="F282" s="578">
        <v>40.18</v>
      </c>
      <c r="G282" s="578">
        <v>0</v>
      </c>
      <c r="H282" s="578">
        <v>0</v>
      </c>
      <c r="I282" s="578">
        <v>0</v>
      </c>
      <c r="J282" s="578">
        <v>0</v>
      </c>
    </row>
    <row r="283" spans="1:10" x14ac:dyDescent="0.25">
      <c r="A283" s="571"/>
      <c r="B283" s="572"/>
      <c r="C283" s="573"/>
      <c r="D283" s="571"/>
      <c r="E283" s="577"/>
      <c r="F283" s="579"/>
      <c r="G283" s="579"/>
      <c r="H283" s="579"/>
      <c r="I283" s="579"/>
      <c r="J283" s="579"/>
    </row>
    <row r="284" spans="1:10" ht="15" customHeight="1" x14ac:dyDescent="0.25">
      <c r="A284" s="592" t="s">
        <v>918</v>
      </c>
      <c r="B284" s="593"/>
      <c r="C284" s="594"/>
      <c r="D284" s="592" t="s">
        <v>543</v>
      </c>
      <c r="E284" s="576"/>
      <c r="F284" s="578">
        <f>SUM(F286)</f>
        <v>0</v>
      </c>
      <c r="G284" s="578">
        <f t="shared" ref="G284:J284" si="145">SUM(G286)</f>
        <v>0</v>
      </c>
      <c r="H284" s="578">
        <f t="shared" si="145"/>
        <v>16000</v>
      </c>
      <c r="I284" s="578">
        <f t="shared" si="145"/>
        <v>16640</v>
      </c>
      <c r="J284" s="578">
        <f t="shared" si="145"/>
        <v>16807</v>
      </c>
    </row>
    <row r="285" spans="1:10" ht="12.75" customHeight="1" x14ac:dyDescent="0.25">
      <c r="A285" s="595"/>
      <c r="B285" s="596"/>
      <c r="C285" s="597"/>
      <c r="D285" s="595"/>
      <c r="E285" s="577"/>
      <c r="F285" s="579"/>
      <c r="G285" s="579">
        <f t="shared" ref="G285" si="146">SUM(G287)</f>
        <v>0</v>
      </c>
      <c r="H285" s="579"/>
      <c r="I285" s="579"/>
      <c r="J285" s="579"/>
    </row>
    <row r="286" spans="1:10" x14ac:dyDescent="0.25">
      <c r="A286" s="568">
        <v>3</v>
      </c>
      <c r="B286" s="569"/>
      <c r="C286" s="570"/>
      <c r="D286" s="568" t="s">
        <v>12</v>
      </c>
      <c r="E286" s="576"/>
      <c r="F286" s="578">
        <f>SUM(F288+F290)</f>
        <v>0</v>
      </c>
      <c r="G286" s="578">
        <f>SUM(G288+G290)</f>
        <v>0</v>
      </c>
      <c r="H286" s="578">
        <f t="shared" ref="H286:J286" si="147">SUM(H288)</f>
        <v>16000</v>
      </c>
      <c r="I286" s="578">
        <f t="shared" si="147"/>
        <v>16640</v>
      </c>
      <c r="J286" s="578">
        <f t="shared" si="147"/>
        <v>16807</v>
      </c>
    </row>
    <row r="287" spans="1:10" x14ac:dyDescent="0.25">
      <c r="A287" s="571"/>
      <c r="B287" s="572"/>
      <c r="C287" s="573"/>
      <c r="D287" s="571"/>
      <c r="E287" s="577"/>
      <c r="F287" s="579"/>
      <c r="G287" s="579">
        <f t="shared" ref="G287" si="148">SUM(G289)</f>
        <v>0</v>
      </c>
      <c r="H287" s="579"/>
      <c r="I287" s="579"/>
      <c r="J287" s="579"/>
    </row>
    <row r="288" spans="1:10" x14ac:dyDescent="0.25">
      <c r="A288" s="568">
        <v>32</v>
      </c>
      <c r="B288" s="569"/>
      <c r="C288" s="570"/>
      <c r="D288" s="568" t="s">
        <v>25</v>
      </c>
      <c r="E288" s="576"/>
      <c r="F288" s="578">
        <v>0</v>
      </c>
      <c r="G288" s="578">
        <v>0</v>
      </c>
      <c r="H288" s="578">
        <v>16000</v>
      </c>
      <c r="I288" s="578">
        <v>16640</v>
      </c>
      <c r="J288" s="578">
        <v>16807</v>
      </c>
    </row>
    <row r="289" spans="1:10" x14ac:dyDescent="0.25">
      <c r="A289" s="571"/>
      <c r="B289" s="572"/>
      <c r="C289" s="573"/>
      <c r="D289" s="571"/>
      <c r="E289" s="577"/>
      <c r="F289" s="579"/>
      <c r="G289" s="579"/>
      <c r="H289" s="579"/>
      <c r="I289" s="579"/>
      <c r="J289" s="579"/>
    </row>
    <row r="290" spans="1:10" x14ac:dyDescent="0.25">
      <c r="A290" s="568">
        <v>34</v>
      </c>
      <c r="B290" s="569"/>
      <c r="C290" s="570"/>
      <c r="D290" s="568" t="s">
        <v>143</v>
      </c>
      <c r="E290" s="576"/>
      <c r="F290" s="578">
        <v>0</v>
      </c>
      <c r="G290" s="578">
        <v>0</v>
      </c>
      <c r="H290" s="578">
        <v>0</v>
      </c>
      <c r="I290" s="578">
        <v>0</v>
      </c>
      <c r="J290" s="578">
        <v>0</v>
      </c>
    </row>
    <row r="291" spans="1:10" x14ac:dyDescent="0.25">
      <c r="A291" s="571"/>
      <c r="B291" s="572"/>
      <c r="C291" s="573"/>
      <c r="D291" s="571"/>
      <c r="E291" s="577"/>
      <c r="F291" s="579"/>
      <c r="G291" s="579"/>
      <c r="H291" s="579"/>
      <c r="I291" s="579"/>
      <c r="J291" s="579"/>
    </row>
    <row r="292" spans="1:10" ht="15" customHeight="1" x14ac:dyDescent="0.25">
      <c r="A292" s="592" t="s">
        <v>923</v>
      </c>
      <c r="B292" s="593"/>
      <c r="C292" s="594"/>
      <c r="D292" s="592" t="s">
        <v>545</v>
      </c>
      <c r="E292" s="576"/>
      <c r="F292" s="578">
        <f>SUM(F294)</f>
        <v>4695.76</v>
      </c>
      <c r="G292" s="578">
        <f t="shared" ref="G292" si="149">SUM(G294)</f>
        <v>8000</v>
      </c>
      <c r="H292" s="578">
        <f t="shared" ref="H292:J292" si="150">SUM(H294)</f>
        <v>0</v>
      </c>
      <c r="I292" s="578">
        <f t="shared" si="150"/>
        <v>0</v>
      </c>
      <c r="J292" s="578">
        <f t="shared" si="150"/>
        <v>0</v>
      </c>
    </row>
    <row r="293" spans="1:10" ht="18.75" customHeight="1" x14ac:dyDescent="0.25">
      <c r="A293" s="595"/>
      <c r="B293" s="596"/>
      <c r="C293" s="597"/>
      <c r="D293" s="595"/>
      <c r="E293" s="577"/>
      <c r="F293" s="579"/>
      <c r="G293" s="579">
        <f t="shared" ref="G293" si="151">SUM(G295)</f>
        <v>0</v>
      </c>
      <c r="H293" s="579"/>
      <c r="I293" s="579"/>
      <c r="J293" s="579"/>
    </row>
    <row r="294" spans="1:10" x14ac:dyDescent="0.25">
      <c r="A294" s="568">
        <v>3</v>
      </c>
      <c r="B294" s="569"/>
      <c r="C294" s="570"/>
      <c r="D294" s="568" t="s">
        <v>12</v>
      </c>
      <c r="E294" s="576"/>
      <c r="F294" s="578">
        <f>SUM(F296)</f>
        <v>4695.76</v>
      </c>
      <c r="G294" s="578">
        <f t="shared" ref="G294" si="152">SUM(G296)</f>
        <v>8000</v>
      </c>
      <c r="H294" s="578">
        <f t="shared" ref="H294:J294" si="153">SUM(H296)</f>
        <v>0</v>
      </c>
      <c r="I294" s="578">
        <f t="shared" si="153"/>
        <v>0</v>
      </c>
      <c r="J294" s="578">
        <f t="shared" si="153"/>
        <v>0</v>
      </c>
    </row>
    <row r="295" spans="1:10" x14ac:dyDescent="0.25">
      <c r="A295" s="571"/>
      <c r="B295" s="572"/>
      <c r="C295" s="573"/>
      <c r="D295" s="571"/>
      <c r="E295" s="577"/>
      <c r="F295" s="579"/>
      <c r="G295" s="579">
        <f t="shared" ref="G295" si="154">SUM(G297)</f>
        <v>0</v>
      </c>
      <c r="H295" s="579"/>
      <c r="I295" s="579"/>
      <c r="J295" s="579"/>
    </row>
    <row r="296" spans="1:10" x14ac:dyDescent="0.25">
      <c r="A296" s="568">
        <v>32</v>
      </c>
      <c r="B296" s="569"/>
      <c r="C296" s="570"/>
      <c r="D296" s="568" t="s">
        <v>25</v>
      </c>
      <c r="E296" s="576"/>
      <c r="F296" s="578">
        <v>4695.76</v>
      </c>
      <c r="G296" s="578">
        <v>8000</v>
      </c>
      <c r="H296" s="578">
        <v>0</v>
      </c>
      <c r="I296" s="578">
        <v>0</v>
      </c>
      <c r="J296" s="578">
        <v>0</v>
      </c>
    </row>
    <row r="297" spans="1:10" x14ac:dyDescent="0.25">
      <c r="A297" s="571"/>
      <c r="B297" s="572"/>
      <c r="C297" s="573"/>
      <c r="D297" s="571"/>
      <c r="E297" s="577"/>
      <c r="F297" s="579"/>
      <c r="G297" s="579"/>
      <c r="H297" s="579"/>
      <c r="I297" s="579"/>
      <c r="J297" s="579"/>
    </row>
    <row r="298" spans="1:10" x14ac:dyDescent="0.25">
      <c r="A298" s="580" t="s">
        <v>835</v>
      </c>
      <c r="B298" s="581"/>
      <c r="C298" s="582"/>
      <c r="D298" s="607" t="s">
        <v>387</v>
      </c>
      <c r="E298" s="605"/>
      <c r="F298" s="590">
        <f t="shared" ref="F298:G298" si="155">SUM(F300+F308+F316)</f>
        <v>1300</v>
      </c>
      <c r="G298" s="590">
        <f t="shared" si="155"/>
        <v>1300</v>
      </c>
      <c r="H298" s="590">
        <f>SUM(H300+H308+H316)</f>
        <v>1600</v>
      </c>
      <c r="I298" s="590">
        <f t="shared" ref="I298:J298" si="156">SUM(I300+I308+I316)</f>
        <v>1352</v>
      </c>
      <c r="J298" s="590">
        <f t="shared" si="156"/>
        <v>1366</v>
      </c>
    </row>
    <row r="299" spans="1:10" ht="15" customHeight="1" x14ac:dyDescent="0.25">
      <c r="A299" s="583"/>
      <c r="B299" s="584"/>
      <c r="C299" s="585"/>
      <c r="D299" s="608"/>
      <c r="E299" s="606"/>
      <c r="F299" s="591"/>
      <c r="G299" s="591"/>
      <c r="H299" s="591"/>
      <c r="I299" s="591"/>
      <c r="J299" s="591"/>
    </row>
    <row r="300" spans="1:10" ht="15" customHeight="1" x14ac:dyDescent="0.25">
      <c r="A300" s="592" t="s">
        <v>915</v>
      </c>
      <c r="B300" s="593"/>
      <c r="C300" s="594"/>
      <c r="D300" s="592" t="s">
        <v>514</v>
      </c>
      <c r="E300" s="576"/>
      <c r="F300" s="578">
        <f>SUM(F302)</f>
        <v>0</v>
      </c>
      <c r="G300" s="578">
        <f t="shared" ref="G300:J301" si="157">SUM(G302)</f>
        <v>0</v>
      </c>
      <c r="H300" s="578">
        <f t="shared" si="157"/>
        <v>300</v>
      </c>
      <c r="I300" s="578">
        <f t="shared" si="157"/>
        <v>0</v>
      </c>
      <c r="J300" s="578">
        <f t="shared" si="157"/>
        <v>0</v>
      </c>
    </row>
    <row r="301" spans="1:10" ht="17.25" customHeight="1" x14ac:dyDescent="0.25">
      <c r="A301" s="595"/>
      <c r="B301" s="596"/>
      <c r="C301" s="597"/>
      <c r="D301" s="595"/>
      <c r="E301" s="577"/>
      <c r="F301" s="579"/>
      <c r="G301" s="579">
        <f t="shared" si="157"/>
        <v>0</v>
      </c>
      <c r="H301" s="579"/>
      <c r="I301" s="579"/>
      <c r="J301" s="579"/>
    </row>
    <row r="302" spans="1:10" x14ac:dyDescent="0.25">
      <c r="A302" s="568">
        <v>3</v>
      </c>
      <c r="B302" s="569"/>
      <c r="C302" s="570"/>
      <c r="D302" s="568" t="s">
        <v>12</v>
      </c>
      <c r="E302" s="576"/>
      <c r="F302" s="578">
        <f>SUM(F306)</f>
        <v>0</v>
      </c>
      <c r="G302" s="578">
        <f t="shared" ref="G302:J302" si="158">SUM(G306)</f>
        <v>0</v>
      </c>
      <c r="H302" s="578">
        <f t="shared" si="158"/>
        <v>300</v>
      </c>
      <c r="I302" s="578">
        <f t="shared" si="158"/>
        <v>0</v>
      </c>
      <c r="J302" s="578">
        <f t="shared" si="158"/>
        <v>0</v>
      </c>
    </row>
    <row r="303" spans="1:10" x14ac:dyDescent="0.25">
      <c r="A303" s="571"/>
      <c r="B303" s="572"/>
      <c r="C303" s="573"/>
      <c r="D303" s="571"/>
      <c r="E303" s="577"/>
      <c r="F303" s="579"/>
      <c r="G303" s="579">
        <f>SUM(G305+G307+G437)</f>
        <v>0</v>
      </c>
      <c r="H303" s="579"/>
      <c r="I303" s="579"/>
      <c r="J303" s="579"/>
    </row>
    <row r="304" spans="1:10" hidden="1" x14ac:dyDescent="0.25">
      <c r="A304" s="568">
        <v>31</v>
      </c>
      <c r="B304" s="569"/>
      <c r="C304" s="570"/>
      <c r="D304" s="568" t="s">
        <v>13</v>
      </c>
      <c r="E304" s="576"/>
      <c r="F304" s="87" t="e">
        <f>SUM(F305/#REF!)</f>
        <v>#REF!</v>
      </c>
      <c r="G304" s="87" t="e">
        <f t="shared" ref="G304" si="159">SUM(G305/#REF!)</f>
        <v>#REF!</v>
      </c>
      <c r="H304" s="87" t="e">
        <f t="shared" ref="H304" si="160">SUM(H305/#REF!)</f>
        <v>#REF!</v>
      </c>
      <c r="I304" s="87" t="e">
        <f t="shared" ref="I304" si="161">SUM(I305/#REF!)</f>
        <v>#REF!</v>
      </c>
      <c r="J304" s="87" t="e">
        <f t="shared" ref="J304" si="162">SUM(J305/#REF!)</f>
        <v>#REF!</v>
      </c>
    </row>
    <row r="305" spans="1:10" hidden="1" x14ac:dyDescent="0.25">
      <c r="A305" s="571"/>
      <c r="B305" s="572"/>
      <c r="C305" s="573"/>
      <c r="D305" s="571"/>
      <c r="E305" s="577"/>
      <c r="F305" s="87">
        <v>0</v>
      </c>
      <c r="G305" s="87">
        <v>0</v>
      </c>
      <c r="H305" s="87">
        <v>0</v>
      </c>
      <c r="I305" s="87">
        <v>0</v>
      </c>
      <c r="J305" s="87">
        <v>0</v>
      </c>
    </row>
    <row r="306" spans="1:10" x14ac:dyDescent="0.25">
      <c r="A306" s="568">
        <v>32</v>
      </c>
      <c r="B306" s="569"/>
      <c r="C306" s="570"/>
      <c r="D306" s="568" t="s">
        <v>25</v>
      </c>
      <c r="E306" s="576"/>
      <c r="F306" s="578">
        <v>0</v>
      </c>
      <c r="G306" s="578">
        <v>0</v>
      </c>
      <c r="H306" s="578">
        <v>300</v>
      </c>
      <c r="I306" s="578">
        <v>0</v>
      </c>
      <c r="J306" s="578">
        <v>0</v>
      </c>
    </row>
    <row r="307" spans="1:10" x14ac:dyDescent="0.25">
      <c r="A307" s="571"/>
      <c r="B307" s="572"/>
      <c r="C307" s="573"/>
      <c r="D307" s="571"/>
      <c r="E307" s="577"/>
      <c r="F307" s="579"/>
      <c r="G307" s="579"/>
      <c r="H307" s="579"/>
      <c r="I307" s="579"/>
      <c r="J307" s="579"/>
    </row>
    <row r="308" spans="1:10" ht="15" customHeight="1" x14ac:dyDescent="0.25">
      <c r="A308" s="592" t="s">
        <v>919</v>
      </c>
      <c r="B308" s="593"/>
      <c r="C308" s="594"/>
      <c r="D308" s="592" t="s">
        <v>888</v>
      </c>
      <c r="E308" s="576"/>
      <c r="F308" s="578">
        <f>SUM(F310)</f>
        <v>0</v>
      </c>
      <c r="G308" s="578">
        <f t="shared" ref="G308:J309" si="163">SUM(G310)</f>
        <v>0</v>
      </c>
      <c r="H308" s="578">
        <f t="shared" si="163"/>
        <v>1300</v>
      </c>
      <c r="I308" s="578">
        <f t="shared" si="163"/>
        <v>1352</v>
      </c>
      <c r="J308" s="578">
        <f t="shared" si="163"/>
        <v>1366</v>
      </c>
    </row>
    <row r="309" spans="1:10" ht="17.25" customHeight="1" x14ac:dyDescent="0.25">
      <c r="A309" s="595"/>
      <c r="B309" s="596"/>
      <c r="C309" s="597"/>
      <c r="D309" s="595"/>
      <c r="E309" s="577"/>
      <c r="F309" s="579"/>
      <c r="G309" s="579">
        <f t="shared" si="163"/>
        <v>0</v>
      </c>
      <c r="H309" s="579"/>
      <c r="I309" s="579"/>
      <c r="J309" s="579"/>
    </row>
    <row r="310" spans="1:10" x14ac:dyDescent="0.25">
      <c r="A310" s="568">
        <v>3</v>
      </c>
      <c r="B310" s="569"/>
      <c r="C310" s="570"/>
      <c r="D310" s="568" t="s">
        <v>12</v>
      </c>
      <c r="E310" s="576"/>
      <c r="F310" s="578">
        <f>SUM(F314)</f>
        <v>0</v>
      </c>
      <c r="G310" s="578">
        <f t="shared" ref="G310:J310" si="164">SUM(G314)</f>
        <v>0</v>
      </c>
      <c r="H310" s="578">
        <f t="shared" si="164"/>
        <v>1300</v>
      </c>
      <c r="I310" s="578">
        <f t="shared" si="164"/>
        <v>1352</v>
      </c>
      <c r="J310" s="578">
        <f t="shared" si="164"/>
        <v>1366</v>
      </c>
    </row>
    <row r="311" spans="1:10" x14ac:dyDescent="0.25">
      <c r="A311" s="571"/>
      <c r="B311" s="572"/>
      <c r="C311" s="573"/>
      <c r="D311" s="571"/>
      <c r="E311" s="577"/>
      <c r="F311" s="579"/>
      <c r="G311" s="579">
        <f>SUM(G313+G315+G437)</f>
        <v>0</v>
      </c>
      <c r="H311" s="579"/>
      <c r="I311" s="579"/>
      <c r="J311" s="579"/>
    </row>
    <row r="312" spans="1:10" hidden="1" x14ac:dyDescent="0.25">
      <c r="A312" s="568">
        <v>31</v>
      </c>
      <c r="B312" s="569"/>
      <c r="C312" s="570"/>
      <c r="D312" s="568" t="s">
        <v>13</v>
      </c>
      <c r="E312" s="576"/>
      <c r="F312" s="87" t="e">
        <f>SUM(F313/#REF!)</f>
        <v>#REF!</v>
      </c>
      <c r="G312" s="87" t="e">
        <f t="shared" ref="G312" si="165">SUM(G313/#REF!)</f>
        <v>#REF!</v>
      </c>
      <c r="H312" s="87" t="e">
        <f t="shared" ref="H312" si="166">SUM(H313/#REF!)</f>
        <v>#REF!</v>
      </c>
      <c r="I312" s="87" t="e">
        <f t="shared" ref="I312" si="167">SUM(I313/#REF!)</f>
        <v>#REF!</v>
      </c>
      <c r="J312" s="87" t="e">
        <f t="shared" ref="J312" si="168">SUM(J313/#REF!)</f>
        <v>#REF!</v>
      </c>
    </row>
    <row r="313" spans="1:10" hidden="1" x14ac:dyDescent="0.25">
      <c r="A313" s="571"/>
      <c r="B313" s="572"/>
      <c r="C313" s="573"/>
      <c r="D313" s="571"/>
      <c r="E313" s="577"/>
      <c r="F313" s="87">
        <v>0</v>
      </c>
      <c r="G313" s="87">
        <v>0</v>
      </c>
      <c r="H313" s="87">
        <v>0</v>
      </c>
      <c r="I313" s="87">
        <v>0</v>
      </c>
      <c r="J313" s="87">
        <v>0</v>
      </c>
    </row>
    <row r="314" spans="1:10" x14ac:dyDescent="0.25">
      <c r="A314" s="568">
        <v>32</v>
      </c>
      <c r="B314" s="569"/>
      <c r="C314" s="570"/>
      <c r="D314" s="568" t="s">
        <v>25</v>
      </c>
      <c r="E314" s="576"/>
      <c r="F314" s="578">
        <v>0</v>
      </c>
      <c r="G314" s="578">
        <v>0</v>
      </c>
      <c r="H314" s="578">
        <v>1300</v>
      </c>
      <c r="I314" s="578">
        <v>1352</v>
      </c>
      <c r="J314" s="578">
        <v>1366</v>
      </c>
    </row>
    <row r="315" spans="1:10" x14ac:dyDescent="0.25">
      <c r="A315" s="571"/>
      <c r="B315" s="572"/>
      <c r="C315" s="573"/>
      <c r="D315" s="571"/>
      <c r="E315" s="577"/>
      <c r="F315" s="579"/>
      <c r="G315" s="579"/>
      <c r="H315" s="579"/>
      <c r="I315" s="579"/>
      <c r="J315" s="579"/>
    </row>
    <row r="316" spans="1:10" ht="15" customHeight="1" x14ac:dyDescent="0.25">
      <c r="A316" s="592" t="s">
        <v>913</v>
      </c>
      <c r="B316" s="593"/>
      <c r="C316" s="594"/>
      <c r="D316" s="592" t="s">
        <v>514</v>
      </c>
      <c r="E316" s="576"/>
      <c r="F316" s="578">
        <f>SUM(F318)</f>
        <v>1300</v>
      </c>
      <c r="G316" s="578">
        <f t="shared" ref="G316:J316" si="169">SUM(G318)</f>
        <v>1300</v>
      </c>
      <c r="H316" s="578">
        <f t="shared" si="169"/>
        <v>0</v>
      </c>
      <c r="I316" s="578">
        <f t="shared" si="169"/>
        <v>0</v>
      </c>
      <c r="J316" s="578">
        <f t="shared" si="169"/>
        <v>0</v>
      </c>
    </row>
    <row r="317" spans="1:10" ht="17.25" customHeight="1" x14ac:dyDescent="0.25">
      <c r="A317" s="595"/>
      <c r="B317" s="596"/>
      <c r="C317" s="597"/>
      <c r="D317" s="595"/>
      <c r="E317" s="577"/>
      <c r="F317" s="579"/>
      <c r="G317" s="579">
        <f t="shared" ref="G317" si="170">SUM(G319)</f>
        <v>0</v>
      </c>
      <c r="H317" s="579"/>
      <c r="I317" s="579"/>
      <c r="J317" s="579"/>
    </row>
    <row r="318" spans="1:10" x14ac:dyDescent="0.25">
      <c r="A318" s="568">
        <v>3</v>
      </c>
      <c r="B318" s="569"/>
      <c r="C318" s="570"/>
      <c r="D318" s="568" t="s">
        <v>12</v>
      </c>
      <c r="E318" s="576"/>
      <c r="F318" s="578">
        <f>SUM(F322)</f>
        <v>1300</v>
      </c>
      <c r="G318" s="578">
        <f t="shared" ref="G318:J318" si="171">SUM(G322)</f>
        <v>1300</v>
      </c>
      <c r="H318" s="578">
        <f t="shared" si="171"/>
        <v>0</v>
      </c>
      <c r="I318" s="578">
        <f t="shared" si="171"/>
        <v>0</v>
      </c>
      <c r="J318" s="578">
        <f t="shared" si="171"/>
        <v>0</v>
      </c>
    </row>
    <row r="319" spans="1:10" x14ac:dyDescent="0.25">
      <c r="A319" s="571"/>
      <c r="B319" s="572"/>
      <c r="C319" s="573"/>
      <c r="D319" s="571"/>
      <c r="E319" s="577"/>
      <c r="F319" s="579"/>
      <c r="G319" s="579">
        <f>SUM(G321+G323+G445)</f>
        <v>0</v>
      </c>
      <c r="H319" s="579"/>
      <c r="I319" s="579"/>
      <c r="J319" s="579"/>
    </row>
    <row r="320" spans="1:10" hidden="1" x14ac:dyDescent="0.25">
      <c r="A320" s="568">
        <v>31</v>
      </c>
      <c r="B320" s="569"/>
      <c r="C320" s="570"/>
      <c r="D320" s="568" t="s">
        <v>13</v>
      </c>
      <c r="E320" s="576"/>
      <c r="F320" s="87" t="e">
        <f>SUM(F321/#REF!)</f>
        <v>#REF!</v>
      </c>
      <c r="G320" s="87" t="e">
        <f t="shared" ref="G320" si="172">SUM(G321/#REF!)</f>
        <v>#REF!</v>
      </c>
      <c r="H320" s="87" t="e">
        <f t="shared" ref="H320" si="173">SUM(H321/#REF!)</f>
        <v>#REF!</v>
      </c>
      <c r="I320" s="87" t="e">
        <f t="shared" ref="I320" si="174">SUM(I321/#REF!)</f>
        <v>#REF!</v>
      </c>
      <c r="J320" s="87" t="e">
        <f t="shared" ref="J320" si="175">SUM(J321/#REF!)</f>
        <v>#REF!</v>
      </c>
    </row>
    <row r="321" spans="1:10" hidden="1" x14ac:dyDescent="0.25">
      <c r="A321" s="571"/>
      <c r="B321" s="572"/>
      <c r="C321" s="573"/>
      <c r="D321" s="571"/>
      <c r="E321" s="577"/>
      <c r="F321" s="87">
        <v>0</v>
      </c>
      <c r="G321" s="87">
        <v>0</v>
      </c>
      <c r="H321" s="87">
        <v>0</v>
      </c>
      <c r="I321" s="87">
        <v>0</v>
      </c>
      <c r="J321" s="87">
        <v>0</v>
      </c>
    </row>
    <row r="322" spans="1:10" x14ac:dyDescent="0.25">
      <c r="A322" s="568">
        <v>32</v>
      </c>
      <c r="B322" s="569"/>
      <c r="C322" s="570"/>
      <c r="D322" s="568" t="s">
        <v>25</v>
      </c>
      <c r="E322" s="576"/>
      <c r="F322" s="578">
        <v>1300</v>
      </c>
      <c r="G322" s="578">
        <v>1300</v>
      </c>
      <c r="H322" s="578">
        <v>0</v>
      </c>
      <c r="I322" s="578">
        <v>0</v>
      </c>
      <c r="J322" s="578">
        <v>0</v>
      </c>
    </row>
    <row r="323" spans="1:10" x14ac:dyDescent="0.25">
      <c r="A323" s="571"/>
      <c r="B323" s="572"/>
      <c r="C323" s="573"/>
      <c r="D323" s="571"/>
      <c r="E323" s="577"/>
      <c r="F323" s="579"/>
      <c r="G323" s="579"/>
      <c r="H323" s="579"/>
      <c r="I323" s="579"/>
      <c r="J323" s="579"/>
    </row>
    <row r="324" spans="1:10" x14ac:dyDescent="0.25">
      <c r="A324" s="580" t="s">
        <v>528</v>
      </c>
      <c r="B324" s="581"/>
      <c r="C324" s="582"/>
      <c r="D324" s="607" t="s">
        <v>390</v>
      </c>
      <c r="E324" s="605"/>
      <c r="F324" s="590">
        <f>SUM(F326+F332+F338+F344+F350+F356+F362+F368+F374)</f>
        <v>29779.249999999996</v>
      </c>
      <c r="G324" s="590">
        <f t="shared" ref="G324:J324" si="176">SUM(G326+G332+G338+G344+G350+G356+G362+G368+G374)</f>
        <v>37197.53</v>
      </c>
      <c r="H324" s="590">
        <f t="shared" si="176"/>
        <v>42900</v>
      </c>
      <c r="I324" s="590">
        <f t="shared" si="176"/>
        <v>32136</v>
      </c>
      <c r="J324" s="590">
        <f t="shared" si="176"/>
        <v>32458</v>
      </c>
    </row>
    <row r="325" spans="1:10" ht="15" customHeight="1" x14ac:dyDescent="0.25">
      <c r="A325" s="583"/>
      <c r="B325" s="584"/>
      <c r="C325" s="585"/>
      <c r="D325" s="608"/>
      <c r="E325" s="606"/>
      <c r="F325" s="591"/>
      <c r="G325" s="591"/>
      <c r="H325" s="591"/>
      <c r="I325" s="591"/>
      <c r="J325" s="591"/>
    </row>
    <row r="326" spans="1:10" ht="15" customHeight="1" x14ac:dyDescent="0.25">
      <c r="A326" s="592" t="s">
        <v>915</v>
      </c>
      <c r="B326" s="593"/>
      <c r="C326" s="594"/>
      <c r="D326" s="592" t="s">
        <v>514</v>
      </c>
      <c r="E326" s="576"/>
      <c r="F326" s="578">
        <f>SUM(F328)</f>
        <v>0</v>
      </c>
      <c r="G326" s="578">
        <f t="shared" ref="G326:J329" si="177">SUM(G328)</f>
        <v>0</v>
      </c>
      <c r="H326" s="578">
        <f t="shared" si="177"/>
        <v>12000</v>
      </c>
      <c r="I326" s="578">
        <f t="shared" si="177"/>
        <v>0</v>
      </c>
      <c r="J326" s="578">
        <f t="shared" si="177"/>
        <v>0</v>
      </c>
    </row>
    <row r="327" spans="1:10" ht="15" customHeight="1" x14ac:dyDescent="0.25">
      <c r="A327" s="595"/>
      <c r="B327" s="596"/>
      <c r="C327" s="597"/>
      <c r="D327" s="595"/>
      <c r="E327" s="577"/>
      <c r="F327" s="579"/>
      <c r="G327" s="579">
        <f t="shared" si="177"/>
        <v>0</v>
      </c>
      <c r="H327" s="579"/>
      <c r="I327" s="579"/>
      <c r="J327" s="579"/>
    </row>
    <row r="328" spans="1:10" x14ac:dyDescent="0.25">
      <c r="A328" s="568">
        <v>4</v>
      </c>
      <c r="B328" s="569"/>
      <c r="C328" s="570"/>
      <c r="D328" s="568" t="s">
        <v>14</v>
      </c>
      <c r="E328" s="576"/>
      <c r="F328" s="578">
        <f>SUM(F330)</f>
        <v>0</v>
      </c>
      <c r="G328" s="578">
        <f t="shared" si="177"/>
        <v>0</v>
      </c>
      <c r="H328" s="578">
        <f t="shared" si="177"/>
        <v>12000</v>
      </c>
      <c r="I328" s="578">
        <f t="shared" si="177"/>
        <v>0</v>
      </c>
      <c r="J328" s="578">
        <f t="shared" si="177"/>
        <v>0</v>
      </c>
    </row>
    <row r="329" spans="1:10" x14ac:dyDescent="0.25">
      <c r="A329" s="571"/>
      <c r="B329" s="572"/>
      <c r="C329" s="573"/>
      <c r="D329" s="571"/>
      <c r="E329" s="577"/>
      <c r="F329" s="579"/>
      <c r="G329" s="579">
        <f t="shared" si="177"/>
        <v>0</v>
      </c>
      <c r="H329" s="579"/>
      <c r="I329" s="579"/>
      <c r="J329" s="579"/>
    </row>
    <row r="330" spans="1:10" x14ac:dyDescent="0.25">
      <c r="A330" s="568">
        <v>42</v>
      </c>
      <c r="B330" s="569"/>
      <c r="C330" s="570"/>
      <c r="D330" s="568" t="s">
        <v>34</v>
      </c>
      <c r="E330" s="576"/>
      <c r="F330" s="578">
        <v>0</v>
      </c>
      <c r="G330" s="578">
        <v>0</v>
      </c>
      <c r="H330" s="578">
        <v>12000</v>
      </c>
      <c r="I330" s="578">
        <v>0</v>
      </c>
      <c r="J330" s="578">
        <v>0</v>
      </c>
    </row>
    <row r="331" spans="1:10" x14ac:dyDescent="0.25">
      <c r="A331" s="571"/>
      <c r="B331" s="572"/>
      <c r="C331" s="573"/>
      <c r="D331" s="571"/>
      <c r="E331" s="577"/>
      <c r="F331" s="579"/>
      <c r="G331" s="579"/>
      <c r="H331" s="579"/>
      <c r="I331" s="579"/>
      <c r="J331" s="579"/>
    </row>
    <row r="332" spans="1:10" ht="15" customHeight="1" x14ac:dyDescent="0.25">
      <c r="A332" s="592" t="s">
        <v>513</v>
      </c>
      <c r="B332" s="593"/>
      <c r="C332" s="594"/>
      <c r="D332" s="592" t="s">
        <v>514</v>
      </c>
      <c r="E332" s="576"/>
      <c r="F332" s="578">
        <f>SUM(F334)</f>
        <v>0</v>
      </c>
      <c r="G332" s="578">
        <f t="shared" ref="G332" si="178">SUM(G334)</f>
        <v>0</v>
      </c>
      <c r="H332" s="578">
        <f t="shared" ref="H332:J332" si="179">SUM(H334)</f>
        <v>0</v>
      </c>
      <c r="I332" s="578">
        <f t="shared" si="179"/>
        <v>0</v>
      </c>
      <c r="J332" s="578">
        <f t="shared" si="179"/>
        <v>0</v>
      </c>
    </row>
    <row r="333" spans="1:10" ht="15" customHeight="1" x14ac:dyDescent="0.25">
      <c r="A333" s="595"/>
      <c r="B333" s="596"/>
      <c r="C333" s="597"/>
      <c r="D333" s="595"/>
      <c r="E333" s="577"/>
      <c r="F333" s="579"/>
      <c r="G333" s="579">
        <f t="shared" ref="G333" si="180">SUM(G335)</f>
        <v>0</v>
      </c>
      <c r="H333" s="579"/>
      <c r="I333" s="579"/>
      <c r="J333" s="579"/>
    </row>
    <row r="334" spans="1:10" x14ac:dyDescent="0.25">
      <c r="A334" s="568">
        <v>4</v>
      </c>
      <c r="B334" s="569"/>
      <c r="C334" s="570"/>
      <c r="D334" s="568" t="s">
        <v>14</v>
      </c>
      <c r="E334" s="576"/>
      <c r="F334" s="578">
        <f>SUM(F336)</f>
        <v>0</v>
      </c>
      <c r="G334" s="578">
        <f t="shared" ref="G334" si="181">SUM(G336)</f>
        <v>0</v>
      </c>
      <c r="H334" s="578">
        <f t="shared" ref="H334:J334" si="182">SUM(H336)</f>
        <v>0</v>
      </c>
      <c r="I334" s="578">
        <f t="shared" si="182"/>
        <v>0</v>
      </c>
      <c r="J334" s="578">
        <f t="shared" si="182"/>
        <v>0</v>
      </c>
    </row>
    <row r="335" spans="1:10" x14ac:dyDescent="0.25">
      <c r="A335" s="571"/>
      <c r="B335" s="572"/>
      <c r="C335" s="573"/>
      <c r="D335" s="571"/>
      <c r="E335" s="577"/>
      <c r="F335" s="579"/>
      <c r="G335" s="579">
        <f t="shared" ref="G335" si="183">SUM(G337)</f>
        <v>0</v>
      </c>
      <c r="H335" s="579"/>
      <c r="I335" s="579"/>
      <c r="J335" s="579"/>
    </row>
    <row r="336" spans="1:10" x14ac:dyDescent="0.25">
      <c r="A336" s="568">
        <v>42</v>
      </c>
      <c r="B336" s="569"/>
      <c r="C336" s="570"/>
      <c r="D336" s="568" t="s">
        <v>34</v>
      </c>
      <c r="E336" s="576"/>
      <c r="F336" s="578">
        <v>0</v>
      </c>
      <c r="G336" s="578">
        <v>0</v>
      </c>
      <c r="H336" s="578">
        <v>0</v>
      </c>
      <c r="I336" s="578">
        <v>0</v>
      </c>
      <c r="J336" s="578">
        <v>0</v>
      </c>
    </row>
    <row r="337" spans="1:10" x14ac:dyDescent="0.25">
      <c r="A337" s="571"/>
      <c r="B337" s="572"/>
      <c r="C337" s="573"/>
      <c r="D337" s="571"/>
      <c r="E337" s="577"/>
      <c r="F337" s="579"/>
      <c r="G337" s="579"/>
      <c r="H337" s="579"/>
      <c r="I337" s="579"/>
      <c r="J337" s="579"/>
    </row>
    <row r="338" spans="1:10" ht="15" hidden="1" customHeight="1" x14ac:dyDescent="0.25">
      <c r="A338" s="592" t="s">
        <v>526</v>
      </c>
      <c r="B338" s="593"/>
      <c r="C338" s="594"/>
      <c r="D338" s="592" t="s">
        <v>543</v>
      </c>
      <c r="E338" s="576"/>
      <c r="F338" s="578">
        <f>SUM(F340)</f>
        <v>0</v>
      </c>
      <c r="G338" s="578">
        <f t="shared" ref="G338" si="184">SUM(G340)</f>
        <v>0</v>
      </c>
      <c r="H338" s="578">
        <f t="shared" ref="H338:J338" si="185">SUM(H340)</f>
        <v>0</v>
      </c>
      <c r="I338" s="578">
        <f t="shared" si="185"/>
        <v>0</v>
      </c>
      <c r="J338" s="578">
        <f t="shared" si="185"/>
        <v>0</v>
      </c>
    </row>
    <row r="339" spans="1:10" ht="25.5" hidden="1" customHeight="1" x14ac:dyDescent="0.25">
      <c r="A339" s="595"/>
      <c r="B339" s="596"/>
      <c r="C339" s="597"/>
      <c r="D339" s="595"/>
      <c r="E339" s="577"/>
      <c r="F339" s="579"/>
      <c r="G339" s="579">
        <f t="shared" ref="G339" si="186">SUM(G341)</f>
        <v>0</v>
      </c>
      <c r="H339" s="579"/>
      <c r="I339" s="579"/>
      <c r="J339" s="579"/>
    </row>
    <row r="340" spans="1:10" hidden="1" x14ac:dyDescent="0.25">
      <c r="A340" s="568">
        <v>4</v>
      </c>
      <c r="B340" s="569"/>
      <c r="C340" s="570"/>
      <c r="D340" s="568" t="s">
        <v>14</v>
      </c>
      <c r="E340" s="576"/>
      <c r="F340" s="578">
        <f>SUM(F342)</f>
        <v>0</v>
      </c>
      <c r="G340" s="578">
        <f t="shared" ref="G340" si="187">SUM(G342)</f>
        <v>0</v>
      </c>
      <c r="H340" s="578">
        <f t="shared" ref="H340:J340" si="188">SUM(H342)</f>
        <v>0</v>
      </c>
      <c r="I340" s="578">
        <f t="shared" si="188"/>
        <v>0</v>
      </c>
      <c r="J340" s="578">
        <f t="shared" si="188"/>
        <v>0</v>
      </c>
    </row>
    <row r="341" spans="1:10" hidden="1" x14ac:dyDescent="0.25">
      <c r="A341" s="571"/>
      <c r="B341" s="572"/>
      <c r="C341" s="573"/>
      <c r="D341" s="571"/>
      <c r="E341" s="577"/>
      <c r="F341" s="579"/>
      <c r="G341" s="579">
        <f t="shared" ref="G341" si="189">SUM(G343)</f>
        <v>0</v>
      </c>
      <c r="H341" s="579"/>
      <c r="I341" s="579"/>
      <c r="J341" s="579"/>
    </row>
    <row r="342" spans="1:10" hidden="1" x14ac:dyDescent="0.25">
      <c r="A342" s="568">
        <v>42</v>
      </c>
      <c r="B342" s="569"/>
      <c r="C342" s="570"/>
      <c r="D342" s="568" t="s">
        <v>34</v>
      </c>
      <c r="E342" s="576"/>
      <c r="F342" s="578">
        <v>0</v>
      </c>
      <c r="G342" s="578">
        <v>0</v>
      </c>
      <c r="H342" s="578">
        <v>0</v>
      </c>
      <c r="I342" s="578">
        <v>0</v>
      </c>
      <c r="J342" s="578">
        <v>0</v>
      </c>
    </row>
    <row r="343" spans="1:10" hidden="1" x14ac:dyDescent="0.25">
      <c r="A343" s="571"/>
      <c r="B343" s="572"/>
      <c r="C343" s="573"/>
      <c r="D343" s="571"/>
      <c r="E343" s="577"/>
      <c r="F343" s="579"/>
      <c r="G343" s="579"/>
      <c r="H343" s="579"/>
      <c r="I343" s="579"/>
      <c r="J343" s="579"/>
    </row>
    <row r="344" spans="1:10" ht="15" customHeight="1" x14ac:dyDescent="0.25">
      <c r="A344" s="592" t="s">
        <v>917</v>
      </c>
      <c r="B344" s="593"/>
      <c r="C344" s="594"/>
      <c r="D344" s="592" t="s">
        <v>543</v>
      </c>
      <c r="E344" s="576"/>
      <c r="F344" s="578">
        <f>SUM(F346)</f>
        <v>1771.03</v>
      </c>
      <c r="G344" s="578">
        <f t="shared" ref="G344:J347" si="190">SUM(G346)</f>
        <v>10000</v>
      </c>
      <c r="H344" s="578">
        <f t="shared" si="190"/>
        <v>0</v>
      </c>
      <c r="I344" s="578">
        <f t="shared" si="190"/>
        <v>0</v>
      </c>
      <c r="J344" s="578">
        <f t="shared" si="190"/>
        <v>0</v>
      </c>
    </row>
    <row r="345" spans="1:10" ht="25.5" customHeight="1" x14ac:dyDescent="0.25">
      <c r="A345" s="595"/>
      <c r="B345" s="596"/>
      <c r="C345" s="597"/>
      <c r="D345" s="595"/>
      <c r="E345" s="577"/>
      <c r="F345" s="579"/>
      <c r="G345" s="579">
        <f t="shared" si="190"/>
        <v>0</v>
      </c>
      <c r="H345" s="579"/>
      <c r="I345" s="579"/>
      <c r="J345" s="579"/>
    </row>
    <row r="346" spans="1:10" x14ac:dyDescent="0.25">
      <c r="A346" s="568">
        <v>4</v>
      </c>
      <c r="B346" s="569"/>
      <c r="C346" s="570"/>
      <c r="D346" s="568" t="s">
        <v>14</v>
      </c>
      <c r="E346" s="576"/>
      <c r="F346" s="578">
        <f>SUM(F348)</f>
        <v>1771.03</v>
      </c>
      <c r="G346" s="578">
        <f t="shared" si="190"/>
        <v>10000</v>
      </c>
      <c r="H346" s="578">
        <f t="shared" si="190"/>
        <v>0</v>
      </c>
      <c r="I346" s="578">
        <f t="shared" si="190"/>
        <v>0</v>
      </c>
      <c r="J346" s="578">
        <f t="shared" si="190"/>
        <v>0</v>
      </c>
    </row>
    <row r="347" spans="1:10" x14ac:dyDescent="0.25">
      <c r="A347" s="571"/>
      <c r="B347" s="572"/>
      <c r="C347" s="573"/>
      <c r="D347" s="571"/>
      <c r="E347" s="577"/>
      <c r="F347" s="579"/>
      <c r="G347" s="579">
        <f t="shared" si="190"/>
        <v>0</v>
      </c>
      <c r="H347" s="579"/>
      <c r="I347" s="579"/>
      <c r="J347" s="579"/>
    </row>
    <row r="348" spans="1:10" x14ac:dyDescent="0.25">
      <c r="A348" s="568">
        <v>42</v>
      </c>
      <c r="B348" s="569"/>
      <c r="C348" s="570"/>
      <c r="D348" s="568" t="s">
        <v>34</v>
      </c>
      <c r="E348" s="576"/>
      <c r="F348" s="578">
        <v>1771.03</v>
      </c>
      <c r="G348" s="578">
        <v>10000</v>
      </c>
      <c r="H348" s="578">
        <v>0</v>
      </c>
      <c r="I348" s="578">
        <v>0</v>
      </c>
      <c r="J348" s="578">
        <v>0</v>
      </c>
    </row>
    <row r="349" spans="1:10" x14ac:dyDescent="0.25">
      <c r="A349" s="571"/>
      <c r="B349" s="572"/>
      <c r="C349" s="573"/>
      <c r="D349" s="571"/>
      <c r="E349" s="577"/>
      <c r="F349" s="579"/>
      <c r="G349" s="579"/>
      <c r="H349" s="579"/>
      <c r="I349" s="579"/>
      <c r="J349" s="579"/>
    </row>
    <row r="350" spans="1:10" ht="15" customHeight="1" x14ac:dyDescent="0.25">
      <c r="A350" s="592" t="s">
        <v>918</v>
      </c>
      <c r="B350" s="593"/>
      <c r="C350" s="594"/>
      <c r="D350" s="592" t="s">
        <v>543</v>
      </c>
      <c r="E350" s="576"/>
      <c r="F350" s="578">
        <f>SUM(F352)</f>
        <v>0</v>
      </c>
      <c r="G350" s="578">
        <f t="shared" ref="G350:J350" si="191">SUM(G352)</f>
        <v>0</v>
      </c>
      <c r="H350" s="578">
        <f t="shared" si="191"/>
        <v>8000</v>
      </c>
      <c r="I350" s="578">
        <f t="shared" si="191"/>
        <v>8320</v>
      </c>
      <c r="J350" s="578">
        <f t="shared" si="191"/>
        <v>8404</v>
      </c>
    </row>
    <row r="351" spans="1:10" ht="25.5" customHeight="1" x14ac:dyDescent="0.25">
      <c r="A351" s="595"/>
      <c r="B351" s="596"/>
      <c r="C351" s="597"/>
      <c r="D351" s="595"/>
      <c r="E351" s="577"/>
      <c r="F351" s="579"/>
      <c r="G351" s="579">
        <f t="shared" ref="G351" si="192">SUM(G353)</f>
        <v>0</v>
      </c>
      <c r="H351" s="579"/>
      <c r="I351" s="579"/>
      <c r="J351" s="579"/>
    </row>
    <row r="352" spans="1:10" x14ac:dyDescent="0.25">
      <c r="A352" s="568">
        <v>4</v>
      </c>
      <c r="B352" s="569"/>
      <c r="C352" s="570"/>
      <c r="D352" s="568" t="s">
        <v>14</v>
      </c>
      <c r="E352" s="576"/>
      <c r="F352" s="578">
        <f>SUM(F354)</f>
        <v>0</v>
      </c>
      <c r="G352" s="578">
        <f t="shared" ref="G352:J352" si="193">SUM(G354)</f>
        <v>0</v>
      </c>
      <c r="H352" s="578">
        <f t="shared" si="193"/>
        <v>8000</v>
      </c>
      <c r="I352" s="578">
        <f t="shared" si="193"/>
        <v>8320</v>
      </c>
      <c r="J352" s="578">
        <f t="shared" si="193"/>
        <v>8404</v>
      </c>
    </row>
    <row r="353" spans="1:10" x14ac:dyDescent="0.25">
      <c r="A353" s="571"/>
      <c r="B353" s="572"/>
      <c r="C353" s="573"/>
      <c r="D353" s="571"/>
      <c r="E353" s="577"/>
      <c r="F353" s="579"/>
      <c r="G353" s="579">
        <f t="shared" ref="G353" si="194">SUM(G355)</f>
        <v>0</v>
      </c>
      <c r="H353" s="579"/>
      <c r="I353" s="579"/>
      <c r="J353" s="579"/>
    </row>
    <row r="354" spans="1:10" x14ac:dyDescent="0.25">
      <c r="A354" s="568">
        <v>42</v>
      </c>
      <c r="B354" s="569"/>
      <c r="C354" s="570"/>
      <c r="D354" s="568" t="s">
        <v>34</v>
      </c>
      <c r="E354" s="576"/>
      <c r="F354" s="578">
        <v>0</v>
      </c>
      <c r="G354" s="578">
        <v>0</v>
      </c>
      <c r="H354" s="578">
        <v>8000</v>
      </c>
      <c r="I354" s="578">
        <v>8320</v>
      </c>
      <c r="J354" s="578">
        <v>8404</v>
      </c>
    </row>
    <row r="355" spans="1:10" x14ac:dyDescent="0.25">
      <c r="A355" s="571"/>
      <c r="B355" s="572"/>
      <c r="C355" s="573"/>
      <c r="D355" s="571"/>
      <c r="E355" s="577"/>
      <c r="F355" s="579"/>
      <c r="G355" s="579"/>
      <c r="H355" s="579"/>
      <c r="I355" s="579"/>
      <c r="J355" s="579"/>
    </row>
    <row r="356" spans="1:10" ht="15" customHeight="1" x14ac:dyDescent="0.25">
      <c r="A356" s="592" t="s">
        <v>911</v>
      </c>
      <c r="B356" s="593"/>
      <c r="C356" s="594"/>
      <c r="D356" s="592" t="s">
        <v>912</v>
      </c>
      <c r="E356" s="576"/>
      <c r="F356" s="578">
        <f>SUM(F358)</f>
        <v>26596.959999999999</v>
      </c>
      <c r="G356" s="578">
        <f t="shared" ref="G356:J356" si="195">SUM(G358)</f>
        <v>21000</v>
      </c>
      <c r="H356" s="578">
        <f t="shared" si="195"/>
        <v>22700</v>
      </c>
      <c r="I356" s="578">
        <f t="shared" si="195"/>
        <v>23608</v>
      </c>
      <c r="J356" s="578">
        <f t="shared" si="195"/>
        <v>23844</v>
      </c>
    </row>
    <row r="357" spans="1:10" ht="25.5" customHeight="1" x14ac:dyDescent="0.25">
      <c r="A357" s="595"/>
      <c r="B357" s="596"/>
      <c r="C357" s="597"/>
      <c r="D357" s="595"/>
      <c r="E357" s="577"/>
      <c r="F357" s="579"/>
      <c r="G357" s="579">
        <f t="shared" ref="G357" si="196">SUM(G359)</f>
        <v>0</v>
      </c>
      <c r="H357" s="579"/>
      <c r="I357" s="579"/>
      <c r="J357" s="579"/>
    </row>
    <row r="358" spans="1:10" x14ac:dyDescent="0.25">
      <c r="A358" s="568">
        <v>4</v>
      </c>
      <c r="B358" s="569"/>
      <c r="C358" s="570"/>
      <c r="D358" s="568" t="s">
        <v>14</v>
      </c>
      <c r="E358" s="576"/>
      <c r="F358" s="578">
        <f>SUM(F360)</f>
        <v>26596.959999999999</v>
      </c>
      <c r="G358" s="578">
        <f t="shared" ref="G358:J358" si="197">SUM(G360)</f>
        <v>21000</v>
      </c>
      <c r="H358" s="578">
        <f t="shared" si="197"/>
        <v>22700</v>
      </c>
      <c r="I358" s="578">
        <f t="shared" si="197"/>
        <v>23608</v>
      </c>
      <c r="J358" s="578">
        <f t="shared" si="197"/>
        <v>23844</v>
      </c>
    </row>
    <row r="359" spans="1:10" x14ac:dyDescent="0.25">
      <c r="A359" s="571"/>
      <c r="B359" s="572"/>
      <c r="C359" s="573"/>
      <c r="D359" s="571"/>
      <c r="E359" s="577"/>
      <c r="F359" s="579"/>
      <c r="G359" s="579">
        <f t="shared" ref="G359" si="198">SUM(G361)</f>
        <v>0</v>
      </c>
      <c r="H359" s="579"/>
      <c r="I359" s="579"/>
      <c r="J359" s="579"/>
    </row>
    <row r="360" spans="1:10" x14ac:dyDescent="0.25">
      <c r="A360" s="568">
        <v>42</v>
      </c>
      <c r="B360" s="569"/>
      <c r="C360" s="570"/>
      <c r="D360" s="568" t="s">
        <v>34</v>
      </c>
      <c r="E360" s="576"/>
      <c r="F360" s="578">
        <v>26596.959999999999</v>
      </c>
      <c r="G360" s="578">
        <v>21000</v>
      </c>
      <c r="H360" s="578">
        <v>22700</v>
      </c>
      <c r="I360" s="578">
        <v>23608</v>
      </c>
      <c r="J360" s="578">
        <v>23844</v>
      </c>
    </row>
    <row r="361" spans="1:10" x14ac:dyDescent="0.25">
      <c r="A361" s="571"/>
      <c r="B361" s="572"/>
      <c r="C361" s="573"/>
      <c r="D361" s="571"/>
      <c r="E361" s="577"/>
      <c r="F361" s="579"/>
      <c r="G361" s="579"/>
      <c r="H361" s="579"/>
      <c r="I361" s="579"/>
      <c r="J361" s="579"/>
    </row>
    <row r="362" spans="1:10" ht="15" customHeight="1" x14ac:dyDescent="0.25">
      <c r="A362" s="592" t="s">
        <v>913</v>
      </c>
      <c r="B362" s="593"/>
      <c r="C362" s="594"/>
      <c r="D362" s="592" t="s">
        <v>516</v>
      </c>
      <c r="E362" s="576"/>
      <c r="F362" s="578">
        <f>SUM(F364)</f>
        <v>570</v>
      </c>
      <c r="G362" s="578">
        <f t="shared" ref="G362" si="199">SUM(G364)</f>
        <v>700</v>
      </c>
      <c r="H362" s="578">
        <f t="shared" ref="H362:J362" si="200">SUM(H364)</f>
        <v>0</v>
      </c>
      <c r="I362" s="578">
        <f t="shared" si="200"/>
        <v>0</v>
      </c>
      <c r="J362" s="578">
        <f t="shared" si="200"/>
        <v>0</v>
      </c>
    </row>
    <row r="363" spans="1:10" ht="25.5" customHeight="1" x14ac:dyDescent="0.25">
      <c r="A363" s="595"/>
      <c r="B363" s="596"/>
      <c r="C363" s="597"/>
      <c r="D363" s="595"/>
      <c r="E363" s="577"/>
      <c r="F363" s="579"/>
      <c r="G363" s="579">
        <f t="shared" ref="G363" si="201">SUM(G365)</f>
        <v>0</v>
      </c>
      <c r="H363" s="579"/>
      <c r="I363" s="579"/>
      <c r="J363" s="579"/>
    </row>
    <row r="364" spans="1:10" x14ac:dyDescent="0.25">
      <c r="A364" s="568">
        <v>4</v>
      </c>
      <c r="B364" s="569"/>
      <c r="C364" s="570"/>
      <c r="D364" s="568" t="s">
        <v>14</v>
      </c>
      <c r="E364" s="576"/>
      <c r="F364" s="578">
        <f>SUM(F366)</f>
        <v>570</v>
      </c>
      <c r="G364" s="578">
        <f t="shared" ref="G364" si="202">SUM(G366)</f>
        <v>700</v>
      </c>
      <c r="H364" s="578">
        <f t="shared" ref="H364:J364" si="203">SUM(H366)</f>
        <v>0</v>
      </c>
      <c r="I364" s="578">
        <f t="shared" si="203"/>
        <v>0</v>
      </c>
      <c r="J364" s="578">
        <f t="shared" si="203"/>
        <v>0</v>
      </c>
    </row>
    <row r="365" spans="1:10" x14ac:dyDescent="0.25">
      <c r="A365" s="571"/>
      <c r="B365" s="572"/>
      <c r="C365" s="573"/>
      <c r="D365" s="571"/>
      <c r="E365" s="577"/>
      <c r="F365" s="579"/>
      <c r="G365" s="579">
        <f t="shared" ref="G365" si="204">SUM(G367)</f>
        <v>0</v>
      </c>
      <c r="H365" s="579"/>
      <c r="I365" s="579"/>
      <c r="J365" s="579"/>
    </row>
    <row r="366" spans="1:10" x14ac:dyDescent="0.25">
      <c r="A366" s="568">
        <v>42</v>
      </c>
      <c r="B366" s="569"/>
      <c r="C366" s="570"/>
      <c r="D366" s="568" t="s">
        <v>34</v>
      </c>
      <c r="E366" s="576"/>
      <c r="F366" s="578">
        <v>570</v>
      </c>
      <c r="G366" s="578">
        <v>700</v>
      </c>
      <c r="H366" s="578">
        <v>0</v>
      </c>
      <c r="I366" s="578">
        <v>0</v>
      </c>
      <c r="J366" s="578">
        <v>0</v>
      </c>
    </row>
    <row r="367" spans="1:10" x14ac:dyDescent="0.25">
      <c r="A367" s="571"/>
      <c r="B367" s="572"/>
      <c r="C367" s="573"/>
      <c r="D367" s="571"/>
      <c r="E367" s="577"/>
      <c r="F367" s="579"/>
      <c r="G367" s="579"/>
      <c r="H367" s="579"/>
      <c r="I367" s="579"/>
      <c r="J367" s="579"/>
    </row>
    <row r="368" spans="1:10" ht="15" customHeight="1" x14ac:dyDescent="0.25">
      <c r="A368" s="592" t="s">
        <v>922</v>
      </c>
      <c r="B368" s="593"/>
      <c r="C368" s="594"/>
      <c r="D368" s="592" t="s">
        <v>544</v>
      </c>
      <c r="E368" s="576"/>
      <c r="F368" s="578">
        <f>SUM(F370)</f>
        <v>50</v>
      </c>
      <c r="G368" s="578">
        <f t="shared" ref="G368" si="205">SUM(G370)</f>
        <v>200</v>
      </c>
      <c r="H368" s="578">
        <f t="shared" ref="H368:J368" si="206">SUM(H370)</f>
        <v>200</v>
      </c>
      <c r="I368" s="578">
        <f t="shared" si="206"/>
        <v>208</v>
      </c>
      <c r="J368" s="578">
        <f t="shared" si="206"/>
        <v>210</v>
      </c>
    </row>
    <row r="369" spans="1:10" ht="25.5" customHeight="1" x14ac:dyDescent="0.25">
      <c r="A369" s="595"/>
      <c r="B369" s="596"/>
      <c r="C369" s="597"/>
      <c r="D369" s="595"/>
      <c r="E369" s="577"/>
      <c r="F369" s="579"/>
      <c r="G369" s="579">
        <f t="shared" ref="G369" si="207">SUM(G371)</f>
        <v>0</v>
      </c>
      <c r="H369" s="579"/>
      <c r="I369" s="579"/>
      <c r="J369" s="579"/>
    </row>
    <row r="370" spans="1:10" x14ac:dyDescent="0.25">
      <c r="A370" s="568">
        <v>4</v>
      </c>
      <c r="B370" s="569"/>
      <c r="C370" s="570"/>
      <c r="D370" s="568" t="s">
        <v>14</v>
      </c>
      <c r="E370" s="576"/>
      <c r="F370" s="578">
        <f>SUM(F372)</f>
        <v>50</v>
      </c>
      <c r="G370" s="578">
        <f t="shared" ref="G370" si="208">SUM(G372)</f>
        <v>200</v>
      </c>
      <c r="H370" s="578">
        <f t="shared" ref="H370:J370" si="209">SUM(H372)</f>
        <v>200</v>
      </c>
      <c r="I370" s="578">
        <f t="shared" si="209"/>
        <v>208</v>
      </c>
      <c r="J370" s="578">
        <f t="shared" si="209"/>
        <v>210</v>
      </c>
    </row>
    <row r="371" spans="1:10" x14ac:dyDescent="0.25">
      <c r="A371" s="571"/>
      <c r="B371" s="572"/>
      <c r="C371" s="573"/>
      <c r="D371" s="571"/>
      <c r="E371" s="577"/>
      <c r="F371" s="579"/>
      <c r="G371" s="579">
        <f t="shared" ref="G371" si="210">SUM(G373)</f>
        <v>0</v>
      </c>
      <c r="H371" s="579"/>
      <c r="I371" s="579"/>
      <c r="J371" s="579"/>
    </row>
    <row r="372" spans="1:10" x14ac:dyDescent="0.25">
      <c r="A372" s="568">
        <v>42</v>
      </c>
      <c r="B372" s="569"/>
      <c r="C372" s="570"/>
      <c r="D372" s="568" t="s">
        <v>34</v>
      </c>
      <c r="E372" s="576"/>
      <c r="F372" s="578">
        <v>50</v>
      </c>
      <c r="G372" s="578">
        <v>200</v>
      </c>
      <c r="H372" s="578">
        <v>200</v>
      </c>
      <c r="I372" s="578">
        <v>208</v>
      </c>
      <c r="J372" s="578">
        <v>210</v>
      </c>
    </row>
    <row r="373" spans="1:10" x14ac:dyDescent="0.25">
      <c r="A373" s="571"/>
      <c r="B373" s="572"/>
      <c r="C373" s="573"/>
      <c r="D373" s="571"/>
      <c r="E373" s="577"/>
      <c r="F373" s="579"/>
      <c r="G373" s="579"/>
      <c r="H373" s="579"/>
      <c r="I373" s="579"/>
      <c r="J373" s="579"/>
    </row>
    <row r="374" spans="1:10" ht="15" customHeight="1" x14ac:dyDescent="0.25">
      <c r="A374" s="592" t="s">
        <v>923</v>
      </c>
      <c r="B374" s="593"/>
      <c r="C374" s="594"/>
      <c r="D374" s="592" t="s">
        <v>545</v>
      </c>
      <c r="E374" s="576"/>
      <c r="F374" s="578">
        <f>SUM(F376)</f>
        <v>791.26</v>
      </c>
      <c r="G374" s="578">
        <f t="shared" ref="G374" si="211">SUM(G376)</f>
        <v>5297.53</v>
      </c>
      <c r="H374" s="578">
        <f t="shared" ref="H374:J374" si="212">SUM(H376)</f>
        <v>0</v>
      </c>
      <c r="I374" s="578">
        <f t="shared" si="212"/>
        <v>0</v>
      </c>
      <c r="J374" s="578">
        <f t="shared" si="212"/>
        <v>0</v>
      </c>
    </row>
    <row r="375" spans="1:10" ht="25.5" customHeight="1" x14ac:dyDescent="0.25">
      <c r="A375" s="595"/>
      <c r="B375" s="596"/>
      <c r="C375" s="597"/>
      <c r="D375" s="595"/>
      <c r="E375" s="577"/>
      <c r="F375" s="579"/>
      <c r="G375" s="579">
        <f t="shared" ref="G375" si="213">SUM(G377)</f>
        <v>0</v>
      </c>
      <c r="H375" s="579"/>
      <c r="I375" s="579"/>
      <c r="J375" s="579"/>
    </row>
    <row r="376" spans="1:10" x14ac:dyDescent="0.25">
      <c r="A376" s="568">
        <v>4</v>
      </c>
      <c r="B376" s="569"/>
      <c r="C376" s="570"/>
      <c r="D376" s="568" t="s">
        <v>14</v>
      </c>
      <c r="E376" s="576"/>
      <c r="F376" s="578">
        <f>SUM(F378)</f>
        <v>791.26</v>
      </c>
      <c r="G376" s="578">
        <f t="shared" ref="G376" si="214">SUM(G378)</f>
        <v>5297.53</v>
      </c>
      <c r="H376" s="578">
        <f t="shared" ref="H376:J376" si="215">SUM(H378)</f>
        <v>0</v>
      </c>
      <c r="I376" s="578">
        <f t="shared" si="215"/>
        <v>0</v>
      </c>
      <c r="J376" s="578">
        <f t="shared" si="215"/>
        <v>0</v>
      </c>
    </row>
    <row r="377" spans="1:10" x14ac:dyDescent="0.25">
      <c r="A377" s="571"/>
      <c r="B377" s="572"/>
      <c r="C377" s="573"/>
      <c r="D377" s="571"/>
      <c r="E377" s="577"/>
      <c r="F377" s="579"/>
      <c r="G377" s="579">
        <f t="shared" ref="G377" si="216">SUM(G379)</f>
        <v>0</v>
      </c>
      <c r="H377" s="579"/>
      <c r="I377" s="579"/>
      <c r="J377" s="579"/>
    </row>
    <row r="378" spans="1:10" x14ac:dyDescent="0.25">
      <c r="A378" s="568">
        <v>42</v>
      </c>
      <c r="B378" s="569"/>
      <c r="C378" s="570"/>
      <c r="D378" s="568" t="s">
        <v>34</v>
      </c>
      <c r="E378" s="576"/>
      <c r="F378" s="578">
        <v>791.26</v>
      </c>
      <c r="G378" s="578">
        <v>5297.53</v>
      </c>
      <c r="H378" s="578">
        <v>0</v>
      </c>
      <c r="I378" s="578">
        <v>0</v>
      </c>
      <c r="J378" s="578">
        <v>0</v>
      </c>
    </row>
    <row r="379" spans="1:10" x14ac:dyDescent="0.25">
      <c r="A379" s="571"/>
      <c r="B379" s="572"/>
      <c r="C379" s="573"/>
      <c r="D379" s="571"/>
      <c r="E379" s="577"/>
      <c r="F379" s="579"/>
      <c r="G379" s="579"/>
      <c r="H379" s="579"/>
      <c r="I379" s="579"/>
      <c r="J379" s="579"/>
    </row>
    <row r="380" spans="1:10" ht="15" hidden="1" customHeight="1" x14ac:dyDescent="0.25">
      <c r="A380" s="580" t="s">
        <v>842</v>
      </c>
      <c r="B380" s="581"/>
      <c r="C380" s="582"/>
      <c r="D380" s="607" t="s">
        <v>843</v>
      </c>
      <c r="E380" s="605"/>
      <c r="F380" s="590">
        <f>SUM(F382)</f>
        <v>0</v>
      </c>
      <c r="G380" s="590">
        <f t="shared" ref="G380:J380" si="217">SUM(G382)</f>
        <v>0</v>
      </c>
      <c r="H380" s="590">
        <f t="shared" si="217"/>
        <v>0</v>
      </c>
      <c r="I380" s="590">
        <f t="shared" si="217"/>
        <v>0</v>
      </c>
      <c r="J380" s="590">
        <f t="shared" si="217"/>
        <v>0</v>
      </c>
    </row>
    <row r="381" spans="1:10" ht="19.5" hidden="1" customHeight="1" x14ac:dyDescent="0.25">
      <c r="A381" s="583"/>
      <c r="B381" s="584"/>
      <c r="C381" s="585"/>
      <c r="D381" s="608"/>
      <c r="E381" s="606"/>
      <c r="F381" s="591"/>
      <c r="G381" s="591"/>
      <c r="H381" s="591"/>
      <c r="I381" s="591"/>
      <c r="J381" s="591"/>
    </row>
    <row r="382" spans="1:10" ht="15" hidden="1" customHeight="1" x14ac:dyDescent="0.25">
      <c r="A382" s="592" t="s">
        <v>515</v>
      </c>
      <c r="B382" s="593"/>
      <c r="C382" s="594"/>
      <c r="D382" s="592" t="s">
        <v>516</v>
      </c>
      <c r="E382" s="576"/>
      <c r="F382" s="578">
        <f>SUM(F384)</f>
        <v>0</v>
      </c>
      <c r="G382" s="578">
        <f t="shared" ref="G382:J382" si="218">SUM(G384)</f>
        <v>0</v>
      </c>
      <c r="H382" s="578">
        <f t="shared" si="218"/>
        <v>0</v>
      </c>
      <c r="I382" s="578">
        <f t="shared" si="218"/>
        <v>0</v>
      </c>
      <c r="J382" s="578">
        <f t="shared" si="218"/>
        <v>0</v>
      </c>
    </row>
    <row r="383" spans="1:10" ht="25.5" hidden="1" customHeight="1" x14ac:dyDescent="0.25">
      <c r="A383" s="595"/>
      <c r="B383" s="596"/>
      <c r="C383" s="597"/>
      <c r="D383" s="595"/>
      <c r="E383" s="577"/>
      <c r="F383" s="579"/>
      <c r="G383" s="579"/>
      <c r="H383" s="579"/>
      <c r="I383" s="579"/>
      <c r="J383" s="579"/>
    </row>
    <row r="384" spans="1:10" hidden="1" x14ac:dyDescent="0.25">
      <c r="A384" s="568">
        <v>3</v>
      </c>
      <c r="B384" s="569"/>
      <c r="C384" s="570"/>
      <c r="D384" s="568" t="s">
        <v>12</v>
      </c>
      <c r="E384" s="576"/>
      <c r="F384" s="578">
        <f>SUM(F386+F388)</f>
        <v>0</v>
      </c>
      <c r="G384" s="578">
        <f>SUM(G386+G388)</f>
        <v>0</v>
      </c>
      <c r="H384" s="578">
        <f t="shared" ref="H384:J384" si="219">SUM(H386+H388)</f>
        <v>0</v>
      </c>
      <c r="I384" s="578">
        <f t="shared" si="219"/>
        <v>0</v>
      </c>
      <c r="J384" s="578">
        <f t="shared" si="219"/>
        <v>0</v>
      </c>
    </row>
    <row r="385" spans="1:10" hidden="1" x14ac:dyDescent="0.25">
      <c r="A385" s="571"/>
      <c r="B385" s="572"/>
      <c r="C385" s="573"/>
      <c r="D385" s="571"/>
      <c r="E385" s="577"/>
      <c r="F385" s="579"/>
      <c r="G385" s="579"/>
      <c r="H385" s="579"/>
      <c r="I385" s="579"/>
      <c r="J385" s="579"/>
    </row>
    <row r="386" spans="1:10" hidden="1" x14ac:dyDescent="0.25">
      <c r="A386" s="568">
        <v>31</v>
      </c>
      <c r="B386" s="569"/>
      <c r="C386" s="570"/>
      <c r="D386" s="568" t="s">
        <v>13</v>
      </c>
      <c r="E386" s="576"/>
      <c r="F386" s="578">
        <v>0</v>
      </c>
      <c r="G386" s="578">
        <v>0</v>
      </c>
      <c r="H386" s="611">
        <v>0</v>
      </c>
      <c r="I386" s="611">
        <v>0</v>
      </c>
      <c r="J386" s="611">
        <v>0</v>
      </c>
    </row>
    <row r="387" spans="1:10" hidden="1" x14ac:dyDescent="0.25">
      <c r="A387" s="571"/>
      <c r="B387" s="572"/>
      <c r="C387" s="573"/>
      <c r="D387" s="571"/>
      <c r="E387" s="577"/>
      <c r="F387" s="579"/>
      <c r="G387" s="579"/>
      <c r="H387" s="612"/>
      <c r="I387" s="612"/>
      <c r="J387" s="612"/>
    </row>
    <row r="388" spans="1:10" hidden="1" x14ac:dyDescent="0.25">
      <c r="A388" s="568">
        <v>32</v>
      </c>
      <c r="B388" s="569"/>
      <c r="C388" s="570"/>
      <c r="D388" s="568" t="s">
        <v>25</v>
      </c>
      <c r="E388" s="576"/>
      <c r="F388" s="578">
        <v>0</v>
      </c>
      <c r="G388" s="578">
        <v>0</v>
      </c>
      <c r="H388" s="611">
        <v>0</v>
      </c>
      <c r="I388" s="611">
        <v>0</v>
      </c>
      <c r="J388" s="611">
        <v>0</v>
      </c>
    </row>
    <row r="389" spans="1:10" hidden="1" x14ac:dyDescent="0.25">
      <c r="A389" s="571"/>
      <c r="B389" s="572"/>
      <c r="C389" s="573"/>
      <c r="D389" s="571"/>
      <c r="E389" s="577"/>
      <c r="F389" s="579"/>
      <c r="G389" s="579"/>
      <c r="H389" s="612"/>
      <c r="I389" s="612"/>
      <c r="J389" s="612"/>
    </row>
    <row r="390" spans="1:10" x14ac:dyDescent="0.25">
      <c r="A390" s="580" t="s">
        <v>529</v>
      </c>
      <c r="B390" s="581"/>
      <c r="C390" s="582"/>
      <c r="D390" s="607" t="s">
        <v>530</v>
      </c>
      <c r="E390" s="605"/>
      <c r="F390" s="590">
        <f>SUM(F392)</f>
        <v>2248.13</v>
      </c>
      <c r="G390" s="590">
        <f t="shared" ref="G390" si="220">SUM(G392)</f>
        <v>5000</v>
      </c>
      <c r="H390" s="590">
        <f t="shared" ref="H390:J390" si="221">SUM(H392)</f>
        <v>5000</v>
      </c>
      <c r="I390" s="590">
        <f t="shared" si="221"/>
        <v>5200</v>
      </c>
      <c r="J390" s="590">
        <f t="shared" si="221"/>
        <v>5252</v>
      </c>
    </row>
    <row r="391" spans="1:10" ht="15" customHeight="1" x14ac:dyDescent="0.25">
      <c r="A391" s="583"/>
      <c r="B391" s="584"/>
      <c r="C391" s="585"/>
      <c r="D391" s="608"/>
      <c r="E391" s="606"/>
      <c r="F391" s="591"/>
      <c r="G391" s="591">
        <f t="shared" ref="G391" si="222">SUM(G393)</f>
        <v>0</v>
      </c>
      <c r="H391" s="591"/>
      <c r="I391" s="591"/>
      <c r="J391" s="591"/>
    </row>
    <row r="392" spans="1:10" ht="15" customHeight="1" x14ac:dyDescent="0.25">
      <c r="A392" s="592" t="s">
        <v>914</v>
      </c>
      <c r="B392" s="593"/>
      <c r="C392" s="594"/>
      <c r="D392" s="592" t="s">
        <v>514</v>
      </c>
      <c r="E392" s="576"/>
      <c r="F392" s="578">
        <f>SUM(F394)</f>
        <v>2248.13</v>
      </c>
      <c r="G392" s="578">
        <f t="shared" ref="G392" si="223">SUM(G394)</f>
        <v>5000</v>
      </c>
      <c r="H392" s="578">
        <f t="shared" ref="H392:J392" si="224">SUM(H394)</f>
        <v>5000</v>
      </c>
      <c r="I392" s="578">
        <f t="shared" si="224"/>
        <v>5200</v>
      </c>
      <c r="J392" s="578">
        <f t="shared" si="224"/>
        <v>5252</v>
      </c>
    </row>
    <row r="393" spans="1:10" ht="25.5" customHeight="1" x14ac:dyDescent="0.25">
      <c r="A393" s="595"/>
      <c r="B393" s="596"/>
      <c r="C393" s="597"/>
      <c r="D393" s="595"/>
      <c r="E393" s="577"/>
      <c r="F393" s="579"/>
      <c r="G393" s="579">
        <f t="shared" ref="G393" si="225">SUM(G395)</f>
        <v>0</v>
      </c>
      <c r="H393" s="579"/>
      <c r="I393" s="579"/>
      <c r="J393" s="579"/>
    </row>
    <row r="394" spans="1:10" x14ac:dyDescent="0.25">
      <c r="A394" s="568">
        <v>3</v>
      </c>
      <c r="B394" s="569"/>
      <c r="C394" s="570"/>
      <c r="D394" s="568" t="s">
        <v>12</v>
      </c>
      <c r="E394" s="576"/>
      <c r="F394" s="578">
        <f>SUM(F396+F398+F545)</f>
        <v>2248.13</v>
      </c>
      <c r="G394" s="578">
        <f>SUM(G396+G398+G545)</f>
        <v>5000</v>
      </c>
      <c r="H394" s="578">
        <f>SUM(H398)</f>
        <v>5000</v>
      </c>
      <c r="I394" s="578">
        <f t="shared" ref="I394:J394" si="226">SUM(I398)</f>
        <v>5200</v>
      </c>
      <c r="J394" s="578">
        <f t="shared" si="226"/>
        <v>5252</v>
      </c>
    </row>
    <row r="395" spans="1:10" x14ac:dyDescent="0.25">
      <c r="A395" s="571"/>
      <c r="B395" s="572"/>
      <c r="C395" s="573"/>
      <c r="D395" s="571"/>
      <c r="E395" s="577"/>
      <c r="F395" s="579"/>
      <c r="G395" s="579">
        <f>SUM(G397+G399+G546)</f>
        <v>0</v>
      </c>
      <c r="H395" s="579"/>
      <c r="I395" s="579"/>
      <c r="J395" s="579"/>
    </row>
    <row r="396" spans="1:10" hidden="1" x14ac:dyDescent="0.25">
      <c r="A396" s="568">
        <v>31</v>
      </c>
      <c r="B396" s="569"/>
      <c r="C396" s="570"/>
      <c r="D396" s="568" t="s">
        <v>13</v>
      </c>
      <c r="E396" s="576"/>
      <c r="F396" s="87"/>
      <c r="G396" s="87"/>
      <c r="H396" s="87"/>
      <c r="I396" s="87"/>
      <c r="J396" s="87"/>
    </row>
    <row r="397" spans="1:10" hidden="1" x14ac:dyDescent="0.25">
      <c r="A397" s="571"/>
      <c r="B397" s="572"/>
      <c r="C397" s="573"/>
      <c r="D397" s="571"/>
      <c r="E397" s="577"/>
      <c r="F397" s="87"/>
      <c r="G397" s="87"/>
      <c r="H397" s="87"/>
      <c r="I397" s="87"/>
      <c r="J397" s="87"/>
    </row>
    <row r="398" spans="1:10" x14ac:dyDescent="0.25">
      <c r="A398" s="568">
        <v>32</v>
      </c>
      <c r="B398" s="569"/>
      <c r="C398" s="570"/>
      <c r="D398" s="568" t="s">
        <v>25</v>
      </c>
      <c r="E398" s="576"/>
      <c r="F398" s="578">
        <v>2248.13</v>
      </c>
      <c r="G398" s="578">
        <v>5000</v>
      </c>
      <c r="H398" s="578">
        <v>5000</v>
      </c>
      <c r="I398" s="578">
        <v>5200</v>
      </c>
      <c r="J398" s="578">
        <v>5252</v>
      </c>
    </row>
    <row r="399" spans="1:10" x14ac:dyDescent="0.25">
      <c r="A399" s="571"/>
      <c r="B399" s="572"/>
      <c r="C399" s="573"/>
      <c r="D399" s="571"/>
      <c r="E399" s="577"/>
      <c r="F399" s="579"/>
      <c r="G399" s="579"/>
      <c r="H399" s="579"/>
      <c r="I399" s="579"/>
      <c r="J399" s="579"/>
    </row>
    <row r="400" spans="1:10" hidden="1" x14ac:dyDescent="0.25">
      <c r="A400" s="580" t="s">
        <v>531</v>
      </c>
      <c r="B400" s="581"/>
      <c r="C400" s="582"/>
      <c r="D400" s="607" t="s">
        <v>532</v>
      </c>
      <c r="E400" s="605"/>
      <c r="F400" s="590">
        <f>SUM(F402)</f>
        <v>0</v>
      </c>
      <c r="G400" s="590">
        <f t="shared" ref="G400" si="227">SUM(G402)</f>
        <v>0</v>
      </c>
      <c r="H400" s="590">
        <f t="shared" ref="H400:J400" si="228">SUM(H402)</f>
        <v>0</v>
      </c>
      <c r="I400" s="590">
        <f t="shared" si="228"/>
        <v>0</v>
      </c>
      <c r="J400" s="590">
        <f t="shared" si="228"/>
        <v>0</v>
      </c>
    </row>
    <row r="401" spans="1:11" ht="15" hidden="1" customHeight="1" x14ac:dyDescent="0.25">
      <c r="A401" s="583"/>
      <c r="B401" s="584"/>
      <c r="C401" s="585"/>
      <c r="D401" s="608"/>
      <c r="E401" s="606"/>
      <c r="F401" s="591"/>
      <c r="G401" s="591">
        <f t="shared" ref="G401" si="229">SUM(G403)</f>
        <v>0</v>
      </c>
      <c r="H401" s="591"/>
      <c r="I401" s="591"/>
      <c r="J401" s="591"/>
    </row>
    <row r="402" spans="1:11" ht="15" hidden="1" customHeight="1" x14ac:dyDescent="0.25">
      <c r="A402" s="592" t="s">
        <v>513</v>
      </c>
      <c r="B402" s="593"/>
      <c r="C402" s="594"/>
      <c r="D402" s="592" t="s">
        <v>514</v>
      </c>
      <c r="E402" s="576"/>
      <c r="F402" s="578">
        <f>SUM(F404)</f>
        <v>0</v>
      </c>
      <c r="G402" s="578">
        <f t="shared" ref="G402" si="230">SUM(G404)</f>
        <v>0</v>
      </c>
      <c r="H402" s="578">
        <f t="shared" ref="H402:J402" si="231">SUM(H404)</f>
        <v>0</v>
      </c>
      <c r="I402" s="578">
        <f t="shared" si="231"/>
        <v>0</v>
      </c>
      <c r="J402" s="578">
        <f t="shared" si="231"/>
        <v>0</v>
      </c>
    </row>
    <row r="403" spans="1:11" ht="25.5" hidden="1" customHeight="1" x14ac:dyDescent="0.25">
      <c r="A403" s="595"/>
      <c r="B403" s="596"/>
      <c r="C403" s="597"/>
      <c r="D403" s="595"/>
      <c r="E403" s="577"/>
      <c r="F403" s="579"/>
      <c r="G403" s="579">
        <f t="shared" ref="G403" si="232">SUM(G405)</f>
        <v>0</v>
      </c>
      <c r="H403" s="579"/>
      <c r="I403" s="579"/>
      <c r="J403" s="579"/>
    </row>
    <row r="404" spans="1:11" hidden="1" x14ac:dyDescent="0.25">
      <c r="A404" s="568">
        <v>3</v>
      </c>
      <c r="B404" s="569"/>
      <c r="C404" s="570"/>
      <c r="D404" s="568" t="s">
        <v>12</v>
      </c>
      <c r="E404" s="576"/>
      <c r="F404" s="578">
        <f>SUM(F406+F408+F555)</f>
        <v>0</v>
      </c>
      <c r="G404" s="578">
        <f>SUM(G406+G408+G555)</f>
        <v>0</v>
      </c>
      <c r="H404" s="578">
        <f t="shared" ref="H404:J404" si="233">SUM(H406+H408+H555)</f>
        <v>0</v>
      </c>
      <c r="I404" s="578">
        <f t="shared" si="233"/>
        <v>0</v>
      </c>
      <c r="J404" s="578">
        <f t="shared" si="233"/>
        <v>0</v>
      </c>
    </row>
    <row r="405" spans="1:11" hidden="1" x14ac:dyDescent="0.25">
      <c r="A405" s="571"/>
      <c r="B405" s="572"/>
      <c r="C405" s="573"/>
      <c r="D405" s="571"/>
      <c r="E405" s="577"/>
      <c r="F405" s="579"/>
      <c r="G405" s="579">
        <f>SUM(G407+G409+G556)</f>
        <v>0</v>
      </c>
      <c r="H405" s="579"/>
      <c r="I405" s="579"/>
      <c r="J405" s="579"/>
    </row>
    <row r="406" spans="1:11" hidden="1" x14ac:dyDescent="0.25">
      <c r="A406" s="568">
        <v>31</v>
      </c>
      <c r="B406" s="569"/>
      <c r="C406" s="570"/>
      <c r="D406" s="568" t="s">
        <v>13</v>
      </c>
      <c r="E406" s="576"/>
      <c r="F406" s="87"/>
      <c r="G406" s="87"/>
      <c r="H406" s="87"/>
      <c r="I406" s="87"/>
      <c r="J406" s="87"/>
    </row>
    <row r="407" spans="1:11" hidden="1" x14ac:dyDescent="0.25">
      <c r="A407" s="571"/>
      <c r="B407" s="572"/>
      <c r="C407" s="573"/>
      <c r="D407" s="571"/>
      <c r="E407" s="577"/>
      <c r="F407" s="87"/>
      <c r="G407" s="87"/>
      <c r="H407" s="87"/>
      <c r="I407" s="87"/>
      <c r="J407" s="87"/>
    </row>
    <row r="408" spans="1:11" hidden="1" x14ac:dyDescent="0.25">
      <c r="A408" s="568">
        <v>32</v>
      </c>
      <c r="B408" s="569"/>
      <c r="C408" s="570"/>
      <c r="D408" s="568" t="s">
        <v>25</v>
      </c>
      <c r="E408" s="576"/>
      <c r="F408" s="578">
        <v>0</v>
      </c>
      <c r="G408" s="578">
        <v>0</v>
      </c>
      <c r="H408" s="578">
        <v>0</v>
      </c>
      <c r="I408" s="578">
        <v>0</v>
      </c>
      <c r="J408" s="578">
        <v>0</v>
      </c>
      <c r="K408">
        <v>0</v>
      </c>
    </row>
    <row r="409" spans="1:11" hidden="1" x14ac:dyDescent="0.25">
      <c r="A409" s="571"/>
      <c r="B409" s="572"/>
      <c r="C409" s="573"/>
      <c r="D409" s="571"/>
      <c r="E409" s="577"/>
      <c r="F409" s="579"/>
      <c r="G409" s="579"/>
      <c r="H409" s="579"/>
      <c r="I409" s="579"/>
      <c r="J409" s="579"/>
    </row>
    <row r="410" spans="1:11" x14ac:dyDescent="0.25">
      <c r="A410" s="580" t="s">
        <v>894</v>
      </c>
      <c r="B410" s="581"/>
      <c r="C410" s="582"/>
      <c r="D410" s="607" t="s">
        <v>834</v>
      </c>
      <c r="E410" s="605"/>
      <c r="F410" s="590">
        <f>SUM(F412)</f>
        <v>400</v>
      </c>
      <c r="G410" s="590">
        <f t="shared" ref="G410:J413" si="234">SUM(G412)</f>
        <v>700</v>
      </c>
      <c r="H410" s="590">
        <f t="shared" si="234"/>
        <v>700</v>
      </c>
      <c r="I410" s="590">
        <f t="shared" si="234"/>
        <v>728</v>
      </c>
      <c r="J410" s="590">
        <f t="shared" si="234"/>
        <v>735</v>
      </c>
    </row>
    <row r="411" spans="1:11" ht="15" customHeight="1" x14ac:dyDescent="0.25">
      <c r="A411" s="583"/>
      <c r="B411" s="584"/>
      <c r="C411" s="585"/>
      <c r="D411" s="608"/>
      <c r="E411" s="606"/>
      <c r="F411" s="591"/>
      <c r="G411" s="591">
        <f t="shared" si="234"/>
        <v>0</v>
      </c>
      <c r="H411" s="591"/>
      <c r="I411" s="591"/>
      <c r="J411" s="591"/>
    </row>
    <row r="412" spans="1:11" ht="15" customHeight="1" x14ac:dyDescent="0.25">
      <c r="A412" s="592" t="s">
        <v>914</v>
      </c>
      <c r="B412" s="593"/>
      <c r="C412" s="594"/>
      <c r="D412" s="592" t="s">
        <v>514</v>
      </c>
      <c r="E412" s="576"/>
      <c r="F412" s="578">
        <f>SUM(F414)</f>
        <v>400</v>
      </c>
      <c r="G412" s="578">
        <f t="shared" si="234"/>
        <v>700</v>
      </c>
      <c r="H412" s="578">
        <f t="shared" si="234"/>
        <v>700</v>
      </c>
      <c r="I412" s="578">
        <f t="shared" si="234"/>
        <v>728</v>
      </c>
      <c r="J412" s="578">
        <f t="shared" si="234"/>
        <v>735</v>
      </c>
    </row>
    <row r="413" spans="1:11" ht="25.5" customHeight="1" x14ac:dyDescent="0.25">
      <c r="A413" s="595"/>
      <c r="B413" s="596"/>
      <c r="C413" s="597"/>
      <c r="D413" s="595"/>
      <c r="E413" s="577"/>
      <c r="F413" s="579"/>
      <c r="G413" s="579">
        <f t="shared" si="234"/>
        <v>0</v>
      </c>
      <c r="H413" s="579"/>
      <c r="I413" s="579"/>
      <c r="J413" s="579"/>
    </row>
    <row r="414" spans="1:11" x14ac:dyDescent="0.25">
      <c r="A414" s="568">
        <v>3</v>
      </c>
      <c r="B414" s="569"/>
      <c r="C414" s="570"/>
      <c r="D414" s="568" t="s">
        <v>12</v>
      </c>
      <c r="E414" s="576"/>
      <c r="F414" s="578">
        <f>SUM(F416+F418+F565)</f>
        <v>400</v>
      </c>
      <c r="G414" s="578">
        <f t="shared" ref="G414:J414" si="235">SUM(G416+G418+G565)</f>
        <v>700</v>
      </c>
      <c r="H414" s="578">
        <f t="shared" si="235"/>
        <v>700</v>
      </c>
      <c r="I414" s="578">
        <f t="shared" si="235"/>
        <v>728</v>
      </c>
      <c r="J414" s="578">
        <f t="shared" si="235"/>
        <v>735</v>
      </c>
    </row>
    <row r="415" spans="1:11" x14ac:dyDescent="0.25">
      <c r="A415" s="571"/>
      <c r="B415" s="572"/>
      <c r="C415" s="573"/>
      <c r="D415" s="571"/>
      <c r="E415" s="577"/>
      <c r="F415" s="579"/>
      <c r="G415" s="579"/>
      <c r="H415" s="579"/>
      <c r="I415" s="579"/>
      <c r="J415" s="579"/>
    </row>
    <row r="416" spans="1:11" hidden="1" x14ac:dyDescent="0.25">
      <c r="A416" s="568">
        <v>31</v>
      </c>
      <c r="B416" s="569"/>
      <c r="C416" s="570"/>
      <c r="D416" s="568" t="s">
        <v>13</v>
      </c>
      <c r="E416" s="576"/>
      <c r="F416" s="87">
        <v>0</v>
      </c>
      <c r="G416" s="87"/>
      <c r="H416" s="87"/>
      <c r="I416" s="87"/>
      <c r="J416" s="87"/>
    </row>
    <row r="417" spans="1:10" hidden="1" x14ac:dyDescent="0.25">
      <c r="A417" s="571"/>
      <c r="B417" s="572"/>
      <c r="C417" s="573"/>
      <c r="D417" s="571"/>
      <c r="E417" s="577"/>
      <c r="F417" s="87">
        <v>0</v>
      </c>
      <c r="G417" s="87">
        <v>0</v>
      </c>
      <c r="H417" s="87">
        <v>0</v>
      </c>
      <c r="I417" s="87">
        <v>0</v>
      </c>
      <c r="J417" s="87">
        <v>0</v>
      </c>
    </row>
    <row r="418" spans="1:10" x14ac:dyDescent="0.25">
      <c r="A418" s="568">
        <v>32</v>
      </c>
      <c r="B418" s="569"/>
      <c r="C418" s="570"/>
      <c r="D418" s="568" t="s">
        <v>25</v>
      </c>
      <c r="E418" s="576"/>
      <c r="F418" s="578">
        <v>400</v>
      </c>
      <c r="G418" s="578">
        <v>700</v>
      </c>
      <c r="H418" s="609">
        <v>700</v>
      </c>
      <c r="I418" s="609">
        <v>728</v>
      </c>
      <c r="J418" s="609">
        <v>735</v>
      </c>
    </row>
    <row r="419" spans="1:10" x14ac:dyDescent="0.25">
      <c r="A419" s="571"/>
      <c r="B419" s="572"/>
      <c r="C419" s="573"/>
      <c r="D419" s="571"/>
      <c r="E419" s="577"/>
      <c r="F419" s="579"/>
      <c r="G419" s="579"/>
      <c r="H419" s="610"/>
      <c r="I419" s="610"/>
      <c r="J419" s="610"/>
    </row>
    <row r="420" spans="1:10" x14ac:dyDescent="0.25">
      <c r="A420" s="580" t="s">
        <v>533</v>
      </c>
      <c r="B420" s="581"/>
      <c r="C420" s="582"/>
      <c r="D420" s="607" t="s">
        <v>534</v>
      </c>
      <c r="E420" s="605"/>
      <c r="F420" s="590">
        <f>SUM(F422+F430)</f>
        <v>21169.62</v>
      </c>
      <c r="G420" s="590">
        <f t="shared" ref="G420:J420" si="236">SUM(G422+G430)</f>
        <v>26000</v>
      </c>
      <c r="H420" s="590">
        <f t="shared" si="236"/>
        <v>25000</v>
      </c>
      <c r="I420" s="590">
        <f t="shared" si="236"/>
        <v>26000</v>
      </c>
      <c r="J420" s="590">
        <f t="shared" si="236"/>
        <v>26260</v>
      </c>
    </row>
    <row r="421" spans="1:10" ht="15" customHeight="1" x14ac:dyDescent="0.25">
      <c r="A421" s="583"/>
      <c r="B421" s="584"/>
      <c r="C421" s="585"/>
      <c r="D421" s="608"/>
      <c r="E421" s="606"/>
      <c r="F421" s="591"/>
      <c r="G421" s="591"/>
      <c r="H421" s="591"/>
      <c r="I421" s="591"/>
      <c r="J421" s="591"/>
    </row>
    <row r="422" spans="1:10" ht="15" customHeight="1" x14ac:dyDescent="0.25">
      <c r="A422" s="592" t="s">
        <v>911</v>
      </c>
      <c r="B422" s="593"/>
      <c r="C422" s="594"/>
      <c r="D422" s="592" t="s">
        <v>912</v>
      </c>
      <c r="E422" s="576"/>
      <c r="F422" s="578">
        <f>SUM(F424)</f>
        <v>0</v>
      </c>
      <c r="G422" s="578">
        <f t="shared" ref="G422:J423" si="237">SUM(G424)</f>
        <v>0</v>
      </c>
      <c r="H422" s="578">
        <f t="shared" si="237"/>
        <v>25000</v>
      </c>
      <c r="I422" s="578">
        <f t="shared" si="237"/>
        <v>26000</v>
      </c>
      <c r="J422" s="578">
        <f t="shared" si="237"/>
        <v>26260</v>
      </c>
    </row>
    <row r="423" spans="1:10" ht="25.5" customHeight="1" x14ac:dyDescent="0.25">
      <c r="A423" s="595"/>
      <c r="B423" s="596"/>
      <c r="C423" s="597"/>
      <c r="D423" s="595"/>
      <c r="E423" s="577"/>
      <c r="F423" s="579"/>
      <c r="G423" s="579">
        <f t="shared" si="237"/>
        <v>0</v>
      </c>
      <c r="H423" s="579"/>
      <c r="I423" s="579"/>
      <c r="J423" s="579"/>
    </row>
    <row r="424" spans="1:10" x14ac:dyDescent="0.25">
      <c r="A424" s="568">
        <v>4</v>
      </c>
      <c r="B424" s="569"/>
      <c r="C424" s="570"/>
      <c r="D424" s="568" t="s">
        <v>14</v>
      </c>
      <c r="E424" s="576"/>
      <c r="F424" s="578">
        <f>SUM(F426+F428+F557)</f>
        <v>0</v>
      </c>
      <c r="G424" s="578">
        <f>SUM(G426+G428+G557)</f>
        <v>0</v>
      </c>
      <c r="H424" s="578">
        <f>SUM(H428)</f>
        <v>25000</v>
      </c>
      <c r="I424" s="578">
        <f t="shared" ref="I424:J424" si="238">SUM(I428)</f>
        <v>26000</v>
      </c>
      <c r="J424" s="578">
        <f t="shared" si="238"/>
        <v>26260</v>
      </c>
    </row>
    <row r="425" spans="1:10" x14ac:dyDescent="0.25">
      <c r="A425" s="571"/>
      <c r="B425" s="572"/>
      <c r="C425" s="573"/>
      <c r="D425" s="571"/>
      <c r="E425" s="577"/>
      <c r="F425" s="579"/>
      <c r="G425" s="579">
        <f>SUM(G427+G429+G558)</f>
        <v>0</v>
      </c>
      <c r="H425" s="579"/>
      <c r="I425" s="579"/>
      <c r="J425" s="579"/>
    </row>
    <row r="426" spans="1:10" ht="15" hidden="1" customHeight="1" x14ac:dyDescent="0.25">
      <c r="A426" s="568">
        <v>31</v>
      </c>
      <c r="B426" s="569"/>
      <c r="C426" s="570"/>
      <c r="D426" s="568" t="s">
        <v>34</v>
      </c>
      <c r="E426" s="576"/>
      <c r="F426" s="87"/>
      <c r="G426" s="87"/>
      <c r="H426" s="87"/>
      <c r="I426" s="87"/>
      <c r="J426" s="87"/>
    </row>
    <row r="427" spans="1:10" ht="15" hidden="1" customHeight="1" x14ac:dyDescent="0.25">
      <c r="A427" s="571"/>
      <c r="B427" s="572"/>
      <c r="C427" s="573"/>
      <c r="D427" s="571"/>
      <c r="E427" s="577"/>
      <c r="F427" s="87"/>
      <c r="G427" s="87"/>
      <c r="H427" s="87"/>
      <c r="I427" s="87"/>
      <c r="J427" s="87"/>
    </row>
    <row r="428" spans="1:10" x14ac:dyDescent="0.25">
      <c r="A428" s="568">
        <v>42</v>
      </c>
      <c r="B428" s="569"/>
      <c r="C428" s="570"/>
      <c r="D428" s="568" t="s">
        <v>34</v>
      </c>
      <c r="E428" s="576"/>
      <c r="F428" s="578">
        <v>0</v>
      </c>
      <c r="G428" s="578">
        <v>0</v>
      </c>
      <c r="H428" s="578">
        <v>25000</v>
      </c>
      <c r="I428" s="578">
        <v>26000</v>
      </c>
      <c r="J428" s="578">
        <v>26260</v>
      </c>
    </row>
    <row r="429" spans="1:10" x14ac:dyDescent="0.25">
      <c r="A429" s="571"/>
      <c r="B429" s="572"/>
      <c r="C429" s="573"/>
      <c r="D429" s="571"/>
      <c r="E429" s="577"/>
      <c r="F429" s="579"/>
      <c r="G429" s="579"/>
      <c r="H429" s="579"/>
      <c r="I429" s="579"/>
      <c r="J429" s="579"/>
    </row>
    <row r="430" spans="1:10" ht="15" customHeight="1" x14ac:dyDescent="0.25">
      <c r="A430" s="592" t="s">
        <v>913</v>
      </c>
      <c r="B430" s="593"/>
      <c r="C430" s="594"/>
      <c r="D430" s="592" t="s">
        <v>516</v>
      </c>
      <c r="E430" s="576"/>
      <c r="F430" s="578">
        <f>SUM(F432)</f>
        <v>21169.62</v>
      </c>
      <c r="G430" s="578">
        <f t="shared" ref="G430" si="239">SUM(G432)</f>
        <v>26000</v>
      </c>
      <c r="H430" s="578">
        <f t="shared" ref="H430:J430" si="240">SUM(H432)</f>
        <v>0</v>
      </c>
      <c r="I430" s="578">
        <f t="shared" si="240"/>
        <v>0</v>
      </c>
      <c r="J430" s="578">
        <f t="shared" si="240"/>
        <v>0</v>
      </c>
    </row>
    <row r="431" spans="1:10" ht="25.5" customHeight="1" x14ac:dyDescent="0.25">
      <c r="A431" s="595"/>
      <c r="B431" s="596"/>
      <c r="C431" s="597"/>
      <c r="D431" s="595"/>
      <c r="E431" s="577"/>
      <c r="F431" s="579"/>
      <c r="G431" s="579">
        <f t="shared" ref="G431" si="241">SUM(G433)</f>
        <v>0</v>
      </c>
      <c r="H431" s="579"/>
      <c r="I431" s="579"/>
      <c r="J431" s="579"/>
    </row>
    <row r="432" spans="1:10" x14ac:dyDescent="0.25">
      <c r="A432" s="568">
        <v>4</v>
      </c>
      <c r="B432" s="569"/>
      <c r="C432" s="570"/>
      <c r="D432" s="568" t="s">
        <v>14</v>
      </c>
      <c r="E432" s="576"/>
      <c r="F432" s="578">
        <f>SUM(F434+F436+F565)</f>
        <v>21169.62</v>
      </c>
      <c r="G432" s="578">
        <f>SUM(G434+G436+G565)</f>
        <v>26000</v>
      </c>
      <c r="H432" s="578">
        <f>SUM(H436)</f>
        <v>0</v>
      </c>
      <c r="I432" s="578">
        <f t="shared" ref="I432:J432" si="242">SUM(I436)</f>
        <v>0</v>
      </c>
      <c r="J432" s="578">
        <f t="shared" si="242"/>
        <v>0</v>
      </c>
    </row>
    <row r="433" spans="1:10" x14ac:dyDescent="0.25">
      <c r="A433" s="571"/>
      <c r="B433" s="572"/>
      <c r="C433" s="573"/>
      <c r="D433" s="571"/>
      <c r="E433" s="577"/>
      <c r="F433" s="579"/>
      <c r="G433" s="579">
        <f>SUM(G435+G437+G566)</f>
        <v>0</v>
      </c>
      <c r="H433" s="579"/>
      <c r="I433" s="579"/>
      <c r="J433" s="579"/>
    </row>
    <row r="434" spans="1:10" ht="15" hidden="1" customHeight="1" x14ac:dyDescent="0.25">
      <c r="A434" s="568">
        <v>31</v>
      </c>
      <c r="B434" s="569"/>
      <c r="C434" s="570"/>
      <c r="D434" s="568" t="s">
        <v>34</v>
      </c>
      <c r="E434" s="576"/>
      <c r="F434" s="87"/>
      <c r="G434" s="87"/>
      <c r="H434" s="87"/>
      <c r="I434" s="87"/>
      <c r="J434" s="87"/>
    </row>
    <row r="435" spans="1:10" ht="15" hidden="1" customHeight="1" x14ac:dyDescent="0.25">
      <c r="A435" s="571"/>
      <c r="B435" s="572"/>
      <c r="C435" s="573"/>
      <c r="D435" s="571"/>
      <c r="E435" s="577"/>
      <c r="F435" s="87"/>
      <c r="G435" s="87"/>
      <c r="H435" s="87"/>
      <c r="I435" s="87"/>
      <c r="J435" s="87"/>
    </row>
    <row r="436" spans="1:10" x14ac:dyDescent="0.25">
      <c r="A436" s="568">
        <v>42</v>
      </c>
      <c r="B436" s="569"/>
      <c r="C436" s="570"/>
      <c r="D436" s="568" t="s">
        <v>34</v>
      </c>
      <c r="E436" s="576"/>
      <c r="F436" s="578">
        <v>21169.62</v>
      </c>
      <c r="G436" s="578">
        <v>26000</v>
      </c>
      <c r="H436" s="578">
        <v>0</v>
      </c>
      <c r="I436" s="578">
        <v>0</v>
      </c>
      <c r="J436" s="578">
        <v>0</v>
      </c>
    </row>
    <row r="437" spans="1:10" x14ac:dyDescent="0.25">
      <c r="A437" s="571"/>
      <c r="B437" s="572"/>
      <c r="C437" s="573"/>
      <c r="D437" s="571"/>
      <c r="E437" s="577"/>
      <c r="F437" s="579"/>
      <c r="G437" s="579"/>
      <c r="H437" s="579"/>
      <c r="I437" s="579"/>
      <c r="J437" s="579"/>
    </row>
    <row r="438" spans="1:10" x14ac:dyDescent="0.25">
      <c r="A438" s="580" t="s">
        <v>535</v>
      </c>
      <c r="B438" s="581"/>
      <c r="C438" s="582"/>
      <c r="D438" s="607" t="s">
        <v>536</v>
      </c>
      <c r="E438" s="605"/>
      <c r="F438" s="590">
        <f t="shared" ref="F438:G438" si="243">SUM(F440+F448+F456)</f>
        <v>28328.440000000002</v>
      </c>
      <c r="G438" s="590">
        <f t="shared" si="243"/>
        <v>33000</v>
      </c>
      <c r="H438" s="590">
        <f>SUM(H440+H448+H456)</f>
        <v>32000</v>
      </c>
      <c r="I438" s="590">
        <f t="shared" ref="I438:J438" si="244">SUM(I440+I448+I456)</f>
        <v>33280</v>
      </c>
      <c r="J438" s="590">
        <f t="shared" si="244"/>
        <v>33613</v>
      </c>
    </row>
    <row r="439" spans="1:10" ht="15" customHeight="1" x14ac:dyDescent="0.25">
      <c r="A439" s="583"/>
      <c r="B439" s="584"/>
      <c r="C439" s="585"/>
      <c r="D439" s="608"/>
      <c r="E439" s="606"/>
      <c r="F439" s="591"/>
      <c r="G439" s="591"/>
      <c r="H439" s="591"/>
      <c r="I439" s="591"/>
      <c r="J439" s="591"/>
    </row>
    <row r="440" spans="1:10" ht="15" customHeight="1" x14ac:dyDescent="0.25">
      <c r="A440" s="592" t="s">
        <v>914</v>
      </c>
      <c r="B440" s="593"/>
      <c r="C440" s="594"/>
      <c r="D440" s="592" t="s">
        <v>514</v>
      </c>
      <c r="E440" s="576"/>
      <c r="F440" s="578">
        <f>SUM(F442)</f>
        <v>27866.080000000002</v>
      </c>
      <c r="G440" s="578">
        <f t="shared" ref="G440" si="245">SUM(G442)</f>
        <v>32500</v>
      </c>
      <c r="H440" s="578">
        <f t="shared" ref="H440:J440" si="246">SUM(H442)</f>
        <v>31500</v>
      </c>
      <c r="I440" s="578">
        <f t="shared" si="246"/>
        <v>32760</v>
      </c>
      <c r="J440" s="578">
        <f t="shared" si="246"/>
        <v>33088</v>
      </c>
    </row>
    <row r="441" spans="1:10" ht="25.5" customHeight="1" x14ac:dyDescent="0.25">
      <c r="A441" s="595"/>
      <c r="B441" s="596"/>
      <c r="C441" s="597"/>
      <c r="D441" s="595"/>
      <c r="E441" s="577"/>
      <c r="F441" s="579"/>
      <c r="G441" s="579">
        <f t="shared" ref="G441" si="247">SUM(G443)</f>
        <v>0</v>
      </c>
      <c r="H441" s="579"/>
      <c r="I441" s="579"/>
      <c r="J441" s="579"/>
    </row>
    <row r="442" spans="1:10" x14ac:dyDescent="0.25">
      <c r="A442" s="568">
        <v>3</v>
      </c>
      <c r="B442" s="569"/>
      <c r="C442" s="570"/>
      <c r="D442" s="568" t="s">
        <v>12</v>
      </c>
      <c r="E442" s="576"/>
      <c r="F442" s="578">
        <f>SUM(F444+F446+F575)</f>
        <v>27866.080000000002</v>
      </c>
      <c r="G442" s="578">
        <f>SUM(G444+G446+G575)</f>
        <v>32500</v>
      </c>
      <c r="H442" s="578">
        <f>SUM(H446)</f>
        <v>31500</v>
      </c>
      <c r="I442" s="578">
        <f t="shared" ref="I442:J442" si="248">SUM(I446)</f>
        <v>32760</v>
      </c>
      <c r="J442" s="578">
        <f t="shared" si="248"/>
        <v>33088</v>
      </c>
    </row>
    <row r="443" spans="1:10" x14ac:dyDescent="0.25">
      <c r="A443" s="571"/>
      <c r="B443" s="572"/>
      <c r="C443" s="573"/>
      <c r="D443" s="571"/>
      <c r="E443" s="577"/>
      <c r="F443" s="579"/>
      <c r="G443" s="579">
        <f>SUM(G445+G447+G576)</f>
        <v>0</v>
      </c>
      <c r="H443" s="579"/>
      <c r="I443" s="579"/>
      <c r="J443" s="579"/>
    </row>
    <row r="444" spans="1:10" hidden="1" x14ac:dyDescent="0.25">
      <c r="A444" s="568">
        <v>31</v>
      </c>
      <c r="B444" s="569"/>
      <c r="C444" s="570"/>
      <c r="D444" s="568" t="s">
        <v>13</v>
      </c>
      <c r="E444" s="576"/>
      <c r="F444" s="87"/>
      <c r="G444" s="87"/>
      <c r="H444" s="87"/>
      <c r="I444" s="87"/>
      <c r="J444" s="87"/>
    </row>
    <row r="445" spans="1:10" hidden="1" x14ac:dyDescent="0.25">
      <c r="A445" s="571"/>
      <c r="B445" s="572"/>
      <c r="C445" s="573"/>
      <c r="D445" s="571"/>
      <c r="E445" s="577"/>
      <c r="F445" s="87"/>
      <c r="G445" s="87"/>
      <c r="H445" s="87"/>
      <c r="I445" s="87"/>
      <c r="J445" s="87"/>
    </row>
    <row r="446" spans="1:10" x14ac:dyDescent="0.25">
      <c r="A446" s="568">
        <v>37</v>
      </c>
      <c r="B446" s="569"/>
      <c r="C446" s="570"/>
      <c r="D446" s="568" t="s">
        <v>537</v>
      </c>
      <c r="E446" s="576"/>
      <c r="F446" s="578">
        <v>27866.080000000002</v>
      </c>
      <c r="G446" s="578">
        <v>32500</v>
      </c>
      <c r="H446" s="578">
        <v>31500</v>
      </c>
      <c r="I446" s="578">
        <v>32760</v>
      </c>
      <c r="J446" s="578">
        <v>33088</v>
      </c>
    </row>
    <row r="447" spans="1:10" x14ac:dyDescent="0.25">
      <c r="A447" s="571"/>
      <c r="B447" s="572"/>
      <c r="C447" s="573"/>
      <c r="D447" s="571"/>
      <c r="E447" s="577"/>
      <c r="F447" s="579"/>
      <c r="G447" s="579"/>
      <c r="H447" s="579"/>
      <c r="I447" s="579"/>
      <c r="J447" s="579"/>
    </row>
    <row r="448" spans="1:10" ht="15" customHeight="1" x14ac:dyDescent="0.25">
      <c r="A448" s="592" t="s">
        <v>919</v>
      </c>
      <c r="B448" s="593"/>
      <c r="C448" s="594"/>
      <c r="D448" s="592" t="s">
        <v>888</v>
      </c>
      <c r="E448" s="576"/>
      <c r="F448" s="578">
        <f>SUM(F450)</f>
        <v>0</v>
      </c>
      <c r="G448" s="578">
        <f t="shared" ref="G448:J449" si="249">SUM(G450)</f>
        <v>0</v>
      </c>
      <c r="H448" s="578">
        <f t="shared" si="249"/>
        <v>500</v>
      </c>
      <c r="I448" s="578">
        <f t="shared" si="249"/>
        <v>520</v>
      </c>
      <c r="J448" s="578">
        <f t="shared" si="249"/>
        <v>525</v>
      </c>
    </row>
    <row r="449" spans="1:10" ht="25.5" customHeight="1" x14ac:dyDescent="0.25">
      <c r="A449" s="595"/>
      <c r="B449" s="596"/>
      <c r="C449" s="597"/>
      <c r="D449" s="595"/>
      <c r="E449" s="577"/>
      <c r="F449" s="579"/>
      <c r="G449" s="579">
        <f t="shared" si="249"/>
        <v>0</v>
      </c>
      <c r="H449" s="579"/>
      <c r="I449" s="579"/>
      <c r="J449" s="579"/>
    </row>
    <row r="450" spans="1:10" x14ac:dyDescent="0.25">
      <c r="A450" s="568">
        <v>3</v>
      </c>
      <c r="B450" s="569"/>
      <c r="C450" s="570"/>
      <c r="D450" s="568" t="s">
        <v>12</v>
      </c>
      <c r="E450" s="576"/>
      <c r="F450" s="578">
        <f>SUM(F452+F454+F575)</f>
        <v>0</v>
      </c>
      <c r="G450" s="578">
        <f>SUM(G452+G454+G575)</f>
        <v>0</v>
      </c>
      <c r="H450" s="578">
        <f>SUM(H454)</f>
        <v>500</v>
      </c>
      <c r="I450" s="578">
        <f t="shared" ref="I450:J450" si="250">SUM(I454)</f>
        <v>520</v>
      </c>
      <c r="J450" s="578">
        <f t="shared" si="250"/>
        <v>525</v>
      </c>
    </row>
    <row r="451" spans="1:10" x14ac:dyDescent="0.25">
      <c r="A451" s="571"/>
      <c r="B451" s="572"/>
      <c r="C451" s="573"/>
      <c r="D451" s="571"/>
      <c r="E451" s="577"/>
      <c r="F451" s="579"/>
      <c r="G451" s="579">
        <f>SUM(G453+G455+G576)</f>
        <v>0</v>
      </c>
      <c r="H451" s="579"/>
      <c r="I451" s="579"/>
      <c r="J451" s="579"/>
    </row>
    <row r="452" spans="1:10" hidden="1" x14ac:dyDescent="0.25">
      <c r="A452" s="568">
        <v>31</v>
      </c>
      <c r="B452" s="569"/>
      <c r="C452" s="570"/>
      <c r="D452" s="568" t="s">
        <v>13</v>
      </c>
      <c r="E452" s="576"/>
      <c r="F452" s="87"/>
      <c r="G452" s="87"/>
      <c r="H452" s="87"/>
      <c r="I452" s="87"/>
      <c r="J452" s="87"/>
    </row>
    <row r="453" spans="1:10" hidden="1" x14ac:dyDescent="0.25">
      <c r="A453" s="571"/>
      <c r="B453" s="572"/>
      <c r="C453" s="573"/>
      <c r="D453" s="571"/>
      <c r="E453" s="577"/>
      <c r="F453" s="87"/>
      <c r="G453" s="87"/>
      <c r="H453" s="87"/>
      <c r="I453" s="87"/>
      <c r="J453" s="87"/>
    </row>
    <row r="454" spans="1:10" x14ac:dyDescent="0.25">
      <c r="A454" s="568">
        <v>37</v>
      </c>
      <c r="B454" s="569"/>
      <c r="C454" s="570"/>
      <c r="D454" s="568" t="s">
        <v>537</v>
      </c>
      <c r="E454" s="576"/>
      <c r="F454" s="578">
        <v>0</v>
      </c>
      <c r="G454" s="578">
        <v>0</v>
      </c>
      <c r="H454" s="578">
        <v>500</v>
      </c>
      <c r="I454" s="578">
        <v>520</v>
      </c>
      <c r="J454" s="578">
        <v>525</v>
      </c>
    </row>
    <row r="455" spans="1:10" x14ac:dyDescent="0.25">
      <c r="A455" s="571"/>
      <c r="B455" s="572"/>
      <c r="C455" s="573"/>
      <c r="D455" s="571"/>
      <c r="E455" s="577"/>
      <c r="F455" s="579"/>
      <c r="G455" s="579"/>
      <c r="H455" s="579"/>
      <c r="I455" s="579"/>
      <c r="J455" s="579"/>
    </row>
    <row r="456" spans="1:10" ht="15" customHeight="1" x14ac:dyDescent="0.25">
      <c r="A456" s="592" t="s">
        <v>913</v>
      </c>
      <c r="B456" s="593"/>
      <c r="C456" s="594"/>
      <c r="D456" s="592" t="s">
        <v>516</v>
      </c>
      <c r="E456" s="576"/>
      <c r="F456" s="578">
        <f>SUM(F458)</f>
        <v>462.36</v>
      </c>
      <c r="G456" s="578">
        <f t="shared" ref="G456" si="251">SUM(G458)</f>
        <v>500</v>
      </c>
      <c r="H456" s="578">
        <f t="shared" ref="H456:J456" si="252">SUM(H458)</f>
        <v>0</v>
      </c>
      <c r="I456" s="578">
        <f t="shared" si="252"/>
        <v>0</v>
      </c>
      <c r="J456" s="578">
        <f t="shared" si="252"/>
        <v>0</v>
      </c>
    </row>
    <row r="457" spans="1:10" ht="25.5" customHeight="1" x14ac:dyDescent="0.25">
      <c r="A457" s="595"/>
      <c r="B457" s="596"/>
      <c r="C457" s="597"/>
      <c r="D457" s="595"/>
      <c r="E457" s="577"/>
      <c r="F457" s="579"/>
      <c r="G457" s="579">
        <f t="shared" ref="G457" si="253">SUM(G459)</f>
        <v>0</v>
      </c>
      <c r="H457" s="579"/>
      <c r="I457" s="579"/>
      <c r="J457" s="579"/>
    </row>
    <row r="458" spans="1:10" x14ac:dyDescent="0.25">
      <c r="A458" s="568">
        <v>3</v>
      </c>
      <c r="B458" s="569"/>
      <c r="C458" s="570"/>
      <c r="D458" s="568" t="s">
        <v>12</v>
      </c>
      <c r="E458" s="576"/>
      <c r="F458" s="578">
        <f>SUM(F460+F462+F583)</f>
        <v>462.36</v>
      </c>
      <c r="G458" s="578">
        <f>SUM(G460+G462+G583)</f>
        <v>500</v>
      </c>
      <c r="H458" s="578">
        <f>SUM(H462)</f>
        <v>0</v>
      </c>
      <c r="I458" s="578">
        <f t="shared" ref="I458:J458" si="254">SUM(I462)</f>
        <v>0</v>
      </c>
      <c r="J458" s="578">
        <f t="shared" si="254"/>
        <v>0</v>
      </c>
    </row>
    <row r="459" spans="1:10" x14ac:dyDescent="0.25">
      <c r="A459" s="571"/>
      <c r="B459" s="572"/>
      <c r="C459" s="573"/>
      <c r="D459" s="571"/>
      <c r="E459" s="577"/>
      <c r="F459" s="579"/>
      <c r="G459" s="579">
        <f>SUM(G461+G463+G584)</f>
        <v>0</v>
      </c>
      <c r="H459" s="579"/>
      <c r="I459" s="579"/>
      <c r="J459" s="579"/>
    </row>
    <row r="460" spans="1:10" hidden="1" x14ac:dyDescent="0.25">
      <c r="A460" s="568">
        <v>31</v>
      </c>
      <c r="B460" s="569"/>
      <c r="C460" s="570"/>
      <c r="D460" s="568" t="s">
        <v>13</v>
      </c>
      <c r="E460" s="576"/>
      <c r="F460" s="87"/>
      <c r="G460" s="87"/>
      <c r="H460" s="87"/>
      <c r="I460" s="87"/>
      <c r="J460" s="87"/>
    </row>
    <row r="461" spans="1:10" hidden="1" x14ac:dyDescent="0.25">
      <c r="A461" s="571"/>
      <c r="B461" s="572"/>
      <c r="C461" s="573"/>
      <c r="D461" s="571"/>
      <c r="E461" s="577"/>
      <c r="F461" s="87"/>
      <c r="G461" s="87"/>
      <c r="H461" s="87"/>
      <c r="I461" s="87"/>
      <c r="J461" s="87"/>
    </row>
    <row r="462" spans="1:10" x14ac:dyDescent="0.25">
      <c r="A462" s="568">
        <v>37</v>
      </c>
      <c r="B462" s="569"/>
      <c r="C462" s="570"/>
      <c r="D462" s="568" t="s">
        <v>537</v>
      </c>
      <c r="E462" s="576"/>
      <c r="F462" s="578">
        <v>462.36</v>
      </c>
      <c r="G462" s="578">
        <v>500</v>
      </c>
      <c r="H462" s="578">
        <v>0</v>
      </c>
      <c r="I462" s="578">
        <v>0</v>
      </c>
      <c r="J462" s="578">
        <v>0</v>
      </c>
    </row>
    <row r="463" spans="1:10" x14ac:dyDescent="0.25">
      <c r="A463" s="571"/>
      <c r="B463" s="572"/>
      <c r="C463" s="573"/>
      <c r="D463" s="571"/>
      <c r="E463" s="577"/>
      <c r="F463" s="579"/>
      <c r="G463" s="579"/>
      <c r="H463" s="579"/>
      <c r="I463" s="579"/>
      <c r="J463" s="579"/>
    </row>
    <row r="464" spans="1:10" ht="18" hidden="1" customHeight="1" x14ac:dyDescent="0.25">
      <c r="A464" s="580" t="s">
        <v>538</v>
      </c>
      <c r="B464" s="581"/>
      <c r="C464" s="582"/>
      <c r="D464" s="607" t="s">
        <v>539</v>
      </c>
      <c r="E464" s="605"/>
      <c r="F464" s="590">
        <f>SUM(F466)</f>
        <v>0</v>
      </c>
      <c r="G464" s="590">
        <f t="shared" ref="G464" si="255">SUM(G466)</f>
        <v>0</v>
      </c>
      <c r="H464" s="590">
        <f t="shared" ref="H464:J464" si="256">SUM(H466)</f>
        <v>0</v>
      </c>
      <c r="I464" s="590">
        <f t="shared" si="256"/>
        <v>0</v>
      </c>
      <c r="J464" s="590">
        <f t="shared" si="256"/>
        <v>0</v>
      </c>
    </row>
    <row r="465" spans="1:10" ht="18" hidden="1" customHeight="1" x14ac:dyDescent="0.25">
      <c r="A465" s="583"/>
      <c r="B465" s="584"/>
      <c r="C465" s="585"/>
      <c r="D465" s="608"/>
      <c r="E465" s="606"/>
      <c r="F465" s="591"/>
      <c r="G465" s="591">
        <f t="shared" ref="G465" si="257">SUM(G467)</f>
        <v>0</v>
      </c>
      <c r="H465" s="591"/>
      <c r="I465" s="591"/>
      <c r="J465" s="591"/>
    </row>
    <row r="466" spans="1:10" ht="15" hidden="1" customHeight="1" x14ac:dyDescent="0.25">
      <c r="A466" s="592" t="s">
        <v>513</v>
      </c>
      <c r="B466" s="593"/>
      <c r="C466" s="594"/>
      <c r="D466" s="592" t="s">
        <v>514</v>
      </c>
      <c r="E466" s="576"/>
      <c r="F466" s="578">
        <f>SUM(F468)</f>
        <v>0</v>
      </c>
      <c r="G466" s="578">
        <f t="shared" ref="G466" si="258">SUM(G468)</f>
        <v>0</v>
      </c>
      <c r="H466" s="578">
        <f t="shared" ref="H466:J466" si="259">SUM(H468)</f>
        <v>0</v>
      </c>
      <c r="I466" s="578">
        <f t="shared" si="259"/>
        <v>0</v>
      </c>
      <c r="J466" s="578">
        <f t="shared" si="259"/>
        <v>0</v>
      </c>
    </row>
    <row r="467" spans="1:10" ht="25.5" hidden="1" customHeight="1" x14ac:dyDescent="0.25">
      <c r="A467" s="595"/>
      <c r="B467" s="596"/>
      <c r="C467" s="597"/>
      <c r="D467" s="595"/>
      <c r="E467" s="577"/>
      <c r="F467" s="579"/>
      <c r="G467" s="579">
        <f t="shared" ref="G467" si="260">SUM(G469)</f>
        <v>0</v>
      </c>
      <c r="H467" s="579"/>
      <c r="I467" s="579"/>
      <c r="J467" s="579"/>
    </row>
    <row r="468" spans="1:10" hidden="1" x14ac:dyDescent="0.25">
      <c r="A468" s="568">
        <v>3</v>
      </c>
      <c r="B468" s="569"/>
      <c r="C468" s="570"/>
      <c r="D468" s="568" t="s">
        <v>12</v>
      </c>
      <c r="E468" s="576"/>
      <c r="F468" s="578">
        <f>SUM(F470+F472+F593)</f>
        <v>0</v>
      </c>
      <c r="G468" s="578">
        <f>SUM(G470+G472+G593)</f>
        <v>0</v>
      </c>
      <c r="H468" s="578">
        <f>SUM(H472)</f>
        <v>0</v>
      </c>
      <c r="I468" s="578">
        <f t="shared" ref="I468:J468" si="261">SUM(I472)</f>
        <v>0</v>
      </c>
      <c r="J468" s="578">
        <f t="shared" si="261"/>
        <v>0</v>
      </c>
    </row>
    <row r="469" spans="1:10" hidden="1" x14ac:dyDescent="0.25">
      <c r="A469" s="571"/>
      <c r="B469" s="572"/>
      <c r="C469" s="573"/>
      <c r="D469" s="571"/>
      <c r="E469" s="577"/>
      <c r="F469" s="579"/>
      <c r="G469" s="579">
        <f>SUM(G471+G473+G594)</f>
        <v>0</v>
      </c>
      <c r="H469" s="579"/>
      <c r="I469" s="579"/>
      <c r="J469" s="579"/>
    </row>
    <row r="470" spans="1:10" hidden="1" x14ac:dyDescent="0.25">
      <c r="A470" s="568">
        <v>31</v>
      </c>
      <c r="B470" s="569"/>
      <c r="C470" s="570"/>
      <c r="D470" s="568" t="s">
        <v>13</v>
      </c>
      <c r="E470" s="576"/>
      <c r="F470" s="87"/>
      <c r="G470" s="87"/>
      <c r="H470" s="87"/>
      <c r="I470" s="87"/>
      <c r="J470" s="87"/>
    </row>
    <row r="471" spans="1:10" hidden="1" x14ac:dyDescent="0.25">
      <c r="A471" s="571"/>
      <c r="B471" s="572"/>
      <c r="C471" s="573"/>
      <c r="D471" s="571"/>
      <c r="E471" s="577"/>
      <c r="F471" s="87"/>
      <c r="G471" s="87"/>
      <c r="H471" s="87"/>
      <c r="I471" s="87"/>
      <c r="J471" s="87"/>
    </row>
    <row r="472" spans="1:10" hidden="1" x14ac:dyDescent="0.25">
      <c r="A472" s="568">
        <v>32</v>
      </c>
      <c r="B472" s="569"/>
      <c r="C472" s="570"/>
      <c r="D472" s="568" t="s">
        <v>25</v>
      </c>
      <c r="E472" s="576"/>
      <c r="F472" s="578">
        <f>SUM(F473/F12)</f>
        <v>0</v>
      </c>
      <c r="G472" s="578">
        <v>0</v>
      </c>
      <c r="H472" s="578"/>
      <c r="I472" s="578"/>
      <c r="J472" s="578"/>
    </row>
    <row r="473" spans="1:10" hidden="1" x14ac:dyDescent="0.25">
      <c r="A473" s="571"/>
      <c r="B473" s="572"/>
      <c r="C473" s="573"/>
      <c r="D473" s="571"/>
      <c r="E473" s="577"/>
      <c r="F473" s="579"/>
      <c r="G473" s="579"/>
      <c r="H473" s="579"/>
      <c r="I473" s="579"/>
      <c r="J473" s="579"/>
    </row>
    <row r="474" spans="1:10" hidden="1" x14ac:dyDescent="0.25">
      <c r="A474" s="580" t="s">
        <v>540</v>
      </c>
      <c r="B474" s="581"/>
      <c r="C474" s="582"/>
      <c r="D474" s="607" t="s">
        <v>541</v>
      </c>
      <c r="E474" s="605"/>
      <c r="F474" s="590">
        <f>SUM(F476)</f>
        <v>0</v>
      </c>
      <c r="G474" s="590">
        <f t="shared" ref="G474" si="262">SUM(G476)</f>
        <v>0</v>
      </c>
      <c r="H474" s="590">
        <f t="shared" ref="H474:J474" si="263">SUM(H476)</f>
        <v>0</v>
      </c>
      <c r="I474" s="590">
        <f t="shared" si="263"/>
        <v>0</v>
      </c>
      <c r="J474" s="590">
        <f t="shared" si="263"/>
        <v>0</v>
      </c>
    </row>
    <row r="475" spans="1:10" ht="15" hidden="1" customHeight="1" x14ac:dyDescent="0.25">
      <c r="A475" s="583"/>
      <c r="B475" s="584"/>
      <c r="C475" s="585"/>
      <c r="D475" s="608"/>
      <c r="E475" s="606"/>
      <c r="F475" s="591"/>
      <c r="G475" s="591">
        <f t="shared" ref="G475" si="264">SUM(G477)</f>
        <v>0</v>
      </c>
      <c r="H475" s="591"/>
      <c r="I475" s="591"/>
      <c r="J475" s="591"/>
    </row>
    <row r="476" spans="1:10" ht="15" hidden="1" customHeight="1" x14ac:dyDescent="0.25">
      <c r="A476" s="592" t="s">
        <v>542</v>
      </c>
      <c r="B476" s="593"/>
      <c r="C476" s="594"/>
      <c r="D476" s="592" t="s">
        <v>546</v>
      </c>
      <c r="E476" s="576"/>
      <c r="F476" s="578">
        <f>SUM(F478)</f>
        <v>0</v>
      </c>
      <c r="G476" s="578">
        <f t="shared" ref="G476" si="265">SUM(G478)</f>
        <v>0</v>
      </c>
      <c r="H476" s="578">
        <f t="shared" ref="H476:J476" si="266">SUM(H478)</f>
        <v>0</v>
      </c>
      <c r="I476" s="578">
        <f t="shared" si="266"/>
        <v>0</v>
      </c>
      <c r="J476" s="578">
        <f t="shared" si="266"/>
        <v>0</v>
      </c>
    </row>
    <row r="477" spans="1:10" ht="25.5" hidden="1" customHeight="1" x14ac:dyDescent="0.25">
      <c r="A477" s="595"/>
      <c r="B477" s="596"/>
      <c r="C477" s="597"/>
      <c r="D477" s="595"/>
      <c r="E477" s="577"/>
      <c r="F477" s="579"/>
      <c r="G477" s="579">
        <f t="shared" ref="G477" si="267">SUM(G479)</f>
        <v>0</v>
      </c>
      <c r="H477" s="579"/>
      <c r="I477" s="579"/>
      <c r="J477" s="579"/>
    </row>
    <row r="478" spans="1:10" hidden="1" x14ac:dyDescent="0.25">
      <c r="A478" s="568">
        <v>3</v>
      </c>
      <c r="B478" s="569"/>
      <c r="C478" s="570"/>
      <c r="D478" s="568" t="s">
        <v>12</v>
      </c>
      <c r="E478" s="576"/>
      <c r="F478" s="578">
        <f>SUM(F480+F482+F603)</f>
        <v>0</v>
      </c>
      <c r="G478" s="578">
        <f>SUM(G480+G482+G603)</f>
        <v>0</v>
      </c>
      <c r="H478" s="578">
        <f t="shared" ref="H478:J478" si="268">SUM(H480+H482+H603)</f>
        <v>0</v>
      </c>
      <c r="I478" s="578">
        <f t="shared" si="268"/>
        <v>0</v>
      </c>
      <c r="J478" s="578">
        <f t="shared" si="268"/>
        <v>0</v>
      </c>
    </row>
    <row r="479" spans="1:10" hidden="1" x14ac:dyDescent="0.25">
      <c r="A479" s="571"/>
      <c r="B479" s="572"/>
      <c r="C479" s="573"/>
      <c r="D479" s="571"/>
      <c r="E479" s="577"/>
      <c r="F479" s="579"/>
      <c r="G479" s="579">
        <f>SUM(G481+G483+G604)</f>
        <v>0</v>
      </c>
      <c r="H479" s="579"/>
      <c r="I479" s="579"/>
      <c r="J479" s="579"/>
    </row>
    <row r="480" spans="1:10" hidden="1" x14ac:dyDescent="0.25">
      <c r="A480" s="568">
        <v>31</v>
      </c>
      <c r="B480" s="569"/>
      <c r="C480" s="570"/>
      <c r="D480" s="568" t="s">
        <v>13</v>
      </c>
      <c r="E480" s="576"/>
      <c r="F480" s="578">
        <v>0</v>
      </c>
      <c r="G480" s="578">
        <v>0</v>
      </c>
      <c r="H480" s="578">
        <v>0</v>
      </c>
      <c r="I480" s="578">
        <v>0</v>
      </c>
      <c r="J480" s="578">
        <v>0</v>
      </c>
    </row>
    <row r="481" spans="1:10" hidden="1" x14ac:dyDescent="0.25">
      <c r="A481" s="571"/>
      <c r="B481" s="572"/>
      <c r="C481" s="573"/>
      <c r="D481" s="571"/>
      <c r="E481" s="577"/>
      <c r="F481" s="579"/>
      <c r="G481" s="579"/>
      <c r="H481" s="579"/>
      <c r="I481" s="579"/>
      <c r="J481" s="579"/>
    </row>
    <row r="482" spans="1:10" hidden="1" x14ac:dyDescent="0.25">
      <c r="A482" s="602">
        <v>32</v>
      </c>
      <c r="B482" s="602"/>
      <c r="C482" s="602"/>
      <c r="D482" s="568" t="s">
        <v>25</v>
      </c>
      <c r="E482" s="576"/>
      <c r="F482" s="578">
        <v>0</v>
      </c>
      <c r="G482" s="578">
        <v>0</v>
      </c>
      <c r="H482" s="578">
        <v>0</v>
      </c>
      <c r="I482" s="578">
        <v>0</v>
      </c>
      <c r="J482" s="578">
        <v>0</v>
      </c>
    </row>
    <row r="483" spans="1:10" hidden="1" x14ac:dyDescent="0.25">
      <c r="A483" s="602"/>
      <c r="B483" s="602"/>
      <c r="C483" s="602"/>
      <c r="D483" s="571"/>
      <c r="E483" s="577"/>
      <c r="F483" s="579"/>
      <c r="G483" s="579"/>
      <c r="H483" s="579"/>
      <c r="I483" s="579"/>
      <c r="J483" s="579"/>
    </row>
    <row r="484" spans="1:10" x14ac:dyDescent="0.25">
      <c r="A484" s="580" t="s">
        <v>832</v>
      </c>
      <c r="B484" s="581"/>
      <c r="C484" s="582"/>
      <c r="D484" s="607" t="s">
        <v>833</v>
      </c>
      <c r="E484" s="605"/>
      <c r="F484" s="590">
        <f>SUM(F486)</f>
        <v>0</v>
      </c>
      <c r="G484" s="590">
        <f t="shared" ref="G484:J487" si="269">SUM(G486)</f>
        <v>0</v>
      </c>
      <c r="H484" s="590">
        <f t="shared" si="269"/>
        <v>0</v>
      </c>
      <c r="I484" s="590">
        <f t="shared" si="269"/>
        <v>0</v>
      </c>
      <c r="J484" s="590">
        <f t="shared" si="269"/>
        <v>0</v>
      </c>
    </row>
    <row r="485" spans="1:10" ht="15" customHeight="1" x14ac:dyDescent="0.25">
      <c r="A485" s="583"/>
      <c r="B485" s="584"/>
      <c r="C485" s="585"/>
      <c r="D485" s="608"/>
      <c r="E485" s="606"/>
      <c r="F485" s="591"/>
      <c r="G485" s="591">
        <f t="shared" si="269"/>
        <v>0</v>
      </c>
      <c r="H485" s="591"/>
      <c r="I485" s="591"/>
      <c r="J485" s="591"/>
    </row>
    <row r="486" spans="1:10" ht="15" customHeight="1" x14ac:dyDescent="0.25">
      <c r="A486" s="592" t="s">
        <v>914</v>
      </c>
      <c r="B486" s="593"/>
      <c r="C486" s="594"/>
      <c r="D486" s="592" t="s">
        <v>514</v>
      </c>
      <c r="E486" s="576"/>
      <c r="F486" s="578">
        <f>SUM(F488)</f>
        <v>0</v>
      </c>
      <c r="G486" s="578">
        <f t="shared" si="269"/>
        <v>0</v>
      </c>
      <c r="H486" s="578">
        <f>SUM(H488)</f>
        <v>0</v>
      </c>
      <c r="I486" s="578">
        <f t="shared" si="269"/>
        <v>0</v>
      </c>
      <c r="J486" s="578">
        <f t="shared" si="269"/>
        <v>0</v>
      </c>
    </row>
    <row r="487" spans="1:10" ht="25.5" customHeight="1" x14ac:dyDescent="0.25">
      <c r="A487" s="595"/>
      <c r="B487" s="596"/>
      <c r="C487" s="597"/>
      <c r="D487" s="595"/>
      <c r="E487" s="577"/>
      <c r="F487" s="579"/>
      <c r="G487" s="579">
        <f t="shared" si="269"/>
        <v>0</v>
      </c>
      <c r="H487" s="579"/>
      <c r="I487" s="579"/>
      <c r="J487" s="579"/>
    </row>
    <row r="488" spans="1:10" x14ac:dyDescent="0.25">
      <c r="A488" s="568">
        <v>4</v>
      </c>
      <c r="B488" s="569"/>
      <c r="C488" s="570"/>
      <c r="D488" s="568" t="s">
        <v>14</v>
      </c>
      <c r="E488" s="576"/>
      <c r="F488" s="578">
        <f>SUM(F490+F492+F613)</f>
        <v>0</v>
      </c>
      <c r="G488" s="578">
        <f>SUM(G492)</f>
        <v>0</v>
      </c>
      <c r="H488" s="578">
        <f>SUM(H492)</f>
        <v>0</v>
      </c>
      <c r="I488" s="578">
        <f t="shared" ref="I488:J488" si="270">SUM(I492)</f>
        <v>0</v>
      </c>
      <c r="J488" s="578">
        <f t="shared" si="270"/>
        <v>0</v>
      </c>
    </row>
    <row r="489" spans="1:10" x14ac:dyDescent="0.25">
      <c r="A489" s="571"/>
      <c r="B489" s="572"/>
      <c r="C489" s="573"/>
      <c r="D489" s="571"/>
      <c r="E489" s="577"/>
      <c r="F489" s="579"/>
      <c r="G489" s="579">
        <f>SUM(G491+G493+G614)</f>
        <v>0</v>
      </c>
      <c r="H489" s="579"/>
      <c r="I489" s="579"/>
      <c r="J489" s="579"/>
    </row>
    <row r="490" spans="1:10" ht="15" hidden="1" customHeight="1" x14ac:dyDescent="0.25">
      <c r="A490" s="568">
        <v>31</v>
      </c>
      <c r="B490" s="569"/>
      <c r="C490" s="570"/>
      <c r="D490" s="568" t="s">
        <v>34</v>
      </c>
      <c r="E490" s="576"/>
      <c r="F490" s="87"/>
      <c r="G490" s="87"/>
      <c r="H490" s="87"/>
      <c r="I490" s="87"/>
      <c r="J490" s="87"/>
    </row>
    <row r="491" spans="1:10" ht="15" hidden="1" customHeight="1" x14ac:dyDescent="0.25">
      <c r="A491" s="571"/>
      <c r="B491" s="572"/>
      <c r="C491" s="573"/>
      <c r="D491" s="571"/>
      <c r="E491" s="577"/>
      <c r="F491" s="87"/>
      <c r="G491" s="87"/>
      <c r="H491" s="87"/>
      <c r="I491" s="87"/>
      <c r="J491" s="87"/>
    </row>
    <row r="492" spans="1:10" x14ac:dyDescent="0.25">
      <c r="A492" s="568">
        <v>45</v>
      </c>
      <c r="B492" s="569"/>
      <c r="C492" s="570"/>
      <c r="D492" s="568"/>
      <c r="E492" s="576"/>
      <c r="F492" s="578">
        <v>0</v>
      </c>
      <c r="G492" s="578">
        <v>0</v>
      </c>
      <c r="H492" s="578">
        <v>0</v>
      </c>
      <c r="I492" s="578">
        <v>0</v>
      </c>
      <c r="J492" s="578">
        <v>0</v>
      </c>
    </row>
    <row r="493" spans="1:10" x14ac:dyDescent="0.25">
      <c r="A493" s="571"/>
      <c r="B493" s="572"/>
      <c r="C493" s="573"/>
      <c r="D493" s="571"/>
      <c r="E493" s="577"/>
      <c r="F493" s="579"/>
      <c r="G493" s="579"/>
      <c r="H493" s="579"/>
      <c r="I493" s="579"/>
      <c r="J493" s="579"/>
    </row>
    <row r="494" spans="1:10" x14ac:dyDescent="0.25">
      <c r="A494" s="580" t="s">
        <v>844</v>
      </c>
      <c r="B494" s="581"/>
      <c r="C494" s="582"/>
      <c r="D494" s="607" t="s">
        <v>837</v>
      </c>
      <c r="E494" s="605"/>
      <c r="F494" s="590">
        <f>SUM(F496)</f>
        <v>39456.21</v>
      </c>
      <c r="G494" s="590">
        <f t="shared" ref="G494:J496" si="271">SUM(G496)</f>
        <v>0</v>
      </c>
      <c r="H494" s="590">
        <f t="shared" si="271"/>
        <v>31000</v>
      </c>
      <c r="I494" s="590">
        <f t="shared" si="271"/>
        <v>32240</v>
      </c>
      <c r="J494" s="590">
        <f t="shared" si="271"/>
        <v>32563</v>
      </c>
    </row>
    <row r="495" spans="1:10" ht="15" customHeight="1" x14ac:dyDescent="0.25">
      <c r="A495" s="583"/>
      <c r="B495" s="584"/>
      <c r="C495" s="585"/>
      <c r="D495" s="608"/>
      <c r="E495" s="606"/>
      <c r="F495" s="591"/>
      <c r="G495" s="591">
        <f t="shared" si="271"/>
        <v>0</v>
      </c>
      <c r="H495" s="591"/>
      <c r="I495" s="591"/>
      <c r="J495" s="591"/>
    </row>
    <row r="496" spans="1:10" ht="15" customHeight="1" x14ac:dyDescent="0.25">
      <c r="A496" s="592" t="s">
        <v>914</v>
      </c>
      <c r="B496" s="593"/>
      <c r="C496" s="594"/>
      <c r="D496" s="592" t="s">
        <v>514</v>
      </c>
      <c r="E496" s="576"/>
      <c r="F496" s="578">
        <f>SUM(F498)</f>
        <v>39456.21</v>
      </c>
      <c r="G496" s="578">
        <f t="shared" si="271"/>
        <v>0</v>
      </c>
      <c r="H496" s="578">
        <f t="shared" si="271"/>
        <v>31000</v>
      </c>
      <c r="I496" s="578">
        <f t="shared" si="271"/>
        <v>32240</v>
      </c>
      <c r="J496" s="578">
        <f t="shared" si="271"/>
        <v>32563</v>
      </c>
    </row>
    <row r="497" spans="1:10" ht="18.75" customHeight="1" x14ac:dyDescent="0.25">
      <c r="A497" s="595"/>
      <c r="B497" s="596"/>
      <c r="C497" s="597"/>
      <c r="D497" s="595"/>
      <c r="E497" s="577"/>
      <c r="F497" s="579"/>
      <c r="G497" s="579"/>
      <c r="H497" s="579"/>
      <c r="I497" s="579"/>
      <c r="J497" s="579"/>
    </row>
    <row r="498" spans="1:10" x14ac:dyDescent="0.25">
      <c r="A498" s="568">
        <v>3</v>
      </c>
      <c r="B498" s="569"/>
      <c r="C498" s="570"/>
      <c r="D498" s="568" t="s">
        <v>12</v>
      </c>
      <c r="E498" s="576"/>
      <c r="F498" s="578">
        <f>SUM(F500+F502+F623)</f>
        <v>39456.21</v>
      </c>
      <c r="G498" s="578">
        <f>SUM(G500+G502+G623)</f>
        <v>0</v>
      </c>
      <c r="H498" s="578">
        <f t="shared" ref="H498:J498" si="272">SUM(H500+H502+H623)</f>
        <v>31000</v>
      </c>
      <c r="I498" s="578">
        <f t="shared" si="272"/>
        <v>32240</v>
      </c>
      <c r="J498" s="578">
        <f t="shared" si="272"/>
        <v>32563</v>
      </c>
    </row>
    <row r="499" spans="1:10" x14ac:dyDescent="0.25">
      <c r="A499" s="571"/>
      <c r="B499" s="572"/>
      <c r="C499" s="573"/>
      <c r="D499" s="571"/>
      <c r="E499" s="577"/>
      <c r="F499" s="579"/>
      <c r="G499" s="579"/>
      <c r="H499" s="579"/>
      <c r="I499" s="579"/>
      <c r="J499" s="579"/>
    </row>
    <row r="500" spans="1:10" hidden="1" x14ac:dyDescent="0.25">
      <c r="A500" s="568">
        <v>31</v>
      </c>
      <c r="B500" s="569"/>
      <c r="C500" s="570"/>
      <c r="D500" s="568" t="s">
        <v>13</v>
      </c>
      <c r="E500" s="576"/>
      <c r="F500" s="87"/>
      <c r="G500" s="87"/>
      <c r="H500" s="87"/>
      <c r="I500" s="87"/>
      <c r="J500" s="87"/>
    </row>
    <row r="501" spans="1:10" hidden="1" x14ac:dyDescent="0.25">
      <c r="A501" s="571"/>
      <c r="B501" s="572"/>
      <c r="C501" s="573"/>
      <c r="D501" s="571"/>
      <c r="E501" s="577"/>
      <c r="F501" s="87"/>
      <c r="G501" s="87"/>
      <c r="H501" s="87"/>
      <c r="I501" s="87"/>
      <c r="J501" s="87"/>
    </row>
    <row r="502" spans="1:10" x14ac:dyDescent="0.25">
      <c r="A502" s="602">
        <v>32</v>
      </c>
      <c r="B502" s="602"/>
      <c r="C502" s="602"/>
      <c r="D502" s="568" t="s">
        <v>25</v>
      </c>
      <c r="E502" s="576"/>
      <c r="F502" s="578">
        <v>39456.21</v>
      </c>
      <c r="G502" s="578">
        <v>0</v>
      </c>
      <c r="H502" s="578">
        <v>31000</v>
      </c>
      <c r="I502" s="578">
        <v>32240</v>
      </c>
      <c r="J502" s="578">
        <v>32563</v>
      </c>
    </row>
    <row r="503" spans="1:10" x14ac:dyDescent="0.25">
      <c r="A503" s="602"/>
      <c r="B503" s="602"/>
      <c r="C503" s="602"/>
      <c r="D503" s="571"/>
      <c r="E503" s="577"/>
      <c r="F503" s="579"/>
      <c r="G503" s="579"/>
      <c r="H503" s="579"/>
      <c r="I503" s="579"/>
      <c r="J503" s="579"/>
    </row>
    <row r="504" spans="1:10" x14ac:dyDescent="0.25">
      <c r="A504" s="580" t="s">
        <v>845</v>
      </c>
      <c r="B504" s="581"/>
      <c r="C504" s="582"/>
      <c r="D504" s="607" t="s">
        <v>846</v>
      </c>
      <c r="E504" s="605"/>
      <c r="F504" s="590">
        <f>SUM(F506+F514)</f>
        <v>51928.310000000005</v>
      </c>
      <c r="G504" s="590">
        <f t="shared" ref="G504:J504" si="273">SUM(G506+G514)</f>
        <v>98500</v>
      </c>
      <c r="H504" s="590">
        <f t="shared" si="273"/>
        <v>102500</v>
      </c>
      <c r="I504" s="590">
        <f t="shared" si="273"/>
        <v>106600</v>
      </c>
      <c r="J504" s="590">
        <f t="shared" si="273"/>
        <v>107668</v>
      </c>
    </row>
    <row r="505" spans="1:10" ht="23.25" customHeight="1" x14ac:dyDescent="0.25">
      <c r="A505" s="583"/>
      <c r="B505" s="584"/>
      <c r="C505" s="585"/>
      <c r="D505" s="608"/>
      <c r="E505" s="606"/>
      <c r="F505" s="591"/>
      <c r="G505" s="591"/>
      <c r="H505" s="591"/>
      <c r="I505" s="591"/>
      <c r="J505" s="591"/>
    </row>
    <row r="506" spans="1:10" ht="15" customHeight="1" x14ac:dyDescent="0.25">
      <c r="A506" s="592" t="s">
        <v>921</v>
      </c>
      <c r="B506" s="593"/>
      <c r="C506" s="594"/>
      <c r="D506" s="592" t="s">
        <v>546</v>
      </c>
      <c r="E506" s="576"/>
      <c r="F506" s="578">
        <f>SUM(F508)</f>
        <v>51928.310000000005</v>
      </c>
      <c r="G506" s="578">
        <f t="shared" ref="G506:J506" si="274">SUM(G508)</f>
        <v>98500</v>
      </c>
      <c r="H506" s="578">
        <f t="shared" si="274"/>
        <v>0</v>
      </c>
      <c r="I506" s="578">
        <f t="shared" si="274"/>
        <v>0</v>
      </c>
      <c r="J506" s="578">
        <f t="shared" si="274"/>
        <v>0</v>
      </c>
    </row>
    <row r="507" spans="1:10" ht="25.5" customHeight="1" x14ac:dyDescent="0.25">
      <c r="A507" s="595"/>
      <c r="B507" s="596"/>
      <c r="C507" s="597"/>
      <c r="D507" s="595"/>
      <c r="E507" s="577"/>
      <c r="F507" s="579"/>
      <c r="G507" s="579"/>
      <c r="H507" s="579"/>
      <c r="I507" s="579"/>
      <c r="J507" s="579"/>
    </row>
    <row r="508" spans="1:10" x14ac:dyDescent="0.25">
      <c r="A508" s="568">
        <v>3</v>
      </c>
      <c r="B508" s="569"/>
      <c r="C508" s="570"/>
      <c r="D508" s="568" t="s">
        <v>12</v>
      </c>
      <c r="E508" s="576"/>
      <c r="F508" s="578">
        <f>SUM(F510+F512)</f>
        <v>51928.310000000005</v>
      </c>
      <c r="G508" s="578">
        <f t="shared" ref="G508" si="275">SUM(G510+G512)</f>
        <v>98500</v>
      </c>
      <c r="H508" s="578">
        <f>SUM(H510+H512)</f>
        <v>0</v>
      </c>
      <c r="I508" s="578">
        <f t="shared" ref="I508:J508" si="276">SUM(I510+I512)</f>
        <v>0</v>
      </c>
      <c r="J508" s="578">
        <f t="shared" si="276"/>
        <v>0</v>
      </c>
    </row>
    <row r="509" spans="1:10" x14ac:dyDescent="0.25">
      <c r="A509" s="571"/>
      <c r="B509" s="572"/>
      <c r="C509" s="573"/>
      <c r="D509" s="571"/>
      <c r="E509" s="577"/>
      <c r="F509" s="579"/>
      <c r="G509" s="579"/>
      <c r="H509" s="579"/>
      <c r="I509" s="579"/>
      <c r="J509" s="579"/>
    </row>
    <row r="510" spans="1:10" x14ac:dyDescent="0.25">
      <c r="A510" s="568">
        <v>31</v>
      </c>
      <c r="B510" s="569"/>
      <c r="C510" s="570"/>
      <c r="D510" s="568" t="s">
        <v>13</v>
      </c>
      <c r="E510" s="576"/>
      <c r="F510" s="603">
        <v>48645.530000000006</v>
      </c>
      <c r="G510" s="578">
        <v>93500</v>
      </c>
      <c r="H510" s="578">
        <v>0</v>
      </c>
      <c r="I510" s="578">
        <v>0</v>
      </c>
      <c r="J510" s="578">
        <v>0</v>
      </c>
    </row>
    <row r="511" spans="1:10" x14ac:dyDescent="0.25">
      <c r="A511" s="571"/>
      <c r="B511" s="572"/>
      <c r="C511" s="573"/>
      <c r="D511" s="571"/>
      <c r="E511" s="577"/>
      <c r="F511" s="604"/>
      <c r="G511" s="579"/>
      <c r="H511" s="579"/>
      <c r="I511" s="579"/>
      <c r="J511" s="579"/>
    </row>
    <row r="512" spans="1:10" x14ac:dyDescent="0.25">
      <c r="A512" s="602">
        <v>32</v>
      </c>
      <c r="B512" s="602"/>
      <c r="C512" s="602"/>
      <c r="D512" s="568" t="s">
        <v>25</v>
      </c>
      <c r="E512" s="576"/>
      <c r="F512" s="603">
        <v>3282.78</v>
      </c>
      <c r="G512" s="578">
        <v>5000</v>
      </c>
      <c r="H512" s="578">
        <v>0</v>
      </c>
      <c r="I512" s="578">
        <v>0</v>
      </c>
      <c r="J512" s="578">
        <v>0</v>
      </c>
    </row>
    <row r="513" spans="1:10" x14ac:dyDescent="0.25">
      <c r="A513" s="602"/>
      <c r="B513" s="602"/>
      <c r="C513" s="602"/>
      <c r="D513" s="571"/>
      <c r="E513" s="577"/>
      <c r="F513" s="604"/>
      <c r="G513" s="579"/>
      <c r="H513" s="579"/>
      <c r="I513" s="579"/>
      <c r="J513" s="579"/>
    </row>
    <row r="514" spans="1:10" ht="15" customHeight="1" x14ac:dyDescent="0.25">
      <c r="A514" s="592" t="s">
        <v>924</v>
      </c>
      <c r="B514" s="593"/>
      <c r="C514" s="594"/>
      <c r="D514" s="592" t="s">
        <v>925</v>
      </c>
      <c r="E514" s="576"/>
      <c r="F514" s="578">
        <f>SUM(F516)</f>
        <v>0</v>
      </c>
      <c r="G514" s="578">
        <f t="shared" ref="G514:J514" si="277">SUM(G516)</f>
        <v>0</v>
      </c>
      <c r="H514" s="578">
        <f t="shared" si="277"/>
        <v>102500</v>
      </c>
      <c r="I514" s="578">
        <f t="shared" si="277"/>
        <v>106600</v>
      </c>
      <c r="J514" s="578">
        <f t="shared" si="277"/>
        <v>107668</v>
      </c>
    </row>
    <row r="515" spans="1:10" ht="25.5" customHeight="1" x14ac:dyDescent="0.25">
      <c r="A515" s="595"/>
      <c r="B515" s="596"/>
      <c r="C515" s="597"/>
      <c r="D515" s="595"/>
      <c r="E515" s="577"/>
      <c r="F515" s="579"/>
      <c r="G515" s="579"/>
      <c r="H515" s="579"/>
      <c r="I515" s="579"/>
      <c r="J515" s="579"/>
    </row>
    <row r="516" spans="1:10" x14ac:dyDescent="0.25">
      <c r="A516" s="568">
        <v>3</v>
      </c>
      <c r="B516" s="569"/>
      <c r="C516" s="570"/>
      <c r="D516" s="568" t="s">
        <v>12</v>
      </c>
      <c r="E516" s="576"/>
      <c r="F516" s="578">
        <f>SUM(F518+F520)</f>
        <v>0</v>
      </c>
      <c r="G516" s="578">
        <f t="shared" ref="G516" si="278">SUM(G518+G520)</f>
        <v>0</v>
      </c>
      <c r="H516" s="578">
        <f>SUM(H518+H520)</f>
        <v>102500</v>
      </c>
      <c r="I516" s="578">
        <f t="shared" ref="I516:J516" si="279">SUM(I518+I520)</f>
        <v>106600</v>
      </c>
      <c r="J516" s="578">
        <f t="shared" si="279"/>
        <v>107668</v>
      </c>
    </row>
    <row r="517" spans="1:10" x14ac:dyDescent="0.25">
      <c r="A517" s="571"/>
      <c r="B517" s="572"/>
      <c r="C517" s="573"/>
      <c r="D517" s="571"/>
      <c r="E517" s="577"/>
      <c r="F517" s="579"/>
      <c r="G517" s="579"/>
      <c r="H517" s="579"/>
      <c r="I517" s="579"/>
      <c r="J517" s="579"/>
    </row>
    <row r="518" spans="1:10" x14ac:dyDescent="0.25">
      <c r="A518" s="568">
        <v>31</v>
      </c>
      <c r="B518" s="569"/>
      <c r="C518" s="570"/>
      <c r="D518" s="568" t="s">
        <v>13</v>
      </c>
      <c r="E518" s="576"/>
      <c r="F518" s="603">
        <v>0</v>
      </c>
      <c r="G518" s="578">
        <v>0</v>
      </c>
      <c r="H518" s="578">
        <v>97500</v>
      </c>
      <c r="I518" s="578">
        <v>101400</v>
      </c>
      <c r="J518" s="578">
        <v>102416</v>
      </c>
    </row>
    <row r="519" spans="1:10" x14ac:dyDescent="0.25">
      <c r="A519" s="571"/>
      <c r="B519" s="572"/>
      <c r="C519" s="573"/>
      <c r="D519" s="571"/>
      <c r="E519" s="577"/>
      <c r="F519" s="604"/>
      <c r="G519" s="579"/>
      <c r="H519" s="579"/>
      <c r="I519" s="579"/>
      <c r="J519" s="579"/>
    </row>
    <row r="520" spans="1:10" x14ac:dyDescent="0.25">
      <c r="A520" s="602">
        <v>32</v>
      </c>
      <c r="B520" s="602"/>
      <c r="C520" s="602"/>
      <c r="D520" s="568" t="s">
        <v>25</v>
      </c>
      <c r="E520" s="576"/>
      <c r="F520" s="603">
        <v>0</v>
      </c>
      <c r="G520" s="578">
        <v>0</v>
      </c>
      <c r="H520" s="578">
        <v>5000</v>
      </c>
      <c r="I520" s="578">
        <v>5200</v>
      </c>
      <c r="J520" s="578">
        <v>5252</v>
      </c>
    </row>
    <row r="521" spans="1:10" x14ac:dyDescent="0.25">
      <c r="A521" s="602"/>
      <c r="B521" s="602"/>
      <c r="C521" s="602"/>
      <c r="D521" s="571"/>
      <c r="E521" s="577"/>
      <c r="F521" s="604"/>
      <c r="G521" s="579"/>
      <c r="H521" s="579"/>
      <c r="I521" s="579"/>
      <c r="J521" s="579"/>
    </row>
    <row r="522" spans="1:10" x14ac:dyDescent="0.25">
      <c r="A522" s="580" t="s">
        <v>847</v>
      </c>
      <c r="B522" s="581"/>
      <c r="C522" s="582"/>
      <c r="D522" s="607" t="s">
        <v>848</v>
      </c>
      <c r="E522" s="605"/>
      <c r="F522" s="590">
        <f>SUM(F524+F531+F540)</f>
        <v>58059.82</v>
      </c>
      <c r="G522" s="590">
        <f t="shared" ref="G522:J522" si="280">SUM(G524+G531+G540)</f>
        <v>65000</v>
      </c>
      <c r="H522" s="590">
        <f t="shared" si="280"/>
        <v>60300</v>
      </c>
      <c r="I522" s="590">
        <f t="shared" si="280"/>
        <v>62700</v>
      </c>
      <c r="J522" s="590">
        <f t="shared" si="280"/>
        <v>63407</v>
      </c>
    </row>
    <row r="523" spans="1:10" ht="15" customHeight="1" x14ac:dyDescent="0.25">
      <c r="A523" s="583"/>
      <c r="B523" s="584"/>
      <c r="C523" s="585"/>
      <c r="D523" s="608"/>
      <c r="E523" s="606"/>
      <c r="F523" s="591"/>
      <c r="G523" s="591"/>
      <c r="H523" s="591"/>
      <c r="I523" s="591"/>
      <c r="J523" s="591"/>
    </row>
    <row r="524" spans="1:10" ht="15" customHeight="1" x14ac:dyDescent="0.25">
      <c r="A524" s="592" t="s">
        <v>914</v>
      </c>
      <c r="B524" s="593"/>
      <c r="C524" s="594"/>
      <c r="D524" s="592" t="s">
        <v>11</v>
      </c>
      <c r="E524" s="576"/>
      <c r="F524" s="578">
        <f>SUM(F526)</f>
        <v>0</v>
      </c>
      <c r="G524" s="578">
        <f t="shared" ref="G524:J524" si="281">SUM(G526)</f>
        <v>0</v>
      </c>
      <c r="H524" s="578">
        <f t="shared" si="281"/>
        <v>300</v>
      </c>
      <c r="I524" s="578">
        <f t="shared" si="281"/>
        <v>300</v>
      </c>
      <c r="J524" s="578">
        <f t="shared" si="281"/>
        <v>382</v>
      </c>
    </row>
    <row r="525" spans="1:10" ht="25.5" customHeight="1" x14ac:dyDescent="0.25">
      <c r="A525" s="595"/>
      <c r="B525" s="596"/>
      <c r="C525" s="597"/>
      <c r="D525" s="595"/>
      <c r="E525" s="577"/>
      <c r="F525" s="579"/>
      <c r="G525" s="579">
        <f t="shared" ref="G525" si="282">SUM(G527)</f>
        <v>0</v>
      </c>
      <c r="H525" s="579"/>
      <c r="I525" s="579"/>
      <c r="J525" s="579"/>
    </row>
    <row r="526" spans="1:10" x14ac:dyDescent="0.25">
      <c r="A526" s="568">
        <v>3</v>
      </c>
      <c r="B526" s="569"/>
      <c r="C526" s="570"/>
      <c r="D526" s="568" t="s">
        <v>12</v>
      </c>
      <c r="E526" s="576"/>
      <c r="F526" s="578">
        <f>SUM(F529)</f>
        <v>0</v>
      </c>
      <c r="G526" s="578">
        <f t="shared" ref="G526:J526" si="283">SUM(G529)</f>
        <v>0</v>
      </c>
      <c r="H526" s="578">
        <f t="shared" si="283"/>
        <v>300</v>
      </c>
      <c r="I526" s="578">
        <f t="shared" si="283"/>
        <v>300</v>
      </c>
      <c r="J526" s="578">
        <f t="shared" si="283"/>
        <v>382</v>
      </c>
    </row>
    <row r="527" spans="1:10" x14ac:dyDescent="0.25">
      <c r="A527" s="571"/>
      <c r="B527" s="572"/>
      <c r="C527" s="573"/>
      <c r="D527" s="571"/>
      <c r="E527" s="577"/>
      <c r="F527" s="579"/>
      <c r="G527" s="579">
        <f t="shared" ref="G527" si="284">SUM(G530)</f>
        <v>0</v>
      </c>
      <c r="H527" s="579"/>
      <c r="I527" s="579"/>
      <c r="J527" s="579"/>
    </row>
    <row r="528" spans="1:10" hidden="1" x14ac:dyDescent="0.25">
      <c r="A528" s="565">
        <v>31</v>
      </c>
      <c r="B528" s="566"/>
      <c r="C528" s="567"/>
      <c r="D528" s="193" t="s">
        <v>13</v>
      </c>
      <c r="E528" s="197"/>
      <c r="F528" s="4"/>
      <c r="G528" s="4"/>
      <c r="H528" s="4"/>
      <c r="I528" s="4"/>
      <c r="J528" s="4"/>
    </row>
    <row r="529" spans="1:10" x14ac:dyDescent="0.25">
      <c r="A529" s="568">
        <v>32</v>
      </c>
      <c r="B529" s="569"/>
      <c r="C529" s="570"/>
      <c r="D529" s="568" t="s">
        <v>25</v>
      </c>
      <c r="E529" s="576"/>
      <c r="F529" s="578">
        <v>0</v>
      </c>
      <c r="G529" s="578">
        <v>0</v>
      </c>
      <c r="H529" s="578">
        <v>300</v>
      </c>
      <c r="I529" s="578">
        <v>300</v>
      </c>
      <c r="J529" s="578">
        <v>382</v>
      </c>
    </row>
    <row r="530" spans="1:10" x14ac:dyDescent="0.25">
      <c r="A530" s="571"/>
      <c r="B530" s="572"/>
      <c r="C530" s="573"/>
      <c r="D530" s="571"/>
      <c r="E530" s="577"/>
      <c r="F530" s="579"/>
      <c r="G530" s="579"/>
      <c r="H530" s="579"/>
      <c r="I530" s="579"/>
      <c r="J530" s="579"/>
    </row>
    <row r="531" spans="1:10" ht="15" customHeight="1" x14ac:dyDescent="0.25">
      <c r="A531" s="592" t="s">
        <v>911</v>
      </c>
      <c r="B531" s="593"/>
      <c r="C531" s="594"/>
      <c r="D531" s="592" t="s">
        <v>912</v>
      </c>
      <c r="E531" s="576"/>
      <c r="F531" s="578">
        <f>SUM(F533)</f>
        <v>0</v>
      </c>
      <c r="G531" s="578">
        <f t="shared" ref="G531:J531" si="285">SUM(G533)</f>
        <v>0</v>
      </c>
      <c r="H531" s="578">
        <f t="shared" si="285"/>
        <v>60000</v>
      </c>
      <c r="I531" s="578">
        <f t="shared" si="285"/>
        <v>62400</v>
      </c>
      <c r="J531" s="578">
        <f t="shared" si="285"/>
        <v>63025</v>
      </c>
    </row>
    <row r="532" spans="1:10" ht="25.5" customHeight="1" x14ac:dyDescent="0.25">
      <c r="A532" s="595"/>
      <c r="B532" s="596"/>
      <c r="C532" s="597"/>
      <c r="D532" s="595"/>
      <c r="E532" s="577"/>
      <c r="F532" s="579"/>
      <c r="G532" s="579">
        <f t="shared" ref="G532" si="286">SUM(G534)</f>
        <v>0</v>
      </c>
      <c r="H532" s="579"/>
      <c r="I532" s="579"/>
      <c r="J532" s="579"/>
    </row>
    <row r="533" spans="1:10" x14ac:dyDescent="0.25">
      <c r="A533" s="568">
        <v>3</v>
      </c>
      <c r="B533" s="569"/>
      <c r="C533" s="570"/>
      <c r="D533" s="568" t="s">
        <v>12</v>
      </c>
      <c r="E533" s="576"/>
      <c r="F533" s="578">
        <f>SUM(F536)</f>
        <v>0</v>
      </c>
      <c r="G533" s="578">
        <f t="shared" ref="G533:J533" si="287">SUM(G536)</f>
        <v>0</v>
      </c>
      <c r="H533" s="578">
        <f t="shared" si="287"/>
        <v>60000</v>
      </c>
      <c r="I533" s="578">
        <f t="shared" si="287"/>
        <v>62400</v>
      </c>
      <c r="J533" s="578">
        <f t="shared" si="287"/>
        <v>63025</v>
      </c>
    </row>
    <row r="534" spans="1:10" x14ac:dyDescent="0.25">
      <c r="A534" s="571"/>
      <c r="B534" s="572"/>
      <c r="C534" s="573"/>
      <c r="D534" s="571"/>
      <c r="E534" s="577"/>
      <c r="F534" s="579"/>
      <c r="G534" s="579">
        <f t="shared" ref="G534" si="288">SUM(G537)</f>
        <v>0</v>
      </c>
      <c r="H534" s="579"/>
      <c r="I534" s="579"/>
      <c r="J534" s="579"/>
    </row>
    <row r="535" spans="1:10" hidden="1" x14ac:dyDescent="0.25">
      <c r="A535" s="565">
        <v>31</v>
      </c>
      <c r="B535" s="566"/>
      <c r="C535" s="567"/>
      <c r="D535" s="193" t="s">
        <v>13</v>
      </c>
      <c r="E535" s="197"/>
      <c r="F535" s="4"/>
      <c r="G535" s="4"/>
      <c r="H535" s="4"/>
      <c r="I535" s="4"/>
      <c r="J535" s="4"/>
    </row>
    <row r="536" spans="1:10" x14ac:dyDescent="0.25">
      <c r="A536" s="568">
        <v>32</v>
      </c>
      <c r="B536" s="569"/>
      <c r="C536" s="570"/>
      <c r="D536" s="568" t="s">
        <v>25</v>
      </c>
      <c r="E536" s="576"/>
      <c r="F536" s="578">
        <v>0</v>
      </c>
      <c r="G536" s="578">
        <v>0</v>
      </c>
      <c r="H536" s="578">
        <v>60000</v>
      </c>
      <c r="I536" s="578">
        <v>62400</v>
      </c>
      <c r="J536" s="578">
        <v>63025</v>
      </c>
    </row>
    <row r="537" spans="1:10" x14ac:dyDescent="0.25">
      <c r="A537" s="571"/>
      <c r="B537" s="572"/>
      <c r="C537" s="573"/>
      <c r="D537" s="571"/>
      <c r="E537" s="577"/>
      <c r="F537" s="579"/>
      <c r="G537" s="579"/>
      <c r="H537" s="579"/>
      <c r="I537" s="579"/>
      <c r="J537" s="579"/>
    </row>
    <row r="538" spans="1:10" ht="15" customHeight="1" x14ac:dyDescent="0.25">
      <c r="A538" s="592" t="s">
        <v>515</v>
      </c>
      <c r="B538" s="593"/>
      <c r="C538" s="594"/>
      <c r="D538" s="592" t="s">
        <v>516</v>
      </c>
      <c r="E538" s="576"/>
      <c r="F538" s="578">
        <f>SUM(F540)</f>
        <v>58059.82</v>
      </c>
      <c r="G538" s="578">
        <f t="shared" ref="G538:J539" si="289">SUM(G540)</f>
        <v>65000</v>
      </c>
      <c r="H538" s="578">
        <f t="shared" si="289"/>
        <v>0</v>
      </c>
      <c r="I538" s="578">
        <f t="shared" si="289"/>
        <v>0</v>
      </c>
      <c r="J538" s="578">
        <f t="shared" si="289"/>
        <v>0</v>
      </c>
    </row>
    <row r="539" spans="1:10" ht="25.5" customHeight="1" x14ac:dyDescent="0.25">
      <c r="A539" s="595"/>
      <c r="B539" s="596"/>
      <c r="C539" s="597"/>
      <c r="D539" s="595"/>
      <c r="E539" s="577"/>
      <c r="F539" s="579"/>
      <c r="G539" s="579">
        <f t="shared" si="289"/>
        <v>0</v>
      </c>
      <c r="H539" s="579"/>
      <c r="I539" s="579"/>
      <c r="J539" s="579"/>
    </row>
    <row r="540" spans="1:10" x14ac:dyDescent="0.25">
      <c r="A540" s="568">
        <v>3</v>
      </c>
      <c r="B540" s="569"/>
      <c r="C540" s="570"/>
      <c r="D540" s="568" t="s">
        <v>12</v>
      </c>
      <c r="E540" s="576"/>
      <c r="F540" s="578">
        <f>SUM(F543)</f>
        <v>58059.82</v>
      </c>
      <c r="G540" s="578">
        <f t="shared" ref="G540:J541" si="290">SUM(G543)</f>
        <v>65000</v>
      </c>
      <c r="H540" s="578">
        <f t="shared" si="290"/>
        <v>0</v>
      </c>
      <c r="I540" s="578">
        <f t="shared" si="290"/>
        <v>0</v>
      </c>
      <c r="J540" s="578">
        <f t="shared" si="290"/>
        <v>0</v>
      </c>
    </row>
    <row r="541" spans="1:10" x14ac:dyDescent="0.25">
      <c r="A541" s="571"/>
      <c r="B541" s="572"/>
      <c r="C541" s="573"/>
      <c r="D541" s="571"/>
      <c r="E541" s="577"/>
      <c r="F541" s="579"/>
      <c r="G541" s="579">
        <f t="shared" si="290"/>
        <v>0</v>
      </c>
      <c r="H541" s="579"/>
      <c r="I541" s="579"/>
      <c r="J541" s="579"/>
    </row>
    <row r="542" spans="1:10" hidden="1" x14ac:dyDescent="0.25">
      <c r="A542" s="565">
        <v>31</v>
      </c>
      <c r="B542" s="566"/>
      <c r="C542" s="567"/>
      <c r="D542" s="193" t="s">
        <v>13</v>
      </c>
      <c r="E542" s="197"/>
      <c r="F542" s="4"/>
      <c r="G542" s="4"/>
      <c r="H542" s="4"/>
      <c r="I542" s="4"/>
      <c r="J542" s="4"/>
    </row>
    <row r="543" spans="1:10" x14ac:dyDescent="0.25">
      <c r="A543" s="568">
        <v>32</v>
      </c>
      <c r="B543" s="569"/>
      <c r="C543" s="570"/>
      <c r="D543" s="568" t="s">
        <v>25</v>
      </c>
      <c r="E543" s="576"/>
      <c r="F543" s="578">
        <v>58059.82</v>
      </c>
      <c r="G543" s="578">
        <v>65000</v>
      </c>
      <c r="H543" s="578">
        <v>0</v>
      </c>
      <c r="I543" s="578">
        <v>0</v>
      </c>
      <c r="J543" s="578">
        <v>0</v>
      </c>
    </row>
    <row r="544" spans="1:10" x14ac:dyDescent="0.25">
      <c r="A544" s="571"/>
      <c r="B544" s="572"/>
      <c r="C544" s="573"/>
      <c r="D544" s="571"/>
      <c r="E544" s="577"/>
      <c r="F544" s="579"/>
      <c r="G544" s="579"/>
      <c r="H544" s="579"/>
      <c r="I544" s="579"/>
      <c r="J544" s="579"/>
    </row>
  </sheetData>
  <mergeCells count="2037">
    <mergeCell ref="E326:E327"/>
    <mergeCell ref="F326:F327"/>
    <mergeCell ref="G326:G327"/>
    <mergeCell ref="H326:H327"/>
    <mergeCell ref="I326:I327"/>
    <mergeCell ref="J326:J327"/>
    <mergeCell ref="A328:C329"/>
    <mergeCell ref="D328:D329"/>
    <mergeCell ref="E328:E329"/>
    <mergeCell ref="F328:F329"/>
    <mergeCell ref="G328:G329"/>
    <mergeCell ref="H328:H329"/>
    <mergeCell ref="I328:I329"/>
    <mergeCell ref="J328:J329"/>
    <mergeCell ref="A94:C95"/>
    <mergeCell ref="D94:D95"/>
    <mergeCell ref="E94:E95"/>
    <mergeCell ref="F94:F95"/>
    <mergeCell ref="G94:G95"/>
    <mergeCell ref="H94:H95"/>
    <mergeCell ref="I94:I95"/>
    <mergeCell ref="J94:J95"/>
    <mergeCell ref="A96:C97"/>
    <mergeCell ref="D96:D97"/>
    <mergeCell ref="E96:E97"/>
    <mergeCell ref="F96:F97"/>
    <mergeCell ref="G96:G97"/>
    <mergeCell ref="H96:H97"/>
    <mergeCell ref="I96:I97"/>
    <mergeCell ref="J96:J97"/>
    <mergeCell ref="A152:C153"/>
    <mergeCell ref="D152:D153"/>
    <mergeCell ref="E152:E153"/>
    <mergeCell ref="F152:F153"/>
    <mergeCell ref="G152:G153"/>
    <mergeCell ref="H152:H153"/>
    <mergeCell ref="I152:I153"/>
    <mergeCell ref="J152:J153"/>
    <mergeCell ref="F120:F121"/>
    <mergeCell ref="F122:F123"/>
    <mergeCell ref="F124:F125"/>
    <mergeCell ref="F126:F127"/>
    <mergeCell ref="F128:F129"/>
    <mergeCell ref="F130:F131"/>
    <mergeCell ref="F132:F133"/>
    <mergeCell ref="F134:F135"/>
    <mergeCell ref="A88:C89"/>
    <mergeCell ref="D88:D89"/>
    <mergeCell ref="E88:E89"/>
    <mergeCell ref="F88:F89"/>
    <mergeCell ref="G88:G89"/>
    <mergeCell ref="H88:H89"/>
    <mergeCell ref="I88:I89"/>
    <mergeCell ref="J88:J89"/>
    <mergeCell ref="A90:C91"/>
    <mergeCell ref="D90:D91"/>
    <mergeCell ref="E90:E91"/>
    <mergeCell ref="F90:F91"/>
    <mergeCell ref="G90:G91"/>
    <mergeCell ref="H90:H91"/>
    <mergeCell ref="I90:I91"/>
    <mergeCell ref="J90:J91"/>
    <mergeCell ref="A92:C93"/>
    <mergeCell ref="D92:D93"/>
    <mergeCell ref="E92:E93"/>
    <mergeCell ref="F92:F93"/>
    <mergeCell ref="G92:G93"/>
    <mergeCell ref="H92:H93"/>
    <mergeCell ref="I92:I93"/>
    <mergeCell ref="J92:J93"/>
    <mergeCell ref="A490:C491"/>
    <mergeCell ref="A8:J8"/>
    <mergeCell ref="A10:J10"/>
    <mergeCell ref="A13:C13"/>
    <mergeCell ref="A36:C37"/>
    <mergeCell ref="D36:D37"/>
    <mergeCell ref="D40:D41"/>
    <mergeCell ref="A42:C42"/>
    <mergeCell ref="A43:C44"/>
    <mergeCell ref="D43:D44"/>
    <mergeCell ref="A40:C41"/>
    <mergeCell ref="D16:D17"/>
    <mergeCell ref="D25:D26"/>
    <mergeCell ref="A16:C17"/>
    <mergeCell ref="A25:C26"/>
    <mergeCell ref="D23:D24"/>
    <mergeCell ref="D20:D21"/>
    <mergeCell ref="D29:D30"/>
    <mergeCell ref="A31:C31"/>
    <mergeCell ref="A32:C33"/>
    <mergeCell ref="D32:D33"/>
    <mergeCell ref="A22:C22"/>
    <mergeCell ref="A23:C24"/>
    <mergeCell ref="F23:F24"/>
    <mergeCell ref="F20:F21"/>
    <mergeCell ref="A58:C59"/>
    <mergeCell ref="D58:D59"/>
    <mergeCell ref="D56:D57"/>
    <mergeCell ref="D60:D61"/>
    <mergeCell ref="A64:C65"/>
    <mergeCell ref="D64:D65"/>
    <mergeCell ref="A62:C63"/>
    <mergeCell ref="D62:D63"/>
    <mergeCell ref="D45:D46"/>
    <mergeCell ref="A56:C57"/>
    <mergeCell ref="A60:C61"/>
    <mergeCell ref="A118:C119"/>
    <mergeCell ref="A124:C125"/>
    <mergeCell ref="A130:C131"/>
    <mergeCell ref="A136:C137"/>
    <mergeCell ref="A142:C143"/>
    <mergeCell ref="A148:C149"/>
    <mergeCell ref="D112:D113"/>
    <mergeCell ref="A114:C115"/>
    <mergeCell ref="D114:D115"/>
    <mergeCell ref="A116:C117"/>
    <mergeCell ref="D116:D117"/>
    <mergeCell ref="D86:D87"/>
    <mergeCell ref="A108:C109"/>
    <mergeCell ref="D108:D109"/>
    <mergeCell ref="A110:C111"/>
    <mergeCell ref="D110:D111"/>
    <mergeCell ref="A86:C87"/>
    <mergeCell ref="A112:C113"/>
    <mergeCell ref="A66:C67"/>
    <mergeCell ref="D80:D81"/>
    <mergeCell ref="A82:C83"/>
    <mergeCell ref="D82:D83"/>
    <mergeCell ref="A84:C85"/>
    <mergeCell ref="D84:D85"/>
    <mergeCell ref="D74:D75"/>
    <mergeCell ref="A76:C77"/>
    <mergeCell ref="D76:D77"/>
    <mergeCell ref="A78:C79"/>
    <mergeCell ref="D78:D79"/>
    <mergeCell ref="A68:C69"/>
    <mergeCell ref="A74:C75"/>
    <mergeCell ref="A80:C81"/>
    <mergeCell ref="D68:D69"/>
    <mergeCell ref="A70:C71"/>
    <mergeCell ref="D70:D71"/>
    <mergeCell ref="A72:C73"/>
    <mergeCell ref="D72:D73"/>
    <mergeCell ref="D66:D67"/>
    <mergeCell ref="D136:D137"/>
    <mergeCell ref="A138:C139"/>
    <mergeCell ref="D138:D139"/>
    <mergeCell ref="A140:C141"/>
    <mergeCell ref="D140:D141"/>
    <mergeCell ref="D130:D131"/>
    <mergeCell ref="A132:C133"/>
    <mergeCell ref="D132:D133"/>
    <mergeCell ref="A134:C135"/>
    <mergeCell ref="D134:D135"/>
    <mergeCell ref="D124:D125"/>
    <mergeCell ref="A126:C127"/>
    <mergeCell ref="D126:D127"/>
    <mergeCell ref="A128:C129"/>
    <mergeCell ref="D128:D129"/>
    <mergeCell ref="D118:D119"/>
    <mergeCell ref="A120:C121"/>
    <mergeCell ref="D120:D121"/>
    <mergeCell ref="A122:C123"/>
    <mergeCell ref="D122:D123"/>
    <mergeCell ref="A98:C99"/>
    <mergeCell ref="D98:D99"/>
    <mergeCell ref="D162:D163"/>
    <mergeCell ref="A164:C165"/>
    <mergeCell ref="D164:D165"/>
    <mergeCell ref="A166:C167"/>
    <mergeCell ref="D166:D167"/>
    <mergeCell ref="D156:D157"/>
    <mergeCell ref="A158:C159"/>
    <mergeCell ref="D158:D159"/>
    <mergeCell ref="A160:C161"/>
    <mergeCell ref="D160:D161"/>
    <mergeCell ref="D148:D149"/>
    <mergeCell ref="A150:C151"/>
    <mergeCell ref="D150:D151"/>
    <mergeCell ref="A154:C155"/>
    <mergeCell ref="D154:D155"/>
    <mergeCell ref="D142:D143"/>
    <mergeCell ref="A144:C145"/>
    <mergeCell ref="D144:D145"/>
    <mergeCell ref="A146:C147"/>
    <mergeCell ref="D146:D147"/>
    <mergeCell ref="A156:C157"/>
    <mergeCell ref="A162:C163"/>
    <mergeCell ref="D220:D221"/>
    <mergeCell ref="A222:C223"/>
    <mergeCell ref="D222:D223"/>
    <mergeCell ref="A224:C225"/>
    <mergeCell ref="D224:D225"/>
    <mergeCell ref="A180:C181"/>
    <mergeCell ref="D180:D181"/>
    <mergeCell ref="A182:C183"/>
    <mergeCell ref="D182:D183"/>
    <mergeCell ref="A218:C219"/>
    <mergeCell ref="D218:D219"/>
    <mergeCell ref="D174:D175"/>
    <mergeCell ref="A176:C177"/>
    <mergeCell ref="D176:D177"/>
    <mergeCell ref="A178:C179"/>
    <mergeCell ref="D178:D179"/>
    <mergeCell ref="D168:D169"/>
    <mergeCell ref="A170:C171"/>
    <mergeCell ref="D170:D171"/>
    <mergeCell ref="A172:C173"/>
    <mergeCell ref="D172:D173"/>
    <mergeCell ref="A168:C169"/>
    <mergeCell ref="A174:C175"/>
    <mergeCell ref="A220:C221"/>
    <mergeCell ref="A186:C187"/>
    <mergeCell ref="D186:D187"/>
    <mergeCell ref="A188:C189"/>
    <mergeCell ref="D188:D189"/>
    <mergeCell ref="A190:C191"/>
    <mergeCell ref="D190:D191"/>
    <mergeCell ref="A194:C195"/>
    <mergeCell ref="D194:D195"/>
    <mergeCell ref="D244:D245"/>
    <mergeCell ref="A246:C247"/>
    <mergeCell ref="D246:D247"/>
    <mergeCell ref="A248:C249"/>
    <mergeCell ref="D248:D249"/>
    <mergeCell ref="A226:C227"/>
    <mergeCell ref="D226:D227"/>
    <mergeCell ref="A240:C241"/>
    <mergeCell ref="D240:D241"/>
    <mergeCell ref="A242:C243"/>
    <mergeCell ref="D242:D243"/>
    <mergeCell ref="A230:C231"/>
    <mergeCell ref="D230:D231"/>
    <mergeCell ref="A234:C235"/>
    <mergeCell ref="D234:D235"/>
    <mergeCell ref="A238:C239"/>
    <mergeCell ref="D238:D239"/>
    <mergeCell ref="A244:C245"/>
    <mergeCell ref="A228:C229"/>
    <mergeCell ref="D228:D229"/>
    <mergeCell ref="D294:D295"/>
    <mergeCell ref="A296:C297"/>
    <mergeCell ref="D296:D297"/>
    <mergeCell ref="A262:C263"/>
    <mergeCell ref="D262:D263"/>
    <mergeCell ref="A264:C265"/>
    <mergeCell ref="D264:D265"/>
    <mergeCell ref="A266:C267"/>
    <mergeCell ref="D266:D267"/>
    <mergeCell ref="D256:D257"/>
    <mergeCell ref="A258:C259"/>
    <mergeCell ref="D258:D259"/>
    <mergeCell ref="A260:C261"/>
    <mergeCell ref="D260:D261"/>
    <mergeCell ref="A250:C251"/>
    <mergeCell ref="D250:D251"/>
    <mergeCell ref="A252:C253"/>
    <mergeCell ref="D252:D253"/>
    <mergeCell ref="A254:C255"/>
    <mergeCell ref="D254:D255"/>
    <mergeCell ref="A256:C257"/>
    <mergeCell ref="A292:C293"/>
    <mergeCell ref="A278:C279"/>
    <mergeCell ref="D278:D279"/>
    <mergeCell ref="A280:C281"/>
    <mergeCell ref="D280:D281"/>
    <mergeCell ref="A282:C283"/>
    <mergeCell ref="D282:D283"/>
    <mergeCell ref="A272:C273"/>
    <mergeCell ref="D272:D273"/>
    <mergeCell ref="A286:C287"/>
    <mergeCell ref="D286:D287"/>
    <mergeCell ref="A342:C343"/>
    <mergeCell ref="D342:D343"/>
    <mergeCell ref="A362:C363"/>
    <mergeCell ref="D362:D363"/>
    <mergeCell ref="A364:C365"/>
    <mergeCell ref="D364:D365"/>
    <mergeCell ref="D336:D337"/>
    <mergeCell ref="A338:C339"/>
    <mergeCell ref="D338:D339"/>
    <mergeCell ref="A340:C341"/>
    <mergeCell ref="D340:D341"/>
    <mergeCell ref="A324:C325"/>
    <mergeCell ref="D324:D325"/>
    <mergeCell ref="A332:C333"/>
    <mergeCell ref="D332:D333"/>
    <mergeCell ref="A334:C335"/>
    <mergeCell ref="D334:D335"/>
    <mergeCell ref="A336:C337"/>
    <mergeCell ref="A348:C349"/>
    <mergeCell ref="D348:D349"/>
    <mergeCell ref="A356:C357"/>
    <mergeCell ref="D356:D357"/>
    <mergeCell ref="A326:C327"/>
    <mergeCell ref="D326:D327"/>
    <mergeCell ref="D380:D381"/>
    <mergeCell ref="A378:C379"/>
    <mergeCell ref="D378:D379"/>
    <mergeCell ref="A382:C383"/>
    <mergeCell ref="D382:D383"/>
    <mergeCell ref="A384:C385"/>
    <mergeCell ref="D384:D385"/>
    <mergeCell ref="A372:C373"/>
    <mergeCell ref="D372:D373"/>
    <mergeCell ref="A374:C375"/>
    <mergeCell ref="D374:D375"/>
    <mergeCell ref="A376:C377"/>
    <mergeCell ref="D376:D377"/>
    <mergeCell ref="D366:D367"/>
    <mergeCell ref="A368:C369"/>
    <mergeCell ref="D368:D369"/>
    <mergeCell ref="A370:C371"/>
    <mergeCell ref="D370:D371"/>
    <mergeCell ref="A366:C367"/>
    <mergeCell ref="A380:C381"/>
    <mergeCell ref="D402:D403"/>
    <mergeCell ref="A404:C405"/>
    <mergeCell ref="D404:D405"/>
    <mergeCell ref="A406:C407"/>
    <mergeCell ref="D406:D407"/>
    <mergeCell ref="A396:C397"/>
    <mergeCell ref="D396:D397"/>
    <mergeCell ref="A398:C399"/>
    <mergeCell ref="D398:D399"/>
    <mergeCell ref="A400:C401"/>
    <mergeCell ref="D400:D401"/>
    <mergeCell ref="D390:D391"/>
    <mergeCell ref="A392:C393"/>
    <mergeCell ref="D392:D393"/>
    <mergeCell ref="A394:C395"/>
    <mergeCell ref="D394:D395"/>
    <mergeCell ref="A386:C387"/>
    <mergeCell ref="D386:D387"/>
    <mergeCell ref="A388:C389"/>
    <mergeCell ref="D388:D389"/>
    <mergeCell ref="A390:C391"/>
    <mergeCell ref="A402:C403"/>
    <mergeCell ref="A438:C439"/>
    <mergeCell ref="D438:D439"/>
    <mergeCell ref="A440:C441"/>
    <mergeCell ref="D440:D441"/>
    <mergeCell ref="A442:C443"/>
    <mergeCell ref="D442:D443"/>
    <mergeCell ref="D432:D433"/>
    <mergeCell ref="A434:C435"/>
    <mergeCell ref="D434:D435"/>
    <mergeCell ref="A436:C437"/>
    <mergeCell ref="D436:D437"/>
    <mergeCell ref="A408:C409"/>
    <mergeCell ref="D408:D409"/>
    <mergeCell ref="A420:C421"/>
    <mergeCell ref="D420:D421"/>
    <mergeCell ref="A430:C431"/>
    <mergeCell ref="D430:D431"/>
    <mergeCell ref="A432:C433"/>
    <mergeCell ref="A424:C425"/>
    <mergeCell ref="D424:D425"/>
    <mergeCell ref="A462:C463"/>
    <mergeCell ref="D476:D477"/>
    <mergeCell ref="A478:C479"/>
    <mergeCell ref="D478:D479"/>
    <mergeCell ref="A480:C481"/>
    <mergeCell ref="D480:D481"/>
    <mergeCell ref="A470:C471"/>
    <mergeCell ref="D470:D471"/>
    <mergeCell ref="A472:C473"/>
    <mergeCell ref="D472:D473"/>
    <mergeCell ref="A474:C475"/>
    <mergeCell ref="D474:D475"/>
    <mergeCell ref="D444:D445"/>
    <mergeCell ref="A446:C447"/>
    <mergeCell ref="D446:D447"/>
    <mergeCell ref="A456:C457"/>
    <mergeCell ref="D456:D457"/>
    <mergeCell ref="A476:C477"/>
    <mergeCell ref="A464:C465"/>
    <mergeCell ref="A450:C451"/>
    <mergeCell ref="D450:D451"/>
    <mergeCell ref="D490:D491"/>
    <mergeCell ref="A492:C493"/>
    <mergeCell ref="D492:D493"/>
    <mergeCell ref="A410:C411"/>
    <mergeCell ref="D410:D411"/>
    <mergeCell ref="A412:C413"/>
    <mergeCell ref="D412:D413"/>
    <mergeCell ref="A414:C415"/>
    <mergeCell ref="D414:D415"/>
    <mergeCell ref="A416:C417"/>
    <mergeCell ref="D416:D417"/>
    <mergeCell ref="A418:C419"/>
    <mergeCell ref="D418:D419"/>
    <mergeCell ref="A484:C485"/>
    <mergeCell ref="D484:D485"/>
    <mergeCell ref="A486:C487"/>
    <mergeCell ref="D486:D487"/>
    <mergeCell ref="A488:C489"/>
    <mergeCell ref="D488:D489"/>
    <mergeCell ref="A482:C483"/>
    <mergeCell ref="D482:D483"/>
    <mergeCell ref="D462:D463"/>
    <mergeCell ref="A444:C445"/>
    <mergeCell ref="D464:D465"/>
    <mergeCell ref="A466:C467"/>
    <mergeCell ref="D466:D467"/>
    <mergeCell ref="A468:C469"/>
    <mergeCell ref="D468:D469"/>
    <mergeCell ref="A458:C459"/>
    <mergeCell ref="D458:D459"/>
    <mergeCell ref="A460:C461"/>
    <mergeCell ref="D460:D461"/>
    <mergeCell ref="E14:E15"/>
    <mergeCell ref="E16:E17"/>
    <mergeCell ref="E18:E19"/>
    <mergeCell ref="E20:E21"/>
    <mergeCell ref="E23:E24"/>
    <mergeCell ref="E25:E26"/>
    <mergeCell ref="A320:C321"/>
    <mergeCell ref="D320:D321"/>
    <mergeCell ref="A322:C323"/>
    <mergeCell ref="D322:D323"/>
    <mergeCell ref="H12:J12"/>
    <mergeCell ref="A298:C299"/>
    <mergeCell ref="D298:D299"/>
    <mergeCell ref="A316:C317"/>
    <mergeCell ref="D316:D317"/>
    <mergeCell ref="A318:C319"/>
    <mergeCell ref="D318:D319"/>
    <mergeCell ref="A14:C15"/>
    <mergeCell ref="D14:D15"/>
    <mergeCell ref="D18:D19"/>
    <mergeCell ref="A18:C19"/>
    <mergeCell ref="A27:C28"/>
    <mergeCell ref="D27:D28"/>
    <mergeCell ref="A38:C39"/>
    <mergeCell ref="D38:D39"/>
    <mergeCell ref="A34:C35"/>
    <mergeCell ref="D34:D35"/>
    <mergeCell ref="A29:C30"/>
    <mergeCell ref="A20:C21"/>
    <mergeCell ref="A45:C46"/>
    <mergeCell ref="D292:D293"/>
    <mergeCell ref="A294:C295"/>
    <mergeCell ref="E38:E39"/>
    <mergeCell ref="E40:E41"/>
    <mergeCell ref="E43:E44"/>
    <mergeCell ref="F34:F35"/>
    <mergeCell ref="F36:F37"/>
    <mergeCell ref="F38:F39"/>
    <mergeCell ref="F40:F41"/>
    <mergeCell ref="F43:F44"/>
    <mergeCell ref="F45:F46"/>
    <mergeCell ref="E27:E28"/>
    <mergeCell ref="E29:E30"/>
    <mergeCell ref="E32:E33"/>
    <mergeCell ref="F25:F26"/>
    <mergeCell ref="F27:F28"/>
    <mergeCell ref="F29:F30"/>
    <mergeCell ref="F32:F33"/>
    <mergeCell ref="E34:E35"/>
    <mergeCell ref="E36:E37"/>
    <mergeCell ref="E45:E46"/>
    <mergeCell ref="F72:F73"/>
    <mergeCell ref="F74:F75"/>
    <mergeCell ref="F76:F77"/>
    <mergeCell ref="F78:F79"/>
    <mergeCell ref="F80:F81"/>
    <mergeCell ref="F82:F83"/>
    <mergeCell ref="F84:F85"/>
    <mergeCell ref="F86:F87"/>
    <mergeCell ref="G14:G15"/>
    <mergeCell ref="G20:G21"/>
    <mergeCell ref="G27:G28"/>
    <mergeCell ref="G34:G35"/>
    <mergeCell ref="G40:G41"/>
    <mergeCell ref="G56:G57"/>
    <mergeCell ref="G62:G63"/>
    <mergeCell ref="G68:G69"/>
    <mergeCell ref="G74:G75"/>
    <mergeCell ref="G80:G81"/>
    <mergeCell ref="G86:G87"/>
    <mergeCell ref="F56:F57"/>
    <mergeCell ref="F58:F59"/>
    <mergeCell ref="F60:F61"/>
    <mergeCell ref="F62:F63"/>
    <mergeCell ref="F64:F65"/>
    <mergeCell ref="F66:F67"/>
    <mergeCell ref="F68:F69"/>
    <mergeCell ref="F70:F71"/>
    <mergeCell ref="F18:F19"/>
    <mergeCell ref="F16:F17"/>
    <mergeCell ref="F14:F15"/>
    <mergeCell ref="H20:H21"/>
    <mergeCell ref="I20:I21"/>
    <mergeCell ref="J20:J21"/>
    <mergeCell ref="G23:G24"/>
    <mergeCell ref="H23:H24"/>
    <mergeCell ref="I23:I24"/>
    <mergeCell ref="J23:J24"/>
    <mergeCell ref="G25:G26"/>
    <mergeCell ref="H25:H26"/>
    <mergeCell ref="I25:I26"/>
    <mergeCell ref="J25:J26"/>
    <mergeCell ref="H14:H15"/>
    <mergeCell ref="I14:I15"/>
    <mergeCell ref="J14:J15"/>
    <mergeCell ref="G16:G17"/>
    <mergeCell ref="H16:H17"/>
    <mergeCell ref="I16:I17"/>
    <mergeCell ref="J16:J17"/>
    <mergeCell ref="G18:G19"/>
    <mergeCell ref="H18:H19"/>
    <mergeCell ref="I18:I19"/>
    <mergeCell ref="J18:J19"/>
    <mergeCell ref="H34:H35"/>
    <mergeCell ref="I34:I35"/>
    <mergeCell ref="J34:J35"/>
    <mergeCell ref="G36:G37"/>
    <mergeCell ref="H36:H37"/>
    <mergeCell ref="I36:I37"/>
    <mergeCell ref="J36:J37"/>
    <mergeCell ref="G38:G39"/>
    <mergeCell ref="H38:H39"/>
    <mergeCell ref="I38:I39"/>
    <mergeCell ref="J38:J39"/>
    <mergeCell ref="H27:H28"/>
    <mergeCell ref="I27:I28"/>
    <mergeCell ref="J27:J28"/>
    <mergeCell ref="G29:G30"/>
    <mergeCell ref="H29:H30"/>
    <mergeCell ref="I29:I30"/>
    <mergeCell ref="J29:J30"/>
    <mergeCell ref="G32:G33"/>
    <mergeCell ref="H32:H33"/>
    <mergeCell ref="I32:I33"/>
    <mergeCell ref="J32:J33"/>
    <mergeCell ref="H56:H57"/>
    <mergeCell ref="I56:I57"/>
    <mergeCell ref="J56:J57"/>
    <mergeCell ref="G58:G59"/>
    <mergeCell ref="H58:H59"/>
    <mergeCell ref="I58:I59"/>
    <mergeCell ref="J58:J59"/>
    <mergeCell ref="G60:G61"/>
    <mergeCell ref="H60:H61"/>
    <mergeCell ref="I60:I61"/>
    <mergeCell ref="J60:J61"/>
    <mergeCell ref="H40:H41"/>
    <mergeCell ref="I40:I41"/>
    <mergeCell ref="J40:J41"/>
    <mergeCell ref="G43:G44"/>
    <mergeCell ref="H43:H44"/>
    <mergeCell ref="I43:I44"/>
    <mergeCell ref="J43:J44"/>
    <mergeCell ref="G45:G46"/>
    <mergeCell ref="H45:H46"/>
    <mergeCell ref="I45:I46"/>
    <mergeCell ref="J45:J46"/>
    <mergeCell ref="H68:H69"/>
    <mergeCell ref="I68:I69"/>
    <mergeCell ref="J68:J69"/>
    <mergeCell ref="G70:G71"/>
    <mergeCell ref="H70:H71"/>
    <mergeCell ref="I70:I71"/>
    <mergeCell ref="J70:J71"/>
    <mergeCell ref="G72:G73"/>
    <mergeCell ref="H72:H73"/>
    <mergeCell ref="I72:I73"/>
    <mergeCell ref="J72:J73"/>
    <mergeCell ref="H62:H63"/>
    <mergeCell ref="I62:I63"/>
    <mergeCell ref="J62:J63"/>
    <mergeCell ref="G64:G65"/>
    <mergeCell ref="H64:H65"/>
    <mergeCell ref="I64:I65"/>
    <mergeCell ref="J64:J65"/>
    <mergeCell ref="G66:G67"/>
    <mergeCell ref="H66:H67"/>
    <mergeCell ref="I66:I67"/>
    <mergeCell ref="J66:J67"/>
    <mergeCell ref="H80:H81"/>
    <mergeCell ref="I80:I81"/>
    <mergeCell ref="J80:J81"/>
    <mergeCell ref="G82:G83"/>
    <mergeCell ref="H82:H83"/>
    <mergeCell ref="I82:I83"/>
    <mergeCell ref="J82:J83"/>
    <mergeCell ref="G84:G85"/>
    <mergeCell ref="H84:H85"/>
    <mergeCell ref="I84:I85"/>
    <mergeCell ref="J84:J8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J78:J79"/>
    <mergeCell ref="F136:F137"/>
    <mergeCell ref="H86:H87"/>
    <mergeCell ref="I86:I87"/>
    <mergeCell ref="J86:J87"/>
    <mergeCell ref="F108:F109"/>
    <mergeCell ref="F110:F111"/>
    <mergeCell ref="F112:F113"/>
    <mergeCell ref="F114:F115"/>
    <mergeCell ref="F116:F117"/>
    <mergeCell ref="F118:F119"/>
    <mergeCell ref="J118:J119"/>
    <mergeCell ref="G118:G119"/>
    <mergeCell ref="H118:H119"/>
    <mergeCell ref="I118:I119"/>
    <mergeCell ref="H126:H127"/>
    <mergeCell ref="I126:I127"/>
    <mergeCell ref="J126:J127"/>
    <mergeCell ref="G128:G129"/>
    <mergeCell ref="H128:H129"/>
    <mergeCell ref="I128:I129"/>
    <mergeCell ref="J128:J129"/>
    <mergeCell ref="G130:G131"/>
    <mergeCell ref="H130:H131"/>
    <mergeCell ref="I130:I131"/>
    <mergeCell ref="J130:J131"/>
    <mergeCell ref="G120:G121"/>
    <mergeCell ref="H120:H121"/>
    <mergeCell ref="I120:I121"/>
    <mergeCell ref="J120:J121"/>
    <mergeCell ref="G122:G123"/>
    <mergeCell ref="H122:H123"/>
    <mergeCell ref="I122:I123"/>
    <mergeCell ref="F158:F159"/>
    <mergeCell ref="F160:F161"/>
    <mergeCell ref="F162:F163"/>
    <mergeCell ref="F164:F165"/>
    <mergeCell ref="F166:F167"/>
    <mergeCell ref="F168:F169"/>
    <mergeCell ref="F170:F171"/>
    <mergeCell ref="F172:F173"/>
    <mergeCell ref="F174:F175"/>
    <mergeCell ref="F138:F139"/>
    <mergeCell ref="F140:F141"/>
    <mergeCell ref="F142:F143"/>
    <mergeCell ref="F144:F145"/>
    <mergeCell ref="F146:F147"/>
    <mergeCell ref="F148:F149"/>
    <mergeCell ref="F150:F151"/>
    <mergeCell ref="F154:F155"/>
    <mergeCell ref="F156:F157"/>
    <mergeCell ref="F240:F241"/>
    <mergeCell ref="F242:F243"/>
    <mergeCell ref="F244:F245"/>
    <mergeCell ref="F246:F247"/>
    <mergeCell ref="F248:F249"/>
    <mergeCell ref="F250:F251"/>
    <mergeCell ref="F252:F253"/>
    <mergeCell ref="F254:F255"/>
    <mergeCell ref="F256:F257"/>
    <mergeCell ref="F176:F177"/>
    <mergeCell ref="F178:F179"/>
    <mergeCell ref="F180:F181"/>
    <mergeCell ref="F182:F183"/>
    <mergeCell ref="F218:F219"/>
    <mergeCell ref="F220:F221"/>
    <mergeCell ref="F222:F223"/>
    <mergeCell ref="F224:F225"/>
    <mergeCell ref="F226:F227"/>
    <mergeCell ref="F228:F229"/>
    <mergeCell ref="F186:F187"/>
    <mergeCell ref="F188:F189"/>
    <mergeCell ref="F190:F191"/>
    <mergeCell ref="F194:F195"/>
    <mergeCell ref="F316:F317"/>
    <mergeCell ref="F318:F319"/>
    <mergeCell ref="F322:F323"/>
    <mergeCell ref="F324:F325"/>
    <mergeCell ref="F332:F333"/>
    <mergeCell ref="F334:F335"/>
    <mergeCell ref="F336:F337"/>
    <mergeCell ref="F338:F339"/>
    <mergeCell ref="F340:F341"/>
    <mergeCell ref="F258:F259"/>
    <mergeCell ref="F260:F261"/>
    <mergeCell ref="F262:F263"/>
    <mergeCell ref="F264:F265"/>
    <mergeCell ref="F266:F267"/>
    <mergeCell ref="F292:F293"/>
    <mergeCell ref="F294:F295"/>
    <mergeCell ref="F296:F297"/>
    <mergeCell ref="F298:F299"/>
    <mergeCell ref="F278:F279"/>
    <mergeCell ref="F280:F281"/>
    <mergeCell ref="F282:F283"/>
    <mergeCell ref="F272:F273"/>
    <mergeCell ref="F286:F287"/>
    <mergeCell ref="F402:F403"/>
    <mergeCell ref="F404:F405"/>
    <mergeCell ref="F408:F409"/>
    <mergeCell ref="F410:F411"/>
    <mergeCell ref="F412:F413"/>
    <mergeCell ref="F414:F415"/>
    <mergeCell ref="F418:F419"/>
    <mergeCell ref="F378:F379"/>
    <mergeCell ref="F380:F381"/>
    <mergeCell ref="F382:F383"/>
    <mergeCell ref="F384:F385"/>
    <mergeCell ref="F390:F391"/>
    <mergeCell ref="F392:F393"/>
    <mergeCell ref="F394:F395"/>
    <mergeCell ref="F342:F343"/>
    <mergeCell ref="F362:F363"/>
    <mergeCell ref="F364:F365"/>
    <mergeCell ref="F366:F367"/>
    <mergeCell ref="F368:F369"/>
    <mergeCell ref="F370:F371"/>
    <mergeCell ref="F372:F373"/>
    <mergeCell ref="F374:F375"/>
    <mergeCell ref="F376:F377"/>
    <mergeCell ref="F348:F349"/>
    <mergeCell ref="F480:F481"/>
    <mergeCell ref="F482:F483"/>
    <mergeCell ref="F484:F485"/>
    <mergeCell ref="F486:F487"/>
    <mergeCell ref="F488:F489"/>
    <mergeCell ref="F492:F493"/>
    <mergeCell ref="F494:F495"/>
    <mergeCell ref="F496:F497"/>
    <mergeCell ref="F498:F499"/>
    <mergeCell ref="F458:F459"/>
    <mergeCell ref="F462:F463"/>
    <mergeCell ref="F464:F465"/>
    <mergeCell ref="F466:F467"/>
    <mergeCell ref="F468:F469"/>
    <mergeCell ref="F472:F473"/>
    <mergeCell ref="F474:F475"/>
    <mergeCell ref="F476:F477"/>
    <mergeCell ref="F478:F479"/>
    <mergeCell ref="F420:F421"/>
    <mergeCell ref="F430:F431"/>
    <mergeCell ref="F432:F433"/>
    <mergeCell ref="F436:F437"/>
    <mergeCell ref="F438:F439"/>
    <mergeCell ref="F440:F441"/>
    <mergeCell ref="F442:F443"/>
    <mergeCell ref="F446:F447"/>
    <mergeCell ref="F456:F457"/>
    <mergeCell ref="F398:F399"/>
    <mergeCell ref="F400:F401"/>
    <mergeCell ref="G108:G109"/>
    <mergeCell ref="H108:H109"/>
    <mergeCell ref="I108:I109"/>
    <mergeCell ref="J108:J109"/>
    <mergeCell ref="G110:G111"/>
    <mergeCell ref="H110:H111"/>
    <mergeCell ref="I110:I111"/>
    <mergeCell ref="J110:J111"/>
    <mergeCell ref="G112:G113"/>
    <mergeCell ref="H112:H113"/>
    <mergeCell ref="I112:I113"/>
    <mergeCell ref="J112:J113"/>
    <mergeCell ref="G114:G115"/>
    <mergeCell ref="H114:H115"/>
    <mergeCell ref="I114:I115"/>
    <mergeCell ref="J114:J115"/>
    <mergeCell ref="G116:G117"/>
    <mergeCell ref="H116:H117"/>
    <mergeCell ref="I116:I117"/>
    <mergeCell ref="J116:J117"/>
    <mergeCell ref="G126:G127"/>
    <mergeCell ref="J122:J123"/>
    <mergeCell ref="G124:G125"/>
    <mergeCell ref="H124:H125"/>
    <mergeCell ref="I124:I125"/>
    <mergeCell ref="J124:J125"/>
    <mergeCell ref="G138:G139"/>
    <mergeCell ref="H138:H139"/>
    <mergeCell ref="I138:I139"/>
    <mergeCell ref="J138:J139"/>
    <mergeCell ref="G140:G141"/>
    <mergeCell ref="H140:H141"/>
    <mergeCell ref="I140:I141"/>
    <mergeCell ref="J140:J141"/>
    <mergeCell ref="G142:G143"/>
    <mergeCell ref="H142:H143"/>
    <mergeCell ref="I142:I143"/>
    <mergeCell ref="J142:J143"/>
    <mergeCell ref="G132:G133"/>
    <mergeCell ref="H132:H133"/>
    <mergeCell ref="I132:I133"/>
    <mergeCell ref="J132:J133"/>
    <mergeCell ref="G134:G135"/>
    <mergeCell ref="H134:H135"/>
    <mergeCell ref="I134:I135"/>
    <mergeCell ref="J134:J135"/>
    <mergeCell ref="G136:G137"/>
    <mergeCell ref="H136:H137"/>
    <mergeCell ref="I136:I137"/>
    <mergeCell ref="J136:J137"/>
    <mergeCell ref="G150:G151"/>
    <mergeCell ref="H150:H151"/>
    <mergeCell ref="I150:I151"/>
    <mergeCell ref="J150:J151"/>
    <mergeCell ref="G154:G155"/>
    <mergeCell ref="H154:H155"/>
    <mergeCell ref="I154:I155"/>
    <mergeCell ref="J154:J155"/>
    <mergeCell ref="G156:G157"/>
    <mergeCell ref="H156:H157"/>
    <mergeCell ref="I156:I157"/>
    <mergeCell ref="J156:J157"/>
    <mergeCell ref="G144:G145"/>
    <mergeCell ref="H144:H145"/>
    <mergeCell ref="I144:I145"/>
    <mergeCell ref="J144:J145"/>
    <mergeCell ref="G146:G147"/>
    <mergeCell ref="H146:H147"/>
    <mergeCell ref="I146:I147"/>
    <mergeCell ref="J146:J147"/>
    <mergeCell ref="G148:G149"/>
    <mergeCell ref="H148:H149"/>
    <mergeCell ref="I148:I149"/>
    <mergeCell ref="J148:J149"/>
    <mergeCell ref="G164:G165"/>
    <mergeCell ref="H164:H165"/>
    <mergeCell ref="I164:I165"/>
    <mergeCell ref="J164:J165"/>
    <mergeCell ref="G166:G167"/>
    <mergeCell ref="H166:H167"/>
    <mergeCell ref="I166:I167"/>
    <mergeCell ref="J166:J167"/>
    <mergeCell ref="G168:G169"/>
    <mergeCell ref="H168:H169"/>
    <mergeCell ref="I168:I169"/>
    <mergeCell ref="J168:J169"/>
    <mergeCell ref="G158:G159"/>
    <mergeCell ref="H158:H159"/>
    <mergeCell ref="I158:I159"/>
    <mergeCell ref="J158:J159"/>
    <mergeCell ref="G160:G161"/>
    <mergeCell ref="H160:H161"/>
    <mergeCell ref="I160:I161"/>
    <mergeCell ref="J160:J161"/>
    <mergeCell ref="G162:G163"/>
    <mergeCell ref="H162:H163"/>
    <mergeCell ref="I162:I163"/>
    <mergeCell ref="J162:J163"/>
    <mergeCell ref="G176:G177"/>
    <mergeCell ref="H176:H177"/>
    <mergeCell ref="I176:I177"/>
    <mergeCell ref="J176:J177"/>
    <mergeCell ref="G178:G179"/>
    <mergeCell ref="H178:H179"/>
    <mergeCell ref="I178:I179"/>
    <mergeCell ref="J178:J179"/>
    <mergeCell ref="G180:G181"/>
    <mergeCell ref="H180:H181"/>
    <mergeCell ref="I180:I181"/>
    <mergeCell ref="J180:J181"/>
    <mergeCell ref="G170:G171"/>
    <mergeCell ref="H170:H171"/>
    <mergeCell ref="I170:I171"/>
    <mergeCell ref="J170:J171"/>
    <mergeCell ref="G172:G173"/>
    <mergeCell ref="H172:H173"/>
    <mergeCell ref="I172:I173"/>
    <mergeCell ref="J172:J173"/>
    <mergeCell ref="G174:G175"/>
    <mergeCell ref="H174:H175"/>
    <mergeCell ref="I174:I175"/>
    <mergeCell ref="J174:J175"/>
    <mergeCell ref="G222:G223"/>
    <mergeCell ref="H222:H223"/>
    <mergeCell ref="I222:I223"/>
    <mergeCell ref="J222:J223"/>
    <mergeCell ref="G224:G225"/>
    <mergeCell ref="H224:H225"/>
    <mergeCell ref="I224:I225"/>
    <mergeCell ref="J224:J225"/>
    <mergeCell ref="G226:G227"/>
    <mergeCell ref="H226:H227"/>
    <mergeCell ref="I226:I227"/>
    <mergeCell ref="J226:J227"/>
    <mergeCell ref="G182:G183"/>
    <mergeCell ref="H182:H183"/>
    <mergeCell ref="I182:I183"/>
    <mergeCell ref="J182:J183"/>
    <mergeCell ref="G218:G219"/>
    <mergeCell ref="H218:H219"/>
    <mergeCell ref="I218:I219"/>
    <mergeCell ref="J218:J219"/>
    <mergeCell ref="G220:G221"/>
    <mergeCell ref="H220:H221"/>
    <mergeCell ref="I220:I221"/>
    <mergeCell ref="J220:J221"/>
    <mergeCell ref="G186:G187"/>
    <mergeCell ref="H186:H187"/>
    <mergeCell ref="I186:I187"/>
    <mergeCell ref="J186:J187"/>
    <mergeCell ref="G188:G189"/>
    <mergeCell ref="H188:H189"/>
    <mergeCell ref="I188:I189"/>
    <mergeCell ref="J188:J189"/>
    <mergeCell ref="G246:G247"/>
    <mergeCell ref="H246:H247"/>
    <mergeCell ref="I246:I247"/>
    <mergeCell ref="J246:J247"/>
    <mergeCell ref="G248:G249"/>
    <mergeCell ref="H248:H249"/>
    <mergeCell ref="I248:I249"/>
    <mergeCell ref="J248:J249"/>
    <mergeCell ref="G250:G251"/>
    <mergeCell ref="H250:H251"/>
    <mergeCell ref="I250:I251"/>
    <mergeCell ref="J250:J251"/>
    <mergeCell ref="G240:G241"/>
    <mergeCell ref="H240:H241"/>
    <mergeCell ref="I240:I241"/>
    <mergeCell ref="J240:J241"/>
    <mergeCell ref="G242:G243"/>
    <mergeCell ref="H242:H243"/>
    <mergeCell ref="I242:I243"/>
    <mergeCell ref="J242:J243"/>
    <mergeCell ref="G244:G245"/>
    <mergeCell ref="H244:H245"/>
    <mergeCell ref="I244:I245"/>
    <mergeCell ref="J244:J245"/>
    <mergeCell ref="G258:G259"/>
    <mergeCell ref="H258:H259"/>
    <mergeCell ref="I258:I259"/>
    <mergeCell ref="J258:J259"/>
    <mergeCell ref="G260:G261"/>
    <mergeCell ref="H260:H261"/>
    <mergeCell ref="I260:I261"/>
    <mergeCell ref="J260:J261"/>
    <mergeCell ref="G262:G263"/>
    <mergeCell ref="H262:H263"/>
    <mergeCell ref="I262:I263"/>
    <mergeCell ref="J262:J263"/>
    <mergeCell ref="G252:G253"/>
    <mergeCell ref="H252:H253"/>
    <mergeCell ref="I252:I253"/>
    <mergeCell ref="J252:J253"/>
    <mergeCell ref="G254:G255"/>
    <mergeCell ref="H254:H255"/>
    <mergeCell ref="I254:I255"/>
    <mergeCell ref="J254:J255"/>
    <mergeCell ref="G256:G257"/>
    <mergeCell ref="H256:H257"/>
    <mergeCell ref="I256:I257"/>
    <mergeCell ref="J256:J257"/>
    <mergeCell ref="G294:G295"/>
    <mergeCell ref="H294:H295"/>
    <mergeCell ref="I294:I295"/>
    <mergeCell ref="J294:J295"/>
    <mergeCell ref="G296:G297"/>
    <mergeCell ref="H296:H297"/>
    <mergeCell ref="I296:I297"/>
    <mergeCell ref="J296:J297"/>
    <mergeCell ref="G298:G299"/>
    <mergeCell ref="H298:H299"/>
    <mergeCell ref="I298:I299"/>
    <mergeCell ref="J298:J299"/>
    <mergeCell ref="G264:G265"/>
    <mergeCell ref="H264:H265"/>
    <mergeCell ref="I264:I265"/>
    <mergeCell ref="J264:J265"/>
    <mergeCell ref="G266:G267"/>
    <mergeCell ref="H266:H267"/>
    <mergeCell ref="I266:I267"/>
    <mergeCell ref="J266:J267"/>
    <mergeCell ref="G292:G293"/>
    <mergeCell ref="H292:H293"/>
    <mergeCell ref="I292:I293"/>
    <mergeCell ref="J292:J293"/>
    <mergeCell ref="G278:G279"/>
    <mergeCell ref="H278:H279"/>
    <mergeCell ref="I278:I279"/>
    <mergeCell ref="J278:J279"/>
    <mergeCell ref="G280:G281"/>
    <mergeCell ref="H280:H281"/>
    <mergeCell ref="I280:I281"/>
    <mergeCell ref="J280:J281"/>
    <mergeCell ref="G332:G333"/>
    <mergeCell ref="H332:H333"/>
    <mergeCell ref="I332:I333"/>
    <mergeCell ref="J332:J333"/>
    <mergeCell ref="G334:G335"/>
    <mergeCell ref="H334:H335"/>
    <mergeCell ref="I334:I335"/>
    <mergeCell ref="J334:J335"/>
    <mergeCell ref="G316:G317"/>
    <mergeCell ref="H316:H317"/>
    <mergeCell ref="I316:I317"/>
    <mergeCell ref="J316:J317"/>
    <mergeCell ref="G318:G319"/>
    <mergeCell ref="H318:H319"/>
    <mergeCell ref="I318:I319"/>
    <mergeCell ref="J318:J319"/>
    <mergeCell ref="G322:G323"/>
    <mergeCell ref="H322:H323"/>
    <mergeCell ref="I322:I323"/>
    <mergeCell ref="J322:J323"/>
    <mergeCell ref="G362:G363"/>
    <mergeCell ref="H362:H363"/>
    <mergeCell ref="I362:I363"/>
    <mergeCell ref="J362:J363"/>
    <mergeCell ref="G364:G365"/>
    <mergeCell ref="H364:H365"/>
    <mergeCell ref="I364:I365"/>
    <mergeCell ref="J364:J365"/>
    <mergeCell ref="G336:G337"/>
    <mergeCell ref="H336:H337"/>
    <mergeCell ref="I336:I337"/>
    <mergeCell ref="J336:J337"/>
    <mergeCell ref="G338:G339"/>
    <mergeCell ref="H338:H339"/>
    <mergeCell ref="I338:I339"/>
    <mergeCell ref="J338:J339"/>
    <mergeCell ref="G340:G341"/>
    <mergeCell ref="H340:H341"/>
    <mergeCell ref="I340:I341"/>
    <mergeCell ref="J340:J341"/>
    <mergeCell ref="G348:G349"/>
    <mergeCell ref="H348:H349"/>
    <mergeCell ref="I348:I349"/>
    <mergeCell ref="J348:J349"/>
    <mergeCell ref="H354:H355"/>
    <mergeCell ref="I354:I355"/>
    <mergeCell ref="J354:J355"/>
    <mergeCell ref="G372:G373"/>
    <mergeCell ref="H372:H373"/>
    <mergeCell ref="I372:I373"/>
    <mergeCell ref="J372:J373"/>
    <mergeCell ref="G374:G375"/>
    <mergeCell ref="H374:H375"/>
    <mergeCell ref="I374:I375"/>
    <mergeCell ref="J374:J375"/>
    <mergeCell ref="G376:G377"/>
    <mergeCell ref="H376:H377"/>
    <mergeCell ref="I376:I377"/>
    <mergeCell ref="J376:J377"/>
    <mergeCell ref="G366:G367"/>
    <mergeCell ref="H366:H367"/>
    <mergeCell ref="I366:I367"/>
    <mergeCell ref="J366:J367"/>
    <mergeCell ref="G368:G369"/>
    <mergeCell ref="H368:H369"/>
    <mergeCell ref="I368:I369"/>
    <mergeCell ref="J368:J369"/>
    <mergeCell ref="G370:G371"/>
    <mergeCell ref="H370:H371"/>
    <mergeCell ref="I370:I371"/>
    <mergeCell ref="J370:J371"/>
    <mergeCell ref="G384:G385"/>
    <mergeCell ref="H384:H385"/>
    <mergeCell ref="I384:I385"/>
    <mergeCell ref="J384:J385"/>
    <mergeCell ref="G386:G387"/>
    <mergeCell ref="H510:H511"/>
    <mergeCell ref="I510:I511"/>
    <mergeCell ref="J510:J511"/>
    <mergeCell ref="G388:G389"/>
    <mergeCell ref="H512:H513"/>
    <mergeCell ref="I512:I513"/>
    <mergeCell ref="J512:J513"/>
    <mergeCell ref="G378:G379"/>
    <mergeCell ref="H378:H379"/>
    <mergeCell ref="I378:I379"/>
    <mergeCell ref="J378:J379"/>
    <mergeCell ref="G380:G381"/>
    <mergeCell ref="H380:H381"/>
    <mergeCell ref="I380:I381"/>
    <mergeCell ref="J380:J381"/>
    <mergeCell ref="G382:G383"/>
    <mergeCell ref="H382:H383"/>
    <mergeCell ref="I382:I383"/>
    <mergeCell ref="J382:J383"/>
    <mergeCell ref="H386:H387"/>
    <mergeCell ref="H388:H389"/>
    <mergeCell ref="I386:I387"/>
    <mergeCell ref="J386:J387"/>
    <mergeCell ref="I388:I389"/>
    <mergeCell ref="J388:J389"/>
    <mergeCell ref="G398:G399"/>
    <mergeCell ref="H398:H399"/>
    <mergeCell ref="I398:I399"/>
    <mergeCell ref="J398:J399"/>
    <mergeCell ref="G400:G401"/>
    <mergeCell ref="H400:H401"/>
    <mergeCell ref="I400:I401"/>
    <mergeCell ref="J400:J401"/>
    <mergeCell ref="G402:G403"/>
    <mergeCell ref="H402:H403"/>
    <mergeCell ref="I402:I403"/>
    <mergeCell ref="J402:J403"/>
    <mergeCell ref="G390:G391"/>
    <mergeCell ref="H390:H391"/>
    <mergeCell ref="I390:I391"/>
    <mergeCell ref="J390:J391"/>
    <mergeCell ref="G392:G393"/>
    <mergeCell ref="H392:H393"/>
    <mergeCell ref="I392:I393"/>
    <mergeCell ref="J392:J393"/>
    <mergeCell ref="G394:G395"/>
    <mergeCell ref="H394:H395"/>
    <mergeCell ref="I394:I395"/>
    <mergeCell ref="J394:J395"/>
    <mergeCell ref="G412:G413"/>
    <mergeCell ref="H412:H413"/>
    <mergeCell ref="I412:I413"/>
    <mergeCell ref="J412:J413"/>
    <mergeCell ref="G414:G415"/>
    <mergeCell ref="H414:H415"/>
    <mergeCell ref="I414:I415"/>
    <mergeCell ref="J414:J415"/>
    <mergeCell ref="G418:G419"/>
    <mergeCell ref="H418:H419"/>
    <mergeCell ref="I418:I419"/>
    <mergeCell ref="J418:J419"/>
    <mergeCell ref="G404:G405"/>
    <mergeCell ref="H404:H405"/>
    <mergeCell ref="I404:I405"/>
    <mergeCell ref="J404:J405"/>
    <mergeCell ref="G408:G409"/>
    <mergeCell ref="H408:H409"/>
    <mergeCell ref="I408:I409"/>
    <mergeCell ref="J408:J409"/>
    <mergeCell ref="G410:G411"/>
    <mergeCell ref="H410:H411"/>
    <mergeCell ref="I410:I411"/>
    <mergeCell ref="J410:J411"/>
    <mergeCell ref="G436:G437"/>
    <mergeCell ref="H436:H437"/>
    <mergeCell ref="I436:I437"/>
    <mergeCell ref="J436:J437"/>
    <mergeCell ref="G438:G439"/>
    <mergeCell ref="H438:H439"/>
    <mergeCell ref="I438:I439"/>
    <mergeCell ref="J438:J439"/>
    <mergeCell ref="G440:G441"/>
    <mergeCell ref="H440:H441"/>
    <mergeCell ref="I440:I441"/>
    <mergeCell ref="J440:J441"/>
    <mergeCell ref="G420:G421"/>
    <mergeCell ref="H420:H421"/>
    <mergeCell ref="I420:I421"/>
    <mergeCell ref="J420:J421"/>
    <mergeCell ref="G430:G431"/>
    <mergeCell ref="H430:H431"/>
    <mergeCell ref="I430:I431"/>
    <mergeCell ref="J430:J431"/>
    <mergeCell ref="G432:G433"/>
    <mergeCell ref="H432:H433"/>
    <mergeCell ref="I432:I433"/>
    <mergeCell ref="J432:J433"/>
    <mergeCell ref="G458:G459"/>
    <mergeCell ref="H458:H459"/>
    <mergeCell ref="I458:I459"/>
    <mergeCell ref="J458:J459"/>
    <mergeCell ref="G462:G463"/>
    <mergeCell ref="H462:H463"/>
    <mergeCell ref="I462:I463"/>
    <mergeCell ref="J462:J463"/>
    <mergeCell ref="G464:G465"/>
    <mergeCell ref="H464:H465"/>
    <mergeCell ref="I464:I465"/>
    <mergeCell ref="J464:J465"/>
    <mergeCell ref="G442:G443"/>
    <mergeCell ref="H442:H443"/>
    <mergeCell ref="I442:I443"/>
    <mergeCell ref="J442:J443"/>
    <mergeCell ref="G446:G447"/>
    <mergeCell ref="H446:H447"/>
    <mergeCell ref="I446:I447"/>
    <mergeCell ref="J446:J447"/>
    <mergeCell ref="G456:G457"/>
    <mergeCell ref="H456:H457"/>
    <mergeCell ref="I456:I457"/>
    <mergeCell ref="J456:J457"/>
    <mergeCell ref="G474:G475"/>
    <mergeCell ref="H474:H475"/>
    <mergeCell ref="I474:I475"/>
    <mergeCell ref="J474:J475"/>
    <mergeCell ref="G476:G477"/>
    <mergeCell ref="H476:H477"/>
    <mergeCell ref="I476:I477"/>
    <mergeCell ref="J476:J477"/>
    <mergeCell ref="G478:G479"/>
    <mergeCell ref="H478:H479"/>
    <mergeCell ref="I478:I479"/>
    <mergeCell ref="J478:J479"/>
    <mergeCell ref="G466:G467"/>
    <mergeCell ref="H466:H467"/>
    <mergeCell ref="I466:I467"/>
    <mergeCell ref="J466:J467"/>
    <mergeCell ref="G468:G469"/>
    <mergeCell ref="H468:H469"/>
    <mergeCell ref="I468:I469"/>
    <mergeCell ref="J468:J469"/>
    <mergeCell ref="G472:G473"/>
    <mergeCell ref="H472:H473"/>
    <mergeCell ref="I472:I473"/>
    <mergeCell ref="J472:J473"/>
    <mergeCell ref="G486:G487"/>
    <mergeCell ref="H486:H487"/>
    <mergeCell ref="I486:I487"/>
    <mergeCell ref="J486:J487"/>
    <mergeCell ref="G488:G489"/>
    <mergeCell ref="H488:H489"/>
    <mergeCell ref="I488:I489"/>
    <mergeCell ref="J488:J489"/>
    <mergeCell ref="G492:G493"/>
    <mergeCell ref="H492:H493"/>
    <mergeCell ref="I492:I493"/>
    <mergeCell ref="J492:J493"/>
    <mergeCell ref="G480:G481"/>
    <mergeCell ref="H480:H481"/>
    <mergeCell ref="I480:I481"/>
    <mergeCell ref="J480:J481"/>
    <mergeCell ref="G482:G483"/>
    <mergeCell ref="H482:H483"/>
    <mergeCell ref="I482:I483"/>
    <mergeCell ref="J482:J483"/>
    <mergeCell ref="G484:G485"/>
    <mergeCell ref="H484:H485"/>
    <mergeCell ref="I484:I485"/>
    <mergeCell ref="J484:J485"/>
    <mergeCell ref="G494:G495"/>
    <mergeCell ref="H494:H495"/>
    <mergeCell ref="I494:I495"/>
    <mergeCell ref="J494:J495"/>
    <mergeCell ref="G496:G497"/>
    <mergeCell ref="H496:H497"/>
    <mergeCell ref="I496:I497"/>
    <mergeCell ref="J496:J497"/>
    <mergeCell ref="G498:G499"/>
    <mergeCell ref="H498:H499"/>
    <mergeCell ref="I498:I499"/>
    <mergeCell ref="J498:J499"/>
    <mergeCell ref="F502:F503"/>
    <mergeCell ref="A494:C495"/>
    <mergeCell ref="D494:D495"/>
    <mergeCell ref="A496:C497"/>
    <mergeCell ref="D496:D497"/>
    <mergeCell ref="A498:C499"/>
    <mergeCell ref="D498:D499"/>
    <mergeCell ref="A500:C501"/>
    <mergeCell ref="D500:D501"/>
    <mergeCell ref="A502:C503"/>
    <mergeCell ref="D502:D503"/>
    <mergeCell ref="E498:E499"/>
    <mergeCell ref="E500:E501"/>
    <mergeCell ref="F508:F509"/>
    <mergeCell ref="G508:G509"/>
    <mergeCell ref="H508:H509"/>
    <mergeCell ref="I508:I509"/>
    <mergeCell ref="J508:J509"/>
    <mergeCell ref="G502:G503"/>
    <mergeCell ref="H502:H503"/>
    <mergeCell ref="I502:I503"/>
    <mergeCell ref="J502:J503"/>
    <mergeCell ref="A504:C505"/>
    <mergeCell ref="D504:D505"/>
    <mergeCell ref="F504:F505"/>
    <mergeCell ref="G504:G505"/>
    <mergeCell ref="H504:H505"/>
    <mergeCell ref="I504:I505"/>
    <mergeCell ref="J504:J505"/>
    <mergeCell ref="E502:E503"/>
    <mergeCell ref="E504:E505"/>
    <mergeCell ref="E506:E507"/>
    <mergeCell ref="E508:E509"/>
    <mergeCell ref="G228:G229"/>
    <mergeCell ref="H228:H229"/>
    <mergeCell ref="I228:I229"/>
    <mergeCell ref="J228:J229"/>
    <mergeCell ref="F234:F235"/>
    <mergeCell ref="G234:G235"/>
    <mergeCell ref="H234:H235"/>
    <mergeCell ref="I234:I235"/>
    <mergeCell ref="J234:J235"/>
    <mergeCell ref="A236:C237"/>
    <mergeCell ref="D236:D237"/>
    <mergeCell ref="F236:F237"/>
    <mergeCell ref="G236:G237"/>
    <mergeCell ref="H236:H237"/>
    <mergeCell ref="I236:I237"/>
    <mergeCell ref="J236:J237"/>
    <mergeCell ref="F230:F231"/>
    <mergeCell ref="G230:G231"/>
    <mergeCell ref="H230:H231"/>
    <mergeCell ref="I230:I231"/>
    <mergeCell ref="J230:J231"/>
    <mergeCell ref="A232:C233"/>
    <mergeCell ref="D232:D233"/>
    <mergeCell ref="F232:F233"/>
    <mergeCell ref="G232:G233"/>
    <mergeCell ref="H232:H233"/>
    <mergeCell ref="I232:I233"/>
    <mergeCell ref="J232:J233"/>
    <mergeCell ref="A538:C539"/>
    <mergeCell ref="D538:D539"/>
    <mergeCell ref="E538:E539"/>
    <mergeCell ref="F538:F539"/>
    <mergeCell ref="G538:G539"/>
    <mergeCell ref="H538:H539"/>
    <mergeCell ref="I538:I539"/>
    <mergeCell ref="J538:J539"/>
    <mergeCell ref="F238:F239"/>
    <mergeCell ref="G238:G239"/>
    <mergeCell ref="H238:H239"/>
    <mergeCell ref="I238:I239"/>
    <mergeCell ref="J238:J239"/>
    <mergeCell ref="A510:C511"/>
    <mergeCell ref="D510:D511"/>
    <mergeCell ref="F386:F387"/>
    <mergeCell ref="G510:G511"/>
    <mergeCell ref="A512:C513"/>
    <mergeCell ref="D512:D513"/>
    <mergeCell ref="F388:F389"/>
    <mergeCell ref="G512:G513"/>
    <mergeCell ref="F510:F511"/>
    <mergeCell ref="F512:F513"/>
    <mergeCell ref="A506:C507"/>
    <mergeCell ref="D506:D507"/>
    <mergeCell ref="F506:F507"/>
    <mergeCell ref="G506:G507"/>
    <mergeCell ref="H506:H507"/>
    <mergeCell ref="I506:I507"/>
    <mergeCell ref="J506:J507"/>
    <mergeCell ref="A508:C509"/>
    <mergeCell ref="D508:D509"/>
    <mergeCell ref="A543:C544"/>
    <mergeCell ref="D543:D544"/>
    <mergeCell ref="E543:E544"/>
    <mergeCell ref="F543:F544"/>
    <mergeCell ref="G543:G544"/>
    <mergeCell ref="H543:H544"/>
    <mergeCell ref="I543:I544"/>
    <mergeCell ref="J543:J544"/>
    <mergeCell ref="A540:C541"/>
    <mergeCell ref="D540:D541"/>
    <mergeCell ref="E540:E541"/>
    <mergeCell ref="F540:F541"/>
    <mergeCell ref="G540:G541"/>
    <mergeCell ref="H540:H541"/>
    <mergeCell ref="I540:I541"/>
    <mergeCell ref="J540:J541"/>
    <mergeCell ref="A542:C542"/>
    <mergeCell ref="E122:E123"/>
    <mergeCell ref="E124:E125"/>
    <mergeCell ref="E126:E127"/>
    <mergeCell ref="E128:E129"/>
    <mergeCell ref="E130:E131"/>
    <mergeCell ref="E132:E133"/>
    <mergeCell ref="E134:E135"/>
    <mergeCell ref="E136:E137"/>
    <mergeCell ref="E138:E139"/>
    <mergeCell ref="E140:E141"/>
    <mergeCell ref="E142:E143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108:E109"/>
    <mergeCell ref="E98:E99"/>
    <mergeCell ref="E242:E243"/>
    <mergeCell ref="E244:E245"/>
    <mergeCell ref="E246:E247"/>
    <mergeCell ref="E186:E187"/>
    <mergeCell ref="E188:E189"/>
    <mergeCell ref="E190:E191"/>
    <mergeCell ref="E144:E145"/>
    <mergeCell ref="E146:E147"/>
    <mergeCell ref="E148:E149"/>
    <mergeCell ref="E150:E151"/>
    <mergeCell ref="E154:E155"/>
    <mergeCell ref="E156:E157"/>
    <mergeCell ref="E158:E159"/>
    <mergeCell ref="E160:E161"/>
    <mergeCell ref="E162:E163"/>
    <mergeCell ref="E164:E165"/>
    <mergeCell ref="E166:E167"/>
    <mergeCell ref="E168:E169"/>
    <mergeCell ref="E170:E171"/>
    <mergeCell ref="E172:E173"/>
    <mergeCell ref="E174:E175"/>
    <mergeCell ref="E176:E177"/>
    <mergeCell ref="E178:E179"/>
    <mergeCell ref="E194:E195"/>
    <mergeCell ref="E362:E363"/>
    <mergeCell ref="E364:E365"/>
    <mergeCell ref="E366:E367"/>
    <mergeCell ref="E368:E369"/>
    <mergeCell ref="E370:E371"/>
    <mergeCell ref="E372:E373"/>
    <mergeCell ref="E374:E375"/>
    <mergeCell ref="E376:E377"/>
    <mergeCell ref="E378:E379"/>
    <mergeCell ref="E348:E349"/>
    <mergeCell ref="E248:E249"/>
    <mergeCell ref="E250:E251"/>
    <mergeCell ref="E252:E253"/>
    <mergeCell ref="E254:E255"/>
    <mergeCell ref="E256:E257"/>
    <mergeCell ref="E258:E259"/>
    <mergeCell ref="E260:E261"/>
    <mergeCell ref="E262:E263"/>
    <mergeCell ref="E264:E265"/>
    <mergeCell ref="E266:E267"/>
    <mergeCell ref="E292:E293"/>
    <mergeCell ref="E294:E295"/>
    <mergeCell ref="E296:E297"/>
    <mergeCell ref="E298:E299"/>
    <mergeCell ref="E316:E317"/>
    <mergeCell ref="E318:E319"/>
    <mergeCell ref="E320:E321"/>
    <mergeCell ref="E278:E279"/>
    <mergeCell ref="E280:E281"/>
    <mergeCell ref="E282:E283"/>
    <mergeCell ref="E272:E273"/>
    <mergeCell ref="E286:E287"/>
    <mergeCell ref="E380:E381"/>
    <mergeCell ref="E382:E383"/>
    <mergeCell ref="E384:E385"/>
    <mergeCell ref="E386:E387"/>
    <mergeCell ref="E388:E389"/>
    <mergeCell ref="E390:E391"/>
    <mergeCell ref="E392:E393"/>
    <mergeCell ref="E394:E395"/>
    <mergeCell ref="E396:E397"/>
    <mergeCell ref="E398:E399"/>
    <mergeCell ref="E400:E401"/>
    <mergeCell ref="E402:E403"/>
    <mergeCell ref="E404:E405"/>
    <mergeCell ref="E406:E407"/>
    <mergeCell ref="E408:E409"/>
    <mergeCell ref="E410:E411"/>
    <mergeCell ref="E412:E413"/>
    <mergeCell ref="E414:E415"/>
    <mergeCell ref="E416:E417"/>
    <mergeCell ref="E418:E419"/>
    <mergeCell ref="E420:E421"/>
    <mergeCell ref="E430:E431"/>
    <mergeCell ref="E432:E433"/>
    <mergeCell ref="E434:E435"/>
    <mergeCell ref="E436:E437"/>
    <mergeCell ref="E438:E439"/>
    <mergeCell ref="E440:E441"/>
    <mergeCell ref="E442:E443"/>
    <mergeCell ref="E444:E445"/>
    <mergeCell ref="E446:E447"/>
    <mergeCell ref="E456:E457"/>
    <mergeCell ref="E458:E459"/>
    <mergeCell ref="E460:E461"/>
    <mergeCell ref="E462:E463"/>
    <mergeCell ref="E424:E425"/>
    <mergeCell ref="E450:E451"/>
    <mergeCell ref="E510:E511"/>
    <mergeCell ref="E512:E513"/>
    <mergeCell ref="E464:E465"/>
    <mergeCell ref="E466:E467"/>
    <mergeCell ref="E468:E469"/>
    <mergeCell ref="E470:E471"/>
    <mergeCell ref="E472:E473"/>
    <mergeCell ref="E474:E475"/>
    <mergeCell ref="E476:E477"/>
    <mergeCell ref="E478:E479"/>
    <mergeCell ref="E480:E481"/>
    <mergeCell ref="E482:E483"/>
    <mergeCell ref="E484:E485"/>
    <mergeCell ref="E486:E487"/>
    <mergeCell ref="E488:E489"/>
    <mergeCell ref="E490:E491"/>
    <mergeCell ref="E492:E493"/>
    <mergeCell ref="E494:E495"/>
    <mergeCell ref="E496:E497"/>
    <mergeCell ref="F98:F99"/>
    <mergeCell ref="G98:G99"/>
    <mergeCell ref="H98:H99"/>
    <mergeCell ref="I98:I99"/>
    <mergeCell ref="J98:J99"/>
    <mergeCell ref="A100:C101"/>
    <mergeCell ref="D100:D101"/>
    <mergeCell ref="E100:E101"/>
    <mergeCell ref="F100:F101"/>
    <mergeCell ref="G100:G101"/>
    <mergeCell ref="H100:H101"/>
    <mergeCell ref="I100:I101"/>
    <mergeCell ref="J100:J101"/>
    <mergeCell ref="A102:C103"/>
    <mergeCell ref="D102:D103"/>
    <mergeCell ref="E102:E103"/>
    <mergeCell ref="F102:F103"/>
    <mergeCell ref="G102:G103"/>
    <mergeCell ref="H102:H103"/>
    <mergeCell ref="I102:I103"/>
    <mergeCell ref="J102:J103"/>
    <mergeCell ref="A104:C105"/>
    <mergeCell ref="D104:D105"/>
    <mergeCell ref="E104:E105"/>
    <mergeCell ref="F104:F105"/>
    <mergeCell ref="G104:G105"/>
    <mergeCell ref="H104:H105"/>
    <mergeCell ref="I104:I105"/>
    <mergeCell ref="J104:J105"/>
    <mergeCell ref="A106:C107"/>
    <mergeCell ref="D106:D107"/>
    <mergeCell ref="E106:E107"/>
    <mergeCell ref="F106:F107"/>
    <mergeCell ref="G106:G107"/>
    <mergeCell ref="H106:H107"/>
    <mergeCell ref="I106:I107"/>
    <mergeCell ref="J106:J107"/>
    <mergeCell ref="A184:C185"/>
    <mergeCell ref="D184:D185"/>
    <mergeCell ref="E184:E185"/>
    <mergeCell ref="F184:F185"/>
    <mergeCell ref="G184:G185"/>
    <mergeCell ref="H184:H185"/>
    <mergeCell ref="I184:I185"/>
    <mergeCell ref="J184:J185"/>
    <mergeCell ref="E180:E181"/>
    <mergeCell ref="E182:E183"/>
    <mergeCell ref="E110:E111"/>
    <mergeCell ref="E112:E113"/>
    <mergeCell ref="E114:E115"/>
    <mergeCell ref="E116:E117"/>
    <mergeCell ref="E118:E119"/>
    <mergeCell ref="E120:E121"/>
    <mergeCell ref="G190:G191"/>
    <mergeCell ref="H190:H191"/>
    <mergeCell ref="I190:I191"/>
    <mergeCell ref="J190:J191"/>
    <mergeCell ref="A192:C193"/>
    <mergeCell ref="D192:D193"/>
    <mergeCell ref="E192:E193"/>
    <mergeCell ref="F192:F193"/>
    <mergeCell ref="G192:G193"/>
    <mergeCell ref="H192:H193"/>
    <mergeCell ref="I192:I193"/>
    <mergeCell ref="J192:J193"/>
    <mergeCell ref="A276:C277"/>
    <mergeCell ref="D276:D277"/>
    <mergeCell ref="E276:E277"/>
    <mergeCell ref="F276:F277"/>
    <mergeCell ref="G276:G277"/>
    <mergeCell ref="H276:H277"/>
    <mergeCell ref="I276:I277"/>
    <mergeCell ref="J276:J277"/>
    <mergeCell ref="E218:E219"/>
    <mergeCell ref="E220:E221"/>
    <mergeCell ref="E222:E223"/>
    <mergeCell ref="E224:E225"/>
    <mergeCell ref="E226:E227"/>
    <mergeCell ref="E228:E229"/>
    <mergeCell ref="E230:E231"/>
    <mergeCell ref="E232:E233"/>
    <mergeCell ref="E234:E235"/>
    <mergeCell ref="E236:E237"/>
    <mergeCell ref="E238:E239"/>
    <mergeCell ref="E240:E241"/>
    <mergeCell ref="A344:C345"/>
    <mergeCell ref="D344:D345"/>
    <mergeCell ref="E344:E345"/>
    <mergeCell ref="F344:F345"/>
    <mergeCell ref="G344:G345"/>
    <mergeCell ref="H344:H345"/>
    <mergeCell ref="I344:I345"/>
    <mergeCell ref="J344:J345"/>
    <mergeCell ref="A346:C347"/>
    <mergeCell ref="D346:D347"/>
    <mergeCell ref="E346:E347"/>
    <mergeCell ref="F346:F347"/>
    <mergeCell ref="G346:G347"/>
    <mergeCell ref="H346:H347"/>
    <mergeCell ref="I346:I347"/>
    <mergeCell ref="J346:J347"/>
    <mergeCell ref="E322:E323"/>
    <mergeCell ref="E324:E325"/>
    <mergeCell ref="E332:E333"/>
    <mergeCell ref="E334:E335"/>
    <mergeCell ref="E336:E337"/>
    <mergeCell ref="E338:E339"/>
    <mergeCell ref="E340:E341"/>
    <mergeCell ref="E342:E343"/>
    <mergeCell ref="G342:G343"/>
    <mergeCell ref="H342:H343"/>
    <mergeCell ref="I342:I343"/>
    <mergeCell ref="J342:J343"/>
    <mergeCell ref="G324:G325"/>
    <mergeCell ref="H324:H325"/>
    <mergeCell ref="I324:I325"/>
    <mergeCell ref="J324:J325"/>
    <mergeCell ref="G194:G195"/>
    <mergeCell ref="H194:H195"/>
    <mergeCell ref="I194:I195"/>
    <mergeCell ref="J194:J195"/>
    <mergeCell ref="A196:C197"/>
    <mergeCell ref="D196:D197"/>
    <mergeCell ref="E196:E197"/>
    <mergeCell ref="F196:F197"/>
    <mergeCell ref="G196:G197"/>
    <mergeCell ref="H196:H197"/>
    <mergeCell ref="I196:I197"/>
    <mergeCell ref="J196:J197"/>
    <mergeCell ref="A198:C199"/>
    <mergeCell ref="D198:D199"/>
    <mergeCell ref="E198:E199"/>
    <mergeCell ref="F198:F199"/>
    <mergeCell ref="G198:G199"/>
    <mergeCell ref="H198:H199"/>
    <mergeCell ref="I198:I199"/>
    <mergeCell ref="J198:J199"/>
    <mergeCell ref="A200:C201"/>
    <mergeCell ref="D200:D201"/>
    <mergeCell ref="E200:E201"/>
    <mergeCell ref="F200:F201"/>
    <mergeCell ref="G200:G201"/>
    <mergeCell ref="H200:H201"/>
    <mergeCell ref="I200:I201"/>
    <mergeCell ref="J200:J201"/>
    <mergeCell ref="A202:C203"/>
    <mergeCell ref="D202:D203"/>
    <mergeCell ref="E202:E203"/>
    <mergeCell ref="F202:F203"/>
    <mergeCell ref="G202:G203"/>
    <mergeCell ref="H202:H203"/>
    <mergeCell ref="I202:I203"/>
    <mergeCell ref="J202:J203"/>
    <mergeCell ref="A212:C213"/>
    <mergeCell ref="D212:D213"/>
    <mergeCell ref="E212:E213"/>
    <mergeCell ref="F212:F213"/>
    <mergeCell ref="G212:G213"/>
    <mergeCell ref="H212:H213"/>
    <mergeCell ref="I212:I213"/>
    <mergeCell ref="J212:J213"/>
    <mergeCell ref="A210:C211"/>
    <mergeCell ref="D210:D211"/>
    <mergeCell ref="E210:E211"/>
    <mergeCell ref="F210:F211"/>
    <mergeCell ref="G210:G211"/>
    <mergeCell ref="H210:H211"/>
    <mergeCell ref="I210:I211"/>
    <mergeCell ref="J210:J211"/>
    <mergeCell ref="A208:C209"/>
    <mergeCell ref="D208:D209"/>
    <mergeCell ref="E208:E209"/>
    <mergeCell ref="F208:F209"/>
    <mergeCell ref="G208:G209"/>
    <mergeCell ref="H208:H209"/>
    <mergeCell ref="I208:I209"/>
    <mergeCell ref="J208:J209"/>
    <mergeCell ref="A214:C215"/>
    <mergeCell ref="D214:D215"/>
    <mergeCell ref="E214:E215"/>
    <mergeCell ref="F214:F215"/>
    <mergeCell ref="G214:G215"/>
    <mergeCell ref="H214:H215"/>
    <mergeCell ref="I214:I215"/>
    <mergeCell ref="J214:J215"/>
    <mergeCell ref="A216:C217"/>
    <mergeCell ref="D216:D217"/>
    <mergeCell ref="E216:E217"/>
    <mergeCell ref="F216:F217"/>
    <mergeCell ref="G216:G217"/>
    <mergeCell ref="H216:H217"/>
    <mergeCell ref="I216:I217"/>
    <mergeCell ref="J216:J217"/>
    <mergeCell ref="A268:C269"/>
    <mergeCell ref="D268:D269"/>
    <mergeCell ref="E268:E269"/>
    <mergeCell ref="F268:F269"/>
    <mergeCell ref="G268:G269"/>
    <mergeCell ref="H268:H269"/>
    <mergeCell ref="I268:I269"/>
    <mergeCell ref="J268:J269"/>
    <mergeCell ref="A270:C271"/>
    <mergeCell ref="D270:D271"/>
    <mergeCell ref="E270:E271"/>
    <mergeCell ref="F270:F271"/>
    <mergeCell ref="G270:G271"/>
    <mergeCell ref="H270:H271"/>
    <mergeCell ref="I270:I271"/>
    <mergeCell ref="J270:J271"/>
    <mergeCell ref="A204:C205"/>
    <mergeCell ref="D204:D205"/>
    <mergeCell ref="E204:E205"/>
    <mergeCell ref="F204:F205"/>
    <mergeCell ref="G204:G205"/>
    <mergeCell ref="H204:H205"/>
    <mergeCell ref="I204:I205"/>
    <mergeCell ref="J204:J205"/>
    <mergeCell ref="A206:C207"/>
    <mergeCell ref="D206:D207"/>
    <mergeCell ref="E206:E207"/>
    <mergeCell ref="F206:F207"/>
    <mergeCell ref="G206:G207"/>
    <mergeCell ref="H206:H207"/>
    <mergeCell ref="I206:I207"/>
    <mergeCell ref="J206:J207"/>
    <mergeCell ref="G272:G273"/>
    <mergeCell ref="H272:H273"/>
    <mergeCell ref="I272:I273"/>
    <mergeCell ref="J272:J273"/>
    <mergeCell ref="A274:C275"/>
    <mergeCell ref="D274:D275"/>
    <mergeCell ref="E274:E275"/>
    <mergeCell ref="F274:F275"/>
    <mergeCell ref="G274:G275"/>
    <mergeCell ref="H274:H275"/>
    <mergeCell ref="I274:I275"/>
    <mergeCell ref="J274:J275"/>
    <mergeCell ref="A284:C285"/>
    <mergeCell ref="D284:D285"/>
    <mergeCell ref="E284:E285"/>
    <mergeCell ref="F284:F285"/>
    <mergeCell ref="G284:G285"/>
    <mergeCell ref="H284:H285"/>
    <mergeCell ref="I284:I285"/>
    <mergeCell ref="J284:J285"/>
    <mergeCell ref="G282:G283"/>
    <mergeCell ref="H282:H283"/>
    <mergeCell ref="I282:I283"/>
    <mergeCell ref="J282:J283"/>
    <mergeCell ref="G286:G287"/>
    <mergeCell ref="H286:H287"/>
    <mergeCell ref="I286:I287"/>
    <mergeCell ref="J286:J287"/>
    <mergeCell ref="A288:C289"/>
    <mergeCell ref="D288:D289"/>
    <mergeCell ref="E288:E289"/>
    <mergeCell ref="F288:F289"/>
    <mergeCell ref="G288:G289"/>
    <mergeCell ref="H288:H289"/>
    <mergeCell ref="I288:I289"/>
    <mergeCell ref="J288:J289"/>
    <mergeCell ref="A290:C291"/>
    <mergeCell ref="D290:D291"/>
    <mergeCell ref="E290:E291"/>
    <mergeCell ref="F290:F291"/>
    <mergeCell ref="G290:G291"/>
    <mergeCell ref="H290:H291"/>
    <mergeCell ref="I290:I291"/>
    <mergeCell ref="J290:J291"/>
    <mergeCell ref="A310:C311"/>
    <mergeCell ref="D310:D311"/>
    <mergeCell ref="E310:E311"/>
    <mergeCell ref="F310:F311"/>
    <mergeCell ref="G310:G311"/>
    <mergeCell ref="H310:H311"/>
    <mergeCell ref="I310:I311"/>
    <mergeCell ref="J310:J311"/>
    <mergeCell ref="A300:C301"/>
    <mergeCell ref="D300:D301"/>
    <mergeCell ref="E300:E301"/>
    <mergeCell ref="F300:F301"/>
    <mergeCell ref="G300:G301"/>
    <mergeCell ref="H300:H301"/>
    <mergeCell ref="I300:I301"/>
    <mergeCell ref="J300:J301"/>
    <mergeCell ref="A302:C303"/>
    <mergeCell ref="D302:D303"/>
    <mergeCell ref="E302:E303"/>
    <mergeCell ref="F302:F303"/>
    <mergeCell ref="G302:G303"/>
    <mergeCell ref="H302:H303"/>
    <mergeCell ref="I302:I303"/>
    <mergeCell ref="J302:J303"/>
    <mergeCell ref="A304:C305"/>
    <mergeCell ref="D304:D305"/>
    <mergeCell ref="E304:E305"/>
    <mergeCell ref="H422:H423"/>
    <mergeCell ref="I422:I423"/>
    <mergeCell ref="J422:J423"/>
    <mergeCell ref="A352:C353"/>
    <mergeCell ref="D352:D353"/>
    <mergeCell ref="E352:E353"/>
    <mergeCell ref="F352:F353"/>
    <mergeCell ref="G352:G353"/>
    <mergeCell ref="H352:H353"/>
    <mergeCell ref="I352:I353"/>
    <mergeCell ref="J352:J353"/>
    <mergeCell ref="A354:C355"/>
    <mergeCell ref="D354:D355"/>
    <mergeCell ref="E354:E355"/>
    <mergeCell ref="F354:F355"/>
    <mergeCell ref="G354:G355"/>
    <mergeCell ref="A306:C307"/>
    <mergeCell ref="D306:D307"/>
    <mergeCell ref="E306:E307"/>
    <mergeCell ref="F306:F307"/>
    <mergeCell ref="G306:G307"/>
    <mergeCell ref="H306:H307"/>
    <mergeCell ref="I306:I307"/>
    <mergeCell ref="J306:J307"/>
    <mergeCell ref="A308:C309"/>
    <mergeCell ref="D308:D309"/>
    <mergeCell ref="E308:E309"/>
    <mergeCell ref="F308:F309"/>
    <mergeCell ref="G308:G309"/>
    <mergeCell ref="H308:H309"/>
    <mergeCell ref="I308:I309"/>
    <mergeCell ref="J308:J309"/>
    <mergeCell ref="A428:C429"/>
    <mergeCell ref="D428:D429"/>
    <mergeCell ref="E428:E429"/>
    <mergeCell ref="F428:F429"/>
    <mergeCell ref="G428:G429"/>
    <mergeCell ref="H428:H429"/>
    <mergeCell ref="I428:I429"/>
    <mergeCell ref="J428:J429"/>
    <mergeCell ref="A448:C449"/>
    <mergeCell ref="D448:D449"/>
    <mergeCell ref="E448:E449"/>
    <mergeCell ref="F448:F449"/>
    <mergeCell ref="G448:G449"/>
    <mergeCell ref="H448:H449"/>
    <mergeCell ref="I448:I449"/>
    <mergeCell ref="J448:J449"/>
    <mergeCell ref="A312:C313"/>
    <mergeCell ref="D312:D313"/>
    <mergeCell ref="E312:E313"/>
    <mergeCell ref="A314:C315"/>
    <mergeCell ref="D314:D315"/>
    <mergeCell ref="E314:E315"/>
    <mergeCell ref="F314:F315"/>
    <mergeCell ref="G314:G315"/>
    <mergeCell ref="H314:H315"/>
    <mergeCell ref="I314:I315"/>
    <mergeCell ref="J314:J315"/>
    <mergeCell ref="A422:C423"/>
    <mergeCell ref="D422:D423"/>
    <mergeCell ref="E422:E423"/>
    <mergeCell ref="F422:F423"/>
    <mergeCell ref="G422:G423"/>
    <mergeCell ref="A454:C455"/>
    <mergeCell ref="D454:D455"/>
    <mergeCell ref="E454:E455"/>
    <mergeCell ref="F454:F455"/>
    <mergeCell ref="G454:G455"/>
    <mergeCell ref="H454:H455"/>
    <mergeCell ref="I454:I455"/>
    <mergeCell ref="J454:J455"/>
    <mergeCell ref="A330:C331"/>
    <mergeCell ref="D330:D331"/>
    <mergeCell ref="E330:E331"/>
    <mergeCell ref="F330:F331"/>
    <mergeCell ref="G330:G331"/>
    <mergeCell ref="H330:H331"/>
    <mergeCell ref="I330:I331"/>
    <mergeCell ref="J330:J331"/>
    <mergeCell ref="A350:C351"/>
    <mergeCell ref="D350:D351"/>
    <mergeCell ref="E350:E351"/>
    <mergeCell ref="F350:F351"/>
    <mergeCell ref="G350:G351"/>
    <mergeCell ref="H350:H351"/>
    <mergeCell ref="I350:I351"/>
    <mergeCell ref="J350:J351"/>
    <mergeCell ref="F424:F425"/>
    <mergeCell ref="G424:G425"/>
    <mergeCell ref="H424:H425"/>
    <mergeCell ref="I424:I425"/>
    <mergeCell ref="J424:J425"/>
    <mergeCell ref="A426:C427"/>
    <mergeCell ref="D426:D427"/>
    <mergeCell ref="E426:E427"/>
    <mergeCell ref="I518:I519"/>
    <mergeCell ref="J518:J519"/>
    <mergeCell ref="E356:E357"/>
    <mergeCell ref="F356:F357"/>
    <mergeCell ref="G356:G357"/>
    <mergeCell ref="H356:H357"/>
    <mergeCell ref="I356:I357"/>
    <mergeCell ref="J356:J357"/>
    <mergeCell ref="A358:C359"/>
    <mergeCell ref="D358:D359"/>
    <mergeCell ref="E358:E359"/>
    <mergeCell ref="F358:F359"/>
    <mergeCell ref="G358:G359"/>
    <mergeCell ref="H358:H359"/>
    <mergeCell ref="I358:I359"/>
    <mergeCell ref="J358:J359"/>
    <mergeCell ref="A360:C361"/>
    <mergeCell ref="D360:D361"/>
    <mergeCell ref="E360:E361"/>
    <mergeCell ref="F360:F361"/>
    <mergeCell ref="G360:G361"/>
    <mergeCell ref="H360:H361"/>
    <mergeCell ref="I360:I361"/>
    <mergeCell ref="J360:J361"/>
    <mergeCell ref="F450:F451"/>
    <mergeCell ref="G450:G451"/>
    <mergeCell ref="H450:H451"/>
    <mergeCell ref="I450:I451"/>
    <mergeCell ref="J450:J451"/>
    <mergeCell ref="A452:C453"/>
    <mergeCell ref="D452:D453"/>
    <mergeCell ref="E452:E453"/>
    <mergeCell ref="A533:C534"/>
    <mergeCell ref="D533:D534"/>
    <mergeCell ref="E533:E534"/>
    <mergeCell ref="F533:F534"/>
    <mergeCell ref="G533:G534"/>
    <mergeCell ref="H533:H534"/>
    <mergeCell ref="I533:I534"/>
    <mergeCell ref="J533:J534"/>
    <mergeCell ref="I529:I530"/>
    <mergeCell ref="J529:J530"/>
    <mergeCell ref="A514:C515"/>
    <mergeCell ref="D514:D515"/>
    <mergeCell ref="E514:E515"/>
    <mergeCell ref="F514:F515"/>
    <mergeCell ref="G514:G515"/>
    <mergeCell ref="H514:H515"/>
    <mergeCell ref="I514:I515"/>
    <mergeCell ref="J514:J515"/>
    <mergeCell ref="A516:C517"/>
    <mergeCell ref="D516:D517"/>
    <mergeCell ref="E516:E517"/>
    <mergeCell ref="F516:F517"/>
    <mergeCell ref="G516:G517"/>
    <mergeCell ref="H516:H517"/>
    <mergeCell ref="I516:I517"/>
    <mergeCell ref="J516:J517"/>
    <mergeCell ref="A518:C519"/>
    <mergeCell ref="D518:D519"/>
    <mergeCell ref="E518:E519"/>
    <mergeCell ref="F518:F519"/>
    <mergeCell ref="G518:G519"/>
    <mergeCell ref="H518:H519"/>
    <mergeCell ref="H529:H530"/>
    <mergeCell ref="A520:C521"/>
    <mergeCell ref="D520:D521"/>
    <mergeCell ref="E520:E521"/>
    <mergeCell ref="F520:F521"/>
    <mergeCell ref="G520:G521"/>
    <mergeCell ref="H520:H521"/>
    <mergeCell ref="I520:I521"/>
    <mergeCell ref="J520:J521"/>
    <mergeCell ref="A531:C532"/>
    <mergeCell ref="D531:D532"/>
    <mergeCell ref="E531:E532"/>
    <mergeCell ref="F531:F532"/>
    <mergeCell ref="G531:G532"/>
    <mergeCell ref="H531:H532"/>
    <mergeCell ref="I531:I532"/>
    <mergeCell ref="J531:J532"/>
    <mergeCell ref="A522:C523"/>
    <mergeCell ref="D522:D523"/>
    <mergeCell ref="E522:E523"/>
    <mergeCell ref="F522:F523"/>
    <mergeCell ref="G522:G523"/>
    <mergeCell ref="H522:H523"/>
    <mergeCell ref="I522:I523"/>
    <mergeCell ref="J522:J523"/>
    <mergeCell ref="J51:J52"/>
    <mergeCell ref="A535:C535"/>
    <mergeCell ref="A536:C537"/>
    <mergeCell ref="D536:D537"/>
    <mergeCell ref="E536:E537"/>
    <mergeCell ref="F536:F537"/>
    <mergeCell ref="G536:G537"/>
    <mergeCell ref="H536:H537"/>
    <mergeCell ref="I536:I537"/>
    <mergeCell ref="J536:J537"/>
    <mergeCell ref="A524:C525"/>
    <mergeCell ref="D524:D525"/>
    <mergeCell ref="E524:E525"/>
    <mergeCell ref="F524:F525"/>
    <mergeCell ref="G524:G525"/>
    <mergeCell ref="H524:H525"/>
    <mergeCell ref="I524:I525"/>
    <mergeCell ref="J524:J525"/>
    <mergeCell ref="A526:C527"/>
    <mergeCell ref="D526:D527"/>
    <mergeCell ref="E526:E527"/>
    <mergeCell ref="F526:F527"/>
    <mergeCell ref="G526:G527"/>
    <mergeCell ref="H526:H527"/>
    <mergeCell ref="I526:I527"/>
    <mergeCell ref="J526:J527"/>
    <mergeCell ref="A528:C528"/>
    <mergeCell ref="A529:C530"/>
    <mergeCell ref="D529:D530"/>
    <mergeCell ref="E529:E530"/>
    <mergeCell ref="F529:F530"/>
    <mergeCell ref="G529:G530"/>
    <mergeCell ref="A53:C53"/>
    <mergeCell ref="A54:C55"/>
    <mergeCell ref="D54:D55"/>
    <mergeCell ref="E54:E55"/>
    <mergeCell ref="F54:F55"/>
    <mergeCell ref="G54:G55"/>
    <mergeCell ref="H54:H55"/>
    <mergeCell ref="I54:I55"/>
    <mergeCell ref="J54:J55"/>
    <mergeCell ref="A47:C48"/>
    <mergeCell ref="D47:D48"/>
    <mergeCell ref="E47:E48"/>
    <mergeCell ref="F47:F48"/>
    <mergeCell ref="G47:G48"/>
    <mergeCell ref="H47:H48"/>
    <mergeCell ref="I47:I48"/>
    <mergeCell ref="J47:J48"/>
    <mergeCell ref="A49:C50"/>
    <mergeCell ref="D49:D50"/>
    <mergeCell ref="E49:E50"/>
    <mergeCell ref="F49:F50"/>
    <mergeCell ref="G49:G50"/>
    <mergeCell ref="H49:H50"/>
    <mergeCell ref="I49:I50"/>
    <mergeCell ref="J49:J50"/>
    <mergeCell ref="A51:C52"/>
    <mergeCell ref="D51:D52"/>
    <mergeCell ref="E51:E52"/>
    <mergeCell ref="F51:F52"/>
    <mergeCell ref="G51:G52"/>
    <mergeCell ref="H51:H52"/>
    <mergeCell ref="I51:I52"/>
  </mergeCells>
  <pageMargins left="0.70866141732283472" right="0.70866141732283472" top="0.74803149606299213" bottom="0.74803149606299213" header="0.31496062992125984" footer="0.31496062992125984"/>
  <pageSetup paperSize="9" scale="71" fitToHeight="11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  <pageSetUpPr fitToPage="1"/>
  </sheetPr>
  <dimension ref="B1:AH184"/>
  <sheetViews>
    <sheetView tabSelected="1" workbookViewId="0">
      <selection activeCell="AG17" sqref="AG17"/>
    </sheetView>
  </sheetViews>
  <sheetFormatPr defaultRowHeight="16.5" x14ac:dyDescent="0.25"/>
  <cols>
    <col min="1" max="1" width="0.7109375" style="201" customWidth="1"/>
    <col min="2" max="4" width="1.28515625" style="201" hidden="1" customWidth="1"/>
    <col min="5" max="7" width="2.7109375" style="202" hidden="1" customWidth="1"/>
    <col min="8" max="8" width="2.5703125" style="202" hidden="1" customWidth="1"/>
    <col min="9" max="9" width="2.7109375" style="202" hidden="1" customWidth="1"/>
    <col min="10" max="10" width="6.140625" style="203" customWidth="1"/>
    <col min="11" max="11" width="50" style="201" customWidth="1"/>
    <col min="12" max="12" width="11.5703125" style="204" hidden="1" customWidth="1"/>
    <col min="13" max="14" width="11.28515625" style="204" hidden="1" customWidth="1"/>
    <col min="15" max="15" width="13.42578125" style="204" hidden="1" customWidth="1"/>
    <col min="16" max="16" width="12" style="204" hidden="1" customWidth="1"/>
    <col min="17" max="17" width="13.42578125" style="204" hidden="1" customWidth="1"/>
    <col min="18" max="18" width="11.140625" style="204" hidden="1" customWidth="1"/>
    <col min="19" max="19" width="9.28515625" style="475" customWidth="1"/>
    <col min="20" max="20" width="9.85546875" style="475" customWidth="1"/>
    <col min="21" max="22" width="7.28515625" style="204" customWidth="1"/>
    <col min="23" max="23" width="7" style="204" customWidth="1"/>
    <col min="24" max="24" width="8.7109375" style="475" customWidth="1"/>
    <col min="25" max="25" width="8.5703125" style="204" customWidth="1"/>
    <col min="26" max="26" width="8" style="204" customWidth="1"/>
    <col min="27" max="27" width="9.85546875" style="204" customWidth="1"/>
    <col min="28" max="28" width="7" style="204" customWidth="1"/>
    <col min="29" max="29" width="7.85546875" style="204" customWidth="1"/>
    <col min="30" max="30" width="6.5703125" style="204" customWidth="1"/>
    <col min="31" max="31" width="7.42578125" style="204" hidden="1" customWidth="1"/>
    <col min="32" max="32" width="8.5703125" style="204" customWidth="1"/>
    <col min="33" max="34" width="9.42578125" style="204" customWidth="1"/>
    <col min="35" max="35" width="1.5703125" style="201" customWidth="1"/>
    <col min="36" max="252" width="9.140625" style="201"/>
    <col min="253" max="253" width="0.7109375" style="201" customWidth="1"/>
    <col min="254" max="261" width="0" style="201" hidden="1" customWidth="1"/>
    <col min="262" max="262" width="6.140625" style="201" customWidth="1"/>
    <col min="263" max="263" width="50" style="201" customWidth="1"/>
    <col min="264" max="270" width="0" style="201" hidden="1" customWidth="1"/>
    <col min="271" max="271" width="9.28515625" style="201" customWidth="1"/>
    <col min="272" max="272" width="6.140625" style="201" customWidth="1"/>
    <col min="273" max="273" width="9.5703125" style="201" customWidth="1"/>
    <col min="274" max="274" width="7.28515625" style="201" customWidth="1"/>
    <col min="275" max="275" width="7" style="201" customWidth="1"/>
    <col min="276" max="276" width="8" style="201" customWidth="1"/>
    <col min="277" max="277" width="9.85546875" style="201" customWidth="1"/>
    <col min="278" max="278" width="9.42578125" style="201" customWidth="1"/>
    <col min="279" max="279" width="7" style="201" customWidth="1"/>
    <col min="280" max="280" width="7.85546875" style="201" customWidth="1"/>
    <col min="281" max="281" width="6.5703125" style="201" customWidth="1"/>
    <col min="282" max="282" width="7.42578125" style="201" customWidth="1"/>
    <col min="283" max="283" width="8.140625" style="201" customWidth="1"/>
    <col min="284" max="285" width="8.5703125" style="201" customWidth="1"/>
    <col min="286" max="286" width="0" style="201" hidden="1" customWidth="1"/>
    <col min="287" max="287" width="8.5703125" style="201" customWidth="1"/>
    <col min="288" max="289" width="0" style="201" hidden="1" customWidth="1"/>
    <col min="290" max="290" width="1.5703125" style="201" customWidth="1"/>
    <col min="291" max="291" width="9.5703125" style="201" customWidth="1"/>
    <col min="292" max="508" width="9.140625" style="201"/>
    <col min="509" max="509" width="0.7109375" style="201" customWidth="1"/>
    <col min="510" max="517" width="0" style="201" hidden="1" customWidth="1"/>
    <col min="518" max="518" width="6.140625" style="201" customWidth="1"/>
    <col min="519" max="519" width="50" style="201" customWidth="1"/>
    <col min="520" max="526" width="0" style="201" hidden="1" customWidth="1"/>
    <col min="527" max="527" width="9.28515625" style="201" customWidth="1"/>
    <col min="528" max="528" width="6.140625" style="201" customWidth="1"/>
    <col min="529" max="529" width="9.5703125" style="201" customWidth="1"/>
    <col min="530" max="530" width="7.28515625" style="201" customWidth="1"/>
    <col min="531" max="531" width="7" style="201" customWidth="1"/>
    <col min="532" max="532" width="8" style="201" customWidth="1"/>
    <col min="533" max="533" width="9.85546875" style="201" customWidth="1"/>
    <col min="534" max="534" width="9.42578125" style="201" customWidth="1"/>
    <col min="535" max="535" width="7" style="201" customWidth="1"/>
    <col min="536" max="536" width="7.85546875" style="201" customWidth="1"/>
    <col min="537" max="537" width="6.5703125" style="201" customWidth="1"/>
    <col min="538" max="538" width="7.42578125" style="201" customWidth="1"/>
    <col min="539" max="539" width="8.140625" style="201" customWidth="1"/>
    <col min="540" max="541" width="8.5703125" style="201" customWidth="1"/>
    <col min="542" max="542" width="0" style="201" hidden="1" customWidth="1"/>
    <col min="543" max="543" width="8.5703125" style="201" customWidth="1"/>
    <col min="544" max="545" width="0" style="201" hidden="1" customWidth="1"/>
    <col min="546" max="546" width="1.5703125" style="201" customWidth="1"/>
    <col min="547" max="547" width="9.5703125" style="201" customWidth="1"/>
    <col min="548" max="764" width="9.140625" style="201"/>
    <col min="765" max="765" width="0.7109375" style="201" customWidth="1"/>
    <col min="766" max="773" width="0" style="201" hidden="1" customWidth="1"/>
    <col min="774" max="774" width="6.140625" style="201" customWidth="1"/>
    <col min="775" max="775" width="50" style="201" customWidth="1"/>
    <col min="776" max="782" width="0" style="201" hidden="1" customWidth="1"/>
    <col min="783" max="783" width="9.28515625" style="201" customWidth="1"/>
    <col min="784" max="784" width="6.140625" style="201" customWidth="1"/>
    <col min="785" max="785" width="9.5703125" style="201" customWidth="1"/>
    <col min="786" max="786" width="7.28515625" style="201" customWidth="1"/>
    <col min="787" max="787" width="7" style="201" customWidth="1"/>
    <col min="788" max="788" width="8" style="201" customWidth="1"/>
    <col min="789" max="789" width="9.85546875" style="201" customWidth="1"/>
    <col min="790" max="790" width="9.42578125" style="201" customWidth="1"/>
    <col min="791" max="791" width="7" style="201" customWidth="1"/>
    <col min="792" max="792" width="7.85546875" style="201" customWidth="1"/>
    <col min="793" max="793" width="6.5703125" style="201" customWidth="1"/>
    <col min="794" max="794" width="7.42578125" style="201" customWidth="1"/>
    <col min="795" max="795" width="8.140625" style="201" customWidth="1"/>
    <col min="796" max="797" width="8.5703125" style="201" customWidth="1"/>
    <col min="798" max="798" width="0" style="201" hidden="1" customWidth="1"/>
    <col min="799" max="799" width="8.5703125" style="201" customWidth="1"/>
    <col min="800" max="801" width="0" style="201" hidden="1" customWidth="1"/>
    <col min="802" max="802" width="1.5703125" style="201" customWidth="1"/>
    <col min="803" max="803" width="9.5703125" style="201" customWidth="1"/>
    <col min="804" max="1020" width="9.140625" style="201"/>
    <col min="1021" max="1021" width="0.7109375" style="201" customWidth="1"/>
    <col min="1022" max="1029" width="0" style="201" hidden="1" customWidth="1"/>
    <col min="1030" max="1030" width="6.140625" style="201" customWidth="1"/>
    <col min="1031" max="1031" width="50" style="201" customWidth="1"/>
    <col min="1032" max="1038" width="0" style="201" hidden="1" customWidth="1"/>
    <col min="1039" max="1039" width="9.28515625" style="201" customWidth="1"/>
    <col min="1040" max="1040" width="6.140625" style="201" customWidth="1"/>
    <col min="1041" max="1041" width="9.5703125" style="201" customWidth="1"/>
    <col min="1042" max="1042" width="7.28515625" style="201" customWidth="1"/>
    <col min="1043" max="1043" width="7" style="201" customWidth="1"/>
    <col min="1044" max="1044" width="8" style="201" customWidth="1"/>
    <col min="1045" max="1045" width="9.85546875" style="201" customWidth="1"/>
    <col min="1046" max="1046" width="9.42578125" style="201" customWidth="1"/>
    <col min="1047" max="1047" width="7" style="201" customWidth="1"/>
    <col min="1048" max="1048" width="7.85546875" style="201" customWidth="1"/>
    <col min="1049" max="1049" width="6.5703125" style="201" customWidth="1"/>
    <col min="1050" max="1050" width="7.42578125" style="201" customWidth="1"/>
    <col min="1051" max="1051" width="8.140625" style="201" customWidth="1"/>
    <col min="1052" max="1053" width="8.5703125" style="201" customWidth="1"/>
    <col min="1054" max="1054" width="0" style="201" hidden="1" customWidth="1"/>
    <col min="1055" max="1055" width="8.5703125" style="201" customWidth="1"/>
    <col min="1056" max="1057" width="0" style="201" hidden="1" customWidth="1"/>
    <col min="1058" max="1058" width="1.5703125" style="201" customWidth="1"/>
    <col min="1059" max="1059" width="9.5703125" style="201" customWidth="1"/>
    <col min="1060" max="1276" width="9.140625" style="201"/>
    <col min="1277" max="1277" width="0.7109375" style="201" customWidth="1"/>
    <col min="1278" max="1285" width="0" style="201" hidden="1" customWidth="1"/>
    <col min="1286" max="1286" width="6.140625" style="201" customWidth="1"/>
    <col min="1287" max="1287" width="50" style="201" customWidth="1"/>
    <col min="1288" max="1294" width="0" style="201" hidden="1" customWidth="1"/>
    <col min="1295" max="1295" width="9.28515625" style="201" customWidth="1"/>
    <col min="1296" max="1296" width="6.140625" style="201" customWidth="1"/>
    <col min="1297" max="1297" width="9.5703125" style="201" customWidth="1"/>
    <col min="1298" max="1298" width="7.28515625" style="201" customWidth="1"/>
    <col min="1299" max="1299" width="7" style="201" customWidth="1"/>
    <col min="1300" max="1300" width="8" style="201" customWidth="1"/>
    <col min="1301" max="1301" width="9.85546875" style="201" customWidth="1"/>
    <col min="1302" max="1302" width="9.42578125" style="201" customWidth="1"/>
    <col min="1303" max="1303" width="7" style="201" customWidth="1"/>
    <col min="1304" max="1304" width="7.85546875" style="201" customWidth="1"/>
    <col min="1305" max="1305" width="6.5703125" style="201" customWidth="1"/>
    <col min="1306" max="1306" width="7.42578125" style="201" customWidth="1"/>
    <col min="1307" max="1307" width="8.140625" style="201" customWidth="1"/>
    <col min="1308" max="1309" width="8.5703125" style="201" customWidth="1"/>
    <col min="1310" max="1310" width="0" style="201" hidden="1" customWidth="1"/>
    <col min="1311" max="1311" width="8.5703125" style="201" customWidth="1"/>
    <col min="1312" max="1313" width="0" style="201" hidden="1" customWidth="1"/>
    <col min="1314" max="1314" width="1.5703125" style="201" customWidth="1"/>
    <col min="1315" max="1315" width="9.5703125" style="201" customWidth="1"/>
    <col min="1316" max="1532" width="9.140625" style="201"/>
    <col min="1533" max="1533" width="0.7109375" style="201" customWidth="1"/>
    <col min="1534" max="1541" width="0" style="201" hidden="1" customWidth="1"/>
    <col min="1542" max="1542" width="6.140625" style="201" customWidth="1"/>
    <col min="1543" max="1543" width="50" style="201" customWidth="1"/>
    <col min="1544" max="1550" width="0" style="201" hidden="1" customWidth="1"/>
    <col min="1551" max="1551" width="9.28515625" style="201" customWidth="1"/>
    <col min="1552" max="1552" width="6.140625" style="201" customWidth="1"/>
    <col min="1553" max="1553" width="9.5703125" style="201" customWidth="1"/>
    <col min="1554" max="1554" width="7.28515625" style="201" customWidth="1"/>
    <col min="1555" max="1555" width="7" style="201" customWidth="1"/>
    <col min="1556" max="1556" width="8" style="201" customWidth="1"/>
    <col min="1557" max="1557" width="9.85546875" style="201" customWidth="1"/>
    <col min="1558" max="1558" width="9.42578125" style="201" customWidth="1"/>
    <col min="1559" max="1559" width="7" style="201" customWidth="1"/>
    <col min="1560" max="1560" width="7.85546875" style="201" customWidth="1"/>
    <col min="1561" max="1561" width="6.5703125" style="201" customWidth="1"/>
    <col min="1562" max="1562" width="7.42578125" style="201" customWidth="1"/>
    <col min="1563" max="1563" width="8.140625" style="201" customWidth="1"/>
    <col min="1564" max="1565" width="8.5703125" style="201" customWidth="1"/>
    <col min="1566" max="1566" width="0" style="201" hidden="1" customWidth="1"/>
    <col min="1567" max="1567" width="8.5703125" style="201" customWidth="1"/>
    <col min="1568" max="1569" width="0" style="201" hidden="1" customWidth="1"/>
    <col min="1570" max="1570" width="1.5703125" style="201" customWidth="1"/>
    <col min="1571" max="1571" width="9.5703125" style="201" customWidth="1"/>
    <col min="1572" max="1788" width="9.140625" style="201"/>
    <col min="1789" max="1789" width="0.7109375" style="201" customWidth="1"/>
    <col min="1790" max="1797" width="0" style="201" hidden="1" customWidth="1"/>
    <col min="1798" max="1798" width="6.140625" style="201" customWidth="1"/>
    <col min="1799" max="1799" width="50" style="201" customWidth="1"/>
    <col min="1800" max="1806" width="0" style="201" hidden="1" customWidth="1"/>
    <col min="1807" max="1807" width="9.28515625" style="201" customWidth="1"/>
    <col min="1808" max="1808" width="6.140625" style="201" customWidth="1"/>
    <col min="1809" max="1809" width="9.5703125" style="201" customWidth="1"/>
    <col min="1810" max="1810" width="7.28515625" style="201" customWidth="1"/>
    <col min="1811" max="1811" width="7" style="201" customWidth="1"/>
    <col min="1812" max="1812" width="8" style="201" customWidth="1"/>
    <col min="1813" max="1813" width="9.85546875" style="201" customWidth="1"/>
    <col min="1814" max="1814" width="9.42578125" style="201" customWidth="1"/>
    <col min="1815" max="1815" width="7" style="201" customWidth="1"/>
    <col min="1816" max="1816" width="7.85546875" style="201" customWidth="1"/>
    <col min="1817" max="1817" width="6.5703125" style="201" customWidth="1"/>
    <col min="1818" max="1818" width="7.42578125" style="201" customWidth="1"/>
    <col min="1819" max="1819" width="8.140625" style="201" customWidth="1"/>
    <col min="1820" max="1821" width="8.5703125" style="201" customWidth="1"/>
    <col min="1822" max="1822" width="0" style="201" hidden="1" customWidth="1"/>
    <col min="1823" max="1823" width="8.5703125" style="201" customWidth="1"/>
    <col min="1824" max="1825" width="0" style="201" hidden="1" customWidth="1"/>
    <col min="1826" max="1826" width="1.5703125" style="201" customWidth="1"/>
    <col min="1827" max="1827" width="9.5703125" style="201" customWidth="1"/>
    <col min="1828" max="2044" width="9.140625" style="201"/>
    <col min="2045" max="2045" width="0.7109375" style="201" customWidth="1"/>
    <col min="2046" max="2053" width="0" style="201" hidden="1" customWidth="1"/>
    <col min="2054" max="2054" width="6.140625" style="201" customWidth="1"/>
    <col min="2055" max="2055" width="50" style="201" customWidth="1"/>
    <col min="2056" max="2062" width="0" style="201" hidden="1" customWidth="1"/>
    <col min="2063" max="2063" width="9.28515625" style="201" customWidth="1"/>
    <col min="2064" max="2064" width="6.140625" style="201" customWidth="1"/>
    <col min="2065" max="2065" width="9.5703125" style="201" customWidth="1"/>
    <col min="2066" max="2066" width="7.28515625" style="201" customWidth="1"/>
    <col min="2067" max="2067" width="7" style="201" customWidth="1"/>
    <col min="2068" max="2068" width="8" style="201" customWidth="1"/>
    <col min="2069" max="2069" width="9.85546875" style="201" customWidth="1"/>
    <col min="2070" max="2070" width="9.42578125" style="201" customWidth="1"/>
    <col min="2071" max="2071" width="7" style="201" customWidth="1"/>
    <col min="2072" max="2072" width="7.85546875" style="201" customWidth="1"/>
    <col min="2073" max="2073" width="6.5703125" style="201" customWidth="1"/>
    <col min="2074" max="2074" width="7.42578125" style="201" customWidth="1"/>
    <col min="2075" max="2075" width="8.140625" style="201" customWidth="1"/>
    <col min="2076" max="2077" width="8.5703125" style="201" customWidth="1"/>
    <col min="2078" max="2078" width="0" style="201" hidden="1" customWidth="1"/>
    <col min="2079" max="2079" width="8.5703125" style="201" customWidth="1"/>
    <col min="2080" max="2081" width="0" style="201" hidden="1" customWidth="1"/>
    <col min="2082" max="2082" width="1.5703125" style="201" customWidth="1"/>
    <col min="2083" max="2083" width="9.5703125" style="201" customWidth="1"/>
    <col min="2084" max="2300" width="9.140625" style="201"/>
    <col min="2301" max="2301" width="0.7109375" style="201" customWidth="1"/>
    <col min="2302" max="2309" width="0" style="201" hidden="1" customWidth="1"/>
    <col min="2310" max="2310" width="6.140625" style="201" customWidth="1"/>
    <col min="2311" max="2311" width="50" style="201" customWidth="1"/>
    <col min="2312" max="2318" width="0" style="201" hidden="1" customWidth="1"/>
    <col min="2319" max="2319" width="9.28515625" style="201" customWidth="1"/>
    <col min="2320" max="2320" width="6.140625" style="201" customWidth="1"/>
    <col min="2321" max="2321" width="9.5703125" style="201" customWidth="1"/>
    <col min="2322" max="2322" width="7.28515625" style="201" customWidth="1"/>
    <col min="2323" max="2323" width="7" style="201" customWidth="1"/>
    <col min="2324" max="2324" width="8" style="201" customWidth="1"/>
    <col min="2325" max="2325" width="9.85546875" style="201" customWidth="1"/>
    <col min="2326" max="2326" width="9.42578125" style="201" customWidth="1"/>
    <col min="2327" max="2327" width="7" style="201" customWidth="1"/>
    <col min="2328" max="2328" width="7.85546875" style="201" customWidth="1"/>
    <col min="2329" max="2329" width="6.5703125" style="201" customWidth="1"/>
    <col min="2330" max="2330" width="7.42578125" style="201" customWidth="1"/>
    <col min="2331" max="2331" width="8.140625" style="201" customWidth="1"/>
    <col min="2332" max="2333" width="8.5703125" style="201" customWidth="1"/>
    <col min="2334" max="2334" width="0" style="201" hidden="1" customWidth="1"/>
    <col min="2335" max="2335" width="8.5703125" style="201" customWidth="1"/>
    <col min="2336" max="2337" width="0" style="201" hidden="1" customWidth="1"/>
    <col min="2338" max="2338" width="1.5703125" style="201" customWidth="1"/>
    <col min="2339" max="2339" width="9.5703125" style="201" customWidth="1"/>
    <col min="2340" max="2556" width="9.140625" style="201"/>
    <col min="2557" max="2557" width="0.7109375" style="201" customWidth="1"/>
    <col min="2558" max="2565" width="0" style="201" hidden="1" customWidth="1"/>
    <col min="2566" max="2566" width="6.140625" style="201" customWidth="1"/>
    <col min="2567" max="2567" width="50" style="201" customWidth="1"/>
    <col min="2568" max="2574" width="0" style="201" hidden="1" customWidth="1"/>
    <col min="2575" max="2575" width="9.28515625" style="201" customWidth="1"/>
    <col min="2576" max="2576" width="6.140625" style="201" customWidth="1"/>
    <col min="2577" max="2577" width="9.5703125" style="201" customWidth="1"/>
    <col min="2578" max="2578" width="7.28515625" style="201" customWidth="1"/>
    <col min="2579" max="2579" width="7" style="201" customWidth="1"/>
    <col min="2580" max="2580" width="8" style="201" customWidth="1"/>
    <col min="2581" max="2581" width="9.85546875" style="201" customWidth="1"/>
    <col min="2582" max="2582" width="9.42578125" style="201" customWidth="1"/>
    <col min="2583" max="2583" width="7" style="201" customWidth="1"/>
    <col min="2584" max="2584" width="7.85546875" style="201" customWidth="1"/>
    <col min="2585" max="2585" width="6.5703125" style="201" customWidth="1"/>
    <col min="2586" max="2586" width="7.42578125" style="201" customWidth="1"/>
    <col min="2587" max="2587" width="8.140625" style="201" customWidth="1"/>
    <col min="2588" max="2589" width="8.5703125" style="201" customWidth="1"/>
    <col min="2590" max="2590" width="0" style="201" hidden="1" customWidth="1"/>
    <col min="2591" max="2591" width="8.5703125" style="201" customWidth="1"/>
    <col min="2592" max="2593" width="0" style="201" hidden="1" customWidth="1"/>
    <col min="2594" max="2594" width="1.5703125" style="201" customWidth="1"/>
    <col min="2595" max="2595" width="9.5703125" style="201" customWidth="1"/>
    <col min="2596" max="2812" width="9.140625" style="201"/>
    <col min="2813" max="2813" width="0.7109375" style="201" customWidth="1"/>
    <col min="2814" max="2821" width="0" style="201" hidden="1" customWidth="1"/>
    <col min="2822" max="2822" width="6.140625" style="201" customWidth="1"/>
    <col min="2823" max="2823" width="50" style="201" customWidth="1"/>
    <col min="2824" max="2830" width="0" style="201" hidden="1" customWidth="1"/>
    <col min="2831" max="2831" width="9.28515625" style="201" customWidth="1"/>
    <col min="2832" max="2832" width="6.140625" style="201" customWidth="1"/>
    <col min="2833" max="2833" width="9.5703125" style="201" customWidth="1"/>
    <col min="2834" max="2834" width="7.28515625" style="201" customWidth="1"/>
    <col min="2835" max="2835" width="7" style="201" customWidth="1"/>
    <col min="2836" max="2836" width="8" style="201" customWidth="1"/>
    <col min="2837" max="2837" width="9.85546875" style="201" customWidth="1"/>
    <col min="2838" max="2838" width="9.42578125" style="201" customWidth="1"/>
    <col min="2839" max="2839" width="7" style="201" customWidth="1"/>
    <col min="2840" max="2840" width="7.85546875" style="201" customWidth="1"/>
    <col min="2841" max="2841" width="6.5703125" style="201" customWidth="1"/>
    <col min="2842" max="2842" width="7.42578125" style="201" customWidth="1"/>
    <col min="2843" max="2843" width="8.140625" style="201" customWidth="1"/>
    <col min="2844" max="2845" width="8.5703125" style="201" customWidth="1"/>
    <col min="2846" max="2846" width="0" style="201" hidden="1" customWidth="1"/>
    <col min="2847" max="2847" width="8.5703125" style="201" customWidth="1"/>
    <col min="2848" max="2849" width="0" style="201" hidden="1" customWidth="1"/>
    <col min="2850" max="2850" width="1.5703125" style="201" customWidth="1"/>
    <col min="2851" max="2851" width="9.5703125" style="201" customWidth="1"/>
    <col min="2852" max="3068" width="9.140625" style="201"/>
    <col min="3069" max="3069" width="0.7109375" style="201" customWidth="1"/>
    <col min="3070" max="3077" width="0" style="201" hidden="1" customWidth="1"/>
    <col min="3078" max="3078" width="6.140625" style="201" customWidth="1"/>
    <col min="3079" max="3079" width="50" style="201" customWidth="1"/>
    <col min="3080" max="3086" width="0" style="201" hidden="1" customWidth="1"/>
    <col min="3087" max="3087" width="9.28515625" style="201" customWidth="1"/>
    <col min="3088" max="3088" width="6.140625" style="201" customWidth="1"/>
    <col min="3089" max="3089" width="9.5703125" style="201" customWidth="1"/>
    <col min="3090" max="3090" width="7.28515625" style="201" customWidth="1"/>
    <col min="3091" max="3091" width="7" style="201" customWidth="1"/>
    <col min="3092" max="3092" width="8" style="201" customWidth="1"/>
    <col min="3093" max="3093" width="9.85546875" style="201" customWidth="1"/>
    <col min="3094" max="3094" width="9.42578125" style="201" customWidth="1"/>
    <col min="3095" max="3095" width="7" style="201" customWidth="1"/>
    <col min="3096" max="3096" width="7.85546875" style="201" customWidth="1"/>
    <col min="3097" max="3097" width="6.5703125" style="201" customWidth="1"/>
    <col min="3098" max="3098" width="7.42578125" style="201" customWidth="1"/>
    <col min="3099" max="3099" width="8.140625" style="201" customWidth="1"/>
    <col min="3100" max="3101" width="8.5703125" style="201" customWidth="1"/>
    <col min="3102" max="3102" width="0" style="201" hidden="1" customWidth="1"/>
    <col min="3103" max="3103" width="8.5703125" style="201" customWidth="1"/>
    <col min="3104" max="3105" width="0" style="201" hidden="1" customWidth="1"/>
    <col min="3106" max="3106" width="1.5703125" style="201" customWidth="1"/>
    <col min="3107" max="3107" width="9.5703125" style="201" customWidth="1"/>
    <col min="3108" max="3324" width="9.140625" style="201"/>
    <col min="3325" max="3325" width="0.7109375" style="201" customWidth="1"/>
    <col min="3326" max="3333" width="0" style="201" hidden="1" customWidth="1"/>
    <col min="3334" max="3334" width="6.140625" style="201" customWidth="1"/>
    <col min="3335" max="3335" width="50" style="201" customWidth="1"/>
    <col min="3336" max="3342" width="0" style="201" hidden="1" customWidth="1"/>
    <col min="3343" max="3343" width="9.28515625" style="201" customWidth="1"/>
    <col min="3344" max="3344" width="6.140625" style="201" customWidth="1"/>
    <col min="3345" max="3345" width="9.5703125" style="201" customWidth="1"/>
    <col min="3346" max="3346" width="7.28515625" style="201" customWidth="1"/>
    <col min="3347" max="3347" width="7" style="201" customWidth="1"/>
    <col min="3348" max="3348" width="8" style="201" customWidth="1"/>
    <col min="3349" max="3349" width="9.85546875" style="201" customWidth="1"/>
    <col min="3350" max="3350" width="9.42578125" style="201" customWidth="1"/>
    <col min="3351" max="3351" width="7" style="201" customWidth="1"/>
    <col min="3352" max="3352" width="7.85546875" style="201" customWidth="1"/>
    <col min="3353" max="3353" width="6.5703125" style="201" customWidth="1"/>
    <col min="3354" max="3354" width="7.42578125" style="201" customWidth="1"/>
    <col min="3355" max="3355" width="8.140625" style="201" customWidth="1"/>
    <col min="3356" max="3357" width="8.5703125" style="201" customWidth="1"/>
    <col min="3358" max="3358" width="0" style="201" hidden="1" customWidth="1"/>
    <col min="3359" max="3359" width="8.5703125" style="201" customWidth="1"/>
    <col min="3360" max="3361" width="0" style="201" hidden="1" customWidth="1"/>
    <col min="3362" max="3362" width="1.5703125" style="201" customWidth="1"/>
    <col min="3363" max="3363" width="9.5703125" style="201" customWidth="1"/>
    <col min="3364" max="3580" width="9.140625" style="201"/>
    <col min="3581" max="3581" width="0.7109375" style="201" customWidth="1"/>
    <col min="3582" max="3589" width="0" style="201" hidden="1" customWidth="1"/>
    <col min="3590" max="3590" width="6.140625" style="201" customWidth="1"/>
    <col min="3591" max="3591" width="50" style="201" customWidth="1"/>
    <col min="3592" max="3598" width="0" style="201" hidden="1" customWidth="1"/>
    <col min="3599" max="3599" width="9.28515625" style="201" customWidth="1"/>
    <col min="3600" max="3600" width="6.140625" style="201" customWidth="1"/>
    <col min="3601" max="3601" width="9.5703125" style="201" customWidth="1"/>
    <col min="3602" max="3602" width="7.28515625" style="201" customWidth="1"/>
    <col min="3603" max="3603" width="7" style="201" customWidth="1"/>
    <col min="3604" max="3604" width="8" style="201" customWidth="1"/>
    <col min="3605" max="3605" width="9.85546875" style="201" customWidth="1"/>
    <col min="3606" max="3606" width="9.42578125" style="201" customWidth="1"/>
    <col min="3607" max="3607" width="7" style="201" customWidth="1"/>
    <col min="3608" max="3608" width="7.85546875" style="201" customWidth="1"/>
    <col min="3609" max="3609" width="6.5703125" style="201" customWidth="1"/>
    <col min="3610" max="3610" width="7.42578125" style="201" customWidth="1"/>
    <col min="3611" max="3611" width="8.140625" style="201" customWidth="1"/>
    <col min="3612" max="3613" width="8.5703125" style="201" customWidth="1"/>
    <col min="3614" max="3614" width="0" style="201" hidden="1" customWidth="1"/>
    <col min="3615" max="3615" width="8.5703125" style="201" customWidth="1"/>
    <col min="3616" max="3617" width="0" style="201" hidden="1" customWidth="1"/>
    <col min="3618" max="3618" width="1.5703125" style="201" customWidth="1"/>
    <col min="3619" max="3619" width="9.5703125" style="201" customWidth="1"/>
    <col min="3620" max="3836" width="9.140625" style="201"/>
    <col min="3837" max="3837" width="0.7109375" style="201" customWidth="1"/>
    <col min="3838" max="3845" width="0" style="201" hidden="1" customWidth="1"/>
    <col min="3846" max="3846" width="6.140625" style="201" customWidth="1"/>
    <col min="3847" max="3847" width="50" style="201" customWidth="1"/>
    <col min="3848" max="3854" width="0" style="201" hidden="1" customWidth="1"/>
    <col min="3855" max="3855" width="9.28515625" style="201" customWidth="1"/>
    <col min="3856" max="3856" width="6.140625" style="201" customWidth="1"/>
    <col min="3857" max="3857" width="9.5703125" style="201" customWidth="1"/>
    <col min="3858" max="3858" width="7.28515625" style="201" customWidth="1"/>
    <col min="3859" max="3859" width="7" style="201" customWidth="1"/>
    <col min="3860" max="3860" width="8" style="201" customWidth="1"/>
    <col min="3861" max="3861" width="9.85546875" style="201" customWidth="1"/>
    <col min="3862" max="3862" width="9.42578125" style="201" customWidth="1"/>
    <col min="3863" max="3863" width="7" style="201" customWidth="1"/>
    <col min="3864" max="3864" width="7.85546875" style="201" customWidth="1"/>
    <col min="3865" max="3865" width="6.5703125" style="201" customWidth="1"/>
    <col min="3866" max="3866" width="7.42578125" style="201" customWidth="1"/>
    <col min="3867" max="3867" width="8.140625" style="201" customWidth="1"/>
    <col min="3868" max="3869" width="8.5703125" style="201" customWidth="1"/>
    <col min="3870" max="3870" width="0" style="201" hidden="1" customWidth="1"/>
    <col min="3871" max="3871" width="8.5703125" style="201" customWidth="1"/>
    <col min="3872" max="3873" width="0" style="201" hidden="1" customWidth="1"/>
    <col min="3874" max="3874" width="1.5703125" style="201" customWidth="1"/>
    <col min="3875" max="3875" width="9.5703125" style="201" customWidth="1"/>
    <col min="3876" max="4092" width="9.140625" style="201"/>
    <col min="4093" max="4093" width="0.7109375" style="201" customWidth="1"/>
    <col min="4094" max="4101" width="0" style="201" hidden="1" customWidth="1"/>
    <col min="4102" max="4102" width="6.140625" style="201" customWidth="1"/>
    <col min="4103" max="4103" width="50" style="201" customWidth="1"/>
    <col min="4104" max="4110" width="0" style="201" hidden="1" customWidth="1"/>
    <col min="4111" max="4111" width="9.28515625" style="201" customWidth="1"/>
    <col min="4112" max="4112" width="6.140625" style="201" customWidth="1"/>
    <col min="4113" max="4113" width="9.5703125" style="201" customWidth="1"/>
    <col min="4114" max="4114" width="7.28515625" style="201" customWidth="1"/>
    <col min="4115" max="4115" width="7" style="201" customWidth="1"/>
    <col min="4116" max="4116" width="8" style="201" customWidth="1"/>
    <col min="4117" max="4117" width="9.85546875" style="201" customWidth="1"/>
    <col min="4118" max="4118" width="9.42578125" style="201" customWidth="1"/>
    <col min="4119" max="4119" width="7" style="201" customWidth="1"/>
    <col min="4120" max="4120" width="7.85546875" style="201" customWidth="1"/>
    <col min="4121" max="4121" width="6.5703125" style="201" customWidth="1"/>
    <col min="4122" max="4122" width="7.42578125" style="201" customWidth="1"/>
    <col min="4123" max="4123" width="8.140625" style="201" customWidth="1"/>
    <col min="4124" max="4125" width="8.5703125" style="201" customWidth="1"/>
    <col min="4126" max="4126" width="0" style="201" hidden="1" customWidth="1"/>
    <col min="4127" max="4127" width="8.5703125" style="201" customWidth="1"/>
    <col min="4128" max="4129" width="0" style="201" hidden="1" customWidth="1"/>
    <col min="4130" max="4130" width="1.5703125" style="201" customWidth="1"/>
    <col min="4131" max="4131" width="9.5703125" style="201" customWidth="1"/>
    <col min="4132" max="4348" width="9.140625" style="201"/>
    <col min="4349" max="4349" width="0.7109375" style="201" customWidth="1"/>
    <col min="4350" max="4357" width="0" style="201" hidden="1" customWidth="1"/>
    <col min="4358" max="4358" width="6.140625" style="201" customWidth="1"/>
    <col min="4359" max="4359" width="50" style="201" customWidth="1"/>
    <col min="4360" max="4366" width="0" style="201" hidden="1" customWidth="1"/>
    <col min="4367" max="4367" width="9.28515625" style="201" customWidth="1"/>
    <col min="4368" max="4368" width="6.140625" style="201" customWidth="1"/>
    <col min="4369" max="4369" width="9.5703125" style="201" customWidth="1"/>
    <col min="4370" max="4370" width="7.28515625" style="201" customWidth="1"/>
    <col min="4371" max="4371" width="7" style="201" customWidth="1"/>
    <col min="4372" max="4372" width="8" style="201" customWidth="1"/>
    <col min="4373" max="4373" width="9.85546875" style="201" customWidth="1"/>
    <col min="4374" max="4374" width="9.42578125" style="201" customWidth="1"/>
    <col min="4375" max="4375" width="7" style="201" customWidth="1"/>
    <col min="4376" max="4376" width="7.85546875" style="201" customWidth="1"/>
    <col min="4377" max="4377" width="6.5703125" style="201" customWidth="1"/>
    <col min="4378" max="4378" width="7.42578125" style="201" customWidth="1"/>
    <col min="4379" max="4379" width="8.140625" style="201" customWidth="1"/>
    <col min="4380" max="4381" width="8.5703125" style="201" customWidth="1"/>
    <col min="4382" max="4382" width="0" style="201" hidden="1" customWidth="1"/>
    <col min="4383" max="4383" width="8.5703125" style="201" customWidth="1"/>
    <col min="4384" max="4385" width="0" style="201" hidden="1" customWidth="1"/>
    <col min="4386" max="4386" width="1.5703125" style="201" customWidth="1"/>
    <col min="4387" max="4387" width="9.5703125" style="201" customWidth="1"/>
    <col min="4388" max="4604" width="9.140625" style="201"/>
    <col min="4605" max="4605" width="0.7109375" style="201" customWidth="1"/>
    <col min="4606" max="4613" width="0" style="201" hidden="1" customWidth="1"/>
    <col min="4614" max="4614" width="6.140625" style="201" customWidth="1"/>
    <col min="4615" max="4615" width="50" style="201" customWidth="1"/>
    <col min="4616" max="4622" width="0" style="201" hidden="1" customWidth="1"/>
    <col min="4623" max="4623" width="9.28515625" style="201" customWidth="1"/>
    <col min="4624" max="4624" width="6.140625" style="201" customWidth="1"/>
    <col min="4625" max="4625" width="9.5703125" style="201" customWidth="1"/>
    <col min="4626" max="4626" width="7.28515625" style="201" customWidth="1"/>
    <col min="4627" max="4627" width="7" style="201" customWidth="1"/>
    <col min="4628" max="4628" width="8" style="201" customWidth="1"/>
    <col min="4629" max="4629" width="9.85546875" style="201" customWidth="1"/>
    <col min="4630" max="4630" width="9.42578125" style="201" customWidth="1"/>
    <col min="4631" max="4631" width="7" style="201" customWidth="1"/>
    <col min="4632" max="4632" width="7.85546875" style="201" customWidth="1"/>
    <col min="4633" max="4633" width="6.5703125" style="201" customWidth="1"/>
    <col min="4634" max="4634" width="7.42578125" style="201" customWidth="1"/>
    <col min="4635" max="4635" width="8.140625" style="201" customWidth="1"/>
    <col min="4636" max="4637" width="8.5703125" style="201" customWidth="1"/>
    <col min="4638" max="4638" width="0" style="201" hidden="1" customWidth="1"/>
    <col min="4639" max="4639" width="8.5703125" style="201" customWidth="1"/>
    <col min="4640" max="4641" width="0" style="201" hidden="1" customWidth="1"/>
    <col min="4642" max="4642" width="1.5703125" style="201" customWidth="1"/>
    <col min="4643" max="4643" width="9.5703125" style="201" customWidth="1"/>
    <col min="4644" max="4860" width="9.140625" style="201"/>
    <col min="4861" max="4861" width="0.7109375" style="201" customWidth="1"/>
    <col min="4862" max="4869" width="0" style="201" hidden="1" customWidth="1"/>
    <col min="4870" max="4870" width="6.140625" style="201" customWidth="1"/>
    <col min="4871" max="4871" width="50" style="201" customWidth="1"/>
    <col min="4872" max="4878" width="0" style="201" hidden="1" customWidth="1"/>
    <col min="4879" max="4879" width="9.28515625" style="201" customWidth="1"/>
    <col min="4880" max="4880" width="6.140625" style="201" customWidth="1"/>
    <col min="4881" max="4881" width="9.5703125" style="201" customWidth="1"/>
    <col min="4882" max="4882" width="7.28515625" style="201" customWidth="1"/>
    <col min="4883" max="4883" width="7" style="201" customWidth="1"/>
    <col min="4884" max="4884" width="8" style="201" customWidth="1"/>
    <col min="4885" max="4885" width="9.85546875" style="201" customWidth="1"/>
    <col min="4886" max="4886" width="9.42578125" style="201" customWidth="1"/>
    <col min="4887" max="4887" width="7" style="201" customWidth="1"/>
    <col min="4888" max="4888" width="7.85546875" style="201" customWidth="1"/>
    <col min="4889" max="4889" width="6.5703125" style="201" customWidth="1"/>
    <col min="4890" max="4890" width="7.42578125" style="201" customWidth="1"/>
    <col min="4891" max="4891" width="8.140625" style="201" customWidth="1"/>
    <col min="4892" max="4893" width="8.5703125" style="201" customWidth="1"/>
    <col min="4894" max="4894" width="0" style="201" hidden="1" customWidth="1"/>
    <col min="4895" max="4895" width="8.5703125" style="201" customWidth="1"/>
    <col min="4896" max="4897" width="0" style="201" hidden="1" customWidth="1"/>
    <col min="4898" max="4898" width="1.5703125" style="201" customWidth="1"/>
    <col min="4899" max="4899" width="9.5703125" style="201" customWidth="1"/>
    <col min="4900" max="5116" width="9.140625" style="201"/>
    <col min="5117" max="5117" width="0.7109375" style="201" customWidth="1"/>
    <col min="5118" max="5125" width="0" style="201" hidden="1" customWidth="1"/>
    <col min="5126" max="5126" width="6.140625" style="201" customWidth="1"/>
    <col min="5127" max="5127" width="50" style="201" customWidth="1"/>
    <col min="5128" max="5134" width="0" style="201" hidden="1" customWidth="1"/>
    <col min="5135" max="5135" width="9.28515625" style="201" customWidth="1"/>
    <col min="5136" max="5136" width="6.140625" style="201" customWidth="1"/>
    <col min="5137" max="5137" width="9.5703125" style="201" customWidth="1"/>
    <col min="5138" max="5138" width="7.28515625" style="201" customWidth="1"/>
    <col min="5139" max="5139" width="7" style="201" customWidth="1"/>
    <col min="5140" max="5140" width="8" style="201" customWidth="1"/>
    <col min="5141" max="5141" width="9.85546875" style="201" customWidth="1"/>
    <col min="5142" max="5142" width="9.42578125" style="201" customWidth="1"/>
    <col min="5143" max="5143" width="7" style="201" customWidth="1"/>
    <col min="5144" max="5144" width="7.85546875" style="201" customWidth="1"/>
    <col min="5145" max="5145" width="6.5703125" style="201" customWidth="1"/>
    <col min="5146" max="5146" width="7.42578125" style="201" customWidth="1"/>
    <col min="5147" max="5147" width="8.140625" style="201" customWidth="1"/>
    <col min="5148" max="5149" width="8.5703125" style="201" customWidth="1"/>
    <col min="5150" max="5150" width="0" style="201" hidden="1" customWidth="1"/>
    <col min="5151" max="5151" width="8.5703125" style="201" customWidth="1"/>
    <col min="5152" max="5153" width="0" style="201" hidden="1" customWidth="1"/>
    <col min="5154" max="5154" width="1.5703125" style="201" customWidth="1"/>
    <col min="5155" max="5155" width="9.5703125" style="201" customWidth="1"/>
    <col min="5156" max="5372" width="9.140625" style="201"/>
    <col min="5373" max="5373" width="0.7109375" style="201" customWidth="1"/>
    <col min="5374" max="5381" width="0" style="201" hidden="1" customWidth="1"/>
    <col min="5382" max="5382" width="6.140625" style="201" customWidth="1"/>
    <col min="5383" max="5383" width="50" style="201" customWidth="1"/>
    <col min="5384" max="5390" width="0" style="201" hidden="1" customWidth="1"/>
    <col min="5391" max="5391" width="9.28515625" style="201" customWidth="1"/>
    <col min="5392" max="5392" width="6.140625" style="201" customWidth="1"/>
    <col min="5393" max="5393" width="9.5703125" style="201" customWidth="1"/>
    <col min="5394" max="5394" width="7.28515625" style="201" customWidth="1"/>
    <col min="5395" max="5395" width="7" style="201" customWidth="1"/>
    <col min="5396" max="5396" width="8" style="201" customWidth="1"/>
    <col min="5397" max="5397" width="9.85546875" style="201" customWidth="1"/>
    <col min="5398" max="5398" width="9.42578125" style="201" customWidth="1"/>
    <col min="5399" max="5399" width="7" style="201" customWidth="1"/>
    <col min="5400" max="5400" width="7.85546875" style="201" customWidth="1"/>
    <col min="5401" max="5401" width="6.5703125" style="201" customWidth="1"/>
    <col min="5402" max="5402" width="7.42578125" style="201" customWidth="1"/>
    <col min="5403" max="5403" width="8.140625" style="201" customWidth="1"/>
    <col min="5404" max="5405" width="8.5703125" style="201" customWidth="1"/>
    <col min="5406" max="5406" width="0" style="201" hidden="1" customWidth="1"/>
    <col min="5407" max="5407" width="8.5703125" style="201" customWidth="1"/>
    <col min="5408" max="5409" width="0" style="201" hidden="1" customWidth="1"/>
    <col min="5410" max="5410" width="1.5703125" style="201" customWidth="1"/>
    <col min="5411" max="5411" width="9.5703125" style="201" customWidth="1"/>
    <col min="5412" max="5628" width="9.140625" style="201"/>
    <col min="5629" max="5629" width="0.7109375" style="201" customWidth="1"/>
    <col min="5630" max="5637" width="0" style="201" hidden="1" customWidth="1"/>
    <col min="5638" max="5638" width="6.140625" style="201" customWidth="1"/>
    <col min="5639" max="5639" width="50" style="201" customWidth="1"/>
    <col min="5640" max="5646" width="0" style="201" hidden="1" customWidth="1"/>
    <col min="5647" max="5647" width="9.28515625" style="201" customWidth="1"/>
    <col min="5648" max="5648" width="6.140625" style="201" customWidth="1"/>
    <col min="5649" max="5649" width="9.5703125" style="201" customWidth="1"/>
    <col min="5650" max="5650" width="7.28515625" style="201" customWidth="1"/>
    <col min="5651" max="5651" width="7" style="201" customWidth="1"/>
    <col min="5652" max="5652" width="8" style="201" customWidth="1"/>
    <col min="5653" max="5653" width="9.85546875" style="201" customWidth="1"/>
    <col min="5654" max="5654" width="9.42578125" style="201" customWidth="1"/>
    <col min="5655" max="5655" width="7" style="201" customWidth="1"/>
    <col min="5656" max="5656" width="7.85546875" style="201" customWidth="1"/>
    <col min="5657" max="5657" width="6.5703125" style="201" customWidth="1"/>
    <col min="5658" max="5658" width="7.42578125" style="201" customWidth="1"/>
    <col min="5659" max="5659" width="8.140625" style="201" customWidth="1"/>
    <col min="5660" max="5661" width="8.5703125" style="201" customWidth="1"/>
    <col min="5662" max="5662" width="0" style="201" hidden="1" customWidth="1"/>
    <col min="5663" max="5663" width="8.5703125" style="201" customWidth="1"/>
    <col min="5664" max="5665" width="0" style="201" hidden="1" customWidth="1"/>
    <col min="5666" max="5666" width="1.5703125" style="201" customWidth="1"/>
    <col min="5667" max="5667" width="9.5703125" style="201" customWidth="1"/>
    <col min="5668" max="5884" width="9.140625" style="201"/>
    <col min="5885" max="5885" width="0.7109375" style="201" customWidth="1"/>
    <col min="5886" max="5893" width="0" style="201" hidden="1" customWidth="1"/>
    <col min="5894" max="5894" width="6.140625" style="201" customWidth="1"/>
    <col min="5895" max="5895" width="50" style="201" customWidth="1"/>
    <col min="5896" max="5902" width="0" style="201" hidden="1" customWidth="1"/>
    <col min="5903" max="5903" width="9.28515625" style="201" customWidth="1"/>
    <col min="5904" max="5904" width="6.140625" style="201" customWidth="1"/>
    <col min="5905" max="5905" width="9.5703125" style="201" customWidth="1"/>
    <col min="5906" max="5906" width="7.28515625" style="201" customWidth="1"/>
    <col min="5907" max="5907" width="7" style="201" customWidth="1"/>
    <col min="5908" max="5908" width="8" style="201" customWidth="1"/>
    <col min="5909" max="5909" width="9.85546875" style="201" customWidth="1"/>
    <col min="5910" max="5910" width="9.42578125" style="201" customWidth="1"/>
    <col min="5911" max="5911" width="7" style="201" customWidth="1"/>
    <col min="5912" max="5912" width="7.85546875" style="201" customWidth="1"/>
    <col min="5913" max="5913" width="6.5703125" style="201" customWidth="1"/>
    <col min="5914" max="5914" width="7.42578125" style="201" customWidth="1"/>
    <col min="5915" max="5915" width="8.140625" style="201" customWidth="1"/>
    <col min="5916" max="5917" width="8.5703125" style="201" customWidth="1"/>
    <col min="5918" max="5918" width="0" style="201" hidden="1" customWidth="1"/>
    <col min="5919" max="5919" width="8.5703125" style="201" customWidth="1"/>
    <col min="5920" max="5921" width="0" style="201" hidden="1" customWidth="1"/>
    <col min="5922" max="5922" width="1.5703125" style="201" customWidth="1"/>
    <col min="5923" max="5923" width="9.5703125" style="201" customWidth="1"/>
    <col min="5924" max="6140" width="9.140625" style="201"/>
    <col min="6141" max="6141" width="0.7109375" style="201" customWidth="1"/>
    <col min="6142" max="6149" width="0" style="201" hidden="1" customWidth="1"/>
    <col min="6150" max="6150" width="6.140625" style="201" customWidth="1"/>
    <col min="6151" max="6151" width="50" style="201" customWidth="1"/>
    <col min="6152" max="6158" width="0" style="201" hidden="1" customWidth="1"/>
    <col min="6159" max="6159" width="9.28515625" style="201" customWidth="1"/>
    <col min="6160" max="6160" width="6.140625" style="201" customWidth="1"/>
    <col min="6161" max="6161" width="9.5703125" style="201" customWidth="1"/>
    <col min="6162" max="6162" width="7.28515625" style="201" customWidth="1"/>
    <col min="6163" max="6163" width="7" style="201" customWidth="1"/>
    <col min="6164" max="6164" width="8" style="201" customWidth="1"/>
    <col min="6165" max="6165" width="9.85546875" style="201" customWidth="1"/>
    <col min="6166" max="6166" width="9.42578125" style="201" customWidth="1"/>
    <col min="6167" max="6167" width="7" style="201" customWidth="1"/>
    <col min="6168" max="6168" width="7.85546875" style="201" customWidth="1"/>
    <col min="6169" max="6169" width="6.5703125" style="201" customWidth="1"/>
    <col min="6170" max="6170" width="7.42578125" style="201" customWidth="1"/>
    <col min="6171" max="6171" width="8.140625" style="201" customWidth="1"/>
    <col min="6172" max="6173" width="8.5703125" style="201" customWidth="1"/>
    <col min="6174" max="6174" width="0" style="201" hidden="1" customWidth="1"/>
    <col min="6175" max="6175" width="8.5703125" style="201" customWidth="1"/>
    <col min="6176" max="6177" width="0" style="201" hidden="1" customWidth="1"/>
    <col min="6178" max="6178" width="1.5703125" style="201" customWidth="1"/>
    <col min="6179" max="6179" width="9.5703125" style="201" customWidth="1"/>
    <col min="6180" max="6396" width="9.140625" style="201"/>
    <col min="6397" max="6397" width="0.7109375" style="201" customWidth="1"/>
    <col min="6398" max="6405" width="0" style="201" hidden="1" customWidth="1"/>
    <col min="6406" max="6406" width="6.140625" style="201" customWidth="1"/>
    <col min="6407" max="6407" width="50" style="201" customWidth="1"/>
    <col min="6408" max="6414" width="0" style="201" hidden="1" customWidth="1"/>
    <col min="6415" max="6415" width="9.28515625" style="201" customWidth="1"/>
    <col min="6416" max="6416" width="6.140625" style="201" customWidth="1"/>
    <col min="6417" max="6417" width="9.5703125" style="201" customWidth="1"/>
    <col min="6418" max="6418" width="7.28515625" style="201" customWidth="1"/>
    <col min="6419" max="6419" width="7" style="201" customWidth="1"/>
    <col min="6420" max="6420" width="8" style="201" customWidth="1"/>
    <col min="6421" max="6421" width="9.85546875" style="201" customWidth="1"/>
    <col min="6422" max="6422" width="9.42578125" style="201" customWidth="1"/>
    <col min="6423" max="6423" width="7" style="201" customWidth="1"/>
    <col min="6424" max="6424" width="7.85546875" style="201" customWidth="1"/>
    <col min="6425" max="6425" width="6.5703125" style="201" customWidth="1"/>
    <col min="6426" max="6426" width="7.42578125" style="201" customWidth="1"/>
    <col min="6427" max="6427" width="8.140625" style="201" customWidth="1"/>
    <col min="6428" max="6429" width="8.5703125" style="201" customWidth="1"/>
    <col min="6430" max="6430" width="0" style="201" hidden="1" customWidth="1"/>
    <col min="6431" max="6431" width="8.5703125" style="201" customWidth="1"/>
    <col min="6432" max="6433" width="0" style="201" hidden="1" customWidth="1"/>
    <col min="6434" max="6434" width="1.5703125" style="201" customWidth="1"/>
    <col min="6435" max="6435" width="9.5703125" style="201" customWidth="1"/>
    <col min="6436" max="6652" width="9.140625" style="201"/>
    <col min="6653" max="6653" width="0.7109375" style="201" customWidth="1"/>
    <col min="6654" max="6661" width="0" style="201" hidden="1" customWidth="1"/>
    <col min="6662" max="6662" width="6.140625" style="201" customWidth="1"/>
    <col min="6663" max="6663" width="50" style="201" customWidth="1"/>
    <col min="6664" max="6670" width="0" style="201" hidden="1" customWidth="1"/>
    <col min="6671" max="6671" width="9.28515625" style="201" customWidth="1"/>
    <col min="6672" max="6672" width="6.140625" style="201" customWidth="1"/>
    <col min="6673" max="6673" width="9.5703125" style="201" customWidth="1"/>
    <col min="6674" max="6674" width="7.28515625" style="201" customWidth="1"/>
    <col min="6675" max="6675" width="7" style="201" customWidth="1"/>
    <col min="6676" max="6676" width="8" style="201" customWidth="1"/>
    <col min="6677" max="6677" width="9.85546875" style="201" customWidth="1"/>
    <col min="6678" max="6678" width="9.42578125" style="201" customWidth="1"/>
    <col min="6679" max="6679" width="7" style="201" customWidth="1"/>
    <col min="6680" max="6680" width="7.85546875" style="201" customWidth="1"/>
    <col min="6681" max="6681" width="6.5703125" style="201" customWidth="1"/>
    <col min="6682" max="6682" width="7.42578125" style="201" customWidth="1"/>
    <col min="6683" max="6683" width="8.140625" style="201" customWidth="1"/>
    <col min="6684" max="6685" width="8.5703125" style="201" customWidth="1"/>
    <col min="6686" max="6686" width="0" style="201" hidden="1" customWidth="1"/>
    <col min="6687" max="6687" width="8.5703125" style="201" customWidth="1"/>
    <col min="6688" max="6689" width="0" style="201" hidden="1" customWidth="1"/>
    <col min="6690" max="6690" width="1.5703125" style="201" customWidth="1"/>
    <col min="6691" max="6691" width="9.5703125" style="201" customWidth="1"/>
    <col min="6692" max="6908" width="9.140625" style="201"/>
    <col min="6909" max="6909" width="0.7109375" style="201" customWidth="1"/>
    <col min="6910" max="6917" width="0" style="201" hidden="1" customWidth="1"/>
    <col min="6918" max="6918" width="6.140625" style="201" customWidth="1"/>
    <col min="6919" max="6919" width="50" style="201" customWidth="1"/>
    <col min="6920" max="6926" width="0" style="201" hidden="1" customWidth="1"/>
    <col min="6927" max="6927" width="9.28515625" style="201" customWidth="1"/>
    <col min="6928" max="6928" width="6.140625" style="201" customWidth="1"/>
    <col min="6929" max="6929" width="9.5703125" style="201" customWidth="1"/>
    <col min="6930" max="6930" width="7.28515625" style="201" customWidth="1"/>
    <col min="6931" max="6931" width="7" style="201" customWidth="1"/>
    <col min="6932" max="6932" width="8" style="201" customWidth="1"/>
    <col min="6933" max="6933" width="9.85546875" style="201" customWidth="1"/>
    <col min="6934" max="6934" width="9.42578125" style="201" customWidth="1"/>
    <col min="6935" max="6935" width="7" style="201" customWidth="1"/>
    <col min="6936" max="6936" width="7.85546875" style="201" customWidth="1"/>
    <col min="6937" max="6937" width="6.5703125" style="201" customWidth="1"/>
    <col min="6938" max="6938" width="7.42578125" style="201" customWidth="1"/>
    <col min="6939" max="6939" width="8.140625" style="201" customWidth="1"/>
    <col min="6940" max="6941" width="8.5703125" style="201" customWidth="1"/>
    <col min="6942" max="6942" width="0" style="201" hidden="1" customWidth="1"/>
    <col min="6943" max="6943" width="8.5703125" style="201" customWidth="1"/>
    <col min="6944" max="6945" width="0" style="201" hidden="1" customWidth="1"/>
    <col min="6946" max="6946" width="1.5703125" style="201" customWidth="1"/>
    <col min="6947" max="6947" width="9.5703125" style="201" customWidth="1"/>
    <col min="6948" max="7164" width="9.140625" style="201"/>
    <col min="7165" max="7165" width="0.7109375" style="201" customWidth="1"/>
    <col min="7166" max="7173" width="0" style="201" hidden="1" customWidth="1"/>
    <col min="7174" max="7174" width="6.140625" style="201" customWidth="1"/>
    <col min="7175" max="7175" width="50" style="201" customWidth="1"/>
    <col min="7176" max="7182" width="0" style="201" hidden="1" customWidth="1"/>
    <col min="7183" max="7183" width="9.28515625" style="201" customWidth="1"/>
    <col min="7184" max="7184" width="6.140625" style="201" customWidth="1"/>
    <col min="7185" max="7185" width="9.5703125" style="201" customWidth="1"/>
    <col min="7186" max="7186" width="7.28515625" style="201" customWidth="1"/>
    <col min="7187" max="7187" width="7" style="201" customWidth="1"/>
    <col min="7188" max="7188" width="8" style="201" customWidth="1"/>
    <col min="7189" max="7189" width="9.85546875" style="201" customWidth="1"/>
    <col min="7190" max="7190" width="9.42578125" style="201" customWidth="1"/>
    <col min="7191" max="7191" width="7" style="201" customWidth="1"/>
    <col min="7192" max="7192" width="7.85546875" style="201" customWidth="1"/>
    <col min="7193" max="7193" width="6.5703125" style="201" customWidth="1"/>
    <col min="7194" max="7194" width="7.42578125" style="201" customWidth="1"/>
    <col min="7195" max="7195" width="8.140625" style="201" customWidth="1"/>
    <col min="7196" max="7197" width="8.5703125" style="201" customWidth="1"/>
    <col min="7198" max="7198" width="0" style="201" hidden="1" customWidth="1"/>
    <col min="7199" max="7199" width="8.5703125" style="201" customWidth="1"/>
    <col min="7200" max="7201" width="0" style="201" hidden="1" customWidth="1"/>
    <col min="7202" max="7202" width="1.5703125" style="201" customWidth="1"/>
    <col min="7203" max="7203" width="9.5703125" style="201" customWidth="1"/>
    <col min="7204" max="7420" width="9.140625" style="201"/>
    <col min="7421" max="7421" width="0.7109375" style="201" customWidth="1"/>
    <col min="7422" max="7429" width="0" style="201" hidden="1" customWidth="1"/>
    <col min="7430" max="7430" width="6.140625" style="201" customWidth="1"/>
    <col min="7431" max="7431" width="50" style="201" customWidth="1"/>
    <col min="7432" max="7438" width="0" style="201" hidden="1" customWidth="1"/>
    <col min="7439" max="7439" width="9.28515625" style="201" customWidth="1"/>
    <col min="7440" max="7440" width="6.140625" style="201" customWidth="1"/>
    <col min="7441" max="7441" width="9.5703125" style="201" customWidth="1"/>
    <col min="7442" max="7442" width="7.28515625" style="201" customWidth="1"/>
    <col min="7443" max="7443" width="7" style="201" customWidth="1"/>
    <col min="7444" max="7444" width="8" style="201" customWidth="1"/>
    <col min="7445" max="7445" width="9.85546875" style="201" customWidth="1"/>
    <col min="7446" max="7446" width="9.42578125" style="201" customWidth="1"/>
    <col min="7447" max="7447" width="7" style="201" customWidth="1"/>
    <col min="7448" max="7448" width="7.85546875" style="201" customWidth="1"/>
    <col min="7449" max="7449" width="6.5703125" style="201" customWidth="1"/>
    <col min="7450" max="7450" width="7.42578125" style="201" customWidth="1"/>
    <col min="7451" max="7451" width="8.140625" style="201" customWidth="1"/>
    <col min="7452" max="7453" width="8.5703125" style="201" customWidth="1"/>
    <col min="7454" max="7454" width="0" style="201" hidden="1" customWidth="1"/>
    <col min="7455" max="7455" width="8.5703125" style="201" customWidth="1"/>
    <col min="7456" max="7457" width="0" style="201" hidden="1" customWidth="1"/>
    <col min="7458" max="7458" width="1.5703125" style="201" customWidth="1"/>
    <col min="7459" max="7459" width="9.5703125" style="201" customWidth="1"/>
    <col min="7460" max="7676" width="9.140625" style="201"/>
    <col min="7677" max="7677" width="0.7109375" style="201" customWidth="1"/>
    <col min="7678" max="7685" width="0" style="201" hidden="1" customWidth="1"/>
    <col min="7686" max="7686" width="6.140625" style="201" customWidth="1"/>
    <col min="7687" max="7687" width="50" style="201" customWidth="1"/>
    <col min="7688" max="7694" width="0" style="201" hidden="1" customWidth="1"/>
    <col min="7695" max="7695" width="9.28515625" style="201" customWidth="1"/>
    <col min="7696" max="7696" width="6.140625" style="201" customWidth="1"/>
    <col min="7697" max="7697" width="9.5703125" style="201" customWidth="1"/>
    <col min="7698" max="7698" width="7.28515625" style="201" customWidth="1"/>
    <col min="7699" max="7699" width="7" style="201" customWidth="1"/>
    <col min="7700" max="7700" width="8" style="201" customWidth="1"/>
    <col min="7701" max="7701" width="9.85546875" style="201" customWidth="1"/>
    <col min="7702" max="7702" width="9.42578125" style="201" customWidth="1"/>
    <col min="7703" max="7703" width="7" style="201" customWidth="1"/>
    <col min="7704" max="7704" width="7.85546875" style="201" customWidth="1"/>
    <col min="7705" max="7705" width="6.5703125" style="201" customWidth="1"/>
    <col min="7706" max="7706" width="7.42578125" style="201" customWidth="1"/>
    <col min="7707" max="7707" width="8.140625" style="201" customWidth="1"/>
    <col min="7708" max="7709" width="8.5703125" style="201" customWidth="1"/>
    <col min="7710" max="7710" width="0" style="201" hidden="1" customWidth="1"/>
    <col min="7711" max="7711" width="8.5703125" style="201" customWidth="1"/>
    <col min="7712" max="7713" width="0" style="201" hidden="1" customWidth="1"/>
    <col min="7714" max="7714" width="1.5703125" style="201" customWidth="1"/>
    <col min="7715" max="7715" width="9.5703125" style="201" customWidth="1"/>
    <col min="7716" max="7932" width="9.140625" style="201"/>
    <col min="7933" max="7933" width="0.7109375" style="201" customWidth="1"/>
    <col min="7934" max="7941" width="0" style="201" hidden="1" customWidth="1"/>
    <col min="7942" max="7942" width="6.140625" style="201" customWidth="1"/>
    <col min="7943" max="7943" width="50" style="201" customWidth="1"/>
    <col min="7944" max="7950" width="0" style="201" hidden="1" customWidth="1"/>
    <col min="7951" max="7951" width="9.28515625" style="201" customWidth="1"/>
    <col min="7952" max="7952" width="6.140625" style="201" customWidth="1"/>
    <col min="7953" max="7953" width="9.5703125" style="201" customWidth="1"/>
    <col min="7954" max="7954" width="7.28515625" style="201" customWidth="1"/>
    <col min="7955" max="7955" width="7" style="201" customWidth="1"/>
    <col min="7956" max="7956" width="8" style="201" customWidth="1"/>
    <col min="7957" max="7957" width="9.85546875" style="201" customWidth="1"/>
    <col min="7958" max="7958" width="9.42578125" style="201" customWidth="1"/>
    <col min="7959" max="7959" width="7" style="201" customWidth="1"/>
    <col min="7960" max="7960" width="7.85546875" style="201" customWidth="1"/>
    <col min="7961" max="7961" width="6.5703125" style="201" customWidth="1"/>
    <col min="7962" max="7962" width="7.42578125" style="201" customWidth="1"/>
    <col min="7963" max="7963" width="8.140625" style="201" customWidth="1"/>
    <col min="7964" max="7965" width="8.5703125" style="201" customWidth="1"/>
    <col min="7966" max="7966" width="0" style="201" hidden="1" customWidth="1"/>
    <col min="7967" max="7967" width="8.5703125" style="201" customWidth="1"/>
    <col min="7968" max="7969" width="0" style="201" hidden="1" customWidth="1"/>
    <col min="7970" max="7970" width="1.5703125" style="201" customWidth="1"/>
    <col min="7971" max="7971" width="9.5703125" style="201" customWidth="1"/>
    <col min="7972" max="8188" width="9.140625" style="201"/>
    <col min="8189" max="8189" width="0.7109375" style="201" customWidth="1"/>
    <col min="8190" max="8197" width="0" style="201" hidden="1" customWidth="1"/>
    <col min="8198" max="8198" width="6.140625" style="201" customWidth="1"/>
    <col min="8199" max="8199" width="50" style="201" customWidth="1"/>
    <col min="8200" max="8206" width="0" style="201" hidden="1" customWidth="1"/>
    <col min="8207" max="8207" width="9.28515625" style="201" customWidth="1"/>
    <col min="8208" max="8208" width="6.140625" style="201" customWidth="1"/>
    <col min="8209" max="8209" width="9.5703125" style="201" customWidth="1"/>
    <col min="8210" max="8210" width="7.28515625" style="201" customWidth="1"/>
    <col min="8211" max="8211" width="7" style="201" customWidth="1"/>
    <col min="8212" max="8212" width="8" style="201" customWidth="1"/>
    <col min="8213" max="8213" width="9.85546875" style="201" customWidth="1"/>
    <col min="8214" max="8214" width="9.42578125" style="201" customWidth="1"/>
    <col min="8215" max="8215" width="7" style="201" customWidth="1"/>
    <col min="8216" max="8216" width="7.85546875" style="201" customWidth="1"/>
    <col min="8217" max="8217" width="6.5703125" style="201" customWidth="1"/>
    <col min="8218" max="8218" width="7.42578125" style="201" customWidth="1"/>
    <col min="8219" max="8219" width="8.140625" style="201" customWidth="1"/>
    <col min="8220" max="8221" width="8.5703125" style="201" customWidth="1"/>
    <col min="8222" max="8222" width="0" style="201" hidden="1" customWidth="1"/>
    <col min="8223" max="8223" width="8.5703125" style="201" customWidth="1"/>
    <col min="8224" max="8225" width="0" style="201" hidden="1" customWidth="1"/>
    <col min="8226" max="8226" width="1.5703125" style="201" customWidth="1"/>
    <col min="8227" max="8227" width="9.5703125" style="201" customWidth="1"/>
    <col min="8228" max="8444" width="9.140625" style="201"/>
    <col min="8445" max="8445" width="0.7109375" style="201" customWidth="1"/>
    <col min="8446" max="8453" width="0" style="201" hidden="1" customWidth="1"/>
    <col min="8454" max="8454" width="6.140625" style="201" customWidth="1"/>
    <col min="8455" max="8455" width="50" style="201" customWidth="1"/>
    <col min="8456" max="8462" width="0" style="201" hidden="1" customWidth="1"/>
    <col min="8463" max="8463" width="9.28515625" style="201" customWidth="1"/>
    <col min="8464" max="8464" width="6.140625" style="201" customWidth="1"/>
    <col min="8465" max="8465" width="9.5703125" style="201" customWidth="1"/>
    <col min="8466" max="8466" width="7.28515625" style="201" customWidth="1"/>
    <col min="8467" max="8467" width="7" style="201" customWidth="1"/>
    <col min="8468" max="8468" width="8" style="201" customWidth="1"/>
    <col min="8469" max="8469" width="9.85546875" style="201" customWidth="1"/>
    <col min="8470" max="8470" width="9.42578125" style="201" customWidth="1"/>
    <col min="8471" max="8471" width="7" style="201" customWidth="1"/>
    <col min="8472" max="8472" width="7.85546875" style="201" customWidth="1"/>
    <col min="8473" max="8473" width="6.5703125" style="201" customWidth="1"/>
    <col min="8474" max="8474" width="7.42578125" style="201" customWidth="1"/>
    <col min="8475" max="8475" width="8.140625" style="201" customWidth="1"/>
    <col min="8476" max="8477" width="8.5703125" style="201" customWidth="1"/>
    <col min="8478" max="8478" width="0" style="201" hidden="1" customWidth="1"/>
    <col min="8479" max="8479" width="8.5703125" style="201" customWidth="1"/>
    <col min="8480" max="8481" width="0" style="201" hidden="1" customWidth="1"/>
    <col min="8482" max="8482" width="1.5703125" style="201" customWidth="1"/>
    <col min="8483" max="8483" width="9.5703125" style="201" customWidth="1"/>
    <col min="8484" max="8700" width="9.140625" style="201"/>
    <col min="8701" max="8701" width="0.7109375" style="201" customWidth="1"/>
    <col min="8702" max="8709" width="0" style="201" hidden="1" customWidth="1"/>
    <col min="8710" max="8710" width="6.140625" style="201" customWidth="1"/>
    <col min="8711" max="8711" width="50" style="201" customWidth="1"/>
    <col min="8712" max="8718" width="0" style="201" hidden="1" customWidth="1"/>
    <col min="8719" max="8719" width="9.28515625" style="201" customWidth="1"/>
    <col min="8720" max="8720" width="6.140625" style="201" customWidth="1"/>
    <col min="8721" max="8721" width="9.5703125" style="201" customWidth="1"/>
    <col min="8722" max="8722" width="7.28515625" style="201" customWidth="1"/>
    <col min="8723" max="8723" width="7" style="201" customWidth="1"/>
    <col min="8724" max="8724" width="8" style="201" customWidth="1"/>
    <col min="8725" max="8725" width="9.85546875" style="201" customWidth="1"/>
    <col min="8726" max="8726" width="9.42578125" style="201" customWidth="1"/>
    <col min="8727" max="8727" width="7" style="201" customWidth="1"/>
    <col min="8728" max="8728" width="7.85546875" style="201" customWidth="1"/>
    <col min="8729" max="8729" width="6.5703125" style="201" customWidth="1"/>
    <col min="8730" max="8730" width="7.42578125" style="201" customWidth="1"/>
    <col min="8731" max="8731" width="8.140625" style="201" customWidth="1"/>
    <col min="8732" max="8733" width="8.5703125" style="201" customWidth="1"/>
    <col min="8734" max="8734" width="0" style="201" hidden="1" customWidth="1"/>
    <col min="8735" max="8735" width="8.5703125" style="201" customWidth="1"/>
    <col min="8736" max="8737" width="0" style="201" hidden="1" customWidth="1"/>
    <col min="8738" max="8738" width="1.5703125" style="201" customWidth="1"/>
    <col min="8739" max="8739" width="9.5703125" style="201" customWidth="1"/>
    <col min="8740" max="8956" width="9.140625" style="201"/>
    <col min="8957" max="8957" width="0.7109375" style="201" customWidth="1"/>
    <col min="8958" max="8965" width="0" style="201" hidden="1" customWidth="1"/>
    <col min="8966" max="8966" width="6.140625" style="201" customWidth="1"/>
    <col min="8967" max="8967" width="50" style="201" customWidth="1"/>
    <col min="8968" max="8974" width="0" style="201" hidden="1" customWidth="1"/>
    <col min="8975" max="8975" width="9.28515625" style="201" customWidth="1"/>
    <col min="8976" max="8976" width="6.140625" style="201" customWidth="1"/>
    <col min="8977" max="8977" width="9.5703125" style="201" customWidth="1"/>
    <col min="8978" max="8978" width="7.28515625" style="201" customWidth="1"/>
    <col min="8979" max="8979" width="7" style="201" customWidth="1"/>
    <col min="8980" max="8980" width="8" style="201" customWidth="1"/>
    <col min="8981" max="8981" width="9.85546875" style="201" customWidth="1"/>
    <col min="8982" max="8982" width="9.42578125" style="201" customWidth="1"/>
    <col min="8983" max="8983" width="7" style="201" customWidth="1"/>
    <col min="8984" max="8984" width="7.85546875" style="201" customWidth="1"/>
    <col min="8985" max="8985" width="6.5703125" style="201" customWidth="1"/>
    <col min="8986" max="8986" width="7.42578125" style="201" customWidth="1"/>
    <col min="8987" max="8987" width="8.140625" style="201" customWidth="1"/>
    <col min="8988" max="8989" width="8.5703125" style="201" customWidth="1"/>
    <col min="8990" max="8990" width="0" style="201" hidden="1" customWidth="1"/>
    <col min="8991" max="8991" width="8.5703125" style="201" customWidth="1"/>
    <col min="8992" max="8993" width="0" style="201" hidden="1" customWidth="1"/>
    <col min="8994" max="8994" width="1.5703125" style="201" customWidth="1"/>
    <col min="8995" max="8995" width="9.5703125" style="201" customWidth="1"/>
    <col min="8996" max="9212" width="9.140625" style="201"/>
    <col min="9213" max="9213" width="0.7109375" style="201" customWidth="1"/>
    <col min="9214" max="9221" width="0" style="201" hidden="1" customWidth="1"/>
    <col min="9222" max="9222" width="6.140625" style="201" customWidth="1"/>
    <col min="9223" max="9223" width="50" style="201" customWidth="1"/>
    <col min="9224" max="9230" width="0" style="201" hidden="1" customWidth="1"/>
    <col min="9231" max="9231" width="9.28515625" style="201" customWidth="1"/>
    <col min="9232" max="9232" width="6.140625" style="201" customWidth="1"/>
    <col min="9233" max="9233" width="9.5703125" style="201" customWidth="1"/>
    <col min="9234" max="9234" width="7.28515625" style="201" customWidth="1"/>
    <col min="9235" max="9235" width="7" style="201" customWidth="1"/>
    <col min="9236" max="9236" width="8" style="201" customWidth="1"/>
    <col min="9237" max="9237" width="9.85546875" style="201" customWidth="1"/>
    <col min="9238" max="9238" width="9.42578125" style="201" customWidth="1"/>
    <col min="9239" max="9239" width="7" style="201" customWidth="1"/>
    <col min="9240" max="9240" width="7.85546875" style="201" customWidth="1"/>
    <col min="9241" max="9241" width="6.5703125" style="201" customWidth="1"/>
    <col min="9242" max="9242" width="7.42578125" style="201" customWidth="1"/>
    <col min="9243" max="9243" width="8.140625" style="201" customWidth="1"/>
    <col min="9244" max="9245" width="8.5703125" style="201" customWidth="1"/>
    <col min="9246" max="9246" width="0" style="201" hidden="1" customWidth="1"/>
    <col min="9247" max="9247" width="8.5703125" style="201" customWidth="1"/>
    <col min="9248" max="9249" width="0" style="201" hidden="1" customWidth="1"/>
    <col min="9250" max="9250" width="1.5703125" style="201" customWidth="1"/>
    <col min="9251" max="9251" width="9.5703125" style="201" customWidth="1"/>
    <col min="9252" max="9468" width="9.140625" style="201"/>
    <col min="9469" max="9469" width="0.7109375" style="201" customWidth="1"/>
    <col min="9470" max="9477" width="0" style="201" hidden="1" customWidth="1"/>
    <col min="9478" max="9478" width="6.140625" style="201" customWidth="1"/>
    <col min="9479" max="9479" width="50" style="201" customWidth="1"/>
    <col min="9480" max="9486" width="0" style="201" hidden="1" customWidth="1"/>
    <col min="9487" max="9487" width="9.28515625" style="201" customWidth="1"/>
    <col min="9488" max="9488" width="6.140625" style="201" customWidth="1"/>
    <col min="9489" max="9489" width="9.5703125" style="201" customWidth="1"/>
    <col min="9490" max="9490" width="7.28515625" style="201" customWidth="1"/>
    <col min="9491" max="9491" width="7" style="201" customWidth="1"/>
    <col min="9492" max="9492" width="8" style="201" customWidth="1"/>
    <col min="9493" max="9493" width="9.85546875" style="201" customWidth="1"/>
    <col min="9494" max="9494" width="9.42578125" style="201" customWidth="1"/>
    <col min="9495" max="9495" width="7" style="201" customWidth="1"/>
    <col min="9496" max="9496" width="7.85546875" style="201" customWidth="1"/>
    <col min="9497" max="9497" width="6.5703125" style="201" customWidth="1"/>
    <col min="9498" max="9498" width="7.42578125" style="201" customWidth="1"/>
    <col min="9499" max="9499" width="8.140625" style="201" customWidth="1"/>
    <col min="9500" max="9501" width="8.5703125" style="201" customWidth="1"/>
    <col min="9502" max="9502" width="0" style="201" hidden="1" customWidth="1"/>
    <col min="9503" max="9503" width="8.5703125" style="201" customWidth="1"/>
    <col min="9504" max="9505" width="0" style="201" hidden="1" customWidth="1"/>
    <col min="9506" max="9506" width="1.5703125" style="201" customWidth="1"/>
    <col min="9507" max="9507" width="9.5703125" style="201" customWidth="1"/>
    <col min="9508" max="9724" width="9.140625" style="201"/>
    <col min="9725" max="9725" width="0.7109375" style="201" customWidth="1"/>
    <col min="9726" max="9733" width="0" style="201" hidden="1" customWidth="1"/>
    <col min="9734" max="9734" width="6.140625" style="201" customWidth="1"/>
    <col min="9735" max="9735" width="50" style="201" customWidth="1"/>
    <col min="9736" max="9742" width="0" style="201" hidden="1" customWidth="1"/>
    <col min="9743" max="9743" width="9.28515625" style="201" customWidth="1"/>
    <col min="9744" max="9744" width="6.140625" style="201" customWidth="1"/>
    <col min="9745" max="9745" width="9.5703125" style="201" customWidth="1"/>
    <col min="9746" max="9746" width="7.28515625" style="201" customWidth="1"/>
    <col min="9747" max="9747" width="7" style="201" customWidth="1"/>
    <col min="9748" max="9748" width="8" style="201" customWidth="1"/>
    <col min="9749" max="9749" width="9.85546875" style="201" customWidth="1"/>
    <col min="9750" max="9750" width="9.42578125" style="201" customWidth="1"/>
    <col min="9751" max="9751" width="7" style="201" customWidth="1"/>
    <col min="9752" max="9752" width="7.85546875" style="201" customWidth="1"/>
    <col min="9753" max="9753" width="6.5703125" style="201" customWidth="1"/>
    <col min="9754" max="9754" width="7.42578125" style="201" customWidth="1"/>
    <col min="9755" max="9755" width="8.140625" style="201" customWidth="1"/>
    <col min="9756" max="9757" width="8.5703125" style="201" customWidth="1"/>
    <col min="9758" max="9758" width="0" style="201" hidden="1" customWidth="1"/>
    <col min="9759" max="9759" width="8.5703125" style="201" customWidth="1"/>
    <col min="9760" max="9761" width="0" style="201" hidden="1" customWidth="1"/>
    <col min="9762" max="9762" width="1.5703125" style="201" customWidth="1"/>
    <col min="9763" max="9763" width="9.5703125" style="201" customWidth="1"/>
    <col min="9764" max="9980" width="9.140625" style="201"/>
    <col min="9981" max="9981" width="0.7109375" style="201" customWidth="1"/>
    <col min="9982" max="9989" width="0" style="201" hidden="1" customWidth="1"/>
    <col min="9990" max="9990" width="6.140625" style="201" customWidth="1"/>
    <col min="9991" max="9991" width="50" style="201" customWidth="1"/>
    <col min="9992" max="9998" width="0" style="201" hidden="1" customWidth="1"/>
    <col min="9999" max="9999" width="9.28515625" style="201" customWidth="1"/>
    <col min="10000" max="10000" width="6.140625" style="201" customWidth="1"/>
    <col min="10001" max="10001" width="9.5703125" style="201" customWidth="1"/>
    <col min="10002" max="10002" width="7.28515625" style="201" customWidth="1"/>
    <col min="10003" max="10003" width="7" style="201" customWidth="1"/>
    <col min="10004" max="10004" width="8" style="201" customWidth="1"/>
    <col min="10005" max="10005" width="9.85546875" style="201" customWidth="1"/>
    <col min="10006" max="10006" width="9.42578125" style="201" customWidth="1"/>
    <col min="10007" max="10007" width="7" style="201" customWidth="1"/>
    <col min="10008" max="10008" width="7.85546875" style="201" customWidth="1"/>
    <col min="10009" max="10009" width="6.5703125" style="201" customWidth="1"/>
    <col min="10010" max="10010" width="7.42578125" style="201" customWidth="1"/>
    <col min="10011" max="10011" width="8.140625" style="201" customWidth="1"/>
    <col min="10012" max="10013" width="8.5703125" style="201" customWidth="1"/>
    <col min="10014" max="10014" width="0" style="201" hidden="1" customWidth="1"/>
    <col min="10015" max="10015" width="8.5703125" style="201" customWidth="1"/>
    <col min="10016" max="10017" width="0" style="201" hidden="1" customWidth="1"/>
    <col min="10018" max="10018" width="1.5703125" style="201" customWidth="1"/>
    <col min="10019" max="10019" width="9.5703125" style="201" customWidth="1"/>
    <col min="10020" max="10236" width="9.140625" style="201"/>
    <col min="10237" max="10237" width="0.7109375" style="201" customWidth="1"/>
    <col min="10238" max="10245" width="0" style="201" hidden="1" customWidth="1"/>
    <col min="10246" max="10246" width="6.140625" style="201" customWidth="1"/>
    <col min="10247" max="10247" width="50" style="201" customWidth="1"/>
    <col min="10248" max="10254" width="0" style="201" hidden="1" customWidth="1"/>
    <col min="10255" max="10255" width="9.28515625" style="201" customWidth="1"/>
    <col min="10256" max="10256" width="6.140625" style="201" customWidth="1"/>
    <col min="10257" max="10257" width="9.5703125" style="201" customWidth="1"/>
    <col min="10258" max="10258" width="7.28515625" style="201" customWidth="1"/>
    <col min="10259" max="10259" width="7" style="201" customWidth="1"/>
    <col min="10260" max="10260" width="8" style="201" customWidth="1"/>
    <col min="10261" max="10261" width="9.85546875" style="201" customWidth="1"/>
    <col min="10262" max="10262" width="9.42578125" style="201" customWidth="1"/>
    <col min="10263" max="10263" width="7" style="201" customWidth="1"/>
    <col min="10264" max="10264" width="7.85546875" style="201" customWidth="1"/>
    <col min="10265" max="10265" width="6.5703125" style="201" customWidth="1"/>
    <col min="10266" max="10266" width="7.42578125" style="201" customWidth="1"/>
    <col min="10267" max="10267" width="8.140625" style="201" customWidth="1"/>
    <col min="10268" max="10269" width="8.5703125" style="201" customWidth="1"/>
    <col min="10270" max="10270" width="0" style="201" hidden="1" customWidth="1"/>
    <col min="10271" max="10271" width="8.5703125" style="201" customWidth="1"/>
    <col min="10272" max="10273" width="0" style="201" hidden="1" customWidth="1"/>
    <col min="10274" max="10274" width="1.5703125" style="201" customWidth="1"/>
    <col min="10275" max="10275" width="9.5703125" style="201" customWidth="1"/>
    <col min="10276" max="10492" width="9.140625" style="201"/>
    <col min="10493" max="10493" width="0.7109375" style="201" customWidth="1"/>
    <col min="10494" max="10501" width="0" style="201" hidden="1" customWidth="1"/>
    <col min="10502" max="10502" width="6.140625" style="201" customWidth="1"/>
    <col min="10503" max="10503" width="50" style="201" customWidth="1"/>
    <col min="10504" max="10510" width="0" style="201" hidden="1" customWidth="1"/>
    <col min="10511" max="10511" width="9.28515625" style="201" customWidth="1"/>
    <col min="10512" max="10512" width="6.140625" style="201" customWidth="1"/>
    <col min="10513" max="10513" width="9.5703125" style="201" customWidth="1"/>
    <col min="10514" max="10514" width="7.28515625" style="201" customWidth="1"/>
    <col min="10515" max="10515" width="7" style="201" customWidth="1"/>
    <col min="10516" max="10516" width="8" style="201" customWidth="1"/>
    <col min="10517" max="10517" width="9.85546875" style="201" customWidth="1"/>
    <col min="10518" max="10518" width="9.42578125" style="201" customWidth="1"/>
    <col min="10519" max="10519" width="7" style="201" customWidth="1"/>
    <col min="10520" max="10520" width="7.85546875" style="201" customWidth="1"/>
    <col min="10521" max="10521" width="6.5703125" style="201" customWidth="1"/>
    <col min="10522" max="10522" width="7.42578125" style="201" customWidth="1"/>
    <col min="10523" max="10523" width="8.140625" style="201" customWidth="1"/>
    <col min="10524" max="10525" width="8.5703125" style="201" customWidth="1"/>
    <col min="10526" max="10526" width="0" style="201" hidden="1" customWidth="1"/>
    <col min="10527" max="10527" width="8.5703125" style="201" customWidth="1"/>
    <col min="10528" max="10529" width="0" style="201" hidden="1" customWidth="1"/>
    <col min="10530" max="10530" width="1.5703125" style="201" customWidth="1"/>
    <col min="10531" max="10531" width="9.5703125" style="201" customWidth="1"/>
    <col min="10532" max="10748" width="9.140625" style="201"/>
    <col min="10749" max="10749" width="0.7109375" style="201" customWidth="1"/>
    <col min="10750" max="10757" width="0" style="201" hidden="1" customWidth="1"/>
    <col min="10758" max="10758" width="6.140625" style="201" customWidth="1"/>
    <col min="10759" max="10759" width="50" style="201" customWidth="1"/>
    <col min="10760" max="10766" width="0" style="201" hidden="1" customWidth="1"/>
    <col min="10767" max="10767" width="9.28515625" style="201" customWidth="1"/>
    <col min="10768" max="10768" width="6.140625" style="201" customWidth="1"/>
    <col min="10769" max="10769" width="9.5703125" style="201" customWidth="1"/>
    <col min="10770" max="10770" width="7.28515625" style="201" customWidth="1"/>
    <col min="10771" max="10771" width="7" style="201" customWidth="1"/>
    <col min="10772" max="10772" width="8" style="201" customWidth="1"/>
    <col min="10773" max="10773" width="9.85546875" style="201" customWidth="1"/>
    <col min="10774" max="10774" width="9.42578125" style="201" customWidth="1"/>
    <col min="10775" max="10775" width="7" style="201" customWidth="1"/>
    <col min="10776" max="10776" width="7.85546875" style="201" customWidth="1"/>
    <col min="10777" max="10777" width="6.5703125" style="201" customWidth="1"/>
    <col min="10778" max="10778" width="7.42578125" style="201" customWidth="1"/>
    <col min="10779" max="10779" width="8.140625" style="201" customWidth="1"/>
    <col min="10780" max="10781" width="8.5703125" style="201" customWidth="1"/>
    <col min="10782" max="10782" width="0" style="201" hidden="1" customWidth="1"/>
    <col min="10783" max="10783" width="8.5703125" style="201" customWidth="1"/>
    <col min="10784" max="10785" width="0" style="201" hidden="1" customWidth="1"/>
    <col min="10786" max="10786" width="1.5703125" style="201" customWidth="1"/>
    <col min="10787" max="10787" width="9.5703125" style="201" customWidth="1"/>
    <col min="10788" max="11004" width="9.140625" style="201"/>
    <col min="11005" max="11005" width="0.7109375" style="201" customWidth="1"/>
    <col min="11006" max="11013" width="0" style="201" hidden="1" customWidth="1"/>
    <col min="11014" max="11014" width="6.140625" style="201" customWidth="1"/>
    <col min="11015" max="11015" width="50" style="201" customWidth="1"/>
    <col min="11016" max="11022" width="0" style="201" hidden="1" customWidth="1"/>
    <col min="11023" max="11023" width="9.28515625" style="201" customWidth="1"/>
    <col min="11024" max="11024" width="6.140625" style="201" customWidth="1"/>
    <col min="11025" max="11025" width="9.5703125" style="201" customWidth="1"/>
    <col min="11026" max="11026" width="7.28515625" style="201" customWidth="1"/>
    <col min="11027" max="11027" width="7" style="201" customWidth="1"/>
    <col min="11028" max="11028" width="8" style="201" customWidth="1"/>
    <col min="11029" max="11029" width="9.85546875" style="201" customWidth="1"/>
    <col min="11030" max="11030" width="9.42578125" style="201" customWidth="1"/>
    <col min="11031" max="11031" width="7" style="201" customWidth="1"/>
    <col min="11032" max="11032" width="7.85546875" style="201" customWidth="1"/>
    <col min="11033" max="11033" width="6.5703125" style="201" customWidth="1"/>
    <col min="11034" max="11034" width="7.42578125" style="201" customWidth="1"/>
    <col min="11035" max="11035" width="8.140625" style="201" customWidth="1"/>
    <col min="11036" max="11037" width="8.5703125" style="201" customWidth="1"/>
    <col min="11038" max="11038" width="0" style="201" hidden="1" customWidth="1"/>
    <col min="11039" max="11039" width="8.5703125" style="201" customWidth="1"/>
    <col min="11040" max="11041" width="0" style="201" hidden="1" customWidth="1"/>
    <col min="11042" max="11042" width="1.5703125" style="201" customWidth="1"/>
    <col min="11043" max="11043" width="9.5703125" style="201" customWidth="1"/>
    <col min="11044" max="11260" width="9.140625" style="201"/>
    <col min="11261" max="11261" width="0.7109375" style="201" customWidth="1"/>
    <col min="11262" max="11269" width="0" style="201" hidden="1" customWidth="1"/>
    <col min="11270" max="11270" width="6.140625" style="201" customWidth="1"/>
    <col min="11271" max="11271" width="50" style="201" customWidth="1"/>
    <col min="11272" max="11278" width="0" style="201" hidden="1" customWidth="1"/>
    <col min="11279" max="11279" width="9.28515625" style="201" customWidth="1"/>
    <col min="11280" max="11280" width="6.140625" style="201" customWidth="1"/>
    <col min="11281" max="11281" width="9.5703125" style="201" customWidth="1"/>
    <col min="11282" max="11282" width="7.28515625" style="201" customWidth="1"/>
    <col min="11283" max="11283" width="7" style="201" customWidth="1"/>
    <col min="11284" max="11284" width="8" style="201" customWidth="1"/>
    <col min="11285" max="11285" width="9.85546875" style="201" customWidth="1"/>
    <col min="11286" max="11286" width="9.42578125" style="201" customWidth="1"/>
    <col min="11287" max="11287" width="7" style="201" customWidth="1"/>
    <col min="11288" max="11288" width="7.85546875" style="201" customWidth="1"/>
    <col min="11289" max="11289" width="6.5703125" style="201" customWidth="1"/>
    <col min="11290" max="11290" width="7.42578125" style="201" customWidth="1"/>
    <col min="11291" max="11291" width="8.140625" style="201" customWidth="1"/>
    <col min="11292" max="11293" width="8.5703125" style="201" customWidth="1"/>
    <col min="11294" max="11294" width="0" style="201" hidden="1" customWidth="1"/>
    <col min="11295" max="11295" width="8.5703125" style="201" customWidth="1"/>
    <col min="11296" max="11297" width="0" style="201" hidden="1" customWidth="1"/>
    <col min="11298" max="11298" width="1.5703125" style="201" customWidth="1"/>
    <col min="11299" max="11299" width="9.5703125" style="201" customWidth="1"/>
    <col min="11300" max="11516" width="9.140625" style="201"/>
    <col min="11517" max="11517" width="0.7109375" style="201" customWidth="1"/>
    <col min="11518" max="11525" width="0" style="201" hidden="1" customWidth="1"/>
    <col min="11526" max="11526" width="6.140625" style="201" customWidth="1"/>
    <col min="11527" max="11527" width="50" style="201" customWidth="1"/>
    <col min="11528" max="11534" width="0" style="201" hidden="1" customWidth="1"/>
    <col min="11535" max="11535" width="9.28515625" style="201" customWidth="1"/>
    <col min="11536" max="11536" width="6.140625" style="201" customWidth="1"/>
    <col min="11537" max="11537" width="9.5703125" style="201" customWidth="1"/>
    <col min="11538" max="11538" width="7.28515625" style="201" customWidth="1"/>
    <col min="11539" max="11539" width="7" style="201" customWidth="1"/>
    <col min="11540" max="11540" width="8" style="201" customWidth="1"/>
    <col min="11541" max="11541" width="9.85546875" style="201" customWidth="1"/>
    <col min="11542" max="11542" width="9.42578125" style="201" customWidth="1"/>
    <col min="11543" max="11543" width="7" style="201" customWidth="1"/>
    <col min="11544" max="11544" width="7.85546875" style="201" customWidth="1"/>
    <col min="11545" max="11545" width="6.5703125" style="201" customWidth="1"/>
    <col min="11546" max="11546" width="7.42578125" style="201" customWidth="1"/>
    <col min="11547" max="11547" width="8.140625" style="201" customWidth="1"/>
    <col min="11548" max="11549" width="8.5703125" style="201" customWidth="1"/>
    <col min="11550" max="11550" width="0" style="201" hidden="1" customWidth="1"/>
    <col min="11551" max="11551" width="8.5703125" style="201" customWidth="1"/>
    <col min="11552" max="11553" width="0" style="201" hidden="1" customWidth="1"/>
    <col min="11554" max="11554" width="1.5703125" style="201" customWidth="1"/>
    <col min="11555" max="11555" width="9.5703125" style="201" customWidth="1"/>
    <col min="11556" max="11772" width="9.140625" style="201"/>
    <col min="11773" max="11773" width="0.7109375" style="201" customWidth="1"/>
    <col min="11774" max="11781" width="0" style="201" hidden="1" customWidth="1"/>
    <col min="11782" max="11782" width="6.140625" style="201" customWidth="1"/>
    <col min="11783" max="11783" width="50" style="201" customWidth="1"/>
    <col min="11784" max="11790" width="0" style="201" hidden="1" customWidth="1"/>
    <col min="11791" max="11791" width="9.28515625" style="201" customWidth="1"/>
    <col min="11792" max="11792" width="6.140625" style="201" customWidth="1"/>
    <col min="11793" max="11793" width="9.5703125" style="201" customWidth="1"/>
    <col min="11794" max="11794" width="7.28515625" style="201" customWidth="1"/>
    <col min="11795" max="11795" width="7" style="201" customWidth="1"/>
    <col min="11796" max="11796" width="8" style="201" customWidth="1"/>
    <col min="11797" max="11797" width="9.85546875" style="201" customWidth="1"/>
    <col min="11798" max="11798" width="9.42578125" style="201" customWidth="1"/>
    <col min="11799" max="11799" width="7" style="201" customWidth="1"/>
    <col min="11800" max="11800" width="7.85546875" style="201" customWidth="1"/>
    <col min="11801" max="11801" width="6.5703125" style="201" customWidth="1"/>
    <col min="11802" max="11802" width="7.42578125" style="201" customWidth="1"/>
    <col min="11803" max="11803" width="8.140625" style="201" customWidth="1"/>
    <col min="11804" max="11805" width="8.5703125" style="201" customWidth="1"/>
    <col min="11806" max="11806" width="0" style="201" hidden="1" customWidth="1"/>
    <col min="11807" max="11807" width="8.5703125" style="201" customWidth="1"/>
    <col min="11808" max="11809" width="0" style="201" hidden="1" customWidth="1"/>
    <col min="11810" max="11810" width="1.5703125" style="201" customWidth="1"/>
    <col min="11811" max="11811" width="9.5703125" style="201" customWidth="1"/>
    <col min="11812" max="12028" width="9.140625" style="201"/>
    <col min="12029" max="12029" width="0.7109375" style="201" customWidth="1"/>
    <col min="12030" max="12037" width="0" style="201" hidden="1" customWidth="1"/>
    <col min="12038" max="12038" width="6.140625" style="201" customWidth="1"/>
    <col min="12039" max="12039" width="50" style="201" customWidth="1"/>
    <col min="12040" max="12046" width="0" style="201" hidden="1" customWidth="1"/>
    <col min="12047" max="12047" width="9.28515625" style="201" customWidth="1"/>
    <col min="12048" max="12048" width="6.140625" style="201" customWidth="1"/>
    <col min="12049" max="12049" width="9.5703125" style="201" customWidth="1"/>
    <col min="12050" max="12050" width="7.28515625" style="201" customWidth="1"/>
    <col min="12051" max="12051" width="7" style="201" customWidth="1"/>
    <col min="12052" max="12052" width="8" style="201" customWidth="1"/>
    <col min="12053" max="12053" width="9.85546875" style="201" customWidth="1"/>
    <col min="12054" max="12054" width="9.42578125" style="201" customWidth="1"/>
    <col min="12055" max="12055" width="7" style="201" customWidth="1"/>
    <col min="12056" max="12056" width="7.85546875" style="201" customWidth="1"/>
    <col min="12057" max="12057" width="6.5703125" style="201" customWidth="1"/>
    <col min="12058" max="12058" width="7.42578125" style="201" customWidth="1"/>
    <col min="12059" max="12059" width="8.140625" style="201" customWidth="1"/>
    <col min="12060" max="12061" width="8.5703125" style="201" customWidth="1"/>
    <col min="12062" max="12062" width="0" style="201" hidden="1" customWidth="1"/>
    <col min="12063" max="12063" width="8.5703125" style="201" customWidth="1"/>
    <col min="12064" max="12065" width="0" style="201" hidden="1" customWidth="1"/>
    <col min="12066" max="12066" width="1.5703125" style="201" customWidth="1"/>
    <col min="12067" max="12067" width="9.5703125" style="201" customWidth="1"/>
    <col min="12068" max="12284" width="9.140625" style="201"/>
    <col min="12285" max="12285" width="0.7109375" style="201" customWidth="1"/>
    <col min="12286" max="12293" width="0" style="201" hidden="1" customWidth="1"/>
    <col min="12294" max="12294" width="6.140625" style="201" customWidth="1"/>
    <col min="12295" max="12295" width="50" style="201" customWidth="1"/>
    <col min="12296" max="12302" width="0" style="201" hidden="1" customWidth="1"/>
    <col min="12303" max="12303" width="9.28515625" style="201" customWidth="1"/>
    <col min="12304" max="12304" width="6.140625" style="201" customWidth="1"/>
    <col min="12305" max="12305" width="9.5703125" style="201" customWidth="1"/>
    <col min="12306" max="12306" width="7.28515625" style="201" customWidth="1"/>
    <col min="12307" max="12307" width="7" style="201" customWidth="1"/>
    <col min="12308" max="12308" width="8" style="201" customWidth="1"/>
    <col min="12309" max="12309" width="9.85546875" style="201" customWidth="1"/>
    <col min="12310" max="12310" width="9.42578125" style="201" customWidth="1"/>
    <col min="12311" max="12311" width="7" style="201" customWidth="1"/>
    <col min="12312" max="12312" width="7.85546875" style="201" customWidth="1"/>
    <col min="12313" max="12313" width="6.5703125" style="201" customWidth="1"/>
    <col min="12314" max="12314" width="7.42578125" style="201" customWidth="1"/>
    <col min="12315" max="12315" width="8.140625" style="201" customWidth="1"/>
    <col min="12316" max="12317" width="8.5703125" style="201" customWidth="1"/>
    <col min="12318" max="12318" width="0" style="201" hidden="1" customWidth="1"/>
    <col min="12319" max="12319" width="8.5703125" style="201" customWidth="1"/>
    <col min="12320" max="12321" width="0" style="201" hidden="1" customWidth="1"/>
    <col min="12322" max="12322" width="1.5703125" style="201" customWidth="1"/>
    <col min="12323" max="12323" width="9.5703125" style="201" customWidth="1"/>
    <col min="12324" max="12540" width="9.140625" style="201"/>
    <col min="12541" max="12541" width="0.7109375" style="201" customWidth="1"/>
    <col min="12542" max="12549" width="0" style="201" hidden="1" customWidth="1"/>
    <col min="12550" max="12550" width="6.140625" style="201" customWidth="1"/>
    <col min="12551" max="12551" width="50" style="201" customWidth="1"/>
    <col min="12552" max="12558" width="0" style="201" hidden="1" customWidth="1"/>
    <col min="12559" max="12559" width="9.28515625" style="201" customWidth="1"/>
    <col min="12560" max="12560" width="6.140625" style="201" customWidth="1"/>
    <col min="12561" max="12561" width="9.5703125" style="201" customWidth="1"/>
    <col min="12562" max="12562" width="7.28515625" style="201" customWidth="1"/>
    <col min="12563" max="12563" width="7" style="201" customWidth="1"/>
    <col min="12564" max="12564" width="8" style="201" customWidth="1"/>
    <col min="12565" max="12565" width="9.85546875" style="201" customWidth="1"/>
    <col min="12566" max="12566" width="9.42578125" style="201" customWidth="1"/>
    <col min="12567" max="12567" width="7" style="201" customWidth="1"/>
    <col min="12568" max="12568" width="7.85546875" style="201" customWidth="1"/>
    <col min="12569" max="12569" width="6.5703125" style="201" customWidth="1"/>
    <col min="12570" max="12570" width="7.42578125" style="201" customWidth="1"/>
    <col min="12571" max="12571" width="8.140625" style="201" customWidth="1"/>
    <col min="12572" max="12573" width="8.5703125" style="201" customWidth="1"/>
    <col min="12574" max="12574" width="0" style="201" hidden="1" customWidth="1"/>
    <col min="12575" max="12575" width="8.5703125" style="201" customWidth="1"/>
    <col min="12576" max="12577" width="0" style="201" hidden="1" customWidth="1"/>
    <col min="12578" max="12578" width="1.5703125" style="201" customWidth="1"/>
    <col min="12579" max="12579" width="9.5703125" style="201" customWidth="1"/>
    <col min="12580" max="12796" width="9.140625" style="201"/>
    <col min="12797" max="12797" width="0.7109375" style="201" customWidth="1"/>
    <col min="12798" max="12805" width="0" style="201" hidden="1" customWidth="1"/>
    <col min="12806" max="12806" width="6.140625" style="201" customWidth="1"/>
    <col min="12807" max="12807" width="50" style="201" customWidth="1"/>
    <col min="12808" max="12814" width="0" style="201" hidden="1" customWidth="1"/>
    <col min="12815" max="12815" width="9.28515625" style="201" customWidth="1"/>
    <col min="12816" max="12816" width="6.140625" style="201" customWidth="1"/>
    <col min="12817" max="12817" width="9.5703125" style="201" customWidth="1"/>
    <col min="12818" max="12818" width="7.28515625" style="201" customWidth="1"/>
    <col min="12819" max="12819" width="7" style="201" customWidth="1"/>
    <col min="12820" max="12820" width="8" style="201" customWidth="1"/>
    <col min="12821" max="12821" width="9.85546875" style="201" customWidth="1"/>
    <col min="12822" max="12822" width="9.42578125" style="201" customWidth="1"/>
    <col min="12823" max="12823" width="7" style="201" customWidth="1"/>
    <col min="12824" max="12824" width="7.85546875" style="201" customWidth="1"/>
    <col min="12825" max="12825" width="6.5703125" style="201" customWidth="1"/>
    <col min="12826" max="12826" width="7.42578125" style="201" customWidth="1"/>
    <col min="12827" max="12827" width="8.140625" style="201" customWidth="1"/>
    <col min="12828" max="12829" width="8.5703125" style="201" customWidth="1"/>
    <col min="12830" max="12830" width="0" style="201" hidden="1" customWidth="1"/>
    <col min="12831" max="12831" width="8.5703125" style="201" customWidth="1"/>
    <col min="12832" max="12833" width="0" style="201" hidden="1" customWidth="1"/>
    <col min="12834" max="12834" width="1.5703125" style="201" customWidth="1"/>
    <col min="12835" max="12835" width="9.5703125" style="201" customWidth="1"/>
    <col min="12836" max="13052" width="9.140625" style="201"/>
    <col min="13053" max="13053" width="0.7109375" style="201" customWidth="1"/>
    <col min="13054" max="13061" width="0" style="201" hidden="1" customWidth="1"/>
    <col min="13062" max="13062" width="6.140625" style="201" customWidth="1"/>
    <col min="13063" max="13063" width="50" style="201" customWidth="1"/>
    <col min="13064" max="13070" width="0" style="201" hidden="1" customWidth="1"/>
    <col min="13071" max="13071" width="9.28515625" style="201" customWidth="1"/>
    <col min="13072" max="13072" width="6.140625" style="201" customWidth="1"/>
    <col min="13073" max="13073" width="9.5703125" style="201" customWidth="1"/>
    <col min="13074" max="13074" width="7.28515625" style="201" customWidth="1"/>
    <col min="13075" max="13075" width="7" style="201" customWidth="1"/>
    <col min="13076" max="13076" width="8" style="201" customWidth="1"/>
    <col min="13077" max="13077" width="9.85546875" style="201" customWidth="1"/>
    <col min="13078" max="13078" width="9.42578125" style="201" customWidth="1"/>
    <col min="13079" max="13079" width="7" style="201" customWidth="1"/>
    <col min="13080" max="13080" width="7.85546875" style="201" customWidth="1"/>
    <col min="13081" max="13081" width="6.5703125" style="201" customWidth="1"/>
    <col min="13082" max="13082" width="7.42578125" style="201" customWidth="1"/>
    <col min="13083" max="13083" width="8.140625" style="201" customWidth="1"/>
    <col min="13084" max="13085" width="8.5703125" style="201" customWidth="1"/>
    <col min="13086" max="13086" width="0" style="201" hidden="1" customWidth="1"/>
    <col min="13087" max="13087" width="8.5703125" style="201" customWidth="1"/>
    <col min="13088" max="13089" width="0" style="201" hidden="1" customWidth="1"/>
    <col min="13090" max="13090" width="1.5703125" style="201" customWidth="1"/>
    <col min="13091" max="13091" width="9.5703125" style="201" customWidth="1"/>
    <col min="13092" max="13308" width="9.140625" style="201"/>
    <col min="13309" max="13309" width="0.7109375" style="201" customWidth="1"/>
    <col min="13310" max="13317" width="0" style="201" hidden="1" customWidth="1"/>
    <col min="13318" max="13318" width="6.140625" style="201" customWidth="1"/>
    <col min="13319" max="13319" width="50" style="201" customWidth="1"/>
    <col min="13320" max="13326" width="0" style="201" hidden="1" customWidth="1"/>
    <col min="13327" max="13327" width="9.28515625" style="201" customWidth="1"/>
    <col min="13328" max="13328" width="6.140625" style="201" customWidth="1"/>
    <col min="13329" max="13329" width="9.5703125" style="201" customWidth="1"/>
    <col min="13330" max="13330" width="7.28515625" style="201" customWidth="1"/>
    <col min="13331" max="13331" width="7" style="201" customWidth="1"/>
    <col min="13332" max="13332" width="8" style="201" customWidth="1"/>
    <col min="13333" max="13333" width="9.85546875" style="201" customWidth="1"/>
    <col min="13334" max="13334" width="9.42578125" style="201" customWidth="1"/>
    <col min="13335" max="13335" width="7" style="201" customWidth="1"/>
    <col min="13336" max="13336" width="7.85546875" style="201" customWidth="1"/>
    <col min="13337" max="13337" width="6.5703125" style="201" customWidth="1"/>
    <col min="13338" max="13338" width="7.42578125" style="201" customWidth="1"/>
    <col min="13339" max="13339" width="8.140625" style="201" customWidth="1"/>
    <col min="13340" max="13341" width="8.5703125" style="201" customWidth="1"/>
    <col min="13342" max="13342" width="0" style="201" hidden="1" customWidth="1"/>
    <col min="13343" max="13343" width="8.5703125" style="201" customWidth="1"/>
    <col min="13344" max="13345" width="0" style="201" hidden="1" customWidth="1"/>
    <col min="13346" max="13346" width="1.5703125" style="201" customWidth="1"/>
    <col min="13347" max="13347" width="9.5703125" style="201" customWidth="1"/>
    <col min="13348" max="13564" width="9.140625" style="201"/>
    <col min="13565" max="13565" width="0.7109375" style="201" customWidth="1"/>
    <col min="13566" max="13573" width="0" style="201" hidden="1" customWidth="1"/>
    <col min="13574" max="13574" width="6.140625" style="201" customWidth="1"/>
    <col min="13575" max="13575" width="50" style="201" customWidth="1"/>
    <col min="13576" max="13582" width="0" style="201" hidden="1" customWidth="1"/>
    <col min="13583" max="13583" width="9.28515625" style="201" customWidth="1"/>
    <col min="13584" max="13584" width="6.140625" style="201" customWidth="1"/>
    <col min="13585" max="13585" width="9.5703125" style="201" customWidth="1"/>
    <col min="13586" max="13586" width="7.28515625" style="201" customWidth="1"/>
    <col min="13587" max="13587" width="7" style="201" customWidth="1"/>
    <col min="13588" max="13588" width="8" style="201" customWidth="1"/>
    <col min="13589" max="13589" width="9.85546875" style="201" customWidth="1"/>
    <col min="13590" max="13590" width="9.42578125" style="201" customWidth="1"/>
    <col min="13591" max="13591" width="7" style="201" customWidth="1"/>
    <col min="13592" max="13592" width="7.85546875" style="201" customWidth="1"/>
    <col min="13593" max="13593" width="6.5703125" style="201" customWidth="1"/>
    <col min="13594" max="13594" width="7.42578125" style="201" customWidth="1"/>
    <col min="13595" max="13595" width="8.140625" style="201" customWidth="1"/>
    <col min="13596" max="13597" width="8.5703125" style="201" customWidth="1"/>
    <col min="13598" max="13598" width="0" style="201" hidden="1" customWidth="1"/>
    <col min="13599" max="13599" width="8.5703125" style="201" customWidth="1"/>
    <col min="13600" max="13601" width="0" style="201" hidden="1" customWidth="1"/>
    <col min="13602" max="13602" width="1.5703125" style="201" customWidth="1"/>
    <col min="13603" max="13603" width="9.5703125" style="201" customWidth="1"/>
    <col min="13604" max="13820" width="9.140625" style="201"/>
    <col min="13821" max="13821" width="0.7109375" style="201" customWidth="1"/>
    <col min="13822" max="13829" width="0" style="201" hidden="1" customWidth="1"/>
    <col min="13830" max="13830" width="6.140625" style="201" customWidth="1"/>
    <col min="13831" max="13831" width="50" style="201" customWidth="1"/>
    <col min="13832" max="13838" width="0" style="201" hidden="1" customWidth="1"/>
    <col min="13839" max="13839" width="9.28515625" style="201" customWidth="1"/>
    <col min="13840" max="13840" width="6.140625" style="201" customWidth="1"/>
    <col min="13841" max="13841" width="9.5703125" style="201" customWidth="1"/>
    <col min="13842" max="13842" width="7.28515625" style="201" customWidth="1"/>
    <col min="13843" max="13843" width="7" style="201" customWidth="1"/>
    <col min="13844" max="13844" width="8" style="201" customWidth="1"/>
    <col min="13845" max="13845" width="9.85546875" style="201" customWidth="1"/>
    <col min="13846" max="13846" width="9.42578125" style="201" customWidth="1"/>
    <col min="13847" max="13847" width="7" style="201" customWidth="1"/>
    <col min="13848" max="13848" width="7.85546875" style="201" customWidth="1"/>
    <col min="13849" max="13849" width="6.5703125" style="201" customWidth="1"/>
    <col min="13850" max="13850" width="7.42578125" style="201" customWidth="1"/>
    <col min="13851" max="13851" width="8.140625" style="201" customWidth="1"/>
    <col min="13852" max="13853" width="8.5703125" style="201" customWidth="1"/>
    <col min="13854" max="13854" width="0" style="201" hidden="1" customWidth="1"/>
    <col min="13855" max="13855" width="8.5703125" style="201" customWidth="1"/>
    <col min="13856" max="13857" width="0" style="201" hidden="1" customWidth="1"/>
    <col min="13858" max="13858" width="1.5703125" style="201" customWidth="1"/>
    <col min="13859" max="13859" width="9.5703125" style="201" customWidth="1"/>
    <col min="13860" max="14076" width="9.140625" style="201"/>
    <col min="14077" max="14077" width="0.7109375" style="201" customWidth="1"/>
    <col min="14078" max="14085" width="0" style="201" hidden="1" customWidth="1"/>
    <col min="14086" max="14086" width="6.140625" style="201" customWidth="1"/>
    <col min="14087" max="14087" width="50" style="201" customWidth="1"/>
    <col min="14088" max="14094" width="0" style="201" hidden="1" customWidth="1"/>
    <col min="14095" max="14095" width="9.28515625" style="201" customWidth="1"/>
    <col min="14096" max="14096" width="6.140625" style="201" customWidth="1"/>
    <col min="14097" max="14097" width="9.5703125" style="201" customWidth="1"/>
    <col min="14098" max="14098" width="7.28515625" style="201" customWidth="1"/>
    <col min="14099" max="14099" width="7" style="201" customWidth="1"/>
    <col min="14100" max="14100" width="8" style="201" customWidth="1"/>
    <col min="14101" max="14101" width="9.85546875" style="201" customWidth="1"/>
    <col min="14102" max="14102" width="9.42578125" style="201" customWidth="1"/>
    <col min="14103" max="14103" width="7" style="201" customWidth="1"/>
    <col min="14104" max="14104" width="7.85546875" style="201" customWidth="1"/>
    <col min="14105" max="14105" width="6.5703125" style="201" customWidth="1"/>
    <col min="14106" max="14106" width="7.42578125" style="201" customWidth="1"/>
    <col min="14107" max="14107" width="8.140625" style="201" customWidth="1"/>
    <col min="14108" max="14109" width="8.5703125" style="201" customWidth="1"/>
    <col min="14110" max="14110" width="0" style="201" hidden="1" customWidth="1"/>
    <col min="14111" max="14111" width="8.5703125" style="201" customWidth="1"/>
    <col min="14112" max="14113" width="0" style="201" hidden="1" customWidth="1"/>
    <col min="14114" max="14114" width="1.5703125" style="201" customWidth="1"/>
    <col min="14115" max="14115" width="9.5703125" style="201" customWidth="1"/>
    <col min="14116" max="14332" width="9.140625" style="201"/>
    <col min="14333" max="14333" width="0.7109375" style="201" customWidth="1"/>
    <col min="14334" max="14341" width="0" style="201" hidden="1" customWidth="1"/>
    <col min="14342" max="14342" width="6.140625" style="201" customWidth="1"/>
    <col min="14343" max="14343" width="50" style="201" customWidth="1"/>
    <col min="14344" max="14350" width="0" style="201" hidden="1" customWidth="1"/>
    <col min="14351" max="14351" width="9.28515625" style="201" customWidth="1"/>
    <col min="14352" max="14352" width="6.140625" style="201" customWidth="1"/>
    <col min="14353" max="14353" width="9.5703125" style="201" customWidth="1"/>
    <col min="14354" max="14354" width="7.28515625" style="201" customWidth="1"/>
    <col min="14355" max="14355" width="7" style="201" customWidth="1"/>
    <col min="14356" max="14356" width="8" style="201" customWidth="1"/>
    <col min="14357" max="14357" width="9.85546875" style="201" customWidth="1"/>
    <col min="14358" max="14358" width="9.42578125" style="201" customWidth="1"/>
    <col min="14359" max="14359" width="7" style="201" customWidth="1"/>
    <col min="14360" max="14360" width="7.85546875" style="201" customWidth="1"/>
    <col min="14361" max="14361" width="6.5703125" style="201" customWidth="1"/>
    <col min="14362" max="14362" width="7.42578125" style="201" customWidth="1"/>
    <col min="14363" max="14363" width="8.140625" style="201" customWidth="1"/>
    <col min="14364" max="14365" width="8.5703125" style="201" customWidth="1"/>
    <col min="14366" max="14366" width="0" style="201" hidden="1" customWidth="1"/>
    <col min="14367" max="14367" width="8.5703125" style="201" customWidth="1"/>
    <col min="14368" max="14369" width="0" style="201" hidden="1" customWidth="1"/>
    <col min="14370" max="14370" width="1.5703125" style="201" customWidth="1"/>
    <col min="14371" max="14371" width="9.5703125" style="201" customWidth="1"/>
    <col min="14372" max="14588" width="9.140625" style="201"/>
    <col min="14589" max="14589" width="0.7109375" style="201" customWidth="1"/>
    <col min="14590" max="14597" width="0" style="201" hidden="1" customWidth="1"/>
    <col min="14598" max="14598" width="6.140625" style="201" customWidth="1"/>
    <col min="14599" max="14599" width="50" style="201" customWidth="1"/>
    <col min="14600" max="14606" width="0" style="201" hidden="1" customWidth="1"/>
    <col min="14607" max="14607" width="9.28515625" style="201" customWidth="1"/>
    <col min="14608" max="14608" width="6.140625" style="201" customWidth="1"/>
    <col min="14609" max="14609" width="9.5703125" style="201" customWidth="1"/>
    <col min="14610" max="14610" width="7.28515625" style="201" customWidth="1"/>
    <col min="14611" max="14611" width="7" style="201" customWidth="1"/>
    <col min="14612" max="14612" width="8" style="201" customWidth="1"/>
    <col min="14613" max="14613" width="9.85546875" style="201" customWidth="1"/>
    <col min="14614" max="14614" width="9.42578125" style="201" customWidth="1"/>
    <col min="14615" max="14615" width="7" style="201" customWidth="1"/>
    <col min="14616" max="14616" width="7.85546875" style="201" customWidth="1"/>
    <col min="14617" max="14617" width="6.5703125" style="201" customWidth="1"/>
    <col min="14618" max="14618" width="7.42578125" style="201" customWidth="1"/>
    <col min="14619" max="14619" width="8.140625" style="201" customWidth="1"/>
    <col min="14620" max="14621" width="8.5703125" style="201" customWidth="1"/>
    <col min="14622" max="14622" width="0" style="201" hidden="1" customWidth="1"/>
    <col min="14623" max="14623" width="8.5703125" style="201" customWidth="1"/>
    <col min="14624" max="14625" width="0" style="201" hidden="1" customWidth="1"/>
    <col min="14626" max="14626" width="1.5703125" style="201" customWidth="1"/>
    <col min="14627" max="14627" width="9.5703125" style="201" customWidth="1"/>
    <col min="14628" max="14844" width="9.140625" style="201"/>
    <col min="14845" max="14845" width="0.7109375" style="201" customWidth="1"/>
    <col min="14846" max="14853" width="0" style="201" hidden="1" customWidth="1"/>
    <col min="14854" max="14854" width="6.140625" style="201" customWidth="1"/>
    <col min="14855" max="14855" width="50" style="201" customWidth="1"/>
    <col min="14856" max="14862" width="0" style="201" hidden="1" customWidth="1"/>
    <col min="14863" max="14863" width="9.28515625" style="201" customWidth="1"/>
    <col min="14864" max="14864" width="6.140625" style="201" customWidth="1"/>
    <col min="14865" max="14865" width="9.5703125" style="201" customWidth="1"/>
    <col min="14866" max="14866" width="7.28515625" style="201" customWidth="1"/>
    <col min="14867" max="14867" width="7" style="201" customWidth="1"/>
    <col min="14868" max="14868" width="8" style="201" customWidth="1"/>
    <col min="14869" max="14869" width="9.85546875" style="201" customWidth="1"/>
    <col min="14870" max="14870" width="9.42578125" style="201" customWidth="1"/>
    <col min="14871" max="14871" width="7" style="201" customWidth="1"/>
    <col min="14872" max="14872" width="7.85546875" style="201" customWidth="1"/>
    <col min="14873" max="14873" width="6.5703125" style="201" customWidth="1"/>
    <col min="14874" max="14874" width="7.42578125" style="201" customWidth="1"/>
    <col min="14875" max="14875" width="8.140625" style="201" customWidth="1"/>
    <col min="14876" max="14877" width="8.5703125" style="201" customWidth="1"/>
    <col min="14878" max="14878" width="0" style="201" hidden="1" customWidth="1"/>
    <col min="14879" max="14879" width="8.5703125" style="201" customWidth="1"/>
    <col min="14880" max="14881" width="0" style="201" hidden="1" customWidth="1"/>
    <col min="14882" max="14882" width="1.5703125" style="201" customWidth="1"/>
    <col min="14883" max="14883" width="9.5703125" style="201" customWidth="1"/>
    <col min="14884" max="15100" width="9.140625" style="201"/>
    <col min="15101" max="15101" width="0.7109375" style="201" customWidth="1"/>
    <col min="15102" max="15109" width="0" style="201" hidden="1" customWidth="1"/>
    <col min="15110" max="15110" width="6.140625" style="201" customWidth="1"/>
    <col min="15111" max="15111" width="50" style="201" customWidth="1"/>
    <col min="15112" max="15118" width="0" style="201" hidden="1" customWidth="1"/>
    <col min="15119" max="15119" width="9.28515625" style="201" customWidth="1"/>
    <col min="15120" max="15120" width="6.140625" style="201" customWidth="1"/>
    <col min="15121" max="15121" width="9.5703125" style="201" customWidth="1"/>
    <col min="15122" max="15122" width="7.28515625" style="201" customWidth="1"/>
    <col min="15123" max="15123" width="7" style="201" customWidth="1"/>
    <col min="15124" max="15124" width="8" style="201" customWidth="1"/>
    <col min="15125" max="15125" width="9.85546875" style="201" customWidth="1"/>
    <col min="15126" max="15126" width="9.42578125" style="201" customWidth="1"/>
    <col min="15127" max="15127" width="7" style="201" customWidth="1"/>
    <col min="15128" max="15128" width="7.85546875" style="201" customWidth="1"/>
    <col min="15129" max="15129" width="6.5703125" style="201" customWidth="1"/>
    <col min="15130" max="15130" width="7.42578125" style="201" customWidth="1"/>
    <col min="15131" max="15131" width="8.140625" style="201" customWidth="1"/>
    <col min="15132" max="15133" width="8.5703125" style="201" customWidth="1"/>
    <col min="15134" max="15134" width="0" style="201" hidden="1" customWidth="1"/>
    <col min="15135" max="15135" width="8.5703125" style="201" customWidth="1"/>
    <col min="15136" max="15137" width="0" style="201" hidden="1" customWidth="1"/>
    <col min="15138" max="15138" width="1.5703125" style="201" customWidth="1"/>
    <col min="15139" max="15139" width="9.5703125" style="201" customWidth="1"/>
    <col min="15140" max="15356" width="9.140625" style="201"/>
    <col min="15357" max="15357" width="0.7109375" style="201" customWidth="1"/>
    <col min="15358" max="15365" width="0" style="201" hidden="1" customWidth="1"/>
    <col min="15366" max="15366" width="6.140625" style="201" customWidth="1"/>
    <col min="15367" max="15367" width="50" style="201" customWidth="1"/>
    <col min="15368" max="15374" width="0" style="201" hidden="1" customWidth="1"/>
    <col min="15375" max="15375" width="9.28515625" style="201" customWidth="1"/>
    <col min="15376" max="15376" width="6.140625" style="201" customWidth="1"/>
    <col min="15377" max="15377" width="9.5703125" style="201" customWidth="1"/>
    <col min="15378" max="15378" width="7.28515625" style="201" customWidth="1"/>
    <col min="15379" max="15379" width="7" style="201" customWidth="1"/>
    <col min="15380" max="15380" width="8" style="201" customWidth="1"/>
    <col min="15381" max="15381" width="9.85546875" style="201" customWidth="1"/>
    <col min="15382" max="15382" width="9.42578125" style="201" customWidth="1"/>
    <col min="15383" max="15383" width="7" style="201" customWidth="1"/>
    <col min="15384" max="15384" width="7.85546875" style="201" customWidth="1"/>
    <col min="15385" max="15385" width="6.5703125" style="201" customWidth="1"/>
    <col min="15386" max="15386" width="7.42578125" style="201" customWidth="1"/>
    <col min="15387" max="15387" width="8.140625" style="201" customWidth="1"/>
    <col min="15388" max="15389" width="8.5703125" style="201" customWidth="1"/>
    <col min="15390" max="15390" width="0" style="201" hidden="1" customWidth="1"/>
    <col min="15391" max="15391" width="8.5703125" style="201" customWidth="1"/>
    <col min="15392" max="15393" width="0" style="201" hidden="1" customWidth="1"/>
    <col min="15394" max="15394" width="1.5703125" style="201" customWidth="1"/>
    <col min="15395" max="15395" width="9.5703125" style="201" customWidth="1"/>
    <col min="15396" max="15612" width="9.140625" style="201"/>
    <col min="15613" max="15613" width="0.7109375" style="201" customWidth="1"/>
    <col min="15614" max="15621" width="0" style="201" hidden="1" customWidth="1"/>
    <col min="15622" max="15622" width="6.140625" style="201" customWidth="1"/>
    <col min="15623" max="15623" width="50" style="201" customWidth="1"/>
    <col min="15624" max="15630" width="0" style="201" hidden="1" customWidth="1"/>
    <col min="15631" max="15631" width="9.28515625" style="201" customWidth="1"/>
    <col min="15632" max="15632" width="6.140625" style="201" customWidth="1"/>
    <col min="15633" max="15633" width="9.5703125" style="201" customWidth="1"/>
    <col min="15634" max="15634" width="7.28515625" style="201" customWidth="1"/>
    <col min="15635" max="15635" width="7" style="201" customWidth="1"/>
    <col min="15636" max="15636" width="8" style="201" customWidth="1"/>
    <col min="15637" max="15637" width="9.85546875" style="201" customWidth="1"/>
    <col min="15638" max="15638" width="9.42578125" style="201" customWidth="1"/>
    <col min="15639" max="15639" width="7" style="201" customWidth="1"/>
    <col min="15640" max="15640" width="7.85546875" style="201" customWidth="1"/>
    <col min="15641" max="15641" width="6.5703125" style="201" customWidth="1"/>
    <col min="15642" max="15642" width="7.42578125" style="201" customWidth="1"/>
    <col min="15643" max="15643" width="8.140625" style="201" customWidth="1"/>
    <col min="15644" max="15645" width="8.5703125" style="201" customWidth="1"/>
    <col min="15646" max="15646" width="0" style="201" hidden="1" customWidth="1"/>
    <col min="15647" max="15647" width="8.5703125" style="201" customWidth="1"/>
    <col min="15648" max="15649" width="0" style="201" hidden="1" customWidth="1"/>
    <col min="15650" max="15650" width="1.5703125" style="201" customWidth="1"/>
    <col min="15651" max="15651" width="9.5703125" style="201" customWidth="1"/>
    <col min="15652" max="15868" width="9.140625" style="201"/>
    <col min="15869" max="15869" width="0.7109375" style="201" customWidth="1"/>
    <col min="15870" max="15877" width="0" style="201" hidden="1" customWidth="1"/>
    <col min="15878" max="15878" width="6.140625" style="201" customWidth="1"/>
    <col min="15879" max="15879" width="50" style="201" customWidth="1"/>
    <col min="15880" max="15886" width="0" style="201" hidden="1" customWidth="1"/>
    <col min="15887" max="15887" width="9.28515625" style="201" customWidth="1"/>
    <col min="15888" max="15888" width="6.140625" style="201" customWidth="1"/>
    <col min="15889" max="15889" width="9.5703125" style="201" customWidth="1"/>
    <col min="15890" max="15890" width="7.28515625" style="201" customWidth="1"/>
    <col min="15891" max="15891" width="7" style="201" customWidth="1"/>
    <col min="15892" max="15892" width="8" style="201" customWidth="1"/>
    <col min="15893" max="15893" width="9.85546875" style="201" customWidth="1"/>
    <col min="15894" max="15894" width="9.42578125" style="201" customWidth="1"/>
    <col min="15895" max="15895" width="7" style="201" customWidth="1"/>
    <col min="15896" max="15896" width="7.85546875" style="201" customWidth="1"/>
    <col min="15897" max="15897" width="6.5703125" style="201" customWidth="1"/>
    <col min="15898" max="15898" width="7.42578125" style="201" customWidth="1"/>
    <col min="15899" max="15899" width="8.140625" style="201" customWidth="1"/>
    <col min="15900" max="15901" width="8.5703125" style="201" customWidth="1"/>
    <col min="15902" max="15902" width="0" style="201" hidden="1" customWidth="1"/>
    <col min="15903" max="15903" width="8.5703125" style="201" customWidth="1"/>
    <col min="15904" max="15905" width="0" style="201" hidden="1" customWidth="1"/>
    <col min="15906" max="15906" width="1.5703125" style="201" customWidth="1"/>
    <col min="15907" max="15907" width="9.5703125" style="201" customWidth="1"/>
    <col min="15908" max="16124" width="9.140625" style="201"/>
    <col min="16125" max="16125" width="0.7109375" style="201" customWidth="1"/>
    <col min="16126" max="16133" width="0" style="201" hidden="1" customWidth="1"/>
    <col min="16134" max="16134" width="6.140625" style="201" customWidth="1"/>
    <col min="16135" max="16135" width="50" style="201" customWidth="1"/>
    <col min="16136" max="16142" width="0" style="201" hidden="1" customWidth="1"/>
    <col min="16143" max="16143" width="9.28515625" style="201" customWidth="1"/>
    <col min="16144" max="16144" width="6.140625" style="201" customWidth="1"/>
    <col min="16145" max="16145" width="9.5703125" style="201" customWidth="1"/>
    <col min="16146" max="16146" width="7.28515625" style="201" customWidth="1"/>
    <col min="16147" max="16147" width="7" style="201" customWidth="1"/>
    <col min="16148" max="16148" width="8" style="201" customWidth="1"/>
    <col min="16149" max="16149" width="9.85546875" style="201" customWidth="1"/>
    <col min="16150" max="16150" width="9.42578125" style="201" customWidth="1"/>
    <col min="16151" max="16151" width="7" style="201" customWidth="1"/>
    <col min="16152" max="16152" width="7.85546875" style="201" customWidth="1"/>
    <col min="16153" max="16153" width="6.5703125" style="201" customWidth="1"/>
    <col min="16154" max="16154" width="7.42578125" style="201" customWidth="1"/>
    <col min="16155" max="16155" width="8.140625" style="201" customWidth="1"/>
    <col min="16156" max="16157" width="8.5703125" style="201" customWidth="1"/>
    <col min="16158" max="16158" width="0" style="201" hidden="1" customWidth="1"/>
    <col min="16159" max="16159" width="8.5703125" style="201" customWidth="1"/>
    <col min="16160" max="16161" width="0" style="201" hidden="1" customWidth="1"/>
    <col min="16162" max="16162" width="1.5703125" style="201" customWidth="1"/>
    <col min="16163" max="16163" width="9.5703125" style="201" customWidth="1"/>
    <col min="16164" max="16384" width="9.140625" style="201"/>
  </cols>
  <sheetData>
    <row r="1" spans="2:34" ht="9.75" customHeight="1" x14ac:dyDescent="0.25"/>
    <row r="2" spans="2:34" s="20" customFormat="1" ht="15.75" customHeight="1" x14ac:dyDescent="0.25">
      <c r="C2" s="21" t="s">
        <v>36</v>
      </c>
      <c r="D2" s="22"/>
      <c r="E2" s="23"/>
      <c r="F2" s="23"/>
      <c r="G2" s="23"/>
      <c r="H2" s="23"/>
      <c r="I2" s="23"/>
      <c r="J2" s="23"/>
      <c r="K2" s="21" t="s">
        <v>36</v>
      </c>
      <c r="L2" s="23"/>
      <c r="M2" s="23"/>
      <c r="N2" s="23"/>
      <c r="O2" s="23"/>
      <c r="P2" s="23"/>
      <c r="Q2" s="23"/>
      <c r="R2" s="23"/>
      <c r="S2" s="476"/>
      <c r="T2" s="476"/>
      <c r="U2" s="23"/>
      <c r="V2" s="23"/>
      <c r="W2" s="23"/>
      <c r="X2" s="476"/>
      <c r="Z2" s="23"/>
      <c r="AA2" s="23"/>
      <c r="AB2" s="24"/>
    </row>
    <row r="3" spans="2:34" s="20" customFormat="1" x14ac:dyDescent="0.25">
      <c r="B3" s="194"/>
      <c r="C3" s="21" t="s">
        <v>37</v>
      </c>
      <c r="D3" s="22"/>
      <c r="E3" s="23"/>
      <c r="F3" s="23"/>
      <c r="G3" s="23"/>
      <c r="H3" s="205" t="s">
        <v>547</v>
      </c>
      <c r="I3" s="28"/>
      <c r="J3" s="28"/>
      <c r="K3" s="21" t="s">
        <v>37</v>
      </c>
      <c r="L3" s="28"/>
      <c r="M3" s="28"/>
      <c r="N3" s="28"/>
      <c r="O3" s="28"/>
      <c r="P3" s="28"/>
      <c r="Q3" s="28"/>
      <c r="R3" s="28"/>
      <c r="S3" s="477"/>
      <c r="T3" s="477"/>
      <c r="U3" s="28"/>
      <c r="V3" s="28"/>
      <c r="W3" s="28"/>
      <c r="X3" s="477"/>
      <c r="Z3" s="28"/>
      <c r="AA3" s="28"/>
      <c r="AB3" s="26"/>
    </row>
    <row r="4" spans="2:34" s="20" customFormat="1" x14ac:dyDescent="0.25">
      <c r="C4" s="21" t="s">
        <v>38</v>
      </c>
      <c r="D4" s="22"/>
      <c r="E4" s="23"/>
      <c r="F4" s="23"/>
      <c r="G4" s="23"/>
      <c r="H4" s="27" t="s">
        <v>39</v>
      </c>
      <c r="I4" s="28"/>
      <c r="J4" s="28"/>
      <c r="K4" s="21" t="s">
        <v>38</v>
      </c>
      <c r="L4" s="28"/>
      <c r="M4" s="28"/>
      <c r="N4" s="28"/>
      <c r="O4" s="28"/>
      <c r="P4" s="28"/>
      <c r="Q4" s="28"/>
      <c r="R4" s="28"/>
      <c r="S4" s="477"/>
      <c r="T4" s="477"/>
      <c r="U4" s="28"/>
      <c r="V4" s="28"/>
      <c r="W4" s="28"/>
      <c r="X4" s="477"/>
      <c r="Z4" s="28"/>
      <c r="AA4" s="28"/>
      <c r="AB4" s="26"/>
    </row>
    <row r="5" spans="2:34" s="29" customFormat="1" ht="13.7" customHeight="1" x14ac:dyDescent="0.25">
      <c r="C5" s="21" t="s">
        <v>40</v>
      </c>
      <c r="D5" s="22"/>
      <c r="G5" s="30"/>
      <c r="H5" s="31"/>
      <c r="I5" s="31"/>
      <c r="K5" s="21" t="s">
        <v>938</v>
      </c>
      <c r="L5" s="31"/>
      <c r="M5" s="31"/>
      <c r="N5" s="31"/>
      <c r="O5" s="31"/>
      <c r="P5" s="31"/>
      <c r="Q5" s="31"/>
      <c r="R5" s="31"/>
      <c r="S5" s="478"/>
      <c r="T5" s="494"/>
      <c r="U5" s="31"/>
      <c r="V5" s="31"/>
      <c r="W5" s="32"/>
      <c r="X5" s="497"/>
      <c r="Z5" s="33"/>
      <c r="AA5" s="206"/>
      <c r="AB5" s="35"/>
    </row>
    <row r="6" spans="2:34" s="29" customFormat="1" ht="13.7" customHeight="1" x14ac:dyDescent="0.25">
      <c r="C6" s="21" t="s">
        <v>41</v>
      </c>
      <c r="D6" s="22"/>
      <c r="G6" s="30"/>
      <c r="H6" s="31"/>
      <c r="I6" s="31"/>
      <c r="K6" s="21" t="s">
        <v>41</v>
      </c>
      <c r="L6" s="31"/>
      <c r="M6" s="31"/>
      <c r="N6" s="31"/>
      <c r="O6" s="31"/>
      <c r="P6" s="31"/>
      <c r="Q6" s="31"/>
      <c r="R6" s="31"/>
      <c r="S6" s="478"/>
      <c r="T6" s="494"/>
      <c r="U6" s="31"/>
      <c r="V6" s="31"/>
      <c r="W6" s="32"/>
      <c r="X6" s="497"/>
      <c r="Z6" s="33"/>
      <c r="AA6" s="206"/>
      <c r="AB6" s="35"/>
    </row>
    <row r="7" spans="2:34" x14ac:dyDescent="0.25">
      <c r="J7" s="207"/>
      <c r="K7" s="208"/>
    </row>
    <row r="8" spans="2:34" s="209" customFormat="1" ht="17.25" hidden="1" x14ac:dyDescent="0.3">
      <c r="E8" s="210"/>
      <c r="G8" s="210"/>
      <c r="H8" s="211"/>
      <c r="I8" s="210"/>
      <c r="J8" s="210"/>
      <c r="K8" s="212"/>
      <c r="M8" s="210"/>
      <c r="S8" s="479"/>
      <c r="T8" s="479"/>
      <c r="X8" s="479"/>
    </row>
    <row r="9" spans="2:34" s="209" customFormat="1" ht="17.25" hidden="1" x14ac:dyDescent="0.3">
      <c r="E9" s="210"/>
      <c r="G9" s="210"/>
      <c r="H9" s="211"/>
      <c r="I9" s="210"/>
      <c r="J9" s="210"/>
      <c r="K9" s="213"/>
      <c r="M9" s="210"/>
      <c r="S9" s="479"/>
      <c r="T9" s="479"/>
      <c r="X9" s="479"/>
    </row>
    <row r="10" spans="2:34" s="209" customFormat="1" ht="17.25" hidden="1" x14ac:dyDescent="0.3">
      <c r="E10" s="210"/>
      <c r="G10" s="210"/>
      <c r="H10" s="211"/>
      <c r="I10" s="210"/>
      <c r="J10" s="210"/>
      <c r="K10" s="213"/>
      <c r="M10" s="210"/>
      <c r="S10" s="479"/>
      <c r="T10" s="479"/>
      <c r="X10" s="479"/>
    </row>
    <row r="11" spans="2:34" s="209" customFormat="1" ht="17.25" hidden="1" x14ac:dyDescent="0.3">
      <c r="E11" s="210"/>
      <c r="G11" s="210"/>
      <c r="H11" s="211"/>
      <c r="I11" s="210"/>
      <c r="J11" s="210"/>
      <c r="K11" s="213"/>
      <c r="M11" s="210"/>
      <c r="S11" s="479"/>
      <c r="T11" s="479"/>
      <c r="X11" s="479"/>
    </row>
    <row r="12" spans="2:34" s="209" customFormat="1" ht="17.25" hidden="1" x14ac:dyDescent="0.3">
      <c r="E12" s="210"/>
      <c r="G12" s="210"/>
      <c r="H12" s="211"/>
      <c r="I12" s="210"/>
      <c r="J12" s="210"/>
      <c r="K12" s="210"/>
      <c r="M12" s="210"/>
      <c r="S12" s="479"/>
      <c r="T12" s="479"/>
      <c r="X12" s="479"/>
    </row>
    <row r="13" spans="2:34" s="215" customFormat="1" x14ac:dyDescent="0.25">
      <c r="B13" s="214"/>
      <c r="C13" s="214"/>
      <c r="D13" s="214"/>
      <c r="E13" s="214"/>
      <c r="F13" s="214"/>
      <c r="G13" s="214"/>
      <c r="I13" s="216"/>
      <c r="J13" s="217"/>
      <c r="K13" s="218"/>
      <c r="L13" s="217" t="s">
        <v>548</v>
      </c>
      <c r="M13" s="217" t="s">
        <v>548</v>
      </c>
      <c r="N13" s="217" t="s">
        <v>548</v>
      </c>
      <c r="O13" s="217" t="s">
        <v>548</v>
      </c>
      <c r="P13" s="217" t="s">
        <v>548</v>
      </c>
      <c r="Q13" s="217" t="s">
        <v>548</v>
      </c>
      <c r="R13" s="217" t="s">
        <v>548</v>
      </c>
      <c r="S13" s="644" t="s">
        <v>939</v>
      </c>
      <c r="T13" s="644"/>
      <c r="U13" s="644"/>
      <c r="V13" s="644"/>
      <c r="W13" s="644"/>
      <c r="X13" s="644"/>
      <c r="Y13" s="644"/>
      <c r="Z13" s="644"/>
      <c r="AA13" s="644"/>
      <c r="AB13" s="644"/>
      <c r="AC13" s="644"/>
      <c r="AD13" s="644"/>
      <c r="AE13" s="644"/>
      <c r="AF13" s="644"/>
      <c r="AG13" s="644"/>
      <c r="AH13" s="644"/>
    </row>
    <row r="14" spans="2:34" x14ac:dyDescent="0.25">
      <c r="F14" s="219" t="s">
        <v>549</v>
      </c>
      <c r="I14" s="220"/>
      <c r="J14" s="221" t="s">
        <v>550</v>
      </c>
      <c r="K14" s="222" t="s">
        <v>551</v>
      </c>
      <c r="L14" s="201"/>
      <c r="M14" s="223"/>
      <c r="N14" s="223"/>
      <c r="O14" s="223"/>
      <c r="P14" s="224"/>
      <c r="Q14" s="223"/>
      <c r="R14" s="225"/>
      <c r="U14" s="201"/>
      <c r="V14" s="201"/>
      <c r="W14" s="201"/>
      <c r="Y14" s="201"/>
      <c r="Z14" s="201"/>
      <c r="AA14" s="201"/>
      <c r="AB14" s="201"/>
      <c r="AC14" s="201"/>
      <c r="AD14" s="201"/>
      <c r="AE14" s="201"/>
      <c r="AF14" s="226"/>
      <c r="AG14" s="201"/>
      <c r="AH14" s="201"/>
    </row>
    <row r="15" spans="2:34" hidden="1" x14ac:dyDescent="0.25">
      <c r="E15" s="222"/>
      <c r="F15" s="219"/>
      <c r="H15" s="222"/>
      <c r="I15" s="220"/>
      <c r="J15" s="220"/>
      <c r="K15" s="227"/>
      <c r="L15" s="223"/>
      <c r="M15" s="223"/>
      <c r="N15" s="223"/>
      <c r="O15" s="223"/>
      <c r="P15" s="225" t="s">
        <v>552</v>
      </c>
      <c r="Q15" s="228"/>
      <c r="R15" s="225"/>
      <c r="S15" s="480"/>
      <c r="T15" s="495"/>
      <c r="U15" s="223"/>
      <c r="V15" s="223"/>
      <c r="W15" s="229"/>
      <c r="X15" s="495"/>
      <c r="Y15" s="223"/>
      <c r="Z15" s="223"/>
      <c r="AA15" s="223"/>
      <c r="AB15" s="223"/>
      <c r="AC15" s="223"/>
      <c r="AD15" s="223"/>
      <c r="AE15" s="223"/>
      <c r="AF15" s="226"/>
      <c r="AG15" s="223"/>
      <c r="AH15" s="223"/>
    </row>
    <row r="16" spans="2:34" s="230" customFormat="1" x14ac:dyDescent="0.25">
      <c r="J16" s="220"/>
      <c r="K16" s="216" t="s">
        <v>553</v>
      </c>
      <c r="L16" s="231"/>
      <c r="M16" s="232"/>
      <c r="N16" s="232"/>
      <c r="O16" s="232"/>
      <c r="P16" s="233"/>
      <c r="Q16" s="232"/>
      <c r="R16" s="232"/>
      <c r="S16" s="481"/>
      <c r="T16" s="496"/>
      <c r="U16" s="232"/>
      <c r="V16" s="232"/>
      <c r="W16" s="232"/>
      <c r="X16" s="498"/>
      <c r="Y16" s="232"/>
      <c r="Z16" s="232"/>
      <c r="AA16" s="231"/>
      <c r="AB16" s="232"/>
      <c r="AC16" s="231"/>
      <c r="AD16" s="231"/>
      <c r="AE16" s="232"/>
      <c r="AF16" s="232"/>
      <c r="AG16" s="33"/>
      <c r="AH16" s="33"/>
    </row>
    <row r="17" spans="4:34" s="234" customFormat="1" ht="6" customHeight="1" x14ac:dyDescent="0.25">
      <c r="E17" s="235"/>
      <c r="F17" s="235"/>
      <c r="G17" s="235"/>
      <c r="H17" s="235"/>
      <c r="I17" s="235"/>
      <c r="J17" s="236"/>
      <c r="K17" s="237"/>
      <c r="L17" s="238"/>
      <c r="M17" s="238"/>
      <c r="N17" s="238"/>
      <c r="O17" s="238"/>
      <c r="P17" s="238"/>
      <c r="Q17" s="238"/>
      <c r="R17" s="238"/>
      <c r="S17" s="482"/>
      <c r="T17" s="482"/>
      <c r="U17" s="238"/>
      <c r="V17" s="238"/>
      <c r="W17" s="238"/>
      <c r="X17" s="482"/>
      <c r="Y17" s="238"/>
      <c r="Z17" s="238"/>
      <c r="AA17" s="238"/>
      <c r="AB17" s="238"/>
      <c r="AC17" s="238"/>
      <c r="AD17" s="238"/>
      <c r="AE17" s="238"/>
      <c r="AF17" s="238"/>
      <c r="AG17" s="238"/>
      <c r="AH17" s="238"/>
    </row>
    <row r="18" spans="4:34" s="239" customFormat="1" ht="126" customHeight="1" x14ac:dyDescent="0.25">
      <c r="E18" s="240" t="s">
        <v>554</v>
      </c>
      <c r="F18" s="240"/>
      <c r="G18" s="240"/>
      <c r="H18" s="240"/>
      <c r="I18" s="240"/>
      <c r="J18" s="241" t="s">
        <v>555</v>
      </c>
      <c r="K18" s="242" t="s">
        <v>556</v>
      </c>
      <c r="L18" s="243" t="s">
        <v>557</v>
      </c>
      <c r="M18" s="244"/>
      <c r="N18" s="244"/>
      <c r="O18" s="245"/>
      <c r="P18" s="243" t="s">
        <v>558</v>
      </c>
      <c r="Q18" s="245"/>
      <c r="R18" s="243"/>
      <c r="S18" s="483" t="s">
        <v>927</v>
      </c>
      <c r="T18" s="483" t="s">
        <v>928</v>
      </c>
      <c r="U18" s="246" t="s">
        <v>929</v>
      </c>
      <c r="V18" s="246" t="s">
        <v>930</v>
      </c>
      <c r="W18" s="246" t="s">
        <v>931</v>
      </c>
      <c r="X18" s="483" t="s">
        <v>934</v>
      </c>
      <c r="Y18" s="246" t="s">
        <v>935</v>
      </c>
      <c r="Z18" s="246" t="s">
        <v>933</v>
      </c>
      <c r="AA18" s="246" t="s">
        <v>932</v>
      </c>
      <c r="AB18" s="246" t="s">
        <v>46</v>
      </c>
      <c r="AC18" s="246" t="s">
        <v>47</v>
      </c>
      <c r="AD18" s="246" t="s">
        <v>48</v>
      </c>
      <c r="AE18" s="246" t="s">
        <v>559</v>
      </c>
      <c r="AF18" s="246" t="s">
        <v>907</v>
      </c>
      <c r="AG18" s="247" t="s">
        <v>897</v>
      </c>
      <c r="AH18" s="247" t="s">
        <v>903</v>
      </c>
    </row>
    <row r="19" spans="4:34" s="248" customFormat="1" ht="11.25" x14ac:dyDescent="0.25">
      <c r="E19" s="249" t="s">
        <v>51</v>
      </c>
      <c r="F19" s="249"/>
      <c r="G19" s="249"/>
      <c r="H19" s="249"/>
      <c r="I19" s="249"/>
      <c r="J19" s="250" t="s">
        <v>560</v>
      </c>
      <c r="K19" s="250" t="s">
        <v>53</v>
      </c>
      <c r="L19" s="250"/>
      <c r="M19" s="250"/>
      <c r="N19" s="250"/>
      <c r="O19" s="250"/>
      <c r="P19" s="250"/>
      <c r="Q19" s="250"/>
      <c r="R19" s="250"/>
      <c r="S19" s="484" t="s">
        <v>62</v>
      </c>
      <c r="T19" s="484" t="s">
        <v>63</v>
      </c>
      <c r="U19" s="250" t="s">
        <v>65</v>
      </c>
      <c r="V19" s="250" t="s">
        <v>66</v>
      </c>
      <c r="W19" s="250" t="s">
        <v>67</v>
      </c>
      <c r="X19" s="484"/>
      <c r="Y19" s="250" t="s">
        <v>564</v>
      </c>
      <c r="Z19" s="250" t="s">
        <v>68</v>
      </c>
      <c r="AA19" s="250" t="s">
        <v>69</v>
      </c>
      <c r="AB19" s="250" t="s">
        <v>561</v>
      </c>
      <c r="AC19" s="250" t="s">
        <v>562</v>
      </c>
      <c r="AD19" s="250" t="s">
        <v>563</v>
      </c>
      <c r="AE19" s="250" t="s">
        <v>895</v>
      </c>
      <c r="AF19" s="250" t="s">
        <v>565</v>
      </c>
      <c r="AG19" s="250" t="s">
        <v>566</v>
      </c>
      <c r="AH19" s="250" t="s">
        <v>896</v>
      </c>
    </row>
    <row r="20" spans="4:34" s="251" customFormat="1" x14ac:dyDescent="0.25">
      <c r="E20" s="252"/>
      <c r="F20" s="253"/>
      <c r="G20" s="253"/>
      <c r="H20" s="254"/>
      <c r="I20" s="255"/>
      <c r="J20" s="256" t="s">
        <v>567</v>
      </c>
      <c r="K20" s="257"/>
      <c r="L20" s="258">
        <f t="shared" ref="L20:Q20" si="0">SUM(L21+L174+L176)</f>
        <v>0</v>
      </c>
      <c r="M20" s="258">
        <f t="shared" si="0"/>
        <v>0</v>
      </c>
      <c r="N20" s="258">
        <f t="shared" si="0"/>
        <v>0</v>
      </c>
      <c r="O20" s="258">
        <f t="shared" si="0"/>
        <v>0</v>
      </c>
      <c r="P20" s="258">
        <f t="shared" si="0"/>
        <v>0</v>
      </c>
      <c r="Q20" s="258">
        <f t="shared" si="0"/>
        <v>0</v>
      </c>
      <c r="R20" s="258"/>
      <c r="S20" s="472">
        <f>SUM(S21+S174+S176)</f>
        <v>337800</v>
      </c>
      <c r="T20" s="472">
        <f>SUM(T21+T174+T176)</f>
        <v>79311.520000000004</v>
      </c>
      <c r="U20" s="259">
        <f t="shared" ref="U20:AD20" si="1">SUM(U21+U174+U176)</f>
        <v>700</v>
      </c>
      <c r="V20" s="259">
        <f t="shared" ref="V20:W20" si="2">SUM(V21+V174+V176)</f>
        <v>56000</v>
      </c>
      <c r="W20" s="259">
        <f t="shared" si="2"/>
        <v>87470</v>
      </c>
      <c r="X20" s="499">
        <f t="shared" ref="X20" si="3">SUM(X21+X174+X176)</f>
        <v>22918.48</v>
      </c>
      <c r="Y20" s="258">
        <f>SUM(Y21+Y174+Y176)</f>
        <v>1610000</v>
      </c>
      <c r="Z20" s="259">
        <f t="shared" si="1"/>
        <v>4400</v>
      </c>
      <c r="AA20" s="259">
        <f t="shared" si="1"/>
        <v>102500</v>
      </c>
      <c r="AB20" s="258">
        <f t="shared" si="1"/>
        <v>4200</v>
      </c>
      <c r="AC20" s="258">
        <f t="shared" si="1"/>
        <v>0</v>
      </c>
      <c r="AD20" s="258">
        <f t="shared" si="1"/>
        <v>0</v>
      </c>
      <c r="AE20" s="258">
        <f t="shared" ref="AE20" si="4">SUM(AE21+AE174+AE176)</f>
        <v>0</v>
      </c>
      <c r="AF20" s="501">
        <f t="shared" ref="AF20:AF51" si="5">SUM(S20:AD20)</f>
        <v>2305300</v>
      </c>
      <c r="AG20" s="258">
        <f>SUM(AG21+AG174+AG176)</f>
        <v>2397500</v>
      </c>
      <c r="AH20" s="258">
        <f>SUM(AH21+AH174+AH176)</f>
        <v>2421600</v>
      </c>
    </row>
    <row r="21" spans="4:34" s="230" customFormat="1" x14ac:dyDescent="0.25">
      <c r="E21" s="252"/>
      <c r="F21" s="254"/>
      <c r="G21" s="254"/>
      <c r="H21" s="254"/>
      <c r="I21" s="255"/>
      <c r="J21" s="256" t="s">
        <v>568</v>
      </c>
      <c r="K21" s="257"/>
      <c r="L21" s="258">
        <f t="shared" ref="L21:Q21" si="6">SUM(L22+L149)</f>
        <v>0</v>
      </c>
      <c r="M21" s="258">
        <f t="shared" si="6"/>
        <v>0</v>
      </c>
      <c r="N21" s="258">
        <f t="shared" si="6"/>
        <v>0</v>
      </c>
      <c r="O21" s="258">
        <f t="shared" si="6"/>
        <v>0</v>
      </c>
      <c r="P21" s="258">
        <f t="shared" si="6"/>
        <v>0</v>
      </c>
      <c r="Q21" s="258">
        <f t="shared" si="6"/>
        <v>0</v>
      </c>
      <c r="R21" s="258"/>
      <c r="S21" s="472">
        <f>SUM(S22+S149)</f>
        <v>337800</v>
      </c>
      <c r="T21" s="472">
        <f>SUM(T22+T149)</f>
        <v>79311.520000000004</v>
      </c>
      <c r="U21" s="259">
        <f t="shared" ref="U21:AD21" si="7">SUM(U22+U149)</f>
        <v>700</v>
      </c>
      <c r="V21" s="259">
        <f t="shared" ref="V21:W21" si="8">SUM(V22+V149)</f>
        <v>56000</v>
      </c>
      <c r="W21" s="259">
        <f t="shared" si="8"/>
        <v>87470</v>
      </c>
      <c r="X21" s="499">
        <f t="shared" ref="X21" si="9">SUM(X22+X149)</f>
        <v>22918.48</v>
      </c>
      <c r="Y21" s="258">
        <f>SUM(Y22+Y149)</f>
        <v>1610000</v>
      </c>
      <c r="Z21" s="259">
        <f t="shared" si="7"/>
        <v>4400</v>
      </c>
      <c r="AA21" s="259">
        <f t="shared" si="7"/>
        <v>102500</v>
      </c>
      <c r="AB21" s="258">
        <f t="shared" si="7"/>
        <v>4200</v>
      </c>
      <c r="AC21" s="258">
        <f t="shared" si="7"/>
        <v>0</v>
      </c>
      <c r="AD21" s="258">
        <f t="shared" si="7"/>
        <v>0</v>
      </c>
      <c r="AE21" s="258">
        <f t="shared" ref="AE21" si="10">SUM(AE22+AE149)</f>
        <v>0</v>
      </c>
      <c r="AF21" s="501">
        <f t="shared" si="5"/>
        <v>2305300</v>
      </c>
      <c r="AG21" s="258">
        <f>SUM(AG22+AG149)</f>
        <v>2397500</v>
      </c>
      <c r="AH21" s="258">
        <f>SUM(AH22+AH149)</f>
        <v>2421600</v>
      </c>
    </row>
    <row r="22" spans="4:34" s="230" customFormat="1" x14ac:dyDescent="0.25">
      <c r="E22" s="252"/>
      <c r="F22" s="254"/>
      <c r="G22" s="254"/>
      <c r="H22" s="254"/>
      <c r="I22" s="255"/>
      <c r="J22" s="260" t="s">
        <v>58</v>
      </c>
      <c r="K22" s="261" t="s">
        <v>569</v>
      </c>
      <c r="L22" s="258">
        <f t="shared" ref="L22:Q22" si="11">SUM(L23+L91+L104+L119+L137+L143)</f>
        <v>0</v>
      </c>
      <c r="M22" s="258">
        <f t="shared" si="11"/>
        <v>0</v>
      </c>
      <c r="N22" s="258">
        <f t="shared" si="11"/>
        <v>0</v>
      </c>
      <c r="O22" s="258">
        <f t="shared" si="11"/>
        <v>0</v>
      </c>
      <c r="P22" s="258">
        <f t="shared" si="11"/>
        <v>0</v>
      </c>
      <c r="Q22" s="258">
        <f t="shared" si="11"/>
        <v>0</v>
      </c>
      <c r="R22" s="258"/>
      <c r="S22" s="472">
        <f>SUM(S23+S91+S104+S119+S137+S143)</f>
        <v>337800</v>
      </c>
      <c r="T22" s="472">
        <f>SUM(T23+T91+T104+T119+T137+T143)</f>
        <v>79311.520000000004</v>
      </c>
      <c r="U22" s="259">
        <f t="shared" ref="U22:AD22" si="12">SUM(U23+U91+U104+U119+U137+U143)</f>
        <v>700</v>
      </c>
      <c r="V22" s="259">
        <f t="shared" ref="V22:W22" si="13">SUM(V23+V91+V104+V119+V137+V143)</f>
        <v>56000</v>
      </c>
      <c r="W22" s="259">
        <f t="shared" si="13"/>
        <v>87470</v>
      </c>
      <c r="X22" s="499">
        <f t="shared" ref="X22" si="14">SUM(X23+X91+X104+X119+X137+X143)</f>
        <v>22918.48</v>
      </c>
      <c r="Y22" s="258">
        <f>SUM(Y23+Y91+Y104+Y119+Y137+Y143)</f>
        <v>1610000</v>
      </c>
      <c r="Z22" s="259">
        <f t="shared" si="12"/>
        <v>4400</v>
      </c>
      <c r="AA22" s="259">
        <f t="shared" si="12"/>
        <v>102500</v>
      </c>
      <c r="AB22" s="258">
        <f t="shared" si="12"/>
        <v>4200</v>
      </c>
      <c r="AC22" s="258">
        <f t="shared" si="12"/>
        <v>0</v>
      </c>
      <c r="AD22" s="258">
        <f t="shared" si="12"/>
        <v>0</v>
      </c>
      <c r="AE22" s="258">
        <f t="shared" ref="AE22" si="15">SUM(AE23+AE91+AE104+AE119+AE137+AE143)</f>
        <v>0</v>
      </c>
      <c r="AF22" s="501">
        <f t="shared" si="5"/>
        <v>2305300</v>
      </c>
      <c r="AG22" s="258">
        <f>SUM(AG23+AG91+AG104+AG119+AG137+AG143)</f>
        <v>2397500</v>
      </c>
      <c r="AH22" s="258">
        <f>SUM(AH23+AH91+AH104+AH119+AH137+AH143)</f>
        <v>2421600</v>
      </c>
    </row>
    <row r="23" spans="4:34" s="230" customFormat="1" x14ac:dyDescent="0.25">
      <c r="E23" s="252"/>
      <c r="F23" s="254"/>
      <c r="G23" s="254"/>
      <c r="H23" s="254"/>
      <c r="I23" s="255"/>
      <c r="J23" s="262" t="s">
        <v>570</v>
      </c>
      <c r="K23" s="263" t="s">
        <v>571</v>
      </c>
      <c r="L23" s="258">
        <f>SUM(L24+L30+L42+L61+L71+L78)</f>
        <v>0</v>
      </c>
      <c r="M23" s="258">
        <f t="shared" ref="M23:AD23" si="16">SUM(M24+M30+M42+M61+M71+M78)</f>
        <v>0</v>
      </c>
      <c r="N23" s="258">
        <f t="shared" si="16"/>
        <v>0</v>
      </c>
      <c r="O23" s="258">
        <f t="shared" si="16"/>
        <v>0</v>
      </c>
      <c r="P23" s="258">
        <f t="shared" si="16"/>
        <v>0</v>
      </c>
      <c r="Q23" s="258">
        <f t="shared" si="16"/>
        <v>0</v>
      </c>
      <c r="R23" s="258"/>
      <c r="S23" s="472">
        <f t="shared" si="16"/>
        <v>0</v>
      </c>
      <c r="T23" s="472">
        <f t="shared" si="16"/>
        <v>0</v>
      </c>
      <c r="U23" s="259">
        <f t="shared" si="16"/>
        <v>0</v>
      </c>
      <c r="V23" s="259">
        <f t="shared" ref="V23" si="17">SUM(V24+V30+V42+V61+V71+V78)</f>
        <v>0</v>
      </c>
      <c r="W23" s="259">
        <f>SUM(W24+W30+W42+W61+W71+W78+W87)</f>
        <v>87470</v>
      </c>
      <c r="X23" s="499">
        <f>SUM(X24+X30+X42+X61+X71+X78+X87)</f>
        <v>0</v>
      </c>
      <c r="Y23" s="258">
        <f>SUM(Y24+Y30+Y42+Y61+Y71+Y78)</f>
        <v>1610000</v>
      </c>
      <c r="Z23" s="259">
        <f>SUM(Z24+Z30+Z42+Z61+Z71+Z78+Z87)</f>
        <v>4400</v>
      </c>
      <c r="AA23" s="259">
        <f>SUM(AA24+AA30+AA42+AA61+AA71+AA78+AA87)</f>
        <v>102500</v>
      </c>
      <c r="AB23" s="258">
        <f t="shared" si="16"/>
        <v>0</v>
      </c>
      <c r="AC23" s="258">
        <f t="shared" si="16"/>
        <v>0</v>
      </c>
      <c r="AD23" s="258">
        <f t="shared" si="16"/>
        <v>0</v>
      </c>
      <c r="AE23" s="258">
        <f t="shared" ref="AE23" si="18">SUM(AE24+AE30+AE42+AE61+AE71+AE78)</f>
        <v>0</v>
      </c>
      <c r="AF23" s="501">
        <f t="shared" si="5"/>
        <v>1804370</v>
      </c>
      <c r="AG23" s="258">
        <v>1876545</v>
      </c>
      <c r="AH23" s="258">
        <v>1895346</v>
      </c>
    </row>
    <row r="24" spans="4:34" s="230" customFormat="1" hidden="1" x14ac:dyDescent="0.25">
      <c r="E24" s="252" t="s">
        <v>572</v>
      </c>
      <c r="F24" s="254"/>
      <c r="G24" s="254"/>
      <c r="H24" s="254"/>
      <c r="I24" s="255"/>
      <c r="J24" s="264" t="s">
        <v>573</v>
      </c>
      <c r="K24" s="265" t="s">
        <v>574</v>
      </c>
      <c r="L24" s="266">
        <f>SUM(L25+L28)</f>
        <v>0</v>
      </c>
      <c r="M24" s="266">
        <f>SUM(M25+M28)</f>
        <v>0</v>
      </c>
      <c r="N24" s="266">
        <f>SUM(N25+N28)</f>
        <v>0</v>
      </c>
      <c r="O24" s="266">
        <f t="shared" ref="O24:AD24" si="19">SUM(O25+O28)</f>
        <v>0</v>
      </c>
      <c r="P24" s="266">
        <f t="shared" si="19"/>
        <v>0</v>
      </c>
      <c r="Q24" s="266">
        <f t="shared" si="19"/>
        <v>0</v>
      </c>
      <c r="R24" s="266"/>
      <c r="S24" s="473">
        <f t="shared" si="19"/>
        <v>0</v>
      </c>
      <c r="T24" s="473">
        <f t="shared" si="19"/>
        <v>0</v>
      </c>
      <c r="U24" s="266">
        <f t="shared" si="19"/>
        <v>0</v>
      </c>
      <c r="V24" s="266"/>
      <c r="W24" s="266">
        <f t="shared" si="19"/>
        <v>0</v>
      </c>
      <c r="X24" s="473">
        <f t="shared" ref="X24" si="20">SUM(X25+X28)</f>
        <v>0</v>
      </c>
      <c r="Y24" s="266">
        <f>SUM(Y25+Y28)</f>
        <v>0</v>
      </c>
      <c r="Z24" s="266">
        <f>SUM(Z25+Z28)</f>
        <v>0</v>
      </c>
      <c r="AA24" s="266">
        <f>SUM(AA25+AA28)</f>
        <v>0</v>
      </c>
      <c r="AB24" s="266">
        <f t="shared" si="19"/>
        <v>0</v>
      </c>
      <c r="AC24" s="266">
        <f t="shared" si="19"/>
        <v>0</v>
      </c>
      <c r="AD24" s="266">
        <f t="shared" si="19"/>
        <v>0</v>
      </c>
      <c r="AE24" s="266">
        <f t="shared" ref="AE24" si="21">SUM(AE25+AE28)</f>
        <v>0</v>
      </c>
      <c r="AF24" s="43">
        <f t="shared" si="5"/>
        <v>0</v>
      </c>
      <c r="AG24" s="266">
        <f>SUM(AG25+AG28)</f>
        <v>0</v>
      </c>
      <c r="AH24" s="266">
        <f>SUM(AH25+AH28)</f>
        <v>0</v>
      </c>
    </row>
    <row r="25" spans="4:34" s="267" customFormat="1" hidden="1" x14ac:dyDescent="0.25">
      <c r="E25" s="268" t="s">
        <v>572</v>
      </c>
      <c r="F25" s="269"/>
      <c r="G25" s="269"/>
      <c r="H25" s="269"/>
      <c r="I25" s="270"/>
      <c r="J25" s="271" t="s">
        <v>575</v>
      </c>
      <c r="K25" s="272" t="s">
        <v>576</v>
      </c>
      <c r="L25" s="273">
        <f>SUM(L26:L27)</f>
        <v>0</v>
      </c>
      <c r="M25" s="273">
        <f>SUM(M26:M27)</f>
        <v>0</v>
      </c>
      <c r="N25" s="273">
        <f>SUM(N26:N27)</f>
        <v>0</v>
      </c>
      <c r="O25" s="273">
        <f t="shared" ref="O25:AD25" si="22">SUM(O26:O27)</f>
        <v>0</v>
      </c>
      <c r="P25" s="273">
        <f t="shared" si="22"/>
        <v>0</v>
      </c>
      <c r="Q25" s="273">
        <f t="shared" si="22"/>
        <v>0</v>
      </c>
      <c r="R25" s="273"/>
      <c r="S25" s="474">
        <f t="shared" si="22"/>
        <v>0</v>
      </c>
      <c r="T25" s="474">
        <f t="shared" si="22"/>
        <v>0</v>
      </c>
      <c r="U25" s="273">
        <f t="shared" si="22"/>
        <v>0</v>
      </c>
      <c r="V25" s="273"/>
      <c r="W25" s="273">
        <f t="shared" si="22"/>
        <v>0</v>
      </c>
      <c r="X25" s="474">
        <f t="shared" ref="X25" si="23">SUM(X26:X27)</f>
        <v>0</v>
      </c>
      <c r="Y25" s="273">
        <f>SUM(Y26:Y27)</f>
        <v>0</v>
      </c>
      <c r="Z25" s="273">
        <f>SUM(Z26:Z27)</f>
        <v>0</v>
      </c>
      <c r="AA25" s="273">
        <f>SUM(AA26:AA27)</f>
        <v>0</v>
      </c>
      <c r="AB25" s="273">
        <f t="shared" si="22"/>
        <v>0</v>
      </c>
      <c r="AC25" s="273">
        <f>SUM(AC26:AC27)</f>
        <v>0</v>
      </c>
      <c r="AD25" s="273">
        <f t="shared" si="22"/>
        <v>0</v>
      </c>
      <c r="AE25" s="273">
        <f t="shared" ref="AE25" si="24">SUM(AE26:AE27)</f>
        <v>0</v>
      </c>
      <c r="AF25" s="43">
        <f t="shared" si="5"/>
        <v>0</v>
      </c>
      <c r="AG25" s="273">
        <f>SUM(AG26:AG27)</f>
        <v>0</v>
      </c>
      <c r="AH25" s="273">
        <f>SUM(AH26:AH27)</f>
        <v>0</v>
      </c>
    </row>
    <row r="26" spans="4:34" s="274" customFormat="1" hidden="1" x14ac:dyDescent="0.25">
      <c r="E26" s="275" t="s">
        <v>572</v>
      </c>
      <c r="F26" s="276"/>
      <c r="G26" s="276"/>
      <c r="H26" s="276"/>
      <c r="I26" s="277"/>
      <c r="J26" s="278" t="s">
        <v>577</v>
      </c>
      <c r="K26" s="279" t="s">
        <v>578</v>
      </c>
      <c r="L26" s="280"/>
      <c r="M26" s="280"/>
      <c r="N26" s="280"/>
      <c r="O26" s="280"/>
      <c r="P26" s="280">
        <f>Q26-O26</f>
        <v>0</v>
      </c>
      <c r="Q26" s="280"/>
      <c r="R26" s="280"/>
      <c r="S26" s="471"/>
      <c r="T26" s="471"/>
      <c r="U26" s="280"/>
      <c r="V26" s="280"/>
      <c r="W26" s="280"/>
      <c r="X26" s="471"/>
      <c r="Y26" s="280"/>
      <c r="Z26" s="280"/>
      <c r="AA26" s="280"/>
      <c r="AB26" s="280"/>
      <c r="AC26" s="280"/>
      <c r="AD26" s="280"/>
      <c r="AE26" s="280"/>
      <c r="AF26" s="43">
        <f t="shared" si="5"/>
        <v>0</v>
      </c>
      <c r="AG26" s="280"/>
      <c r="AH26" s="280"/>
    </row>
    <row r="27" spans="4:34" s="274" customFormat="1" hidden="1" x14ac:dyDescent="0.25">
      <c r="E27" s="275" t="s">
        <v>572</v>
      </c>
      <c r="F27" s="276"/>
      <c r="G27" s="276"/>
      <c r="H27" s="276"/>
      <c r="I27" s="277"/>
      <c r="J27" s="278" t="s">
        <v>577</v>
      </c>
      <c r="K27" s="279" t="s">
        <v>578</v>
      </c>
      <c r="L27" s="280"/>
      <c r="M27" s="280"/>
      <c r="N27" s="280"/>
      <c r="O27" s="280"/>
      <c r="P27" s="280">
        <f>Q27-O27</f>
        <v>0</v>
      </c>
      <c r="Q27" s="280"/>
      <c r="R27" s="280"/>
      <c r="S27" s="471"/>
      <c r="T27" s="471"/>
      <c r="U27" s="280"/>
      <c r="V27" s="280"/>
      <c r="W27" s="280"/>
      <c r="X27" s="471"/>
      <c r="Y27" s="280"/>
      <c r="Z27" s="280"/>
      <c r="AA27" s="280"/>
      <c r="AB27" s="280"/>
      <c r="AC27" s="280"/>
      <c r="AD27" s="280"/>
      <c r="AE27" s="280"/>
      <c r="AF27" s="43">
        <f t="shared" si="5"/>
        <v>0</v>
      </c>
      <c r="AG27" s="280"/>
      <c r="AH27" s="280"/>
    </row>
    <row r="28" spans="4:34" s="267" customFormat="1" hidden="1" x14ac:dyDescent="0.25">
      <c r="E28" s="268" t="s">
        <v>572</v>
      </c>
      <c r="F28" s="269"/>
      <c r="G28" s="269"/>
      <c r="H28" s="269"/>
      <c r="I28" s="270"/>
      <c r="J28" s="271" t="s">
        <v>579</v>
      </c>
      <c r="K28" s="272" t="s">
        <v>580</v>
      </c>
      <c r="L28" s="273">
        <f>SUM(L29:L29)</f>
        <v>0</v>
      </c>
      <c r="M28" s="273">
        <f t="shared" ref="M28:AE28" si="25">SUM(M29:M29)</f>
        <v>0</v>
      </c>
      <c r="N28" s="273">
        <f t="shared" si="25"/>
        <v>0</v>
      </c>
      <c r="O28" s="273">
        <f t="shared" si="25"/>
        <v>0</v>
      </c>
      <c r="P28" s="273">
        <f t="shared" si="25"/>
        <v>0</v>
      </c>
      <c r="Q28" s="273">
        <f t="shared" si="25"/>
        <v>0</v>
      </c>
      <c r="R28" s="273"/>
      <c r="S28" s="474">
        <f t="shared" si="25"/>
        <v>0</v>
      </c>
      <c r="T28" s="474">
        <f t="shared" si="25"/>
        <v>0</v>
      </c>
      <c r="U28" s="273">
        <f t="shared" si="25"/>
        <v>0</v>
      </c>
      <c r="V28" s="273"/>
      <c r="W28" s="273">
        <f t="shared" si="25"/>
        <v>0</v>
      </c>
      <c r="X28" s="474">
        <f t="shared" si="25"/>
        <v>0</v>
      </c>
      <c r="Y28" s="273">
        <f>SUM(Y29:Y29)</f>
        <v>0</v>
      </c>
      <c r="Z28" s="273">
        <f t="shared" si="25"/>
        <v>0</v>
      </c>
      <c r="AA28" s="273">
        <f t="shared" si="25"/>
        <v>0</v>
      </c>
      <c r="AB28" s="273">
        <f t="shared" si="25"/>
        <v>0</v>
      </c>
      <c r="AC28" s="273">
        <f>SUM(AC29:AC29)</f>
        <v>0</v>
      </c>
      <c r="AD28" s="273">
        <f t="shared" si="25"/>
        <v>0</v>
      </c>
      <c r="AE28" s="273">
        <f t="shared" si="25"/>
        <v>0</v>
      </c>
      <c r="AF28" s="43">
        <f t="shared" si="5"/>
        <v>0</v>
      </c>
      <c r="AG28" s="273">
        <f>SUM(AG29:AG29)</f>
        <v>0</v>
      </c>
      <c r="AH28" s="273">
        <f>SUM(AH29:AH29)</f>
        <v>0</v>
      </c>
    </row>
    <row r="29" spans="4:34" s="281" customFormat="1" hidden="1" x14ac:dyDescent="0.25">
      <c r="E29" s="275" t="s">
        <v>572</v>
      </c>
      <c r="F29" s="276"/>
      <c r="G29" s="276"/>
      <c r="H29" s="276"/>
      <c r="I29" s="277"/>
      <c r="J29" s="278" t="s">
        <v>581</v>
      </c>
      <c r="K29" s="279" t="s">
        <v>582</v>
      </c>
      <c r="L29" s="280"/>
      <c r="M29" s="280"/>
      <c r="N29" s="280"/>
      <c r="O29" s="280"/>
      <c r="P29" s="280">
        <f>Q29-O29</f>
        <v>0</v>
      </c>
      <c r="Q29" s="280"/>
      <c r="R29" s="280"/>
      <c r="S29" s="471"/>
      <c r="T29" s="471"/>
      <c r="U29" s="280"/>
      <c r="V29" s="280"/>
      <c r="W29" s="280"/>
      <c r="X29" s="471"/>
      <c r="Y29" s="280"/>
      <c r="Z29" s="280"/>
      <c r="AA29" s="280"/>
      <c r="AB29" s="280"/>
      <c r="AC29" s="280"/>
      <c r="AD29" s="280"/>
      <c r="AE29" s="280"/>
      <c r="AF29" s="43">
        <f t="shared" si="5"/>
        <v>0</v>
      </c>
      <c r="AG29" s="280"/>
      <c r="AH29" s="280"/>
    </row>
    <row r="30" spans="4:34" s="230" customFormat="1" ht="14.25" hidden="1" customHeight="1" x14ac:dyDescent="0.25">
      <c r="D30" s="282" t="s">
        <v>583</v>
      </c>
      <c r="E30" s="252" t="s">
        <v>572</v>
      </c>
      <c r="F30" s="254"/>
      <c r="G30" s="254"/>
      <c r="H30" s="254"/>
      <c r="I30" s="255"/>
      <c r="J30" s="264" t="s">
        <v>584</v>
      </c>
      <c r="K30" s="265" t="s">
        <v>585</v>
      </c>
      <c r="L30" s="266">
        <f>SUM(L31+L33+L35+L39)</f>
        <v>0</v>
      </c>
      <c r="M30" s="266">
        <f t="shared" ref="M30:AD30" si="26">SUM(M31+M33+M35+M39)</f>
        <v>0</v>
      </c>
      <c r="N30" s="266">
        <f t="shared" si="26"/>
        <v>0</v>
      </c>
      <c r="O30" s="266">
        <f t="shared" si="26"/>
        <v>0</v>
      </c>
      <c r="P30" s="266">
        <f t="shared" si="26"/>
        <v>0</v>
      </c>
      <c r="Q30" s="266">
        <f t="shared" si="26"/>
        <v>0</v>
      </c>
      <c r="R30" s="266"/>
      <c r="S30" s="473">
        <f t="shared" si="26"/>
        <v>0</v>
      </c>
      <c r="T30" s="473">
        <f t="shared" si="26"/>
        <v>0</v>
      </c>
      <c r="U30" s="266">
        <f t="shared" si="26"/>
        <v>0</v>
      </c>
      <c r="V30" s="266"/>
      <c r="W30" s="266">
        <f t="shared" si="26"/>
        <v>0</v>
      </c>
      <c r="X30" s="473">
        <f t="shared" ref="X30" si="27">SUM(X31+X33+X35+X39)</f>
        <v>0</v>
      </c>
      <c r="Y30" s="266">
        <f>SUM(Y31+Y33+Y35+Y39)</f>
        <v>0</v>
      </c>
      <c r="Z30" s="266">
        <f t="shared" si="26"/>
        <v>0</v>
      </c>
      <c r="AA30" s="266">
        <f t="shared" si="26"/>
        <v>0</v>
      </c>
      <c r="AB30" s="266">
        <f t="shared" si="26"/>
        <v>0</v>
      </c>
      <c r="AC30" s="266">
        <f t="shared" si="26"/>
        <v>0</v>
      </c>
      <c r="AD30" s="266">
        <f t="shared" si="26"/>
        <v>0</v>
      </c>
      <c r="AE30" s="266">
        <f t="shared" ref="AE30" si="28">SUM(AE31+AE33+AE35+AE39)</f>
        <v>0</v>
      </c>
      <c r="AF30" s="43">
        <f t="shared" si="5"/>
        <v>0</v>
      </c>
      <c r="AG30" s="266">
        <f>SUM(AG31+AG33+AG35+AG39)</f>
        <v>0</v>
      </c>
      <c r="AH30" s="266">
        <f>SUM(AH31+AH33+AH35+AH39)</f>
        <v>0</v>
      </c>
    </row>
    <row r="31" spans="4:34" s="267" customFormat="1" hidden="1" x14ac:dyDescent="0.25">
      <c r="D31" s="283" t="s">
        <v>586</v>
      </c>
      <c r="E31" s="268" t="s">
        <v>572</v>
      </c>
      <c r="F31" s="269"/>
      <c r="G31" s="269"/>
      <c r="H31" s="269"/>
      <c r="I31" s="270"/>
      <c r="J31" s="271" t="s">
        <v>587</v>
      </c>
      <c r="K31" s="272" t="s">
        <v>588</v>
      </c>
      <c r="L31" s="273">
        <f>SUM(L32)</f>
        <v>0</v>
      </c>
      <c r="M31" s="273">
        <f t="shared" ref="M31:AH31" si="29">SUM(M32)</f>
        <v>0</v>
      </c>
      <c r="N31" s="273">
        <f t="shared" si="29"/>
        <v>0</v>
      </c>
      <c r="O31" s="273">
        <f t="shared" si="29"/>
        <v>0</v>
      </c>
      <c r="P31" s="273">
        <f t="shared" si="29"/>
        <v>0</v>
      </c>
      <c r="Q31" s="273">
        <f t="shared" si="29"/>
        <v>0</v>
      </c>
      <c r="R31" s="273"/>
      <c r="S31" s="474">
        <f t="shared" si="29"/>
        <v>0</v>
      </c>
      <c r="T31" s="474">
        <f t="shared" si="29"/>
        <v>0</v>
      </c>
      <c r="U31" s="273">
        <f t="shared" si="29"/>
        <v>0</v>
      </c>
      <c r="V31" s="273"/>
      <c r="W31" s="273">
        <f t="shared" si="29"/>
        <v>0</v>
      </c>
      <c r="X31" s="474">
        <f t="shared" si="29"/>
        <v>0</v>
      </c>
      <c r="Y31" s="273">
        <f t="shared" si="29"/>
        <v>0</v>
      </c>
      <c r="Z31" s="273">
        <f t="shared" si="29"/>
        <v>0</v>
      </c>
      <c r="AA31" s="273">
        <f t="shared" si="29"/>
        <v>0</v>
      </c>
      <c r="AB31" s="273">
        <f t="shared" si="29"/>
        <v>0</v>
      </c>
      <c r="AC31" s="273">
        <f t="shared" si="29"/>
        <v>0</v>
      </c>
      <c r="AD31" s="273">
        <f t="shared" si="29"/>
        <v>0</v>
      </c>
      <c r="AE31" s="273">
        <f t="shared" si="29"/>
        <v>0</v>
      </c>
      <c r="AF31" s="43">
        <f t="shared" si="5"/>
        <v>0</v>
      </c>
      <c r="AG31" s="273">
        <f t="shared" si="29"/>
        <v>0</v>
      </c>
      <c r="AH31" s="273">
        <f t="shared" si="29"/>
        <v>0</v>
      </c>
    </row>
    <row r="32" spans="4:34" s="274" customFormat="1" ht="16.5" hidden="1" customHeight="1" x14ac:dyDescent="0.25">
      <c r="D32" s="284" t="s">
        <v>589</v>
      </c>
      <c r="E32" s="275" t="s">
        <v>572</v>
      </c>
      <c r="F32" s="276"/>
      <c r="G32" s="276"/>
      <c r="H32" s="276"/>
      <c r="I32" s="277"/>
      <c r="J32" s="285" t="s">
        <v>590</v>
      </c>
      <c r="K32" s="279" t="s">
        <v>588</v>
      </c>
      <c r="L32" s="280"/>
      <c r="M32" s="280"/>
      <c r="N32" s="280"/>
      <c r="O32" s="280"/>
      <c r="P32" s="280">
        <f>Q32-O32</f>
        <v>0</v>
      </c>
      <c r="Q32" s="280"/>
      <c r="R32" s="280"/>
      <c r="S32" s="471"/>
      <c r="T32" s="471"/>
      <c r="U32" s="280"/>
      <c r="V32" s="280"/>
      <c r="W32" s="280"/>
      <c r="X32" s="471"/>
      <c r="Y32" s="280"/>
      <c r="Z32" s="280"/>
      <c r="AA32" s="280">
        <v>0</v>
      </c>
      <c r="AB32" s="280"/>
      <c r="AC32" s="280"/>
      <c r="AD32" s="280"/>
      <c r="AE32" s="280"/>
      <c r="AF32" s="43">
        <f t="shared" si="5"/>
        <v>0</v>
      </c>
      <c r="AG32" s="280"/>
      <c r="AH32" s="280"/>
    </row>
    <row r="33" spans="4:34" s="267" customFormat="1" ht="16.5" hidden="1" customHeight="1" x14ac:dyDescent="0.25">
      <c r="D33" s="283" t="s">
        <v>586</v>
      </c>
      <c r="E33" s="268" t="s">
        <v>572</v>
      </c>
      <c r="F33" s="269"/>
      <c r="G33" s="269"/>
      <c r="H33" s="269"/>
      <c r="I33" s="270"/>
      <c r="J33" s="271" t="s">
        <v>591</v>
      </c>
      <c r="K33" s="272" t="s">
        <v>592</v>
      </c>
      <c r="L33" s="273">
        <f>SUM(L34)</f>
        <v>0</v>
      </c>
      <c r="M33" s="273">
        <f t="shared" ref="M33:AH33" si="30">SUM(M34)</f>
        <v>0</v>
      </c>
      <c r="N33" s="273">
        <f t="shared" si="30"/>
        <v>0</v>
      </c>
      <c r="O33" s="273">
        <f t="shared" si="30"/>
        <v>0</v>
      </c>
      <c r="P33" s="273">
        <f t="shared" si="30"/>
        <v>0</v>
      </c>
      <c r="Q33" s="273">
        <f t="shared" si="30"/>
        <v>0</v>
      </c>
      <c r="R33" s="273"/>
      <c r="S33" s="474">
        <f t="shared" si="30"/>
        <v>0</v>
      </c>
      <c r="T33" s="474">
        <f t="shared" si="30"/>
        <v>0</v>
      </c>
      <c r="U33" s="273">
        <f t="shared" si="30"/>
        <v>0</v>
      </c>
      <c r="V33" s="273"/>
      <c r="W33" s="273">
        <f t="shared" si="30"/>
        <v>0</v>
      </c>
      <c r="X33" s="474">
        <f t="shared" si="30"/>
        <v>0</v>
      </c>
      <c r="Y33" s="273">
        <f t="shared" si="30"/>
        <v>0</v>
      </c>
      <c r="Z33" s="273">
        <f t="shared" si="30"/>
        <v>0</v>
      </c>
      <c r="AA33" s="273">
        <f t="shared" si="30"/>
        <v>0</v>
      </c>
      <c r="AB33" s="273">
        <f t="shared" si="30"/>
        <v>0</v>
      </c>
      <c r="AC33" s="273">
        <f t="shared" si="30"/>
        <v>0</v>
      </c>
      <c r="AD33" s="273">
        <f t="shared" si="30"/>
        <v>0</v>
      </c>
      <c r="AE33" s="273">
        <f t="shared" si="30"/>
        <v>0</v>
      </c>
      <c r="AF33" s="43">
        <f t="shared" si="5"/>
        <v>0</v>
      </c>
      <c r="AG33" s="273">
        <f t="shared" si="30"/>
        <v>0</v>
      </c>
      <c r="AH33" s="273">
        <f t="shared" si="30"/>
        <v>0</v>
      </c>
    </row>
    <row r="34" spans="4:34" s="274" customFormat="1" ht="16.5" hidden="1" customHeight="1" x14ac:dyDescent="0.25">
      <c r="D34" s="284" t="s">
        <v>589</v>
      </c>
      <c r="E34" s="275" t="s">
        <v>572</v>
      </c>
      <c r="F34" s="276"/>
      <c r="G34" s="276"/>
      <c r="H34" s="276"/>
      <c r="I34" s="277"/>
      <c r="J34" s="285" t="s">
        <v>593</v>
      </c>
      <c r="K34" s="279" t="s">
        <v>592</v>
      </c>
      <c r="L34" s="280"/>
      <c r="M34" s="280"/>
      <c r="N34" s="280"/>
      <c r="O34" s="280"/>
      <c r="P34" s="280">
        <f>Q34-O34</f>
        <v>0</v>
      </c>
      <c r="Q34" s="280"/>
      <c r="R34" s="280"/>
      <c r="S34" s="471"/>
      <c r="T34" s="471"/>
      <c r="U34" s="280"/>
      <c r="V34" s="280"/>
      <c r="W34" s="280"/>
      <c r="X34" s="471"/>
      <c r="Y34" s="280"/>
      <c r="Z34" s="280"/>
      <c r="AA34" s="280">
        <v>0</v>
      </c>
      <c r="AB34" s="280"/>
      <c r="AC34" s="280"/>
      <c r="AD34" s="280"/>
      <c r="AE34" s="280"/>
      <c r="AF34" s="43">
        <f t="shared" si="5"/>
        <v>0</v>
      </c>
      <c r="AG34" s="280"/>
      <c r="AH34" s="280"/>
    </row>
    <row r="35" spans="4:34" s="267" customFormat="1" hidden="1" x14ac:dyDescent="0.25">
      <c r="E35" s="268" t="s">
        <v>572</v>
      </c>
      <c r="F35" s="269"/>
      <c r="G35" s="269"/>
      <c r="H35" s="269"/>
      <c r="I35" s="270"/>
      <c r="J35" s="271" t="s">
        <v>594</v>
      </c>
      <c r="K35" s="272" t="s">
        <v>595</v>
      </c>
      <c r="L35" s="273">
        <f>SUM(L36:L38)</f>
        <v>0</v>
      </c>
      <c r="M35" s="273">
        <f>SUM(M36:M38)</f>
        <v>0</v>
      </c>
      <c r="N35" s="273">
        <f>SUM(N36:N38)</f>
        <v>0</v>
      </c>
      <c r="O35" s="273">
        <f t="shared" ref="O35:AD35" si="31">SUM(O36:O38)</f>
        <v>0</v>
      </c>
      <c r="P35" s="273">
        <f t="shared" si="31"/>
        <v>0</v>
      </c>
      <c r="Q35" s="273">
        <f t="shared" si="31"/>
        <v>0</v>
      </c>
      <c r="R35" s="273"/>
      <c r="S35" s="474">
        <f t="shared" si="31"/>
        <v>0</v>
      </c>
      <c r="T35" s="474">
        <f t="shared" si="31"/>
        <v>0</v>
      </c>
      <c r="U35" s="273">
        <f t="shared" si="31"/>
        <v>0</v>
      </c>
      <c r="V35" s="273"/>
      <c r="W35" s="273">
        <f t="shared" si="31"/>
        <v>0</v>
      </c>
      <c r="X35" s="474">
        <f t="shared" ref="X35" si="32">SUM(X36:X38)</f>
        <v>0</v>
      </c>
      <c r="Y35" s="273">
        <f>SUM(Y36:Y38)</f>
        <v>0</v>
      </c>
      <c r="Z35" s="273">
        <f>SUM(Z36:Z38)</f>
        <v>0</v>
      </c>
      <c r="AA35" s="273">
        <f>SUM(AA36:AA38)</f>
        <v>0</v>
      </c>
      <c r="AB35" s="273">
        <f>SUM(AB36:AB38)</f>
        <v>0</v>
      </c>
      <c r="AC35" s="273">
        <f t="shared" si="31"/>
        <v>0</v>
      </c>
      <c r="AD35" s="273">
        <f t="shared" si="31"/>
        <v>0</v>
      </c>
      <c r="AE35" s="273">
        <f t="shared" ref="AE35" si="33">SUM(AE36:AE38)</f>
        <v>0</v>
      </c>
      <c r="AF35" s="43">
        <f t="shared" si="5"/>
        <v>0</v>
      </c>
      <c r="AG35" s="273">
        <f>SUM(AG36:AG38)</f>
        <v>0</v>
      </c>
      <c r="AH35" s="273">
        <f>SUM(AH36:AH38)</f>
        <v>0</v>
      </c>
    </row>
    <row r="36" spans="4:34" s="274" customFormat="1" hidden="1" x14ac:dyDescent="0.25">
      <c r="E36" s="275" t="s">
        <v>572</v>
      </c>
      <c r="F36" s="276"/>
      <c r="G36" s="276"/>
      <c r="H36" s="276"/>
      <c r="I36" s="277"/>
      <c r="J36" s="285" t="s">
        <v>596</v>
      </c>
      <c r="K36" s="279" t="s">
        <v>595</v>
      </c>
      <c r="L36" s="280"/>
      <c r="M36" s="280"/>
      <c r="N36" s="280"/>
      <c r="O36" s="280"/>
      <c r="P36" s="280">
        <f>Q36-O36</f>
        <v>0</v>
      </c>
      <c r="Q36" s="280"/>
      <c r="R36" s="280"/>
      <c r="S36" s="471"/>
      <c r="T36" s="471"/>
      <c r="U36" s="280"/>
      <c r="V36" s="280"/>
      <c r="W36" s="280"/>
      <c r="X36" s="471"/>
      <c r="Y36" s="280"/>
      <c r="Z36" s="280"/>
      <c r="AA36" s="280"/>
      <c r="AB36" s="280"/>
      <c r="AC36" s="280"/>
      <c r="AD36" s="280"/>
      <c r="AE36" s="280"/>
      <c r="AF36" s="43">
        <f t="shared" si="5"/>
        <v>0</v>
      </c>
      <c r="AG36" s="280"/>
      <c r="AH36" s="280"/>
    </row>
    <row r="37" spans="4:34" s="274" customFormat="1" hidden="1" x14ac:dyDescent="0.25">
      <c r="E37" s="275" t="s">
        <v>572</v>
      </c>
      <c r="F37" s="276"/>
      <c r="G37" s="276"/>
      <c r="H37" s="276"/>
      <c r="I37" s="277"/>
      <c r="J37" s="285" t="s">
        <v>596</v>
      </c>
      <c r="K37" s="279" t="s">
        <v>595</v>
      </c>
      <c r="L37" s="280"/>
      <c r="M37" s="280"/>
      <c r="N37" s="280"/>
      <c r="O37" s="280"/>
      <c r="P37" s="280">
        <f>Q37-O37</f>
        <v>0</v>
      </c>
      <c r="Q37" s="280"/>
      <c r="R37" s="280"/>
      <c r="S37" s="471"/>
      <c r="T37" s="471"/>
      <c r="U37" s="280"/>
      <c r="V37" s="280"/>
      <c r="W37" s="280"/>
      <c r="X37" s="471"/>
      <c r="Y37" s="280"/>
      <c r="Z37" s="280"/>
      <c r="AA37" s="280"/>
      <c r="AB37" s="280"/>
      <c r="AC37" s="280"/>
      <c r="AD37" s="280"/>
      <c r="AE37" s="280"/>
      <c r="AF37" s="43">
        <f t="shared" si="5"/>
        <v>0</v>
      </c>
      <c r="AG37" s="280"/>
      <c r="AH37" s="280"/>
    </row>
    <row r="38" spans="4:34" s="274" customFormat="1" hidden="1" x14ac:dyDescent="0.25">
      <c r="E38" s="275" t="s">
        <v>572</v>
      </c>
      <c r="F38" s="276"/>
      <c r="G38" s="276"/>
      <c r="H38" s="276"/>
      <c r="I38" s="277"/>
      <c r="J38" s="285" t="s">
        <v>596</v>
      </c>
      <c r="K38" s="279" t="s">
        <v>595</v>
      </c>
      <c r="L38" s="280"/>
      <c r="M38" s="280"/>
      <c r="N38" s="280"/>
      <c r="O38" s="280"/>
      <c r="P38" s="280">
        <f>Q38-O38</f>
        <v>0</v>
      </c>
      <c r="Q38" s="280"/>
      <c r="R38" s="280"/>
      <c r="S38" s="471"/>
      <c r="T38" s="471"/>
      <c r="U38" s="280"/>
      <c r="V38" s="280"/>
      <c r="W38" s="280"/>
      <c r="X38" s="471"/>
      <c r="Y38" s="280"/>
      <c r="Z38" s="280"/>
      <c r="AA38" s="280"/>
      <c r="AB38" s="280"/>
      <c r="AC38" s="280"/>
      <c r="AD38" s="280"/>
      <c r="AE38" s="280"/>
      <c r="AF38" s="43">
        <f t="shared" si="5"/>
        <v>0</v>
      </c>
      <c r="AG38" s="280"/>
      <c r="AH38" s="280"/>
    </row>
    <row r="39" spans="4:34" s="267" customFormat="1" hidden="1" x14ac:dyDescent="0.25">
      <c r="E39" s="268" t="s">
        <v>572</v>
      </c>
      <c r="F39" s="269"/>
      <c r="G39" s="269"/>
      <c r="H39" s="269"/>
      <c r="I39" s="270"/>
      <c r="J39" s="271" t="s">
        <v>597</v>
      </c>
      <c r="K39" s="272" t="s">
        <v>598</v>
      </c>
      <c r="L39" s="273">
        <f>SUM(L40:L41)</f>
        <v>0</v>
      </c>
      <c r="M39" s="273">
        <f>SUM(M40:M41)</f>
        <v>0</v>
      </c>
      <c r="N39" s="273">
        <f>SUM(N40:N41)</f>
        <v>0</v>
      </c>
      <c r="O39" s="273">
        <f t="shared" ref="O39:AD39" si="34">SUM(O40:O41)</f>
        <v>0</v>
      </c>
      <c r="P39" s="273">
        <f t="shared" si="34"/>
        <v>0</v>
      </c>
      <c r="Q39" s="273">
        <f t="shared" si="34"/>
        <v>0</v>
      </c>
      <c r="R39" s="273"/>
      <c r="S39" s="474">
        <f t="shared" si="34"/>
        <v>0</v>
      </c>
      <c r="T39" s="474">
        <f t="shared" si="34"/>
        <v>0</v>
      </c>
      <c r="U39" s="273">
        <f t="shared" si="34"/>
        <v>0</v>
      </c>
      <c r="V39" s="273"/>
      <c r="W39" s="273">
        <f t="shared" si="34"/>
        <v>0</v>
      </c>
      <c r="X39" s="474">
        <f t="shared" ref="X39" si="35">SUM(X40:X41)</f>
        <v>0</v>
      </c>
      <c r="Y39" s="273">
        <f>SUM(Y40:Y41)</f>
        <v>0</v>
      </c>
      <c r="Z39" s="273">
        <f>SUM(Z40:Z41)</f>
        <v>0</v>
      </c>
      <c r="AA39" s="273">
        <f>SUM(AA40:AA41)</f>
        <v>0</v>
      </c>
      <c r="AB39" s="273">
        <f>SUM(AB40:AB41)</f>
        <v>0</v>
      </c>
      <c r="AC39" s="273">
        <f t="shared" si="34"/>
        <v>0</v>
      </c>
      <c r="AD39" s="273">
        <f t="shared" si="34"/>
        <v>0</v>
      </c>
      <c r="AE39" s="273">
        <f t="shared" ref="AE39" si="36">SUM(AE40:AE41)</f>
        <v>0</v>
      </c>
      <c r="AF39" s="43">
        <f t="shared" si="5"/>
        <v>0</v>
      </c>
      <c r="AG39" s="273">
        <f>SUM(AG40:AG41)</f>
        <v>0</v>
      </c>
      <c r="AH39" s="273">
        <f>SUM(AH40:AH41)</f>
        <v>0</v>
      </c>
    </row>
    <row r="40" spans="4:34" s="281" customFormat="1" hidden="1" x14ac:dyDescent="0.25">
      <c r="E40" s="275" t="s">
        <v>572</v>
      </c>
      <c r="F40" s="276"/>
      <c r="G40" s="276"/>
      <c r="H40" s="276"/>
      <c r="I40" s="277"/>
      <c r="J40" s="285" t="s">
        <v>599</v>
      </c>
      <c r="K40" s="279" t="s">
        <v>600</v>
      </c>
      <c r="L40" s="280"/>
      <c r="M40" s="280"/>
      <c r="N40" s="280"/>
      <c r="O40" s="280"/>
      <c r="P40" s="280">
        <f>Q40-O40</f>
        <v>0</v>
      </c>
      <c r="Q40" s="280"/>
      <c r="R40" s="280"/>
      <c r="S40" s="471"/>
      <c r="T40" s="471"/>
      <c r="U40" s="280"/>
      <c r="V40" s="280"/>
      <c r="W40" s="280"/>
      <c r="X40" s="471"/>
      <c r="Y40" s="280"/>
      <c r="Z40" s="280"/>
      <c r="AA40" s="280"/>
      <c r="AB40" s="280"/>
      <c r="AC40" s="280"/>
      <c r="AD40" s="280"/>
      <c r="AE40" s="280"/>
      <c r="AF40" s="43">
        <f t="shared" si="5"/>
        <v>0</v>
      </c>
      <c r="AG40" s="280"/>
      <c r="AH40" s="280"/>
    </row>
    <row r="41" spans="4:34" s="281" customFormat="1" hidden="1" x14ac:dyDescent="0.25">
      <c r="E41" s="275" t="s">
        <v>572</v>
      </c>
      <c r="F41" s="276"/>
      <c r="G41" s="276"/>
      <c r="H41" s="276"/>
      <c r="I41" s="277"/>
      <c r="J41" s="285" t="s">
        <v>599</v>
      </c>
      <c r="K41" s="279" t="s">
        <v>600</v>
      </c>
      <c r="L41" s="280"/>
      <c r="M41" s="280"/>
      <c r="N41" s="280"/>
      <c r="O41" s="280"/>
      <c r="P41" s="280">
        <f>Q41-O41</f>
        <v>0</v>
      </c>
      <c r="Q41" s="280"/>
      <c r="R41" s="280"/>
      <c r="S41" s="471"/>
      <c r="T41" s="471"/>
      <c r="U41" s="280"/>
      <c r="V41" s="280"/>
      <c r="W41" s="280"/>
      <c r="X41" s="471"/>
      <c r="Y41" s="280"/>
      <c r="Z41" s="280"/>
      <c r="AA41" s="280"/>
      <c r="AB41" s="280"/>
      <c r="AC41" s="280"/>
      <c r="AD41" s="280"/>
      <c r="AE41" s="280"/>
      <c r="AF41" s="43">
        <f t="shared" si="5"/>
        <v>0</v>
      </c>
      <c r="AG41" s="280"/>
      <c r="AH41" s="280"/>
    </row>
    <row r="42" spans="4:34" s="230" customFormat="1" hidden="1" x14ac:dyDescent="0.25">
      <c r="E42" s="254" t="s">
        <v>601</v>
      </c>
      <c r="F42" s="254"/>
      <c r="G42" s="254"/>
      <c r="H42" s="254"/>
      <c r="I42" s="255"/>
      <c r="J42" s="264" t="s">
        <v>602</v>
      </c>
      <c r="K42" s="265" t="s">
        <v>603</v>
      </c>
      <c r="L42" s="266">
        <f t="shared" ref="L42:AD42" si="37">SUM(L43+L52)</f>
        <v>0</v>
      </c>
      <c r="M42" s="266">
        <f t="shared" si="37"/>
        <v>0</v>
      </c>
      <c r="N42" s="266">
        <f t="shared" si="37"/>
        <v>0</v>
      </c>
      <c r="O42" s="266">
        <f t="shared" si="37"/>
        <v>0</v>
      </c>
      <c r="P42" s="266">
        <f t="shared" si="37"/>
        <v>0</v>
      </c>
      <c r="Q42" s="266">
        <f t="shared" si="37"/>
        <v>0</v>
      </c>
      <c r="R42" s="266"/>
      <c r="S42" s="473">
        <f t="shared" si="37"/>
        <v>0</v>
      </c>
      <c r="T42" s="473">
        <f t="shared" si="37"/>
        <v>0</v>
      </c>
      <c r="U42" s="266">
        <f t="shared" si="37"/>
        <v>0</v>
      </c>
      <c r="V42" s="266"/>
      <c r="W42" s="266">
        <f t="shared" si="37"/>
        <v>0</v>
      </c>
      <c r="X42" s="473">
        <f t="shared" ref="X42" si="38">SUM(X43+X52)</f>
        <v>0</v>
      </c>
      <c r="Y42" s="266">
        <f>SUM(Y43+Y52)</f>
        <v>0</v>
      </c>
      <c r="Z42" s="266">
        <f t="shared" si="37"/>
        <v>0</v>
      </c>
      <c r="AA42" s="266">
        <f t="shared" si="37"/>
        <v>0</v>
      </c>
      <c r="AB42" s="266">
        <f t="shared" si="37"/>
        <v>0</v>
      </c>
      <c r="AC42" s="266">
        <f t="shared" si="37"/>
        <v>0</v>
      </c>
      <c r="AD42" s="266">
        <f t="shared" si="37"/>
        <v>0</v>
      </c>
      <c r="AE42" s="266">
        <f t="shared" ref="AE42" si="39">SUM(AE43+AE52)</f>
        <v>0</v>
      </c>
      <c r="AF42" s="43">
        <f t="shared" si="5"/>
        <v>0</v>
      </c>
      <c r="AG42" s="266">
        <f>SUM(AG43+AG52)</f>
        <v>0</v>
      </c>
      <c r="AH42" s="266">
        <f>SUM(AH43+AH52)</f>
        <v>0</v>
      </c>
    </row>
    <row r="43" spans="4:34" s="267" customFormat="1" hidden="1" x14ac:dyDescent="0.25">
      <c r="E43" s="269" t="s">
        <v>601</v>
      </c>
      <c r="F43" s="269"/>
      <c r="G43" s="269"/>
      <c r="H43" s="269"/>
      <c r="I43" s="270"/>
      <c r="J43" s="271" t="s">
        <v>604</v>
      </c>
      <c r="K43" s="272" t="s">
        <v>605</v>
      </c>
      <c r="L43" s="273">
        <f>SUM(L44:L51)</f>
        <v>0</v>
      </c>
      <c r="M43" s="273">
        <f t="shared" ref="M43:AD43" si="40">SUM(M44:M51)</f>
        <v>0</v>
      </c>
      <c r="N43" s="273">
        <f t="shared" si="40"/>
        <v>0</v>
      </c>
      <c r="O43" s="273">
        <f t="shared" si="40"/>
        <v>0</v>
      </c>
      <c r="P43" s="273">
        <f t="shared" si="40"/>
        <v>0</v>
      </c>
      <c r="Q43" s="273">
        <f t="shared" si="40"/>
        <v>0</v>
      </c>
      <c r="R43" s="273"/>
      <c r="S43" s="474">
        <f t="shared" si="40"/>
        <v>0</v>
      </c>
      <c r="T43" s="474">
        <f t="shared" si="40"/>
        <v>0</v>
      </c>
      <c r="U43" s="273">
        <f t="shared" si="40"/>
        <v>0</v>
      </c>
      <c r="V43" s="273"/>
      <c r="W43" s="273">
        <f t="shared" si="40"/>
        <v>0</v>
      </c>
      <c r="X43" s="474">
        <f t="shared" ref="X43" si="41">SUM(X44:X51)</f>
        <v>0</v>
      </c>
      <c r="Y43" s="273">
        <f>SUM(Y44:Y51)</f>
        <v>0</v>
      </c>
      <c r="Z43" s="273">
        <f t="shared" si="40"/>
        <v>0</v>
      </c>
      <c r="AA43" s="273">
        <f t="shared" si="40"/>
        <v>0</v>
      </c>
      <c r="AB43" s="273">
        <f t="shared" si="40"/>
        <v>0</v>
      </c>
      <c r="AC43" s="273">
        <f t="shared" si="40"/>
        <v>0</v>
      </c>
      <c r="AD43" s="273">
        <f t="shared" si="40"/>
        <v>0</v>
      </c>
      <c r="AE43" s="273">
        <f t="shared" ref="AE43" si="42">SUM(AE44:AE51)</f>
        <v>0</v>
      </c>
      <c r="AF43" s="43">
        <f t="shared" si="5"/>
        <v>0</v>
      </c>
      <c r="AG43" s="273">
        <f>SUM(AG44:AG51)</f>
        <v>0</v>
      </c>
      <c r="AH43" s="273">
        <f>SUM(AH44:AH51)</f>
        <v>0</v>
      </c>
    </row>
    <row r="44" spans="4:34" s="281" customFormat="1" hidden="1" x14ac:dyDescent="0.25">
      <c r="E44" s="275" t="s">
        <v>601</v>
      </c>
      <c r="F44" s="276"/>
      <c r="G44" s="276"/>
      <c r="H44" s="276"/>
      <c r="I44" s="277"/>
      <c r="J44" s="285" t="s">
        <v>606</v>
      </c>
      <c r="K44" s="279" t="s">
        <v>607</v>
      </c>
      <c r="L44" s="280"/>
      <c r="M44" s="280"/>
      <c r="N44" s="280"/>
      <c r="O44" s="280"/>
      <c r="P44" s="280">
        <f t="shared" ref="P44:P51" si="43">Q44-O44</f>
        <v>0</v>
      </c>
      <c r="Q44" s="280"/>
      <c r="R44" s="280"/>
      <c r="S44" s="471"/>
      <c r="T44" s="471"/>
      <c r="U44" s="280"/>
      <c r="V44" s="280"/>
      <c r="W44" s="280"/>
      <c r="X44" s="471"/>
      <c r="Y44" s="280"/>
      <c r="Z44" s="280"/>
      <c r="AA44" s="280"/>
      <c r="AB44" s="280"/>
      <c r="AC44" s="280"/>
      <c r="AD44" s="280"/>
      <c r="AE44" s="280"/>
      <c r="AF44" s="43">
        <f t="shared" si="5"/>
        <v>0</v>
      </c>
      <c r="AG44" s="280"/>
      <c r="AH44" s="280"/>
    </row>
    <row r="45" spans="4:34" s="281" customFormat="1" hidden="1" x14ac:dyDescent="0.25">
      <c r="E45" s="275" t="s">
        <v>601</v>
      </c>
      <c r="F45" s="276"/>
      <c r="G45" s="276"/>
      <c r="H45" s="276"/>
      <c r="I45" s="277"/>
      <c r="J45" s="285" t="s">
        <v>606</v>
      </c>
      <c r="K45" s="279" t="s">
        <v>608</v>
      </c>
      <c r="L45" s="280"/>
      <c r="M45" s="280"/>
      <c r="N45" s="280"/>
      <c r="O45" s="280"/>
      <c r="P45" s="280">
        <f t="shared" si="43"/>
        <v>0</v>
      </c>
      <c r="Q45" s="280"/>
      <c r="R45" s="280"/>
      <c r="S45" s="471"/>
      <c r="T45" s="471"/>
      <c r="U45" s="280"/>
      <c r="V45" s="280"/>
      <c r="W45" s="280"/>
      <c r="X45" s="471"/>
      <c r="Y45" s="280"/>
      <c r="Z45" s="280"/>
      <c r="AA45" s="280"/>
      <c r="AB45" s="280"/>
      <c r="AC45" s="280"/>
      <c r="AD45" s="280"/>
      <c r="AE45" s="280"/>
      <c r="AF45" s="43">
        <f t="shared" si="5"/>
        <v>0</v>
      </c>
      <c r="AG45" s="280"/>
      <c r="AH45" s="280"/>
    </row>
    <row r="46" spans="4:34" s="281" customFormat="1" hidden="1" x14ac:dyDescent="0.25">
      <c r="E46" s="275" t="s">
        <v>601</v>
      </c>
      <c r="F46" s="276"/>
      <c r="G46" s="276"/>
      <c r="H46" s="276"/>
      <c r="I46" s="277"/>
      <c r="J46" s="285" t="s">
        <v>606</v>
      </c>
      <c r="K46" s="279" t="s">
        <v>609</v>
      </c>
      <c r="L46" s="280"/>
      <c r="M46" s="280"/>
      <c r="N46" s="280"/>
      <c r="O46" s="280"/>
      <c r="P46" s="280">
        <f t="shared" si="43"/>
        <v>0</v>
      </c>
      <c r="Q46" s="280"/>
      <c r="R46" s="280"/>
      <c r="S46" s="471"/>
      <c r="T46" s="471"/>
      <c r="U46" s="280"/>
      <c r="V46" s="280"/>
      <c r="W46" s="280"/>
      <c r="X46" s="471"/>
      <c r="Y46" s="280"/>
      <c r="Z46" s="280"/>
      <c r="AA46" s="280"/>
      <c r="AB46" s="280"/>
      <c r="AC46" s="280"/>
      <c r="AD46" s="280"/>
      <c r="AE46" s="280"/>
      <c r="AF46" s="43">
        <f t="shared" si="5"/>
        <v>0</v>
      </c>
      <c r="AG46" s="280"/>
      <c r="AH46" s="280"/>
    </row>
    <row r="47" spans="4:34" s="281" customFormat="1" hidden="1" x14ac:dyDescent="0.25">
      <c r="E47" s="275" t="s">
        <v>601</v>
      </c>
      <c r="F47" s="276"/>
      <c r="G47" s="276"/>
      <c r="H47" s="276"/>
      <c r="I47" s="277"/>
      <c r="J47" s="285" t="s">
        <v>606</v>
      </c>
      <c r="K47" s="279" t="s">
        <v>610</v>
      </c>
      <c r="L47" s="280"/>
      <c r="M47" s="280"/>
      <c r="N47" s="280"/>
      <c r="O47" s="280"/>
      <c r="P47" s="280">
        <f t="shared" si="43"/>
        <v>0</v>
      </c>
      <c r="Q47" s="280"/>
      <c r="R47" s="280"/>
      <c r="S47" s="471"/>
      <c r="T47" s="471"/>
      <c r="U47" s="280"/>
      <c r="V47" s="280"/>
      <c r="W47" s="280"/>
      <c r="X47" s="471"/>
      <c r="Y47" s="280"/>
      <c r="Z47" s="280"/>
      <c r="AA47" s="280"/>
      <c r="AB47" s="280"/>
      <c r="AC47" s="280"/>
      <c r="AD47" s="280"/>
      <c r="AE47" s="280"/>
      <c r="AF47" s="43">
        <f t="shared" si="5"/>
        <v>0</v>
      </c>
      <c r="AG47" s="280"/>
      <c r="AH47" s="280"/>
    </row>
    <row r="48" spans="4:34" s="281" customFormat="1" ht="27" hidden="1" x14ac:dyDescent="0.25">
      <c r="E48" s="275" t="s">
        <v>601</v>
      </c>
      <c r="F48" s="276"/>
      <c r="G48" s="276"/>
      <c r="H48" s="276"/>
      <c r="I48" s="277"/>
      <c r="J48" s="285" t="s">
        <v>606</v>
      </c>
      <c r="K48" s="279" t="s">
        <v>611</v>
      </c>
      <c r="L48" s="280"/>
      <c r="M48" s="280"/>
      <c r="N48" s="280"/>
      <c r="O48" s="280"/>
      <c r="P48" s="280">
        <f t="shared" si="43"/>
        <v>0</v>
      </c>
      <c r="Q48" s="280"/>
      <c r="R48" s="280"/>
      <c r="S48" s="471"/>
      <c r="T48" s="471"/>
      <c r="U48" s="280"/>
      <c r="V48" s="280"/>
      <c r="W48" s="280"/>
      <c r="X48" s="471"/>
      <c r="Y48" s="280"/>
      <c r="Z48" s="280"/>
      <c r="AA48" s="280"/>
      <c r="AB48" s="280"/>
      <c r="AC48" s="280"/>
      <c r="AD48" s="280"/>
      <c r="AE48" s="280"/>
      <c r="AF48" s="43">
        <f t="shared" si="5"/>
        <v>0</v>
      </c>
      <c r="AG48" s="280"/>
      <c r="AH48" s="280"/>
    </row>
    <row r="49" spans="5:34" s="274" customFormat="1" hidden="1" x14ac:dyDescent="0.25">
      <c r="E49" s="275" t="s">
        <v>601</v>
      </c>
      <c r="F49" s="276"/>
      <c r="G49" s="276"/>
      <c r="H49" s="276"/>
      <c r="I49" s="277"/>
      <c r="J49" s="285" t="s">
        <v>612</v>
      </c>
      <c r="K49" s="279" t="s">
        <v>613</v>
      </c>
      <c r="L49" s="280"/>
      <c r="M49" s="280"/>
      <c r="N49" s="280"/>
      <c r="O49" s="280"/>
      <c r="P49" s="280">
        <f t="shared" si="43"/>
        <v>0</v>
      </c>
      <c r="Q49" s="280"/>
      <c r="R49" s="280"/>
      <c r="S49" s="471"/>
      <c r="T49" s="471"/>
      <c r="U49" s="280"/>
      <c r="V49" s="280"/>
      <c r="W49" s="280"/>
      <c r="X49" s="471"/>
      <c r="Y49" s="280"/>
      <c r="Z49" s="280"/>
      <c r="AA49" s="280"/>
      <c r="AB49" s="280"/>
      <c r="AC49" s="280"/>
      <c r="AD49" s="280"/>
      <c r="AE49" s="280"/>
      <c r="AF49" s="43">
        <f t="shared" si="5"/>
        <v>0</v>
      </c>
      <c r="AG49" s="280"/>
      <c r="AH49" s="280"/>
    </row>
    <row r="50" spans="5:34" s="274" customFormat="1" hidden="1" x14ac:dyDescent="0.25">
      <c r="E50" s="275" t="s">
        <v>601</v>
      </c>
      <c r="F50" s="276"/>
      <c r="G50" s="276"/>
      <c r="H50" s="276"/>
      <c r="I50" s="277"/>
      <c r="J50" s="285" t="s">
        <v>612</v>
      </c>
      <c r="K50" s="279" t="s">
        <v>614</v>
      </c>
      <c r="L50" s="280"/>
      <c r="M50" s="280"/>
      <c r="N50" s="280"/>
      <c r="O50" s="280"/>
      <c r="P50" s="280">
        <f t="shared" si="43"/>
        <v>0</v>
      </c>
      <c r="Q50" s="280"/>
      <c r="R50" s="280"/>
      <c r="S50" s="471"/>
      <c r="T50" s="471"/>
      <c r="U50" s="280"/>
      <c r="V50" s="280"/>
      <c r="W50" s="280"/>
      <c r="X50" s="471"/>
      <c r="Y50" s="280"/>
      <c r="Z50" s="280"/>
      <c r="AA50" s="280"/>
      <c r="AB50" s="280"/>
      <c r="AC50" s="280"/>
      <c r="AD50" s="280"/>
      <c r="AE50" s="280"/>
      <c r="AF50" s="43">
        <f t="shared" si="5"/>
        <v>0</v>
      </c>
      <c r="AG50" s="280"/>
      <c r="AH50" s="280"/>
    </row>
    <row r="51" spans="5:34" s="274" customFormat="1" hidden="1" x14ac:dyDescent="0.25">
      <c r="E51" s="275" t="s">
        <v>601</v>
      </c>
      <c r="F51" s="276"/>
      <c r="G51" s="276"/>
      <c r="H51" s="276"/>
      <c r="I51" s="277"/>
      <c r="J51" s="285" t="s">
        <v>612</v>
      </c>
      <c r="K51" s="279" t="s">
        <v>614</v>
      </c>
      <c r="L51" s="280"/>
      <c r="M51" s="280"/>
      <c r="N51" s="280"/>
      <c r="O51" s="280"/>
      <c r="P51" s="280">
        <f t="shared" si="43"/>
        <v>0</v>
      </c>
      <c r="Q51" s="280"/>
      <c r="R51" s="280"/>
      <c r="S51" s="471"/>
      <c r="T51" s="471"/>
      <c r="U51" s="280"/>
      <c r="V51" s="280"/>
      <c r="W51" s="280"/>
      <c r="X51" s="471"/>
      <c r="Y51" s="280"/>
      <c r="Z51" s="280"/>
      <c r="AA51" s="280"/>
      <c r="AB51" s="280"/>
      <c r="AC51" s="280"/>
      <c r="AD51" s="280"/>
      <c r="AE51" s="280"/>
      <c r="AF51" s="43">
        <f t="shared" si="5"/>
        <v>0</v>
      </c>
      <c r="AG51" s="280"/>
      <c r="AH51" s="280"/>
    </row>
    <row r="52" spans="5:34" s="267" customFormat="1" hidden="1" x14ac:dyDescent="0.25">
      <c r="E52" s="269" t="s">
        <v>601</v>
      </c>
      <c r="F52" s="269"/>
      <c r="G52" s="269"/>
      <c r="H52" s="269"/>
      <c r="I52" s="270"/>
      <c r="J52" s="271" t="s">
        <v>615</v>
      </c>
      <c r="K52" s="272" t="s">
        <v>616</v>
      </c>
      <c r="L52" s="273">
        <f>SUM(L53:L60)</f>
        <v>0</v>
      </c>
      <c r="M52" s="273">
        <f>SUM(M53:M60)</f>
        <v>0</v>
      </c>
      <c r="N52" s="273">
        <f>SUM(N53:N60)</f>
        <v>0</v>
      </c>
      <c r="O52" s="273">
        <f>SUM(O53:O60)</f>
        <v>0</v>
      </c>
      <c r="P52" s="273">
        <f t="shared" ref="P52:AD52" si="44">SUM(P53:P60)</f>
        <v>0</v>
      </c>
      <c r="Q52" s="273">
        <f>SUM(Q53:Q60)</f>
        <v>0</v>
      </c>
      <c r="R52" s="273"/>
      <c r="S52" s="474">
        <f t="shared" si="44"/>
        <v>0</v>
      </c>
      <c r="T52" s="474">
        <f t="shared" si="44"/>
        <v>0</v>
      </c>
      <c r="U52" s="273">
        <f t="shared" si="44"/>
        <v>0</v>
      </c>
      <c r="V52" s="273"/>
      <c r="W52" s="273">
        <f t="shared" si="44"/>
        <v>0</v>
      </c>
      <c r="X52" s="474">
        <f t="shared" ref="X52" si="45">SUM(X53:X60)</f>
        <v>0</v>
      </c>
      <c r="Y52" s="273">
        <f>SUM(Y53:Y60)</f>
        <v>0</v>
      </c>
      <c r="Z52" s="273">
        <f t="shared" si="44"/>
        <v>0</v>
      </c>
      <c r="AA52" s="273">
        <f t="shared" si="44"/>
        <v>0</v>
      </c>
      <c r="AB52" s="273">
        <f t="shared" si="44"/>
        <v>0</v>
      </c>
      <c r="AC52" s="273">
        <f t="shared" si="44"/>
        <v>0</v>
      </c>
      <c r="AD52" s="273">
        <f t="shared" si="44"/>
        <v>0</v>
      </c>
      <c r="AE52" s="273">
        <f t="shared" ref="AE52" si="46">SUM(AE53:AE60)</f>
        <v>0</v>
      </c>
      <c r="AF52" s="43">
        <f t="shared" ref="AF52:AF83" si="47">SUM(S52:AD52)</f>
        <v>0</v>
      </c>
      <c r="AG52" s="273">
        <f>SUM(AG53:AG60)</f>
        <v>0</v>
      </c>
      <c r="AH52" s="273">
        <f>SUM(AH53:AH60)</f>
        <v>0</v>
      </c>
    </row>
    <row r="53" spans="5:34" s="281" customFormat="1" hidden="1" x14ac:dyDescent="0.25">
      <c r="E53" s="275" t="s">
        <v>601</v>
      </c>
      <c r="F53" s="276"/>
      <c r="G53" s="276"/>
      <c r="H53" s="276"/>
      <c r="I53" s="277"/>
      <c r="J53" s="285" t="s">
        <v>617</v>
      </c>
      <c r="K53" s="279" t="s">
        <v>618</v>
      </c>
      <c r="L53" s="286"/>
      <c r="M53" s="280"/>
      <c r="N53" s="280"/>
      <c r="O53" s="280"/>
      <c r="P53" s="280">
        <f t="shared" ref="P53:P60" si="48">Q53-O53</f>
        <v>0</v>
      </c>
      <c r="Q53" s="280"/>
      <c r="R53" s="280"/>
      <c r="S53" s="485"/>
      <c r="T53" s="485"/>
      <c r="U53" s="286"/>
      <c r="V53" s="286"/>
      <c r="W53" s="286"/>
      <c r="X53" s="485"/>
      <c r="Y53" s="286"/>
      <c r="Z53" s="286"/>
      <c r="AA53" s="286"/>
      <c r="AB53" s="286"/>
      <c r="AC53" s="286"/>
      <c r="AD53" s="286"/>
      <c r="AE53" s="286"/>
      <c r="AF53" s="43">
        <f t="shared" si="47"/>
        <v>0</v>
      </c>
      <c r="AG53" s="286"/>
      <c r="AH53" s="286"/>
    </row>
    <row r="54" spans="5:34" s="281" customFormat="1" hidden="1" x14ac:dyDescent="0.25">
      <c r="E54" s="275" t="s">
        <v>601</v>
      </c>
      <c r="F54" s="276"/>
      <c r="G54" s="276"/>
      <c r="H54" s="276"/>
      <c r="I54" s="277"/>
      <c r="J54" s="285" t="s">
        <v>617</v>
      </c>
      <c r="K54" s="279" t="s">
        <v>618</v>
      </c>
      <c r="L54" s="286"/>
      <c r="M54" s="280"/>
      <c r="N54" s="280"/>
      <c r="O54" s="280"/>
      <c r="P54" s="280">
        <f t="shared" si="48"/>
        <v>0</v>
      </c>
      <c r="Q54" s="280"/>
      <c r="R54" s="280"/>
      <c r="S54" s="485"/>
      <c r="T54" s="485"/>
      <c r="U54" s="286"/>
      <c r="V54" s="286"/>
      <c r="W54" s="286"/>
      <c r="X54" s="485"/>
      <c r="Y54" s="286"/>
      <c r="Z54" s="286"/>
      <c r="AA54" s="286"/>
      <c r="AB54" s="286"/>
      <c r="AC54" s="286"/>
      <c r="AD54" s="286"/>
      <c r="AE54" s="286"/>
      <c r="AF54" s="43">
        <f t="shared" si="47"/>
        <v>0</v>
      </c>
      <c r="AG54" s="286"/>
      <c r="AH54" s="286"/>
    </row>
    <row r="55" spans="5:34" s="281" customFormat="1" hidden="1" x14ac:dyDescent="0.25">
      <c r="E55" s="275" t="s">
        <v>601</v>
      </c>
      <c r="F55" s="276"/>
      <c r="G55" s="276"/>
      <c r="H55" s="276"/>
      <c r="I55" s="277"/>
      <c r="J55" s="285" t="s">
        <v>617</v>
      </c>
      <c r="K55" s="279" t="s">
        <v>618</v>
      </c>
      <c r="L55" s="280"/>
      <c r="M55" s="280"/>
      <c r="N55" s="280"/>
      <c r="O55" s="280"/>
      <c r="P55" s="280">
        <f t="shared" si="48"/>
        <v>0</v>
      </c>
      <c r="Q55" s="280"/>
      <c r="R55" s="280"/>
      <c r="S55" s="471"/>
      <c r="T55" s="471"/>
      <c r="U55" s="280"/>
      <c r="V55" s="280"/>
      <c r="W55" s="280"/>
      <c r="X55" s="471"/>
      <c r="Y55" s="280"/>
      <c r="Z55" s="280"/>
      <c r="AA55" s="280"/>
      <c r="AB55" s="280"/>
      <c r="AC55" s="280"/>
      <c r="AD55" s="280"/>
      <c r="AE55" s="280"/>
      <c r="AF55" s="43">
        <f t="shared" si="47"/>
        <v>0</v>
      </c>
      <c r="AG55" s="280"/>
      <c r="AH55" s="280"/>
    </row>
    <row r="56" spans="5:34" s="281" customFormat="1" hidden="1" x14ac:dyDescent="0.25">
      <c r="E56" s="275" t="s">
        <v>601</v>
      </c>
      <c r="F56" s="276"/>
      <c r="G56" s="276"/>
      <c r="H56" s="276"/>
      <c r="I56" s="277"/>
      <c r="J56" s="285" t="s">
        <v>617</v>
      </c>
      <c r="K56" s="279" t="s">
        <v>618</v>
      </c>
      <c r="L56" s="280"/>
      <c r="M56" s="280"/>
      <c r="N56" s="280"/>
      <c r="O56" s="280"/>
      <c r="P56" s="280">
        <f t="shared" si="48"/>
        <v>0</v>
      </c>
      <c r="Q56" s="280"/>
      <c r="R56" s="280"/>
      <c r="S56" s="471"/>
      <c r="T56" s="471"/>
      <c r="U56" s="280"/>
      <c r="V56" s="280"/>
      <c r="W56" s="280"/>
      <c r="X56" s="471"/>
      <c r="Y56" s="280"/>
      <c r="Z56" s="280"/>
      <c r="AA56" s="280"/>
      <c r="AB56" s="280"/>
      <c r="AC56" s="280"/>
      <c r="AD56" s="280"/>
      <c r="AE56" s="280"/>
      <c r="AF56" s="43">
        <f t="shared" si="47"/>
        <v>0</v>
      </c>
      <c r="AG56" s="280"/>
      <c r="AH56" s="280"/>
    </row>
    <row r="57" spans="5:34" s="281" customFormat="1" hidden="1" x14ac:dyDescent="0.25">
      <c r="E57" s="275" t="s">
        <v>601</v>
      </c>
      <c r="F57" s="276"/>
      <c r="G57" s="276"/>
      <c r="H57" s="276"/>
      <c r="I57" s="277"/>
      <c r="J57" s="285" t="s">
        <v>617</v>
      </c>
      <c r="K57" s="279" t="s">
        <v>618</v>
      </c>
      <c r="L57" s="280"/>
      <c r="M57" s="280"/>
      <c r="N57" s="280"/>
      <c r="O57" s="280"/>
      <c r="P57" s="280">
        <f t="shared" si="48"/>
        <v>0</v>
      </c>
      <c r="Q57" s="280"/>
      <c r="R57" s="280"/>
      <c r="S57" s="471"/>
      <c r="T57" s="471"/>
      <c r="U57" s="280"/>
      <c r="V57" s="280"/>
      <c r="W57" s="280"/>
      <c r="X57" s="471"/>
      <c r="Y57" s="280"/>
      <c r="Z57" s="280"/>
      <c r="AA57" s="280"/>
      <c r="AB57" s="280"/>
      <c r="AC57" s="280"/>
      <c r="AD57" s="280"/>
      <c r="AE57" s="280"/>
      <c r="AF57" s="43">
        <f t="shared" si="47"/>
        <v>0</v>
      </c>
      <c r="AG57" s="280"/>
      <c r="AH57" s="280"/>
    </row>
    <row r="58" spans="5:34" s="281" customFormat="1" hidden="1" x14ac:dyDescent="0.25">
      <c r="E58" s="275" t="s">
        <v>601</v>
      </c>
      <c r="F58" s="276"/>
      <c r="G58" s="276"/>
      <c r="H58" s="276"/>
      <c r="I58" s="277"/>
      <c r="J58" s="287">
        <v>63322</v>
      </c>
      <c r="K58" s="288" t="s">
        <v>619</v>
      </c>
      <c r="L58" s="280"/>
      <c r="M58" s="280"/>
      <c r="N58" s="280"/>
      <c r="O58" s="280"/>
      <c r="P58" s="280">
        <f t="shared" si="48"/>
        <v>0</v>
      </c>
      <c r="Q58" s="280"/>
      <c r="R58" s="280"/>
      <c r="S58" s="471"/>
      <c r="T58" s="471"/>
      <c r="U58" s="280"/>
      <c r="V58" s="280"/>
      <c r="W58" s="280"/>
      <c r="X58" s="471"/>
      <c r="Y58" s="280"/>
      <c r="Z58" s="280"/>
      <c r="AA58" s="280"/>
      <c r="AB58" s="280"/>
      <c r="AC58" s="280"/>
      <c r="AD58" s="280"/>
      <c r="AE58" s="280"/>
      <c r="AF58" s="43">
        <f t="shared" si="47"/>
        <v>0</v>
      </c>
      <c r="AG58" s="280"/>
      <c r="AH58" s="280"/>
    </row>
    <row r="59" spans="5:34" s="281" customFormat="1" hidden="1" x14ac:dyDescent="0.25">
      <c r="E59" s="275" t="s">
        <v>601</v>
      </c>
      <c r="F59" s="276"/>
      <c r="G59" s="276"/>
      <c r="H59" s="276"/>
      <c r="I59" s="277"/>
      <c r="J59" s="287" t="s">
        <v>620</v>
      </c>
      <c r="K59" s="288" t="s">
        <v>621</v>
      </c>
      <c r="L59" s="280"/>
      <c r="M59" s="280"/>
      <c r="N59" s="280"/>
      <c r="O59" s="280"/>
      <c r="P59" s="280">
        <f t="shared" si="48"/>
        <v>0</v>
      </c>
      <c r="Q59" s="280"/>
      <c r="R59" s="280"/>
      <c r="S59" s="471"/>
      <c r="T59" s="471"/>
      <c r="U59" s="280"/>
      <c r="V59" s="280"/>
      <c r="W59" s="280"/>
      <c r="X59" s="471"/>
      <c r="Y59" s="280"/>
      <c r="Z59" s="280"/>
      <c r="AA59" s="280"/>
      <c r="AB59" s="280"/>
      <c r="AC59" s="280"/>
      <c r="AD59" s="280"/>
      <c r="AE59" s="280"/>
      <c r="AF59" s="43">
        <f t="shared" si="47"/>
        <v>0</v>
      </c>
      <c r="AG59" s="280"/>
      <c r="AH59" s="280"/>
    </row>
    <row r="60" spans="5:34" s="281" customFormat="1" hidden="1" x14ac:dyDescent="0.25">
      <c r="E60" s="275" t="s">
        <v>601</v>
      </c>
      <c r="F60" s="276"/>
      <c r="G60" s="276"/>
      <c r="H60" s="276"/>
      <c r="I60" s="277"/>
      <c r="J60" s="287" t="s">
        <v>622</v>
      </c>
      <c r="K60" s="288" t="s">
        <v>621</v>
      </c>
      <c r="L60" s="280"/>
      <c r="M60" s="280"/>
      <c r="N60" s="280"/>
      <c r="O60" s="280"/>
      <c r="P60" s="280">
        <f t="shared" si="48"/>
        <v>0</v>
      </c>
      <c r="Q60" s="280"/>
      <c r="R60" s="280"/>
      <c r="S60" s="471"/>
      <c r="T60" s="471"/>
      <c r="U60" s="280"/>
      <c r="V60" s="280"/>
      <c r="W60" s="280"/>
      <c r="X60" s="471"/>
      <c r="Y60" s="280"/>
      <c r="Z60" s="280"/>
      <c r="AA60" s="280"/>
      <c r="AB60" s="280"/>
      <c r="AC60" s="280"/>
      <c r="AD60" s="280"/>
      <c r="AE60" s="280"/>
      <c r="AF60" s="43">
        <f t="shared" si="47"/>
        <v>0</v>
      </c>
      <c r="AG60" s="280"/>
      <c r="AH60" s="280"/>
    </row>
    <row r="61" spans="5:34" s="230" customFormat="1" x14ac:dyDescent="0.25">
      <c r="E61" s="252" t="s">
        <v>623</v>
      </c>
      <c r="F61" s="254"/>
      <c r="G61" s="254"/>
      <c r="H61" s="254" t="s">
        <v>601</v>
      </c>
      <c r="I61" s="255"/>
      <c r="J61" s="264" t="s">
        <v>624</v>
      </c>
      <c r="K61" s="265" t="s">
        <v>625</v>
      </c>
      <c r="L61" s="266">
        <f>SUM(L62+L65)</f>
        <v>0</v>
      </c>
      <c r="M61" s="266">
        <f>SUM(M62+M65)</f>
        <v>0</v>
      </c>
      <c r="N61" s="266">
        <f>SUM(N62+N65)</f>
        <v>0</v>
      </c>
      <c r="O61" s="266">
        <f t="shared" ref="O61:AD61" si="49">SUM(O62+O65)</f>
        <v>0</v>
      </c>
      <c r="P61" s="266">
        <f t="shared" si="49"/>
        <v>0</v>
      </c>
      <c r="Q61" s="266">
        <f t="shared" si="49"/>
        <v>0</v>
      </c>
      <c r="R61" s="266"/>
      <c r="S61" s="473">
        <f t="shared" si="49"/>
        <v>0</v>
      </c>
      <c r="T61" s="473">
        <f t="shared" si="49"/>
        <v>0</v>
      </c>
      <c r="U61" s="266">
        <f t="shared" si="49"/>
        <v>0</v>
      </c>
      <c r="V61" s="266">
        <f t="shared" ref="V61" si="50">SUM(V62+V65)</f>
        <v>0</v>
      </c>
      <c r="W61" s="266">
        <f t="shared" si="49"/>
        <v>0</v>
      </c>
      <c r="X61" s="473">
        <f t="shared" ref="X61" si="51">SUM(X62+X65)</f>
        <v>0</v>
      </c>
      <c r="Y61" s="266">
        <f>SUM(Y62+Y65)</f>
        <v>0</v>
      </c>
      <c r="Z61" s="266">
        <f t="shared" si="49"/>
        <v>0</v>
      </c>
      <c r="AA61" s="266">
        <f t="shared" si="49"/>
        <v>0</v>
      </c>
      <c r="AB61" s="266">
        <f t="shared" si="49"/>
        <v>0</v>
      </c>
      <c r="AC61" s="266">
        <f t="shared" si="49"/>
        <v>0</v>
      </c>
      <c r="AD61" s="266">
        <f t="shared" si="49"/>
        <v>0</v>
      </c>
      <c r="AE61" s="266">
        <f t="shared" ref="AE61" si="52">SUM(AE62+AE65)</f>
        <v>0</v>
      </c>
      <c r="AF61" s="43">
        <f t="shared" si="47"/>
        <v>0</v>
      </c>
      <c r="AG61" s="266">
        <f>SUM(AG62+AG65)</f>
        <v>0</v>
      </c>
      <c r="AH61" s="266">
        <f>SUM(AH62+AH65)</f>
        <v>0</v>
      </c>
    </row>
    <row r="62" spans="5:34" s="267" customFormat="1" x14ac:dyDescent="0.25">
      <c r="E62" s="268" t="s">
        <v>623</v>
      </c>
      <c r="F62" s="269"/>
      <c r="G62" s="269"/>
      <c r="H62" s="269" t="s">
        <v>601</v>
      </c>
      <c r="I62" s="270"/>
      <c r="J62" s="271" t="s">
        <v>626</v>
      </c>
      <c r="K62" s="272" t="s">
        <v>627</v>
      </c>
      <c r="L62" s="273">
        <f>SUM(L63:L64)</f>
        <v>0</v>
      </c>
      <c r="M62" s="273">
        <f>SUM(M63:M64)</f>
        <v>0</v>
      </c>
      <c r="N62" s="273">
        <f>SUM(N63:N64)</f>
        <v>0</v>
      </c>
      <c r="O62" s="273">
        <f t="shared" ref="O62:AD62" si="53">SUM(O63:O64)</f>
        <v>0</v>
      </c>
      <c r="P62" s="273">
        <f t="shared" si="53"/>
        <v>0</v>
      </c>
      <c r="Q62" s="273">
        <f t="shared" si="53"/>
        <v>0</v>
      </c>
      <c r="R62" s="273"/>
      <c r="S62" s="474">
        <f t="shared" si="53"/>
        <v>0</v>
      </c>
      <c r="T62" s="474">
        <f t="shared" si="53"/>
        <v>0</v>
      </c>
      <c r="U62" s="273">
        <f t="shared" si="53"/>
        <v>0</v>
      </c>
      <c r="V62" s="273">
        <f t="shared" ref="V62" si="54">SUM(V63:V64)</f>
        <v>0</v>
      </c>
      <c r="W62" s="273">
        <f t="shared" si="53"/>
        <v>0</v>
      </c>
      <c r="X62" s="474">
        <f t="shared" ref="X62" si="55">SUM(X63:X64)</f>
        <v>0</v>
      </c>
      <c r="Y62" s="273">
        <f>SUM(Y63:Y64)</f>
        <v>0</v>
      </c>
      <c r="Z62" s="273">
        <f t="shared" si="53"/>
        <v>0</v>
      </c>
      <c r="AA62" s="273">
        <f t="shared" si="53"/>
        <v>0</v>
      </c>
      <c r="AB62" s="273">
        <f t="shared" si="53"/>
        <v>0</v>
      </c>
      <c r="AC62" s="273">
        <f t="shared" si="53"/>
        <v>0</v>
      </c>
      <c r="AD62" s="273">
        <f t="shared" si="53"/>
        <v>0</v>
      </c>
      <c r="AE62" s="273">
        <f t="shared" ref="AE62" si="56">SUM(AE63:AE64)</f>
        <v>0</v>
      </c>
      <c r="AF62" s="43">
        <f t="shared" si="47"/>
        <v>0</v>
      </c>
      <c r="AG62" s="273">
        <f>SUM(AG63:AG64)</f>
        <v>0</v>
      </c>
      <c r="AH62" s="273">
        <f>SUM(AH63:AH64)</f>
        <v>0</v>
      </c>
    </row>
    <row r="63" spans="5:34" s="281" customFormat="1" x14ac:dyDescent="0.25">
      <c r="E63" s="275" t="s">
        <v>623</v>
      </c>
      <c r="F63" s="276"/>
      <c r="G63" s="276"/>
      <c r="H63" s="276" t="s">
        <v>601</v>
      </c>
      <c r="I63" s="277"/>
      <c r="J63" s="289" t="s">
        <v>628</v>
      </c>
      <c r="K63" s="279" t="s">
        <v>629</v>
      </c>
      <c r="L63" s="286"/>
      <c r="M63" s="280"/>
      <c r="N63" s="280"/>
      <c r="O63" s="280"/>
      <c r="P63" s="280">
        <f>Q63-O63</f>
        <v>0</v>
      </c>
      <c r="Q63" s="280"/>
      <c r="R63" s="280"/>
      <c r="S63" s="485"/>
      <c r="T63" s="485"/>
      <c r="U63" s="286"/>
      <c r="V63" s="286"/>
      <c r="W63" s="280">
        <v>0</v>
      </c>
      <c r="X63" s="471">
        <v>0</v>
      </c>
      <c r="Y63" s="286"/>
      <c r="Z63" s="286"/>
      <c r="AA63" s="286"/>
      <c r="AB63" s="286">
        <v>0</v>
      </c>
      <c r="AC63" s="286"/>
      <c r="AD63" s="286"/>
      <c r="AE63" s="286"/>
      <c r="AF63" s="43">
        <f t="shared" si="47"/>
        <v>0</v>
      </c>
      <c r="AG63" s="286"/>
      <c r="AH63" s="286"/>
    </row>
    <row r="64" spans="5:34" s="281" customFormat="1" ht="27" hidden="1" x14ac:dyDescent="0.25">
      <c r="E64" s="275" t="s">
        <v>623</v>
      </c>
      <c r="F64" s="276"/>
      <c r="G64" s="276"/>
      <c r="H64" s="276" t="s">
        <v>601</v>
      </c>
      <c r="I64" s="277"/>
      <c r="J64" s="289" t="s">
        <v>630</v>
      </c>
      <c r="K64" s="279" t="s">
        <v>631</v>
      </c>
      <c r="L64" s="280"/>
      <c r="M64" s="280"/>
      <c r="N64" s="280"/>
      <c r="O64" s="280"/>
      <c r="P64" s="280">
        <f>Q64-O64</f>
        <v>0</v>
      </c>
      <c r="Q64" s="280"/>
      <c r="R64" s="280"/>
      <c r="S64" s="471"/>
      <c r="T64" s="471"/>
      <c r="U64" s="280"/>
      <c r="V64" s="280"/>
      <c r="W64" s="280"/>
      <c r="X64" s="471"/>
      <c r="Y64" s="280"/>
      <c r="Z64" s="280"/>
      <c r="AA64" s="280"/>
      <c r="AB64" s="280"/>
      <c r="AC64" s="280"/>
      <c r="AD64" s="280"/>
      <c r="AE64" s="280"/>
      <c r="AF64" s="43">
        <f t="shared" si="47"/>
        <v>0</v>
      </c>
      <c r="AG64" s="280"/>
      <c r="AH64" s="280"/>
    </row>
    <row r="65" spans="4:34" s="267" customFormat="1" ht="18.75" hidden="1" customHeight="1" x14ac:dyDescent="0.25">
      <c r="E65" s="268" t="s">
        <v>623</v>
      </c>
      <c r="F65" s="269"/>
      <c r="G65" s="269"/>
      <c r="H65" s="269" t="s">
        <v>601</v>
      </c>
      <c r="I65" s="270"/>
      <c r="J65" s="271" t="s">
        <v>632</v>
      </c>
      <c r="K65" s="272" t="s">
        <v>633</v>
      </c>
      <c r="L65" s="273">
        <f t="shared" ref="L65:AH65" si="57">SUM(L66:L70)</f>
        <v>0</v>
      </c>
      <c r="M65" s="273">
        <f t="shared" si="57"/>
        <v>0</v>
      </c>
      <c r="N65" s="273">
        <f t="shared" si="57"/>
        <v>0</v>
      </c>
      <c r="O65" s="273">
        <f t="shared" si="57"/>
        <v>0</v>
      </c>
      <c r="P65" s="273">
        <f t="shared" si="57"/>
        <v>0</v>
      </c>
      <c r="Q65" s="273">
        <f t="shared" si="57"/>
        <v>0</v>
      </c>
      <c r="R65" s="273"/>
      <c r="S65" s="474">
        <f t="shared" si="57"/>
        <v>0</v>
      </c>
      <c r="T65" s="474">
        <f t="shared" si="57"/>
        <v>0</v>
      </c>
      <c r="U65" s="273">
        <f t="shared" si="57"/>
        <v>0</v>
      </c>
      <c r="V65" s="273"/>
      <c r="W65" s="273">
        <f t="shared" si="57"/>
        <v>0</v>
      </c>
      <c r="X65" s="474">
        <f t="shared" ref="X65" si="58">SUM(X66:X70)</f>
        <v>0</v>
      </c>
      <c r="Y65" s="273">
        <f>SUM(Y66:Y70)</f>
        <v>0</v>
      </c>
      <c r="Z65" s="273">
        <f t="shared" si="57"/>
        <v>0</v>
      </c>
      <c r="AA65" s="273">
        <f t="shared" si="57"/>
        <v>0</v>
      </c>
      <c r="AB65" s="273">
        <f t="shared" si="57"/>
        <v>0</v>
      </c>
      <c r="AC65" s="273">
        <f t="shared" si="57"/>
        <v>0</v>
      </c>
      <c r="AD65" s="273">
        <f t="shared" si="57"/>
        <v>0</v>
      </c>
      <c r="AE65" s="273">
        <f>SUM(AE66:AE70)</f>
        <v>0</v>
      </c>
      <c r="AF65" s="43">
        <f t="shared" si="47"/>
        <v>0</v>
      </c>
      <c r="AG65" s="273">
        <f t="shared" si="57"/>
        <v>0</v>
      </c>
      <c r="AH65" s="273">
        <f t="shared" si="57"/>
        <v>0</v>
      </c>
    </row>
    <row r="66" spans="4:34" s="281" customFormat="1" ht="27" hidden="1" x14ac:dyDescent="0.25">
      <c r="E66" s="275" t="s">
        <v>623</v>
      </c>
      <c r="F66" s="276"/>
      <c r="G66" s="276"/>
      <c r="H66" s="276" t="s">
        <v>601</v>
      </c>
      <c r="I66" s="277"/>
      <c r="J66" s="278" t="s">
        <v>634</v>
      </c>
      <c r="K66" s="279" t="s">
        <v>635</v>
      </c>
      <c r="L66" s="280"/>
      <c r="M66" s="280"/>
      <c r="N66" s="280"/>
      <c r="O66" s="280"/>
      <c r="P66" s="280">
        <f>Q66-O66</f>
        <v>0</v>
      </c>
      <c r="Q66" s="280"/>
      <c r="R66" s="280"/>
      <c r="S66" s="471"/>
      <c r="T66" s="471"/>
      <c r="U66" s="280"/>
      <c r="V66" s="280"/>
      <c r="W66" s="280"/>
      <c r="X66" s="471"/>
      <c r="Y66" s="280"/>
      <c r="Z66" s="280"/>
      <c r="AA66" s="280"/>
      <c r="AB66" s="280"/>
      <c r="AC66" s="280"/>
      <c r="AD66" s="280"/>
      <c r="AE66" s="280"/>
      <c r="AF66" s="43">
        <f t="shared" si="47"/>
        <v>0</v>
      </c>
      <c r="AG66" s="280"/>
      <c r="AH66" s="280"/>
    </row>
    <row r="67" spans="4:34" s="281" customFormat="1" ht="27" hidden="1" x14ac:dyDescent="0.25">
      <c r="E67" s="275" t="s">
        <v>623</v>
      </c>
      <c r="F67" s="276"/>
      <c r="G67" s="276"/>
      <c r="H67" s="276" t="s">
        <v>601</v>
      </c>
      <c r="I67" s="277"/>
      <c r="J67" s="278" t="s">
        <v>634</v>
      </c>
      <c r="K67" s="279" t="s">
        <v>635</v>
      </c>
      <c r="L67" s="280"/>
      <c r="M67" s="280"/>
      <c r="N67" s="280"/>
      <c r="O67" s="280"/>
      <c r="P67" s="280">
        <f>Q67-O67</f>
        <v>0</v>
      </c>
      <c r="Q67" s="280"/>
      <c r="R67" s="280"/>
      <c r="S67" s="471"/>
      <c r="T67" s="471"/>
      <c r="U67" s="280"/>
      <c r="V67" s="280"/>
      <c r="W67" s="280"/>
      <c r="X67" s="471"/>
      <c r="Y67" s="280"/>
      <c r="Z67" s="280"/>
      <c r="AA67" s="280"/>
      <c r="AB67" s="280"/>
      <c r="AC67" s="280"/>
      <c r="AD67" s="280"/>
      <c r="AE67" s="280"/>
      <c r="AF67" s="43">
        <f t="shared" si="47"/>
        <v>0</v>
      </c>
      <c r="AG67" s="280"/>
      <c r="AH67" s="280"/>
    </row>
    <row r="68" spans="4:34" s="281" customFormat="1" ht="27" hidden="1" x14ac:dyDescent="0.25">
      <c r="E68" s="275" t="s">
        <v>623</v>
      </c>
      <c r="F68" s="276"/>
      <c r="G68" s="276"/>
      <c r="H68" s="276" t="s">
        <v>601</v>
      </c>
      <c r="I68" s="277"/>
      <c r="J68" s="278" t="s">
        <v>634</v>
      </c>
      <c r="K68" s="279" t="s">
        <v>635</v>
      </c>
      <c r="L68" s="280"/>
      <c r="M68" s="280"/>
      <c r="N68" s="280"/>
      <c r="O68" s="280"/>
      <c r="P68" s="280">
        <f>Q68-O68</f>
        <v>0</v>
      </c>
      <c r="Q68" s="280"/>
      <c r="R68" s="280"/>
      <c r="S68" s="471"/>
      <c r="T68" s="471"/>
      <c r="U68" s="280"/>
      <c r="V68" s="280"/>
      <c r="W68" s="280"/>
      <c r="X68" s="471"/>
      <c r="Y68" s="280"/>
      <c r="Z68" s="280"/>
      <c r="AA68" s="280"/>
      <c r="AB68" s="280"/>
      <c r="AC68" s="280"/>
      <c r="AD68" s="280"/>
      <c r="AE68" s="280"/>
      <c r="AF68" s="43">
        <f t="shared" si="47"/>
        <v>0</v>
      </c>
      <c r="AG68" s="280"/>
      <c r="AH68" s="280"/>
    </row>
    <row r="69" spans="4:34" s="281" customFormat="1" ht="27" hidden="1" x14ac:dyDescent="0.25">
      <c r="E69" s="275" t="s">
        <v>623</v>
      </c>
      <c r="F69" s="276"/>
      <c r="G69" s="276"/>
      <c r="H69" s="276" t="s">
        <v>601</v>
      </c>
      <c r="I69" s="277"/>
      <c r="J69" s="285" t="s">
        <v>636</v>
      </c>
      <c r="K69" s="279" t="s">
        <v>637</v>
      </c>
      <c r="L69" s="280"/>
      <c r="M69" s="280"/>
      <c r="N69" s="280"/>
      <c r="O69" s="280"/>
      <c r="P69" s="280">
        <f>Q69-O69</f>
        <v>0</v>
      </c>
      <c r="Q69" s="280"/>
      <c r="R69" s="280"/>
      <c r="S69" s="471"/>
      <c r="T69" s="471"/>
      <c r="U69" s="280"/>
      <c r="V69" s="280"/>
      <c r="W69" s="280"/>
      <c r="X69" s="471"/>
      <c r="Y69" s="280"/>
      <c r="Z69" s="280"/>
      <c r="AA69" s="280"/>
      <c r="AB69" s="280"/>
      <c r="AC69" s="280"/>
      <c r="AD69" s="280"/>
      <c r="AE69" s="280"/>
      <c r="AF69" s="43">
        <f t="shared" si="47"/>
        <v>0</v>
      </c>
      <c r="AG69" s="280"/>
      <c r="AH69" s="280"/>
    </row>
    <row r="70" spans="4:34" s="281" customFormat="1" ht="27" hidden="1" x14ac:dyDescent="0.25">
      <c r="E70" s="275" t="s">
        <v>623</v>
      </c>
      <c r="F70" s="276"/>
      <c r="G70" s="276"/>
      <c r="H70" s="276" t="s">
        <v>601</v>
      </c>
      <c r="I70" s="277"/>
      <c r="J70" s="285" t="s">
        <v>636</v>
      </c>
      <c r="K70" s="279" t="s">
        <v>637</v>
      </c>
      <c r="L70" s="280"/>
      <c r="M70" s="280"/>
      <c r="N70" s="280"/>
      <c r="O70" s="280"/>
      <c r="P70" s="280">
        <f>Q70-O70</f>
        <v>0</v>
      </c>
      <c r="Q70" s="280"/>
      <c r="R70" s="280"/>
      <c r="S70" s="471"/>
      <c r="T70" s="471"/>
      <c r="U70" s="280"/>
      <c r="V70" s="280"/>
      <c r="W70" s="280"/>
      <c r="X70" s="471"/>
      <c r="Y70" s="280"/>
      <c r="Z70" s="280"/>
      <c r="AA70" s="280"/>
      <c r="AB70" s="280"/>
      <c r="AC70" s="280"/>
      <c r="AD70" s="280"/>
      <c r="AE70" s="280"/>
      <c r="AF70" s="43">
        <f t="shared" si="47"/>
        <v>0</v>
      </c>
      <c r="AG70" s="280"/>
      <c r="AH70" s="280"/>
    </row>
    <row r="71" spans="4:34" s="230" customFormat="1" ht="18" hidden="1" customHeight="1" x14ac:dyDescent="0.25">
      <c r="D71" s="282" t="s">
        <v>638</v>
      </c>
      <c r="E71" s="252" t="s">
        <v>639</v>
      </c>
      <c r="F71" s="254"/>
      <c r="G71" s="254"/>
      <c r="H71" s="254"/>
      <c r="I71" s="290"/>
      <c r="J71" s="264" t="s">
        <v>640</v>
      </c>
      <c r="K71" s="265" t="s">
        <v>641</v>
      </c>
      <c r="L71" s="266">
        <f>SUM(L72+L75)</f>
        <v>0</v>
      </c>
      <c r="M71" s="266">
        <f t="shared" ref="M71:AD71" si="59">SUM(M72+M75)</f>
        <v>0</v>
      </c>
      <c r="N71" s="266">
        <f t="shared" si="59"/>
        <v>0</v>
      </c>
      <c r="O71" s="266">
        <f t="shared" si="59"/>
        <v>0</v>
      </c>
      <c r="P71" s="266">
        <f t="shared" si="59"/>
        <v>0</v>
      </c>
      <c r="Q71" s="266">
        <f t="shared" si="59"/>
        <v>0</v>
      </c>
      <c r="R71" s="266"/>
      <c r="S71" s="473">
        <f t="shared" si="59"/>
        <v>0</v>
      </c>
      <c r="T71" s="473">
        <f t="shared" si="59"/>
        <v>0</v>
      </c>
      <c r="U71" s="266">
        <f t="shared" si="59"/>
        <v>0</v>
      </c>
      <c r="V71" s="266"/>
      <c r="W71" s="266">
        <f t="shared" si="59"/>
        <v>0</v>
      </c>
      <c r="X71" s="473">
        <f t="shared" ref="X71" si="60">SUM(X72+X75)</f>
        <v>0</v>
      </c>
      <c r="Y71" s="266">
        <f>SUM(Y72+Y75)</f>
        <v>0</v>
      </c>
      <c r="Z71" s="266">
        <f t="shared" si="59"/>
        <v>0</v>
      </c>
      <c r="AA71" s="266">
        <f t="shared" si="59"/>
        <v>0</v>
      </c>
      <c r="AB71" s="266">
        <f t="shared" si="59"/>
        <v>0</v>
      </c>
      <c r="AC71" s="266">
        <f t="shared" si="59"/>
        <v>0</v>
      </c>
      <c r="AD71" s="266">
        <f t="shared" si="59"/>
        <v>0</v>
      </c>
      <c r="AE71" s="266">
        <f>SUM(AE72+AE75)</f>
        <v>0</v>
      </c>
      <c r="AF71" s="43">
        <f t="shared" si="47"/>
        <v>0</v>
      </c>
      <c r="AG71" s="266">
        <f>SUM(AG72+AG75)</f>
        <v>0</v>
      </c>
      <c r="AH71" s="266">
        <f>SUM(AH72+AH75)</f>
        <v>0</v>
      </c>
    </row>
    <row r="72" spans="4:34" s="267" customFormat="1" ht="17.25" hidden="1" customHeight="1" x14ac:dyDescent="0.25">
      <c r="D72" s="283" t="s">
        <v>642</v>
      </c>
      <c r="E72" s="268" t="s">
        <v>639</v>
      </c>
      <c r="F72" s="269"/>
      <c r="G72" s="269"/>
      <c r="H72" s="269"/>
      <c r="I72" s="291"/>
      <c r="J72" s="271" t="s">
        <v>643</v>
      </c>
      <c r="K72" s="272" t="s">
        <v>644</v>
      </c>
      <c r="L72" s="273">
        <f>SUM(L73:L74)</f>
        <v>0</v>
      </c>
      <c r="M72" s="273">
        <f t="shared" ref="M72:AD72" si="61">SUM(M73:M74)</f>
        <v>0</v>
      </c>
      <c r="N72" s="273">
        <f t="shared" si="61"/>
        <v>0</v>
      </c>
      <c r="O72" s="273">
        <f t="shared" si="61"/>
        <v>0</v>
      </c>
      <c r="P72" s="273">
        <f t="shared" si="61"/>
        <v>0</v>
      </c>
      <c r="Q72" s="273">
        <f t="shared" si="61"/>
        <v>0</v>
      </c>
      <c r="R72" s="273"/>
      <c r="S72" s="474">
        <f t="shared" si="61"/>
        <v>0</v>
      </c>
      <c r="T72" s="474">
        <f t="shared" si="61"/>
        <v>0</v>
      </c>
      <c r="U72" s="273">
        <f t="shared" si="61"/>
        <v>0</v>
      </c>
      <c r="V72" s="273"/>
      <c r="W72" s="273">
        <f t="shared" si="61"/>
        <v>0</v>
      </c>
      <c r="X72" s="474">
        <f t="shared" ref="X72" si="62">SUM(X73:X74)</f>
        <v>0</v>
      </c>
      <c r="Y72" s="273">
        <f>SUM(Y73:Y74)</f>
        <v>0</v>
      </c>
      <c r="Z72" s="273">
        <f t="shared" si="61"/>
        <v>0</v>
      </c>
      <c r="AA72" s="273">
        <f t="shared" si="61"/>
        <v>0</v>
      </c>
      <c r="AB72" s="273">
        <f t="shared" si="61"/>
        <v>0</v>
      </c>
      <c r="AC72" s="273">
        <f t="shared" si="61"/>
        <v>0</v>
      </c>
      <c r="AD72" s="273">
        <f t="shared" si="61"/>
        <v>0</v>
      </c>
      <c r="AE72" s="273">
        <f>SUM(AE73:AE74)</f>
        <v>0</v>
      </c>
      <c r="AF72" s="43">
        <f t="shared" si="47"/>
        <v>0</v>
      </c>
      <c r="AG72" s="273">
        <f>SUM(AG73:AG74)</f>
        <v>0</v>
      </c>
      <c r="AH72" s="273">
        <f>SUM(AH73:AH74)</f>
        <v>0</v>
      </c>
    </row>
    <row r="73" spans="4:34" s="281" customFormat="1" ht="27" hidden="1" x14ac:dyDescent="0.25">
      <c r="D73" s="284" t="s">
        <v>645</v>
      </c>
      <c r="E73" s="275" t="s">
        <v>639</v>
      </c>
      <c r="F73" s="276"/>
      <c r="G73" s="276"/>
      <c r="H73" s="276"/>
      <c r="I73" s="292"/>
      <c r="J73" s="289" t="s">
        <v>646</v>
      </c>
      <c r="K73" s="279" t="s">
        <v>647</v>
      </c>
      <c r="L73" s="280"/>
      <c r="M73" s="280"/>
      <c r="N73" s="280"/>
      <c r="O73" s="280"/>
      <c r="P73" s="280">
        <f>Q73-O73</f>
        <v>0</v>
      </c>
      <c r="Q73" s="280"/>
      <c r="R73" s="280"/>
      <c r="S73" s="485"/>
      <c r="T73" s="485"/>
      <c r="U73" s="280"/>
      <c r="V73" s="280"/>
      <c r="W73" s="286"/>
      <c r="X73" s="485"/>
      <c r="Y73" s="286"/>
      <c r="Z73" s="286"/>
      <c r="AA73" s="286"/>
      <c r="AB73" s="286"/>
      <c r="AC73" s="286"/>
      <c r="AD73" s="286"/>
      <c r="AE73" s="286"/>
      <c r="AF73" s="43">
        <f t="shared" si="47"/>
        <v>0</v>
      </c>
      <c r="AG73" s="286"/>
      <c r="AH73" s="286"/>
    </row>
    <row r="74" spans="4:34" s="281" customFormat="1" ht="27" hidden="1" x14ac:dyDescent="0.25">
      <c r="D74" s="284" t="s">
        <v>648</v>
      </c>
      <c r="E74" s="275" t="s">
        <v>639</v>
      </c>
      <c r="F74" s="276"/>
      <c r="G74" s="276"/>
      <c r="H74" s="276"/>
      <c r="I74" s="292"/>
      <c r="J74" s="289" t="s">
        <v>646</v>
      </c>
      <c r="K74" s="279" t="s">
        <v>649</v>
      </c>
      <c r="L74" s="280"/>
      <c r="M74" s="280"/>
      <c r="N74" s="280"/>
      <c r="O74" s="280"/>
      <c r="P74" s="280">
        <f>Q74-O74</f>
        <v>0</v>
      </c>
      <c r="Q74" s="280"/>
      <c r="R74" s="280"/>
      <c r="S74" s="471"/>
      <c r="T74" s="471"/>
      <c r="U74" s="280"/>
      <c r="V74" s="280"/>
      <c r="W74" s="280"/>
      <c r="X74" s="471"/>
      <c r="Y74" s="280"/>
      <c r="Z74" s="280"/>
      <c r="AA74" s="280"/>
      <c r="AB74" s="280"/>
      <c r="AC74" s="280"/>
      <c r="AD74" s="280"/>
      <c r="AE74" s="280"/>
      <c r="AF74" s="43">
        <f t="shared" si="47"/>
        <v>0</v>
      </c>
      <c r="AG74" s="280"/>
      <c r="AH74" s="280"/>
    </row>
    <row r="75" spans="4:34" s="267" customFormat="1" hidden="1" x14ac:dyDescent="0.25">
      <c r="D75" s="283" t="s">
        <v>650</v>
      </c>
      <c r="E75" s="268" t="s">
        <v>639</v>
      </c>
      <c r="F75" s="269"/>
      <c r="G75" s="269"/>
      <c r="H75" s="269"/>
      <c r="I75" s="291"/>
      <c r="J75" s="271" t="s">
        <v>651</v>
      </c>
      <c r="K75" s="272" t="s">
        <v>652</v>
      </c>
      <c r="L75" s="273">
        <f>SUM(L76:L77)</f>
        <v>0</v>
      </c>
      <c r="M75" s="273">
        <f t="shared" ref="M75:AD75" si="63">SUM(M76:M77)</f>
        <v>0</v>
      </c>
      <c r="N75" s="273">
        <f t="shared" si="63"/>
        <v>0</v>
      </c>
      <c r="O75" s="273">
        <f t="shared" si="63"/>
        <v>0</v>
      </c>
      <c r="P75" s="273">
        <f t="shared" si="63"/>
        <v>0</v>
      </c>
      <c r="Q75" s="273">
        <f t="shared" si="63"/>
        <v>0</v>
      </c>
      <c r="R75" s="273"/>
      <c r="S75" s="474">
        <f t="shared" si="63"/>
        <v>0</v>
      </c>
      <c r="T75" s="474">
        <f t="shared" si="63"/>
        <v>0</v>
      </c>
      <c r="U75" s="273">
        <f>SUM(U76:U77)</f>
        <v>0</v>
      </c>
      <c r="V75" s="273"/>
      <c r="W75" s="273">
        <f t="shared" si="63"/>
        <v>0</v>
      </c>
      <c r="X75" s="474">
        <f t="shared" ref="X75" si="64">SUM(X76:X77)</f>
        <v>0</v>
      </c>
      <c r="Y75" s="273">
        <f>SUM(Y76:Y77)</f>
        <v>0</v>
      </c>
      <c r="Z75" s="273">
        <f t="shared" si="63"/>
        <v>0</v>
      </c>
      <c r="AA75" s="273">
        <f t="shared" si="63"/>
        <v>0</v>
      </c>
      <c r="AB75" s="273">
        <f t="shared" si="63"/>
        <v>0</v>
      </c>
      <c r="AC75" s="273">
        <f t="shared" si="63"/>
        <v>0</v>
      </c>
      <c r="AD75" s="273">
        <f t="shared" si="63"/>
        <v>0</v>
      </c>
      <c r="AE75" s="273">
        <f>SUM(AE76:AE77)</f>
        <v>0</v>
      </c>
      <c r="AF75" s="43">
        <f t="shared" si="47"/>
        <v>0</v>
      </c>
      <c r="AG75" s="273">
        <f>SUM(AG76:AG77)</f>
        <v>0</v>
      </c>
      <c r="AH75" s="273">
        <f>SUM(AH76:AH77)</f>
        <v>0</v>
      </c>
    </row>
    <row r="76" spans="4:34" s="281" customFormat="1" ht="33" hidden="1" customHeight="1" x14ac:dyDescent="0.25">
      <c r="D76" s="284" t="s">
        <v>653</v>
      </c>
      <c r="E76" s="275" t="s">
        <v>639</v>
      </c>
      <c r="F76" s="276"/>
      <c r="G76" s="276"/>
      <c r="H76" s="276"/>
      <c r="I76" s="292"/>
      <c r="J76" s="278" t="s">
        <v>654</v>
      </c>
      <c r="K76" s="279" t="s">
        <v>655</v>
      </c>
      <c r="L76" s="280"/>
      <c r="M76" s="280"/>
      <c r="N76" s="280"/>
      <c r="O76" s="280"/>
      <c r="P76" s="280">
        <f>Q76-O76</f>
        <v>0</v>
      </c>
      <c r="Q76" s="280"/>
      <c r="R76" s="280"/>
      <c r="S76" s="485"/>
      <c r="T76" s="485"/>
      <c r="U76" s="280"/>
      <c r="V76" s="280"/>
      <c r="W76" s="286"/>
      <c r="X76" s="485"/>
      <c r="Y76" s="286"/>
      <c r="Z76" s="286"/>
      <c r="AA76" s="286"/>
      <c r="AB76" s="286"/>
      <c r="AC76" s="286"/>
      <c r="AD76" s="286"/>
      <c r="AE76" s="286"/>
      <c r="AF76" s="43">
        <f t="shared" si="47"/>
        <v>0</v>
      </c>
      <c r="AG76" s="286"/>
      <c r="AH76" s="286"/>
    </row>
    <row r="77" spans="4:34" s="281" customFormat="1" ht="33" hidden="1" customHeight="1" x14ac:dyDescent="0.25">
      <c r="D77" s="284" t="s">
        <v>656</v>
      </c>
      <c r="E77" s="275" t="s">
        <v>639</v>
      </c>
      <c r="F77" s="276"/>
      <c r="G77" s="276"/>
      <c r="H77" s="276"/>
      <c r="I77" s="292"/>
      <c r="J77" s="285" t="s">
        <v>654</v>
      </c>
      <c r="K77" s="279" t="s">
        <v>657</v>
      </c>
      <c r="L77" s="280"/>
      <c r="M77" s="280"/>
      <c r="N77" s="280"/>
      <c r="O77" s="280"/>
      <c r="P77" s="280">
        <f>Q77-O77</f>
        <v>0</v>
      </c>
      <c r="Q77" s="280"/>
      <c r="R77" s="280"/>
      <c r="S77" s="471"/>
      <c r="T77" s="471"/>
      <c r="U77" s="280">
        <v>0</v>
      </c>
      <c r="V77" s="280"/>
      <c r="W77" s="280"/>
      <c r="X77" s="471"/>
      <c r="Y77" s="280"/>
      <c r="Z77" s="280"/>
      <c r="AA77" s="280"/>
      <c r="AB77" s="280"/>
      <c r="AC77" s="280"/>
      <c r="AD77" s="280"/>
      <c r="AE77" s="280"/>
      <c r="AF77" s="43">
        <f t="shared" si="47"/>
        <v>0</v>
      </c>
      <c r="AG77" s="280"/>
      <c r="AH77" s="280"/>
    </row>
    <row r="78" spans="4:34" s="230" customFormat="1" ht="33" customHeight="1" x14ac:dyDescent="0.25">
      <c r="D78" s="282" t="s">
        <v>638</v>
      </c>
      <c r="E78" s="252"/>
      <c r="F78" s="254"/>
      <c r="G78" s="276"/>
      <c r="H78" s="254"/>
      <c r="I78" s="290"/>
      <c r="J78" s="264" t="s">
        <v>658</v>
      </c>
      <c r="K78" s="265" t="s">
        <v>659</v>
      </c>
      <c r="L78" s="266">
        <f t="shared" ref="L78:Q78" si="65">SUM(L79+L84)</f>
        <v>0</v>
      </c>
      <c r="M78" s="266">
        <f t="shared" si="65"/>
        <v>0</v>
      </c>
      <c r="N78" s="266">
        <f t="shared" si="65"/>
        <v>0</v>
      </c>
      <c r="O78" s="266">
        <f t="shared" si="65"/>
        <v>0</v>
      </c>
      <c r="P78" s="266">
        <f t="shared" si="65"/>
        <v>0</v>
      </c>
      <c r="Q78" s="266">
        <f t="shared" si="65"/>
        <v>0</v>
      </c>
      <c r="R78" s="266"/>
      <c r="S78" s="473">
        <f>SUM(S79+S84)</f>
        <v>0</v>
      </c>
      <c r="T78" s="473">
        <f>SUM(T79+T84)</f>
        <v>0</v>
      </c>
      <c r="U78" s="266">
        <f t="shared" ref="U78:AD78" si="66">SUM(U79+U84)</f>
        <v>0</v>
      </c>
      <c r="V78" s="266">
        <f t="shared" si="66"/>
        <v>0</v>
      </c>
      <c r="W78" s="266">
        <f>SUM(W79+W84)</f>
        <v>87470</v>
      </c>
      <c r="X78" s="473">
        <f>SUM(X79+X84)</f>
        <v>0</v>
      </c>
      <c r="Y78" s="266">
        <f>SUM(Y79+Y84)</f>
        <v>1610000</v>
      </c>
      <c r="Z78" s="266">
        <f>SUM(Z79+Z84)</f>
        <v>4400</v>
      </c>
      <c r="AA78" s="266">
        <f t="shared" si="66"/>
        <v>0</v>
      </c>
      <c r="AB78" s="266">
        <f t="shared" si="66"/>
        <v>0</v>
      </c>
      <c r="AC78" s="266">
        <f t="shared" si="66"/>
        <v>0</v>
      </c>
      <c r="AD78" s="266">
        <f t="shared" si="66"/>
        <v>0</v>
      </c>
      <c r="AE78" s="266">
        <f>SUM(AE79+AE84)</f>
        <v>0</v>
      </c>
      <c r="AF78" s="43">
        <f t="shared" si="47"/>
        <v>1701870</v>
      </c>
      <c r="AG78" s="266">
        <f>SUM(AG79+AG84)</f>
        <v>0</v>
      </c>
      <c r="AH78" s="266">
        <f>SUM(AH79+AH84)</f>
        <v>0</v>
      </c>
    </row>
    <row r="79" spans="4:34" s="267" customFormat="1" ht="33" customHeight="1" x14ac:dyDescent="0.25">
      <c r="D79" s="283" t="s">
        <v>642</v>
      </c>
      <c r="E79" s="268"/>
      <c r="F79" s="269"/>
      <c r="G79" s="276"/>
      <c r="H79" s="269"/>
      <c r="I79" s="291"/>
      <c r="J79" s="271" t="s">
        <v>660</v>
      </c>
      <c r="K79" s="272" t="s">
        <v>661</v>
      </c>
      <c r="L79" s="273">
        <f t="shared" ref="L79:Q79" si="67">SUM(L80:L83)</f>
        <v>0</v>
      </c>
      <c r="M79" s="273">
        <f t="shared" si="67"/>
        <v>0</v>
      </c>
      <c r="N79" s="273">
        <f t="shared" si="67"/>
        <v>0</v>
      </c>
      <c r="O79" s="273">
        <f t="shared" si="67"/>
        <v>0</v>
      </c>
      <c r="P79" s="273">
        <f t="shared" si="67"/>
        <v>0</v>
      </c>
      <c r="Q79" s="273">
        <f t="shared" si="67"/>
        <v>0</v>
      </c>
      <c r="R79" s="273"/>
      <c r="S79" s="474">
        <f>SUM(S80:S83)</f>
        <v>0</v>
      </c>
      <c r="T79" s="474">
        <f>SUM(T80:T83)</f>
        <v>0</v>
      </c>
      <c r="U79" s="273"/>
      <c r="V79" s="273"/>
      <c r="W79" s="273">
        <f t="shared" ref="W79:X79" si="68">SUM(W80:W83)</f>
        <v>61770</v>
      </c>
      <c r="X79" s="474">
        <f t="shared" si="68"/>
        <v>0</v>
      </c>
      <c r="Y79" s="273">
        <f>SUM(Y80:Y83)</f>
        <v>1610000</v>
      </c>
      <c r="Z79" s="273">
        <f t="shared" ref="Z79:AD79" si="69">SUM(Z80:Z83)</f>
        <v>3900</v>
      </c>
      <c r="AA79" s="273">
        <f t="shared" si="69"/>
        <v>0</v>
      </c>
      <c r="AB79" s="273">
        <f t="shared" si="69"/>
        <v>0</v>
      </c>
      <c r="AC79" s="273">
        <f t="shared" si="69"/>
        <v>0</v>
      </c>
      <c r="AD79" s="273">
        <f t="shared" si="69"/>
        <v>0</v>
      </c>
      <c r="AE79" s="273">
        <f>SUM(AE80:AE83)</f>
        <v>0</v>
      </c>
      <c r="AF79" s="43">
        <f t="shared" si="47"/>
        <v>1675670</v>
      </c>
      <c r="AG79" s="273">
        <f>SUM(AG80:AG83)</f>
        <v>0</v>
      </c>
      <c r="AH79" s="273">
        <f>SUM(AH80:AH83)</f>
        <v>0</v>
      </c>
    </row>
    <row r="80" spans="4:34" s="281" customFormat="1" ht="33" customHeight="1" x14ac:dyDescent="0.25">
      <c r="D80" s="284" t="s">
        <v>645</v>
      </c>
      <c r="E80" s="275"/>
      <c r="F80" s="276"/>
      <c r="G80" s="276"/>
      <c r="H80" s="276"/>
      <c r="I80" s="292"/>
      <c r="J80" s="289" t="s">
        <v>662</v>
      </c>
      <c r="K80" s="279" t="s">
        <v>663</v>
      </c>
      <c r="L80" s="280"/>
      <c r="M80" s="280"/>
      <c r="N80" s="280"/>
      <c r="O80" s="280"/>
      <c r="P80" s="280">
        <f>Q80-O80</f>
        <v>0</v>
      </c>
      <c r="Q80" s="280"/>
      <c r="R80" s="280"/>
      <c r="S80" s="485"/>
      <c r="T80" s="485"/>
      <c r="U80" s="280">
        <v>0</v>
      </c>
      <c r="V80" s="280"/>
      <c r="W80" s="286">
        <v>1770</v>
      </c>
      <c r="X80" s="485"/>
      <c r="Y80" s="286">
        <v>1610000</v>
      </c>
      <c r="Z80" s="286"/>
      <c r="AA80" s="286"/>
      <c r="AB80" s="286"/>
      <c r="AC80" s="286"/>
      <c r="AD80" s="286"/>
      <c r="AE80" s="286"/>
      <c r="AF80" s="43">
        <f t="shared" si="47"/>
        <v>1611770</v>
      </c>
      <c r="AG80" s="286"/>
      <c r="AH80" s="286"/>
    </row>
    <row r="81" spans="4:34" s="281" customFormat="1" ht="33" customHeight="1" x14ac:dyDescent="0.25">
      <c r="D81" s="284" t="s">
        <v>648</v>
      </c>
      <c r="E81" s="275"/>
      <c r="F81" s="276"/>
      <c r="G81" s="276"/>
      <c r="H81" s="276"/>
      <c r="I81" s="292"/>
      <c r="J81" s="289" t="s">
        <v>664</v>
      </c>
      <c r="K81" s="279" t="s">
        <v>851</v>
      </c>
      <c r="L81" s="280"/>
      <c r="M81" s="280"/>
      <c r="N81" s="280"/>
      <c r="O81" s="280"/>
      <c r="P81" s="280">
        <f>Q81-O81</f>
        <v>0</v>
      </c>
      <c r="Q81" s="280"/>
      <c r="R81" s="280"/>
      <c r="S81" s="471"/>
      <c r="T81" s="471"/>
      <c r="U81" s="280">
        <v>0</v>
      </c>
      <c r="V81" s="280"/>
      <c r="W81" s="280">
        <v>60000</v>
      </c>
      <c r="X81" s="471"/>
      <c r="Y81" s="280"/>
      <c r="Z81" s="280"/>
      <c r="AA81" s="280"/>
      <c r="AB81" s="280"/>
      <c r="AC81" s="280"/>
      <c r="AD81" s="280"/>
      <c r="AE81" s="280"/>
      <c r="AF81" s="43">
        <f t="shared" si="47"/>
        <v>60000</v>
      </c>
      <c r="AG81" s="280"/>
      <c r="AH81" s="280"/>
    </row>
    <row r="82" spans="4:34" s="281" customFormat="1" ht="33" hidden="1" customHeight="1" x14ac:dyDescent="0.25">
      <c r="D82" s="284" t="s">
        <v>648</v>
      </c>
      <c r="E82" s="275"/>
      <c r="F82" s="276"/>
      <c r="G82" s="276"/>
      <c r="H82" s="276"/>
      <c r="I82" s="292"/>
      <c r="J82" s="289" t="s">
        <v>664</v>
      </c>
      <c r="K82" s="279" t="s">
        <v>665</v>
      </c>
      <c r="L82" s="280"/>
      <c r="M82" s="280"/>
      <c r="N82" s="280"/>
      <c r="O82" s="280"/>
      <c r="P82" s="280">
        <f>Q82-O82</f>
        <v>0</v>
      </c>
      <c r="Q82" s="280"/>
      <c r="R82" s="280"/>
      <c r="S82" s="471"/>
      <c r="T82" s="471"/>
      <c r="U82" s="280">
        <v>0</v>
      </c>
      <c r="V82" s="280"/>
      <c r="W82" s="280"/>
      <c r="X82" s="471"/>
      <c r="Y82" s="280"/>
      <c r="Z82" s="280">
        <v>0</v>
      </c>
      <c r="AA82" s="280"/>
      <c r="AB82" s="280"/>
      <c r="AC82" s="280"/>
      <c r="AD82" s="280"/>
      <c r="AE82" s="280"/>
      <c r="AF82" s="43">
        <f t="shared" si="47"/>
        <v>0</v>
      </c>
      <c r="AG82" s="280"/>
      <c r="AH82" s="280"/>
    </row>
    <row r="83" spans="4:34" s="281" customFormat="1" ht="33" customHeight="1" x14ac:dyDescent="0.25">
      <c r="D83" s="284" t="s">
        <v>648</v>
      </c>
      <c r="E83" s="275"/>
      <c r="F83" s="276"/>
      <c r="G83" s="276"/>
      <c r="H83" s="276"/>
      <c r="I83" s="292"/>
      <c r="J83" s="289" t="s">
        <v>664</v>
      </c>
      <c r="K83" s="279" t="s">
        <v>666</v>
      </c>
      <c r="L83" s="280"/>
      <c r="M83" s="280"/>
      <c r="N83" s="280"/>
      <c r="O83" s="280"/>
      <c r="P83" s="280">
        <f>Q83-O83</f>
        <v>0</v>
      </c>
      <c r="Q83" s="280"/>
      <c r="R83" s="280"/>
      <c r="S83" s="471"/>
      <c r="T83" s="471"/>
      <c r="U83" s="280">
        <v>0</v>
      </c>
      <c r="V83" s="280"/>
      <c r="W83" s="280"/>
      <c r="X83" s="471"/>
      <c r="Y83" s="280"/>
      <c r="Z83" s="280">
        <v>3900</v>
      </c>
      <c r="AA83" s="280"/>
      <c r="AB83" s="280"/>
      <c r="AC83" s="280"/>
      <c r="AD83" s="280"/>
      <c r="AE83" s="280"/>
      <c r="AF83" s="43">
        <f t="shared" si="47"/>
        <v>3900</v>
      </c>
      <c r="AG83" s="280"/>
      <c r="AH83" s="280"/>
    </row>
    <row r="84" spans="4:34" s="267" customFormat="1" ht="27" x14ac:dyDescent="0.25">
      <c r="D84" s="283" t="s">
        <v>650</v>
      </c>
      <c r="E84" s="268"/>
      <c r="F84" s="269"/>
      <c r="G84" s="276"/>
      <c r="H84" s="269"/>
      <c r="I84" s="291"/>
      <c r="J84" s="271" t="s">
        <v>667</v>
      </c>
      <c r="K84" s="272" t="s">
        <v>668</v>
      </c>
      <c r="L84" s="273">
        <f>SUM(L85:L86)</f>
        <v>0</v>
      </c>
      <c r="M84" s="273">
        <f t="shared" ref="M84:T84" si="70">SUM(M85:M86)</f>
        <v>0</v>
      </c>
      <c r="N84" s="273">
        <f t="shared" si="70"/>
        <v>0</v>
      </c>
      <c r="O84" s="273">
        <f t="shared" si="70"/>
        <v>0</v>
      </c>
      <c r="P84" s="273">
        <f t="shared" si="70"/>
        <v>0</v>
      </c>
      <c r="Q84" s="273">
        <f t="shared" si="70"/>
        <v>0</v>
      </c>
      <c r="R84" s="273"/>
      <c r="S84" s="474">
        <f t="shared" si="70"/>
        <v>0</v>
      </c>
      <c r="T84" s="474">
        <f t="shared" si="70"/>
        <v>0</v>
      </c>
      <c r="U84" s="273">
        <f>SUM(U85:U86)</f>
        <v>0</v>
      </c>
      <c r="V84" s="273">
        <f>SUM(V85:V86)</f>
        <v>0</v>
      </c>
      <c r="W84" s="273">
        <f t="shared" ref="W84:AD84" si="71">SUM(W85:W86)</f>
        <v>25700</v>
      </c>
      <c r="X84" s="474">
        <f t="shared" si="71"/>
        <v>0</v>
      </c>
      <c r="Y84" s="273">
        <f>SUM(Y85:Y86)</f>
        <v>0</v>
      </c>
      <c r="Z84" s="273">
        <f t="shared" si="71"/>
        <v>500</v>
      </c>
      <c r="AA84" s="273">
        <f t="shared" si="71"/>
        <v>0</v>
      </c>
      <c r="AB84" s="273">
        <f t="shared" si="71"/>
        <v>0</v>
      </c>
      <c r="AC84" s="273">
        <f t="shared" si="71"/>
        <v>0</v>
      </c>
      <c r="AD84" s="273">
        <f t="shared" si="71"/>
        <v>0</v>
      </c>
      <c r="AE84" s="273">
        <f>SUM(AE85:AE86)</f>
        <v>0</v>
      </c>
      <c r="AF84" s="43">
        <f t="shared" ref="AF84:AF115" si="72">SUM(S84:AD84)</f>
        <v>26200</v>
      </c>
      <c r="AG84" s="273">
        <f>SUM(AG85:AG86)</f>
        <v>0</v>
      </c>
      <c r="AH84" s="273">
        <f>SUM(AH85:AH86)</f>
        <v>0</v>
      </c>
    </row>
    <row r="85" spans="4:34" s="281" customFormat="1" ht="33.75" customHeight="1" x14ac:dyDescent="0.25">
      <c r="D85" s="284" t="s">
        <v>653</v>
      </c>
      <c r="E85" s="275"/>
      <c r="F85" s="276"/>
      <c r="G85" s="276"/>
      <c r="H85" s="276"/>
      <c r="I85" s="292"/>
      <c r="J85" s="278" t="s">
        <v>669</v>
      </c>
      <c r="K85" s="279" t="s">
        <v>670</v>
      </c>
      <c r="L85" s="280"/>
      <c r="M85" s="280"/>
      <c r="N85" s="280"/>
      <c r="O85" s="280"/>
      <c r="P85" s="280">
        <f>Q85-O85</f>
        <v>0</v>
      </c>
      <c r="Q85" s="280"/>
      <c r="R85" s="280"/>
      <c r="S85" s="485"/>
      <c r="T85" s="485"/>
      <c r="U85" s="280">
        <v>0</v>
      </c>
      <c r="V85" s="280"/>
      <c r="W85" s="286">
        <v>25700</v>
      </c>
      <c r="X85" s="485"/>
      <c r="Y85" s="286"/>
      <c r="Z85" s="286">
        <v>0</v>
      </c>
      <c r="AA85" s="286"/>
      <c r="AB85" s="286"/>
      <c r="AC85" s="286"/>
      <c r="AD85" s="286"/>
      <c r="AE85" s="286"/>
      <c r="AF85" s="43">
        <f t="shared" si="72"/>
        <v>25700</v>
      </c>
      <c r="AG85" s="286"/>
      <c r="AH85" s="286"/>
    </row>
    <row r="86" spans="4:34" s="281" customFormat="1" ht="27" x14ac:dyDescent="0.25">
      <c r="D86" s="284" t="s">
        <v>656</v>
      </c>
      <c r="E86" s="275"/>
      <c r="F86" s="276"/>
      <c r="G86" s="276"/>
      <c r="H86" s="276"/>
      <c r="I86" s="292"/>
      <c r="J86" s="278" t="s">
        <v>671</v>
      </c>
      <c r="K86" s="279" t="s">
        <v>672</v>
      </c>
      <c r="L86" s="280"/>
      <c r="M86" s="280"/>
      <c r="N86" s="280"/>
      <c r="O86" s="280"/>
      <c r="P86" s="280">
        <f>Q86-O86</f>
        <v>0</v>
      </c>
      <c r="Q86" s="280"/>
      <c r="R86" s="280"/>
      <c r="S86" s="471"/>
      <c r="T86" s="471"/>
      <c r="U86" s="280">
        <v>0</v>
      </c>
      <c r="V86" s="280"/>
      <c r="W86" s="280"/>
      <c r="X86" s="471"/>
      <c r="Y86" s="280"/>
      <c r="Z86" s="280">
        <v>500</v>
      </c>
      <c r="AA86" s="280"/>
      <c r="AB86" s="280"/>
      <c r="AC86" s="280"/>
      <c r="AD86" s="280"/>
      <c r="AE86" s="280"/>
      <c r="AF86" s="43">
        <f t="shared" si="72"/>
        <v>500</v>
      </c>
      <c r="AG86" s="280"/>
      <c r="AH86" s="280"/>
    </row>
    <row r="87" spans="4:34" s="301" customFormat="1" ht="33" customHeight="1" x14ac:dyDescent="0.25">
      <c r="D87" s="293" t="s">
        <v>638</v>
      </c>
      <c r="E87" s="294"/>
      <c r="F87" s="295"/>
      <c r="G87" s="296"/>
      <c r="H87" s="295"/>
      <c r="I87" s="297"/>
      <c r="J87" s="298" t="s">
        <v>673</v>
      </c>
      <c r="K87" s="299" t="s">
        <v>674</v>
      </c>
      <c r="L87" s="300">
        <f t="shared" ref="L87:Q87" si="73">SUM(L88+L94)</f>
        <v>0</v>
      </c>
      <c r="M87" s="300">
        <f t="shared" si="73"/>
        <v>0</v>
      </c>
      <c r="N87" s="300">
        <f t="shared" si="73"/>
        <v>0</v>
      </c>
      <c r="O87" s="300">
        <f t="shared" si="73"/>
        <v>0</v>
      </c>
      <c r="P87" s="300">
        <f t="shared" si="73"/>
        <v>0</v>
      </c>
      <c r="Q87" s="300">
        <f t="shared" si="73"/>
        <v>0</v>
      </c>
      <c r="R87" s="300"/>
      <c r="S87" s="486">
        <f>SUM(S88+S94)</f>
        <v>0</v>
      </c>
      <c r="T87" s="486">
        <f>SUM(T88+T94)</f>
        <v>0</v>
      </c>
      <c r="U87" s="300">
        <f>SUM(U88)</f>
        <v>0</v>
      </c>
      <c r="V87" s="300">
        <f>SUM(V88)</f>
        <v>0</v>
      </c>
      <c r="W87" s="300">
        <f t="shared" ref="W87:AD87" si="74">SUM(W88+W94)</f>
        <v>0</v>
      </c>
      <c r="X87" s="486">
        <f t="shared" si="74"/>
        <v>0</v>
      </c>
      <c r="Y87" s="300">
        <f>SUM(Y88+Y94)</f>
        <v>0</v>
      </c>
      <c r="Z87" s="300">
        <f t="shared" si="74"/>
        <v>0</v>
      </c>
      <c r="AA87" s="300">
        <f t="shared" si="74"/>
        <v>102500</v>
      </c>
      <c r="AB87" s="300">
        <f t="shared" si="74"/>
        <v>0</v>
      </c>
      <c r="AC87" s="300">
        <f t="shared" si="74"/>
        <v>0</v>
      </c>
      <c r="AD87" s="300">
        <f t="shared" si="74"/>
        <v>0</v>
      </c>
      <c r="AE87" s="300">
        <f>SUM(AE88+AE94)</f>
        <v>0</v>
      </c>
      <c r="AF87" s="43">
        <f t="shared" si="72"/>
        <v>102500</v>
      </c>
      <c r="AG87" s="300">
        <f>SUM(AG88+AG94)</f>
        <v>0</v>
      </c>
      <c r="AH87" s="300">
        <f>SUM(AH88+AH94)</f>
        <v>0</v>
      </c>
    </row>
    <row r="88" spans="4:34" s="309" customFormat="1" ht="33" customHeight="1" x14ac:dyDescent="0.25">
      <c r="D88" s="302" t="s">
        <v>642</v>
      </c>
      <c r="E88" s="303"/>
      <c r="F88" s="304"/>
      <c r="G88" s="296"/>
      <c r="H88" s="304"/>
      <c r="I88" s="305"/>
      <c r="J88" s="306" t="s">
        <v>675</v>
      </c>
      <c r="K88" s="307" t="s">
        <v>676</v>
      </c>
      <c r="L88" s="308">
        <f t="shared" ref="L88:Q88" si="75">SUM(L89:L93)</f>
        <v>0</v>
      </c>
      <c r="M88" s="308">
        <f t="shared" si="75"/>
        <v>0</v>
      </c>
      <c r="N88" s="308">
        <f t="shared" si="75"/>
        <v>0</v>
      </c>
      <c r="O88" s="308">
        <f t="shared" si="75"/>
        <v>0</v>
      </c>
      <c r="P88" s="308">
        <f t="shared" si="75"/>
        <v>0</v>
      </c>
      <c r="Q88" s="308">
        <f t="shared" si="75"/>
        <v>0</v>
      </c>
      <c r="R88" s="308"/>
      <c r="S88" s="487">
        <f>SUM(S89:S93)</f>
        <v>0</v>
      </c>
      <c r="T88" s="487">
        <f>SUM(T89:T93)</f>
        <v>0</v>
      </c>
      <c r="U88" s="308">
        <v>0</v>
      </c>
      <c r="V88" s="308"/>
      <c r="W88" s="308"/>
      <c r="X88" s="487"/>
      <c r="Y88" s="308">
        <f>SUM(Y89:Y93)</f>
        <v>0</v>
      </c>
      <c r="Z88" s="308">
        <f t="shared" ref="Z88:AD88" si="76">SUM(Z89:Z93)</f>
        <v>0</v>
      </c>
      <c r="AA88" s="308">
        <f t="shared" si="76"/>
        <v>102500</v>
      </c>
      <c r="AB88" s="308">
        <f t="shared" si="76"/>
        <v>0</v>
      </c>
      <c r="AC88" s="308">
        <f t="shared" si="76"/>
        <v>0</v>
      </c>
      <c r="AD88" s="308">
        <f t="shared" si="76"/>
        <v>0</v>
      </c>
      <c r="AE88" s="308">
        <f>SUM(AE89:AE93)</f>
        <v>0</v>
      </c>
      <c r="AF88" s="43">
        <f t="shared" si="72"/>
        <v>102500</v>
      </c>
      <c r="AG88" s="308">
        <f>SUM(AG89)</f>
        <v>0</v>
      </c>
      <c r="AH88" s="308">
        <f>SUM(AH89)</f>
        <v>0</v>
      </c>
    </row>
    <row r="89" spans="4:34" s="317" customFormat="1" ht="33" hidden="1" customHeight="1" x14ac:dyDescent="0.25">
      <c r="D89" s="310" t="s">
        <v>645</v>
      </c>
      <c r="E89" s="311"/>
      <c r="F89" s="296"/>
      <c r="G89" s="296"/>
      <c r="H89" s="296"/>
      <c r="I89" s="312"/>
      <c r="J89" s="313" t="s">
        <v>677</v>
      </c>
      <c r="K89" s="314" t="s">
        <v>898</v>
      </c>
      <c r="L89" s="315"/>
      <c r="M89" s="315"/>
      <c r="N89" s="315"/>
      <c r="O89" s="315"/>
      <c r="P89" s="315">
        <f>Q89-O89</f>
        <v>0</v>
      </c>
      <c r="Q89" s="315"/>
      <c r="R89" s="315"/>
      <c r="S89" s="488"/>
      <c r="T89" s="488"/>
      <c r="U89" s="315">
        <v>0</v>
      </c>
      <c r="V89" s="315"/>
      <c r="W89" s="316"/>
      <c r="X89" s="488"/>
      <c r="Y89" s="316">
        <v>0</v>
      </c>
      <c r="Z89" s="316"/>
      <c r="AA89" s="316"/>
      <c r="AB89" s="316"/>
      <c r="AC89" s="316"/>
      <c r="AD89" s="316"/>
      <c r="AE89" s="316"/>
      <c r="AF89" s="43">
        <f t="shared" si="72"/>
        <v>0</v>
      </c>
      <c r="AG89" s="316"/>
      <c r="AH89" s="316"/>
    </row>
    <row r="90" spans="4:34" s="317" customFormat="1" ht="33" customHeight="1" x14ac:dyDescent="0.25">
      <c r="D90" s="310" t="s">
        <v>645</v>
      </c>
      <c r="E90" s="311"/>
      <c r="F90" s="296"/>
      <c r="G90" s="296"/>
      <c r="H90" s="296"/>
      <c r="I90" s="312"/>
      <c r="J90" s="313" t="s">
        <v>677</v>
      </c>
      <c r="K90" s="314" t="s">
        <v>906</v>
      </c>
      <c r="L90" s="315"/>
      <c r="M90" s="315"/>
      <c r="N90" s="315"/>
      <c r="O90" s="315"/>
      <c r="P90" s="315">
        <f>Q90-O90</f>
        <v>0</v>
      </c>
      <c r="Q90" s="315"/>
      <c r="R90" s="315"/>
      <c r="S90" s="488"/>
      <c r="T90" s="488"/>
      <c r="U90" s="315">
        <v>0</v>
      </c>
      <c r="V90" s="315"/>
      <c r="W90" s="316"/>
      <c r="X90" s="488"/>
      <c r="Y90" s="316">
        <v>0</v>
      </c>
      <c r="Z90" s="316"/>
      <c r="AA90" s="316">
        <v>102500</v>
      </c>
      <c r="AB90" s="316"/>
      <c r="AC90" s="316"/>
      <c r="AD90" s="316"/>
      <c r="AE90" s="316"/>
      <c r="AF90" s="43">
        <f t="shared" si="72"/>
        <v>102500</v>
      </c>
      <c r="AG90" s="316"/>
      <c r="AH90" s="316"/>
    </row>
    <row r="91" spans="4:34" s="230" customFormat="1" x14ac:dyDescent="0.25">
      <c r="E91" s="252" t="s">
        <v>678</v>
      </c>
      <c r="F91" s="254"/>
      <c r="G91" s="254"/>
      <c r="H91" s="254"/>
      <c r="I91" s="255"/>
      <c r="J91" s="262" t="s">
        <v>679</v>
      </c>
      <c r="K91" s="263" t="s">
        <v>680</v>
      </c>
      <c r="L91" s="258">
        <f t="shared" ref="L91:AD91" si="77">SUM(L92+L99)</f>
        <v>0</v>
      </c>
      <c r="M91" s="258">
        <f t="shared" si="77"/>
        <v>0</v>
      </c>
      <c r="N91" s="258">
        <f t="shared" si="77"/>
        <v>0</v>
      </c>
      <c r="O91" s="258">
        <f t="shared" si="77"/>
        <v>0</v>
      </c>
      <c r="P91" s="258">
        <f t="shared" si="77"/>
        <v>0</v>
      </c>
      <c r="Q91" s="258">
        <f t="shared" si="77"/>
        <v>0</v>
      </c>
      <c r="R91" s="258"/>
      <c r="S91" s="472">
        <f t="shared" si="77"/>
        <v>0</v>
      </c>
      <c r="T91" s="472">
        <f t="shared" si="77"/>
        <v>0</v>
      </c>
      <c r="U91" s="258">
        <f t="shared" si="77"/>
        <v>120</v>
      </c>
      <c r="V91" s="258">
        <f t="shared" si="77"/>
        <v>0</v>
      </c>
      <c r="W91" s="258">
        <f t="shared" si="77"/>
        <v>0</v>
      </c>
      <c r="X91" s="472">
        <f t="shared" ref="X91" si="78">SUM(X92+X99)</f>
        <v>0</v>
      </c>
      <c r="Y91" s="258">
        <f>SUM(Y92+Y99)</f>
        <v>0</v>
      </c>
      <c r="Z91" s="258">
        <f t="shared" si="77"/>
        <v>0</v>
      </c>
      <c r="AA91" s="258">
        <f t="shared" si="77"/>
        <v>0</v>
      </c>
      <c r="AB91" s="258">
        <f t="shared" si="77"/>
        <v>0</v>
      </c>
      <c r="AC91" s="258">
        <f t="shared" si="77"/>
        <v>0</v>
      </c>
      <c r="AD91" s="258">
        <f t="shared" si="77"/>
        <v>0</v>
      </c>
      <c r="AE91" s="258">
        <f>SUM(AE92+AE99)</f>
        <v>0</v>
      </c>
      <c r="AF91" s="43">
        <f t="shared" si="72"/>
        <v>120</v>
      </c>
      <c r="AG91" s="258">
        <v>125</v>
      </c>
      <c r="AH91" s="258">
        <v>126</v>
      </c>
    </row>
    <row r="92" spans="4:34" s="230" customFormat="1" x14ac:dyDescent="0.25">
      <c r="E92" s="252" t="s">
        <v>678</v>
      </c>
      <c r="F92" s="254"/>
      <c r="G92" s="254"/>
      <c r="H92" s="254"/>
      <c r="I92" s="255"/>
      <c r="J92" s="264" t="s">
        <v>681</v>
      </c>
      <c r="K92" s="265" t="s">
        <v>682</v>
      </c>
      <c r="L92" s="266">
        <f>SUM(L93:L98)</f>
        <v>0</v>
      </c>
      <c r="M92" s="266">
        <f>SUM(M93:M98)</f>
        <v>0</v>
      </c>
      <c r="N92" s="266">
        <f>SUM(N93:N98)</f>
        <v>0</v>
      </c>
      <c r="O92" s="266">
        <f>SUM(O93:O98)</f>
        <v>0</v>
      </c>
      <c r="P92" s="266">
        <f t="shared" ref="P92:AD92" si="79">SUM(P93:P98)</f>
        <v>0</v>
      </c>
      <c r="Q92" s="266">
        <f>SUM(Q93:Q98)</f>
        <v>0</v>
      </c>
      <c r="R92" s="266"/>
      <c r="S92" s="473">
        <f t="shared" si="79"/>
        <v>0</v>
      </c>
      <c r="T92" s="473">
        <f t="shared" si="79"/>
        <v>0</v>
      </c>
      <c r="U92" s="266">
        <f t="shared" si="79"/>
        <v>120</v>
      </c>
      <c r="V92" s="266">
        <f t="shared" si="79"/>
        <v>0</v>
      </c>
      <c r="W92" s="266">
        <f t="shared" si="79"/>
        <v>0</v>
      </c>
      <c r="X92" s="473">
        <f t="shared" ref="X92" si="80">SUM(X93:X98)</f>
        <v>0</v>
      </c>
      <c r="Y92" s="266">
        <f>SUM(Y93:Y98)</f>
        <v>0</v>
      </c>
      <c r="Z92" s="266">
        <f t="shared" si="79"/>
        <v>0</v>
      </c>
      <c r="AA92" s="266">
        <f t="shared" si="79"/>
        <v>0</v>
      </c>
      <c r="AB92" s="266">
        <f t="shared" si="79"/>
        <v>0</v>
      </c>
      <c r="AC92" s="266">
        <f t="shared" si="79"/>
        <v>0</v>
      </c>
      <c r="AD92" s="266">
        <f t="shared" si="79"/>
        <v>0</v>
      </c>
      <c r="AE92" s="266">
        <f>SUM(AE93:AE98)</f>
        <v>0</v>
      </c>
      <c r="AF92" s="43">
        <f t="shared" si="72"/>
        <v>120</v>
      </c>
      <c r="AG92" s="266">
        <f>SUM(AG93:AG98)</f>
        <v>0</v>
      </c>
      <c r="AH92" s="266">
        <f>SUM(AH93:AH98)</f>
        <v>0</v>
      </c>
    </row>
    <row r="93" spans="4:34" s="281" customFormat="1" hidden="1" x14ac:dyDescent="0.25">
      <c r="E93" s="275" t="s">
        <v>678</v>
      </c>
      <c r="F93" s="276"/>
      <c r="G93" s="276"/>
      <c r="H93" s="276"/>
      <c r="I93" s="277"/>
      <c r="J93" s="285" t="s">
        <v>683</v>
      </c>
      <c r="K93" s="279" t="s">
        <v>684</v>
      </c>
      <c r="L93" s="280"/>
      <c r="M93" s="280"/>
      <c r="N93" s="280"/>
      <c r="O93" s="280"/>
      <c r="P93" s="280">
        <f t="shared" ref="P93:P98" si="81">Q93-O93</f>
        <v>0</v>
      </c>
      <c r="Q93" s="280"/>
      <c r="R93" s="280"/>
      <c r="S93" s="471"/>
      <c r="T93" s="471"/>
      <c r="U93" s="280"/>
      <c r="V93" s="280"/>
      <c r="W93" s="280"/>
      <c r="X93" s="471"/>
      <c r="Y93" s="280"/>
      <c r="Z93" s="280"/>
      <c r="AA93" s="280"/>
      <c r="AB93" s="280"/>
      <c r="AC93" s="280"/>
      <c r="AD93" s="280"/>
      <c r="AE93" s="280"/>
      <c r="AF93" s="43">
        <f t="shared" si="72"/>
        <v>0</v>
      </c>
      <c r="AG93" s="280"/>
      <c r="AH93" s="280"/>
    </row>
    <row r="94" spans="4:34" s="281" customFormat="1" x14ac:dyDescent="0.25">
      <c r="E94" s="275" t="s">
        <v>678</v>
      </c>
      <c r="F94" s="276"/>
      <c r="G94" s="276"/>
      <c r="H94" s="276"/>
      <c r="I94" s="277"/>
      <c r="J94" s="285" t="s">
        <v>685</v>
      </c>
      <c r="K94" s="279" t="s">
        <v>686</v>
      </c>
      <c r="L94" s="280"/>
      <c r="M94" s="280"/>
      <c r="N94" s="280"/>
      <c r="O94" s="280"/>
      <c r="P94" s="280">
        <f t="shared" si="81"/>
        <v>0</v>
      </c>
      <c r="Q94" s="280"/>
      <c r="R94" s="280"/>
      <c r="S94" s="471"/>
      <c r="T94" s="471"/>
      <c r="U94" s="280">
        <v>120</v>
      </c>
      <c r="V94" s="280"/>
      <c r="W94" s="280"/>
      <c r="X94" s="471"/>
      <c r="Y94" s="280"/>
      <c r="Z94" s="280"/>
      <c r="AA94" s="280"/>
      <c r="AB94" s="280"/>
      <c r="AC94" s="280"/>
      <c r="AD94" s="280"/>
      <c r="AE94" s="280"/>
      <c r="AF94" s="43">
        <f t="shared" si="72"/>
        <v>120</v>
      </c>
      <c r="AG94" s="280"/>
      <c r="AH94" s="280"/>
    </row>
    <row r="95" spans="4:34" s="281" customFormat="1" hidden="1" x14ac:dyDescent="0.25">
      <c r="E95" s="275" t="s">
        <v>678</v>
      </c>
      <c r="F95" s="276"/>
      <c r="G95" s="276"/>
      <c r="H95" s="276"/>
      <c r="I95" s="277"/>
      <c r="J95" s="285" t="s">
        <v>687</v>
      </c>
      <c r="K95" s="279" t="s">
        <v>688</v>
      </c>
      <c r="L95" s="280"/>
      <c r="M95" s="280"/>
      <c r="N95" s="280"/>
      <c r="O95" s="280"/>
      <c r="P95" s="280">
        <f t="shared" si="81"/>
        <v>0</v>
      </c>
      <c r="Q95" s="280"/>
      <c r="R95" s="280"/>
      <c r="S95" s="471"/>
      <c r="T95" s="471"/>
      <c r="U95" s="280"/>
      <c r="V95" s="280"/>
      <c r="W95" s="280"/>
      <c r="X95" s="471"/>
      <c r="Y95" s="280"/>
      <c r="Z95" s="280"/>
      <c r="AA95" s="280"/>
      <c r="AB95" s="280"/>
      <c r="AC95" s="280"/>
      <c r="AD95" s="280"/>
      <c r="AE95" s="280"/>
      <c r="AF95" s="43">
        <f t="shared" si="72"/>
        <v>0</v>
      </c>
      <c r="AG95" s="280"/>
      <c r="AH95" s="280"/>
    </row>
    <row r="96" spans="4:34" s="281" customFormat="1" hidden="1" x14ac:dyDescent="0.25">
      <c r="E96" s="275" t="s">
        <v>678</v>
      </c>
      <c r="F96" s="276"/>
      <c r="G96" s="276"/>
      <c r="H96" s="276"/>
      <c r="I96" s="277"/>
      <c r="J96" s="285" t="s">
        <v>689</v>
      </c>
      <c r="K96" s="279" t="s">
        <v>690</v>
      </c>
      <c r="L96" s="280"/>
      <c r="M96" s="280"/>
      <c r="N96" s="280"/>
      <c r="O96" s="280"/>
      <c r="P96" s="280">
        <f t="shared" si="81"/>
        <v>0</v>
      </c>
      <c r="Q96" s="280"/>
      <c r="R96" s="280"/>
      <c r="S96" s="471"/>
      <c r="T96" s="471"/>
      <c r="U96" s="280"/>
      <c r="V96" s="280"/>
      <c r="W96" s="280"/>
      <c r="X96" s="471"/>
      <c r="Y96" s="280"/>
      <c r="Z96" s="280"/>
      <c r="AA96" s="280"/>
      <c r="AB96" s="280"/>
      <c r="AC96" s="280"/>
      <c r="AD96" s="280"/>
      <c r="AE96" s="280"/>
      <c r="AF96" s="43">
        <f t="shared" si="72"/>
        <v>0</v>
      </c>
      <c r="AG96" s="280"/>
      <c r="AH96" s="280"/>
    </row>
    <row r="97" spans="5:34" s="274" customFormat="1" hidden="1" x14ac:dyDescent="0.25">
      <c r="E97" s="275" t="s">
        <v>678</v>
      </c>
      <c r="F97" s="276"/>
      <c r="G97" s="276"/>
      <c r="H97" s="276"/>
      <c r="I97" s="277"/>
      <c r="J97" s="285" t="s">
        <v>691</v>
      </c>
      <c r="K97" s="279" t="s">
        <v>692</v>
      </c>
      <c r="L97" s="280"/>
      <c r="M97" s="280"/>
      <c r="N97" s="280"/>
      <c r="O97" s="280"/>
      <c r="P97" s="280">
        <f t="shared" si="81"/>
        <v>0</v>
      </c>
      <c r="Q97" s="280"/>
      <c r="R97" s="280"/>
      <c r="S97" s="471"/>
      <c r="T97" s="471"/>
      <c r="U97" s="280"/>
      <c r="V97" s="280"/>
      <c r="W97" s="280"/>
      <c r="X97" s="471"/>
      <c r="Y97" s="280"/>
      <c r="Z97" s="280"/>
      <c r="AA97" s="280"/>
      <c r="AB97" s="280"/>
      <c r="AC97" s="280"/>
      <c r="AD97" s="280"/>
      <c r="AE97" s="280"/>
      <c r="AF97" s="43">
        <f t="shared" si="72"/>
        <v>0</v>
      </c>
      <c r="AG97" s="280"/>
      <c r="AH97" s="280"/>
    </row>
    <row r="98" spans="5:34" s="274" customFormat="1" hidden="1" x14ac:dyDescent="0.25">
      <c r="E98" s="275" t="s">
        <v>678</v>
      </c>
      <c r="F98" s="276"/>
      <c r="G98" s="276"/>
      <c r="H98" s="276"/>
      <c r="I98" s="277"/>
      <c r="J98" s="285" t="s">
        <v>693</v>
      </c>
      <c r="K98" s="279" t="s">
        <v>694</v>
      </c>
      <c r="L98" s="280"/>
      <c r="M98" s="280"/>
      <c r="N98" s="280"/>
      <c r="O98" s="280"/>
      <c r="P98" s="280">
        <f t="shared" si="81"/>
        <v>0</v>
      </c>
      <c r="Q98" s="280"/>
      <c r="R98" s="280"/>
      <c r="S98" s="471"/>
      <c r="T98" s="471"/>
      <c r="U98" s="280"/>
      <c r="V98" s="280"/>
      <c r="W98" s="280"/>
      <c r="X98" s="471"/>
      <c r="Y98" s="280"/>
      <c r="Z98" s="280"/>
      <c r="AA98" s="280"/>
      <c r="AB98" s="280"/>
      <c r="AC98" s="280"/>
      <c r="AD98" s="280"/>
      <c r="AE98" s="280"/>
      <c r="AF98" s="43">
        <f t="shared" si="72"/>
        <v>0</v>
      </c>
      <c r="AG98" s="280"/>
      <c r="AH98" s="280"/>
    </row>
    <row r="99" spans="5:34" s="230" customFormat="1" hidden="1" x14ac:dyDescent="0.25">
      <c r="E99" s="252" t="s">
        <v>678</v>
      </c>
      <c r="F99" s="254"/>
      <c r="G99" s="254"/>
      <c r="H99" s="254"/>
      <c r="I99" s="255"/>
      <c r="J99" s="264" t="s">
        <v>695</v>
      </c>
      <c r="K99" s="265" t="s">
        <v>696</v>
      </c>
      <c r="L99" s="266">
        <f t="shared" ref="L99:AD99" si="82">SUM(L100)</f>
        <v>0</v>
      </c>
      <c r="M99" s="266">
        <f t="shared" si="82"/>
        <v>0</v>
      </c>
      <c r="N99" s="266">
        <f t="shared" si="82"/>
        <v>0</v>
      </c>
      <c r="O99" s="266">
        <f t="shared" si="82"/>
        <v>0</v>
      </c>
      <c r="P99" s="266">
        <f t="shared" si="82"/>
        <v>0</v>
      </c>
      <c r="Q99" s="266">
        <f t="shared" si="82"/>
        <v>0</v>
      </c>
      <c r="R99" s="266"/>
      <c r="S99" s="473">
        <f t="shared" si="82"/>
        <v>0</v>
      </c>
      <c r="T99" s="473">
        <f t="shared" si="82"/>
        <v>0</v>
      </c>
      <c r="U99" s="266">
        <f t="shared" si="82"/>
        <v>0</v>
      </c>
      <c r="V99" s="266"/>
      <c r="W99" s="266">
        <f t="shared" si="82"/>
        <v>0</v>
      </c>
      <c r="X99" s="473"/>
      <c r="Y99" s="266">
        <f>SUM(Y100)</f>
        <v>0</v>
      </c>
      <c r="Z99" s="266">
        <f t="shared" si="82"/>
        <v>0</v>
      </c>
      <c r="AA99" s="266">
        <f t="shared" si="82"/>
        <v>0</v>
      </c>
      <c r="AB99" s="266">
        <f t="shared" si="82"/>
        <v>0</v>
      </c>
      <c r="AC99" s="266">
        <f t="shared" si="82"/>
        <v>0</v>
      </c>
      <c r="AD99" s="266">
        <f t="shared" si="82"/>
        <v>0</v>
      </c>
      <c r="AE99" s="266">
        <f>SUM(AE100)</f>
        <v>0</v>
      </c>
      <c r="AF99" s="43">
        <f t="shared" si="72"/>
        <v>0</v>
      </c>
      <c r="AG99" s="266">
        <f>SUM(AG100)</f>
        <v>0</v>
      </c>
      <c r="AH99" s="266">
        <f>SUM(AH100)</f>
        <v>0</v>
      </c>
    </row>
    <row r="100" spans="5:34" s="267" customFormat="1" hidden="1" x14ac:dyDescent="0.25">
      <c r="E100" s="268" t="s">
        <v>678</v>
      </c>
      <c r="F100" s="269"/>
      <c r="G100" s="269"/>
      <c r="H100" s="269"/>
      <c r="I100" s="277"/>
      <c r="J100" s="271" t="s">
        <v>697</v>
      </c>
      <c r="K100" s="272" t="s">
        <v>698</v>
      </c>
      <c r="L100" s="273">
        <f>SUM(L101:L103)</f>
        <v>0</v>
      </c>
      <c r="M100" s="273">
        <f>SUM(M101:M103)</f>
        <v>0</v>
      </c>
      <c r="N100" s="273">
        <f>SUM(N101:N103)</f>
        <v>0</v>
      </c>
      <c r="O100" s="273">
        <f>SUM(O101:O103)</f>
        <v>0</v>
      </c>
      <c r="P100" s="273">
        <f t="shared" ref="P100:AD100" si="83">SUM(P101:P103)</f>
        <v>0</v>
      </c>
      <c r="Q100" s="273">
        <f>SUM(Q101:Q103)</f>
        <v>0</v>
      </c>
      <c r="R100" s="273"/>
      <c r="S100" s="474">
        <f t="shared" si="83"/>
        <v>0</v>
      </c>
      <c r="T100" s="474">
        <f t="shared" si="83"/>
        <v>0</v>
      </c>
      <c r="U100" s="273">
        <f t="shared" si="83"/>
        <v>0</v>
      </c>
      <c r="V100" s="273"/>
      <c r="W100" s="273">
        <f t="shared" si="83"/>
        <v>0</v>
      </c>
      <c r="X100" s="474"/>
      <c r="Y100" s="273">
        <f>SUM(Y101:Y103)</f>
        <v>0</v>
      </c>
      <c r="Z100" s="273">
        <f t="shared" si="83"/>
        <v>0</v>
      </c>
      <c r="AA100" s="273">
        <f t="shared" si="83"/>
        <v>0</v>
      </c>
      <c r="AB100" s="273">
        <f t="shared" si="83"/>
        <v>0</v>
      </c>
      <c r="AC100" s="273">
        <f t="shared" si="83"/>
        <v>0</v>
      </c>
      <c r="AD100" s="273">
        <f t="shared" si="83"/>
        <v>0</v>
      </c>
      <c r="AE100" s="273">
        <f>SUM(AE101:AE103)</f>
        <v>0</v>
      </c>
      <c r="AF100" s="43">
        <f t="shared" si="72"/>
        <v>0</v>
      </c>
      <c r="AG100" s="273">
        <f>SUM(AG101:AG103)</f>
        <v>0</v>
      </c>
      <c r="AH100" s="273">
        <f>SUM(AH101:AH103)</f>
        <v>0</v>
      </c>
    </row>
    <row r="101" spans="5:34" s="281" customFormat="1" hidden="1" x14ac:dyDescent="0.25">
      <c r="E101" s="275" t="s">
        <v>678</v>
      </c>
      <c r="F101" s="276"/>
      <c r="G101" s="276"/>
      <c r="H101" s="276"/>
      <c r="I101" s="277"/>
      <c r="J101" s="285" t="s">
        <v>699</v>
      </c>
      <c r="K101" s="279" t="s">
        <v>700</v>
      </c>
      <c r="L101" s="280"/>
      <c r="M101" s="280"/>
      <c r="N101" s="280"/>
      <c r="O101" s="280"/>
      <c r="P101" s="280">
        <f>Q101-O101</f>
        <v>0</v>
      </c>
      <c r="Q101" s="280"/>
      <c r="R101" s="280"/>
      <c r="S101" s="471"/>
      <c r="T101" s="471"/>
      <c r="U101" s="280"/>
      <c r="V101" s="280"/>
      <c r="W101" s="280"/>
      <c r="X101" s="471"/>
      <c r="Y101" s="280"/>
      <c r="Z101" s="280"/>
      <c r="AA101" s="280"/>
      <c r="AB101" s="280"/>
      <c r="AC101" s="280"/>
      <c r="AD101" s="280"/>
      <c r="AE101" s="280"/>
      <c r="AF101" s="43">
        <f t="shared" si="72"/>
        <v>0</v>
      </c>
      <c r="AG101" s="280"/>
      <c r="AH101" s="280"/>
    </row>
    <row r="102" spans="5:34" s="281" customFormat="1" hidden="1" x14ac:dyDescent="0.25">
      <c r="E102" s="275" t="s">
        <v>678</v>
      </c>
      <c r="F102" s="276"/>
      <c r="G102" s="276"/>
      <c r="H102" s="276"/>
      <c r="I102" s="277"/>
      <c r="J102" s="285" t="s">
        <v>701</v>
      </c>
      <c r="K102" s="279" t="s">
        <v>702</v>
      </c>
      <c r="L102" s="286"/>
      <c r="M102" s="280"/>
      <c r="N102" s="280"/>
      <c r="O102" s="280"/>
      <c r="P102" s="280">
        <f>Q102-O102</f>
        <v>0</v>
      </c>
      <c r="Q102" s="280"/>
      <c r="R102" s="280"/>
      <c r="S102" s="485"/>
      <c r="T102" s="485"/>
      <c r="U102" s="286"/>
      <c r="V102" s="286"/>
      <c r="W102" s="286"/>
      <c r="X102" s="485"/>
      <c r="Y102" s="286"/>
      <c r="Z102" s="286"/>
      <c r="AA102" s="286"/>
      <c r="AB102" s="286"/>
      <c r="AC102" s="286"/>
      <c r="AD102" s="286"/>
      <c r="AE102" s="286"/>
      <c r="AF102" s="43">
        <f t="shared" si="72"/>
        <v>0</v>
      </c>
      <c r="AG102" s="286"/>
      <c r="AH102" s="286"/>
    </row>
    <row r="103" spans="5:34" s="274" customFormat="1" hidden="1" x14ac:dyDescent="0.25">
      <c r="E103" s="275" t="s">
        <v>678</v>
      </c>
      <c r="F103" s="276"/>
      <c r="G103" s="276"/>
      <c r="H103" s="276"/>
      <c r="I103" s="277"/>
      <c r="J103" s="285" t="s">
        <v>703</v>
      </c>
      <c r="K103" s="279" t="s">
        <v>704</v>
      </c>
      <c r="L103" s="280"/>
      <c r="M103" s="280"/>
      <c r="N103" s="280"/>
      <c r="O103" s="280"/>
      <c r="P103" s="280">
        <f>Q103-O103</f>
        <v>0</v>
      </c>
      <c r="Q103" s="280"/>
      <c r="R103" s="280"/>
      <c r="S103" s="471"/>
      <c r="T103" s="471"/>
      <c r="U103" s="280"/>
      <c r="V103" s="280"/>
      <c r="W103" s="280"/>
      <c r="X103" s="471"/>
      <c r="Y103" s="280"/>
      <c r="Z103" s="280"/>
      <c r="AA103" s="280"/>
      <c r="AB103" s="280"/>
      <c r="AC103" s="280"/>
      <c r="AD103" s="280"/>
      <c r="AE103" s="280"/>
      <c r="AF103" s="43">
        <f t="shared" si="72"/>
        <v>0</v>
      </c>
      <c r="AG103" s="280"/>
      <c r="AH103" s="280"/>
    </row>
    <row r="104" spans="5:34" s="230" customFormat="1" x14ac:dyDescent="0.25">
      <c r="E104" s="252"/>
      <c r="F104" s="254"/>
      <c r="G104" s="254"/>
      <c r="H104" s="254"/>
      <c r="I104" s="255"/>
      <c r="J104" s="262" t="s">
        <v>705</v>
      </c>
      <c r="K104" s="263" t="s">
        <v>706</v>
      </c>
      <c r="L104" s="258">
        <f t="shared" ref="L104:AD105" si="84">SUM(L105)</f>
        <v>0</v>
      </c>
      <c r="M104" s="258">
        <f t="shared" si="84"/>
        <v>0</v>
      </c>
      <c r="N104" s="258">
        <f t="shared" si="84"/>
        <v>0</v>
      </c>
      <c r="O104" s="258">
        <f t="shared" si="84"/>
        <v>0</v>
      </c>
      <c r="P104" s="258">
        <f t="shared" si="84"/>
        <v>0</v>
      </c>
      <c r="Q104" s="258">
        <f t="shared" si="84"/>
        <v>0</v>
      </c>
      <c r="R104" s="258"/>
      <c r="S104" s="472">
        <f t="shared" si="84"/>
        <v>300</v>
      </c>
      <c r="T104" s="472">
        <f t="shared" si="84"/>
        <v>0</v>
      </c>
      <c r="U104" s="259">
        <f t="shared" si="84"/>
        <v>540</v>
      </c>
      <c r="V104" s="259">
        <f t="shared" si="84"/>
        <v>56000</v>
      </c>
      <c r="W104" s="259">
        <f t="shared" si="84"/>
        <v>0</v>
      </c>
      <c r="X104" s="499">
        <f t="shared" si="84"/>
        <v>0</v>
      </c>
      <c r="Y104" s="258">
        <f>SUM(Y105)</f>
        <v>0</v>
      </c>
      <c r="Z104" s="259">
        <f t="shared" si="84"/>
        <v>0</v>
      </c>
      <c r="AA104" s="258">
        <f t="shared" si="84"/>
        <v>0</v>
      </c>
      <c r="AB104" s="258">
        <f t="shared" si="84"/>
        <v>0</v>
      </c>
      <c r="AC104" s="258">
        <f t="shared" si="84"/>
        <v>0</v>
      </c>
      <c r="AD104" s="258">
        <f t="shared" si="84"/>
        <v>0</v>
      </c>
      <c r="AE104" s="258">
        <f>SUM(AE105)</f>
        <v>0</v>
      </c>
      <c r="AF104" s="43">
        <f t="shared" si="72"/>
        <v>56840</v>
      </c>
      <c r="AG104" s="258">
        <v>59101</v>
      </c>
      <c r="AH104" s="258">
        <v>59773</v>
      </c>
    </row>
    <row r="105" spans="5:34" s="230" customFormat="1" x14ac:dyDescent="0.25">
      <c r="E105" s="252" t="s">
        <v>678</v>
      </c>
      <c r="F105" s="254"/>
      <c r="G105" s="254"/>
      <c r="H105" s="254" t="s">
        <v>623</v>
      </c>
      <c r="I105" s="318" t="s">
        <v>653</v>
      </c>
      <c r="J105" s="264" t="s">
        <v>707</v>
      </c>
      <c r="K105" s="265" t="s">
        <v>708</v>
      </c>
      <c r="L105" s="266">
        <f t="shared" si="84"/>
        <v>0</v>
      </c>
      <c r="M105" s="266">
        <f t="shared" si="84"/>
        <v>0</v>
      </c>
      <c r="N105" s="266">
        <f t="shared" si="84"/>
        <v>0</v>
      </c>
      <c r="O105" s="266">
        <f t="shared" si="84"/>
        <v>0</v>
      </c>
      <c r="P105" s="266">
        <f t="shared" si="84"/>
        <v>0</v>
      </c>
      <c r="Q105" s="266">
        <f t="shared" si="84"/>
        <v>0</v>
      </c>
      <c r="R105" s="266"/>
      <c r="S105" s="473">
        <f t="shared" si="84"/>
        <v>300</v>
      </c>
      <c r="T105" s="473">
        <f t="shared" si="84"/>
        <v>0</v>
      </c>
      <c r="U105" s="266">
        <f t="shared" si="84"/>
        <v>540</v>
      </c>
      <c r="V105" s="266">
        <f t="shared" si="84"/>
        <v>56000</v>
      </c>
      <c r="W105" s="266">
        <f t="shared" si="84"/>
        <v>0</v>
      </c>
      <c r="X105" s="473">
        <f t="shared" si="84"/>
        <v>0</v>
      </c>
      <c r="Y105" s="266">
        <f>SUM(Y106)</f>
        <v>0</v>
      </c>
      <c r="Z105" s="266">
        <f t="shared" si="84"/>
        <v>0</v>
      </c>
      <c r="AA105" s="266">
        <f t="shared" si="84"/>
        <v>0</v>
      </c>
      <c r="AB105" s="266">
        <f t="shared" si="84"/>
        <v>0</v>
      </c>
      <c r="AC105" s="266">
        <f t="shared" si="84"/>
        <v>0</v>
      </c>
      <c r="AD105" s="266">
        <f t="shared" si="84"/>
        <v>0</v>
      </c>
      <c r="AE105" s="266">
        <f>SUM(AE106)</f>
        <v>0</v>
      </c>
      <c r="AF105" s="43">
        <f t="shared" si="72"/>
        <v>56840</v>
      </c>
      <c r="AG105" s="266">
        <f>SUM(AG106)</f>
        <v>0</v>
      </c>
      <c r="AH105" s="266">
        <f>SUM(AH106)</f>
        <v>0</v>
      </c>
    </row>
    <row r="106" spans="5:34" s="267" customFormat="1" x14ac:dyDescent="0.25">
      <c r="E106" s="268" t="s">
        <v>678</v>
      </c>
      <c r="F106" s="269"/>
      <c r="G106" s="269"/>
      <c r="H106" s="269" t="s">
        <v>623</v>
      </c>
      <c r="I106" s="319" t="s">
        <v>653</v>
      </c>
      <c r="J106" s="271" t="s">
        <v>709</v>
      </c>
      <c r="K106" s="272" t="s">
        <v>710</v>
      </c>
      <c r="L106" s="273">
        <f t="shared" ref="L106:AD106" si="85">SUM(L107+L110+L112+L115)</f>
        <v>0</v>
      </c>
      <c r="M106" s="273">
        <f t="shared" si="85"/>
        <v>0</v>
      </c>
      <c r="N106" s="273">
        <f t="shared" si="85"/>
        <v>0</v>
      </c>
      <c r="O106" s="273">
        <f t="shared" si="85"/>
        <v>0</v>
      </c>
      <c r="P106" s="273">
        <f t="shared" si="85"/>
        <v>0</v>
      </c>
      <c r="Q106" s="273">
        <f t="shared" si="85"/>
        <v>0</v>
      </c>
      <c r="R106" s="273"/>
      <c r="S106" s="474">
        <f t="shared" si="85"/>
        <v>300</v>
      </c>
      <c r="T106" s="474">
        <f t="shared" si="85"/>
        <v>0</v>
      </c>
      <c r="U106" s="273">
        <f t="shared" si="85"/>
        <v>540</v>
      </c>
      <c r="V106" s="273">
        <f t="shared" si="85"/>
        <v>56000</v>
      </c>
      <c r="W106" s="273">
        <f t="shared" si="85"/>
        <v>0</v>
      </c>
      <c r="X106" s="474">
        <f t="shared" ref="X106" si="86">SUM(X107+X110+X112+X115)</f>
        <v>0</v>
      </c>
      <c r="Y106" s="273">
        <f>SUM(Y107+Y110+Y112+Y115)</f>
        <v>0</v>
      </c>
      <c r="Z106" s="273">
        <f t="shared" si="85"/>
        <v>0</v>
      </c>
      <c r="AA106" s="273">
        <f t="shared" si="85"/>
        <v>0</v>
      </c>
      <c r="AB106" s="273">
        <f t="shared" si="85"/>
        <v>0</v>
      </c>
      <c r="AC106" s="273">
        <f t="shared" si="85"/>
        <v>0</v>
      </c>
      <c r="AD106" s="273">
        <f t="shared" si="85"/>
        <v>0</v>
      </c>
      <c r="AE106" s="273">
        <f>SUM(AE107+AE110+AE112+AE115)</f>
        <v>0</v>
      </c>
      <c r="AF106" s="43">
        <f t="shared" si="72"/>
        <v>56840</v>
      </c>
      <c r="AG106" s="273">
        <f>SUM(AG107+AG110+AG112+AG115)</f>
        <v>0</v>
      </c>
      <c r="AH106" s="273">
        <f>SUM(AH107+AH110+AH112+AH115)</f>
        <v>0</v>
      </c>
    </row>
    <row r="107" spans="5:34" s="326" customFormat="1" x14ac:dyDescent="0.25">
      <c r="E107" s="320" t="s">
        <v>623</v>
      </c>
      <c r="F107" s="321"/>
      <c r="G107" s="321"/>
      <c r="H107" s="321"/>
      <c r="I107" s="322"/>
      <c r="J107" s="323" t="s">
        <v>711</v>
      </c>
      <c r="K107" s="324" t="s">
        <v>712</v>
      </c>
      <c r="L107" s="325">
        <f>SUM(L108:L109)</f>
        <v>0</v>
      </c>
      <c r="M107" s="325">
        <f>SUM(M108:M109)</f>
        <v>0</v>
      </c>
      <c r="N107" s="325">
        <f>SUM(N108:N109)</f>
        <v>0</v>
      </c>
      <c r="O107" s="325">
        <f t="shared" ref="O107:AD107" si="87">SUM(O108:O109)</f>
        <v>0</v>
      </c>
      <c r="P107" s="325">
        <f t="shared" si="87"/>
        <v>0</v>
      </c>
      <c r="Q107" s="325">
        <f t="shared" si="87"/>
        <v>0</v>
      </c>
      <c r="R107" s="325"/>
      <c r="S107" s="489">
        <f t="shared" si="87"/>
        <v>300</v>
      </c>
      <c r="T107" s="489">
        <f t="shared" si="87"/>
        <v>0</v>
      </c>
      <c r="U107" s="325">
        <f t="shared" si="87"/>
        <v>0</v>
      </c>
      <c r="V107" s="325">
        <f t="shared" si="87"/>
        <v>56000</v>
      </c>
      <c r="W107" s="325">
        <f t="shared" si="87"/>
        <v>0</v>
      </c>
      <c r="X107" s="489">
        <f t="shared" ref="X107" si="88">SUM(X108:X109)</f>
        <v>0</v>
      </c>
      <c r="Y107" s="325">
        <f>SUM(Y108:Y109)</f>
        <v>0</v>
      </c>
      <c r="Z107" s="325">
        <f t="shared" si="87"/>
        <v>0</v>
      </c>
      <c r="AA107" s="325">
        <f t="shared" si="87"/>
        <v>0</v>
      </c>
      <c r="AB107" s="325">
        <f t="shared" si="87"/>
        <v>0</v>
      </c>
      <c r="AC107" s="325">
        <f t="shared" si="87"/>
        <v>0</v>
      </c>
      <c r="AD107" s="325">
        <f t="shared" si="87"/>
        <v>0</v>
      </c>
      <c r="AE107" s="325">
        <f>SUM(AE108:AE109)</f>
        <v>0</v>
      </c>
      <c r="AF107" s="43">
        <f t="shared" si="72"/>
        <v>56300</v>
      </c>
      <c r="AG107" s="325">
        <f>SUM(AG108:AG109)</f>
        <v>0</v>
      </c>
      <c r="AH107" s="325">
        <f>SUM(AH108:AH109)</f>
        <v>0</v>
      </c>
    </row>
    <row r="108" spans="5:34" s="274" customFormat="1" x14ac:dyDescent="0.25">
      <c r="E108" s="275" t="s">
        <v>623</v>
      </c>
      <c r="F108" s="276"/>
      <c r="G108" s="276"/>
      <c r="H108" s="276"/>
      <c r="I108" s="277"/>
      <c r="J108" s="289" t="s">
        <v>711</v>
      </c>
      <c r="K108" s="278" t="s">
        <v>713</v>
      </c>
      <c r="L108" s="280"/>
      <c r="M108" s="280"/>
      <c r="N108" s="280"/>
      <c r="O108" s="280"/>
      <c r="P108" s="280">
        <f>Q108-O108</f>
        <v>0</v>
      </c>
      <c r="Q108" s="280"/>
      <c r="R108" s="280"/>
      <c r="S108" s="471">
        <v>300</v>
      </c>
      <c r="T108" s="471">
        <v>0</v>
      </c>
      <c r="U108" s="280"/>
      <c r="V108" s="280">
        <v>56000</v>
      </c>
      <c r="W108" s="280"/>
      <c r="X108" s="471"/>
      <c r="Y108" s="280"/>
      <c r="Z108" s="280"/>
      <c r="AA108" s="280"/>
      <c r="AB108" s="280"/>
      <c r="AC108" s="280"/>
      <c r="AD108" s="280"/>
      <c r="AE108" s="280"/>
      <c r="AF108" s="43">
        <f t="shared" si="72"/>
        <v>56300</v>
      </c>
      <c r="AG108" s="280"/>
      <c r="AH108" s="280"/>
    </row>
    <row r="109" spans="5:34" s="274" customFormat="1" x14ac:dyDescent="0.25">
      <c r="E109" s="275" t="s">
        <v>623</v>
      </c>
      <c r="F109" s="276"/>
      <c r="G109" s="276"/>
      <c r="H109" s="276"/>
      <c r="I109" s="277"/>
      <c r="J109" s="289" t="s">
        <v>711</v>
      </c>
      <c r="K109" s="278" t="s">
        <v>714</v>
      </c>
      <c r="L109" s="280"/>
      <c r="M109" s="280"/>
      <c r="N109" s="280"/>
      <c r="O109" s="280"/>
      <c r="P109" s="280">
        <f>Q109-O109</f>
        <v>0</v>
      </c>
      <c r="Q109" s="280"/>
      <c r="R109" s="280"/>
      <c r="S109" s="471"/>
      <c r="T109" s="471"/>
      <c r="U109" s="280"/>
      <c r="V109" s="280"/>
      <c r="W109" s="280"/>
      <c r="X109" s="471"/>
      <c r="Y109" s="280"/>
      <c r="Z109" s="280"/>
      <c r="AA109" s="280"/>
      <c r="AB109" s="280"/>
      <c r="AC109" s="280"/>
      <c r="AD109" s="280"/>
      <c r="AE109" s="280"/>
      <c r="AF109" s="43">
        <f t="shared" si="72"/>
        <v>0</v>
      </c>
      <c r="AG109" s="280"/>
      <c r="AH109" s="280"/>
    </row>
    <row r="110" spans="5:34" s="326" customFormat="1" hidden="1" x14ac:dyDescent="0.25">
      <c r="E110" s="320" t="s">
        <v>653</v>
      </c>
      <c r="F110" s="321"/>
      <c r="G110" s="321"/>
      <c r="H110" s="321"/>
      <c r="I110" s="322"/>
      <c r="J110" s="323" t="s">
        <v>715</v>
      </c>
      <c r="K110" s="324" t="s">
        <v>716</v>
      </c>
      <c r="L110" s="325">
        <f t="shared" ref="L110:AD110" si="89">SUM(L111)</f>
        <v>0</v>
      </c>
      <c r="M110" s="325">
        <f t="shared" si="89"/>
        <v>0</v>
      </c>
      <c r="N110" s="325">
        <f t="shared" si="89"/>
        <v>0</v>
      </c>
      <c r="O110" s="325">
        <f t="shared" si="89"/>
        <v>0</v>
      </c>
      <c r="P110" s="325">
        <f t="shared" si="89"/>
        <v>0</v>
      </c>
      <c r="Q110" s="325">
        <f t="shared" si="89"/>
        <v>0</v>
      </c>
      <c r="R110" s="325"/>
      <c r="S110" s="489">
        <f t="shared" si="89"/>
        <v>0</v>
      </c>
      <c r="T110" s="489">
        <f t="shared" si="89"/>
        <v>0</v>
      </c>
      <c r="U110" s="325">
        <f t="shared" si="89"/>
        <v>0</v>
      </c>
      <c r="V110" s="325"/>
      <c r="W110" s="325">
        <f t="shared" si="89"/>
        <v>0</v>
      </c>
      <c r="X110" s="489"/>
      <c r="Y110" s="325">
        <f>SUM(Y111)</f>
        <v>0</v>
      </c>
      <c r="Z110" s="325">
        <f t="shared" si="89"/>
        <v>0</v>
      </c>
      <c r="AA110" s="325">
        <f t="shared" si="89"/>
        <v>0</v>
      </c>
      <c r="AB110" s="325">
        <f t="shared" si="89"/>
        <v>0</v>
      </c>
      <c r="AC110" s="325">
        <f t="shared" si="89"/>
        <v>0</v>
      </c>
      <c r="AD110" s="325">
        <f t="shared" si="89"/>
        <v>0</v>
      </c>
      <c r="AE110" s="325">
        <f>SUM(AE111)</f>
        <v>0</v>
      </c>
      <c r="AF110" s="43">
        <f t="shared" si="72"/>
        <v>0</v>
      </c>
      <c r="AG110" s="325">
        <f>SUM(AG111)</f>
        <v>0</v>
      </c>
      <c r="AH110" s="325">
        <f>SUM(AH111)</f>
        <v>0</v>
      </c>
    </row>
    <row r="111" spans="5:34" s="274" customFormat="1" hidden="1" x14ac:dyDescent="0.25">
      <c r="E111" s="275" t="s">
        <v>653</v>
      </c>
      <c r="F111" s="276"/>
      <c r="G111" s="276"/>
      <c r="H111" s="276"/>
      <c r="I111" s="277"/>
      <c r="J111" s="289" t="s">
        <v>715</v>
      </c>
      <c r="K111" s="278" t="s">
        <v>717</v>
      </c>
      <c r="L111" s="280"/>
      <c r="M111" s="280"/>
      <c r="N111" s="280"/>
      <c r="O111" s="280"/>
      <c r="P111" s="280">
        <f>Q111-O111</f>
        <v>0</v>
      </c>
      <c r="Q111" s="280"/>
      <c r="R111" s="280"/>
      <c r="S111" s="471"/>
      <c r="T111" s="471"/>
      <c r="U111" s="280"/>
      <c r="V111" s="280"/>
      <c r="W111" s="280"/>
      <c r="X111" s="471"/>
      <c r="Y111" s="280"/>
      <c r="Z111" s="280"/>
      <c r="AA111" s="280"/>
      <c r="AB111" s="280"/>
      <c r="AC111" s="280"/>
      <c r="AD111" s="280"/>
      <c r="AE111" s="280"/>
      <c r="AF111" s="43">
        <f t="shared" si="72"/>
        <v>0</v>
      </c>
      <c r="AG111" s="280"/>
      <c r="AH111" s="280"/>
    </row>
    <row r="112" spans="5:34" s="326" customFormat="1" hidden="1" x14ac:dyDescent="0.25">
      <c r="E112" s="320" t="s">
        <v>678</v>
      </c>
      <c r="F112" s="321"/>
      <c r="G112" s="321"/>
      <c r="H112" s="321" t="s">
        <v>623</v>
      </c>
      <c r="I112" s="322"/>
      <c r="J112" s="323" t="s">
        <v>718</v>
      </c>
      <c r="K112" s="324" t="s">
        <v>719</v>
      </c>
      <c r="L112" s="325">
        <f t="shared" ref="L112:AD112" si="90">SUM(L113:L114)</f>
        <v>0</v>
      </c>
      <c r="M112" s="325">
        <f t="shared" si="90"/>
        <v>0</v>
      </c>
      <c r="N112" s="325">
        <f t="shared" si="90"/>
        <v>0</v>
      </c>
      <c r="O112" s="325">
        <f t="shared" si="90"/>
        <v>0</v>
      </c>
      <c r="P112" s="325">
        <f t="shared" si="90"/>
        <v>0</v>
      </c>
      <c r="Q112" s="325">
        <f t="shared" si="90"/>
        <v>0</v>
      </c>
      <c r="R112" s="325"/>
      <c r="S112" s="489">
        <f t="shared" si="90"/>
        <v>0</v>
      </c>
      <c r="T112" s="489">
        <f t="shared" si="90"/>
        <v>0</v>
      </c>
      <c r="U112" s="325">
        <f t="shared" si="90"/>
        <v>0</v>
      </c>
      <c r="V112" s="325"/>
      <c r="W112" s="325">
        <f t="shared" si="90"/>
        <v>0</v>
      </c>
      <c r="X112" s="489"/>
      <c r="Y112" s="325">
        <f>SUM(Y113:Y114)</f>
        <v>0</v>
      </c>
      <c r="Z112" s="325">
        <f t="shared" si="90"/>
        <v>0</v>
      </c>
      <c r="AA112" s="325">
        <f t="shared" si="90"/>
        <v>0</v>
      </c>
      <c r="AB112" s="325">
        <f t="shared" si="90"/>
        <v>0</v>
      </c>
      <c r="AC112" s="325">
        <f t="shared" si="90"/>
        <v>0</v>
      </c>
      <c r="AD112" s="325">
        <f t="shared" si="90"/>
        <v>0</v>
      </c>
      <c r="AE112" s="325">
        <f>SUM(AE113:AE114)</f>
        <v>0</v>
      </c>
      <c r="AF112" s="43">
        <f t="shared" si="72"/>
        <v>0</v>
      </c>
      <c r="AG112" s="325">
        <f>SUM(AG113:AG114)</f>
        <v>0</v>
      </c>
      <c r="AH112" s="325">
        <f>SUM(AH113:AH114)</f>
        <v>0</v>
      </c>
    </row>
    <row r="113" spans="4:34" s="274" customFormat="1" hidden="1" x14ac:dyDescent="0.25">
      <c r="E113" s="275" t="s">
        <v>678</v>
      </c>
      <c r="F113" s="276"/>
      <c r="G113" s="276"/>
      <c r="H113" s="276" t="s">
        <v>623</v>
      </c>
      <c r="I113" s="277"/>
      <c r="J113" s="289" t="s">
        <v>718</v>
      </c>
      <c r="K113" s="278" t="s">
        <v>720</v>
      </c>
      <c r="L113" s="280"/>
      <c r="M113" s="280"/>
      <c r="N113" s="280"/>
      <c r="O113" s="280"/>
      <c r="P113" s="280">
        <f>Q113-O113</f>
        <v>0</v>
      </c>
      <c r="Q113" s="280"/>
      <c r="R113" s="280"/>
      <c r="S113" s="471"/>
      <c r="T113" s="471"/>
      <c r="U113" s="280"/>
      <c r="V113" s="280"/>
      <c r="W113" s="280"/>
      <c r="X113" s="471"/>
      <c r="Y113" s="280"/>
      <c r="Z113" s="280"/>
      <c r="AA113" s="280"/>
      <c r="AB113" s="280"/>
      <c r="AC113" s="280"/>
      <c r="AD113" s="280"/>
      <c r="AE113" s="280"/>
      <c r="AF113" s="43">
        <f t="shared" si="72"/>
        <v>0</v>
      </c>
      <c r="AG113" s="280"/>
      <c r="AH113" s="280"/>
    </row>
    <row r="114" spans="4:34" s="274" customFormat="1" hidden="1" x14ac:dyDescent="0.25">
      <c r="E114" s="275" t="s">
        <v>678</v>
      </c>
      <c r="F114" s="276"/>
      <c r="G114" s="276"/>
      <c r="H114" s="276" t="s">
        <v>623</v>
      </c>
      <c r="I114" s="277"/>
      <c r="J114" s="289" t="s">
        <v>718</v>
      </c>
      <c r="K114" s="278" t="s">
        <v>720</v>
      </c>
      <c r="L114" s="280"/>
      <c r="M114" s="280"/>
      <c r="N114" s="280"/>
      <c r="O114" s="280"/>
      <c r="P114" s="280">
        <f>Q114-O114</f>
        <v>0</v>
      </c>
      <c r="Q114" s="280"/>
      <c r="R114" s="280"/>
      <c r="S114" s="471"/>
      <c r="T114" s="471"/>
      <c r="U114" s="280"/>
      <c r="V114" s="280"/>
      <c r="W114" s="280"/>
      <c r="X114" s="471"/>
      <c r="Y114" s="280"/>
      <c r="Z114" s="280"/>
      <c r="AA114" s="280"/>
      <c r="AB114" s="280"/>
      <c r="AC114" s="280"/>
      <c r="AD114" s="280"/>
      <c r="AE114" s="280"/>
      <c r="AF114" s="43">
        <f t="shared" si="72"/>
        <v>0</v>
      </c>
      <c r="AG114" s="280"/>
      <c r="AH114" s="280"/>
    </row>
    <row r="115" spans="4:34" s="326" customFormat="1" x14ac:dyDescent="0.25">
      <c r="E115" s="320" t="s">
        <v>678</v>
      </c>
      <c r="F115" s="321"/>
      <c r="G115" s="321"/>
      <c r="H115" s="321"/>
      <c r="I115" s="322"/>
      <c r="J115" s="323" t="s">
        <v>721</v>
      </c>
      <c r="K115" s="324" t="s">
        <v>710</v>
      </c>
      <c r="L115" s="325">
        <f>SUM(L116:L118)</f>
        <v>0</v>
      </c>
      <c r="M115" s="325">
        <f>SUM(M116:M118)</f>
        <v>0</v>
      </c>
      <c r="N115" s="325">
        <f>SUM(N116:N118)</f>
        <v>0</v>
      </c>
      <c r="O115" s="325">
        <f t="shared" ref="O115:AD115" si="91">SUM(O116:O118)</f>
        <v>0</v>
      </c>
      <c r="P115" s="325">
        <f t="shared" si="91"/>
        <v>0</v>
      </c>
      <c r="Q115" s="325">
        <f t="shared" si="91"/>
        <v>0</v>
      </c>
      <c r="R115" s="325"/>
      <c r="S115" s="489">
        <f t="shared" si="91"/>
        <v>0</v>
      </c>
      <c r="T115" s="489">
        <f t="shared" si="91"/>
        <v>0</v>
      </c>
      <c r="U115" s="325">
        <f t="shared" si="91"/>
        <v>540</v>
      </c>
      <c r="V115" s="325">
        <f t="shared" si="91"/>
        <v>0</v>
      </c>
      <c r="W115" s="325">
        <f t="shared" si="91"/>
        <v>0</v>
      </c>
      <c r="X115" s="489">
        <f t="shared" si="91"/>
        <v>0</v>
      </c>
      <c r="Y115" s="325">
        <f>SUM(Y116:Y118)</f>
        <v>0</v>
      </c>
      <c r="Z115" s="325">
        <f t="shared" si="91"/>
        <v>0</v>
      </c>
      <c r="AA115" s="325">
        <f t="shared" si="91"/>
        <v>0</v>
      </c>
      <c r="AB115" s="325">
        <f t="shared" si="91"/>
        <v>0</v>
      </c>
      <c r="AC115" s="325">
        <f t="shared" si="91"/>
        <v>0</v>
      </c>
      <c r="AD115" s="325">
        <f t="shared" si="91"/>
        <v>0</v>
      </c>
      <c r="AE115" s="325">
        <f>SUM(AE116:AE118)</f>
        <v>0</v>
      </c>
      <c r="AF115" s="43">
        <f t="shared" si="72"/>
        <v>540</v>
      </c>
      <c r="AG115" s="325">
        <f>SUM(AG116:AG118)</f>
        <v>0</v>
      </c>
      <c r="AH115" s="325">
        <f>SUM(AH116:AH118)</f>
        <v>0</v>
      </c>
    </row>
    <row r="116" spans="4:34" s="274" customFormat="1" x14ac:dyDescent="0.25">
      <c r="E116" s="275" t="s">
        <v>678</v>
      </c>
      <c r="F116" s="276"/>
      <c r="G116" s="276"/>
      <c r="H116" s="276"/>
      <c r="I116" s="277"/>
      <c r="J116" s="289" t="s">
        <v>721</v>
      </c>
      <c r="K116" s="278" t="s">
        <v>722</v>
      </c>
      <c r="L116" s="280"/>
      <c r="M116" s="280"/>
      <c r="N116" s="280"/>
      <c r="O116" s="280"/>
      <c r="P116" s="280">
        <f>Q116-O116</f>
        <v>0</v>
      </c>
      <c r="Q116" s="280"/>
      <c r="R116" s="280"/>
      <c r="S116" s="471"/>
      <c r="T116" s="471"/>
      <c r="U116" s="280"/>
      <c r="V116" s="280"/>
      <c r="W116" s="280"/>
      <c r="X116" s="471"/>
      <c r="Y116" s="280"/>
      <c r="Z116" s="280"/>
      <c r="AA116" s="280"/>
      <c r="AB116" s="280"/>
      <c r="AC116" s="280"/>
      <c r="AD116" s="280"/>
      <c r="AE116" s="280"/>
      <c r="AF116" s="43">
        <f t="shared" ref="AF116:AF147" si="92">SUM(S116:AD116)</f>
        <v>0</v>
      </c>
      <c r="AG116" s="280"/>
      <c r="AH116" s="280"/>
    </row>
    <row r="117" spans="4:34" s="274" customFormat="1" x14ac:dyDescent="0.25">
      <c r="E117" s="275" t="s">
        <v>678</v>
      </c>
      <c r="F117" s="276"/>
      <c r="G117" s="276"/>
      <c r="H117" s="276"/>
      <c r="I117" s="277"/>
      <c r="J117" s="289" t="s">
        <v>721</v>
      </c>
      <c r="K117" s="278" t="s">
        <v>723</v>
      </c>
      <c r="L117" s="280"/>
      <c r="M117" s="280"/>
      <c r="N117" s="280"/>
      <c r="O117" s="280"/>
      <c r="P117" s="280">
        <f>Q117-O117</f>
        <v>0</v>
      </c>
      <c r="Q117" s="280"/>
      <c r="R117" s="280"/>
      <c r="S117" s="471"/>
      <c r="T117" s="471"/>
      <c r="U117" s="280"/>
      <c r="V117" s="280"/>
      <c r="W117" s="280"/>
      <c r="X117" s="471"/>
      <c r="Y117" s="280"/>
      <c r="Z117" s="280"/>
      <c r="AA117" s="280"/>
      <c r="AB117" s="280"/>
      <c r="AC117" s="280"/>
      <c r="AD117" s="280"/>
      <c r="AE117" s="280"/>
      <c r="AF117" s="43">
        <f t="shared" si="92"/>
        <v>0</v>
      </c>
      <c r="AG117" s="280"/>
      <c r="AH117" s="280"/>
    </row>
    <row r="118" spans="4:34" s="281" customFormat="1" x14ac:dyDescent="0.25">
      <c r="E118" s="275" t="s">
        <v>678</v>
      </c>
      <c r="F118" s="276"/>
      <c r="G118" s="276"/>
      <c r="H118" s="276"/>
      <c r="I118" s="277"/>
      <c r="J118" s="285" t="s">
        <v>721</v>
      </c>
      <c r="K118" s="279" t="s">
        <v>710</v>
      </c>
      <c r="L118" s="280"/>
      <c r="M118" s="280"/>
      <c r="N118" s="280"/>
      <c r="O118" s="280"/>
      <c r="P118" s="280">
        <v>0</v>
      </c>
      <c r="Q118" s="280"/>
      <c r="R118" s="280"/>
      <c r="S118" s="471"/>
      <c r="T118" s="471"/>
      <c r="U118" s="280">
        <v>540</v>
      </c>
      <c r="V118" s="280"/>
      <c r="W118" s="280"/>
      <c r="X118" s="471"/>
      <c r="Y118" s="280"/>
      <c r="Z118" s="280"/>
      <c r="AA118" s="280"/>
      <c r="AB118" s="280"/>
      <c r="AC118" s="280"/>
      <c r="AD118" s="280"/>
      <c r="AE118" s="280"/>
      <c r="AF118" s="43">
        <f t="shared" si="92"/>
        <v>540</v>
      </c>
      <c r="AG118" s="280"/>
      <c r="AH118" s="280"/>
    </row>
    <row r="119" spans="4:34" s="230" customFormat="1" ht="33.75" customHeight="1" x14ac:dyDescent="0.25">
      <c r="D119" s="282" t="s">
        <v>724</v>
      </c>
      <c r="E119" s="252" t="s">
        <v>678</v>
      </c>
      <c r="F119" s="254" t="s">
        <v>725</v>
      </c>
      <c r="G119" s="254"/>
      <c r="H119" s="254"/>
      <c r="I119" s="290"/>
      <c r="J119" s="262" t="s">
        <v>638</v>
      </c>
      <c r="K119" s="263" t="s">
        <v>726</v>
      </c>
      <c r="L119" s="258">
        <f>SUM(L120+L126)</f>
        <v>0</v>
      </c>
      <c r="M119" s="258">
        <f t="shared" ref="M119:AD119" si="93">SUM(M120+M126)</f>
        <v>0</v>
      </c>
      <c r="N119" s="258">
        <f t="shared" si="93"/>
        <v>0</v>
      </c>
      <c r="O119" s="258">
        <f t="shared" si="93"/>
        <v>0</v>
      </c>
      <c r="P119" s="258">
        <f t="shared" si="93"/>
        <v>0</v>
      </c>
      <c r="Q119" s="258">
        <f t="shared" si="93"/>
        <v>0</v>
      </c>
      <c r="R119" s="258"/>
      <c r="S119" s="472">
        <f t="shared" si="93"/>
        <v>0</v>
      </c>
      <c r="T119" s="472">
        <f t="shared" si="93"/>
        <v>0</v>
      </c>
      <c r="U119" s="258">
        <f t="shared" si="93"/>
        <v>40</v>
      </c>
      <c r="V119" s="258">
        <f t="shared" si="93"/>
        <v>0</v>
      </c>
      <c r="W119" s="258">
        <f t="shared" si="93"/>
        <v>0</v>
      </c>
      <c r="X119" s="472">
        <f t="shared" ref="X119" si="94">SUM(X120+X126)</f>
        <v>0</v>
      </c>
      <c r="Y119" s="258">
        <f>SUM(Y120+Y126)</f>
        <v>0</v>
      </c>
      <c r="Z119" s="258">
        <f t="shared" si="93"/>
        <v>0</v>
      </c>
      <c r="AA119" s="258">
        <f t="shared" si="93"/>
        <v>0</v>
      </c>
      <c r="AB119" s="258">
        <f t="shared" si="93"/>
        <v>4200</v>
      </c>
      <c r="AC119" s="258">
        <f t="shared" si="93"/>
        <v>0</v>
      </c>
      <c r="AD119" s="258">
        <f t="shared" si="93"/>
        <v>0</v>
      </c>
      <c r="AE119" s="258">
        <f>SUM(AE120+AE126)</f>
        <v>0</v>
      </c>
      <c r="AF119" s="43">
        <f t="shared" si="92"/>
        <v>4240</v>
      </c>
      <c r="AG119" s="258">
        <v>4410</v>
      </c>
      <c r="AH119" s="258">
        <v>4454</v>
      </c>
    </row>
    <row r="120" spans="4:34" s="230" customFormat="1" x14ac:dyDescent="0.25">
      <c r="D120" s="282" t="s">
        <v>727</v>
      </c>
      <c r="E120" s="252" t="s">
        <v>678</v>
      </c>
      <c r="F120" s="254"/>
      <c r="G120" s="254"/>
      <c r="H120" s="254"/>
      <c r="I120" s="290"/>
      <c r="J120" s="264" t="s">
        <v>728</v>
      </c>
      <c r="K120" s="265" t="s">
        <v>223</v>
      </c>
      <c r="L120" s="266">
        <f>SUM(L121+L124)</f>
        <v>0</v>
      </c>
      <c r="M120" s="266">
        <f t="shared" ref="M120:AD120" si="95">SUM(M121+M124)</f>
        <v>0</v>
      </c>
      <c r="N120" s="266">
        <f t="shared" si="95"/>
        <v>0</v>
      </c>
      <c r="O120" s="266">
        <f t="shared" si="95"/>
        <v>0</v>
      </c>
      <c r="P120" s="266">
        <f t="shared" si="95"/>
        <v>0</v>
      </c>
      <c r="Q120" s="266">
        <f t="shared" si="95"/>
        <v>0</v>
      </c>
      <c r="R120" s="266"/>
      <c r="S120" s="473">
        <f t="shared" si="95"/>
        <v>0</v>
      </c>
      <c r="T120" s="473">
        <f t="shared" si="95"/>
        <v>0</v>
      </c>
      <c r="U120" s="266">
        <f t="shared" si="95"/>
        <v>40</v>
      </c>
      <c r="V120" s="266">
        <f t="shared" ref="V120" si="96">SUM(V121+V124)</f>
        <v>0</v>
      </c>
      <c r="W120" s="266">
        <f t="shared" si="95"/>
        <v>0</v>
      </c>
      <c r="X120" s="473">
        <f t="shared" ref="X120" si="97">SUM(X121+X124)</f>
        <v>0</v>
      </c>
      <c r="Y120" s="266">
        <f>SUM(Y121+Y124)</f>
        <v>0</v>
      </c>
      <c r="Z120" s="266">
        <f t="shared" si="95"/>
        <v>0</v>
      </c>
      <c r="AA120" s="266">
        <f t="shared" si="95"/>
        <v>0</v>
      </c>
      <c r="AB120" s="266">
        <f t="shared" si="95"/>
        <v>0</v>
      </c>
      <c r="AC120" s="266">
        <f t="shared" si="95"/>
        <v>0</v>
      </c>
      <c r="AD120" s="266">
        <f t="shared" si="95"/>
        <v>0</v>
      </c>
      <c r="AE120" s="266">
        <f>SUM(AE121+AE124)</f>
        <v>0</v>
      </c>
      <c r="AF120" s="43">
        <f t="shared" si="92"/>
        <v>40</v>
      </c>
      <c r="AG120" s="266">
        <f>SUM(AG121+AG124)</f>
        <v>0</v>
      </c>
      <c r="AH120" s="266">
        <f>SUM(AH121+AH124)</f>
        <v>0</v>
      </c>
    </row>
    <row r="121" spans="4:34" s="267" customFormat="1" ht="15.75" hidden="1" customHeight="1" x14ac:dyDescent="0.25">
      <c r="D121" s="283" t="s">
        <v>729</v>
      </c>
      <c r="E121" s="252" t="s">
        <v>678</v>
      </c>
      <c r="F121" s="254"/>
      <c r="G121" s="254"/>
      <c r="H121" s="254"/>
      <c r="I121" s="291"/>
      <c r="J121" s="271" t="s">
        <v>730</v>
      </c>
      <c r="K121" s="272" t="s">
        <v>731</v>
      </c>
      <c r="L121" s="273">
        <f>SUM(L122:L123)</f>
        <v>0</v>
      </c>
      <c r="M121" s="273">
        <f t="shared" ref="M121:AD121" si="98">SUM(M122:M123)</f>
        <v>0</v>
      </c>
      <c r="N121" s="273">
        <f t="shared" si="98"/>
        <v>0</v>
      </c>
      <c r="O121" s="273">
        <f t="shared" si="98"/>
        <v>0</v>
      </c>
      <c r="P121" s="273">
        <f t="shared" si="98"/>
        <v>0</v>
      </c>
      <c r="Q121" s="273">
        <f t="shared" si="98"/>
        <v>0</v>
      </c>
      <c r="R121" s="273"/>
      <c r="S121" s="474">
        <f t="shared" si="98"/>
        <v>0</v>
      </c>
      <c r="T121" s="474">
        <f t="shared" si="98"/>
        <v>0</v>
      </c>
      <c r="U121" s="273">
        <f t="shared" si="98"/>
        <v>0</v>
      </c>
      <c r="V121" s="273">
        <f t="shared" ref="V121" si="99">SUM(V122:V123)</f>
        <v>0</v>
      </c>
      <c r="W121" s="273">
        <f t="shared" si="98"/>
        <v>0</v>
      </c>
      <c r="X121" s="474">
        <f t="shared" ref="X121" si="100">SUM(X122:X123)</f>
        <v>0</v>
      </c>
      <c r="Y121" s="273">
        <f>SUM(Y122:Y123)</f>
        <v>0</v>
      </c>
      <c r="Z121" s="273">
        <f t="shared" si="98"/>
        <v>0</v>
      </c>
      <c r="AA121" s="273">
        <f t="shared" si="98"/>
        <v>0</v>
      </c>
      <c r="AB121" s="273">
        <f t="shared" si="98"/>
        <v>0</v>
      </c>
      <c r="AC121" s="273">
        <f t="shared" si="98"/>
        <v>0</v>
      </c>
      <c r="AD121" s="273">
        <f t="shared" si="98"/>
        <v>0</v>
      </c>
      <c r="AE121" s="273">
        <f>SUM(AE122:AE123)</f>
        <v>0</v>
      </c>
      <c r="AF121" s="43">
        <f t="shared" si="92"/>
        <v>0</v>
      </c>
      <c r="AG121" s="273">
        <f>SUM(AG122:AG123)</f>
        <v>0</v>
      </c>
      <c r="AH121" s="273">
        <f>SUM(AH122:AH123)</f>
        <v>0</v>
      </c>
    </row>
    <row r="122" spans="4:34" s="274" customFormat="1" hidden="1" x14ac:dyDescent="0.25">
      <c r="D122" s="284" t="s">
        <v>732</v>
      </c>
      <c r="E122" s="252" t="s">
        <v>678</v>
      </c>
      <c r="F122" s="254"/>
      <c r="G122" s="254"/>
      <c r="H122" s="254"/>
      <c r="I122" s="292"/>
      <c r="J122" s="285" t="s">
        <v>733</v>
      </c>
      <c r="K122" s="279" t="s">
        <v>734</v>
      </c>
      <c r="L122" s="280"/>
      <c r="M122" s="280"/>
      <c r="N122" s="280"/>
      <c r="O122" s="280"/>
      <c r="P122" s="280">
        <f>Q122-O122</f>
        <v>0</v>
      </c>
      <c r="Q122" s="280"/>
      <c r="R122" s="280"/>
      <c r="S122" s="471"/>
      <c r="T122" s="471"/>
      <c r="U122" s="280"/>
      <c r="V122" s="280"/>
      <c r="W122" s="280"/>
      <c r="X122" s="471"/>
      <c r="Y122" s="280"/>
      <c r="Z122" s="280"/>
      <c r="AA122" s="280"/>
      <c r="AB122" s="280"/>
      <c r="AC122" s="280">
        <v>0</v>
      </c>
      <c r="AD122" s="280"/>
      <c r="AE122" s="280"/>
      <c r="AF122" s="43">
        <f t="shared" si="92"/>
        <v>0</v>
      </c>
      <c r="AG122" s="280"/>
      <c r="AH122" s="280"/>
    </row>
    <row r="123" spans="4:34" s="274" customFormat="1" hidden="1" x14ac:dyDescent="0.25">
      <c r="D123" s="284" t="s">
        <v>732</v>
      </c>
      <c r="E123" s="252" t="s">
        <v>678</v>
      </c>
      <c r="F123" s="254"/>
      <c r="G123" s="254"/>
      <c r="H123" s="254"/>
      <c r="I123" s="292"/>
      <c r="J123" s="285" t="s">
        <v>735</v>
      </c>
      <c r="K123" s="279" t="s">
        <v>736</v>
      </c>
      <c r="L123" s="280"/>
      <c r="M123" s="280"/>
      <c r="N123" s="280"/>
      <c r="O123" s="280"/>
      <c r="P123" s="280">
        <f>Q123-O123</f>
        <v>0</v>
      </c>
      <c r="Q123" s="280"/>
      <c r="R123" s="280"/>
      <c r="S123" s="471"/>
      <c r="T123" s="471"/>
      <c r="U123" s="280"/>
      <c r="V123" s="280"/>
      <c r="W123" s="280"/>
      <c r="X123" s="471"/>
      <c r="Y123" s="280"/>
      <c r="Z123" s="280"/>
      <c r="AA123" s="280"/>
      <c r="AB123" s="280"/>
      <c r="AC123" s="280">
        <v>0</v>
      </c>
      <c r="AD123" s="280"/>
      <c r="AE123" s="280"/>
      <c r="AF123" s="43">
        <f t="shared" si="92"/>
        <v>0</v>
      </c>
      <c r="AG123" s="280"/>
      <c r="AH123" s="280"/>
    </row>
    <row r="124" spans="4:34" s="267" customFormat="1" x14ac:dyDescent="0.25">
      <c r="D124" s="283" t="s">
        <v>729</v>
      </c>
      <c r="E124" s="252" t="s">
        <v>678</v>
      </c>
      <c r="F124" s="254"/>
      <c r="G124" s="254"/>
      <c r="H124" s="254"/>
      <c r="I124" s="291"/>
      <c r="J124" s="271" t="s">
        <v>737</v>
      </c>
      <c r="K124" s="272" t="s">
        <v>738</v>
      </c>
      <c r="L124" s="273">
        <f t="shared" ref="L124:AH124" si="101">SUM(L125:L125)</f>
        <v>0</v>
      </c>
      <c r="M124" s="273">
        <f t="shared" si="101"/>
        <v>0</v>
      </c>
      <c r="N124" s="273">
        <f t="shared" si="101"/>
        <v>0</v>
      </c>
      <c r="O124" s="273">
        <f t="shared" si="101"/>
        <v>0</v>
      </c>
      <c r="P124" s="273">
        <f t="shared" si="101"/>
        <v>0</v>
      </c>
      <c r="Q124" s="273">
        <f>SUM(Q125:Q125)</f>
        <v>0</v>
      </c>
      <c r="R124" s="273"/>
      <c r="S124" s="474">
        <f t="shared" si="101"/>
        <v>0</v>
      </c>
      <c r="T124" s="474">
        <f>SUM(T125:T125)</f>
        <v>0</v>
      </c>
      <c r="U124" s="273">
        <f t="shared" si="101"/>
        <v>40</v>
      </c>
      <c r="V124" s="273">
        <f t="shared" si="101"/>
        <v>0</v>
      </c>
      <c r="W124" s="273">
        <f t="shared" si="101"/>
        <v>0</v>
      </c>
      <c r="X124" s="474">
        <f t="shared" si="101"/>
        <v>0</v>
      </c>
      <c r="Y124" s="273">
        <f t="shared" si="101"/>
        <v>0</v>
      </c>
      <c r="Z124" s="273">
        <f t="shared" si="101"/>
        <v>0</v>
      </c>
      <c r="AA124" s="273">
        <f t="shared" si="101"/>
        <v>0</v>
      </c>
      <c r="AB124" s="273">
        <f t="shared" si="101"/>
        <v>0</v>
      </c>
      <c r="AC124" s="273">
        <f t="shared" si="101"/>
        <v>0</v>
      </c>
      <c r="AD124" s="273">
        <f t="shared" si="101"/>
        <v>0</v>
      </c>
      <c r="AE124" s="273">
        <f t="shared" si="101"/>
        <v>0</v>
      </c>
      <c r="AF124" s="43">
        <f t="shared" si="92"/>
        <v>40</v>
      </c>
      <c r="AG124" s="273">
        <f t="shared" si="101"/>
        <v>0</v>
      </c>
      <c r="AH124" s="273">
        <f t="shared" si="101"/>
        <v>0</v>
      </c>
    </row>
    <row r="125" spans="4:34" s="274" customFormat="1" x14ac:dyDescent="0.25">
      <c r="D125" s="284" t="s">
        <v>732</v>
      </c>
      <c r="E125" s="252" t="s">
        <v>678</v>
      </c>
      <c r="F125" s="254"/>
      <c r="G125" s="254"/>
      <c r="H125" s="254"/>
      <c r="I125" s="292"/>
      <c r="J125" s="285" t="s">
        <v>739</v>
      </c>
      <c r="K125" s="279" t="s">
        <v>738</v>
      </c>
      <c r="L125" s="280"/>
      <c r="M125" s="280"/>
      <c r="N125" s="280"/>
      <c r="O125" s="280"/>
      <c r="P125" s="280">
        <f>Q125-O125</f>
        <v>0</v>
      </c>
      <c r="Q125" s="280"/>
      <c r="R125" s="280"/>
      <c r="S125" s="471"/>
      <c r="T125" s="471"/>
      <c r="U125" s="280">
        <v>40</v>
      </c>
      <c r="V125" s="280"/>
      <c r="W125" s="280"/>
      <c r="X125" s="471"/>
      <c r="Y125" s="280"/>
      <c r="Z125" s="280"/>
      <c r="AA125" s="280"/>
      <c r="AB125" s="280"/>
      <c r="AC125" s="280">
        <v>0</v>
      </c>
      <c r="AD125" s="280"/>
      <c r="AE125" s="280"/>
      <c r="AF125" s="43">
        <f t="shared" si="92"/>
        <v>40</v>
      </c>
      <c r="AG125" s="280"/>
      <c r="AH125" s="280"/>
    </row>
    <row r="126" spans="4:34" s="230" customFormat="1" ht="17.25" customHeight="1" x14ac:dyDescent="0.25">
      <c r="D126" s="282" t="s">
        <v>727</v>
      </c>
      <c r="E126" s="252" t="s">
        <v>725</v>
      </c>
      <c r="F126" s="254"/>
      <c r="G126" s="254"/>
      <c r="H126" s="254"/>
      <c r="I126" s="290"/>
      <c r="J126" s="264" t="s">
        <v>740</v>
      </c>
      <c r="K126" s="265" t="s">
        <v>741</v>
      </c>
      <c r="L126" s="266">
        <f>SUM(L127+L132)</f>
        <v>0</v>
      </c>
      <c r="M126" s="266">
        <f t="shared" ref="M126:AD126" si="102">SUM(M127+M132)</f>
        <v>0</v>
      </c>
      <c r="N126" s="266">
        <f t="shared" si="102"/>
        <v>0</v>
      </c>
      <c r="O126" s="266">
        <f t="shared" si="102"/>
        <v>0</v>
      </c>
      <c r="P126" s="266">
        <f t="shared" si="102"/>
        <v>0</v>
      </c>
      <c r="Q126" s="266">
        <f t="shared" si="102"/>
        <v>0</v>
      </c>
      <c r="R126" s="266"/>
      <c r="S126" s="473">
        <f t="shared" si="102"/>
        <v>0</v>
      </c>
      <c r="T126" s="473">
        <f t="shared" si="102"/>
        <v>0</v>
      </c>
      <c r="U126" s="266">
        <f t="shared" si="102"/>
        <v>0</v>
      </c>
      <c r="V126" s="266">
        <f t="shared" ref="V126" si="103">SUM(V127+V132)</f>
        <v>0</v>
      </c>
      <c r="W126" s="266">
        <f t="shared" si="102"/>
        <v>0</v>
      </c>
      <c r="X126" s="473">
        <f t="shared" ref="X126" si="104">SUM(X127+X132)</f>
        <v>0</v>
      </c>
      <c r="Y126" s="266">
        <f>SUM(Y127+Y132)</f>
        <v>0</v>
      </c>
      <c r="Z126" s="266">
        <f t="shared" si="102"/>
        <v>0</v>
      </c>
      <c r="AA126" s="266">
        <f t="shared" si="102"/>
        <v>0</v>
      </c>
      <c r="AB126" s="266">
        <f t="shared" si="102"/>
        <v>4200</v>
      </c>
      <c r="AC126" s="266">
        <f t="shared" si="102"/>
        <v>0</v>
      </c>
      <c r="AD126" s="266">
        <f t="shared" si="102"/>
        <v>0</v>
      </c>
      <c r="AE126" s="266">
        <f>SUM(AE127+AE132)</f>
        <v>0</v>
      </c>
      <c r="AF126" s="43">
        <f t="shared" si="92"/>
        <v>4200</v>
      </c>
      <c r="AG126" s="266">
        <f>SUM(AG127+AG132)</f>
        <v>0</v>
      </c>
      <c r="AH126" s="266">
        <f>SUM(AH127+AH132)</f>
        <v>0</v>
      </c>
    </row>
    <row r="127" spans="4:34" s="267" customFormat="1" ht="18.75" customHeight="1" x14ac:dyDescent="0.25">
      <c r="D127" s="283" t="s">
        <v>729</v>
      </c>
      <c r="E127" s="252" t="s">
        <v>725</v>
      </c>
      <c r="F127" s="254"/>
      <c r="G127" s="254"/>
      <c r="H127" s="254"/>
      <c r="I127" s="291"/>
      <c r="J127" s="271" t="s">
        <v>742</v>
      </c>
      <c r="K127" s="272" t="s">
        <v>743</v>
      </c>
      <c r="L127" s="273">
        <f>SUM(L128:L131)</f>
        <v>0</v>
      </c>
      <c r="M127" s="273">
        <f t="shared" ref="M127:AD127" si="105">SUM(M128:M131)</f>
        <v>0</v>
      </c>
      <c r="N127" s="273">
        <f t="shared" si="105"/>
        <v>0</v>
      </c>
      <c r="O127" s="273">
        <f t="shared" si="105"/>
        <v>0</v>
      </c>
      <c r="P127" s="273">
        <f t="shared" si="105"/>
        <v>0</v>
      </c>
      <c r="Q127" s="273">
        <f t="shared" si="105"/>
        <v>0</v>
      </c>
      <c r="R127" s="273"/>
      <c r="S127" s="474">
        <f t="shared" si="105"/>
        <v>0</v>
      </c>
      <c r="T127" s="474">
        <f t="shared" si="105"/>
        <v>0</v>
      </c>
      <c r="U127" s="273">
        <f t="shared" si="105"/>
        <v>0</v>
      </c>
      <c r="V127" s="273">
        <f t="shared" ref="V127" si="106">SUM(V128:V131)</f>
        <v>0</v>
      </c>
      <c r="W127" s="273">
        <f t="shared" si="105"/>
        <v>0</v>
      </c>
      <c r="X127" s="474">
        <f t="shared" ref="X127" si="107">SUM(X128:X131)</f>
        <v>0</v>
      </c>
      <c r="Y127" s="273">
        <f>SUM(Y128:Y131)</f>
        <v>0</v>
      </c>
      <c r="Z127" s="273">
        <f t="shared" si="105"/>
        <v>0</v>
      </c>
      <c r="AA127" s="273">
        <f t="shared" si="105"/>
        <v>0</v>
      </c>
      <c r="AB127" s="273">
        <f t="shared" si="105"/>
        <v>4000</v>
      </c>
      <c r="AC127" s="273">
        <f t="shared" si="105"/>
        <v>0</v>
      </c>
      <c r="AD127" s="273">
        <f t="shared" si="105"/>
        <v>0</v>
      </c>
      <c r="AE127" s="273">
        <f>SUM(AE128:AE131)</f>
        <v>0</v>
      </c>
      <c r="AF127" s="43">
        <f t="shared" si="92"/>
        <v>4000</v>
      </c>
      <c r="AG127" s="273">
        <f>SUM(AG128:AG131)</f>
        <v>0</v>
      </c>
      <c r="AH127" s="273">
        <f>SUM(AH128:AH131)</f>
        <v>0</v>
      </c>
    </row>
    <row r="128" spans="4:34" s="274" customFormat="1" ht="15.75" customHeight="1" x14ac:dyDescent="0.25">
      <c r="D128" s="284" t="s">
        <v>732</v>
      </c>
      <c r="E128" s="252" t="s">
        <v>725</v>
      </c>
      <c r="F128" s="254"/>
      <c r="G128" s="254"/>
      <c r="H128" s="254"/>
      <c r="I128" s="292"/>
      <c r="J128" s="285" t="s">
        <v>744</v>
      </c>
      <c r="K128" s="279" t="s">
        <v>745</v>
      </c>
      <c r="L128" s="280"/>
      <c r="M128" s="280"/>
      <c r="N128" s="280"/>
      <c r="O128" s="280"/>
      <c r="P128" s="280">
        <f>Q128-O128</f>
        <v>0</v>
      </c>
      <c r="Q128" s="280"/>
      <c r="R128" s="280"/>
      <c r="S128" s="471"/>
      <c r="T128" s="471"/>
      <c r="U128" s="280"/>
      <c r="V128" s="280"/>
      <c r="W128" s="280"/>
      <c r="X128" s="471"/>
      <c r="Y128" s="280"/>
      <c r="Z128" s="280"/>
      <c r="AA128" s="280"/>
      <c r="AB128" s="280">
        <v>500</v>
      </c>
      <c r="AC128" s="280">
        <v>0</v>
      </c>
      <c r="AD128" s="280"/>
      <c r="AE128" s="280"/>
      <c r="AF128" s="43">
        <f t="shared" si="92"/>
        <v>500</v>
      </c>
      <c r="AG128" s="280"/>
      <c r="AH128" s="280"/>
    </row>
    <row r="129" spans="4:34" s="274" customFormat="1" ht="15.75" customHeight="1" x14ac:dyDescent="0.25">
      <c r="D129" s="284"/>
      <c r="E129" s="252" t="s">
        <v>725</v>
      </c>
      <c r="F129" s="254"/>
      <c r="G129" s="254"/>
      <c r="H129" s="254"/>
      <c r="I129" s="292"/>
      <c r="J129" s="285" t="s">
        <v>746</v>
      </c>
      <c r="K129" s="279" t="s">
        <v>747</v>
      </c>
      <c r="L129" s="280"/>
      <c r="M129" s="280"/>
      <c r="N129" s="280"/>
      <c r="O129" s="280"/>
      <c r="P129" s="280">
        <f>Q129-O129</f>
        <v>0</v>
      </c>
      <c r="Q129" s="280"/>
      <c r="R129" s="280"/>
      <c r="S129" s="471"/>
      <c r="T129" s="471"/>
      <c r="U129" s="280"/>
      <c r="V129" s="280"/>
      <c r="W129" s="280"/>
      <c r="X129" s="471"/>
      <c r="Y129" s="280"/>
      <c r="Z129" s="280"/>
      <c r="AA129" s="280"/>
      <c r="AB129" s="280">
        <v>2200</v>
      </c>
      <c r="AC129" s="280"/>
      <c r="AD129" s="280"/>
      <c r="AE129" s="280"/>
      <c r="AF129" s="43">
        <f t="shared" si="92"/>
        <v>2200</v>
      </c>
      <c r="AG129" s="280"/>
      <c r="AH129" s="280"/>
    </row>
    <row r="130" spans="4:34" s="274" customFormat="1" ht="15.75" customHeight="1" x14ac:dyDescent="0.25">
      <c r="D130" s="284"/>
      <c r="E130" s="252" t="s">
        <v>725</v>
      </c>
      <c r="F130" s="254"/>
      <c r="G130" s="254"/>
      <c r="H130" s="254"/>
      <c r="I130" s="292"/>
      <c r="J130" s="285" t="s">
        <v>748</v>
      </c>
      <c r="K130" s="279" t="s">
        <v>749</v>
      </c>
      <c r="L130" s="280"/>
      <c r="M130" s="280"/>
      <c r="N130" s="280"/>
      <c r="O130" s="280"/>
      <c r="P130" s="280">
        <f>Q130-O130</f>
        <v>0</v>
      </c>
      <c r="Q130" s="280"/>
      <c r="R130" s="280"/>
      <c r="S130" s="471"/>
      <c r="T130" s="471"/>
      <c r="U130" s="280"/>
      <c r="V130" s="280"/>
      <c r="W130" s="280"/>
      <c r="X130" s="471"/>
      <c r="Y130" s="280"/>
      <c r="Z130" s="280"/>
      <c r="AA130" s="280"/>
      <c r="AB130" s="280">
        <v>1300</v>
      </c>
      <c r="AC130" s="280"/>
      <c r="AD130" s="280"/>
      <c r="AE130" s="280"/>
      <c r="AF130" s="43">
        <f t="shared" si="92"/>
        <v>1300</v>
      </c>
      <c r="AG130" s="280"/>
      <c r="AH130" s="280"/>
    </row>
    <row r="131" spans="4:34" s="274" customFormat="1" hidden="1" x14ac:dyDescent="0.25">
      <c r="D131" s="284"/>
      <c r="E131" s="252" t="s">
        <v>725</v>
      </c>
      <c r="F131" s="254"/>
      <c r="G131" s="254"/>
      <c r="H131" s="254"/>
      <c r="I131" s="292"/>
      <c r="J131" s="285" t="s">
        <v>750</v>
      </c>
      <c r="K131" s="279" t="s">
        <v>751</v>
      </c>
      <c r="L131" s="280"/>
      <c r="M131" s="280"/>
      <c r="N131" s="280"/>
      <c r="O131" s="280"/>
      <c r="P131" s="280">
        <f>Q131-O131</f>
        <v>0</v>
      </c>
      <c r="Q131" s="280"/>
      <c r="R131" s="280"/>
      <c r="S131" s="471"/>
      <c r="T131" s="471"/>
      <c r="U131" s="280"/>
      <c r="V131" s="280"/>
      <c r="W131" s="280"/>
      <c r="X131" s="471"/>
      <c r="Y131" s="280"/>
      <c r="Z131" s="280"/>
      <c r="AA131" s="280"/>
      <c r="AB131" s="280"/>
      <c r="AC131" s="280"/>
      <c r="AD131" s="280"/>
      <c r="AE131" s="280"/>
      <c r="AF131" s="43">
        <f t="shared" si="92"/>
        <v>0</v>
      </c>
      <c r="AG131" s="280"/>
      <c r="AH131" s="280"/>
    </row>
    <row r="132" spans="4:34" s="267" customFormat="1" x14ac:dyDescent="0.25">
      <c r="D132" s="283" t="s">
        <v>752</v>
      </c>
      <c r="E132" s="252" t="s">
        <v>725</v>
      </c>
      <c r="F132" s="254"/>
      <c r="G132" s="254"/>
      <c r="H132" s="254"/>
      <c r="I132" s="291"/>
      <c r="J132" s="271" t="s">
        <v>753</v>
      </c>
      <c r="K132" s="272" t="s">
        <v>754</v>
      </c>
      <c r="L132" s="273">
        <f>SUM(L133:L136)</f>
        <v>0</v>
      </c>
      <c r="M132" s="273">
        <f>SUM(M133:M136)</f>
        <v>0</v>
      </c>
      <c r="N132" s="273">
        <f>SUM(N133:N136)</f>
        <v>0</v>
      </c>
      <c r="O132" s="273">
        <f>SUM(O133:O136)</f>
        <v>0</v>
      </c>
      <c r="P132" s="273">
        <f t="shared" ref="P132:AD132" si="108">SUM(P133:P136)</f>
        <v>0</v>
      </c>
      <c r="Q132" s="273">
        <f>SUM(Q133:Q136)</f>
        <v>0</v>
      </c>
      <c r="R132" s="273"/>
      <c r="S132" s="474">
        <f t="shared" si="108"/>
        <v>0</v>
      </c>
      <c r="T132" s="474">
        <f t="shared" si="108"/>
        <v>0</v>
      </c>
      <c r="U132" s="273">
        <f t="shared" si="108"/>
        <v>0</v>
      </c>
      <c r="V132" s="273">
        <f t="shared" si="108"/>
        <v>0</v>
      </c>
      <c r="W132" s="273">
        <f t="shared" si="108"/>
        <v>0</v>
      </c>
      <c r="X132" s="474">
        <f t="shared" si="108"/>
        <v>0</v>
      </c>
      <c r="Y132" s="273">
        <f>SUM(Y133:Y136)</f>
        <v>0</v>
      </c>
      <c r="Z132" s="273">
        <f t="shared" si="108"/>
        <v>0</v>
      </c>
      <c r="AA132" s="273">
        <f t="shared" si="108"/>
        <v>0</v>
      </c>
      <c r="AB132" s="273">
        <f t="shared" si="108"/>
        <v>200</v>
      </c>
      <c r="AC132" s="273">
        <f t="shared" si="108"/>
        <v>0</v>
      </c>
      <c r="AD132" s="273">
        <f t="shared" si="108"/>
        <v>0</v>
      </c>
      <c r="AE132" s="273">
        <f>SUM(AE133:AE136)</f>
        <v>0</v>
      </c>
      <c r="AF132" s="43">
        <f t="shared" si="92"/>
        <v>200</v>
      </c>
      <c r="AG132" s="273">
        <f>SUM(AG133:AG136)</f>
        <v>0</v>
      </c>
      <c r="AH132" s="273">
        <f>SUM(AH133:AH136)</f>
        <v>0</v>
      </c>
    </row>
    <row r="133" spans="4:34" s="274" customFormat="1" hidden="1" x14ac:dyDescent="0.25">
      <c r="D133" s="284" t="s">
        <v>755</v>
      </c>
      <c r="E133" s="252" t="s">
        <v>725</v>
      </c>
      <c r="F133" s="254"/>
      <c r="G133" s="254"/>
      <c r="H133" s="254"/>
      <c r="I133" s="292"/>
      <c r="J133" s="285" t="s">
        <v>756</v>
      </c>
      <c r="K133" s="279" t="s">
        <v>757</v>
      </c>
      <c r="L133" s="280"/>
      <c r="M133" s="280"/>
      <c r="N133" s="280"/>
      <c r="O133" s="280"/>
      <c r="P133" s="280">
        <f>Q133-O133</f>
        <v>0</v>
      </c>
      <c r="Q133" s="280"/>
      <c r="R133" s="280"/>
      <c r="S133" s="471"/>
      <c r="T133" s="471"/>
      <c r="U133" s="280"/>
      <c r="V133" s="280"/>
      <c r="W133" s="280"/>
      <c r="X133" s="471"/>
      <c r="Y133" s="280"/>
      <c r="Z133" s="280"/>
      <c r="AA133" s="280"/>
      <c r="AB133" s="280"/>
      <c r="AC133" s="280"/>
      <c r="AD133" s="280"/>
      <c r="AE133" s="280"/>
      <c r="AF133" s="43">
        <f t="shared" si="92"/>
        <v>0</v>
      </c>
      <c r="AG133" s="280"/>
      <c r="AH133" s="280"/>
    </row>
    <row r="134" spans="4:34" s="274" customFormat="1" x14ac:dyDescent="0.25">
      <c r="D134" s="284"/>
      <c r="E134" s="252" t="s">
        <v>725</v>
      </c>
      <c r="F134" s="254"/>
      <c r="G134" s="254"/>
      <c r="H134" s="254"/>
      <c r="I134" s="292"/>
      <c r="J134" s="285" t="s">
        <v>758</v>
      </c>
      <c r="K134" s="279" t="s">
        <v>759</v>
      </c>
      <c r="L134" s="280"/>
      <c r="M134" s="280"/>
      <c r="N134" s="280"/>
      <c r="O134" s="280"/>
      <c r="P134" s="280">
        <f>Q134-O134</f>
        <v>0</v>
      </c>
      <c r="Q134" s="280"/>
      <c r="R134" s="280"/>
      <c r="S134" s="471"/>
      <c r="T134" s="471"/>
      <c r="U134" s="280"/>
      <c r="V134" s="280"/>
      <c r="W134" s="280"/>
      <c r="X134" s="471"/>
      <c r="Y134" s="280"/>
      <c r="Z134" s="280"/>
      <c r="AA134" s="280"/>
      <c r="AB134" s="280"/>
      <c r="AC134" s="280"/>
      <c r="AD134" s="280"/>
      <c r="AE134" s="280"/>
      <c r="AF134" s="43">
        <f t="shared" si="92"/>
        <v>0</v>
      </c>
      <c r="AG134" s="280"/>
      <c r="AH134" s="280"/>
    </row>
    <row r="135" spans="4:34" s="274" customFormat="1" ht="15.75" customHeight="1" x14ac:dyDescent="0.25">
      <c r="D135" s="284"/>
      <c r="E135" s="252" t="s">
        <v>725</v>
      </c>
      <c r="F135" s="254"/>
      <c r="G135" s="254"/>
      <c r="H135" s="254"/>
      <c r="I135" s="292"/>
      <c r="J135" s="285" t="s">
        <v>760</v>
      </c>
      <c r="K135" s="279" t="s">
        <v>761</v>
      </c>
      <c r="L135" s="280"/>
      <c r="M135" s="280"/>
      <c r="N135" s="280"/>
      <c r="O135" s="280"/>
      <c r="P135" s="280">
        <f>Q135-O135</f>
        <v>0</v>
      </c>
      <c r="Q135" s="280"/>
      <c r="R135" s="280"/>
      <c r="S135" s="471"/>
      <c r="T135" s="471"/>
      <c r="U135" s="280"/>
      <c r="V135" s="280"/>
      <c r="W135" s="280"/>
      <c r="X135" s="471"/>
      <c r="Y135" s="280"/>
      <c r="Z135" s="280"/>
      <c r="AA135" s="280"/>
      <c r="AB135" s="280">
        <v>200</v>
      </c>
      <c r="AC135" s="280"/>
      <c r="AD135" s="280"/>
      <c r="AE135" s="280"/>
      <c r="AF135" s="43">
        <f t="shared" si="92"/>
        <v>200</v>
      </c>
      <c r="AG135" s="280"/>
      <c r="AH135" s="280"/>
    </row>
    <row r="136" spans="4:34" s="274" customFormat="1" ht="15.75" hidden="1" customHeight="1" x14ac:dyDescent="0.25">
      <c r="D136" s="284" t="s">
        <v>762</v>
      </c>
      <c r="E136" s="252" t="s">
        <v>725</v>
      </c>
      <c r="F136" s="254"/>
      <c r="G136" s="254"/>
      <c r="H136" s="254"/>
      <c r="I136" s="292"/>
      <c r="J136" s="285" t="s">
        <v>763</v>
      </c>
      <c r="K136" s="279" t="s">
        <v>764</v>
      </c>
      <c r="L136" s="280"/>
      <c r="M136" s="280"/>
      <c r="N136" s="280"/>
      <c r="O136" s="280"/>
      <c r="P136" s="280">
        <f>Q136-O136</f>
        <v>0</v>
      </c>
      <c r="Q136" s="280"/>
      <c r="R136" s="280"/>
      <c r="S136" s="471"/>
      <c r="T136" s="471"/>
      <c r="U136" s="280"/>
      <c r="V136" s="280"/>
      <c r="W136" s="280"/>
      <c r="X136" s="471"/>
      <c r="Y136" s="280"/>
      <c r="Z136" s="280"/>
      <c r="AA136" s="280"/>
      <c r="AB136" s="280"/>
      <c r="AC136" s="280"/>
      <c r="AD136" s="280"/>
      <c r="AE136" s="280"/>
      <c r="AF136" s="43">
        <f t="shared" si="92"/>
        <v>0</v>
      </c>
      <c r="AG136" s="280"/>
      <c r="AH136" s="280"/>
    </row>
    <row r="137" spans="4:34" s="230" customFormat="1" ht="16.5" customHeight="1" x14ac:dyDescent="0.25">
      <c r="D137" s="282" t="s">
        <v>765</v>
      </c>
      <c r="E137" s="252"/>
      <c r="F137" s="254"/>
      <c r="G137" s="254"/>
      <c r="H137" s="254"/>
      <c r="I137" s="290"/>
      <c r="J137" s="262" t="s">
        <v>642</v>
      </c>
      <c r="K137" s="263" t="s">
        <v>766</v>
      </c>
      <c r="L137" s="258">
        <f t="shared" ref="L137:AD141" si="109">SUM(L138)</f>
        <v>0</v>
      </c>
      <c r="M137" s="258">
        <f t="shared" si="109"/>
        <v>0</v>
      </c>
      <c r="N137" s="258">
        <f t="shared" si="109"/>
        <v>0</v>
      </c>
      <c r="O137" s="258">
        <f t="shared" si="109"/>
        <v>0</v>
      </c>
      <c r="P137" s="258">
        <f t="shared" si="109"/>
        <v>0</v>
      </c>
      <c r="Q137" s="258">
        <f t="shared" si="109"/>
        <v>0</v>
      </c>
      <c r="R137" s="258"/>
      <c r="S137" s="472">
        <f t="shared" si="109"/>
        <v>337500</v>
      </c>
      <c r="T137" s="472">
        <f t="shared" si="109"/>
        <v>79311.520000000004</v>
      </c>
      <c r="U137" s="258">
        <f t="shared" si="109"/>
        <v>0</v>
      </c>
      <c r="V137" s="258">
        <f t="shared" si="109"/>
        <v>0</v>
      </c>
      <c r="W137" s="258">
        <f t="shared" si="109"/>
        <v>0</v>
      </c>
      <c r="X137" s="472">
        <f t="shared" si="109"/>
        <v>22918.48</v>
      </c>
      <c r="Y137" s="258">
        <f>SUM(Y138)</f>
        <v>0</v>
      </c>
      <c r="Z137" s="258">
        <f t="shared" si="109"/>
        <v>0</v>
      </c>
      <c r="AA137" s="258">
        <f t="shared" si="109"/>
        <v>0</v>
      </c>
      <c r="AB137" s="258">
        <f t="shared" si="109"/>
        <v>0</v>
      </c>
      <c r="AC137" s="258">
        <f t="shared" si="109"/>
        <v>0</v>
      </c>
      <c r="AD137" s="258">
        <f t="shared" si="109"/>
        <v>0</v>
      </c>
      <c r="AE137" s="258">
        <f>SUM(AE138)</f>
        <v>0</v>
      </c>
      <c r="AF137" s="43">
        <f t="shared" si="92"/>
        <v>439730</v>
      </c>
      <c r="AG137" s="258">
        <v>457319</v>
      </c>
      <c r="AH137" s="258">
        <v>461901</v>
      </c>
    </row>
    <row r="138" spans="4:34" s="230" customFormat="1" ht="33" customHeight="1" x14ac:dyDescent="0.25">
      <c r="D138" s="282" t="s">
        <v>767</v>
      </c>
      <c r="E138" s="252"/>
      <c r="F138" s="254"/>
      <c r="G138" s="254"/>
      <c r="H138" s="254"/>
      <c r="I138" s="290"/>
      <c r="J138" s="327" t="s">
        <v>768</v>
      </c>
      <c r="K138" s="265" t="s">
        <v>769</v>
      </c>
      <c r="L138" s="266">
        <f>SUM(L139+L141)</f>
        <v>0</v>
      </c>
      <c r="M138" s="266">
        <f t="shared" ref="M138:AD138" si="110">SUM(M139+M141)</f>
        <v>0</v>
      </c>
      <c r="N138" s="266">
        <f t="shared" si="110"/>
        <v>0</v>
      </c>
      <c r="O138" s="266">
        <f t="shared" si="110"/>
        <v>0</v>
      </c>
      <c r="P138" s="266">
        <f t="shared" si="110"/>
        <v>0</v>
      </c>
      <c r="Q138" s="266">
        <f t="shared" si="110"/>
        <v>0</v>
      </c>
      <c r="R138" s="266"/>
      <c r="S138" s="473">
        <f t="shared" si="110"/>
        <v>337500</v>
      </c>
      <c r="T138" s="473">
        <f t="shared" si="110"/>
        <v>79311.520000000004</v>
      </c>
      <c r="U138" s="266">
        <f t="shared" si="110"/>
        <v>0</v>
      </c>
      <c r="V138" s="266">
        <f t="shared" ref="V138" si="111">SUM(V139+V141)</f>
        <v>0</v>
      </c>
      <c r="W138" s="266">
        <f t="shared" si="110"/>
        <v>0</v>
      </c>
      <c r="X138" s="473">
        <f t="shared" ref="X138" si="112">SUM(X139+X141)</f>
        <v>22918.48</v>
      </c>
      <c r="Y138" s="266">
        <f>SUM(Y139+Y141)</f>
        <v>0</v>
      </c>
      <c r="Z138" s="266">
        <f t="shared" si="110"/>
        <v>0</v>
      </c>
      <c r="AA138" s="266">
        <f t="shared" si="110"/>
        <v>0</v>
      </c>
      <c r="AB138" s="266">
        <f t="shared" si="110"/>
        <v>0</v>
      </c>
      <c r="AC138" s="266">
        <f t="shared" si="110"/>
        <v>0</v>
      </c>
      <c r="AD138" s="266">
        <f t="shared" si="110"/>
        <v>0</v>
      </c>
      <c r="AE138" s="266">
        <f>SUM(AE139+AE141)</f>
        <v>0</v>
      </c>
      <c r="AF138" s="43">
        <f t="shared" si="92"/>
        <v>439730</v>
      </c>
      <c r="AG138" s="266">
        <f>SUM(AG139+AG141)</f>
        <v>0</v>
      </c>
      <c r="AH138" s="266">
        <f>SUM(AH139+AH141)</f>
        <v>0</v>
      </c>
    </row>
    <row r="139" spans="4:34" s="267" customFormat="1" ht="18" customHeight="1" x14ac:dyDescent="0.25">
      <c r="D139" s="283" t="s">
        <v>770</v>
      </c>
      <c r="E139" s="268"/>
      <c r="F139" s="269"/>
      <c r="G139" s="269"/>
      <c r="H139" s="269"/>
      <c r="I139" s="291"/>
      <c r="J139" s="328" t="s">
        <v>771</v>
      </c>
      <c r="K139" s="272" t="s">
        <v>772</v>
      </c>
      <c r="L139" s="273">
        <f t="shared" si="109"/>
        <v>0</v>
      </c>
      <c r="M139" s="273">
        <f t="shared" si="109"/>
        <v>0</v>
      </c>
      <c r="N139" s="273">
        <f t="shared" si="109"/>
        <v>0</v>
      </c>
      <c r="O139" s="273">
        <f t="shared" si="109"/>
        <v>0</v>
      </c>
      <c r="P139" s="273">
        <f t="shared" si="109"/>
        <v>0</v>
      </c>
      <c r="Q139" s="273">
        <f t="shared" si="109"/>
        <v>0</v>
      </c>
      <c r="R139" s="273"/>
      <c r="S139" s="474">
        <f t="shared" si="109"/>
        <v>337500</v>
      </c>
      <c r="T139" s="474">
        <f t="shared" si="109"/>
        <v>79311.520000000004</v>
      </c>
      <c r="U139" s="273">
        <f t="shared" si="109"/>
        <v>0</v>
      </c>
      <c r="V139" s="273">
        <f t="shared" si="109"/>
        <v>0</v>
      </c>
      <c r="W139" s="273">
        <f t="shared" si="109"/>
        <v>0</v>
      </c>
      <c r="X139" s="474">
        <f t="shared" si="109"/>
        <v>918.48</v>
      </c>
      <c r="Y139" s="273">
        <f>SUM(Y140)</f>
        <v>0</v>
      </c>
      <c r="Z139" s="273">
        <f t="shared" si="109"/>
        <v>0</v>
      </c>
      <c r="AA139" s="273">
        <f t="shared" si="109"/>
        <v>0</v>
      </c>
      <c r="AB139" s="273">
        <f t="shared" si="109"/>
        <v>0</v>
      </c>
      <c r="AC139" s="273">
        <f t="shared" si="109"/>
        <v>0</v>
      </c>
      <c r="AD139" s="273">
        <f t="shared" si="109"/>
        <v>0</v>
      </c>
      <c r="AE139" s="273">
        <f>SUM(AE140)</f>
        <v>0</v>
      </c>
      <c r="AF139" s="43">
        <f t="shared" si="92"/>
        <v>417730</v>
      </c>
      <c r="AG139" s="273">
        <f>SUM(AG140)</f>
        <v>0</v>
      </c>
      <c r="AH139" s="273">
        <f>SUM(AH140)</f>
        <v>0</v>
      </c>
    </row>
    <row r="140" spans="4:34" s="274" customFormat="1" ht="18" customHeight="1" x14ac:dyDescent="0.25">
      <c r="D140" s="284" t="s">
        <v>773</v>
      </c>
      <c r="E140" s="275"/>
      <c r="F140" s="276"/>
      <c r="G140" s="276"/>
      <c r="H140" s="276"/>
      <c r="I140" s="292"/>
      <c r="J140" s="289" t="s">
        <v>774</v>
      </c>
      <c r="K140" s="279" t="s">
        <v>772</v>
      </c>
      <c r="L140" s="280"/>
      <c r="M140" s="280"/>
      <c r="N140" s="280"/>
      <c r="O140" s="280"/>
      <c r="P140" s="280">
        <f>Q140-O140</f>
        <v>0</v>
      </c>
      <c r="Q140" s="280"/>
      <c r="R140" s="280"/>
      <c r="S140" s="471">
        <v>337500</v>
      </c>
      <c r="T140" s="471">
        <v>79311.520000000004</v>
      </c>
      <c r="U140" s="280"/>
      <c r="V140" s="280"/>
      <c r="W140" s="280"/>
      <c r="X140" s="471">
        <v>918.48</v>
      </c>
      <c r="Y140" s="280"/>
      <c r="Z140" s="280"/>
      <c r="AA140" s="280"/>
      <c r="AB140" s="280"/>
      <c r="AC140" s="280"/>
      <c r="AD140" s="280"/>
      <c r="AE140" s="280"/>
      <c r="AF140" s="43">
        <f t="shared" si="92"/>
        <v>417730</v>
      </c>
      <c r="AG140" s="280"/>
      <c r="AH140" s="280"/>
    </row>
    <row r="141" spans="4:34" s="267" customFormat="1" ht="33" customHeight="1" x14ac:dyDescent="0.25">
      <c r="D141" s="283" t="s">
        <v>770</v>
      </c>
      <c r="E141" s="268"/>
      <c r="F141" s="269"/>
      <c r="G141" s="269"/>
      <c r="H141" s="269"/>
      <c r="I141" s="291"/>
      <c r="J141" s="328" t="s">
        <v>775</v>
      </c>
      <c r="K141" s="272" t="s">
        <v>776</v>
      </c>
      <c r="L141" s="273">
        <f t="shared" si="109"/>
        <v>0</v>
      </c>
      <c r="M141" s="273">
        <f t="shared" si="109"/>
        <v>0</v>
      </c>
      <c r="N141" s="273">
        <f t="shared" si="109"/>
        <v>0</v>
      </c>
      <c r="O141" s="273">
        <f t="shared" si="109"/>
        <v>0</v>
      </c>
      <c r="P141" s="273">
        <f t="shared" si="109"/>
        <v>0</v>
      </c>
      <c r="Q141" s="273">
        <f t="shared" si="109"/>
        <v>0</v>
      </c>
      <c r="R141" s="273"/>
      <c r="S141" s="474">
        <f t="shared" si="109"/>
        <v>0</v>
      </c>
      <c r="T141" s="474">
        <f t="shared" si="109"/>
        <v>0</v>
      </c>
      <c r="U141" s="273">
        <f t="shared" si="109"/>
        <v>0</v>
      </c>
      <c r="V141" s="273">
        <f t="shared" si="109"/>
        <v>0</v>
      </c>
      <c r="W141" s="273">
        <f t="shared" si="109"/>
        <v>0</v>
      </c>
      <c r="X141" s="474">
        <f t="shared" si="109"/>
        <v>22000</v>
      </c>
      <c r="Y141" s="273">
        <f>SUM(Y142)</f>
        <v>0</v>
      </c>
      <c r="Z141" s="273">
        <f t="shared" si="109"/>
        <v>0</v>
      </c>
      <c r="AA141" s="273">
        <f t="shared" si="109"/>
        <v>0</v>
      </c>
      <c r="AB141" s="273">
        <f t="shared" si="109"/>
        <v>0</v>
      </c>
      <c r="AC141" s="273">
        <f t="shared" si="109"/>
        <v>0</v>
      </c>
      <c r="AD141" s="273">
        <f t="shared" si="109"/>
        <v>0</v>
      </c>
      <c r="AE141" s="273">
        <f>SUM(AE142)</f>
        <v>0</v>
      </c>
      <c r="AF141" s="43">
        <f t="shared" si="92"/>
        <v>22000</v>
      </c>
      <c r="AG141" s="273">
        <f>SUM(AG142)</f>
        <v>0</v>
      </c>
      <c r="AH141" s="273">
        <f>SUM(AH142)</f>
        <v>0</v>
      </c>
    </row>
    <row r="142" spans="4:34" s="274" customFormat="1" ht="33" customHeight="1" x14ac:dyDescent="0.25">
      <c r="D142" s="284" t="s">
        <v>773</v>
      </c>
      <c r="E142" s="275"/>
      <c r="F142" s="276"/>
      <c r="G142" s="276"/>
      <c r="H142" s="276"/>
      <c r="I142" s="292"/>
      <c r="J142" s="289" t="s">
        <v>777</v>
      </c>
      <c r="K142" s="279" t="s">
        <v>776</v>
      </c>
      <c r="L142" s="280"/>
      <c r="M142" s="280"/>
      <c r="N142" s="280"/>
      <c r="O142" s="280"/>
      <c r="P142" s="280">
        <f>Q142-O142</f>
        <v>0</v>
      </c>
      <c r="Q142" s="280"/>
      <c r="R142" s="280"/>
      <c r="S142" s="471">
        <v>0</v>
      </c>
      <c r="T142" s="471"/>
      <c r="U142" s="280"/>
      <c r="V142" s="280"/>
      <c r="W142" s="280"/>
      <c r="X142" s="471">
        <v>22000</v>
      </c>
      <c r="Y142" s="280"/>
      <c r="Z142" s="280"/>
      <c r="AA142" s="280"/>
      <c r="AB142" s="280"/>
      <c r="AC142" s="280"/>
      <c r="AD142" s="280"/>
      <c r="AE142" s="280"/>
      <c r="AF142" s="43">
        <f t="shared" si="92"/>
        <v>22000</v>
      </c>
      <c r="AG142" s="280"/>
      <c r="AH142" s="280"/>
    </row>
    <row r="143" spans="4:34" s="230" customFormat="1" hidden="1" x14ac:dyDescent="0.25">
      <c r="E143" s="252" t="s">
        <v>63</v>
      </c>
      <c r="F143" s="254"/>
      <c r="G143" s="254"/>
      <c r="H143" s="254" t="s">
        <v>678</v>
      </c>
      <c r="I143" s="255"/>
      <c r="J143" s="262" t="s">
        <v>645</v>
      </c>
      <c r="K143" s="263" t="s">
        <v>778</v>
      </c>
      <c r="L143" s="258">
        <f t="shared" ref="L143:AD144" si="113">SUM(L144)</f>
        <v>0</v>
      </c>
      <c r="M143" s="258">
        <f t="shared" si="113"/>
        <v>0</v>
      </c>
      <c r="N143" s="258">
        <f t="shared" si="113"/>
        <v>0</v>
      </c>
      <c r="O143" s="258">
        <f t="shared" si="113"/>
        <v>0</v>
      </c>
      <c r="P143" s="258">
        <f t="shared" si="113"/>
        <v>0</v>
      </c>
      <c r="Q143" s="258">
        <f t="shared" si="113"/>
        <v>0</v>
      </c>
      <c r="R143" s="258"/>
      <c r="S143" s="472">
        <f t="shared" si="113"/>
        <v>0</v>
      </c>
      <c r="T143" s="472">
        <f t="shared" si="113"/>
        <v>0</v>
      </c>
      <c r="U143" s="258">
        <f t="shared" si="113"/>
        <v>0</v>
      </c>
      <c r="V143" s="258"/>
      <c r="W143" s="258">
        <f t="shared" si="113"/>
        <v>0</v>
      </c>
      <c r="X143" s="472"/>
      <c r="Y143" s="258">
        <f>SUM(Y144)</f>
        <v>0</v>
      </c>
      <c r="Z143" s="258">
        <f t="shared" si="113"/>
        <v>0</v>
      </c>
      <c r="AA143" s="258">
        <f t="shared" si="113"/>
        <v>0</v>
      </c>
      <c r="AB143" s="258">
        <f t="shared" si="113"/>
        <v>0</v>
      </c>
      <c r="AC143" s="258">
        <f t="shared" si="113"/>
        <v>0</v>
      </c>
      <c r="AD143" s="258">
        <f t="shared" si="113"/>
        <v>0</v>
      </c>
      <c r="AE143" s="258">
        <f>SUM(AE144)</f>
        <v>0</v>
      </c>
      <c r="AF143" s="43">
        <f t="shared" si="92"/>
        <v>0</v>
      </c>
      <c r="AG143" s="258">
        <f>SUM(AG144)</f>
        <v>0</v>
      </c>
      <c r="AH143" s="258">
        <f>SUM(AH144)</f>
        <v>0</v>
      </c>
    </row>
    <row r="144" spans="4:34" s="230" customFormat="1" hidden="1" x14ac:dyDescent="0.25">
      <c r="E144" s="252" t="s">
        <v>63</v>
      </c>
      <c r="F144" s="254"/>
      <c r="G144" s="254"/>
      <c r="H144" s="254" t="s">
        <v>678</v>
      </c>
      <c r="I144" s="255"/>
      <c r="J144" s="264" t="s">
        <v>779</v>
      </c>
      <c r="K144" s="265" t="s">
        <v>780</v>
      </c>
      <c r="L144" s="266">
        <f t="shared" si="113"/>
        <v>0</v>
      </c>
      <c r="M144" s="266">
        <f t="shared" si="113"/>
        <v>0</v>
      </c>
      <c r="N144" s="266">
        <f t="shared" si="113"/>
        <v>0</v>
      </c>
      <c r="O144" s="266">
        <f t="shared" si="113"/>
        <v>0</v>
      </c>
      <c r="P144" s="266">
        <f t="shared" si="113"/>
        <v>0</v>
      </c>
      <c r="Q144" s="266">
        <f t="shared" si="113"/>
        <v>0</v>
      </c>
      <c r="R144" s="266"/>
      <c r="S144" s="473">
        <f t="shared" si="113"/>
        <v>0</v>
      </c>
      <c r="T144" s="473">
        <f t="shared" si="113"/>
        <v>0</v>
      </c>
      <c r="U144" s="266">
        <f t="shared" si="113"/>
        <v>0</v>
      </c>
      <c r="V144" s="266"/>
      <c r="W144" s="266">
        <f t="shared" si="113"/>
        <v>0</v>
      </c>
      <c r="X144" s="473"/>
      <c r="Y144" s="266">
        <f>SUM(Y145)</f>
        <v>0</v>
      </c>
      <c r="Z144" s="266">
        <f t="shared" si="113"/>
        <v>0</v>
      </c>
      <c r="AA144" s="266">
        <f t="shared" si="113"/>
        <v>0</v>
      </c>
      <c r="AB144" s="266">
        <f t="shared" si="113"/>
        <v>0</v>
      </c>
      <c r="AC144" s="266">
        <f t="shared" si="113"/>
        <v>0</v>
      </c>
      <c r="AD144" s="266">
        <f t="shared" si="113"/>
        <v>0</v>
      </c>
      <c r="AE144" s="266">
        <f>SUM(AE145)</f>
        <v>0</v>
      </c>
      <c r="AF144" s="43">
        <f t="shared" si="92"/>
        <v>0</v>
      </c>
      <c r="AG144" s="266">
        <f>SUM(AG145)</f>
        <v>0</v>
      </c>
      <c r="AH144" s="266">
        <f>SUM(AH145)</f>
        <v>0</v>
      </c>
    </row>
    <row r="145" spans="5:34" s="267" customFormat="1" hidden="1" x14ac:dyDescent="0.25">
      <c r="E145" s="268" t="s">
        <v>63</v>
      </c>
      <c r="F145" s="269"/>
      <c r="G145" s="269"/>
      <c r="H145" s="269" t="s">
        <v>678</v>
      </c>
      <c r="I145" s="270"/>
      <c r="J145" s="271" t="s">
        <v>781</v>
      </c>
      <c r="K145" s="272" t="s">
        <v>780</v>
      </c>
      <c r="L145" s="273">
        <f t="shared" ref="L145:AH145" si="114">SUM(L146:L148)</f>
        <v>0</v>
      </c>
      <c r="M145" s="273">
        <f t="shared" si="114"/>
        <v>0</v>
      </c>
      <c r="N145" s="273">
        <f t="shared" si="114"/>
        <v>0</v>
      </c>
      <c r="O145" s="273">
        <f t="shared" si="114"/>
        <v>0</v>
      </c>
      <c r="P145" s="273">
        <f t="shared" si="114"/>
        <v>0</v>
      </c>
      <c r="Q145" s="273">
        <f t="shared" si="114"/>
        <v>0</v>
      </c>
      <c r="R145" s="273"/>
      <c r="S145" s="474">
        <f t="shared" si="114"/>
        <v>0</v>
      </c>
      <c r="T145" s="474">
        <f t="shared" si="114"/>
        <v>0</v>
      </c>
      <c r="U145" s="273">
        <f t="shared" si="114"/>
        <v>0</v>
      </c>
      <c r="V145" s="273"/>
      <c r="W145" s="273">
        <f t="shared" si="114"/>
        <v>0</v>
      </c>
      <c r="X145" s="474"/>
      <c r="Y145" s="273">
        <f>SUM(Y146:Y148)</f>
        <v>0</v>
      </c>
      <c r="Z145" s="273">
        <f t="shared" si="114"/>
        <v>0</v>
      </c>
      <c r="AA145" s="273">
        <f t="shared" si="114"/>
        <v>0</v>
      </c>
      <c r="AB145" s="273">
        <f t="shared" si="114"/>
        <v>0</v>
      </c>
      <c r="AC145" s="273">
        <f t="shared" si="114"/>
        <v>0</v>
      </c>
      <c r="AD145" s="273">
        <f t="shared" si="114"/>
        <v>0</v>
      </c>
      <c r="AE145" s="273">
        <f>SUM(AE146:AE148)</f>
        <v>0</v>
      </c>
      <c r="AF145" s="43">
        <f t="shared" si="92"/>
        <v>0</v>
      </c>
      <c r="AG145" s="273">
        <f t="shared" si="114"/>
        <v>0</v>
      </c>
      <c r="AH145" s="273">
        <f t="shared" si="114"/>
        <v>0</v>
      </c>
    </row>
    <row r="146" spans="5:34" s="281" customFormat="1" hidden="1" x14ac:dyDescent="0.25">
      <c r="E146" s="275" t="s">
        <v>63</v>
      </c>
      <c r="F146" s="276"/>
      <c r="G146" s="276"/>
      <c r="H146" s="276" t="s">
        <v>678</v>
      </c>
      <c r="I146" s="277"/>
      <c r="J146" s="287" t="s">
        <v>782</v>
      </c>
      <c r="K146" s="279" t="s">
        <v>780</v>
      </c>
      <c r="L146" s="280"/>
      <c r="M146" s="280"/>
      <c r="N146" s="280"/>
      <c r="O146" s="280"/>
      <c r="P146" s="280">
        <f>Q146-O146</f>
        <v>0</v>
      </c>
      <c r="Q146" s="280"/>
      <c r="R146" s="280"/>
      <c r="S146" s="471">
        <v>0</v>
      </c>
      <c r="T146" s="471"/>
      <c r="U146" s="280"/>
      <c r="V146" s="280"/>
      <c r="W146" s="280"/>
      <c r="X146" s="471"/>
      <c r="Y146" s="280"/>
      <c r="Z146" s="280"/>
      <c r="AA146" s="280"/>
      <c r="AB146" s="280"/>
      <c r="AC146" s="280"/>
      <c r="AD146" s="280"/>
      <c r="AE146" s="280"/>
      <c r="AF146" s="43">
        <f t="shared" si="92"/>
        <v>0</v>
      </c>
      <c r="AG146" s="280"/>
      <c r="AH146" s="280"/>
    </row>
    <row r="147" spans="5:34" s="281" customFormat="1" hidden="1" x14ac:dyDescent="0.25">
      <c r="E147" s="275" t="s">
        <v>63</v>
      </c>
      <c r="F147" s="276"/>
      <c r="G147" s="276"/>
      <c r="H147" s="276" t="s">
        <v>678</v>
      </c>
      <c r="I147" s="277"/>
      <c r="J147" s="287" t="s">
        <v>782</v>
      </c>
      <c r="K147" s="279" t="s">
        <v>780</v>
      </c>
      <c r="L147" s="280"/>
      <c r="M147" s="280"/>
      <c r="N147" s="280"/>
      <c r="O147" s="280"/>
      <c r="P147" s="280">
        <f>Q147-O147</f>
        <v>0</v>
      </c>
      <c r="Q147" s="280"/>
      <c r="R147" s="280"/>
      <c r="S147" s="471">
        <v>0</v>
      </c>
      <c r="T147" s="471"/>
      <c r="U147" s="280"/>
      <c r="V147" s="280"/>
      <c r="W147" s="280"/>
      <c r="X147" s="471"/>
      <c r="Y147" s="280"/>
      <c r="Z147" s="280"/>
      <c r="AA147" s="280"/>
      <c r="AB147" s="280"/>
      <c r="AC147" s="280"/>
      <c r="AD147" s="280"/>
      <c r="AE147" s="280"/>
      <c r="AF147" s="43">
        <f t="shared" si="92"/>
        <v>0</v>
      </c>
      <c r="AG147" s="280"/>
      <c r="AH147" s="280"/>
    </row>
    <row r="148" spans="5:34" s="281" customFormat="1" hidden="1" x14ac:dyDescent="0.25">
      <c r="E148" s="275" t="s">
        <v>63</v>
      </c>
      <c r="F148" s="276"/>
      <c r="G148" s="276"/>
      <c r="H148" s="276" t="s">
        <v>678</v>
      </c>
      <c r="I148" s="277"/>
      <c r="J148" s="287" t="s">
        <v>782</v>
      </c>
      <c r="K148" s="279" t="s">
        <v>780</v>
      </c>
      <c r="L148" s="280"/>
      <c r="M148" s="280"/>
      <c r="N148" s="280"/>
      <c r="O148" s="280"/>
      <c r="P148" s="280">
        <f>Q148-O148</f>
        <v>0</v>
      </c>
      <c r="Q148" s="280"/>
      <c r="R148" s="280"/>
      <c r="S148" s="471">
        <v>0</v>
      </c>
      <c r="T148" s="471"/>
      <c r="U148" s="280"/>
      <c r="V148" s="280"/>
      <c r="W148" s="280"/>
      <c r="X148" s="471"/>
      <c r="Y148" s="280"/>
      <c r="Z148" s="280"/>
      <c r="AA148" s="280"/>
      <c r="AB148" s="280"/>
      <c r="AC148" s="280"/>
      <c r="AD148" s="280"/>
      <c r="AE148" s="280"/>
      <c r="AF148" s="43">
        <f t="shared" ref="AF148:AF184" si="115">SUM(S148:AD148)</f>
        <v>0</v>
      </c>
      <c r="AG148" s="280"/>
      <c r="AH148" s="280"/>
    </row>
    <row r="149" spans="5:34" s="230" customFormat="1" hidden="1" x14ac:dyDescent="0.25">
      <c r="E149" s="252" t="s">
        <v>653</v>
      </c>
      <c r="F149" s="254"/>
      <c r="G149" s="254"/>
      <c r="H149" s="254"/>
      <c r="I149" s="255"/>
      <c r="J149" s="262" t="s">
        <v>59</v>
      </c>
      <c r="K149" s="263" t="s">
        <v>783</v>
      </c>
      <c r="L149" s="258">
        <f t="shared" ref="L149:AH149" si="116">SUM(L150+L158)</f>
        <v>0</v>
      </c>
      <c r="M149" s="258">
        <f t="shared" si="116"/>
        <v>0</v>
      </c>
      <c r="N149" s="258">
        <f t="shared" si="116"/>
        <v>0</v>
      </c>
      <c r="O149" s="258">
        <f t="shared" si="116"/>
        <v>0</v>
      </c>
      <c r="P149" s="258">
        <f t="shared" si="116"/>
        <v>0</v>
      </c>
      <c r="Q149" s="258">
        <f t="shared" si="116"/>
        <v>0</v>
      </c>
      <c r="R149" s="258"/>
      <c r="S149" s="472">
        <f t="shared" si="116"/>
        <v>0</v>
      </c>
      <c r="T149" s="472">
        <f t="shared" si="116"/>
        <v>0</v>
      </c>
      <c r="U149" s="258">
        <f t="shared" si="116"/>
        <v>0</v>
      </c>
      <c r="V149" s="258"/>
      <c r="W149" s="258">
        <f t="shared" si="116"/>
        <v>0</v>
      </c>
      <c r="X149" s="472"/>
      <c r="Y149" s="258">
        <f>SUM(Y150+Y158)</f>
        <v>0</v>
      </c>
      <c r="Z149" s="258">
        <f t="shared" si="116"/>
        <v>0</v>
      </c>
      <c r="AA149" s="258">
        <f t="shared" si="116"/>
        <v>0</v>
      </c>
      <c r="AB149" s="258">
        <f t="shared" si="116"/>
        <v>0</v>
      </c>
      <c r="AC149" s="258">
        <f t="shared" si="116"/>
        <v>0</v>
      </c>
      <c r="AD149" s="258">
        <f t="shared" si="116"/>
        <v>0</v>
      </c>
      <c r="AE149" s="258">
        <f>SUM(AE150+AE158)</f>
        <v>0</v>
      </c>
      <c r="AF149" s="43">
        <f t="shared" si="115"/>
        <v>0</v>
      </c>
      <c r="AG149" s="258">
        <f t="shared" si="116"/>
        <v>0</v>
      </c>
      <c r="AH149" s="258">
        <f t="shared" si="116"/>
        <v>0</v>
      </c>
    </row>
    <row r="150" spans="5:34" s="230" customFormat="1" hidden="1" x14ac:dyDescent="0.25">
      <c r="E150" s="252" t="s">
        <v>653</v>
      </c>
      <c r="F150" s="254"/>
      <c r="G150" s="254"/>
      <c r="H150" s="254"/>
      <c r="I150" s="255"/>
      <c r="J150" s="329" t="s">
        <v>653</v>
      </c>
      <c r="K150" s="263" t="s">
        <v>784</v>
      </c>
      <c r="L150" s="258">
        <f t="shared" ref="L150:AD150" si="117">SUM(L151+L155)</f>
        <v>0</v>
      </c>
      <c r="M150" s="258">
        <f t="shared" si="117"/>
        <v>0</v>
      </c>
      <c r="N150" s="258">
        <f t="shared" si="117"/>
        <v>0</v>
      </c>
      <c r="O150" s="258">
        <f t="shared" si="117"/>
        <v>0</v>
      </c>
      <c r="P150" s="258">
        <f t="shared" si="117"/>
        <v>0</v>
      </c>
      <c r="Q150" s="258">
        <f t="shared" si="117"/>
        <v>0</v>
      </c>
      <c r="R150" s="258"/>
      <c r="S150" s="472">
        <f t="shared" si="117"/>
        <v>0</v>
      </c>
      <c r="T150" s="472">
        <f t="shared" si="117"/>
        <v>0</v>
      </c>
      <c r="U150" s="258">
        <f t="shared" si="117"/>
        <v>0</v>
      </c>
      <c r="V150" s="258"/>
      <c r="W150" s="258">
        <f t="shared" si="117"/>
        <v>0</v>
      </c>
      <c r="X150" s="472"/>
      <c r="Y150" s="258">
        <f>SUM(Y151+Y155)</f>
        <v>0</v>
      </c>
      <c r="Z150" s="258">
        <f t="shared" si="117"/>
        <v>0</v>
      </c>
      <c r="AA150" s="258">
        <f t="shared" si="117"/>
        <v>0</v>
      </c>
      <c r="AB150" s="258">
        <f t="shared" si="117"/>
        <v>0</v>
      </c>
      <c r="AC150" s="258">
        <f t="shared" si="117"/>
        <v>0</v>
      </c>
      <c r="AD150" s="258">
        <f t="shared" si="117"/>
        <v>0</v>
      </c>
      <c r="AE150" s="258">
        <f>SUM(AE151+AE155)</f>
        <v>0</v>
      </c>
      <c r="AF150" s="43">
        <f t="shared" si="115"/>
        <v>0</v>
      </c>
      <c r="AG150" s="258">
        <f>SUM(AG151+AG155)</f>
        <v>0</v>
      </c>
      <c r="AH150" s="258">
        <f>SUM(AH151+AH155)</f>
        <v>0</v>
      </c>
    </row>
    <row r="151" spans="5:34" s="230" customFormat="1" hidden="1" x14ac:dyDescent="0.25">
      <c r="E151" s="252" t="s">
        <v>653</v>
      </c>
      <c r="F151" s="254"/>
      <c r="G151" s="254"/>
      <c r="H151" s="254"/>
      <c r="I151" s="255"/>
      <c r="J151" s="264" t="s">
        <v>785</v>
      </c>
      <c r="K151" s="265" t="s">
        <v>786</v>
      </c>
      <c r="L151" s="266">
        <f>SUM(L152)</f>
        <v>0</v>
      </c>
      <c r="M151" s="266">
        <f>SUM(M152)</f>
        <v>0</v>
      </c>
      <c r="N151" s="266">
        <f>SUM(N152)</f>
        <v>0</v>
      </c>
      <c r="O151" s="266">
        <f>SUM(O152)</f>
        <v>0</v>
      </c>
      <c r="P151" s="266">
        <f t="shared" ref="P151:AD151" si="118">SUM(P152)</f>
        <v>0</v>
      </c>
      <c r="Q151" s="266">
        <f>SUM(Q152)</f>
        <v>0</v>
      </c>
      <c r="R151" s="266"/>
      <c r="S151" s="473">
        <f t="shared" si="118"/>
        <v>0</v>
      </c>
      <c r="T151" s="473">
        <f t="shared" si="118"/>
        <v>0</v>
      </c>
      <c r="U151" s="266">
        <f t="shared" si="118"/>
        <v>0</v>
      </c>
      <c r="V151" s="266"/>
      <c r="W151" s="266">
        <f t="shared" si="118"/>
        <v>0</v>
      </c>
      <c r="X151" s="473"/>
      <c r="Y151" s="266">
        <f>SUM(Y152)</f>
        <v>0</v>
      </c>
      <c r="Z151" s="266">
        <f t="shared" si="118"/>
        <v>0</v>
      </c>
      <c r="AA151" s="266">
        <f t="shared" si="118"/>
        <v>0</v>
      </c>
      <c r="AB151" s="266">
        <f t="shared" si="118"/>
        <v>0</v>
      </c>
      <c r="AC151" s="266">
        <f t="shared" si="118"/>
        <v>0</v>
      </c>
      <c r="AD151" s="266">
        <f t="shared" si="118"/>
        <v>0</v>
      </c>
      <c r="AE151" s="266">
        <f>SUM(AE152)</f>
        <v>0</v>
      </c>
      <c r="AF151" s="43">
        <f t="shared" si="115"/>
        <v>0</v>
      </c>
      <c r="AG151" s="266">
        <f>SUM(AG152)</f>
        <v>0</v>
      </c>
      <c r="AH151" s="266">
        <f>SUM(AH152)</f>
        <v>0</v>
      </c>
    </row>
    <row r="152" spans="5:34" s="267" customFormat="1" hidden="1" x14ac:dyDescent="0.25">
      <c r="E152" s="268" t="s">
        <v>653</v>
      </c>
      <c r="F152" s="269"/>
      <c r="G152" s="269"/>
      <c r="H152" s="269"/>
      <c r="I152" s="270"/>
      <c r="J152" s="271" t="s">
        <v>787</v>
      </c>
      <c r="K152" s="272" t="s">
        <v>788</v>
      </c>
      <c r="L152" s="273">
        <f>SUM(L153:L154)</f>
        <v>0</v>
      </c>
      <c r="M152" s="273">
        <f t="shared" ref="M152:AD152" si="119">SUM(M153:M154)</f>
        <v>0</v>
      </c>
      <c r="N152" s="273">
        <f t="shared" si="119"/>
        <v>0</v>
      </c>
      <c r="O152" s="273">
        <f t="shared" si="119"/>
        <v>0</v>
      </c>
      <c r="P152" s="273">
        <f t="shared" si="119"/>
        <v>0</v>
      </c>
      <c r="Q152" s="273">
        <f t="shared" si="119"/>
        <v>0</v>
      </c>
      <c r="R152" s="273"/>
      <c r="S152" s="474">
        <f t="shared" si="119"/>
        <v>0</v>
      </c>
      <c r="T152" s="474">
        <f t="shared" si="119"/>
        <v>0</v>
      </c>
      <c r="U152" s="273">
        <f t="shared" si="119"/>
        <v>0</v>
      </c>
      <c r="V152" s="273"/>
      <c r="W152" s="273">
        <f t="shared" si="119"/>
        <v>0</v>
      </c>
      <c r="X152" s="474"/>
      <c r="Y152" s="273">
        <f>SUM(Y153:Y154)</f>
        <v>0</v>
      </c>
      <c r="Z152" s="273">
        <f t="shared" si="119"/>
        <v>0</v>
      </c>
      <c r="AA152" s="273">
        <f t="shared" si="119"/>
        <v>0</v>
      </c>
      <c r="AB152" s="273">
        <f t="shared" si="119"/>
        <v>0</v>
      </c>
      <c r="AC152" s="273">
        <f t="shared" si="119"/>
        <v>0</v>
      </c>
      <c r="AD152" s="273">
        <f t="shared" si="119"/>
        <v>0</v>
      </c>
      <c r="AE152" s="273">
        <f>SUM(AE153:AE154)</f>
        <v>0</v>
      </c>
      <c r="AF152" s="43">
        <f t="shared" si="115"/>
        <v>0</v>
      </c>
      <c r="AG152" s="273">
        <f>SUM(AG153:AG154)</f>
        <v>0</v>
      </c>
      <c r="AH152" s="273">
        <f>SUM(AH153:AH154)</f>
        <v>0</v>
      </c>
    </row>
    <row r="153" spans="5:34" s="281" customFormat="1" hidden="1" x14ac:dyDescent="0.25">
      <c r="E153" s="275" t="s">
        <v>653</v>
      </c>
      <c r="F153" s="276"/>
      <c r="G153" s="276"/>
      <c r="H153" s="276"/>
      <c r="I153" s="277"/>
      <c r="J153" s="285" t="s">
        <v>789</v>
      </c>
      <c r="K153" s="279" t="s">
        <v>788</v>
      </c>
      <c r="L153" s="280"/>
      <c r="M153" s="280"/>
      <c r="N153" s="280"/>
      <c r="O153" s="280"/>
      <c r="P153" s="280">
        <f>Q153-O153</f>
        <v>0</v>
      </c>
      <c r="Q153" s="280"/>
      <c r="R153" s="280"/>
      <c r="S153" s="471"/>
      <c r="T153" s="471"/>
      <c r="U153" s="280"/>
      <c r="V153" s="280"/>
      <c r="W153" s="280"/>
      <c r="X153" s="471"/>
      <c r="Y153" s="280"/>
      <c r="Z153" s="280"/>
      <c r="AA153" s="280"/>
      <c r="AB153" s="280"/>
      <c r="AC153" s="280"/>
      <c r="AD153" s="280"/>
      <c r="AE153" s="280"/>
      <c r="AF153" s="43">
        <f t="shared" si="115"/>
        <v>0</v>
      </c>
      <c r="AG153" s="280"/>
      <c r="AH153" s="280"/>
    </row>
    <row r="154" spans="5:34" s="281" customFormat="1" hidden="1" x14ac:dyDescent="0.25">
      <c r="E154" s="275" t="s">
        <v>653</v>
      </c>
      <c r="F154" s="276"/>
      <c r="G154" s="276"/>
      <c r="H154" s="276"/>
      <c r="I154" s="277"/>
      <c r="J154" s="285" t="s">
        <v>789</v>
      </c>
      <c r="K154" s="279" t="s">
        <v>788</v>
      </c>
      <c r="L154" s="280"/>
      <c r="M154" s="280"/>
      <c r="N154" s="280"/>
      <c r="O154" s="280"/>
      <c r="P154" s="280">
        <f>Q154-O154</f>
        <v>0</v>
      </c>
      <c r="Q154" s="280"/>
      <c r="R154" s="280"/>
      <c r="S154" s="471"/>
      <c r="T154" s="471"/>
      <c r="U154" s="280"/>
      <c r="V154" s="280"/>
      <c r="W154" s="280"/>
      <c r="X154" s="471"/>
      <c r="Y154" s="280"/>
      <c r="Z154" s="280"/>
      <c r="AA154" s="280"/>
      <c r="AB154" s="280"/>
      <c r="AC154" s="280"/>
      <c r="AD154" s="280"/>
      <c r="AE154" s="280"/>
      <c r="AF154" s="43">
        <f t="shared" si="115"/>
        <v>0</v>
      </c>
      <c r="AG154" s="280"/>
      <c r="AH154" s="280"/>
    </row>
    <row r="155" spans="5:34" s="230" customFormat="1" hidden="1" x14ac:dyDescent="0.25">
      <c r="E155" s="252" t="s">
        <v>653</v>
      </c>
      <c r="F155" s="254"/>
      <c r="G155" s="254"/>
      <c r="H155" s="254"/>
      <c r="I155" s="255"/>
      <c r="J155" s="264" t="s">
        <v>790</v>
      </c>
      <c r="K155" s="265" t="s">
        <v>791</v>
      </c>
      <c r="L155" s="266">
        <f>SUM(L156)</f>
        <v>0</v>
      </c>
      <c r="M155" s="266">
        <f>SUM(M156)</f>
        <v>0</v>
      </c>
      <c r="N155" s="266">
        <f>SUM(N156)</f>
        <v>0</v>
      </c>
      <c r="O155" s="266">
        <f>SUM(O156)</f>
        <v>0</v>
      </c>
      <c r="P155" s="266">
        <f t="shared" ref="P155:AD155" si="120">SUM(P156)</f>
        <v>0</v>
      </c>
      <c r="Q155" s="266">
        <f>SUM(Q156)</f>
        <v>0</v>
      </c>
      <c r="R155" s="266"/>
      <c r="S155" s="473">
        <f t="shared" si="120"/>
        <v>0</v>
      </c>
      <c r="T155" s="473">
        <f t="shared" si="120"/>
        <v>0</v>
      </c>
      <c r="U155" s="266">
        <f t="shared" si="120"/>
        <v>0</v>
      </c>
      <c r="V155" s="266"/>
      <c r="W155" s="266">
        <f t="shared" si="120"/>
        <v>0</v>
      </c>
      <c r="X155" s="473"/>
      <c r="Y155" s="266">
        <f>SUM(Y156)</f>
        <v>0</v>
      </c>
      <c r="Z155" s="266">
        <f t="shared" si="120"/>
        <v>0</v>
      </c>
      <c r="AA155" s="266">
        <f t="shared" si="120"/>
        <v>0</v>
      </c>
      <c r="AB155" s="266">
        <f t="shared" si="120"/>
        <v>0</v>
      </c>
      <c r="AC155" s="266">
        <f t="shared" si="120"/>
        <v>0</v>
      </c>
      <c r="AD155" s="266">
        <f t="shared" si="120"/>
        <v>0</v>
      </c>
      <c r="AE155" s="266">
        <f>SUM(AE156)</f>
        <v>0</v>
      </c>
      <c r="AF155" s="43">
        <f t="shared" si="115"/>
        <v>0</v>
      </c>
      <c r="AG155" s="266">
        <f>SUM(AG156)</f>
        <v>0</v>
      </c>
      <c r="AH155" s="266">
        <f>SUM(AH156)</f>
        <v>0</v>
      </c>
    </row>
    <row r="156" spans="5:34" s="267" customFormat="1" hidden="1" x14ac:dyDescent="0.25">
      <c r="E156" s="268" t="s">
        <v>653</v>
      </c>
      <c r="F156" s="269"/>
      <c r="G156" s="269"/>
      <c r="H156" s="269"/>
      <c r="I156" s="270"/>
      <c r="J156" s="271" t="s">
        <v>792</v>
      </c>
      <c r="K156" s="272" t="s">
        <v>793</v>
      </c>
      <c r="L156" s="273">
        <f>SUM(L157:L157)</f>
        <v>0</v>
      </c>
      <c r="M156" s="273">
        <f>SUM(M157:M157)</f>
        <v>0</v>
      </c>
      <c r="N156" s="273">
        <f>SUM(N157:N157)</f>
        <v>0</v>
      </c>
      <c r="O156" s="273">
        <f>SUM(O157:O157)</f>
        <v>0</v>
      </c>
      <c r="P156" s="273">
        <f t="shared" ref="P156:AH156" si="121">SUM(P157:P157)</f>
        <v>0</v>
      </c>
      <c r="Q156" s="273">
        <f>SUM(Q157:Q157)</f>
        <v>0</v>
      </c>
      <c r="R156" s="273"/>
      <c r="S156" s="474">
        <f t="shared" si="121"/>
        <v>0</v>
      </c>
      <c r="T156" s="474">
        <f t="shared" si="121"/>
        <v>0</v>
      </c>
      <c r="U156" s="273">
        <f t="shared" si="121"/>
        <v>0</v>
      </c>
      <c r="V156" s="273"/>
      <c r="W156" s="273">
        <f t="shared" si="121"/>
        <v>0</v>
      </c>
      <c r="X156" s="474"/>
      <c r="Y156" s="273">
        <f t="shared" si="121"/>
        <v>0</v>
      </c>
      <c r="Z156" s="273">
        <f t="shared" si="121"/>
        <v>0</v>
      </c>
      <c r="AA156" s="273">
        <f t="shared" si="121"/>
        <v>0</v>
      </c>
      <c r="AB156" s="273">
        <f t="shared" si="121"/>
        <v>0</v>
      </c>
      <c r="AC156" s="273">
        <f t="shared" si="121"/>
        <v>0</v>
      </c>
      <c r="AD156" s="273">
        <f t="shared" si="121"/>
        <v>0</v>
      </c>
      <c r="AE156" s="273">
        <f t="shared" si="121"/>
        <v>0</v>
      </c>
      <c r="AF156" s="43">
        <f t="shared" si="115"/>
        <v>0</v>
      </c>
      <c r="AG156" s="273">
        <f t="shared" si="121"/>
        <v>0</v>
      </c>
      <c r="AH156" s="273">
        <f t="shared" si="121"/>
        <v>0</v>
      </c>
    </row>
    <row r="157" spans="5:34" s="281" customFormat="1" hidden="1" x14ac:dyDescent="0.25">
      <c r="E157" s="275" t="s">
        <v>653</v>
      </c>
      <c r="F157" s="276"/>
      <c r="G157" s="276"/>
      <c r="H157" s="276"/>
      <c r="I157" s="277"/>
      <c r="J157" s="285" t="s">
        <v>794</v>
      </c>
      <c r="K157" s="279" t="s">
        <v>795</v>
      </c>
      <c r="L157" s="280"/>
      <c r="M157" s="280"/>
      <c r="N157" s="280"/>
      <c r="O157" s="280"/>
      <c r="P157" s="280">
        <f>Q157-O157</f>
        <v>0</v>
      </c>
      <c r="Q157" s="280"/>
      <c r="R157" s="280"/>
      <c r="S157" s="471"/>
      <c r="T157" s="471"/>
      <c r="U157" s="280"/>
      <c r="V157" s="280"/>
      <c r="W157" s="280"/>
      <c r="X157" s="471"/>
      <c r="Y157" s="280"/>
      <c r="Z157" s="280"/>
      <c r="AA157" s="280"/>
      <c r="AB157" s="280"/>
      <c r="AC157" s="280"/>
      <c r="AD157" s="280"/>
      <c r="AE157" s="280"/>
      <c r="AF157" s="43">
        <f t="shared" si="115"/>
        <v>0</v>
      </c>
      <c r="AG157" s="280"/>
      <c r="AH157" s="280"/>
    </row>
    <row r="158" spans="5:34" s="230" customFormat="1" hidden="1" x14ac:dyDescent="0.25">
      <c r="E158" s="252" t="s">
        <v>653</v>
      </c>
      <c r="F158" s="254"/>
      <c r="G158" s="254"/>
      <c r="H158" s="254"/>
      <c r="I158" s="255"/>
      <c r="J158" s="262" t="s">
        <v>656</v>
      </c>
      <c r="K158" s="263" t="s">
        <v>796</v>
      </c>
      <c r="L158" s="258">
        <f t="shared" ref="L158:AD158" si="122">SUM(L159+L163+L165)</f>
        <v>0</v>
      </c>
      <c r="M158" s="258">
        <f t="shared" si="122"/>
        <v>0</v>
      </c>
      <c r="N158" s="258">
        <f t="shared" si="122"/>
        <v>0</v>
      </c>
      <c r="O158" s="258">
        <f t="shared" si="122"/>
        <v>0</v>
      </c>
      <c r="P158" s="258">
        <f t="shared" si="122"/>
        <v>0</v>
      </c>
      <c r="Q158" s="258">
        <f t="shared" si="122"/>
        <v>0</v>
      </c>
      <c r="R158" s="258"/>
      <c r="S158" s="472">
        <f t="shared" si="122"/>
        <v>0</v>
      </c>
      <c r="T158" s="472">
        <f t="shared" si="122"/>
        <v>0</v>
      </c>
      <c r="U158" s="258">
        <f t="shared" si="122"/>
        <v>0</v>
      </c>
      <c r="V158" s="258"/>
      <c r="W158" s="258">
        <f t="shared" si="122"/>
        <v>0</v>
      </c>
      <c r="X158" s="472"/>
      <c r="Y158" s="258">
        <f>SUM(Y159+Y163+Y165)</f>
        <v>0</v>
      </c>
      <c r="Z158" s="258">
        <f t="shared" si="122"/>
        <v>0</v>
      </c>
      <c r="AA158" s="258">
        <f t="shared" si="122"/>
        <v>0</v>
      </c>
      <c r="AB158" s="258">
        <f t="shared" si="122"/>
        <v>0</v>
      </c>
      <c r="AC158" s="258">
        <f t="shared" si="122"/>
        <v>0</v>
      </c>
      <c r="AD158" s="258">
        <f t="shared" si="122"/>
        <v>0</v>
      </c>
      <c r="AE158" s="258">
        <f>SUM(AE159+AE163+AE165)</f>
        <v>0</v>
      </c>
      <c r="AF158" s="43">
        <f t="shared" si="115"/>
        <v>0</v>
      </c>
      <c r="AG158" s="258">
        <f>SUM(AG159+AG163+AG165)</f>
        <v>0</v>
      </c>
      <c r="AH158" s="258">
        <f>SUM(AH159+AH163+AH165)</f>
        <v>0</v>
      </c>
    </row>
    <row r="159" spans="5:34" s="230" customFormat="1" hidden="1" x14ac:dyDescent="0.25">
      <c r="E159" s="252" t="s">
        <v>653</v>
      </c>
      <c r="F159" s="254"/>
      <c r="G159" s="254"/>
      <c r="H159" s="254"/>
      <c r="I159" s="255"/>
      <c r="J159" s="264" t="s">
        <v>797</v>
      </c>
      <c r="K159" s="265" t="s">
        <v>798</v>
      </c>
      <c r="L159" s="266">
        <f>SUM(L160:L162)</f>
        <v>0</v>
      </c>
      <c r="M159" s="266">
        <f t="shared" ref="M159:AD159" si="123">SUM(M160:M162)</f>
        <v>0</v>
      </c>
      <c r="N159" s="266">
        <f t="shared" si="123"/>
        <v>0</v>
      </c>
      <c r="O159" s="266">
        <f t="shared" si="123"/>
        <v>0</v>
      </c>
      <c r="P159" s="266">
        <f t="shared" si="123"/>
        <v>0</v>
      </c>
      <c r="Q159" s="266">
        <f t="shared" si="123"/>
        <v>0</v>
      </c>
      <c r="R159" s="266"/>
      <c r="S159" s="473">
        <f t="shared" si="123"/>
        <v>0</v>
      </c>
      <c r="T159" s="473">
        <f t="shared" si="123"/>
        <v>0</v>
      </c>
      <c r="U159" s="266">
        <f t="shared" si="123"/>
        <v>0</v>
      </c>
      <c r="V159" s="266"/>
      <c r="W159" s="266">
        <f t="shared" si="123"/>
        <v>0</v>
      </c>
      <c r="X159" s="473"/>
      <c r="Y159" s="266">
        <f>SUM(Y160:Y162)</f>
        <v>0</v>
      </c>
      <c r="Z159" s="266">
        <f t="shared" si="123"/>
        <v>0</v>
      </c>
      <c r="AA159" s="266">
        <f t="shared" si="123"/>
        <v>0</v>
      </c>
      <c r="AB159" s="266">
        <f t="shared" si="123"/>
        <v>0</v>
      </c>
      <c r="AC159" s="266">
        <f t="shared" si="123"/>
        <v>0</v>
      </c>
      <c r="AD159" s="266">
        <f t="shared" si="123"/>
        <v>0</v>
      </c>
      <c r="AE159" s="266">
        <f>SUM(AE160:AE162)</f>
        <v>0</v>
      </c>
      <c r="AF159" s="43">
        <f t="shared" si="115"/>
        <v>0</v>
      </c>
      <c r="AG159" s="266">
        <f>SUM(AG160:AG162)</f>
        <v>0</v>
      </c>
      <c r="AH159" s="266">
        <f>SUM(AH160:AH162)</f>
        <v>0</v>
      </c>
    </row>
    <row r="160" spans="5:34" s="281" customFormat="1" hidden="1" x14ac:dyDescent="0.25">
      <c r="E160" s="275" t="s">
        <v>653</v>
      </c>
      <c r="F160" s="276"/>
      <c r="G160" s="276"/>
      <c r="H160" s="276"/>
      <c r="I160" s="277"/>
      <c r="J160" s="285" t="s">
        <v>799</v>
      </c>
      <c r="K160" s="279" t="s">
        <v>800</v>
      </c>
      <c r="L160" s="280"/>
      <c r="M160" s="280"/>
      <c r="N160" s="280"/>
      <c r="O160" s="280"/>
      <c r="P160" s="280">
        <f>Q160-O160</f>
        <v>0</v>
      </c>
      <c r="Q160" s="280"/>
      <c r="R160" s="280"/>
      <c r="S160" s="471"/>
      <c r="T160" s="471"/>
      <c r="U160" s="280"/>
      <c r="V160" s="280"/>
      <c r="W160" s="280"/>
      <c r="X160" s="471"/>
      <c r="Y160" s="280"/>
      <c r="Z160" s="280"/>
      <c r="AA160" s="280"/>
      <c r="AB160" s="280"/>
      <c r="AC160" s="280"/>
      <c r="AD160" s="280"/>
      <c r="AE160" s="280"/>
      <c r="AF160" s="43">
        <f t="shared" si="115"/>
        <v>0</v>
      </c>
      <c r="AG160" s="280"/>
      <c r="AH160" s="280"/>
    </row>
    <row r="161" spans="5:34" s="281" customFormat="1" hidden="1" x14ac:dyDescent="0.25">
      <c r="E161" s="275" t="s">
        <v>653</v>
      </c>
      <c r="F161" s="276"/>
      <c r="G161" s="276"/>
      <c r="H161" s="276"/>
      <c r="I161" s="277"/>
      <c r="J161" s="285" t="s">
        <v>801</v>
      </c>
      <c r="K161" s="279" t="s">
        <v>802</v>
      </c>
      <c r="L161" s="280"/>
      <c r="M161" s="280"/>
      <c r="N161" s="280"/>
      <c r="O161" s="280"/>
      <c r="P161" s="280">
        <f>Q161-O161</f>
        <v>0</v>
      </c>
      <c r="Q161" s="280"/>
      <c r="R161" s="280"/>
      <c r="S161" s="471"/>
      <c r="T161" s="471"/>
      <c r="U161" s="280"/>
      <c r="V161" s="280"/>
      <c r="W161" s="280"/>
      <c r="X161" s="471"/>
      <c r="Y161" s="280"/>
      <c r="Z161" s="280"/>
      <c r="AA161" s="280"/>
      <c r="AB161" s="280"/>
      <c r="AC161" s="280"/>
      <c r="AD161" s="280"/>
      <c r="AE161" s="280"/>
      <c r="AF161" s="43">
        <f t="shared" si="115"/>
        <v>0</v>
      </c>
      <c r="AG161" s="280"/>
      <c r="AH161" s="280"/>
    </row>
    <row r="162" spans="5:34" s="281" customFormat="1" hidden="1" x14ac:dyDescent="0.25">
      <c r="E162" s="275" t="s">
        <v>653</v>
      </c>
      <c r="F162" s="276"/>
      <c r="G162" s="276"/>
      <c r="H162" s="276"/>
      <c r="I162" s="277"/>
      <c r="J162" s="285" t="s">
        <v>803</v>
      </c>
      <c r="K162" s="279" t="s">
        <v>804</v>
      </c>
      <c r="L162" s="280"/>
      <c r="M162" s="280"/>
      <c r="N162" s="280"/>
      <c r="O162" s="280"/>
      <c r="P162" s="280">
        <f>Q162-O162</f>
        <v>0</v>
      </c>
      <c r="Q162" s="280"/>
      <c r="R162" s="280"/>
      <c r="S162" s="471"/>
      <c r="T162" s="471"/>
      <c r="U162" s="280"/>
      <c r="V162" s="280"/>
      <c r="W162" s="280"/>
      <c r="X162" s="471"/>
      <c r="Y162" s="280"/>
      <c r="Z162" s="280"/>
      <c r="AA162" s="280"/>
      <c r="AB162" s="280"/>
      <c r="AC162" s="280"/>
      <c r="AD162" s="280"/>
      <c r="AE162" s="280"/>
      <c r="AF162" s="43">
        <f t="shared" si="115"/>
        <v>0</v>
      </c>
      <c r="AG162" s="280"/>
      <c r="AH162" s="280"/>
    </row>
    <row r="163" spans="5:34" s="331" customFormat="1" ht="15.75" hidden="1" x14ac:dyDescent="0.25">
      <c r="E163" s="275" t="s">
        <v>653</v>
      </c>
      <c r="F163" s="254"/>
      <c r="G163" s="254"/>
      <c r="H163" s="254"/>
      <c r="I163" s="255"/>
      <c r="J163" s="264" t="s">
        <v>805</v>
      </c>
      <c r="K163" s="330" t="s">
        <v>806</v>
      </c>
      <c r="L163" s="266">
        <f t="shared" ref="L163:AG165" si="124">SUM(L164)</f>
        <v>0</v>
      </c>
      <c r="M163" s="266">
        <f t="shared" si="124"/>
        <v>0</v>
      </c>
      <c r="N163" s="266">
        <f t="shared" si="124"/>
        <v>0</v>
      </c>
      <c r="O163" s="266">
        <f t="shared" si="124"/>
        <v>0</v>
      </c>
      <c r="P163" s="266">
        <f t="shared" si="124"/>
        <v>0</v>
      </c>
      <c r="Q163" s="266">
        <f t="shared" si="124"/>
        <v>0</v>
      </c>
      <c r="R163" s="266"/>
      <c r="S163" s="473">
        <f t="shared" si="124"/>
        <v>0</v>
      </c>
      <c r="T163" s="473">
        <f t="shared" si="124"/>
        <v>0</v>
      </c>
      <c r="U163" s="266">
        <f t="shared" si="124"/>
        <v>0</v>
      </c>
      <c r="V163" s="266"/>
      <c r="W163" s="266">
        <f t="shared" si="124"/>
        <v>0</v>
      </c>
      <c r="X163" s="473"/>
      <c r="Y163" s="266">
        <f t="shared" si="124"/>
        <v>0</v>
      </c>
      <c r="Z163" s="266">
        <f t="shared" si="124"/>
        <v>0</v>
      </c>
      <c r="AA163" s="266">
        <f t="shared" si="124"/>
        <v>0</v>
      </c>
      <c r="AB163" s="266">
        <f t="shared" si="124"/>
        <v>0</v>
      </c>
      <c r="AC163" s="266">
        <f t="shared" si="124"/>
        <v>0</v>
      </c>
      <c r="AD163" s="266">
        <f t="shared" si="124"/>
        <v>0</v>
      </c>
      <c r="AE163" s="266">
        <f t="shared" si="124"/>
        <v>0</v>
      </c>
      <c r="AF163" s="43">
        <f t="shared" si="115"/>
        <v>0</v>
      </c>
      <c r="AG163" s="266">
        <f t="shared" si="124"/>
        <v>0</v>
      </c>
      <c r="AH163" s="266">
        <f>SUM(AH164)</f>
        <v>0</v>
      </c>
    </row>
    <row r="164" spans="5:34" s="333" customFormat="1" ht="15.75" hidden="1" x14ac:dyDescent="0.25">
      <c r="E164" s="275" t="s">
        <v>653</v>
      </c>
      <c r="F164" s="254"/>
      <c r="G164" s="254"/>
      <c r="H164" s="254"/>
      <c r="I164" s="255"/>
      <c r="J164" s="285" t="s">
        <v>807</v>
      </c>
      <c r="K164" s="332" t="s">
        <v>160</v>
      </c>
      <c r="L164" s="280"/>
      <c r="M164" s="280"/>
      <c r="N164" s="280"/>
      <c r="O164" s="280"/>
      <c r="P164" s="280">
        <v>0</v>
      </c>
      <c r="Q164" s="280"/>
      <c r="R164" s="280"/>
      <c r="S164" s="471"/>
      <c r="T164" s="471"/>
      <c r="U164" s="280"/>
      <c r="V164" s="280"/>
      <c r="W164" s="280"/>
      <c r="X164" s="471"/>
      <c r="Y164" s="280"/>
      <c r="Z164" s="280"/>
      <c r="AA164" s="280"/>
      <c r="AB164" s="280"/>
      <c r="AC164" s="280"/>
      <c r="AD164" s="280"/>
      <c r="AE164" s="280"/>
      <c r="AF164" s="43">
        <f t="shared" si="115"/>
        <v>0</v>
      </c>
      <c r="AG164" s="280"/>
      <c r="AH164" s="280"/>
    </row>
    <row r="165" spans="5:34" s="331" customFormat="1" ht="15.75" hidden="1" x14ac:dyDescent="0.25">
      <c r="E165" s="275" t="s">
        <v>653</v>
      </c>
      <c r="F165" s="254"/>
      <c r="G165" s="254"/>
      <c r="H165" s="254"/>
      <c r="I165" s="255"/>
      <c r="J165" s="264" t="s">
        <v>808</v>
      </c>
      <c r="K165" s="330" t="s">
        <v>809</v>
      </c>
      <c r="L165" s="266">
        <f t="shared" si="124"/>
        <v>0</v>
      </c>
      <c r="M165" s="266">
        <f t="shared" si="124"/>
        <v>0</v>
      </c>
      <c r="N165" s="266">
        <f t="shared" si="124"/>
        <v>0</v>
      </c>
      <c r="O165" s="266">
        <f t="shared" si="124"/>
        <v>0</v>
      </c>
      <c r="P165" s="266">
        <f t="shared" si="124"/>
        <v>0</v>
      </c>
      <c r="Q165" s="266">
        <f t="shared" si="124"/>
        <v>0</v>
      </c>
      <c r="R165" s="266"/>
      <c r="S165" s="473">
        <f t="shared" si="124"/>
        <v>0</v>
      </c>
      <c r="T165" s="473">
        <f t="shared" si="124"/>
        <v>0</v>
      </c>
      <c r="U165" s="266">
        <f t="shared" si="124"/>
        <v>0</v>
      </c>
      <c r="V165" s="266"/>
      <c r="W165" s="266">
        <f t="shared" si="124"/>
        <v>0</v>
      </c>
      <c r="X165" s="473"/>
      <c r="Y165" s="266">
        <f t="shared" si="124"/>
        <v>0</v>
      </c>
      <c r="Z165" s="266">
        <f t="shared" si="124"/>
        <v>0</v>
      </c>
      <c r="AA165" s="266">
        <f t="shared" si="124"/>
        <v>0</v>
      </c>
      <c r="AB165" s="266">
        <f t="shared" si="124"/>
        <v>0</v>
      </c>
      <c r="AC165" s="266">
        <f t="shared" si="124"/>
        <v>0</v>
      </c>
      <c r="AD165" s="266">
        <f t="shared" si="124"/>
        <v>0</v>
      </c>
      <c r="AE165" s="266">
        <f t="shared" si="124"/>
        <v>0</v>
      </c>
      <c r="AF165" s="43">
        <f t="shared" si="115"/>
        <v>0</v>
      </c>
      <c r="AG165" s="266">
        <f>SUM(AG166)</f>
        <v>0</v>
      </c>
      <c r="AH165" s="266">
        <f>SUM(AH166)</f>
        <v>0</v>
      </c>
    </row>
    <row r="166" spans="5:34" s="333" customFormat="1" ht="15.75" hidden="1" x14ac:dyDescent="0.25">
      <c r="E166" s="275" t="s">
        <v>653</v>
      </c>
      <c r="F166" s="254"/>
      <c r="G166" s="254"/>
      <c r="H166" s="254"/>
      <c r="I166" s="255"/>
      <c r="J166" s="285" t="s">
        <v>810</v>
      </c>
      <c r="K166" s="332" t="s">
        <v>811</v>
      </c>
      <c r="L166" s="280"/>
      <c r="M166" s="280"/>
      <c r="N166" s="280"/>
      <c r="O166" s="280"/>
      <c r="P166" s="280">
        <v>0</v>
      </c>
      <c r="Q166" s="280"/>
      <c r="R166" s="280"/>
      <c r="S166" s="471"/>
      <c r="T166" s="471"/>
      <c r="U166" s="280"/>
      <c r="V166" s="280"/>
      <c r="W166" s="280"/>
      <c r="X166" s="471"/>
      <c r="Y166" s="280"/>
      <c r="Z166" s="280"/>
      <c r="AA166" s="280"/>
      <c r="AB166" s="280"/>
      <c r="AC166" s="280"/>
      <c r="AD166" s="280"/>
      <c r="AE166" s="280"/>
      <c r="AF166" s="43">
        <f t="shared" si="115"/>
        <v>0</v>
      </c>
      <c r="AG166" s="280"/>
      <c r="AH166" s="280"/>
    </row>
    <row r="167" spans="5:34" s="339" customFormat="1" ht="15.75" x14ac:dyDescent="0.25">
      <c r="E167" s="235"/>
      <c r="F167" s="235"/>
      <c r="G167" s="235"/>
      <c r="H167" s="235"/>
      <c r="I167" s="235"/>
      <c r="J167" s="334" t="s">
        <v>812</v>
      </c>
      <c r="K167" s="335"/>
      <c r="L167" s="336"/>
      <c r="M167" s="337"/>
      <c r="N167" s="337"/>
      <c r="O167" s="337"/>
      <c r="P167" s="337"/>
      <c r="Q167" s="337"/>
      <c r="R167" s="338"/>
      <c r="S167" s="490"/>
      <c r="T167" s="490"/>
      <c r="U167" s="336"/>
      <c r="V167" s="336"/>
      <c r="W167" s="336"/>
      <c r="X167" s="490"/>
      <c r="Y167" s="336"/>
      <c r="Z167" s="336"/>
      <c r="AA167" s="336"/>
      <c r="AB167" s="336"/>
      <c r="AC167" s="336"/>
      <c r="AD167" s="336"/>
      <c r="AE167" s="336"/>
      <c r="AF167" s="43">
        <f t="shared" si="115"/>
        <v>0</v>
      </c>
      <c r="AG167" s="336"/>
      <c r="AH167" s="336"/>
    </row>
    <row r="168" spans="5:34" x14ac:dyDescent="0.25">
      <c r="E168" s="252"/>
      <c r="F168" s="254"/>
      <c r="G168" s="254"/>
      <c r="H168" s="254"/>
      <c r="I168" s="255"/>
      <c r="J168" s="340" t="s">
        <v>58</v>
      </c>
      <c r="K168" s="341" t="s">
        <v>813</v>
      </c>
      <c r="L168" s="342">
        <f>L22</f>
        <v>0</v>
      </c>
      <c r="M168" s="342">
        <f>M22</f>
        <v>0</v>
      </c>
      <c r="N168" s="342">
        <f>N22</f>
        <v>0</v>
      </c>
      <c r="O168" s="342">
        <f>O22</f>
        <v>0</v>
      </c>
      <c r="P168" s="342">
        <f>Q168-O168</f>
        <v>0</v>
      </c>
      <c r="Q168" s="342">
        <f>Q22</f>
        <v>0</v>
      </c>
      <c r="R168" s="342"/>
      <c r="S168" s="491">
        <f t="shared" ref="S168:AH168" si="125">S22</f>
        <v>337800</v>
      </c>
      <c r="T168" s="491">
        <f t="shared" si="125"/>
        <v>79311.520000000004</v>
      </c>
      <c r="U168" s="342">
        <f t="shared" si="125"/>
        <v>700</v>
      </c>
      <c r="V168" s="342">
        <f t="shared" ref="V168" si="126">V22</f>
        <v>56000</v>
      </c>
      <c r="W168" s="342">
        <f t="shared" si="125"/>
        <v>87470</v>
      </c>
      <c r="X168" s="491">
        <f t="shared" si="125"/>
        <v>22918.48</v>
      </c>
      <c r="Y168" s="342">
        <f>Y22</f>
        <v>1610000</v>
      </c>
      <c r="Z168" s="342">
        <f t="shared" si="125"/>
        <v>4400</v>
      </c>
      <c r="AA168" s="342">
        <f t="shared" si="125"/>
        <v>102500</v>
      </c>
      <c r="AB168" s="342">
        <f t="shared" si="125"/>
        <v>4200</v>
      </c>
      <c r="AC168" s="342">
        <f t="shared" si="125"/>
        <v>0</v>
      </c>
      <c r="AD168" s="342">
        <f t="shared" si="125"/>
        <v>0</v>
      </c>
      <c r="AE168" s="342">
        <f>AE22</f>
        <v>0</v>
      </c>
      <c r="AF168" s="43">
        <f t="shared" si="115"/>
        <v>2305300</v>
      </c>
      <c r="AG168" s="342">
        <f t="shared" si="125"/>
        <v>2397500</v>
      </c>
      <c r="AH168" s="342">
        <f t="shared" si="125"/>
        <v>2421600</v>
      </c>
    </row>
    <row r="169" spans="5:34" x14ac:dyDescent="0.25">
      <c r="E169" s="252"/>
      <c r="F169" s="254"/>
      <c r="G169" s="254"/>
      <c r="H169" s="254"/>
      <c r="I169" s="255"/>
      <c r="J169" s="340" t="s">
        <v>59</v>
      </c>
      <c r="K169" s="341" t="s">
        <v>783</v>
      </c>
      <c r="L169" s="342">
        <f>L149</f>
        <v>0</v>
      </c>
      <c r="M169" s="342">
        <f>M149</f>
        <v>0</v>
      </c>
      <c r="N169" s="342">
        <f>N149</f>
        <v>0</v>
      </c>
      <c r="O169" s="342">
        <f>O149</f>
        <v>0</v>
      </c>
      <c r="P169" s="342">
        <f>Q169-O169</f>
        <v>0</v>
      </c>
      <c r="Q169" s="342">
        <f>Q149</f>
        <v>0</v>
      </c>
      <c r="R169" s="342"/>
      <c r="S169" s="491">
        <f t="shared" ref="S169:AH169" si="127">S149</f>
        <v>0</v>
      </c>
      <c r="T169" s="491">
        <f t="shared" si="127"/>
        <v>0</v>
      </c>
      <c r="U169" s="342">
        <f t="shared" si="127"/>
        <v>0</v>
      </c>
      <c r="V169" s="342">
        <f t="shared" ref="V169" si="128">V149</f>
        <v>0</v>
      </c>
      <c r="W169" s="342">
        <f t="shared" si="127"/>
        <v>0</v>
      </c>
      <c r="X169" s="491">
        <f t="shared" ref="X169" si="129">X149</f>
        <v>0</v>
      </c>
      <c r="Y169" s="342">
        <f>Y149</f>
        <v>0</v>
      </c>
      <c r="Z169" s="342">
        <f t="shared" si="127"/>
        <v>0</v>
      </c>
      <c r="AA169" s="342">
        <f t="shared" si="127"/>
        <v>0</v>
      </c>
      <c r="AB169" s="342">
        <f t="shared" si="127"/>
        <v>0</v>
      </c>
      <c r="AC169" s="342">
        <f t="shared" si="127"/>
        <v>0</v>
      </c>
      <c r="AD169" s="342">
        <f t="shared" si="127"/>
        <v>0</v>
      </c>
      <c r="AE169" s="342">
        <f>AE149</f>
        <v>0</v>
      </c>
      <c r="AF169" s="43">
        <f t="shared" si="115"/>
        <v>0</v>
      </c>
      <c r="AG169" s="342">
        <f t="shared" si="127"/>
        <v>0</v>
      </c>
      <c r="AH169" s="342">
        <f t="shared" si="127"/>
        <v>0</v>
      </c>
    </row>
    <row r="170" spans="5:34" x14ac:dyDescent="0.25">
      <c r="E170" s="252"/>
      <c r="F170" s="254"/>
      <c r="G170" s="254"/>
      <c r="H170" s="254"/>
      <c r="I170" s="255"/>
      <c r="J170" s="343"/>
      <c r="K170" s="344" t="s">
        <v>814</v>
      </c>
      <c r="L170" s="345">
        <f t="shared" ref="L170:AD170" si="130">L168+L169</f>
        <v>0</v>
      </c>
      <c r="M170" s="345">
        <f t="shared" si="130"/>
        <v>0</v>
      </c>
      <c r="N170" s="345">
        <f t="shared" si="130"/>
        <v>0</v>
      </c>
      <c r="O170" s="345">
        <f t="shared" si="130"/>
        <v>0</v>
      </c>
      <c r="P170" s="345">
        <f t="shared" si="130"/>
        <v>0</v>
      </c>
      <c r="Q170" s="345">
        <f t="shared" si="130"/>
        <v>0</v>
      </c>
      <c r="R170" s="345"/>
      <c r="S170" s="492">
        <f t="shared" si="130"/>
        <v>337800</v>
      </c>
      <c r="T170" s="492">
        <f t="shared" si="130"/>
        <v>79311.520000000004</v>
      </c>
      <c r="U170" s="346">
        <f t="shared" si="130"/>
        <v>700</v>
      </c>
      <c r="V170" s="346">
        <f t="shared" ref="V170" si="131">V168+V169</f>
        <v>56000</v>
      </c>
      <c r="W170" s="346">
        <f t="shared" si="130"/>
        <v>87470</v>
      </c>
      <c r="X170" s="500">
        <f t="shared" ref="X170" si="132">X168+X169</f>
        <v>22918.48</v>
      </c>
      <c r="Y170" s="345">
        <f>Y168+Y169</f>
        <v>1610000</v>
      </c>
      <c r="Z170" s="346">
        <f t="shared" si="130"/>
        <v>4400</v>
      </c>
      <c r="AA170" s="346">
        <f t="shared" si="130"/>
        <v>102500</v>
      </c>
      <c r="AB170" s="345">
        <f t="shared" si="130"/>
        <v>4200</v>
      </c>
      <c r="AC170" s="345">
        <f t="shared" si="130"/>
        <v>0</v>
      </c>
      <c r="AD170" s="345">
        <f t="shared" si="130"/>
        <v>0</v>
      </c>
      <c r="AE170" s="345">
        <f>AE168+AE169</f>
        <v>0</v>
      </c>
      <c r="AF170" s="43">
        <f t="shared" si="115"/>
        <v>2305300</v>
      </c>
      <c r="AG170" s="345">
        <f>AG168+AG169</f>
        <v>2397500</v>
      </c>
      <c r="AH170" s="345">
        <f>AH168+AH169</f>
        <v>2421600</v>
      </c>
    </row>
    <row r="171" spans="5:34" x14ac:dyDescent="0.25">
      <c r="E171" s="252"/>
      <c r="F171" s="254"/>
      <c r="G171" s="254"/>
      <c r="H171" s="254"/>
      <c r="I171" s="255"/>
      <c r="J171" s="347" t="s">
        <v>815</v>
      </c>
      <c r="K171" s="348" t="s">
        <v>816</v>
      </c>
      <c r="L171" s="342"/>
      <c r="M171" s="342">
        <v>0</v>
      </c>
      <c r="N171" s="342">
        <v>0</v>
      </c>
      <c r="O171" s="342">
        <v>0</v>
      </c>
      <c r="P171" s="342">
        <f>Q171-O171</f>
        <v>0</v>
      </c>
      <c r="Q171" s="342">
        <v>0</v>
      </c>
      <c r="R171" s="342"/>
      <c r="S171" s="491"/>
      <c r="T171" s="491"/>
      <c r="U171" s="342"/>
      <c r="V171" s="342"/>
      <c r="W171" s="342"/>
      <c r="X171" s="491"/>
      <c r="Y171" s="342"/>
      <c r="Z171" s="342"/>
      <c r="AA171" s="342"/>
      <c r="AB171" s="342"/>
      <c r="AC171" s="342"/>
      <c r="AD171" s="342"/>
      <c r="AE171" s="342"/>
      <c r="AF171" s="43">
        <f t="shared" si="115"/>
        <v>0</v>
      </c>
      <c r="AG171" s="342"/>
      <c r="AH171" s="342"/>
    </row>
    <row r="172" spans="5:34" s="230" customFormat="1" hidden="1" x14ac:dyDescent="0.25">
      <c r="E172" s="252"/>
      <c r="F172" s="254"/>
      <c r="G172" s="254"/>
      <c r="H172" s="254"/>
      <c r="I172" s="255"/>
      <c r="J172" s="349"/>
      <c r="K172" s="350" t="s">
        <v>817</v>
      </c>
      <c r="L172" s="258">
        <f t="shared" ref="L172:AD172" si="133">SUM(L170:L171)</f>
        <v>0</v>
      </c>
      <c r="M172" s="258">
        <f t="shared" si="133"/>
        <v>0</v>
      </c>
      <c r="N172" s="258">
        <f t="shared" si="133"/>
        <v>0</v>
      </c>
      <c r="O172" s="258">
        <f t="shared" si="133"/>
        <v>0</v>
      </c>
      <c r="P172" s="258">
        <f t="shared" si="133"/>
        <v>0</v>
      </c>
      <c r="Q172" s="258">
        <f t="shared" si="133"/>
        <v>0</v>
      </c>
      <c r="R172" s="258"/>
      <c r="S172" s="472">
        <f t="shared" si="133"/>
        <v>337800</v>
      </c>
      <c r="T172" s="472">
        <f t="shared" si="133"/>
        <v>79311.520000000004</v>
      </c>
      <c r="U172" s="266">
        <f t="shared" si="133"/>
        <v>700</v>
      </c>
      <c r="V172" s="266"/>
      <c r="W172" s="266">
        <f t="shared" si="133"/>
        <v>87470</v>
      </c>
      <c r="X172" s="473"/>
      <c r="Y172" s="258">
        <f>SUM(Y170:Y171)</f>
        <v>1610000</v>
      </c>
      <c r="Z172" s="266">
        <f t="shared" si="133"/>
        <v>4400</v>
      </c>
      <c r="AA172" s="266">
        <f t="shared" si="133"/>
        <v>102500</v>
      </c>
      <c r="AB172" s="258">
        <f t="shared" si="133"/>
        <v>4200</v>
      </c>
      <c r="AC172" s="258">
        <f t="shared" si="133"/>
        <v>0</v>
      </c>
      <c r="AD172" s="258">
        <f t="shared" si="133"/>
        <v>0</v>
      </c>
      <c r="AE172" s="258">
        <f>SUM(AE170:AE171)</f>
        <v>0</v>
      </c>
      <c r="AF172" s="43">
        <f t="shared" si="115"/>
        <v>2226381.52</v>
      </c>
      <c r="AG172" s="258">
        <f>SUM(AG170:AG171)</f>
        <v>2397500</v>
      </c>
      <c r="AH172" s="258">
        <f>SUM(AH170:AH171)</f>
        <v>2421600</v>
      </c>
    </row>
    <row r="173" spans="5:34" x14ac:dyDescent="0.25">
      <c r="E173" s="252"/>
      <c r="F173" s="254"/>
      <c r="G173" s="254"/>
      <c r="H173" s="254"/>
      <c r="I173" s="255"/>
      <c r="J173" s="347">
        <v>84452</v>
      </c>
      <c r="K173" s="348" t="s">
        <v>818</v>
      </c>
      <c r="L173" s="342"/>
      <c r="M173" s="342">
        <v>0</v>
      </c>
      <c r="N173" s="342">
        <v>0</v>
      </c>
      <c r="O173" s="342">
        <v>0</v>
      </c>
      <c r="P173" s="342">
        <f>Q173-O173</f>
        <v>0</v>
      </c>
      <c r="Q173" s="342">
        <v>0</v>
      </c>
      <c r="R173" s="342"/>
      <c r="S173" s="491"/>
      <c r="T173" s="491"/>
      <c r="U173" s="342"/>
      <c r="V173" s="342"/>
      <c r="W173" s="342"/>
      <c r="X173" s="491"/>
      <c r="Y173" s="342"/>
      <c r="Z173" s="342"/>
      <c r="AA173" s="342"/>
      <c r="AB173" s="342"/>
      <c r="AC173" s="342"/>
      <c r="AD173" s="342"/>
      <c r="AE173" s="342"/>
      <c r="AF173" s="43">
        <f t="shared" si="115"/>
        <v>0</v>
      </c>
      <c r="AG173" s="342"/>
      <c r="AH173" s="342"/>
    </row>
    <row r="174" spans="5:34" s="230" customFormat="1" hidden="1" x14ac:dyDescent="0.25">
      <c r="E174" s="252"/>
      <c r="F174" s="254"/>
      <c r="G174" s="254"/>
      <c r="H174" s="254"/>
      <c r="I174" s="255"/>
      <c r="J174" s="351" t="s">
        <v>819</v>
      </c>
      <c r="K174" s="352" t="s">
        <v>820</v>
      </c>
      <c r="L174" s="258">
        <f t="shared" ref="L174:AD174" si="134">SUM(L171+L173)</f>
        <v>0</v>
      </c>
      <c r="M174" s="258">
        <f t="shared" si="134"/>
        <v>0</v>
      </c>
      <c r="N174" s="258">
        <f t="shared" si="134"/>
        <v>0</v>
      </c>
      <c r="O174" s="258">
        <f t="shared" si="134"/>
        <v>0</v>
      </c>
      <c r="P174" s="258">
        <f t="shared" si="134"/>
        <v>0</v>
      </c>
      <c r="Q174" s="258">
        <f t="shared" si="134"/>
        <v>0</v>
      </c>
      <c r="R174" s="258"/>
      <c r="S174" s="472">
        <f t="shared" si="134"/>
        <v>0</v>
      </c>
      <c r="T174" s="472">
        <f t="shared" si="134"/>
        <v>0</v>
      </c>
      <c r="U174" s="266">
        <f t="shared" si="134"/>
        <v>0</v>
      </c>
      <c r="V174" s="266"/>
      <c r="W174" s="266">
        <f t="shared" si="134"/>
        <v>0</v>
      </c>
      <c r="X174" s="473"/>
      <c r="Y174" s="258">
        <f>SUM(Y171+Y173)</f>
        <v>0</v>
      </c>
      <c r="Z174" s="266">
        <f t="shared" si="134"/>
        <v>0</v>
      </c>
      <c r="AA174" s="266">
        <f t="shared" si="134"/>
        <v>0</v>
      </c>
      <c r="AB174" s="258">
        <f t="shared" si="134"/>
        <v>0</v>
      </c>
      <c r="AC174" s="258">
        <f t="shared" si="134"/>
        <v>0</v>
      </c>
      <c r="AD174" s="258">
        <f t="shared" si="134"/>
        <v>0</v>
      </c>
      <c r="AE174" s="258">
        <f>SUM(AE171+AE173)</f>
        <v>0</v>
      </c>
      <c r="AF174" s="43">
        <f t="shared" si="115"/>
        <v>0</v>
      </c>
      <c r="AG174" s="258">
        <f>SUM(AG171+AG173)</f>
        <v>0</v>
      </c>
      <c r="AH174" s="258">
        <f>SUM(AH171+AH173)</f>
        <v>0</v>
      </c>
    </row>
    <row r="175" spans="5:34" x14ac:dyDescent="0.25">
      <c r="E175" s="252"/>
      <c r="F175" s="254"/>
      <c r="G175" s="254"/>
      <c r="H175" s="254"/>
      <c r="I175" s="255"/>
      <c r="J175" s="349"/>
      <c r="K175" s="344" t="s">
        <v>821</v>
      </c>
      <c r="L175" s="345">
        <f t="shared" ref="L175:AD175" si="135">SUM(L170+L174)</f>
        <v>0</v>
      </c>
      <c r="M175" s="345">
        <f t="shared" si="135"/>
        <v>0</v>
      </c>
      <c r="N175" s="345">
        <f t="shared" si="135"/>
        <v>0</v>
      </c>
      <c r="O175" s="345">
        <f t="shared" si="135"/>
        <v>0</v>
      </c>
      <c r="P175" s="345">
        <f t="shared" si="135"/>
        <v>0</v>
      </c>
      <c r="Q175" s="345">
        <f t="shared" si="135"/>
        <v>0</v>
      </c>
      <c r="R175" s="345"/>
      <c r="S175" s="492">
        <f t="shared" si="135"/>
        <v>337800</v>
      </c>
      <c r="T175" s="492">
        <f t="shared" si="135"/>
        <v>79311.520000000004</v>
      </c>
      <c r="U175" s="346">
        <f t="shared" si="135"/>
        <v>700</v>
      </c>
      <c r="V175" s="346">
        <f t="shared" si="135"/>
        <v>56000</v>
      </c>
      <c r="W175" s="346">
        <f t="shared" si="135"/>
        <v>87470</v>
      </c>
      <c r="X175" s="500">
        <f t="shared" ref="X175" si="136">SUM(X170+X174)</f>
        <v>22918.48</v>
      </c>
      <c r="Y175" s="345">
        <f>SUM(Y170+Y174)</f>
        <v>1610000</v>
      </c>
      <c r="Z175" s="346">
        <f t="shared" si="135"/>
        <v>4400</v>
      </c>
      <c r="AA175" s="346">
        <f t="shared" si="135"/>
        <v>102500</v>
      </c>
      <c r="AB175" s="345">
        <f t="shared" si="135"/>
        <v>4200</v>
      </c>
      <c r="AC175" s="345">
        <f t="shared" si="135"/>
        <v>0</v>
      </c>
      <c r="AD175" s="345">
        <f t="shared" si="135"/>
        <v>0</v>
      </c>
      <c r="AE175" s="345">
        <f>SUM(AE170+AE174)</f>
        <v>0</v>
      </c>
      <c r="AF175" s="43">
        <f t="shared" si="115"/>
        <v>2305300</v>
      </c>
      <c r="AG175" s="345">
        <f>SUM(AG170+AG174)</f>
        <v>2397500</v>
      </c>
      <c r="AH175" s="345">
        <f>SUM(AH170+AH174)</f>
        <v>2421600</v>
      </c>
    </row>
    <row r="176" spans="5:34" x14ac:dyDescent="0.25">
      <c r="E176" s="276" t="s">
        <v>822</v>
      </c>
      <c r="F176" s="276"/>
      <c r="G176" s="254"/>
      <c r="H176" s="254"/>
      <c r="I176" s="276" t="s">
        <v>823</v>
      </c>
      <c r="J176" s="353"/>
      <c r="K176" s="341" t="s">
        <v>824</v>
      </c>
      <c r="L176" s="342"/>
      <c r="M176" s="342"/>
      <c r="N176" s="342"/>
      <c r="O176" s="342"/>
      <c r="P176" s="342">
        <f>Q176-O176</f>
        <v>0</v>
      </c>
      <c r="Q176" s="342"/>
      <c r="R176" s="342"/>
      <c r="S176" s="491"/>
      <c r="T176" s="491"/>
      <c r="U176" s="342"/>
      <c r="V176" s="342"/>
      <c r="W176" s="342"/>
      <c r="X176" s="491"/>
      <c r="Y176" s="342"/>
      <c r="Z176" s="342"/>
      <c r="AA176" s="342"/>
      <c r="AB176" s="342"/>
      <c r="AC176" s="342"/>
      <c r="AD176" s="342"/>
      <c r="AE176" s="342"/>
      <c r="AF176" s="43">
        <f t="shared" si="115"/>
        <v>0</v>
      </c>
      <c r="AG176" s="342"/>
      <c r="AH176" s="342"/>
    </row>
    <row r="177" spans="5:34" s="230" customFormat="1" x14ac:dyDescent="0.25">
      <c r="E177" s="252"/>
      <c r="F177" s="254"/>
      <c r="G177" s="254"/>
      <c r="H177" s="254"/>
      <c r="I177" s="254"/>
      <c r="J177" s="354" t="s">
        <v>825</v>
      </c>
      <c r="K177" s="355"/>
      <c r="L177" s="258">
        <f t="shared" ref="L177:AH177" si="137">L175+L176</f>
        <v>0</v>
      </c>
      <c r="M177" s="258">
        <f t="shared" si="137"/>
        <v>0</v>
      </c>
      <c r="N177" s="258">
        <f t="shared" si="137"/>
        <v>0</v>
      </c>
      <c r="O177" s="258">
        <f t="shared" si="137"/>
        <v>0</v>
      </c>
      <c r="P177" s="258">
        <f t="shared" si="137"/>
        <v>0</v>
      </c>
      <c r="Q177" s="258">
        <f t="shared" si="137"/>
        <v>0</v>
      </c>
      <c r="R177" s="258"/>
      <c r="S177" s="472">
        <f t="shared" si="137"/>
        <v>337800</v>
      </c>
      <c r="T177" s="472">
        <f t="shared" si="137"/>
        <v>79311.520000000004</v>
      </c>
      <c r="U177" s="259">
        <f t="shared" si="137"/>
        <v>700</v>
      </c>
      <c r="V177" s="259">
        <f t="shared" si="137"/>
        <v>56000</v>
      </c>
      <c r="W177" s="259">
        <f t="shared" si="137"/>
        <v>87470</v>
      </c>
      <c r="X177" s="499">
        <f t="shared" ref="X177" si="138">X175+X176</f>
        <v>22918.48</v>
      </c>
      <c r="Y177" s="258">
        <f>Y175+Y176</f>
        <v>1610000</v>
      </c>
      <c r="Z177" s="259">
        <f t="shared" si="137"/>
        <v>4400</v>
      </c>
      <c r="AA177" s="259">
        <f t="shared" si="137"/>
        <v>102500</v>
      </c>
      <c r="AB177" s="258">
        <f t="shared" si="137"/>
        <v>4200</v>
      </c>
      <c r="AC177" s="258">
        <f t="shared" si="137"/>
        <v>0</v>
      </c>
      <c r="AD177" s="258">
        <f t="shared" si="137"/>
        <v>0</v>
      </c>
      <c r="AE177" s="258">
        <f>AE175+AE176</f>
        <v>0</v>
      </c>
      <c r="AF177" s="43">
        <f t="shared" si="115"/>
        <v>2305300</v>
      </c>
      <c r="AG177" s="258">
        <f t="shared" si="137"/>
        <v>2397500</v>
      </c>
      <c r="AH177" s="258">
        <f t="shared" si="137"/>
        <v>2421600</v>
      </c>
    </row>
    <row r="178" spans="5:34" s="360" customFormat="1" ht="6" customHeight="1" x14ac:dyDescent="0.25">
      <c r="E178" s="356"/>
      <c r="F178" s="356"/>
      <c r="G178" s="356"/>
      <c r="H178" s="356"/>
      <c r="I178" s="356"/>
      <c r="J178" s="357"/>
      <c r="K178" s="358"/>
      <c r="L178" s="359"/>
      <c r="M178" s="359"/>
      <c r="N178" s="359"/>
      <c r="O178" s="359"/>
      <c r="P178" s="359"/>
      <c r="Q178" s="359"/>
      <c r="R178" s="359"/>
      <c r="S178" s="493"/>
      <c r="T178" s="493"/>
      <c r="U178" s="359"/>
      <c r="V178" s="359"/>
      <c r="W178" s="359"/>
      <c r="X178" s="493"/>
      <c r="Y178" s="359"/>
      <c r="Z178" s="359"/>
      <c r="AA178" s="359"/>
      <c r="AB178" s="359"/>
      <c r="AC178" s="359"/>
      <c r="AD178" s="359"/>
      <c r="AE178" s="359"/>
      <c r="AF178" s="43">
        <f t="shared" si="115"/>
        <v>0</v>
      </c>
      <c r="AG178" s="359"/>
      <c r="AH178" s="359"/>
    </row>
    <row r="179" spans="5:34" s="363" customFormat="1" ht="18" x14ac:dyDescent="0.25">
      <c r="E179" s="235"/>
      <c r="F179" s="235"/>
      <c r="G179" s="235"/>
      <c r="H179" s="235"/>
      <c r="I179" s="235"/>
      <c r="J179" s="334" t="s">
        <v>826</v>
      </c>
      <c r="K179" s="361"/>
      <c r="L179" s="359"/>
      <c r="M179" s="362"/>
      <c r="N179" s="362"/>
      <c r="O179" s="362"/>
      <c r="P179" s="362"/>
      <c r="Q179" s="362"/>
      <c r="R179" s="359"/>
      <c r="S179" s="493"/>
      <c r="T179" s="493"/>
      <c r="U179" s="359"/>
      <c r="V179" s="359"/>
      <c r="W179" s="359"/>
      <c r="X179" s="493"/>
      <c r="Y179" s="359"/>
      <c r="Z179" s="359"/>
      <c r="AA179" s="359"/>
      <c r="AB179" s="359"/>
      <c r="AC179" s="359"/>
      <c r="AD179" s="359"/>
      <c r="AE179" s="359"/>
      <c r="AF179" s="43">
        <f t="shared" si="115"/>
        <v>0</v>
      </c>
      <c r="AG179" s="359"/>
      <c r="AH179" s="359"/>
    </row>
    <row r="180" spans="5:34" x14ac:dyDescent="0.25">
      <c r="E180" s="252"/>
      <c r="F180" s="254"/>
      <c r="G180" s="254"/>
      <c r="H180" s="254"/>
      <c r="I180" s="255"/>
      <c r="J180" s="364"/>
      <c r="K180" s="341" t="s">
        <v>827</v>
      </c>
      <c r="L180" s="342">
        <f>L170</f>
        <v>0</v>
      </c>
      <c r="M180" s="342">
        <f>M170</f>
        <v>0</v>
      </c>
      <c r="N180" s="342">
        <f>N170</f>
        <v>0</v>
      </c>
      <c r="O180" s="342">
        <f>O170</f>
        <v>0</v>
      </c>
      <c r="P180" s="342">
        <f>Q180-O180</f>
        <v>0</v>
      </c>
      <c r="Q180" s="342">
        <f>Q170</f>
        <v>0</v>
      </c>
      <c r="R180" s="342"/>
      <c r="S180" s="491">
        <f t="shared" ref="S180:AH180" si="139">S170</f>
        <v>337800</v>
      </c>
      <c r="T180" s="491">
        <f t="shared" si="139"/>
        <v>79311.520000000004</v>
      </c>
      <c r="U180" s="342">
        <f t="shared" si="139"/>
        <v>700</v>
      </c>
      <c r="V180" s="342">
        <f t="shared" ref="V180:X180" si="140">V170</f>
        <v>56000</v>
      </c>
      <c r="W180" s="342">
        <f t="shared" si="139"/>
        <v>87470</v>
      </c>
      <c r="X180" s="491">
        <f t="shared" si="140"/>
        <v>22918.48</v>
      </c>
      <c r="Y180" s="342">
        <f>Y170</f>
        <v>1610000</v>
      </c>
      <c r="Z180" s="342">
        <f t="shared" si="139"/>
        <v>4400</v>
      </c>
      <c r="AA180" s="342">
        <f t="shared" si="139"/>
        <v>102500</v>
      </c>
      <c r="AB180" s="342">
        <f t="shared" si="139"/>
        <v>4200</v>
      </c>
      <c r="AC180" s="342">
        <f t="shared" si="139"/>
        <v>0</v>
      </c>
      <c r="AD180" s="342">
        <f t="shared" si="139"/>
        <v>0</v>
      </c>
      <c r="AE180" s="342">
        <f>AE170</f>
        <v>0</v>
      </c>
      <c r="AF180" s="43">
        <f t="shared" si="115"/>
        <v>2305300</v>
      </c>
      <c r="AG180" s="342">
        <f t="shared" si="139"/>
        <v>2397500</v>
      </c>
      <c r="AH180" s="342">
        <f t="shared" si="139"/>
        <v>2421600</v>
      </c>
    </row>
    <row r="181" spans="5:34" x14ac:dyDescent="0.25">
      <c r="E181" s="252"/>
      <c r="F181" s="254"/>
      <c r="G181" s="254"/>
      <c r="H181" s="254"/>
      <c r="I181" s="255"/>
      <c r="J181" s="364"/>
      <c r="K181" s="341" t="s">
        <v>828</v>
      </c>
      <c r="L181" s="342"/>
      <c r="M181" s="342"/>
      <c r="N181" s="342"/>
      <c r="O181" s="342"/>
      <c r="P181" s="342">
        <f>Q181-O181</f>
        <v>0</v>
      </c>
      <c r="Q181" s="342"/>
      <c r="R181" s="342"/>
      <c r="S181" s="491">
        <f>SUM('RASHODI i DI'!H11)</f>
        <v>337800</v>
      </c>
      <c r="T181" s="491">
        <f>SUM('RASHODI i DI'!I11)</f>
        <v>79311.520000000004</v>
      </c>
      <c r="U181" s="342">
        <f>SUM('RASHODI i DI'!J11)</f>
        <v>40700</v>
      </c>
      <c r="V181" s="342">
        <f>SUM('RASHODI i DI'!K11)</f>
        <v>56000</v>
      </c>
      <c r="W181" s="342">
        <f>SUM('RASHODI i DI'!L11)</f>
        <v>87470</v>
      </c>
      <c r="X181" s="491">
        <f>SUM('RASHODI i DI'!M11)</f>
        <v>22918.48</v>
      </c>
      <c r="Y181" s="342">
        <f>SUM('RASHODI i DI'!N11)</f>
        <v>1610000</v>
      </c>
      <c r="Z181" s="342">
        <f>SUM('RASHODI i DI'!O11)</f>
        <v>4400</v>
      </c>
      <c r="AA181" s="342">
        <f>SUM('RASHODI i DI'!P11)</f>
        <v>102500</v>
      </c>
      <c r="AB181" s="342">
        <f>SUM('RASHODI i DI'!R11)</f>
        <v>4200</v>
      </c>
      <c r="AC181" s="342">
        <f>SUM('[1]RASHODI i DI'!Q11)</f>
        <v>0</v>
      </c>
      <c r="AD181" s="342">
        <f>SUM('[1]RASHODI i DI'!R11)</f>
        <v>0</v>
      </c>
      <c r="AE181" s="342">
        <f>'[2]RASHODI i DI'!W11</f>
        <v>0</v>
      </c>
      <c r="AF181" s="43">
        <f t="shared" si="115"/>
        <v>2345300</v>
      </c>
      <c r="AG181" s="342">
        <f>SUM('RASHODI i DI'!X11)</f>
        <v>2397500</v>
      </c>
      <c r="AH181" s="342">
        <f>SUM('RASHODI i DI'!Y11)</f>
        <v>2421600</v>
      </c>
    </row>
    <row r="182" spans="5:34" s="230" customFormat="1" x14ac:dyDescent="0.25">
      <c r="E182" s="252"/>
      <c r="F182" s="254"/>
      <c r="G182" s="254"/>
      <c r="H182" s="254"/>
      <c r="I182" s="255"/>
      <c r="J182" s="364"/>
      <c r="K182" s="365" t="s">
        <v>829</v>
      </c>
      <c r="L182" s="266">
        <f>L180-L181</f>
        <v>0</v>
      </c>
      <c r="M182" s="266">
        <f>M180-M181</f>
        <v>0</v>
      </c>
      <c r="N182" s="266">
        <f>N180-N181</f>
        <v>0</v>
      </c>
      <c r="O182" s="266">
        <f>O180-O181</f>
        <v>0</v>
      </c>
      <c r="P182" s="266">
        <f t="shared" ref="P182:AD182" si="141">P180-P181</f>
        <v>0</v>
      </c>
      <c r="Q182" s="266">
        <f>Q180-Q181</f>
        <v>0</v>
      </c>
      <c r="R182" s="266"/>
      <c r="S182" s="473">
        <f t="shared" si="141"/>
        <v>0</v>
      </c>
      <c r="T182" s="473">
        <f t="shared" si="141"/>
        <v>0</v>
      </c>
      <c r="U182" s="266">
        <f t="shared" si="141"/>
        <v>-40000</v>
      </c>
      <c r="V182" s="266">
        <f t="shared" ref="V182:X182" si="142">V180-V181</f>
        <v>0</v>
      </c>
      <c r="W182" s="266">
        <f t="shared" si="141"/>
        <v>0</v>
      </c>
      <c r="X182" s="473">
        <f t="shared" si="142"/>
        <v>0</v>
      </c>
      <c r="Y182" s="266">
        <f>Y180-Y181</f>
        <v>0</v>
      </c>
      <c r="Z182" s="266">
        <f t="shared" si="141"/>
        <v>0</v>
      </c>
      <c r="AA182" s="266">
        <f t="shared" si="141"/>
        <v>0</v>
      </c>
      <c r="AB182" s="266">
        <f t="shared" si="141"/>
        <v>0</v>
      </c>
      <c r="AC182" s="266">
        <f t="shared" si="141"/>
        <v>0</v>
      </c>
      <c r="AD182" s="266">
        <f t="shared" si="141"/>
        <v>0</v>
      </c>
      <c r="AE182" s="266">
        <f>AE180-AE181</f>
        <v>0</v>
      </c>
      <c r="AF182" s="43">
        <f t="shared" si="115"/>
        <v>-40000</v>
      </c>
      <c r="AG182" s="266">
        <f>AG180-AG181</f>
        <v>0</v>
      </c>
      <c r="AH182" s="266">
        <f>AH180-AH181</f>
        <v>0</v>
      </c>
    </row>
    <row r="183" spans="5:34" x14ac:dyDescent="0.25">
      <c r="E183" s="252"/>
      <c r="F183" s="254"/>
      <c r="G183" s="254"/>
      <c r="H183" s="254"/>
      <c r="I183" s="255"/>
      <c r="J183" s="366"/>
      <c r="K183" s="341" t="s">
        <v>830</v>
      </c>
      <c r="L183" s="342">
        <f t="shared" ref="L183:Q183" si="143">SUM(L174+L176)</f>
        <v>0</v>
      </c>
      <c r="M183" s="342">
        <f t="shared" si="143"/>
        <v>0</v>
      </c>
      <c r="N183" s="342">
        <f t="shared" si="143"/>
        <v>0</v>
      </c>
      <c r="O183" s="342">
        <f t="shared" si="143"/>
        <v>0</v>
      </c>
      <c r="P183" s="342">
        <f t="shared" si="143"/>
        <v>0</v>
      </c>
      <c r="Q183" s="342">
        <f t="shared" si="143"/>
        <v>0</v>
      </c>
      <c r="R183" s="342"/>
      <c r="S183" s="491">
        <f t="shared" ref="S183:AH183" si="144">SUM(S174+S176)</f>
        <v>0</v>
      </c>
      <c r="T183" s="491">
        <f t="shared" si="144"/>
        <v>0</v>
      </c>
      <c r="U183" s="342">
        <v>40000</v>
      </c>
      <c r="V183" s="342">
        <f t="shared" ref="V183:X183" si="145">SUM(V174+V176)</f>
        <v>0</v>
      </c>
      <c r="W183" s="342">
        <f t="shared" si="144"/>
        <v>0</v>
      </c>
      <c r="X183" s="491">
        <f t="shared" si="145"/>
        <v>0</v>
      </c>
      <c r="Y183" s="342">
        <f>SUM(Y174+Y176)</f>
        <v>0</v>
      </c>
      <c r="Z183" s="342">
        <f t="shared" si="144"/>
        <v>0</v>
      </c>
      <c r="AA183" s="342">
        <f t="shared" si="144"/>
        <v>0</v>
      </c>
      <c r="AB183" s="342">
        <f t="shared" si="144"/>
        <v>0</v>
      </c>
      <c r="AC183" s="342">
        <f t="shared" si="144"/>
        <v>0</v>
      </c>
      <c r="AD183" s="342">
        <f t="shared" si="144"/>
        <v>0</v>
      </c>
      <c r="AE183" s="342">
        <f>SUM(AE174+AE176)</f>
        <v>0</v>
      </c>
      <c r="AF183" s="43">
        <f t="shared" si="115"/>
        <v>40000</v>
      </c>
      <c r="AG183" s="342">
        <f t="shared" si="144"/>
        <v>0</v>
      </c>
      <c r="AH183" s="342">
        <f t="shared" si="144"/>
        <v>0</v>
      </c>
    </row>
    <row r="184" spans="5:34" x14ac:dyDescent="0.25">
      <c r="E184" s="252"/>
      <c r="F184" s="254"/>
      <c r="G184" s="254"/>
      <c r="H184" s="254"/>
      <c r="I184" s="255"/>
      <c r="J184" s="364"/>
      <c r="K184" s="365" t="s">
        <v>831</v>
      </c>
      <c r="L184" s="266">
        <f>L182+L183</f>
        <v>0</v>
      </c>
      <c r="M184" s="266">
        <f>M182+M183</f>
        <v>0</v>
      </c>
      <c r="N184" s="266">
        <f>N182+N183</f>
        <v>0</v>
      </c>
      <c r="O184" s="266">
        <f>O182+O183</f>
        <v>0</v>
      </c>
      <c r="P184" s="266">
        <f t="shared" ref="P184:AD184" si="146">P182+P183</f>
        <v>0</v>
      </c>
      <c r="Q184" s="266">
        <f>Q182+Q183</f>
        <v>0</v>
      </c>
      <c r="R184" s="266"/>
      <c r="S184" s="473">
        <f t="shared" si="146"/>
        <v>0</v>
      </c>
      <c r="T184" s="473">
        <f t="shared" si="146"/>
        <v>0</v>
      </c>
      <c r="U184" s="266">
        <f t="shared" si="146"/>
        <v>0</v>
      </c>
      <c r="V184" s="266">
        <f t="shared" ref="V184:X184" si="147">V182+V183</f>
        <v>0</v>
      </c>
      <c r="W184" s="266">
        <f t="shared" si="146"/>
        <v>0</v>
      </c>
      <c r="X184" s="473">
        <f t="shared" si="147"/>
        <v>0</v>
      </c>
      <c r="Y184" s="266">
        <f>Y182+Y183</f>
        <v>0</v>
      </c>
      <c r="Z184" s="266">
        <f t="shared" si="146"/>
        <v>0</v>
      </c>
      <c r="AA184" s="266">
        <f t="shared" si="146"/>
        <v>0</v>
      </c>
      <c r="AB184" s="266">
        <f t="shared" si="146"/>
        <v>0</v>
      </c>
      <c r="AC184" s="266">
        <f t="shared" si="146"/>
        <v>0</v>
      </c>
      <c r="AD184" s="266">
        <f t="shared" si="146"/>
        <v>0</v>
      </c>
      <c r="AE184" s="266">
        <f>AE182+AE183</f>
        <v>0</v>
      </c>
      <c r="AF184" s="43">
        <f t="shared" si="115"/>
        <v>0</v>
      </c>
      <c r="AG184" s="266">
        <f>AG182+AG183</f>
        <v>0</v>
      </c>
      <c r="AH184" s="266">
        <f>AH182+AH183</f>
        <v>0</v>
      </c>
    </row>
  </sheetData>
  <mergeCells count="1">
    <mergeCell ref="S13:AH13"/>
  </mergeCells>
  <phoneticPr fontId="90" type="noConversion"/>
  <printOptions horizontalCentered="1" gridLines="1"/>
  <pageMargins left="0.19685039370078741" right="0.19685039370078741" top="0.39370078740157483" bottom="0.39370078740157483" header="0.23622047244094491" footer="0.15748031496062992"/>
  <pageSetup paperSize="9" scale="80" fitToHeight="3" orientation="landscape" horizontalDpi="300" verticalDpi="300" r:id="rId1"/>
  <headerFooter>
    <oddFooter>&amp;C&amp;8&amp;P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  <pageSetUpPr fitToPage="1"/>
  </sheetPr>
  <dimension ref="A1:AF1651"/>
  <sheetViews>
    <sheetView zoomScale="106" zoomScaleNormal="106" workbookViewId="0">
      <selection activeCell="C5" sqref="C5"/>
    </sheetView>
  </sheetViews>
  <sheetFormatPr defaultRowHeight="13.5" x14ac:dyDescent="0.25"/>
  <cols>
    <col min="1" max="1" width="1.42578125" style="20" customWidth="1"/>
    <col min="2" max="2" width="5.85546875" style="20" customWidth="1"/>
    <col min="3" max="3" width="52.7109375" style="20" customWidth="1"/>
    <col min="4" max="7" width="9.140625" style="23" hidden="1" customWidth="1"/>
    <col min="8" max="8" width="8.140625" style="23" customWidth="1"/>
    <col min="9" max="9" width="8.85546875" style="476" customWidth="1"/>
    <col min="10" max="11" width="7.42578125" style="23" customWidth="1"/>
    <col min="12" max="12" width="6.140625" style="23" customWidth="1"/>
    <col min="13" max="13" width="10.7109375" style="476" customWidth="1"/>
    <col min="14" max="15" width="8.42578125" style="23" customWidth="1"/>
    <col min="16" max="16" width="9.140625" style="23" customWidth="1"/>
    <col min="17" max="17" width="9.140625" style="23" hidden="1" customWidth="1"/>
    <col min="18" max="18" width="6" style="23" customWidth="1"/>
    <col min="19" max="20" width="9.140625" style="23" hidden="1" customWidth="1"/>
    <col min="21" max="21" width="8.7109375" style="23" hidden="1" customWidth="1"/>
    <col min="22" max="22" width="7.140625" style="23" hidden="1" customWidth="1"/>
    <col min="23" max="24" width="9.5703125" style="23" customWidth="1"/>
    <col min="25" max="25" width="13.5703125" style="23" customWidth="1"/>
    <col min="26" max="28" width="0" style="20" hidden="1" customWidth="1"/>
    <col min="29" max="253" width="9.140625" style="20"/>
    <col min="254" max="254" width="1.42578125" style="20" customWidth="1"/>
    <col min="255" max="255" width="5.85546875" style="20" customWidth="1"/>
    <col min="256" max="256" width="52.7109375" style="20" customWidth="1"/>
    <col min="257" max="260" width="0" style="20" hidden="1" customWidth="1"/>
    <col min="261" max="261" width="8.140625" style="20" customWidth="1"/>
    <col min="262" max="262" width="6" style="20" customWidth="1"/>
    <col min="263" max="263" width="9.140625" style="20"/>
    <col min="264" max="264" width="7.42578125" style="20" customWidth="1"/>
    <col min="265" max="265" width="6.140625" style="20" customWidth="1"/>
    <col min="266" max="266" width="6.85546875" style="20" customWidth="1"/>
    <col min="267" max="267" width="9.140625" style="20" customWidth="1"/>
    <col min="268" max="268" width="0" style="20" hidden="1" customWidth="1"/>
    <col min="269" max="269" width="6" style="20" customWidth="1"/>
    <col min="270" max="271" width="0" style="20" hidden="1" customWidth="1"/>
    <col min="272" max="272" width="7" style="20" customWidth="1"/>
    <col min="273" max="273" width="7.140625" style="20" customWidth="1"/>
    <col min="274" max="274" width="0" style="20" hidden="1" customWidth="1"/>
    <col min="275" max="275" width="8.42578125" style="20" customWidth="1"/>
    <col min="276" max="276" width="0" style="20" hidden="1" customWidth="1"/>
    <col min="277" max="277" width="9.5703125" style="20" customWidth="1"/>
    <col min="278" max="280" width="0" style="20" hidden="1" customWidth="1"/>
    <col min="281" max="281" width="8.140625" style="20" customWidth="1"/>
    <col min="282" max="284" width="0" style="20" hidden="1" customWidth="1"/>
    <col min="285" max="509" width="9.140625" style="20"/>
    <col min="510" max="510" width="1.42578125" style="20" customWidth="1"/>
    <col min="511" max="511" width="5.85546875" style="20" customWidth="1"/>
    <col min="512" max="512" width="52.7109375" style="20" customWidth="1"/>
    <col min="513" max="516" width="0" style="20" hidden="1" customWidth="1"/>
    <col min="517" max="517" width="8.140625" style="20" customWidth="1"/>
    <col min="518" max="518" width="6" style="20" customWidth="1"/>
    <col min="519" max="519" width="9.140625" style="20"/>
    <col min="520" max="520" width="7.42578125" style="20" customWidth="1"/>
    <col min="521" max="521" width="6.140625" style="20" customWidth="1"/>
    <col min="522" max="522" width="6.85546875" style="20" customWidth="1"/>
    <col min="523" max="523" width="9.140625" style="20" customWidth="1"/>
    <col min="524" max="524" width="0" style="20" hidden="1" customWidth="1"/>
    <col min="525" max="525" width="6" style="20" customWidth="1"/>
    <col min="526" max="527" width="0" style="20" hidden="1" customWidth="1"/>
    <col min="528" max="528" width="7" style="20" customWidth="1"/>
    <col min="529" max="529" width="7.140625" style="20" customWidth="1"/>
    <col min="530" max="530" width="0" style="20" hidden="1" customWidth="1"/>
    <col min="531" max="531" width="8.42578125" style="20" customWidth="1"/>
    <col min="532" max="532" width="0" style="20" hidden="1" customWidth="1"/>
    <col min="533" max="533" width="9.5703125" style="20" customWidth="1"/>
    <col min="534" max="536" width="0" style="20" hidden="1" customWidth="1"/>
    <col min="537" max="537" width="8.140625" style="20" customWidth="1"/>
    <col min="538" max="540" width="0" style="20" hidden="1" customWidth="1"/>
    <col min="541" max="765" width="9.140625" style="20"/>
    <col min="766" max="766" width="1.42578125" style="20" customWidth="1"/>
    <col min="767" max="767" width="5.85546875" style="20" customWidth="1"/>
    <col min="768" max="768" width="52.7109375" style="20" customWidth="1"/>
    <col min="769" max="772" width="0" style="20" hidden="1" customWidth="1"/>
    <col min="773" max="773" width="8.140625" style="20" customWidth="1"/>
    <col min="774" max="774" width="6" style="20" customWidth="1"/>
    <col min="775" max="775" width="9.140625" style="20"/>
    <col min="776" max="776" width="7.42578125" style="20" customWidth="1"/>
    <col min="777" max="777" width="6.140625" style="20" customWidth="1"/>
    <col min="778" max="778" width="6.85546875" style="20" customWidth="1"/>
    <col min="779" max="779" width="9.140625" style="20" customWidth="1"/>
    <col min="780" max="780" width="0" style="20" hidden="1" customWidth="1"/>
    <col min="781" max="781" width="6" style="20" customWidth="1"/>
    <col min="782" max="783" width="0" style="20" hidden="1" customWidth="1"/>
    <col min="784" max="784" width="7" style="20" customWidth="1"/>
    <col min="785" max="785" width="7.140625" style="20" customWidth="1"/>
    <col min="786" max="786" width="0" style="20" hidden="1" customWidth="1"/>
    <col min="787" max="787" width="8.42578125" style="20" customWidth="1"/>
    <col min="788" max="788" width="0" style="20" hidden="1" customWidth="1"/>
    <col min="789" max="789" width="9.5703125" style="20" customWidth="1"/>
    <col min="790" max="792" width="0" style="20" hidden="1" customWidth="1"/>
    <col min="793" max="793" width="8.140625" style="20" customWidth="1"/>
    <col min="794" max="796" width="0" style="20" hidden="1" customWidth="1"/>
    <col min="797" max="1021" width="9.140625" style="20"/>
    <col min="1022" max="1022" width="1.42578125" style="20" customWidth="1"/>
    <col min="1023" max="1023" width="5.85546875" style="20" customWidth="1"/>
    <col min="1024" max="1024" width="52.7109375" style="20" customWidth="1"/>
    <col min="1025" max="1028" width="0" style="20" hidden="1" customWidth="1"/>
    <col min="1029" max="1029" width="8.140625" style="20" customWidth="1"/>
    <col min="1030" max="1030" width="6" style="20" customWidth="1"/>
    <col min="1031" max="1031" width="9.140625" style="20"/>
    <col min="1032" max="1032" width="7.42578125" style="20" customWidth="1"/>
    <col min="1033" max="1033" width="6.140625" style="20" customWidth="1"/>
    <col min="1034" max="1034" width="6.85546875" style="20" customWidth="1"/>
    <col min="1035" max="1035" width="9.140625" style="20" customWidth="1"/>
    <col min="1036" max="1036" width="0" style="20" hidden="1" customWidth="1"/>
    <col min="1037" max="1037" width="6" style="20" customWidth="1"/>
    <col min="1038" max="1039" width="0" style="20" hidden="1" customWidth="1"/>
    <col min="1040" max="1040" width="7" style="20" customWidth="1"/>
    <col min="1041" max="1041" width="7.140625" style="20" customWidth="1"/>
    <col min="1042" max="1042" width="0" style="20" hidden="1" customWidth="1"/>
    <col min="1043" max="1043" width="8.42578125" style="20" customWidth="1"/>
    <col min="1044" max="1044" width="0" style="20" hidden="1" customWidth="1"/>
    <col min="1045" max="1045" width="9.5703125" style="20" customWidth="1"/>
    <col min="1046" max="1048" width="0" style="20" hidden="1" customWidth="1"/>
    <col min="1049" max="1049" width="8.140625" style="20" customWidth="1"/>
    <col min="1050" max="1052" width="0" style="20" hidden="1" customWidth="1"/>
    <col min="1053" max="1277" width="9.140625" style="20"/>
    <col min="1278" max="1278" width="1.42578125" style="20" customWidth="1"/>
    <col min="1279" max="1279" width="5.85546875" style="20" customWidth="1"/>
    <col min="1280" max="1280" width="52.7109375" style="20" customWidth="1"/>
    <col min="1281" max="1284" width="0" style="20" hidden="1" customWidth="1"/>
    <col min="1285" max="1285" width="8.140625" style="20" customWidth="1"/>
    <col min="1286" max="1286" width="6" style="20" customWidth="1"/>
    <col min="1287" max="1287" width="9.140625" style="20"/>
    <col min="1288" max="1288" width="7.42578125" style="20" customWidth="1"/>
    <col min="1289" max="1289" width="6.140625" style="20" customWidth="1"/>
    <col min="1290" max="1290" width="6.85546875" style="20" customWidth="1"/>
    <col min="1291" max="1291" width="9.140625" style="20" customWidth="1"/>
    <col min="1292" max="1292" width="0" style="20" hidden="1" customWidth="1"/>
    <col min="1293" max="1293" width="6" style="20" customWidth="1"/>
    <col min="1294" max="1295" width="0" style="20" hidden="1" customWidth="1"/>
    <col min="1296" max="1296" width="7" style="20" customWidth="1"/>
    <col min="1297" max="1297" width="7.140625" style="20" customWidth="1"/>
    <col min="1298" max="1298" width="0" style="20" hidden="1" customWidth="1"/>
    <col min="1299" max="1299" width="8.42578125" style="20" customWidth="1"/>
    <col min="1300" max="1300" width="0" style="20" hidden="1" customWidth="1"/>
    <col min="1301" max="1301" width="9.5703125" style="20" customWidth="1"/>
    <col min="1302" max="1304" width="0" style="20" hidden="1" customWidth="1"/>
    <col min="1305" max="1305" width="8.140625" style="20" customWidth="1"/>
    <col min="1306" max="1308" width="0" style="20" hidden="1" customWidth="1"/>
    <col min="1309" max="1533" width="9.140625" style="20"/>
    <col min="1534" max="1534" width="1.42578125" style="20" customWidth="1"/>
    <col min="1535" max="1535" width="5.85546875" style="20" customWidth="1"/>
    <col min="1536" max="1536" width="52.7109375" style="20" customWidth="1"/>
    <col min="1537" max="1540" width="0" style="20" hidden="1" customWidth="1"/>
    <col min="1541" max="1541" width="8.140625" style="20" customWidth="1"/>
    <col min="1542" max="1542" width="6" style="20" customWidth="1"/>
    <col min="1543" max="1543" width="9.140625" style="20"/>
    <col min="1544" max="1544" width="7.42578125" style="20" customWidth="1"/>
    <col min="1545" max="1545" width="6.140625" style="20" customWidth="1"/>
    <col min="1546" max="1546" width="6.85546875" style="20" customWidth="1"/>
    <col min="1547" max="1547" width="9.140625" style="20" customWidth="1"/>
    <col min="1548" max="1548" width="0" style="20" hidden="1" customWidth="1"/>
    <col min="1549" max="1549" width="6" style="20" customWidth="1"/>
    <col min="1550" max="1551" width="0" style="20" hidden="1" customWidth="1"/>
    <col min="1552" max="1552" width="7" style="20" customWidth="1"/>
    <col min="1553" max="1553" width="7.140625" style="20" customWidth="1"/>
    <col min="1554" max="1554" width="0" style="20" hidden="1" customWidth="1"/>
    <col min="1555" max="1555" width="8.42578125" style="20" customWidth="1"/>
    <col min="1556" max="1556" width="0" style="20" hidden="1" customWidth="1"/>
    <col min="1557" max="1557" width="9.5703125" style="20" customWidth="1"/>
    <col min="1558" max="1560" width="0" style="20" hidden="1" customWidth="1"/>
    <col min="1561" max="1561" width="8.140625" style="20" customWidth="1"/>
    <col min="1562" max="1564" width="0" style="20" hidden="1" customWidth="1"/>
    <col min="1565" max="1789" width="9.140625" style="20"/>
    <col min="1790" max="1790" width="1.42578125" style="20" customWidth="1"/>
    <col min="1791" max="1791" width="5.85546875" style="20" customWidth="1"/>
    <col min="1792" max="1792" width="52.7109375" style="20" customWidth="1"/>
    <col min="1793" max="1796" width="0" style="20" hidden="1" customWidth="1"/>
    <col min="1797" max="1797" width="8.140625" style="20" customWidth="1"/>
    <col min="1798" max="1798" width="6" style="20" customWidth="1"/>
    <col min="1799" max="1799" width="9.140625" style="20"/>
    <col min="1800" max="1800" width="7.42578125" style="20" customWidth="1"/>
    <col min="1801" max="1801" width="6.140625" style="20" customWidth="1"/>
    <col min="1802" max="1802" width="6.85546875" style="20" customWidth="1"/>
    <col min="1803" max="1803" width="9.140625" style="20" customWidth="1"/>
    <col min="1804" max="1804" width="0" style="20" hidden="1" customWidth="1"/>
    <col min="1805" max="1805" width="6" style="20" customWidth="1"/>
    <col min="1806" max="1807" width="0" style="20" hidden="1" customWidth="1"/>
    <col min="1808" max="1808" width="7" style="20" customWidth="1"/>
    <col min="1809" max="1809" width="7.140625" style="20" customWidth="1"/>
    <col min="1810" max="1810" width="0" style="20" hidden="1" customWidth="1"/>
    <col min="1811" max="1811" width="8.42578125" style="20" customWidth="1"/>
    <col min="1812" max="1812" width="0" style="20" hidden="1" customWidth="1"/>
    <col min="1813" max="1813" width="9.5703125" style="20" customWidth="1"/>
    <col min="1814" max="1816" width="0" style="20" hidden="1" customWidth="1"/>
    <col min="1817" max="1817" width="8.140625" style="20" customWidth="1"/>
    <col min="1818" max="1820" width="0" style="20" hidden="1" customWidth="1"/>
    <col min="1821" max="2045" width="9.140625" style="20"/>
    <col min="2046" max="2046" width="1.42578125" style="20" customWidth="1"/>
    <col min="2047" max="2047" width="5.85546875" style="20" customWidth="1"/>
    <col min="2048" max="2048" width="52.7109375" style="20" customWidth="1"/>
    <col min="2049" max="2052" width="0" style="20" hidden="1" customWidth="1"/>
    <col min="2053" max="2053" width="8.140625" style="20" customWidth="1"/>
    <col min="2054" max="2054" width="6" style="20" customWidth="1"/>
    <col min="2055" max="2055" width="9.140625" style="20"/>
    <col min="2056" max="2056" width="7.42578125" style="20" customWidth="1"/>
    <col min="2057" max="2057" width="6.140625" style="20" customWidth="1"/>
    <col min="2058" max="2058" width="6.85546875" style="20" customWidth="1"/>
    <col min="2059" max="2059" width="9.140625" style="20" customWidth="1"/>
    <col min="2060" max="2060" width="0" style="20" hidden="1" customWidth="1"/>
    <col min="2061" max="2061" width="6" style="20" customWidth="1"/>
    <col min="2062" max="2063" width="0" style="20" hidden="1" customWidth="1"/>
    <col min="2064" max="2064" width="7" style="20" customWidth="1"/>
    <col min="2065" max="2065" width="7.140625" style="20" customWidth="1"/>
    <col min="2066" max="2066" width="0" style="20" hidden="1" customWidth="1"/>
    <col min="2067" max="2067" width="8.42578125" style="20" customWidth="1"/>
    <col min="2068" max="2068" width="0" style="20" hidden="1" customWidth="1"/>
    <col min="2069" max="2069" width="9.5703125" style="20" customWidth="1"/>
    <col min="2070" max="2072" width="0" style="20" hidden="1" customWidth="1"/>
    <col min="2073" max="2073" width="8.140625" style="20" customWidth="1"/>
    <col min="2074" max="2076" width="0" style="20" hidden="1" customWidth="1"/>
    <col min="2077" max="2301" width="9.140625" style="20"/>
    <col min="2302" max="2302" width="1.42578125" style="20" customWidth="1"/>
    <col min="2303" max="2303" width="5.85546875" style="20" customWidth="1"/>
    <col min="2304" max="2304" width="52.7109375" style="20" customWidth="1"/>
    <col min="2305" max="2308" width="0" style="20" hidden="1" customWidth="1"/>
    <col min="2309" max="2309" width="8.140625" style="20" customWidth="1"/>
    <col min="2310" max="2310" width="6" style="20" customWidth="1"/>
    <col min="2311" max="2311" width="9.140625" style="20"/>
    <col min="2312" max="2312" width="7.42578125" style="20" customWidth="1"/>
    <col min="2313" max="2313" width="6.140625" style="20" customWidth="1"/>
    <col min="2314" max="2314" width="6.85546875" style="20" customWidth="1"/>
    <col min="2315" max="2315" width="9.140625" style="20" customWidth="1"/>
    <col min="2316" max="2316" width="0" style="20" hidden="1" customWidth="1"/>
    <col min="2317" max="2317" width="6" style="20" customWidth="1"/>
    <col min="2318" max="2319" width="0" style="20" hidden="1" customWidth="1"/>
    <col min="2320" max="2320" width="7" style="20" customWidth="1"/>
    <col min="2321" max="2321" width="7.140625" style="20" customWidth="1"/>
    <col min="2322" max="2322" width="0" style="20" hidden="1" customWidth="1"/>
    <col min="2323" max="2323" width="8.42578125" style="20" customWidth="1"/>
    <col min="2324" max="2324" width="0" style="20" hidden="1" customWidth="1"/>
    <col min="2325" max="2325" width="9.5703125" style="20" customWidth="1"/>
    <col min="2326" max="2328" width="0" style="20" hidden="1" customWidth="1"/>
    <col min="2329" max="2329" width="8.140625" style="20" customWidth="1"/>
    <col min="2330" max="2332" width="0" style="20" hidden="1" customWidth="1"/>
    <col min="2333" max="2557" width="9.140625" style="20"/>
    <col min="2558" max="2558" width="1.42578125" style="20" customWidth="1"/>
    <col min="2559" max="2559" width="5.85546875" style="20" customWidth="1"/>
    <col min="2560" max="2560" width="52.7109375" style="20" customWidth="1"/>
    <col min="2561" max="2564" width="0" style="20" hidden="1" customWidth="1"/>
    <col min="2565" max="2565" width="8.140625" style="20" customWidth="1"/>
    <col min="2566" max="2566" width="6" style="20" customWidth="1"/>
    <col min="2567" max="2567" width="9.140625" style="20"/>
    <col min="2568" max="2568" width="7.42578125" style="20" customWidth="1"/>
    <col min="2569" max="2569" width="6.140625" style="20" customWidth="1"/>
    <col min="2570" max="2570" width="6.85546875" style="20" customWidth="1"/>
    <col min="2571" max="2571" width="9.140625" style="20" customWidth="1"/>
    <col min="2572" max="2572" width="0" style="20" hidden="1" customWidth="1"/>
    <col min="2573" max="2573" width="6" style="20" customWidth="1"/>
    <col min="2574" max="2575" width="0" style="20" hidden="1" customWidth="1"/>
    <col min="2576" max="2576" width="7" style="20" customWidth="1"/>
    <col min="2577" max="2577" width="7.140625" style="20" customWidth="1"/>
    <col min="2578" max="2578" width="0" style="20" hidden="1" customWidth="1"/>
    <col min="2579" max="2579" width="8.42578125" style="20" customWidth="1"/>
    <col min="2580" max="2580" width="0" style="20" hidden="1" customWidth="1"/>
    <col min="2581" max="2581" width="9.5703125" style="20" customWidth="1"/>
    <col min="2582" max="2584" width="0" style="20" hidden="1" customWidth="1"/>
    <col min="2585" max="2585" width="8.140625" style="20" customWidth="1"/>
    <col min="2586" max="2588" width="0" style="20" hidden="1" customWidth="1"/>
    <col min="2589" max="2813" width="9.140625" style="20"/>
    <col min="2814" max="2814" width="1.42578125" style="20" customWidth="1"/>
    <col min="2815" max="2815" width="5.85546875" style="20" customWidth="1"/>
    <col min="2816" max="2816" width="52.7109375" style="20" customWidth="1"/>
    <col min="2817" max="2820" width="0" style="20" hidden="1" customWidth="1"/>
    <col min="2821" max="2821" width="8.140625" style="20" customWidth="1"/>
    <col min="2822" max="2822" width="6" style="20" customWidth="1"/>
    <col min="2823" max="2823" width="9.140625" style="20"/>
    <col min="2824" max="2824" width="7.42578125" style="20" customWidth="1"/>
    <col min="2825" max="2825" width="6.140625" style="20" customWidth="1"/>
    <col min="2826" max="2826" width="6.85546875" style="20" customWidth="1"/>
    <col min="2827" max="2827" width="9.140625" style="20" customWidth="1"/>
    <col min="2828" max="2828" width="0" style="20" hidden="1" customWidth="1"/>
    <col min="2829" max="2829" width="6" style="20" customWidth="1"/>
    <col min="2830" max="2831" width="0" style="20" hidden="1" customWidth="1"/>
    <col min="2832" max="2832" width="7" style="20" customWidth="1"/>
    <col min="2833" max="2833" width="7.140625" style="20" customWidth="1"/>
    <col min="2834" max="2834" width="0" style="20" hidden="1" customWidth="1"/>
    <col min="2835" max="2835" width="8.42578125" style="20" customWidth="1"/>
    <col min="2836" max="2836" width="0" style="20" hidden="1" customWidth="1"/>
    <col min="2837" max="2837" width="9.5703125" style="20" customWidth="1"/>
    <col min="2838" max="2840" width="0" style="20" hidden="1" customWidth="1"/>
    <col min="2841" max="2841" width="8.140625" style="20" customWidth="1"/>
    <col min="2842" max="2844" width="0" style="20" hidden="1" customWidth="1"/>
    <col min="2845" max="3069" width="9.140625" style="20"/>
    <col min="3070" max="3070" width="1.42578125" style="20" customWidth="1"/>
    <col min="3071" max="3071" width="5.85546875" style="20" customWidth="1"/>
    <col min="3072" max="3072" width="52.7109375" style="20" customWidth="1"/>
    <col min="3073" max="3076" width="0" style="20" hidden="1" customWidth="1"/>
    <col min="3077" max="3077" width="8.140625" style="20" customWidth="1"/>
    <col min="3078" max="3078" width="6" style="20" customWidth="1"/>
    <col min="3079" max="3079" width="9.140625" style="20"/>
    <col min="3080" max="3080" width="7.42578125" style="20" customWidth="1"/>
    <col min="3081" max="3081" width="6.140625" style="20" customWidth="1"/>
    <col min="3082" max="3082" width="6.85546875" style="20" customWidth="1"/>
    <col min="3083" max="3083" width="9.140625" style="20" customWidth="1"/>
    <col min="3084" max="3084" width="0" style="20" hidden="1" customWidth="1"/>
    <col min="3085" max="3085" width="6" style="20" customWidth="1"/>
    <col min="3086" max="3087" width="0" style="20" hidden="1" customWidth="1"/>
    <col min="3088" max="3088" width="7" style="20" customWidth="1"/>
    <col min="3089" max="3089" width="7.140625" style="20" customWidth="1"/>
    <col min="3090" max="3090" width="0" style="20" hidden="1" customWidth="1"/>
    <col min="3091" max="3091" width="8.42578125" style="20" customWidth="1"/>
    <col min="3092" max="3092" width="0" style="20" hidden="1" customWidth="1"/>
    <col min="3093" max="3093" width="9.5703125" style="20" customWidth="1"/>
    <col min="3094" max="3096" width="0" style="20" hidden="1" customWidth="1"/>
    <col min="3097" max="3097" width="8.140625" style="20" customWidth="1"/>
    <col min="3098" max="3100" width="0" style="20" hidden="1" customWidth="1"/>
    <col min="3101" max="3325" width="9.140625" style="20"/>
    <col min="3326" max="3326" width="1.42578125" style="20" customWidth="1"/>
    <col min="3327" max="3327" width="5.85546875" style="20" customWidth="1"/>
    <col min="3328" max="3328" width="52.7109375" style="20" customWidth="1"/>
    <col min="3329" max="3332" width="0" style="20" hidden="1" customWidth="1"/>
    <col min="3333" max="3333" width="8.140625" style="20" customWidth="1"/>
    <col min="3334" max="3334" width="6" style="20" customWidth="1"/>
    <col min="3335" max="3335" width="9.140625" style="20"/>
    <col min="3336" max="3336" width="7.42578125" style="20" customWidth="1"/>
    <col min="3337" max="3337" width="6.140625" style="20" customWidth="1"/>
    <col min="3338" max="3338" width="6.85546875" style="20" customWidth="1"/>
    <col min="3339" max="3339" width="9.140625" style="20" customWidth="1"/>
    <col min="3340" max="3340" width="0" style="20" hidden="1" customWidth="1"/>
    <col min="3341" max="3341" width="6" style="20" customWidth="1"/>
    <col min="3342" max="3343" width="0" style="20" hidden="1" customWidth="1"/>
    <col min="3344" max="3344" width="7" style="20" customWidth="1"/>
    <col min="3345" max="3345" width="7.140625" style="20" customWidth="1"/>
    <col min="3346" max="3346" width="0" style="20" hidden="1" customWidth="1"/>
    <col min="3347" max="3347" width="8.42578125" style="20" customWidth="1"/>
    <col min="3348" max="3348" width="0" style="20" hidden="1" customWidth="1"/>
    <col min="3349" max="3349" width="9.5703125" style="20" customWidth="1"/>
    <col min="3350" max="3352" width="0" style="20" hidden="1" customWidth="1"/>
    <col min="3353" max="3353" width="8.140625" style="20" customWidth="1"/>
    <col min="3354" max="3356" width="0" style="20" hidden="1" customWidth="1"/>
    <col min="3357" max="3581" width="9.140625" style="20"/>
    <col min="3582" max="3582" width="1.42578125" style="20" customWidth="1"/>
    <col min="3583" max="3583" width="5.85546875" style="20" customWidth="1"/>
    <col min="3584" max="3584" width="52.7109375" style="20" customWidth="1"/>
    <col min="3585" max="3588" width="0" style="20" hidden="1" customWidth="1"/>
    <col min="3589" max="3589" width="8.140625" style="20" customWidth="1"/>
    <col min="3590" max="3590" width="6" style="20" customWidth="1"/>
    <col min="3591" max="3591" width="9.140625" style="20"/>
    <col min="3592" max="3592" width="7.42578125" style="20" customWidth="1"/>
    <col min="3593" max="3593" width="6.140625" style="20" customWidth="1"/>
    <col min="3594" max="3594" width="6.85546875" style="20" customWidth="1"/>
    <col min="3595" max="3595" width="9.140625" style="20" customWidth="1"/>
    <col min="3596" max="3596" width="0" style="20" hidden="1" customWidth="1"/>
    <col min="3597" max="3597" width="6" style="20" customWidth="1"/>
    <col min="3598" max="3599" width="0" style="20" hidden="1" customWidth="1"/>
    <col min="3600" max="3600" width="7" style="20" customWidth="1"/>
    <col min="3601" max="3601" width="7.140625" style="20" customWidth="1"/>
    <col min="3602" max="3602" width="0" style="20" hidden="1" customWidth="1"/>
    <col min="3603" max="3603" width="8.42578125" style="20" customWidth="1"/>
    <col min="3604" max="3604" width="0" style="20" hidden="1" customWidth="1"/>
    <col min="3605" max="3605" width="9.5703125" style="20" customWidth="1"/>
    <col min="3606" max="3608" width="0" style="20" hidden="1" customWidth="1"/>
    <col min="3609" max="3609" width="8.140625" style="20" customWidth="1"/>
    <col min="3610" max="3612" width="0" style="20" hidden="1" customWidth="1"/>
    <col min="3613" max="3837" width="9.140625" style="20"/>
    <col min="3838" max="3838" width="1.42578125" style="20" customWidth="1"/>
    <col min="3839" max="3839" width="5.85546875" style="20" customWidth="1"/>
    <col min="3840" max="3840" width="52.7109375" style="20" customWidth="1"/>
    <col min="3841" max="3844" width="0" style="20" hidden="1" customWidth="1"/>
    <col min="3845" max="3845" width="8.140625" style="20" customWidth="1"/>
    <col min="3846" max="3846" width="6" style="20" customWidth="1"/>
    <col min="3847" max="3847" width="9.140625" style="20"/>
    <col min="3848" max="3848" width="7.42578125" style="20" customWidth="1"/>
    <col min="3849" max="3849" width="6.140625" style="20" customWidth="1"/>
    <col min="3850" max="3850" width="6.85546875" style="20" customWidth="1"/>
    <col min="3851" max="3851" width="9.140625" style="20" customWidth="1"/>
    <col min="3852" max="3852" width="0" style="20" hidden="1" customWidth="1"/>
    <col min="3853" max="3853" width="6" style="20" customWidth="1"/>
    <col min="3854" max="3855" width="0" style="20" hidden="1" customWidth="1"/>
    <col min="3856" max="3856" width="7" style="20" customWidth="1"/>
    <col min="3857" max="3857" width="7.140625" style="20" customWidth="1"/>
    <col min="3858" max="3858" width="0" style="20" hidden="1" customWidth="1"/>
    <col min="3859" max="3859" width="8.42578125" style="20" customWidth="1"/>
    <col min="3860" max="3860" width="0" style="20" hidden="1" customWidth="1"/>
    <col min="3861" max="3861" width="9.5703125" style="20" customWidth="1"/>
    <col min="3862" max="3864" width="0" style="20" hidden="1" customWidth="1"/>
    <col min="3865" max="3865" width="8.140625" style="20" customWidth="1"/>
    <col min="3866" max="3868" width="0" style="20" hidden="1" customWidth="1"/>
    <col min="3869" max="4093" width="9.140625" style="20"/>
    <col min="4094" max="4094" width="1.42578125" style="20" customWidth="1"/>
    <col min="4095" max="4095" width="5.85546875" style="20" customWidth="1"/>
    <col min="4096" max="4096" width="52.7109375" style="20" customWidth="1"/>
    <col min="4097" max="4100" width="0" style="20" hidden="1" customWidth="1"/>
    <col min="4101" max="4101" width="8.140625" style="20" customWidth="1"/>
    <col min="4102" max="4102" width="6" style="20" customWidth="1"/>
    <col min="4103" max="4103" width="9.140625" style="20"/>
    <col min="4104" max="4104" width="7.42578125" style="20" customWidth="1"/>
    <col min="4105" max="4105" width="6.140625" style="20" customWidth="1"/>
    <col min="4106" max="4106" width="6.85546875" style="20" customWidth="1"/>
    <col min="4107" max="4107" width="9.140625" style="20" customWidth="1"/>
    <col min="4108" max="4108" width="0" style="20" hidden="1" customWidth="1"/>
    <col min="4109" max="4109" width="6" style="20" customWidth="1"/>
    <col min="4110" max="4111" width="0" style="20" hidden="1" customWidth="1"/>
    <col min="4112" max="4112" width="7" style="20" customWidth="1"/>
    <col min="4113" max="4113" width="7.140625" style="20" customWidth="1"/>
    <col min="4114" max="4114" width="0" style="20" hidden="1" customWidth="1"/>
    <col min="4115" max="4115" width="8.42578125" style="20" customWidth="1"/>
    <col min="4116" max="4116" width="0" style="20" hidden="1" customWidth="1"/>
    <col min="4117" max="4117" width="9.5703125" style="20" customWidth="1"/>
    <col min="4118" max="4120" width="0" style="20" hidden="1" customWidth="1"/>
    <col min="4121" max="4121" width="8.140625" style="20" customWidth="1"/>
    <col min="4122" max="4124" width="0" style="20" hidden="1" customWidth="1"/>
    <col min="4125" max="4349" width="9.140625" style="20"/>
    <col min="4350" max="4350" width="1.42578125" style="20" customWidth="1"/>
    <col min="4351" max="4351" width="5.85546875" style="20" customWidth="1"/>
    <col min="4352" max="4352" width="52.7109375" style="20" customWidth="1"/>
    <col min="4353" max="4356" width="0" style="20" hidden="1" customWidth="1"/>
    <col min="4357" max="4357" width="8.140625" style="20" customWidth="1"/>
    <col min="4358" max="4358" width="6" style="20" customWidth="1"/>
    <col min="4359" max="4359" width="9.140625" style="20"/>
    <col min="4360" max="4360" width="7.42578125" style="20" customWidth="1"/>
    <col min="4361" max="4361" width="6.140625" style="20" customWidth="1"/>
    <col min="4362" max="4362" width="6.85546875" style="20" customWidth="1"/>
    <col min="4363" max="4363" width="9.140625" style="20" customWidth="1"/>
    <col min="4364" max="4364" width="0" style="20" hidden="1" customWidth="1"/>
    <col min="4365" max="4365" width="6" style="20" customWidth="1"/>
    <col min="4366" max="4367" width="0" style="20" hidden="1" customWidth="1"/>
    <col min="4368" max="4368" width="7" style="20" customWidth="1"/>
    <col min="4369" max="4369" width="7.140625" style="20" customWidth="1"/>
    <col min="4370" max="4370" width="0" style="20" hidden="1" customWidth="1"/>
    <col min="4371" max="4371" width="8.42578125" style="20" customWidth="1"/>
    <col min="4372" max="4372" width="0" style="20" hidden="1" customWidth="1"/>
    <col min="4373" max="4373" width="9.5703125" style="20" customWidth="1"/>
    <col min="4374" max="4376" width="0" style="20" hidden="1" customWidth="1"/>
    <col min="4377" max="4377" width="8.140625" style="20" customWidth="1"/>
    <col min="4378" max="4380" width="0" style="20" hidden="1" customWidth="1"/>
    <col min="4381" max="4605" width="9.140625" style="20"/>
    <col min="4606" max="4606" width="1.42578125" style="20" customWidth="1"/>
    <col min="4607" max="4607" width="5.85546875" style="20" customWidth="1"/>
    <col min="4608" max="4608" width="52.7109375" style="20" customWidth="1"/>
    <col min="4609" max="4612" width="0" style="20" hidden="1" customWidth="1"/>
    <col min="4613" max="4613" width="8.140625" style="20" customWidth="1"/>
    <col min="4614" max="4614" width="6" style="20" customWidth="1"/>
    <col min="4615" max="4615" width="9.140625" style="20"/>
    <col min="4616" max="4616" width="7.42578125" style="20" customWidth="1"/>
    <col min="4617" max="4617" width="6.140625" style="20" customWidth="1"/>
    <col min="4618" max="4618" width="6.85546875" style="20" customWidth="1"/>
    <col min="4619" max="4619" width="9.140625" style="20" customWidth="1"/>
    <col min="4620" max="4620" width="0" style="20" hidden="1" customWidth="1"/>
    <col min="4621" max="4621" width="6" style="20" customWidth="1"/>
    <col min="4622" max="4623" width="0" style="20" hidden="1" customWidth="1"/>
    <col min="4624" max="4624" width="7" style="20" customWidth="1"/>
    <col min="4625" max="4625" width="7.140625" style="20" customWidth="1"/>
    <col min="4626" max="4626" width="0" style="20" hidden="1" customWidth="1"/>
    <col min="4627" max="4627" width="8.42578125" style="20" customWidth="1"/>
    <col min="4628" max="4628" width="0" style="20" hidden="1" customWidth="1"/>
    <col min="4629" max="4629" width="9.5703125" style="20" customWidth="1"/>
    <col min="4630" max="4632" width="0" style="20" hidden="1" customWidth="1"/>
    <col min="4633" max="4633" width="8.140625" style="20" customWidth="1"/>
    <col min="4634" max="4636" width="0" style="20" hidden="1" customWidth="1"/>
    <col min="4637" max="4861" width="9.140625" style="20"/>
    <col min="4862" max="4862" width="1.42578125" style="20" customWidth="1"/>
    <col min="4863" max="4863" width="5.85546875" style="20" customWidth="1"/>
    <col min="4864" max="4864" width="52.7109375" style="20" customWidth="1"/>
    <col min="4865" max="4868" width="0" style="20" hidden="1" customWidth="1"/>
    <col min="4869" max="4869" width="8.140625" style="20" customWidth="1"/>
    <col min="4870" max="4870" width="6" style="20" customWidth="1"/>
    <col min="4871" max="4871" width="9.140625" style="20"/>
    <col min="4872" max="4872" width="7.42578125" style="20" customWidth="1"/>
    <col min="4873" max="4873" width="6.140625" style="20" customWidth="1"/>
    <col min="4874" max="4874" width="6.85546875" style="20" customWidth="1"/>
    <col min="4875" max="4875" width="9.140625" style="20" customWidth="1"/>
    <col min="4876" max="4876" width="0" style="20" hidden="1" customWidth="1"/>
    <col min="4877" max="4877" width="6" style="20" customWidth="1"/>
    <col min="4878" max="4879" width="0" style="20" hidden="1" customWidth="1"/>
    <col min="4880" max="4880" width="7" style="20" customWidth="1"/>
    <col min="4881" max="4881" width="7.140625" style="20" customWidth="1"/>
    <col min="4882" max="4882" width="0" style="20" hidden="1" customWidth="1"/>
    <col min="4883" max="4883" width="8.42578125" style="20" customWidth="1"/>
    <col min="4884" max="4884" width="0" style="20" hidden="1" customWidth="1"/>
    <col min="4885" max="4885" width="9.5703125" style="20" customWidth="1"/>
    <col min="4886" max="4888" width="0" style="20" hidden="1" customWidth="1"/>
    <col min="4889" max="4889" width="8.140625" style="20" customWidth="1"/>
    <col min="4890" max="4892" width="0" style="20" hidden="1" customWidth="1"/>
    <col min="4893" max="5117" width="9.140625" style="20"/>
    <col min="5118" max="5118" width="1.42578125" style="20" customWidth="1"/>
    <col min="5119" max="5119" width="5.85546875" style="20" customWidth="1"/>
    <col min="5120" max="5120" width="52.7109375" style="20" customWidth="1"/>
    <col min="5121" max="5124" width="0" style="20" hidden="1" customWidth="1"/>
    <col min="5125" max="5125" width="8.140625" style="20" customWidth="1"/>
    <col min="5126" max="5126" width="6" style="20" customWidth="1"/>
    <col min="5127" max="5127" width="9.140625" style="20"/>
    <col min="5128" max="5128" width="7.42578125" style="20" customWidth="1"/>
    <col min="5129" max="5129" width="6.140625" style="20" customWidth="1"/>
    <col min="5130" max="5130" width="6.85546875" style="20" customWidth="1"/>
    <col min="5131" max="5131" width="9.140625" style="20" customWidth="1"/>
    <col min="5132" max="5132" width="0" style="20" hidden="1" customWidth="1"/>
    <col min="5133" max="5133" width="6" style="20" customWidth="1"/>
    <col min="5134" max="5135" width="0" style="20" hidden="1" customWidth="1"/>
    <col min="5136" max="5136" width="7" style="20" customWidth="1"/>
    <col min="5137" max="5137" width="7.140625" style="20" customWidth="1"/>
    <col min="5138" max="5138" width="0" style="20" hidden="1" customWidth="1"/>
    <col min="5139" max="5139" width="8.42578125" style="20" customWidth="1"/>
    <col min="5140" max="5140" width="0" style="20" hidden="1" customWidth="1"/>
    <col min="5141" max="5141" width="9.5703125" style="20" customWidth="1"/>
    <col min="5142" max="5144" width="0" style="20" hidden="1" customWidth="1"/>
    <col min="5145" max="5145" width="8.140625" style="20" customWidth="1"/>
    <col min="5146" max="5148" width="0" style="20" hidden="1" customWidth="1"/>
    <col min="5149" max="5373" width="9.140625" style="20"/>
    <col min="5374" max="5374" width="1.42578125" style="20" customWidth="1"/>
    <col min="5375" max="5375" width="5.85546875" style="20" customWidth="1"/>
    <col min="5376" max="5376" width="52.7109375" style="20" customWidth="1"/>
    <col min="5377" max="5380" width="0" style="20" hidden="1" customWidth="1"/>
    <col min="5381" max="5381" width="8.140625" style="20" customWidth="1"/>
    <col min="5382" max="5382" width="6" style="20" customWidth="1"/>
    <col min="5383" max="5383" width="9.140625" style="20"/>
    <col min="5384" max="5384" width="7.42578125" style="20" customWidth="1"/>
    <col min="5385" max="5385" width="6.140625" style="20" customWidth="1"/>
    <col min="5386" max="5386" width="6.85546875" style="20" customWidth="1"/>
    <col min="5387" max="5387" width="9.140625" style="20" customWidth="1"/>
    <col min="5388" max="5388" width="0" style="20" hidden="1" customWidth="1"/>
    <col min="5389" max="5389" width="6" style="20" customWidth="1"/>
    <col min="5390" max="5391" width="0" style="20" hidden="1" customWidth="1"/>
    <col min="5392" max="5392" width="7" style="20" customWidth="1"/>
    <col min="5393" max="5393" width="7.140625" style="20" customWidth="1"/>
    <col min="5394" max="5394" width="0" style="20" hidden="1" customWidth="1"/>
    <col min="5395" max="5395" width="8.42578125" style="20" customWidth="1"/>
    <col min="5396" max="5396" width="0" style="20" hidden="1" customWidth="1"/>
    <col min="5397" max="5397" width="9.5703125" style="20" customWidth="1"/>
    <col min="5398" max="5400" width="0" style="20" hidden="1" customWidth="1"/>
    <col min="5401" max="5401" width="8.140625" style="20" customWidth="1"/>
    <col min="5402" max="5404" width="0" style="20" hidden="1" customWidth="1"/>
    <col min="5405" max="5629" width="9.140625" style="20"/>
    <col min="5630" max="5630" width="1.42578125" style="20" customWidth="1"/>
    <col min="5631" max="5631" width="5.85546875" style="20" customWidth="1"/>
    <col min="5632" max="5632" width="52.7109375" style="20" customWidth="1"/>
    <col min="5633" max="5636" width="0" style="20" hidden="1" customWidth="1"/>
    <col min="5637" max="5637" width="8.140625" style="20" customWidth="1"/>
    <col min="5638" max="5638" width="6" style="20" customWidth="1"/>
    <col min="5639" max="5639" width="9.140625" style="20"/>
    <col min="5640" max="5640" width="7.42578125" style="20" customWidth="1"/>
    <col min="5641" max="5641" width="6.140625" style="20" customWidth="1"/>
    <col min="5642" max="5642" width="6.85546875" style="20" customWidth="1"/>
    <col min="5643" max="5643" width="9.140625" style="20" customWidth="1"/>
    <col min="5644" max="5644" width="0" style="20" hidden="1" customWidth="1"/>
    <col min="5645" max="5645" width="6" style="20" customWidth="1"/>
    <col min="5646" max="5647" width="0" style="20" hidden="1" customWidth="1"/>
    <col min="5648" max="5648" width="7" style="20" customWidth="1"/>
    <col min="5649" max="5649" width="7.140625" style="20" customWidth="1"/>
    <col min="5650" max="5650" width="0" style="20" hidden="1" customWidth="1"/>
    <col min="5651" max="5651" width="8.42578125" style="20" customWidth="1"/>
    <col min="5652" max="5652" width="0" style="20" hidden="1" customWidth="1"/>
    <col min="5653" max="5653" width="9.5703125" style="20" customWidth="1"/>
    <col min="5654" max="5656" width="0" style="20" hidden="1" customWidth="1"/>
    <col min="5657" max="5657" width="8.140625" style="20" customWidth="1"/>
    <col min="5658" max="5660" width="0" style="20" hidden="1" customWidth="1"/>
    <col min="5661" max="5885" width="9.140625" style="20"/>
    <col min="5886" max="5886" width="1.42578125" style="20" customWidth="1"/>
    <col min="5887" max="5887" width="5.85546875" style="20" customWidth="1"/>
    <col min="5888" max="5888" width="52.7109375" style="20" customWidth="1"/>
    <col min="5889" max="5892" width="0" style="20" hidden="1" customWidth="1"/>
    <col min="5893" max="5893" width="8.140625" style="20" customWidth="1"/>
    <col min="5894" max="5894" width="6" style="20" customWidth="1"/>
    <col min="5895" max="5895" width="9.140625" style="20"/>
    <col min="5896" max="5896" width="7.42578125" style="20" customWidth="1"/>
    <col min="5897" max="5897" width="6.140625" style="20" customWidth="1"/>
    <col min="5898" max="5898" width="6.85546875" style="20" customWidth="1"/>
    <col min="5899" max="5899" width="9.140625" style="20" customWidth="1"/>
    <col min="5900" max="5900" width="0" style="20" hidden="1" customWidth="1"/>
    <col min="5901" max="5901" width="6" style="20" customWidth="1"/>
    <col min="5902" max="5903" width="0" style="20" hidden="1" customWidth="1"/>
    <col min="5904" max="5904" width="7" style="20" customWidth="1"/>
    <col min="5905" max="5905" width="7.140625" style="20" customWidth="1"/>
    <col min="5906" max="5906" width="0" style="20" hidden="1" customWidth="1"/>
    <col min="5907" max="5907" width="8.42578125" style="20" customWidth="1"/>
    <col min="5908" max="5908" width="0" style="20" hidden="1" customWidth="1"/>
    <col min="5909" max="5909" width="9.5703125" style="20" customWidth="1"/>
    <col min="5910" max="5912" width="0" style="20" hidden="1" customWidth="1"/>
    <col min="5913" max="5913" width="8.140625" style="20" customWidth="1"/>
    <col min="5914" max="5916" width="0" style="20" hidden="1" customWidth="1"/>
    <col min="5917" max="6141" width="9.140625" style="20"/>
    <col min="6142" max="6142" width="1.42578125" style="20" customWidth="1"/>
    <col min="6143" max="6143" width="5.85546875" style="20" customWidth="1"/>
    <col min="6144" max="6144" width="52.7109375" style="20" customWidth="1"/>
    <col min="6145" max="6148" width="0" style="20" hidden="1" customWidth="1"/>
    <col min="6149" max="6149" width="8.140625" style="20" customWidth="1"/>
    <col min="6150" max="6150" width="6" style="20" customWidth="1"/>
    <col min="6151" max="6151" width="9.140625" style="20"/>
    <col min="6152" max="6152" width="7.42578125" style="20" customWidth="1"/>
    <col min="6153" max="6153" width="6.140625" style="20" customWidth="1"/>
    <col min="6154" max="6154" width="6.85546875" style="20" customWidth="1"/>
    <col min="6155" max="6155" width="9.140625" style="20" customWidth="1"/>
    <col min="6156" max="6156" width="0" style="20" hidden="1" customWidth="1"/>
    <col min="6157" max="6157" width="6" style="20" customWidth="1"/>
    <col min="6158" max="6159" width="0" style="20" hidden="1" customWidth="1"/>
    <col min="6160" max="6160" width="7" style="20" customWidth="1"/>
    <col min="6161" max="6161" width="7.140625" style="20" customWidth="1"/>
    <col min="6162" max="6162" width="0" style="20" hidden="1" customWidth="1"/>
    <col min="6163" max="6163" width="8.42578125" style="20" customWidth="1"/>
    <col min="6164" max="6164" width="0" style="20" hidden="1" customWidth="1"/>
    <col min="6165" max="6165" width="9.5703125" style="20" customWidth="1"/>
    <col min="6166" max="6168" width="0" style="20" hidden="1" customWidth="1"/>
    <col min="6169" max="6169" width="8.140625" style="20" customWidth="1"/>
    <col min="6170" max="6172" width="0" style="20" hidden="1" customWidth="1"/>
    <col min="6173" max="6397" width="9.140625" style="20"/>
    <col min="6398" max="6398" width="1.42578125" style="20" customWidth="1"/>
    <col min="6399" max="6399" width="5.85546875" style="20" customWidth="1"/>
    <col min="6400" max="6400" width="52.7109375" style="20" customWidth="1"/>
    <col min="6401" max="6404" width="0" style="20" hidden="1" customWidth="1"/>
    <col min="6405" max="6405" width="8.140625" style="20" customWidth="1"/>
    <col min="6406" max="6406" width="6" style="20" customWidth="1"/>
    <col min="6407" max="6407" width="9.140625" style="20"/>
    <col min="6408" max="6408" width="7.42578125" style="20" customWidth="1"/>
    <col min="6409" max="6409" width="6.140625" style="20" customWidth="1"/>
    <col min="6410" max="6410" width="6.85546875" style="20" customWidth="1"/>
    <col min="6411" max="6411" width="9.140625" style="20" customWidth="1"/>
    <col min="6412" max="6412" width="0" style="20" hidden="1" customWidth="1"/>
    <col min="6413" max="6413" width="6" style="20" customWidth="1"/>
    <col min="6414" max="6415" width="0" style="20" hidden="1" customWidth="1"/>
    <col min="6416" max="6416" width="7" style="20" customWidth="1"/>
    <col min="6417" max="6417" width="7.140625" style="20" customWidth="1"/>
    <col min="6418" max="6418" width="0" style="20" hidden="1" customWidth="1"/>
    <col min="6419" max="6419" width="8.42578125" style="20" customWidth="1"/>
    <col min="6420" max="6420" width="0" style="20" hidden="1" customWidth="1"/>
    <col min="6421" max="6421" width="9.5703125" style="20" customWidth="1"/>
    <col min="6422" max="6424" width="0" style="20" hidden="1" customWidth="1"/>
    <col min="6425" max="6425" width="8.140625" style="20" customWidth="1"/>
    <col min="6426" max="6428" width="0" style="20" hidden="1" customWidth="1"/>
    <col min="6429" max="6653" width="9.140625" style="20"/>
    <col min="6654" max="6654" width="1.42578125" style="20" customWidth="1"/>
    <col min="6655" max="6655" width="5.85546875" style="20" customWidth="1"/>
    <col min="6656" max="6656" width="52.7109375" style="20" customWidth="1"/>
    <col min="6657" max="6660" width="0" style="20" hidden="1" customWidth="1"/>
    <col min="6661" max="6661" width="8.140625" style="20" customWidth="1"/>
    <col min="6662" max="6662" width="6" style="20" customWidth="1"/>
    <col min="6663" max="6663" width="9.140625" style="20"/>
    <col min="6664" max="6664" width="7.42578125" style="20" customWidth="1"/>
    <col min="6665" max="6665" width="6.140625" style="20" customWidth="1"/>
    <col min="6666" max="6666" width="6.85546875" style="20" customWidth="1"/>
    <col min="6667" max="6667" width="9.140625" style="20" customWidth="1"/>
    <col min="6668" max="6668" width="0" style="20" hidden="1" customWidth="1"/>
    <col min="6669" max="6669" width="6" style="20" customWidth="1"/>
    <col min="6670" max="6671" width="0" style="20" hidden="1" customWidth="1"/>
    <col min="6672" max="6672" width="7" style="20" customWidth="1"/>
    <col min="6673" max="6673" width="7.140625" style="20" customWidth="1"/>
    <col min="6674" max="6674" width="0" style="20" hidden="1" customWidth="1"/>
    <col min="6675" max="6675" width="8.42578125" style="20" customWidth="1"/>
    <col min="6676" max="6676" width="0" style="20" hidden="1" customWidth="1"/>
    <col min="6677" max="6677" width="9.5703125" style="20" customWidth="1"/>
    <col min="6678" max="6680" width="0" style="20" hidden="1" customWidth="1"/>
    <col min="6681" max="6681" width="8.140625" style="20" customWidth="1"/>
    <col min="6682" max="6684" width="0" style="20" hidden="1" customWidth="1"/>
    <col min="6685" max="6909" width="9.140625" style="20"/>
    <col min="6910" max="6910" width="1.42578125" style="20" customWidth="1"/>
    <col min="6911" max="6911" width="5.85546875" style="20" customWidth="1"/>
    <col min="6912" max="6912" width="52.7109375" style="20" customWidth="1"/>
    <col min="6913" max="6916" width="0" style="20" hidden="1" customWidth="1"/>
    <col min="6917" max="6917" width="8.140625" style="20" customWidth="1"/>
    <col min="6918" max="6918" width="6" style="20" customWidth="1"/>
    <col min="6919" max="6919" width="9.140625" style="20"/>
    <col min="6920" max="6920" width="7.42578125" style="20" customWidth="1"/>
    <col min="6921" max="6921" width="6.140625" style="20" customWidth="1"/>
    <col min="6922" max="6922" width="6.85546875" style="20" customWidth="1"/>
    <col min="6923" max="6923" width="9.140625" style="20" customWidth="1"/>
    <col min="6924" max="6924" width="0" style="20" hidden="1" customWidth="1"/>
    <col min="6925" max="6925" width="6" style="20" customWidth="1"/>
    <col min="6926" max="6927" width="0" style="20" hidden="1" customWidth="1"/>
    <col min="6928" max="6928" width="7" style="20" customWidth="1"/>
    <col min="6929" max="6929" width="7.140625" style="20" customWidth="1"/>
    <col min="6930" max="6930" width="0" style="20" hidden="1" customWidth="1"/>
    <col min="6931" max="6931" width="8.42578125" style="20" customWidth="1"/>
    <col min="6932" max="6932" width="0" style="20" hidden="1" customWidth="1"/>
    <col min="6933" max="6933" width="9.5703125" style="20" customWidth="1"/>
    <col min="6934" max="6936" width="0" style="20" hidden="1" customWidth="1"/>
    <col min="6937" max="6937" width="8.140625" style="20" customWidth="1"/>
    <col min="6938" max="6940" width="0" style="20" hidden="1" customWidth="1"/>
    <col min="6941" max="7165" width="9.140625" style="20"/>
    <col min="7166" max="7166" width="1.42578125" style="20" customWidth="1"/>
    <col min="7167" max="7167" width="5.85546875" style="20" customWidth="1"/>
    <col min="7168" max="7168" width="52.7109375" style="20" customWidth="1"/>
    <col min="7169" max="7172" width="0" style="20" hidden="1" customWidth="1"/>
    <col min="7173" max="7173" width="8.140625" style="20" customWidth="1"/>
    <col min="7174" max="7174" width="6" style="20" customWidth="1"/>
    <col min="7175" max="7175" width="9.140625" style="20"/>
    <col min="7176" max="7176" width="7.42578125" style="20" customWidth="1"/>
    <col min="7177" max="7177" width="6.140625" style="20" customWidth="1"/>
    <col min="7178" max="7178" width="6.85546875" style="20" customWidth="1"/>
    <col min="7179" max="7179" width="9.140625" style="20" customWidth="1"/>
    <col min="7180" max="7180" width="0" style="20" hidden="1" customWidth="1"/>
    <col min="7181" max="7181" width="6" style="20" customWidth="1"/>
    <col min="7182" max="7183" width="0" style="20" hidden="1" customWidth="1"/>
    <col min="7184" max="7184" width="7" style="20" customWidth="1"/>
    <col min="7185" max="7185" width="7.140625" style="20" customWidth="1"/>
    <col min="7186" max="7186" width="0" style="20" hidden="1" customWidth="1"/>
    <col min="7187" max="7187" width="8.42578125" style="20" customWidth="1"/>
    <col min="7188" max="7188" width="0" style="20" hidden="1" customWidth="1"/>
    <col min="7189" max="7189" width="9.5703125" style="20" customWidth="1"/>
    <col min="7190" max="7192" width="0" style="20" hidden="1" customWidth="1"/>
    <col min="7193" max="7193" width="8.140625" style="20" customWidth="1"/>
    <col min="7194" max="7196" width="0" style="20" hidden="1" customWidth="1"/>
    <col min="7197" max="7421" width="9.140625" style="20"/>
    <col min="7422" max="7422" width="1.42578125" style="20" customWidth="1"/>
    <col min="7423" max="7423" width="5.85546875" style="20" customWidth="1"/>
    <col min="7424" max="7424" width="52.7109375" style="20" customWidth="1"/>
    <col min="7425" max="7428" width="0" style="20" hidden="1" customWidth="1"/>
    <col min="7429" max="7429" width="8.140625" style="20" customWidth="1"/>
    <col min="7430" max="7430" width="6" style="20" customWidth="1"/>
    <col min="7431" max="7431" width="9.140625" style="20"/>
    <col min="7432" max="7432" width="7.42578125" style="20" customWidth="1"/>
    <col min="7433" max="7433" width="6.140625" style="20" customWidth="1"/>
    <col min="7434" max="7434" width="6.85546875" style="20" customWidth="1"/>
    <col min="7435" max="7435" width="9.140625" style="20" customWidth="1"/>
    <col min="7436" max="7436" width="0" style="20" hidden="1" customWidth="1"/>
    <col min="7437" max="7437" width="6" style="20" customWidth="1"/>
    <col min="7438" max="7439" width="0" style="20" hidden="1" customWidth="1"/>
    <col min="7440" max="7440" width="7" style="20" customWidth="1"/>
    <col min="7441" max="7441" width="7.140625" style="20" customWidth="1"/>
    <col min="7442" max="7442" width="0" style="20" hidden="1" customWidth="1"/>
    <col min="7443" max="7443" width="8.42578125" style="20" customWidth="1"/>
    <col min="7444" max="7444" width="0" style="20" hidden="1" customWidth="1"/>
    <col min="7445" max="7445" width="9.5703125" style="20" customWidth="1"/>
    <col min="7446" max="7448" width="0" style="20" hidden="1" customWidth="1"/>
    <col min="7449" max="7449" width="8.140625" style="20" customWidth="1"/>
    <col min="7450" max="7452" width="0" style="20" hidden="1" customWidth="1"/>
    <col min="7453" max="7677" width="9.140625" style="20"/>
    <col min="7678" max="7678" width="1.42578125" style="20" customWidth="1"/>
    <col min="7679" max="7679" width="5.85546875" style="20" customWidth="1"/>
    <col min="7680" max="7680" width="52.7109375" style="20" customWidth="1"/>
    <col min="7681" max="7684" width="0" style="20" hidden="1" customWidth="1"/>
    <col min="7685" max="7685" width="8.140625" style="20" customWidth="1"/>
    <col min="7686" max="7686" width="6" style="20" customWidth="1"/>
    <col min="7687" max="7687" width="9.140625" style="20"/>
    <col min="7688" max="7688" width="7.42578125" style="20" customWidth="1"/>
    <col min="7689" max="7689" width="6.140625" style="20" customWidth="1"/>
    <col min="7690" max="7690" width="6.85546875" style="20" customWidth="1"/>
    <col min="7691" max="7691" width="9.140625" style="20" customWidth="1"/>
    <col min="7692" max="7692" width="0" style="20" hidden="1" customWidth="1"/>
    <col min="7693" max="7693" width="6" style="20" customWidth="1"/>
    <col min="7694" max="7695" width="0" style="20" hidden="1" customWidth="1"/>
    <col min="7696" max="7696" width="7" style="20" customWidth="1"/>
    <col min="7697" max="7697" width="7.140625" style="20" customWidth="1"/>
    <col min="7698" max="7698" width="0" style="20" hidden="1" customWidth="1"/>
    <col min="7699" max="7699" width="8.42578125" style="20" customWidth="1"/>
    <col min="7700" max="7700" width="0" style="20" hidden="1" customWidth="1"/>
    <col min="7701" max="7701" width="9.5703125" style="20" customWidth="1"/>
    <col min="7702" max="7704" width="0" style="20" hidden="1" customWidth="1"/>
    <col min="7705" max="7705" width="8.140625" style="20" customWidth="1"/>
    <col min="7706" max="7708" width="0" style="20" hidden="1" customWidth="1"/>
    <col min="7709" max="7933" width="9.140625" style="20"/>
    <col min="7934" max="7934" width="1.42578125" style="20" customWidth="1"/>
    <col min="7935" max="7935" width="5.85546875" style="20" customWidth="1"/>
    <col min="7936" max="7936" width="52.7109375" style="20" customWidth="1"/>
    <col min="7937" max="7940" width="0" style="20" hidden="1" customWidth="1"/>
    <col min="7941" max="7941" width="8.140625" style="20" customWidth="1"/>
    <col min="7942" max="7942" width="6" style="20" customWidth="1"/>
    <col min="7943" max="7943" width="9.140625" style="20"/>
    <col min="7944" max="7944" width="7.42578125" style="20" customWidth="1"/>
    <col min="7945" max="7945" width="6.140625" style="20" customWidth="1"/>
    <col min="7946" max="7946" width="6.85546875" style="20" customWidth="1"/>
    <col min="7947" max="7947" width="9.140625" style="20" customWidth="1"/>
    <col min="7948" max="7948" width="0" style="20" hidden="1" customWidth="1"/>
    <col min="7949" max="7949" width="6" style="20" customWidth="1"/>
    <col min="7950" max="7951" width="0" style="20" hidden="1" customWidth="1"/>
    <col min="7952" max="7952" width="7" style="20" customWidth="1"/>
    <col min="7953" max="7953" width="7.140625" style="20" customWidth="1"/>
    <col min="7954" max="7954" width="0" style="20" hidden="1" customWidth="1"/>
    <col min="7955" max="7955" width="8.42578125" style="20" customWidth="1"/>
    <col min="7956" max="7956" width="0" style="20" hidden="1" customWidth="1"/>
    <col min="7957" max="7957" width="9.5703125" style="20" customWidth="1"/>
    <col min="7958" max="7960" width="0" style="20" hidden="1" customWidth="1"/>
    <col min="7961" max="7961" width="8.140625" style="20" customWidth="1"/>
    <col min="7962" max="7964" width="0" style="20" hidden="1" customWidth="1"/>
    <col min="7965" max="8189" width="9.140625" style="20"/>
    <col min="8190" max="8190" width="1.42578125" style="20" customWidth="1"/>
    <col min="8191" max="8191" width="5.85546875" style="20" customWidth="1"/>
    <col min="8192" max="8192" width="52.7109375" style="20" customWidth="1"/>
    <col min="8193" max="8196" width="0" style="20" hidden="1" customWidth="1"/>
    <col min="8197" max="8197" width="8.140625" style="20" customWidth="1"/>
    <col min="8198" max="8198" width="6" style="20" customWidth="1"/>
    <col min="8199" max="8199" width="9.140625" style="20"/>
    <col min="8200" max="8200" width="7.42578125" style="20" customWidth="1"/>
    <col min="8201" max="8201" width="6.140625" style="20" customWidth="1"/>
    <col min="8202" max="8202" width="6.85546875" style="20" customWidth="1"/>
    <col min="8203" max="8203" width="9.140625" style="20" customWidth="1"/>
    <col min="8204" max="8204" width="0" style="20" hidden="1" customWidth="1"/>
    <col min="8205" max="8205" width="6" style="20" customWidth="1"/>
    <col min="8206" max="8207" width="0" style="20" hidden="1" customWidth="1"/>
    <col min="8208" max="8208" width="7" style="20" customWidth="1"/>
    <col min="8209" max="8209" width="7.140625" style="20" customWidth="1"/>
    <col min="8210" max="8210" width="0" style="20" hidden="1" customWidth="1"/>
    <col min="8211" max="8211" width="8.42578125" style="20" customWidth="1"/>
    <col min="8212" max="8212" width="0" style="20" hidden="1" customWidth="1"/>
    <col min="8213" max="8213" width="9.5703125" style="20" customWidth="1"/>
    <col min="8214" max="8216" width="0" style="20" hidden="1" customWidth="1"/>
    <col min="8217" max="8217" width="8.140625" style="20" customWidth="1"/>
    <col min="8218" max="8220" width="0" style="20" hidden="1" customWidth="1"/>
    <col min="8221" max="8445" width="9.140625" style="20"/>
    <col min="8446" max="8446" width="1.42578125" style="20" customWidth="1"/>
    <col min="8447" max="8447" width="5.85546875" style="20" customWidth="1"/>
    <col min="8448" max="8448" width="52.7109375" style="20" customWidth="1"/>
    <col min="8449" max="8452" width="0" style="20" hidden="1" customWidth="1"/>
    <col min="8453" max="8453" width="8.140625" style="20" customWidth="1"/>
    <col min="8454" max="8454" width="6" style="20" customWidth="1"/>
    <col min="8455" max="8455" width="9.140625" style="20"/>
    <col min="8456" max="8456" width="7.42578125" style="20" customWidth="1"/>
    <col min="8457" max="8457" width="6.140625" style="20" customWidth="1"/>
    <col min="8458" max="8458" width="6.85546875" style="20" customWidth="1"/>
    <col min="8459" max="8459" width="9.140625" style="20" customWidth="1"/>
    <col min="8460" max="8460" width="0" style="20" hidden="1" customWidth="1"/>
    <col min="8461" max="8461" width="6" style="20" customWidth="1"/>
    <col min="8462" max="8463" width="0" style="20" hidden="1" customWidth="1"/>
    <col min="8464" max="8464" width="7" style="20" customWidth="1"/>
    <col min="8465" max="8465" width="7.140625" style="20" customWidth="1"/>
    <col min="8466" max="8466" width="0" style="20" hidden="1" customWidth="1"/>
    <col min="8467" max="8467" width="8.42578125" style="20" customWidth="1"/>
    <col min="8468" max="8468" width="0" style="20" hidden="1" customWidth="1"/>
    <col min="8469" max="8469" width="9.5703125" style="20" customWidth="1"/>
    <col min="8470" max="8472" width="0" style="20" hidden="1" customWidth="1"/>
    <col min="8473" max="8473" width="8.140625" style="20" customWidth="1"/>
    <col min="8474" max="8476" width="0" style="20" hidden="1" customWidth="1"/>
    <col min="8477" max="8701" width="9.140625" style="20"/>
    <col min="8702" max="8702" width="1.42578125" style="20" customWidth="1"/>
    <col min="8703" max="8703" width="5.85546875" style="20" customWidth="1"/>
    <col min="8704" max="8704" width="52.7109375" style="20" customWidth="1"/>
    <col min="8705" max="8708" width="0" style="20" hidden="1" customWidth="1"/>
    <col min="8709" max="8709" width="8.140625" style="20" customWidth="1"/>
    <col min="8710" max="8710" width="6" style="20" customWidth="1"/>
    <col min="8711" max="8711" width="9.140625" style="20"/>
    <col min="8712" max="8712" width="7.42578125" style="20" customWidth="1"/>
    <col min="8713" max="8713" width="6.140625" style="20" customWidth="1"/>
    <col min="8714" max="8714" width="6.85546875" style="20" customWidth="1"/>
    <col min="8715" max="8715" width="9.140625" style="20" customWidth="1"/>
    <col min="8716" max="8716" width="0" style="20" hidden="1" customWidth="1"/>
    <col min="8717" max="8717" width="6" style="20" customWidth="1"/>
    <col min="8718" max="8719" width="0" style="20" hidden="1" customWidth="1"/>
    <col min="8720" max="8720" width="7" style="20" customWidth="1"/>
    <col min="8721" max="8721" width="7.140625" style="20" customWidth="1"/>
    <col min="8722" max="8722" width="0" style="20" hidden="1" customWidth="1"/>
    <col min="8723" max="8723" width="8.42578125" style="20" customWidth="1"/>
    <col min="8724" max="8724" width="0" style="20" hidden="1" customWidth="1"/>
    <col min="8725" max="8725" width="9.5703125" style="20" customWidth="1"/>
    <col min="8726" max="8728" width="0" style="20" hidden="1" customWidth="1"/>
    <col min="8729" max="8729" width="8.140625" style="20" customWidth="1"/>
    <col min="8730" max="8732" width="0" style="20" hidden="1" customWidth="1"/>
    <col min="8733" max="8957" width="9.140625" style="20"/>
    <col min="8958" max="8958" width="1.42578125" style="20" customWidth="1"/>
    <col min="8959" max="8959" width="5.85546875" style="20" customWidth="1"/>
    <col min="8960" max="8960" width="52.7109375" style="20" customWidth="1"/>
    <col min="8961" max="8964" width="0" style="20" hidden="1" customWidth="1"/>
    <col min="8965" max="8965" width="8.140625" style="20" customWidth="1"/>
    <col min="8966" max="8966" width="6" style="20" customWidth="1"/>
    <col min="8967" max="8967" width="9.140625" style="20"/>
    <col min="8968" max="8968" width="7.42578125" style="20" customWidth="1"/>
    <col min="8969" max="8969" width="6.140625" style="20" customWidth="1"/>
    <col min="8970" max="8970" width="6.85546875" style="20" customWidth="1"/>
    <col min="8971" max="8971" width="9.140625" style="20" customWidth="1"/>
    <col min="8972" max="8972" width="0" style="20" hidden="1" customWidth="1"/>
    <col min="8973" max="8973" width="6" style="20" customWidth="1"/>
    <col min="8974" max="8975" width="0" style="20" hidden="1" customWidth="1"/>
    <col min="8976" max="8976" width="7" style="20" customWidth="1"/>
    <col min="8977" max="8977" width="7.140625" style="20" customWidth="1"/>
    <col min="8978" max="8978" width="0" style="20" hidden="1" customWidth="1"/>
    <col min="8979" max="8979" width="8.42578125" style="20" customWidth="1"/>
    <col min="8980" max="8980" width="0" style="20" hidden="1" customWidth="1"/>
    <col min="8981" max="8981" width="9.5703125" style="20" customWidth="1"/>
    <col min="8982" max="8984" width="0" style="20" hidden="1" customWidth="1"/>
    <col min="8985" max="8985" width="8.140625" style="20" customWidth="1"/>
    <col min="8986" max="8988" width="0" style="20" hidden="1" customWidth="1"/>
    <col min="8989" max="9213" width="9.140625" style="20"/>
    <col min="9214" max="9214" width="1.42578125" style="20" customWidth="1"/>
    <col min="9215" max="9215" width="5.85546875" style="20" customWidth="1"/>
    <col min="9216" max="9216" width="52.7109375" style="20" customWidth="1"/>
    <col min="9217" max="9220" width="0" style="20" hidden="1" customWidth="1"/>
    <col min="9221" max="9221" width="8.140625" style="20" customWidth="1"/>
    <col min="9222" max="9222" width="6" style="20" customWidth="1"/>
    <col min="9223" max="9223" width="9.140625" style="20"/>
    <col min="9224" max="9224" width="7.42578125" style="20" customWidth="1"/>
    <col min="9225" max="9225" width="6.140625" style="20" customWidth="1"/>
    <col min="9226" max="9226" width="6.85546875" style="20" customWidth="1"/>
    <col min="9227" max="9227" width="9.140625" style="20" customWidth="1"/>
    <col min="9228" max="9228" width="0" style="20" hidden="1" customWidth="1"/>
    <col min="9229" max="9229" width="6" style="20" customWidth="1"/>
    <col min="9230" max="9231" width="0" style="20" hidden="1" customWidth="1"/>
    <col min="9232" max="9232" width="7" style="20" customWidth="1"/>
    <col min="9233" max="9233" width="7.140625" style="20" customWidth="1"/>
    <col min="9234" max="9234" width="0" style="20" hidden="1" customWidth="1"/>
    <col min="9235" max="9235" width="8.42578125" style="20" customWidth="1"/>
    <col min="9236" max="9236" width="0" style="20" hidden="1" customWidth="1"/>
    <col min="9237" max="9237" width="9.5703125" style="20" customWidth="1"/>
    <col min="9238" max="9240" width="0" style="20" hidden="1" customWidth="1"/>
    <col min="9241" max="9241" width="8.140625" style="20" customWidth="1"/>
    <col min="9242" max="9244" width="0" style="20" hidden="1" customWidth="1"/>
    <col min="9245" max="9469" width="9.140625" style="20"/>
    <col min="9470" max="9470" width="1.42578125" style="20" customWidth="1"/>
    <col min="9471" max="9471" width="5.85546875" style="20" customWidth="1"/>
    <col min="9472" max="9472" width="52.7109375" style="20" customWidth="1"/>
    <col min="9473" max="9476" width="0" style="20" hidden="1" customWidth="1"/>
    <col min="9477" max="9477" width="8.140625" style="20" customWidth="1"/>
    <col min="9478" max="9478" width="6" style="20" customWidth="1"/>
    <col min="9479" max="9479" width="9.140625" style="20"/>
    <col min="9480" max="9480" width="7.42578125" style="20" customWidth="1"/>
    <col min="9481" max="9481" width="6.140625" style="20" customWidth="1"/>
    <col min="9482" max="9482" width="6.85546875" style="20" customWidth="1"/>
    <col min="9483" max="9483" width="9.140625" style="20" customWidth="1"/>
    <col min="9484" max="9484" width="0" style="20" hidden="1" customWidth="1"/>
    <col min="9485" max="9485" width="6" style="20" customWidth="1"/>
    <col min="9486" max="9487" width="0" style="20" hidden="1" customWidth="1"/>
    <col min="9488" max="9488" width="7" style="20" customWidth="1"/>
    <col min="9489" max="9489" width="7.140625" style="20" customWidth="1"/>
    <col min="9490" max="9490" width="0" style="20" hidden="1" customWidth="1"/>
    <col min="9491" max="9491" width="8.42578125" style="20" customWidth="1"/>
    <col min="9492" max="9492" width="0" style="20" hidden="1" customWidth="1"/>
    <col min="9493" max="9493" width="9.5703125" style="20" customWidth="1"/>
    <col min="9494" max="9496" width="0" style="20" hidden="1" customWidth="1"/>
    <col min="9497" max="9497" width="8.140625" style="20" customWidth="1"/>
    <col min="9498" max="9500" width="0" style="20" hidden="1" customWidth="1"/>
    <col min="9501" max="9725" width="9.140625" style="20"/>
    <col min="9726" max="9726" width="1.42578125" style="20" customWidth="1"/>
    <col min="9727" max="9727" width="5.85546875" style="20" customWidth="1"/>
    <col min="9728" max="9728" width="52.7109375" style="20" customWidth="1"/>
    <col min="9729" max="9732" width="0" style="20" hidden="1" customWidth="1"/>
    <col min="9733" max="9733" width="8.140625" style="20" customWidth="1"/>
    <col min="9734" max="9734" width="6" style="20" customWidth="1"/>
    <col min="9735" max="9735" width="9.140625" style="20"/>
    <col min="9736" max="9736" width="7.42578125" style="20" customWidth="1"/>
    <col min="9737" max="9737" width="6.140625" style="20" customWidth="1"/>
    <col min="9738" max="9738" width="6.85546875" style="20" customWidth="1"/>
    <col min="9739" max="9739" width="9.140625" style="20" customWidth="1"/>
    <col min="9740" max="9740" width="0" style="20" hidden="1" customWidth="1"/>
    <col min="9741" max="9741" width="6" style="20" customWidth="1"/>
    <col min="9742" max="9743" width="0" style="20" hidden="1" customWidth="1"/>
    <col min="9744" max="9744" width="7" style="20" customWidth="1"/>
    <col min="9745" max="9745" width="7.140625" style="20" customWidth="1"/>
    <col min="9746" max="9746" width="0" style="20" hidden="1" customWidth="1"/>
    <col min="9747" max="9747" width="8.42578125" style="20" customWidth="1"/>
    <col min="9748" max="9748" width="0" style="20" hidden="1" customWidth="1"/>
    <col min="9749" max="9749" width="9.5703125" style="20" customWidth="1"/>
    <col min="9750" max="9752" width="0" style="20" hidden="1" customWidth="1"/>
    <col min="9753" max="9753" width="8.140625" style="20" customWidth="1"/>
    <col min="9754" max="9756" width="0" style="20" hidden="1" customWidth="1"/>
    <col min="9757" max="9981" width="9.140625" style="20"/>
    <col min="9982" max="9982" width="1.42578125" style="20" customWidth="1"/>
    <col min="9983" max="9983" width="5.85546875" style="20" customWidth="1"/>
    <col min="9984" max="9984" width="52.7109375" style="20" customWidth="1"/>
    <col min="9985" max="9988" width="0" style="20" hidden="1" customWidth="1"/>
    <col min="9989" max="9989" width="8.140625" style="20" customWidth="1"/>
    <col min="9990" max="9990" width="6" style="20" customWidth="1"/>
    <col min="9991" max="9991" width="9.140625" style="20"/>
    <col min="9992" max="9992" width="7.42578125" style="20" customWidth="1"/>
    <col min="9993" max="9993" width="6.140625" style="20" customWidth="1"/>
    <col min="9994" max="9994" width="6.85546875" style="20" customWidth="1"/>
    <col min="9995" max="9995" width="9.140625" style="20" customWidth="1"/>
    <col min="9996" max="9996" width="0" style="20" hidden="1" customWidth="1"/>
    <col min="9997" max="9997" width="6" style="20" customWidth="1"/>
    <col min="9998" max="9999" width="0" style="20" hidden="1" customWidth="1"/>
    <col min="10000" max="10000" width="7" style="20" customWidth="1"/>
    <col min="10001" max="10001" width="7.140625" style="20" customWidth="1"/>
    <col min="10002" max="10002" width="0" style="20" hidden="1" customWidth="1"/>
    <col min="10003" max="10003" width="8.42578125" style="20" customWidth="1"/>
    <col min="10004" max="10004" width="0" style="20" hidden="1" customWidth="1"/>
    <col min="10005" max="10005" width="9.5703125" style="20" customWidth="1"/>
    <col min="10006" max="10008" width="0" style="20" hidden="1" customWidth="1"/>
    <col min="10009" max="10009" width="8.140625" style="20" customWidth="1"/>
    <col min="10010" max="10012" width="0" style="20" hidden="1" customWidth="1"/>
    <col min="10013" max="10237" width="9.140625" style="20"/>
    <col min="10238" max="10238" width="1.42578125" style="20" customWidth="1"/>
    <col min="10239" max="10239" width="5.85546875" style="20" customWidth="1"/>
    <col min="10240" max="10240" width="52.7109375" style="20" customWidth="1"/>
    <col min="10241" max="10244" width="0" style="20" hidden="1" customWidth="1"/>
    <col min="10245" max="10245" width="8.140625" style="20" customWidth="1"/>
    <col min="10246" max="10246" width="6" style="20" customWidth="1"/>
    <col min="10247" max="10247" width="9.140625" style="20"/>
    <col min="10248" max="10248" width="7.42578125" style="20" customWidth="1"/>
    <col min="10249" max="10249" width="6.140625" style="20" customWidth="1"/>
    <col min="10250" max="10250" width="6.85546875" style="20" customWidth="1"/>
    <col min="10251" max="10251" width="9.140625" style="20" customWidth="1"/>
    <col min="10252" max="10252" width="0" style="20" hidden="1" customWidth="1"/>
    <col min="10253" max="10253" width="6" style="20" customWidth="1"/>
    <col min="10254" max="10255" width="0" style="20" hidden="1" customWidth="1"/>
    <col min="10256" max="10256" width="7" style="20" customWidth="1"/>
    <col min="10257" max="10257" width="7.140625" style="20" customWidth="1"/>
    <col min="10258" max="10258" width="0" style="20" hidden="1" customWidth="1"/>
    <col min="10259" max="10259" width="8.42578125" style="20" customWidth="1"/>
    <col min="10260" max="10260" width="0" style="20" hidden="1" customWidth="1"/>
    <col min="10261" max="10261" width="9.5703125" style="20" customWidth="1"/>
    <col min="10262" max="10264" width="0" style="20" hidden="1" customWidth="1"/>
    <col min="10265" max="10265" width="8.140625" style="20" customWidth="1"/>
    <col min="10266" max="10268" width="0" style="20" hidden="1" customWidth="1"/>
    <col min="10269" max="10493" width="9.140625" style="20"/>
    <col min="10494" max="10494" width="1.42578125" style="20" customWidth="1"/>
    <col min="10495" max="10495" width="5.85546875" style="20" customWidth="1"/>
    <col min="10496" max="10496" width="52.7109375" style="20" customWidth="1"/>
    <col min="10497" max="10500" width="0" style="20" hidden="1" customWidth="1"/>
    <col min="10501" max="10501" width="8.140625" style="20" customWidth="1"/>
    <col min="10502" max="10502" width="6" style="20" customWidth="1"/>
    <col min="10503" max="10503" width="9.140625" style="20"/>
    <col min="10504" max="10504" width="7.42578125" style="20" customWidth="1"/>
    <col min="10505" max="10505" width="6.140625" style="20" customWidth="1"/>
    <col min="10506" max="10506" width="6.85546875" style="20" customWidth="1"/>
    <col min="10507" max="10507" width="9.140625" style="20" customWidth="1"/>
    <col min="10508" max="10508" width="0" style="20" hidden="1" customWidth="1"/>
    <col min="10509" max="10509" width="6" style="20" customWidth="1"/>
    <col min="10510" max="10511" width="0" style="20" hidden="1" customWidth="1"/>
    <col min="10512" max="10512" width="7" style="20" customWidth="1"/>
    <col min="10513" max="10513" width="7.140625" style="20" customWidth="1"/>
    <col min="10514" max="10514" width="0" style="20" hidden="1" customWidth="1"/>
    <col min="10515" max="10515" width="8.42578125" style="20" customWidth="1"/>
    <col min="10516" max="10516" width="0" style="20" hidden="1" customWidth="1"/>
    <col min="10517" max="10517" width="9.5703125" style="20" customWidth="1"/>
    <col min="10518" max="10520" width="0" style="20" hidden="1" customWidth="1"/>
    <col min="10521" max="10521" width="8.140625" style="20" customWidth="1"/>
    <col min="10522" max="10524" width="0" style="20" hidden="1" customWidth="1"/>
    <col min="10525" max="10749" width="9.140625" style="20"/>
    <col min="10750" max="10750" width="1.42578125" style="20" customWidth="1"/>
    <col min="10751" max="10751" width="5.85546875" style="20" customWidth="1"/>
    <col min="10752" max="10752" width="52.7109375" style="20" customWidth="1"/>
    <col min="10753" max="10756" width="0" style="20" hidden="1" customWidth="1"/>
    <col min="10757" max="10757" width="8.140625" style="20" customWidth="1"/>
    <col min="10758" max="10758" width="6" style="20" customWidth="1"/>
    <col min="10759" max="10759" width="9.140625" style="20"/>
    <col min="10760" max="10760" width="7.42578125" style="20" customWidth="1"/>
    <col min="10761" max="10761" width="6.140625" style="20" customWidth="1"/>
    <col min="10762" max="10762" width="6.85546875" style="20" customWidth="1"/>
    <col min="10763" max="10763" width="9.140625" style="20" customWidth="1"/>
    <col min="10764" max="10764" width="0" style="20" hidden="1" customWidth="1"/>
    <col min="10765" max="10765" width="6" style="20" customWidth="1"/>
    <col min="10766" max="10767" width="0" style="20" hidden="1" customWidth="1"/>
    <col min="10768" max="10768" width="7" style="20" customWidth="1"/>
    <col min="10769" max="10769" width="7.140625" style="20" customWidth="1"/>
    <col min="10770" max="10770" width="0" style="20" hidden="1" customWidth="1"/>
    <col min="10771" max="10771" width="8.42578125" style="20" customWidth="1"/>
    <col min="10772" max="10772" width="0" style="20" hidden="1" customWidth="1"/>
    <col min="10773" max="10773" width="9.5703125" style="20" customWidth="1"/>
    <col min="10774" max="10776" width="0" style="20" hidden="1" customWidth="1"/>
    <col min="10777" max="10777" width="8.140625" style="20" customWidth="1"/>
    <col min="10778" max="10780" width="0" style="20" hidden="1" customWidth="1"/>
    <col min="10781" max="11005" width="9.140625" style="20"/>
    <col min="11006" max="11006" width="1.42578125" style="20" customWidth="1"/>
    <col min="11007" max="11007" width="5.85546875" style="20" customWidth="1"/>
    <col min="11008" max="11008" width="52.7109375" style="20" customWidth="1"/>
    <col min="11009" max="11012" width="0" style="20" hidden="1" customWidth="1"/>
    <col min="11013" max="11013" width="8.140625" style="20" customWidth="1"/>
    <col min="11014" max="11014" width="6" style="20" customWidth="1"/>
    <col min="11015" max="11015" width="9.140625" style="20"/>
    <col min="11016" max="11016" width="7.42578125" style="20" customWidth="1"/>
    <col min="11017" max="11017" width="6.140625" style="20" customWidth="1"/>
    <col min="11018" max="11018" width="6.85546875" style="20" customWidth="1"/>
    <col min="11019" max="11019" width="9.140625" style="20" customWidth="1"/>
    <col min="11020" max="11020" width="0" style="20" hidden="1" customWidth="1"/>
    <col min="11021" max="11021" width="6" style="20" customWidth="1"/>
    <col min="11022" max="11023" width="0" style="20" hidden="1" customWidth="1"/>
    <col min="11024" max="11024" width="7" style="20" customWidth="1"/>
    <col min="11025" max="11025" width="7.140625" style="20" customWidth="1"/>
    <col min="11026" max="11026" width="0" style="20" hidden="1" customWidth="1"/>
    <col min="11027" max="11027" width="8.42578125" style="20" customWidth="1"/>
    <col min="11028" max="11028" width="0" style="20" hidden="1" customWidth="1"/>
    <col min="11029" max="11029" width="9.5703125" style="20" customWidth="1"/>
    <col min="11030" max="11032" width="0" style="20" hidden="1" customWidth="1"/>
    <col min="11033" max="11033" width="8.140625" style="20" customWidth="1"/>
    <col min="11034" max="11036" width="0" style="20" hidden="1" customWidth="1"/>
    <col min="11037" max="11261" width="9.140625" style="20"/>
    <col min="11262" max="11262" width="1.42578125" style="20" customWidth="1"/>
    <col min="11263" max="11263" width="5.85546875" style="20" customWidth="1"/>
    <col min="11264" max="11264" width="52.7109375" style="20" customWidth="1"/>
    <col min="11265" max="11268" width="0" style="20" hidden="1" customWidth="1"/>
    <col min="11269" max="11269" width="8.140625" style="20" customWidth="1"/>
    <col min="11270" max="11270" width="6" style="20" customWidth="1"/>
    <col min="11271" max="11271" width="9.140625" style="20"/>
    <col min="11272" max="11272" width="7.42578125" style="20" customWidth="1"/>
    <col min="11273" max="11273" width="6.140625" style="20" customWidth="1"/>
    <col min="11274" max="11274" width="6.85546875" style="20" customWidth="1"/>
    <col min="11275" max="11275" width="9.140625" style="20" customWidth="1"/>
    <col min="11276" max="11276" width="0" style="20" hidden="1" customWidth="1"/>
    <col min="11277" max="11277" width="6" style="20" customWidth="1"/>
    <col min="11278" max="11279" width="0" style="20" hidden="1" customWidth="1"/>
    <col min="11280" max="11280" width="7" style="20" customWidth="1"/>
    <col min="11281" max="11281" width="7.140625" style="20" customWidth="1"/>
    <col min="11282" max="11282" width="0" style="20" hidden="1" customWidth="1"/>
    <col min="11283" max="11283" width="8.42578125" style="20" customWidth="1"/>
    <col min="11284" max="11284" width="0" style="20" hidden="1" customWidth="1"/>
    <col min="11285" max="11285" width="9.5703125" style="20" customWidth="1"/>
    <col min="11286" max="11288" width="0" style="20" hidden="1" customWidth="1"/>
    <col min="11289" max="11289" width="8.140625" style="20" customWidth="1"/>
    <col min="11290" max="11292" width="0" style="20" hidden="1" customWidth="1"/>
    <col min="11293" max="11517" width="9.140625" style="20"/>
    <col min="11518" max="11518" width="1.42578125" style="20" customWidth="1"/>
    <col min="11519" max="11519" width="5.85546875" style="20" customWidth="1"/>
    <col min="11520" max="11520" width="52.7109375" style="20" customWidth="1"/>
    <col min="11521" max="11524" width="0" style="20" hidden="1" customWidth="1"/>
    <col min="11525" max="11525" width="8.140625" style="20" customWidth="1"/>
    <col min="11526" max="11526" width="6" style="20" customWidth="1"/>
    <col min="11527" max="11527" width="9.140625" style="20"/>
    <col min="11528" max="11528" width="7.42578125" style="20" customWidth="1"/>
    <col min="11529" max="11529" width="6.140625" style="20" customWidth="1"/>
    <col min="11530" max="11530" width="6.85546875" style="20" customWidth="1"/>
    <col min="11531" max="11531" width="9.140625" style="20" customWidth="1"/>
    <col min="11532" max="11532" width="0" style="20" hidden="1" customWidth="1"/>
    <col min="11533" max="11533" width="6" style="20" customWidth="1"/>
    <col min="11534" max="11535" width="0" style="20" hidden="1" customWidth="1"/>
    <col min="11536" max="11536" width="7" style="20" customWidth="1"/>
    <col min="11537" max="11537" width="7.140625" style="20" customWidth="1"/>
    <col min="11538" max="11538" width="0" style="20" hidden="1" customWidth="1"/>
    <col min="11539" max="11539" width="8.42578125" style="20" customWidth="1"/>
    <col min="11540" max="11540" width="0" style="20" hidden="1" customWidth="1"/>
    <col min="11541" max="11541" width="9.5703125" style="20" customWidth="1"/>
    <col min="11542" max="11544" width="0" style="20" hidden="1" customWidth="1"/>
    <col min="11545" max="11545" width="8.140625" style="20" customWidth="1"/>
    <col min="11546" max="11548" width="0" style="20" hidden="1" customWidth="1"/>
    <col min="11549" max="11773" width="9.140625" style="20"/>
    <col min="11774" max="11774" width="1.42578125" style="20" customWidth="1"/>
    <col min="11775" max="11775" width="5.85546875" style="20" customWidth="1"/>
    <col min="11776" max="11776" width="52.7109375" style="20" customWidth="1"/>
    <col min="11777" max="11780" width="0" style="20" hidden="1" customWidth="1"/>
    <col min="11781" max="11781" width="8.140625" style="20" customWidth="1"/>
    <col min="11782" max="11782" width="6" style="20" customWidth="1"/>
    <col min="11783" max="11783" width="9.140625" style="20"/>
    <col min="11784" max="11784" width="7.42578125" style="20" customWidth="1"/>
    <col min="11785" max="11785" width="6.140625" style="20" customWidth="1"/>
    <col min="11786" max="11786" width="6.85546875" style="20" customWidth="1"/>
    <col min="11787" max="11787" width="9.140625" style="20" customWidth="1"/>
    <col min="11788" max="11788" width="0" style="20" hidden="1" customWidth="1"/>
    <col min="11789" max="11789" width="6" style="20" customWidth="1"/>
    <col min="11790" max="11791" width="0" style="20" hidden="1" customWidth="1"/>
    <col min="11792" max="11792" width="7" style="20" customWidth="1"/>
    <col min="11793" max="11793" width="7.140625" style="20" customWidth="1"/>
    <col min="11794" max="11794" width="0" style="20" hidden="1" customWidth="1"/>
    <col min="11795" max="11795" width="8.42578125" style="20" customWidth="1"/>
    <col min="11796" max="11796" width="0" style="20" hidden="1" customWidth="1"/>
    <col min="11797" max="11797" width="9.5703125" style="20" customWidth="1"/>
    <col min="11798" max="11800" width="0" style="20" hidden="1" customWidth="1"/>
    <col min="11801" max="11801" width="8.140625" style="20" customWidth="1"/>
    <col min="11802" max="11804" width="0" style="20" hidden="1" customWidth="1"/>
    <col min="11805" max="12029" width="9.140625" style="20"/>
    <col min="12030" max="12030" width="1.42578125" style="20" customWidth="1"/>
    <col min="12031" max="12031" width="5.85546875" style="20" customWidth="1"/>
    <col min="12032" max="12032" width="52.7109375" style="20" customWidth="1"/>
    <col min="12033" max="12036" width="0" style="20" hidden="1" customWidth="1"/>
    <col min="12037" max="12037" width="8.140625" style="20" customWidth="1"/>
    <col min="12038" max="12038" width="6" style="20" customWidth="1"/>
    <col min="12039" max="12039" width="9.140625" style="20"/>
    <col min="12040" max="12040" width="7.42578125" style="20" customWidth="1"/>
    <col min="12041" max="12041" width="6.140625" style="20" customWidth="1"/>
    <col min="12042" max="12042" width="6.85546875" style="20" customWidth="1"/>
    <col min="12043" max="12043" width="9.140625" style="20" customWidth="1"/>
    <col min="12044" max="12044" width="0" style="20" hidden="1" customWidth="1"/>
    <col min="12045" max="12045" width="6" style="20" customWidth="1"/>
    <col min="12046" max="12047" width="0" style="20" hidden="1" customWidth="1"/>
    <col min="12048" max="12048" width="7" style="20" customWidth="1"/>
    <col min="12049" max="12049" width="7.140625" style="20" customWidth="1"/>
    <col min="12050" max="12050" width="0" style="20" hidden="1" customWidth="1"/>
    <col min="12051" max="12051" width="8.42578125" style="20" customWidth="1"/>
    <col min="12052" max="12052" width="0" style="20" hidden="1" customWidth="1"/>
    <col min="12053" max="12053" width="9.5703125" style="20" customWidth="1"/>
    <col min="12054" max="12056" width="0" style="20" hidden="1" customWidth="1"/>
    <col min="12057" max="12057" width="8.140625" style="20" customWidth="1"/>
    <col min="12058" max="12060" width="0" style="20" hidden="1" customWidth="1"/>
    <col min="12061" max="12285" width="9.140625" style="20"/>
    <col min="12286" max="12286" width="1.42578125" style="20" customWidth="1"/>
    <col min="12287" max="12287" width="5.85546875" style="20" customWidth="1"/>
    <col min="12288" max="12288" width="52.7109375" style="20" customWidth="1"/>
    <col min="12289" max="12292" width="0" style="20" hidden="1" customWidth="1"/>
    <col min="12293" max="12293" width="8.140625" style="20" customWidth="1"/>
    <col min="12294" max="12294" width="6" style="20" customWidth="1"/>
    <col min="12295" max="12295" width="9.140625" style="20"/>
    <col min="12296" max="12296" width="7.42578125" style="20" customWidth="1"/>
    <col min="12297" max="12297" width="6.140625" style="20" customWidth="1"/>
    <col min="12298" max="12298" width="6.85546875" style="20" customWidth="1"/>
    <col min="12299" max="12299" width="9.140625" style="20" customWidth="1"/>
    <col min="12300" max="12300" width="0" style="20" hidden="1" customWidth="1"/>
    <col min="12301" max="12301" width="6" style="20" customWidth="1"/>
    <col min="12302" max="12303" width="0" style="20" hidden="1" customWidth="1"/>
    <col min="12304" max="12304" width="7" style="20" customWidth="1"/>
    <col min="12305" max="12305" width="7.140625" style="20" customWidth="1"/>
    <col min="12306" max="12306" width="0" style="20" hidden="1" customWidth="1"/>
    <col min="12307" max="12307" width="8.42578125" style="20" customWidth="1"/>
    <col min="12308" max="12308" width="0" style="20" hidden="1" customWidth="1"/>
    <col min="12309" max="12309" width="9.5703125" style="20" customWidth="1"/>
    <col min="12310" max="12312" width="0" style="20" hidden="1" customWidth="1"/>
    <col min="12313" max="12313" width="8.140625" style="20" customWidth="1"/>
    <col min="12314" max="12316" width="0" style="20" hidden="1" customWidth="1"/>
    <col min="12317" max="12541" width="9.140625" style="20"/>
    <col min="12542" max="12542" width="1.42578125" style="20" customWidth="1"/>
    <col min="12543" max="12543" width="5.85546875" style="20" customWidth="1"/>
    <col min="12544" max="12544" width="52.7109375" style="20" customWidth="1"/>
    <col min="12545" max="12548" width="0" style="20" hidden="1" customWidth="1"/>
    <col min="12549" max="12549" width="8.140625" style="20" customWidth="1"/>
    <col min="12550" max="12550" width="6" style="20" customWidth="1"/>
    <col min="12551" max="12551" width="9.140625" style="20"/>
    <col min="12552" max="12552" width="7.42578125" style="20" customWidth="1"/>
    <col min="12553" max="12553" width="6.140625" style="20" customWidth="1"/>
    <col min="12554" max="12554" width="6.85546875" style="20" customWidth="1"/>
    <col min="12555" max="12555" width="9.140625" style="20" customWidth="1"/>
    <col min="12556" max="12556" width="0" style="20" hidden="1" customWidth="1"/>
    <col min="12557" max="12557" width="6" style="20" customWidth="1"/>
    <col min="12558" max="12559" width="0" style="20" hidden="1" customWidth="1"/>
    <col min="12560" max="12560" width="7" style="20" customWidth="1"/>
    <col min="12561" max="12561" width="7.140625" style="20" customWidth="1"/>
    <col min="12562" max="12562" width="0" style="20" hidden="1" customWidth="1"/>
    <col min="12563" max="12563" width="8.42578125" style="20" customWidth="1"/>
    <col min="12564" max="12564" width="0" style="20" hidden="1" customWidth="1"/>
    <col min="12565" max="12565" width="9.5703125" style="20" customWidth="1"/>
    <col min="12566" max="12568" width="0" style="20" hidden="1" customWidth="1"/>
    <col min="12569" max="12569" width="8.140625" style="20" customWidth="1"/>
    <col min="12570" max="12572" width="0" style="20" hidden="1" customWidth="1"/>
    <col min="12573" max="12797" width="9.140625" style="20"/>
    <col min="12798" max="12798" width="1.42578125" style="20" customWidth="1"/>
    <col min="12799" max="12799" width="5.85546875" style="20" customWidth="1"/>
    <col min="12800" max="12800" width="52.7109375" style="20" customWidth="1"/>
    <col min="12801" max="12804" width="0" style="20" hidden="1" customWidth="1"/>
    <col min="12805" max="12805" width="8.140625" style="20" customWidth="1"/>
    <col min="12806" max="12806" width="6" style="20" customWidth="1"/>
    <col min="12807" max="12807" width="9.140625" style="20"/>
    <col min="12808" max="12808" width="7.42578125" style="20" customWidth="1"/>
    <col min="12809" max="12809" width="6.140625" style="20" customWidth="1"/>
    <col min="12810" max="12810" width="6.85546875" style="20" customWidth="1"/>
    <col min="12811" max="12811" width="9.140625" style="20" customWidth="1"/>
    <col min="12812" max="12812" width="0" style="20" hidden="1" customWidth="1"/>
    <col min="12813" max="12813" width="6" style="20" customWidth="1"/>
    <col min="12814" max="12815" width="0" style="20" hidden="1" customWidth="1"/>
    <col min="12816" max="12816" width="7" style="20" customWidth="1"/>
    <col min="12817" max="12817" width="7.140625" style="20" customWidth="1"/>
    <col min="12818" max="12818" width="0" style="20" hidden="1" customWidth="1"/>
    <col min="12819" max="12819" width="8.42578125" style="20" customWidth="1"/>
    <col min="12820" max="12820" width="0" style="20" hidden="1" customWidth="1"/>
    <col min="12821" max="12821" width="9.5703125" style="20" customWidth="1"/>
    <col min="12822" max="12824" width="0" style="20" hidden="1" customWidth="1"/>
    <col min="12825" max="12825" width="8.140625" style="20" customWidth="1"/>
    <col min="12826" max="12828" width="0" style="20" hidden="1" customWidth="1"/>
    <col min="12829" max="13053" width="9.140625" style="20"/>
    <col min="13054" max="13054" width="1.42578125" style="20" customWidth="1"/>
    <col min="13055" max="13055" width="5.85546875" style="20" customWidth="1"/>
    <col min="13056" max="13056" width="52.7109375" style="20" customWidth="1"/>
    <col min="13057" max="13060" width="0" style="20" hidden="1" customWidth="1"/>
    <col min="13061" max="13061" width="8.140625" style="20" customWidth="1"/>
    <col min="13062" max="13062" width="6" style="20" customWidth="1"/>
    <col min="13063" max="13063" width="9.140625" style="20"/>
    <col min="13064" max="13064" width="7.42578125" style="20" customWidth="1"/>
    <col min="13065" max="13065" width="6.140625" style="20" customWidth="1"/>
    <col min="13066" max="13066" width="6.85546875" style="20" customWidth="1"/>
    <col min="13067" max="13067" width="9.140625" style="20" customWidth="1"/>
    <col min="13068" max="13068" width="0" style="20" hidden="1" customWidth="1"/>
    <col min="13069" max="13069" width="6" style="20" customWidth="1"/>
    <col min="13070" max="13071" width="0" style="20" hidden="1" customWidth="1"/>
    <col min="13072" max="13072" width="7" style="20" customWidth="1"/>
    <col min="13073" max="13073" width="7.140625" style="20" customWidth="1"/>
    <col min="13074" max="13074" width="0" style="20" hidden="1" customWidth="1"/>
    <col min="13075" max="13075" width="8.42578125" style="20" customWidth="1"/>
    <col min="13076" max="13076" width="0" style="20" hidden="1" customWidth="1"/>
    <col min="13077" max="13077" width="9.5703125" style="20" customWidth="1"/>
    <col min="13078" max="13080" width="0" style="20" hidden="1" customWidth="1"/>
    <col min="13081" max="13081" width="8.140625" style="20" customWidth="1"/>
    <col min="13082" max="13084" width="0" style="20" hidden="1" customWidth="1"/>
    <col min="13085" max="13309" width="9.140625" style="20"/>
    <col min="13310" max="13310" width="1.42578125" style="20" customWidth="1"/>
    <col min="13311" max="13311" width="5.85546875" style="20" customWidth="1"/>
    <col min="13312" max="13312" width="52.7109375" style="20" customWidth="1"/>
    <col min="13313" max="13316" width="0" style="20" hidden="1" customWidth="1"/>
    <col min="13317" max="13317" width="8.140625" style="20" customWidth="1"/>
    <col min="13318" max="13318" width="6" style="20" customWidth="1"/>
    <col min="13319" max="13319" width="9.140625" style="20"/>
    <col min="13320" max="13320" width="7.42578125" style="20" customWidth="1"/>
    <col min="13321" max="13321" width="6.140625" style="20" customWidth="1"/>
    <col min="13322" max="13322" width="6.85546875" style="20" customWidth="1"/>
    <col min="13323" max="13323" width="9.140625" style="20" customWidth="1"/>
    <col min="13324" max="13324" width="0" style="20" hidden="1" customWidth="1"/>
    <col min="13325" max="13325" width="6" style="20" customWidth="1"/>
    <col min="13326" max="13327" width="0" style="20" hidden="1" customWidth="1"/>
    <col min="13328" max="13328" width="7" style="20" customWidth="1"/>
    <col min="13329" max="13329" width="7.140625" style="20" customWidth="1"/>
    <col min="13330" max="13330" width="0" style="20" hidden="1" customWidth="1"/>
    <col min="13331" max="13331" width="8.42578125" style="20" customWidth="1"/>
    <col min="13332" max="13332" width="0" style="20" hidden="1" customWidth="1"/>
    <col min="13333" max="13333" width="9.5703125" style="20" customWidth="1"/>
    <col min="13334" max="13336" width="0" style="20" hidden="1" customWidth="1"/>
    <col min="13337" max="13337" width="8.140625" style="20" customWidth="1"/>
    <col min="13338" max="13340" width="0" style="20" hidden="1" customWidth="1"/>
    <col min="13341" max="13565" width="9.140625" style="20"/>
    <col min="13566" max="13566" width="1.42578125" style="20" customWidth="1"/>
    <col min="13567" max="13567" width="5.85546875" style="20" customWidth="1"/>
    <col min="13568" max="13568" width="52.7109375" style="20" customWidth="1"/>
    <col min="13569" max="13572" width="0" style="20" hidden="1" customWidth="1"/>
    <col min="13573" max="13573" width="8.140625" style="20" customWidth="1"/>
    <col min="13574" max="13574" width="6" style="20" customWidth="1"/>
    <col min="13575" max="13575" width="9.140625" style="20"/>
    <col min="13576" max="13576" width="7.42578125" style="20" customWidth="1"/>
    <col min="13577" max="13577" width="6.140625" style="20" customWidth="1"/>
    <col min="13578" max="13578" width="6.85546875" style="20" customWidth="1"/>
    <col min="13579" max="13579" width="9.140625" style="20" customWidth="1"/>
    <col min="13580" max="13580" width="0" style="20" hidden="1" customWidth="1"/>
    <col min="13581" max="13581" width="6" style="20" customWidth="1"/>
    <col min="13582" max="13583" width="0" style="20" hidden="1" customWidth="1"/>
    <col min="13584" max="13584" width="7" style="20" customWidth="1"/>
    <col min="13585" max="13585" width="7.140625" style="20" customWidth="1"/>
    <col min="13586" max="13586" width="0" style="20" hidden="1" customWidth="1"/>
    <col min="13587" max="13587" width="8.42578125" style="20" customWidth="1"/>
    <col min="13588" max="13588" width="0" style="20" hidden="1" customWidth="1"/>
    <col min="13589" max="13589" width="9.5703125" style="20" customWidth="1"/>
    <col min="13590" max="13592" width="0" style="20" hidden="1" customWidth="1"/>
    <col min="13593" max="13593" width="8.140625" style="20" customWidth="1"/>
    <col min="13594" max="13596" width="0" style="20" hidden="1" customWidth="1"/>
    <col min="13597" max="13821" width="9.140625" style="20"/>
    <col min="13822" max="13822" width="1.42578125" style="20" customWidth="1"/>
    <col min="13823" max="13823" width="5.85546875" style="20" customWidth="1"/>
    <col min="13824" max="13824" width="52.7109375" style="20" customWidth="1"/>
    <col min="13825" max="13828" width="0" style="20" hidden="1" customWidth="1"/>
    <col min="13829" max="13829" width="8.140625" style="20" customWidth="1"/>
    <col min="13830" max="13830" width="6" style="20" customWidth="1"/>
    <col min="13831" max="13831" width="9.140625" style="20"/>
    <col min="13832" max="13832" width="7.42578125" style="20" customWidth="1"/>
    <col min="13833" max="13833" width="6.140625" style="20" customWidth="1"/>
    <col min="13834" max="13834" width="6.85546875" style="20" customWidth="1"/>
    <col min="13835" max="13835" width="9.140625" style="20" customWidth="1"/>
    <col min="13836" max="13836" width="0" style="20" hidden="1" customWidth="1"/>
    <col min="13837" max="13837" width="6" style="20" customWidth="1"/>
    <col min="13838" max="13839" width="0" style="20" hidden="1" customWidth="1"/>
    <col min="13840" max="13840" width="7" style="20" customWidth="1"/>
    <col min="13841" max="13841" width="7.140625" style="20" customWidth="1"/>
    <col min="13842" max="13842" width="0" style="20" hidden="1" customWidth="1"/>
    <col min="13843" max="13843" width="8.42578125" style="20" customWidth="1"/>
    <col min="13844" max="13844" width="0" style="20" hidden="1" customWidth="1"/>
    <col min="13845" max="13845" width="9.5703125" style="20" customWidth="1"/>
    <col min="13846" max="13848" width="0" style="20" hidden="1" customWidth="1"/>
    <col min="13849" max="13849" width="8.140625" style="20" customWidth="1"/>
    <col min="13850" max="13852" width="0" style="20" hidden="1" customWidth="1"/>
    <col min="13853" max="14077" width="9.140625" style="20"/>
    <col min="14078" max="14078" width="1.42578125" style="20" customWidth="1"/>
    <col min="14079" max="14079" width="5.85546875" style="20" customWidth="1"/>
    <col min="14080" max="14080" width="52.7109375" style="20" customWidth="1"/>
    <col min="14081" max="14084" width="0" style="20" hidden="1" customWidth="1"/>
    <col min="14085" max="14085" width="8.140625" style="20" customWidth="1"/>
    <col min="14086" max="14086" width="6" style="20" customWidth="1"/>
    <col min="14087" max="14087" width="9.140625" style="20"/>
    <col min="14088" max="14088" width="7.42578125" style="20" customWidth="1"/>
    <col min="14089" max="14089" width="6.140625" style="20" customWidth="1"/>
    <col min="14090" max="14090" width="6.85546875" style="20" customWidth="1"/>
    <col min="14091" max="14091" width="9.140625" style="20" customWidth="1"/>
    <col min="14092" max="14092" width="0" style="20" hidden="1" customWidth="1"/>
    <col min="14093" max="14093" width="6" style="20" customWidth="1"/>
    <col min="14094" max="14095" width="0" style="20" hidden="1" customWidth="1"/>
    <col min="14096" max="14096" width="7" style="20" customWidth="1"/>
    <col min="14097" max="14097" width="7.140625" style="20" customWidth="1"/>
    <col min="14098" max="14098" width="0" style="20" hidden="1" customWidth="1"/>
    <col min="14099" max="14099" width="8.42578125" style="20" customWidth="1"/>
    <col min="14100" max="14100" width="0" style="20" hidden="1" customWidth="1"/>
    <col min="14101" max="14101" width="9.5703125" style="20" customWidth="1"/>
    <col min="14102" max="14104" width="0" style="20" hidden="1" customWidth="1"/>
    <col min="14105" max="14105" width="8.140625" style="20" customWidth="1"/>
    <col min="14106" max="14108" width="0" style="20" hidden="1" customWidth="1"/>
    <col min="14109" max="14333" width="9.140625" style="20"/>
    <col min="14334" max="14334" width="1.42578125" style="20" customWidth="1"/>
    <col min="14335" max="14335" width="5.85546875" style="20" customWidth="1"/>
    <col min="14336" max="14336" width="52.7109375" style="20" customWidth="1"/>
    <col min="14337" max="14340" width="0" style="20" hidden="1" customWidth="1"/>
    <col min="14341" max="14341" width="8.140625" style="20" customWidth="1"/>
    <col min="14342" max="14342" width="6" style="20" customWidth="1"/>
    <col min="14343" max="14343" width="9.140625" style="20"/>
    <col min="14344" max="14344" width="7.42578125" style="20" customWidth="1"/>
    <col min="14345" max="14345" width="6.140625" style="20" customWidth="1"/>
    <col min="14346" max="14346" width="6.85546875" style="20" customWidth="1"/>
    <col min="14347" max="14347" width="9.140625" style="20" customWidth="1"/>
    <col min="14348" max="14348" width="0" style="20" hidden="1" customWidth="1"/>
    <col min="14349" max="14349" width="6" style="20" customWidth="1"/>
    <col min="14350" max="14351" width="0" style="20" hidden="1" customWidth="1"/>
    <col min="14352" max="14352" width="7" style="20" customWidth="1"/>
    <col min="14353" max="14353" width="7.140625" style="20" customWidth="1"/>
    <col min="14354" max="14354" width="0" style="20" hidden="1" customWidth="1"/>
    <col min="14355" max="14355" width="8.42578125" style="20" customWidth="1"/>
    <col min="14356" max="14356" width="0" style="20" hidden="1" customWidth="1"/>
    <col min="14357" max="14357" width="9.5703125" style="20" customWidth="1"/>
    <col min="14358" max="14360" width="0" style="20" hidden="1" customWidth="1"/>
    <col min="14361" max="14361" width="8.140625" style="20" customWidth="1"/>
    <col min="14362" max="14364" width="0" style="20" hidden="1" customWidth="1"/>
    <col min="14365" max="14589" width="9.140625" style="20"/>
    <col min="14590" max="14590" width="1.42578125" style="20" customWidth="1"/>
    <col min="14591" max="14591" width="5.85546875" style="20" customWidth="1"/>
    <col min="14592" max="14592" width="52.7109375" style="20" customWidth="1"/>
    <col min="14593" max="14596" width="0" style="20" hidden="1" customWidth="1"/>
    <col min="14597" max="14597" width="8.140625" style="20" customWidth="1"/>
    <col min="14598" max="14598" width="6" style="20" customWidth="1"/>
    <col min="14599" max="14599" width="9.140625" style="20"/>
    <col min="14600" max="14600" width="7.42578125" style="20" customWidth="1"/>
    <col min="14601" max="14601" width="6.140625" style="20" customWidth="1"/>
    <col min="14602" max="14602" width="6.85546875" style="20" customWidth="1"/>
    <col min="14603" max="14603" width="9.140625" style="20" customWidth="1"/>
    <col min="14604" max="14604" width="0" style="20" hidden="1" customWidth="1"/>
    <col min="14605" max="14605" width="6" style="20" customWidth="1"/>
    <col min="14606" max="14607" width="0" style="20" hidden="1" customWidth="1"/>
    <col min="14608" max="14608" width="7" style="20" customWidth="1"/>
    <col min="14609" max="14609" width="7.140625" style="20" customWidth="1"/>
    <col min="14610" max="14610" width="0" style="20" hidden="1" customWidth="1"/>
    <col min="14611" max="14611" width="8.42578125" style="20" customWidth="1"/>
    <col min="14612" max="14612" width="0" style="20" hidden="1" customWidth="1"/>
    <col min="14613" max="14613" width="9.5703125" style="20" customWidth="1"/>
    <col min="14614" max="14616" width="0" style="20" hidden="1" customWidth="1"/>
    <col min="14617" max="14617" width="8.140625" style="20" customWidth="1"/>
    <col min="14618" max="14620" width="0" style="20" hidden="1" customWidth="1"/>
    <col min="14621" max="14845" width="9.140625" style="20"/>
    <col min="14846" max="14846" width="1.42578125" style="20" customWidth="1"/>
    <col min="14847" max="14847" width="5.85546875" style="20" customWidth="1"/>
    <col min="14848" max="14848" width="52.7109375" style="20" customWidth="1"/>
    <col min="14849" max="14852" width="0" style="20" hidden="1" customWidth="1"/>
    <col min="14853" max="14853" width="8.140625" style="20" customWidth="1"/>
    <col min="14854" max="14854" width="6" style="20" customWidth="1"/>
    <col min="14855" max="14855" width="9.140625" style="20"/>
    <col min="14856" max="14856" width="7.42578125" style="20" customWidth="1"/>
    <col min="14857" max="14857" width="6.140625" style="20" customWidth="1"/>
    <col min="14858" max="14858" width="6.85546875" style="20" customWidth="1"/>
    <col min="14859" max="14859" width="9.140625" style="20" customWidth="1"/>
    <col min="14860" max="14860" width="0" style="20" hidden="1" customWidth="1"/>
    <col min="14861" max="14861" width="6" style="20" customWidth="1"/>
    <col min="14862" max="14863" width="0" style="20" hidden="1" customWidth="1"/>
    <col min="14864" max="14864" width="7" style="20" customWidth="1"/>
    <col min="14865" max="14865" width="7.140625" style="20" customWidth="1"/>
    <col min="14866" max="14866" width="0" style="20" hidden="1" customWidth="1"/>
    <col min="14867" max="14867" width="8.42578125" style="20" customWidth="1"/>
    <col min="14868" max="14868" width="0" style="20" hidden="1" customWidth="1"/>
    <col min="14869" max="14869" width="9.5703125" style="20" customWidth="1"/>
    <col min="14870" max="14872" width="0" style="20" hidden="1" customWidth="1"/>
    <col min="14873" max="14873" width="8.140625" style="20" customWidth="1"/>
    <col min="14874" max="14876" width="0" style="20" hidden="1" customWidth="1"/>
    <col min="14877" max="15101" width="9.140625" style="20"/>
    <col min="15102" max="15102" width="1.42578125" style="20" customWidth="1"/>
    <col min="15103" max="15103" width="5.85546875" style="20" customWidth="1"/>
    <col min="15104" max="15104" width="52.7109375" style="20" customWidth="1"/>
    <col min="15105" max="15108" width="0" style="20" hidden="1" customWidth="1"/>
    <col min="15109" max="15109" width="8.140625" style="20" customWidth="1"/>
    <col min="15110" max="15110" width="6" style="20" customWidth="1"/>
    <col min="15111" max="15111" width="9.140625" style="20"/>
    <col min="15112" max="15112" width="7.42578125" style="20" customWidth="1"/>
    <col min="15113" max="15113" width="6.140625" style="20" customWidth="1"/>
    <col min="15114" max="15114" width="6.85546875" style="20" customWidth="1"/>
    <col min="15115" max="15115" width="9.140625" style="20" customWidth="1"/>
    <col min="15116" max="15116" width="0" style="20" hidden="1" customWidth="1"/>
    <col min="15117" max="15117" width="6" style="20" customWidth="1"/>
    <col min="15118" max="15119" width="0" style="20" hidden="1" customWidth="1"/>
    <col min="15120" max="15120" width="7" style="20" customWidth="1"/>
    <col min="15121" max="15121" width="7.140625" style="20" customWidth="1"/>
    <col min="15122" max="15122" width="0" style="20" hidden="1" customWidth="1"/>
    <col min="15123" max="15123" width="8.42578125" style="20" customWidth="1"/>
    <col min="15124" max="15124" width="0" style="20" hidden="1" customWidth="1"/>
    <col min="15125" max="15125" width="9.5703125" style="20" customWidth="1"/>
    <col min="15126" max="15128" width="0" style="20" hidden="1" customWidth="1"/>
    <col min="15129" max="15129" width="8.140625" style="20" customWidth="1"/>
    <col min="15130" max="15132" width="0" style="20" hidden="1" customWidth="1"/>
    <col min="15133" max="15357" width="9.140625" style="20"/>
    <col min="15358" max="15358" width="1.42578125" style="20" customWidth="1"/>
    <col min="15359" max="15359" width="5.85546875" style="20" customWidth="1"/>
    <col min="15360" max="15360" width="52.7109375" style="20" customWidth="1"/>
    <col min="15361" max="15364" width="0" style="20" hidden="1" customWidth="1"/>
    <col min="15365" max="15365" width="8.140625" style="20" customWidth="1"/>
    <col min="15366" max="15366" width="6" style="20" customWidth="1"/>
    <col min="15367" max="15367" width="9.140625" style="20"/>
    <col min="15368" max="15368" width="7.42578125" style="20" customWidth="1"/>
    <col min="15369" max="15369" width="6.140625" style="20" customWidth="1"/>
    <col min="15370" max="15370" width="6.85546875" style="20" customWidth="1"/>
    <col min="15371" max="15371" width="9.140625" style="20" customWidth="1"/>
    <col min="15372" max="15372" width="0" style="20" hidden="1" customWidth="1"/>
    <col min="15373" max="15373" width="6" style="20" customWidth="1"/>
    <col min="15374" max="15375" width="0" style="20" hidden="1" customWidth="1"/>
    <col min="15376" max="15376" width="7" style="20" customWidth="1"/>
    <col min="15377" max="15377" width="7.140625" style="20" customWidth="1"/>
    <col min="15378" max="15378" width="0" style="20" hidden="1" customWidth="1"/>
    <col min="15379" max="15379" width="8.42578125" style="20" customWidth="1"/>
    <col min="15380" max="15380" width="0" style="20" hidden="1" customWidth="1"/>
    <col min="15381" max="15381" width="9.5703125" style="20" customWidth="1"/>
    <col min="15382" max="15384" width="0" style="20" hidden="1" customWidth="1"/>
    <col min="15385" max="15385" width="8.140625" style="20" customWidth="1"/>
    <col min="15386" max="15388" width="0" style="20" hidden="1" customWidth="1"/>
    <col min="15389" max="15613" width="9.140625" style="20"/>
    <col min="15614" max="15614" width="1.42578125" style="20" customWidth="1"/>
    <col min="15615" max="15615" width="5.85546875" style="20" customWidth="1"/>
    <col min="15616" max="15616" width="52.7109375" style="20" customWidth="1"/>
    <col min="15617" max="15620" width="0" style="20" hidden="1" customWidth="1"/>
    <col min="15621" max="15621" width="8.140625" style="20" customWidth="1"/>
    <col min="15622" max="15622" width="6" style="20" customWidth="1"/>
    <col min="15623" max="15623" width="9.140625" style="20"/>
    <col min="15624" max="15624" width="7.42578125" style="20" customWidth="1"/>
    <col min="15625" max="15625" width="6.140625" style="20" customWidth="1"/>
    <col min="15626" max="15626" width="6.85546875" style="20" customWidth="1"/>
    <col min="15627" max="15627" width="9.140625" style="20" customWidth="1"/>
    <col min="15628" max="15628" width="0" style="20" hidden="1" customWidth="1"/>
    <col min="15629" max="15629" width="6" style="20" customWidth="1"/>
    <col min="15630" max="15631" width="0" style="20" hidden="1" customWidth="1"/>
    <col min="15632" max="15632" width="7" style="20" customWidth="1"/>
    <col min="15633" max="15633" width="7.140625" style="20" customWidth="1"/>
    <col min="15634" max="15634" width="0" style="20" hidden="1" customWidth="1"/>
    <col min="15635" max="15635" width="8.42578125" style="20" customWidth="1"/>
    <col min="15636" max="15636" width="0" style="20" hidden="1" customWidth="1"/>
    <col min="15637" max="15637" width="9.5703125" style="20" customWidth="1"/>
    <col min="15638" max="15640" width="0" style="20" hidden="1" customWidth="1"/>
    <col min="15641" max="15641" width="8.140625" style="20" customWidth="1"/>
    <col min="15642" max="15644" width="0" style="20" hidden="1" customWidth="1"/>
    <col min="15645" max="15869" width="9.140625" style="20"/>
    <col min="15870" max="15870" width="1.42578125" style="20" customWidth="1"/>
    <col min="15871" max="15871" width="5.85546875" style="20" customWidth="1"/>
    <col min="15872" max="15872" width="52.7109375" style="20" customWidth="1"/>
    <col min="15873" max="15876" width="0" style="20" hidden="1" customWidth="1"/>
    <col min="15877" max="15877" width="8.140625" style="20" customWidth="1"/>
    <col min="15878" max="15878" width="6" style="20" customWidth="1"/>
    <col min="15879" max="15879" width="9.140625" style="20"/>
    <col min="15880" max="15880" width="7.42578125" style="20" customWidth="1"/>
    <col min="15881" max="15881" width="6.140625" style="20" customWidth="1"/>
    <col min="15882" max="15882" width="6.85546875" style="20" customWidth="1"/>
    <col min="15883" max="15883" width="9.140625" style="20" customWidth="1"/>
    <col min="15884" max="15884" width="0" style="20" hidden="1" customWidth="1"/>
    <col min="15885" max="15885" width="6" style="20" customWidth="1"/>
    <col min="15886" max="15887" width="0" style="20" hidden="1" customWidth="1"/>
    <col min="15888" max="15888" width="7" style="20" customWidth="1"/>
    <col min="15889" max="15889" width="7.140625" style="20" customWidth="1"/>
    <col min="15890" max="15890" width="0" style="20" hidden="1" customWidth="1"/>
    <col min="15891" max="15891" width="8.42578125" style="20" customWidth="1"/>
    <col min="15892" max="15892" width="0" style="20" hidden="1" customWidth="1"/>
    <col min="15893" max="15893" width="9.5703125" style="20" customWidth="1"/>
    <col min="15894" max="15896" width="0" style="20" hidden="1" customWidth="1"/>
    <col min="15897" max="15897" width="8.140625" style="20" customWidth="1"/>
    <col min="15898" max="15900" width="0" style="20" hidden="1" customWidth="1"/>
    <col min="15901" max="16125" width="9.140625" style="20"/>
    <col min="16126" max="16126" width="1.42578125" style="20" customWidth="1"/>
    <col min="16127" max="16127" width="5.85546875" style="20" customWidth="1"/>
    <col min="16128" max="16128" width="52.7109375" style="20" customWidth="1"/>
    <col min="16129" max="16132" width="0" style="20" hidden="1" customWidth="1"/>
    <col min="16133" max="16133" width="8.140625" style="20" customWidth="1"/>
    <col min="16134" max="16134" width="6" style="20" customWidth="1"/>
    <col min="16135" max="16135" width="9.140625" style="20"/>
    <col min="16136" max="16136" width="7.42578125" style="20" customWidth="1"/>
    <col min="16137" max="16137" width="6.140625" style="20" customWidth="1"/>
    <col min="16138" max="16138" width="6.85546875" style="20" customWidth="1"/>
    <col min="16139" max="16139" width="9.140625" style="20" customWidth="1"/>
    <col min="16140" max="16140" width="0" style="20" hidden="1" customWidth="1"/>
    <col min="16141" max="16141" width="6" style="20" customWidth="1"/>
    <col min="16142" max="16143" width="0" style="20" hidden="1" customWidth="1"/>
    <col min="16144" max="16144" width="7" style="20" customWidth="1"/>
    <col min="16145" max="16145" width="7.140625" style="20" customWidth="1"/>
    <col min="16146" max="16146" width="0" style="20" hidden="1" customWidth="1"/>
    <col min="16147" max="16147" width="8.42578125" style="20" customWidth="1"/>
    <col min="16148" max="16148" width="0" style="20" hidden="1" customWidth="1"/>
    <col min="16149" max="16149" width="9.5703125" style="20" customWidth="1"/>
    <col min="16150" max="16152" width="0" style="20" hidden="1" customWidth="1"/>
    <col min="16153" max="16153" width="8.140625" style="20" customWidth="1"/>
    <col min="16154" max="16156" width="0" style="20" hidden="1" customWidth="1"/>
    <col min="16157" max="16384" width="9.140625" style="20"/>
  </cols>
  <sheetData>
    <row r="1" spans="1:25" ht="15.75" customHeight="1" x14ac:dyDescent="0.25">
      <c r="C1" s="21" t="s">
        <v>36</v>
      </c>
      <c r="D1" s="22"/>
    </row>
    <row r="2" spans="1:25" ht="16.5" x14ac:dyDescent="0.25">
      <c r="B2" s="25"/>
      <c r="C2" s="21" t="s">
        <v>37</v>
      </c>
      <c r="D2" s="22"/>
      <c r="H2" s="644" t="s">
        <v>937</v>
      </c>
      <c r="I2" s="644"/>
      <c r="J2" s="644"/>
      <c r="K2" s="644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4"/>
      <c r="Y2" s="644"/>
    </row>
    <row r="3" spans="1:25" ht="16.5" x14ac:dyDescent="0.25">
      <c r="C3" s="21" t="s">
        <v>38</v>
      </c>
      <c r="D3" s="22"/>
      <c r="H3" s="27" t="s">
        <v>39</v>
      </c>
      <c r="I3" s="477"/>
      <c r="J3" s="28"/>
      <c r="K3" s="28"/>
      <c r="L3" s="28"/>
      <c r="M3" s="477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 s="29" customFormat="1" ht="13.7" customHeight="1" x14ac:dyDescent="0.25">
      <c r="C4" s="21" t="s">
        <v>938</v>
      </c>
      <c r="D4" s="22"/>
      <c r="G4" s="30"/>
      <c r="H4" s="31"/>
      <c r="I4" s="478"/>
      <c r="J4" s="31"/>
      <c r="K4" s="31"/>
      <c r="L4" s="31"/>
      <c r="M4" s="478"/>
      <c r="N4" s="31"/>
      <c r="O4" s="31"/>
      <c r="P4" s="31"/>
      <c r="Q4" s="31"/>
      <c r="R4" s="31"/>
      <c r="S4" s="31"/>
      <c r="T4" s="31"/>
      <c r="V4" s="31"/>
      <c r="W4" s="32"/>
      <c r="X4" s="33"/>
      <c r="Y4" s="34"/>
    </row>
    <row r="5" spans="1:25" s="29" customFormat="1" ht="13.7" customHeight="1" x14ac:dyDescent="0.25">
      <c r="C5" s="21" t="s">
        <v>41</v>
      </c>
      <c r="D5" s="22"/>
      <c r="G5" s="30"/>
      <c r="H5" s="31"/>
      <c r="I5" s="478"/>
      <c r="J5" s="31"/>
      <c r="K5" s="31"/>
      <c r="L5" s="31"/>
      <c r="M5" s="478"/>
      <c r="N5" s="31"/>
      <c r="O5" s="31"/>
      <c r="P5" s="31"/>
      <c r="Q5" s="31"/>
      <c r="R5" s="31"/>
      <c r="S5" s="31"/>
      <c r="T5" s="31"/>
      <c r="V5" s="31"/>
      <c r="W5" s="32"/>
      <c r="X5" s="33"/>
      <c r="Y5" s="34"/>
    </row>
    <row r="6" spans="1:25" s="36" customFormat="1" ht="273" customHeight="1" x14ac:dyDescent="0.25">
      <c r="C6" s="645"/>
      <c r="D6" s="645"/>
      <c r="E6" s="37" t="s">
        <v>42</v>
      </c>
      <c r="F6" s="37" t="s">
        <v>43</v>
      </c>
      <c r="G6" s="37"/>
      <c r="H6" s="483" t="s">
        <v>927</v>
      </c>
      <c r="I6" s="483" t="s">
        <v>928</v>
      </c>
      <c r="J6" s="37" t="s">
        <v>44</v>
      </c>
      <c r="K6" s="246" t="s">
        <v>930</v>
      </c>
      <c r="L6" s="246" t="s">
        <v>931</v>
      </c>
      <c r="M6" s="483" t="s">
        <v>934</v>
      </c>
      <c r="N6" s="246" t="s">
        <v>935</v>
      </c>
      <c r="O6" s="246" t="s">
        <v>933</v>
      </c>
      <c r="P6" s="246" t="s">
        <v>932</v>
      </c>
      <c r="Q6" s="37" t="s">
        <v>45</v>
      </c>
      <c r="R6" s="37" t="s">
        <v>46</v>
      </c>
      <c r="S6" s="37" t="s">
        <v>47</v>
      </c>
      <c r="T6" s="37" t="s">
        <v>48</v>
      </c>
      <c r="U6" s="37" t="s">
        <v>49</v>
      </c>
      <c r="V6" s="37" t="s">
        <v>50</v>
      </c>
      <c r="W6" s="37" t="s">
        <v>907</v>
      </c>
      <c r="X6" s="37" t="s">
        <v>897</v>
      </c>
      <c r="Y6" s="37" t="s">
        <v>903</v>
      </c>
    </row>
    <row r="7" spans="1:25" s="38" customFormat="1" ht="12.75" x14ac:dyDescent="0.25">
      <c r="D7" s="39" t="s">
        <v>51</v>
      </c>
      <c r="E7" s="40" t="s">
        <v>52</v>
      </c>
      <c r="F7" s="39" t="s">
        <v>53</v>
      </c>
      <c r="G7" s="39"/>
      <c r="H7" s="39" t="s">
        <v>54</v>
      </c>
      <c r="I7" s="502" t="s">
        <v>55</v>
      </c>
      <c r="J7" s="39" t="s">
        <v>56</v>
      </c>
      <c r="K7" s="39" t="s">
        <v>57</v>
      </c>
      <c r="L7" s="39" t="s">
        <v>58</v>
      </c>
      <c r="M7" s="502" t="s">
        <v>59</v>
      </c>
      <c r="N7" s="39" t="s">
        <v>68</v>
      </c>
      <c r="O7" s="39"/>
      <c r="P7" s="39" t="s">
        <v>60</v>
      </c>
      <c r="Q7" s="39" t="s">
        <v>61</v>
      </c>
      <c r="R7" s="39" t="s">
        <v>62</v>
      </c>
      <c r="S7" s="39" t="s">
        <v>63</v>
      </c>
      <c r="T7" s="39" t="s">
        <v>64</v>
      </c>
      <c r="U7" s="39" t="s">
        <v>67</v>
      </c>
      <c r="V7" s="39" t="s">
        <v>69</v>
      </c>
      <c r="W7" s="39" t="s">
        <v>70</v>
      </c>
      <c r="X7" s="39" t="s">
        <v>561</v>
      </c>
      <c r="Y7" s="39" t="s">
        <v>562</v>
      </c>
    </row>
    <row r="8" spans="1:25" s="41" customFormat="1" hidden="1" x14ac:dyDescent="0.25">
      <c r="D8" s="42"/>
      <c r="E8" s="42"/>
      <c r="F8" s="43">
        <f>SUM(H8:T8)</f>
        <v>0</v>
      </c>
      <c r="G8" s="42"/>
      <c r="H8" s="42"/>
      <c r="I8" s="503"/>
      <c r="J8" s="42"/>
      <c r="K8" s="42"/>
      <c r="L8" s="42"/>
      <c r="M8" s="503"/>
      <c r="N8" s="42"/>
      <c r="O8" s="42"/>
      <c r="P8" s="42"/>
      <c r="Q8" s="42"/>
      <c r="R8" s="42"/>
      <c r="S8" s="42"/>
      <c r="T8" s="42"/>
      <c r="U8" s="43"/>
      <c r="V8" s="42"/>
      <c r="W8" s="43"/>
      <c r="X8" s="42"/>
      <c r="Y8" s="42"/>
    </row>
    <row r="9" spans="1:25" s="44" customFormat="1" hidden="1" x14ac:dyDescent="0.25">
      <c r="C9" s="45" t="s">
        <v>71</v>
      </c>
      <c r="D9" s="43"/>
      <c r="E9" s="43"/>
      <c r="F9" s="43"/>
      <c r="G9" s="43"/>
      <c r="H9" s="43">
        <f>H11-H10</f>
        <v>-995791</v>
      </c>
      <c r="I9" s="504">
        <f t="shared" ref="I9:T9" si="0">I11-I10</f>
        <v>79311.520000000004</v>
      </c>
      <c r="J9" s="43">
        <f t="shared" si="0"/>
        <v>-492500</v>
      </c>
      <c r="K9" s="43"/>
      <c r="L9" s="43">
        <f t="shared" si="0"/>
        <v>63470</v>
      </c>
      <c r="M9" s="504">
        <f t="shared" si="0"/>
        <v>-116331.52</v>
      </c>
      <c r="N9" s="43">
        <f t="shared" ref="N9" si="1">N11-N10</f>
        <v>-3454564</v>
      </c>
      <c r="O9" s="43"/>
      <c r="P9" s="43">
        <f t="shared" si="0"/>
        <v>102500</v>
      </c>
      <c r="Q9" s="43">
        <f t="shared" si="0"/>
        <v>0</v>
      </c>
      <c r="R9" s="43">
        <f t="shared" si="0"/>
        <v>-20800</v>
      </c>
      <c r="S9" s="43">
        <f t="shared" si="0"/>
        <v>0</v>
      </c>
      <c r="T9" s="43">
        <f t="shared" si="0"/>
        <v>0</v>
      </c>
      <c r="U9" s="43" t="e">
        <f>SUM(#REF!+#REF!)</f>
        <v>#REF!</v>
      </c>
      <c r="V9" s="43">
        <f>V11-V10</f>
        <v>-5064564</v>
      </c>
      <c r="W9" s="43" t="e">
        <f>SUM(U9:U9)</f>
        <v>#REF!</v>
      </c>
      <c r="X9" s="43"/>
      <c r="Y9" s="43"/>
    </row>
    <row r="10" spans="1:25" s="44" customFormat="1" hidden="1" x14ac:dyDescent="0.25">
      <c r="C10" s="45" t="s">
        <v>72</v>
      </c>
      <c r="D10" s="43"/>
      <c r="E10" s="43"/>
      <c r="F10" s="43"/>
      <c r="G10" s="43"/>
      <c r="H10" s="43">
        <v>1333591</v>
      </c>
      <c r="I10" s="504"/>
      <c r="J10" s="43">
        <f>573200-40000</f>
        <v>533200</v>
      </c>
      <c r="K10" s="43"/>
      <c r="L10" s="43">
        <v>24000</v>
      </c>
      <c r="M10" s="504">
        <v>139250</v>
      </c>
      <c r="N10" s="43">
        <v>5064564</v>
      </c>
      <c r="O10" s="43"/>
      <c r="P10" s="43"/>
      <c r="Q10" s="43"/>
      <c r="R10" s="43">
        <v>25000</v>
      </c>
      <c r="S10" s="43"/>
      <c r="T10" s="43"/>
      <c r="U10" s="43" t="e">
        <f>SUM(#REF!+#REF!)</f>
        <v>#REF!</v>
      </c>
      <c r="V10" s="43">
        <v>5064564</v>
      </c>
      <c r="W10" s="43" t="e">
        <f>SUM(U10:U10)</f>
        <v>#REF!</v>
      </c>
      <c r="X10" s="43"/>
      <c r="Y10" s="43"/>
    </row>
    <row r="11" spans="1:25" s="41" customFormat="1" x14ac:dyDescent="0.25">
      <c r="C11" s="41" t="s">
        <v>73</v>
      </c>
      <c r="D11" s="42">
        <f>SUM(D135+D271+D351+D431+D512+D215+D617+D697+D777+D861+D1259+D112+D941+D1021+D12+D92)</f>
        <v>0</v>
      </c>
      <c r="E11" s="42">
        <f>SUM(E135+E271+E351+E431+E512+E215+E617+E697+E777+E861+E1259+E112+E941+E1021+E12+E92)</f>
        <v>0</v>
      </c>
      <c r="F11" s="42">
        <f>SUM(F135+F271+F351+F431+F512+F215+F617+F697+F777+F861+F1259+F112+F941+F1021+F12+F92)</f>
        <v>2087200</v>
      </c>
      <c r="G11" s="42"/>
      <c r="H11" s="42">
        <f>SUM(H12+H112+H135+H271+H351+H431+H512+H215+H617+H777+H941+H1188+H1259+H1418+H1454+H1511+H1543+H1566+H1613+H1621+H1640+H1646)</f>
        <v>337800</v>
      </c>
      <c r="I11" s="42">
        <f t="shared" ref="I11:L11" si="2">SUM(I12+I112+I135+I271+I351+I431+I512+I215+I617+I777+I941+I1188+I1259+I1418+I1454+I1511+I1543+I1566+I1613+I1621+I1640+I1646)</f>
        <v>79311.520000000004</v>
      </c>
      <c r="J11" s="42">
        <f t="shared" si="2"/>
        <v>40700</v>
      </c>
      <c r="K11" s="42">
        <f t="shared" si="2"/>
        <v>56000</v>
      </c>
      <c r="L11" s="42">
        <f t="shared" si="2"/>
        <v>87470</v>
      </c>
      <c r="M11" s="503">
        <f t="shared" ref="M11:V11" si="3">SUM(M12+M112+M135+M271+M351+M431+M512+M215+M617+M777+M941+M1188+M1259+M1418+M1454+M1511+M1543+M1566+M1613+M1621+M1640+M1646)</f>
        <v>22918.48</v>
      </c>
      <c r="N11" s="42">
        <f t="shared" si="3"/>
        <v>1610000</v>
      </c>
      <c r="O11" s="42">
        <f t="shared" si="3"/>
        <v>4400</v>
      </c>
      <c r="P11" s="42">
        <f t="shared" si="3"/>
        <v>102500</v>
      </c>
      <c r="Q11" s="42">
        <f t="shared" si="3"/>
        <v>0</v>
      </c>
      <c r="R11" s="42">
        <f t="shared" si="3"/>
        <v>4200</v>
      </c>
      <c r="S11" s="42">
        <f t="shared" si="3"/>
        <v>0</v>
      </c>
      <c r="T11" s="42">
        <f t="shared" si="3"/>
        <v>0</v>
      </c>
      <c r="U11" s="42" t="e">
        <f t="shared" si="3"/>
        <v>#REF!</v>
      </c>
      <c r="V11" s="42">
        <f t="shared" si="3"/>
        <v>0</v>
      </c>
      <c r="W11" s="43">
        <f t="shared" ref="W11:W74" si="4">SUM(H11:R11)</f>
        <v>2345300</v>
      </c>
      <c r="X11" s="42">
        <f>SUM(X12+X112+X135+X271+X351+X431+X512+X215+X617+X777+X941+X1188+X1259+X1418+X1454+X1511+X1543+X1566+X1613+X1621+X1640+X1646)</f>
        <v>2397500</v>
      </c>
      <c r="Y11" s="42">
        <f>SUM(Y12+Y112+Y135+Y271+Y351+Y431+Y512+Y215+Y617+Y777+Y941+Y1188+Y1259+Y1418+Y1454+Y1511+Y1543+Y1566+Y1613+Y1621+Y1640+Y1646)</f>
        <v>2421600</v>
      </c>
    </row>
    <row r="12" spans="1:25" s="46" customFormat="1" x14ac:dyDescent="0.25">
      <c r="B12" s="47"/>
      <c r="C12" s="48" t="s">
        <v>936</v>
      </c>
      <c r="D12" s="49">
        <f>SUM(D13+D70)</f>
        <v>0</v>
      </c>
      <c r="E12" s="49">
        <f>SUM(E13+E70)</f>
        <v>0</v>
      </c>
      <c r="F12" s="43">
        <f t="shared" ref="F12:F43" si="5">SUM(H12:T12)</f>
        <v>1000</v>
      </c>
      <c r="G12" s="49"/>
      <c r="H12" s="49">
        <f>SUM(H13+H70)</f>
        <v>1000</v>
      </c>
      <c r="I12" s="368">
        <f>SUM(I13+I70)</f>
        <v>0</v>
      </c>
      <c r="J12" s="49">
        <f t="shared" ref="J12:T12" si="6">SUM(J13+J70)</f>
        <v>0</v>
      </c>
      <c r="K12" s="49">
        <f t="shared" ref="K12" si="7">SUM(K13+K70)</f>
        <v>0</v>
      </c>
      <c r="L12" s="49">
        <f t="shared" si="6"/>
        <v>0</v>
      </c>
      <c r="M12" s="368">
        <f t="shared" si="6"/>
        <v>0</v>
      </c>
      <c r="N12" s="49">
        <f>SUM(N13+N70)</f>
        <v>0</v>
      </c>
      <c r="O12" s="49">
        <f>SUM(O13+O70)</f>
        <v>0</v>
      </c>
      <c r="P12" s="49">
        <f t="shared" si="6"/>
        <v>0</v>
      </c>
      <c r="Q12" s="49">
        <f t="shared" si="6"/>
        <v>0</v>
      </c>
      <c r="R12" s="49">
        <f t="shared" si="6"/>
        <v>0</v>
      </c>
      <c r="S12" s="49">
        <f t="shared" si="6"/>
        <v>0</v>
      </c>
      <c r="T12" s="49">
        <f t="shared" si="6"/>
        <v>0</v>
      </c>
      <c r="U12" s="43" t="e">
        <f>SUM(#REF!+#REF!)</f>
        <v>#REF!</v>
      </c>
      <c r="V12" s="49">
        <f>SUM(V13+V70)</f>
        <v>0</v>
      </c>
      <c r="W12" s="43">
        <f t="shared" si="4"/>
        <v>1000</v>
      </c>
      <c r="X12" s="49">
        <f>SUM(X13)</f>
        <v>1040</v>
      </c>
      <c r="Y12" s="49">
        <f>SUM(Y13)</f>
        <v>1050</v>
      </c>
    </row>
    <row r="13" spans="1:25" s="46" customFormat="1" x14ac:dyDescent="0.25">
      <c r="B13" s="50">
        <v>3</v>
      </c>
      <c r="C13" s="46" t="s">
        <v>74</v>
      </c>
      <c r="D13" s="49">
        <f>SUM(D14+D26+D59)</f>
        <v>0</v>
      </c>
      <c r="E13" s="49">
        <f>SUM(E14+E26+E59)</f>
        <v>0</v>
      </c>
      <c r="F13" s="43">
        <f t="shared" si="5"/>
        <v>1000</v>
      </c>
      <c r="G13" s="49"/>
      <c r="H13" s="49">
        <f>SUM(H14+H26+H59)</f>
        <v>1000</v>
      </c>
      <c r="I13" s="368">
        <f>SUM(I14+I26+I59)</f>
        <v>0</v>
      </c>
      <c r="J13" s="49">
        <f t="shared" ref="J13:T13" si="8">SUM(J14+J26+J59)</f>
        <v>0</v>
      </c>
      <c r="K13" s="49">
        <f t="shared" ref="K13" si="9">SUM(K14+K26+K59)</f>
        <v>0</v>
      </c>
      <c r="L13" s="49">
        <f t="shared" si="8"/>
        <v>0</v>
      </c>
      <c r="M13" s="368">
        <f t="shared" si="8"/>
        <v>0</v>
      </c>
      <c r="N13" s="49">
        <f>SUM(N14+N26+N59)</f>
        <v>0</v>
      </c>
      <c r="O13" s="49">
        <f>SUM(O14+O26+O59)</f>
        <v>0</v>
      </c>
      <c r="P13" s="49">
        <f t="shared" si="8"/>
        <v>0</v>
      </c>
      <c r="Q13" s="49">
        <f t="shared" si="8"/>
        <v>0</v>
      </c>
      <c r="R13" s="49">
        <f t="shared" si="8"/>
        <v>0</v>
      </c>
      <c r="S13" s="49">
        <f t="shared" si="8"/>
        <v>0</v>
      </c>
      <c r="T13" s="49">
        <f t="shared" si="8"/>
        <v>0</v>
      </c>
      <c r="U13" s="43" t="e">
        <f>SUM(#REF!+#REF!)</f>
        <v>#REF!</v>
      </c>
      <c r="V13" s="49">
        <f>SUM(V14+V26+V59)</f>
        <v>0</v>
      </c>
      <c r="W13" s="43">
        <f t="shared" si="4"/>
        <v>1000</v>
      </c>
      <c r="X13" s="49">
        <f>SUM(X26)</f>
        <v>1040</v>
      </c>
      <c r="Y13" s="49">
        <f>SUM(Y26)</f>
        <v>1050</v>
      </c>
    </row>
    <row r="14" spans="1:25" s="46" customFormat="1" hidden="1" x14ac:dyDescent="0.25">
      <c r="B14" s="50">
        <v>31</v>
      </c>
      <c r="D14" s="49">
        <f>SUM(D15+D20+D22)</f>
        <v>0</v>
      </c>
      <c r="E14" s="49">
        <f>SUM(E15+E20+E22)</f>
        <v>0</v>
      </c>
      <c r="F14" s="43">
        <f t="shared" si="5"/>
        <v>0</v>
      </c>
      <c r="G14" s="49"/>
      <c r="H14" s="49">
        <f>SUM(H15+H20+H22)</f>
        <v>0</v>
      </c>
      <c r="I14" s="368">
        <f>SUM(I15+I20+I22)</f>
        <v>0</v>
      </c>
      <c r="J14" s="49">
        <f t="shared" ref="J14:T14" si="10">SUM(J15+J20+J22)</f>
        <v>0</v>
      </c>
      <c r="K14" s="49">
        <f t="shared" ref="K14" si="11">SUM(K15+K20+K22)</f>
        <v>0</v>
      </c>
      <c r="L14" s="49">
        <f t="shared" si="10"/>
        <v>0</v>
      </c>
      <c r="M14" s="368">
        <f t="shared" si="10"/>
        <v>0</v>
      </c>
      <c r="N14" s="49">
        <f>SUM(N15+N20+N22)</f>
        <v>0</v>
      </c>
      <c r="O14" s="49">
        <f>SUM(O15+O20+O22)</f>
        <v>0</v>
      </c>
      <c r="P14" s="49">
        <f t="shared" si="10"/>
        <v>0</v>
      </c>
      <c r="Q14" s="49">
        <f t="shared" si="10"/>
        <v>0</v>
      </c>
      <c r="R14" s="49">
        <f t="shared" si="10"/>
        <v>0</v>
      </c>
      <c r="S14" s="49">
        <f t="shared" si="10"/>
        <v>0</v>
      </c>
      <c r="T14" s="49">
        <f t="shared" si="10"/>
        <v>0</v>
      </c>
      <c r="U14" s="43" t="e">
        <f>SUM(#REF!+#REF!)</f>
        <v>#REF!</v>
      </c>
      <c r="V14" s="49">
        <f>SUM(V15+V20+V22)</f>
        <v>0</v>
      </c>
      <c r="W14" s="43">
        <f t="shared" si="4"/>
        <v>0</v>
      </c>
      <c r="X14" s="51"/>
      <c r="Y14" s="49"/>
    </row>
    <row r="15" spans="1:25" s="46" customFormat="1" hidden="1" x14ac:dyDescent="0.25">
      <c r="B15" s="50">
        <v>311</v>
      </c>
      <c r="D15" s="49">
        <f>SUM(D16+D17+D18+D19)</f>
        <v>0</v>
      </c>
      <c r="E15" s="49">
        <f>SUM(E16+E17+E18+E19)</f>
        <v>0</v>
      </c>
      <c r="F15" s="43">
        <f t="shared" si="5"/>
        <v>0</v>
      </c>
      <c r="G15" s="49"/>
      <c r="H15" s="49">
        <f>SUM(H16+H17+H18+H19)</f>
        <v>0</v>
      </c>
      <c r="I15" s="368">
        <f>SUM(I16+I17+I18+I19)</f>
        <v>0</v>
      </c>
      <c r="J15" s="49">
        <f t="shared" ref="J15:T15" si="12">SUM(J16+J17+J18+J19)</f>
        <v>0</v>
      </c>
      <c r="K15" s="49">
        <f t="shared" ref="K15" si="13">SUM(K16+K17+K18+K19)</f>
        <v>0</v>
      </c>
      <c r="L15" s="49">
        <f t="shared" si="12"/>
        <v>0</v>
      </c>
      <c r="M15" s="368">
        <f t="shared" si="12"/>
        <v>0</v>
      </c>
      <c r="N15" s="49">
        <f>SUM(N16+N17+N18+N19)</f>
        <v>0</v>
      </c>
      <c r="O15" s="49">
        <f>SUM(O16+O17+O18+O19)</f>
        <v>0</v>
      </c>
      <c r="P15" s="49">
        <f t="shared" si="12"/>
        <v>0</v>
      </c>
      <c r="Q15" s="49">
        <f t="shared" si="12"/>
        <v>0</v>
      </c>
      <c r="R15" s="49">
        <f t="shared" si="12"/>
        <v>0</v>
      </c>
      <c r="S15" s="49">
        <f t="shared" si="12"/>
        <v>0</v>
      </c>
      <c r="T15" s="49">
        <f t="shared" si="12"/>
        <v>0</v>
      </c>
      <c r="U15" s="43" t="e">
        <f>SUM(#REF!+#REF!)</f>
        <v>#REF!</v>
      </c>
      <c r="V15" s="49">
        <f>SUM(V16+V17+V18+V19)</f>
        <v>0</v>
      </c>
      <c r="W15" s="43">
        <f t="shared" si="4"/>
        <v>0</v>
      </c>
      <c r="X15" s="51"/>
      <c r="Y15" s="49"/>
    </row>
    <row r="16" spans="1:25" s="57" customFormat="1" hidden="1" x14ac:dyDescent="0.25">
      <c r="A16" s="52"/>
      <c r="B16" s="53" t="s">
        <v>75</v>
      </c>
      <c r="C16" s="54" t="s">
        <v>76</v>
      </c>
      <c r="D16" s="55"/>
      <c r="E16" s="55"/>
      <c r="F16" s="43">
        <f t="shared" si="5"/>
        <v>0</v>
      </c>
      <c r="G16" s="43"/>
      <c r="H16" s="55"/>
      <c r="I16" s="505"/>
      <c r="J16" s="55"/>
      <c r="K16" s="55"/>
      <c r="L16" s="55"/>
      <c r="M16" s="505"/>
      <c r="N16" s="55"/>
      <c r="O16" s="55"/>
      <c r="P16" s="55"/>
      <c r="Q16" s="55"/>
      <c r="R16" s="55"/>
      <c r="S16" s="55"/>
      <c r="T16" s="55"/>
      <c r="U16" s="43" t="e">
        <f>SUM(#REF!+#REF!)</f>
        <v>#REF!</v>
      </c>
      <c r="V16" s="55"/>
      <c r="W16" s="43">
        <f t="shared" si="4"/>
        <v>0</v>
      </c>
      <c r="X16" s="56"/>
      <c r="Y16" s="55"/>
    </row>
    <row r="17" spans="1:25" s="57" customFormat="1" hidden="1" x14ac:dyDescent="0.25">
      <c r="A17" s="52"/>
      <c r="B17" s="53" t="s">
        <v>77</v>
      </c>
      <c r="C17" s="54" t="s">
        <v>78</v>
      </c>
      <c r="D17" s="55"/>
      <c r="E17" s="55"/>
      <c r="F17" s="43">
        <f t="shared" si="5"/>
        <v>0</v>
      </c>
      <c r="G17" s="43"/>
      <c r="H17" s="55"/>
      <c r="I17" s="505"/>
      <c r="J17" s="55"/>
      <c r="K17" s="55"/>
      <c r="L17" s="55"/>
      <c r="M17" s="505"/>
      <c r="N17" s="55"/>
      <c r="O17" s="55"/>
      <c r="P17" s="55"/>
      <c r="Q17" s="55"/>
      <c r="R17" s="55"/>
      <c r="S17" s="55"/>
      <c r="T17" s="55"/>
      <c r="U17" s="43" t="e">
        <f>SUM(#REF!+#REF!)</f>
        <v>#REF!</v>
      </c>
      <c r="V17" s="55"/>
      <c r="W17" s="43">
        <f t="shared" si="4"/>
        <v>0</v>
      </c>
      <c r="X17" s="56"/>
      <c r="Y17" s="55"/>
    </row>
    <row r="18" spans="1:25" s="57" customFormat="1" hidden="1" x14ac:dyDescent="0.25">
      <c r="A18" s="52"/>
      <c r="B18" s="53" t="s">
        <v>79</v>
      </c>
      <c r="C18" s="54" t="s">
        <v>80</v>
      </c>
      <c r="D18" s="55"/>
      <c r="E18" s="55"/>
      <c r="F18" s="43">
        <f t="shared" si="5"/>
        <v>0</v>
      </c>
      <c r="G18" s="43"/>
      <c r="H18" s="55"/>
      <c r="I18" s="505"/>
      <c r="J18" s="55"/>
      <c r="K18" s="55"/>
      <c r="L18" s="55"/>
      <c r="M18" s="505"/>
      <c r="N18" s="55"/>
      <c r="O18" s="55"/>
      <c r="P18" s="55"/>
      <c r="Q18" s="55"/>
      <c r="R18" s="55"/>
      <c r="S18" s="55"/>
      <c r="T18" s="55"/>
      <c r="U18" s="43" t="e">
        <f>SUM(#REF!+#REF!)</f>
        <v>#REF!</v>
      </c>
      <c r="V18" s="55"/>
      <c r="W18" s="43">
        <f t="shared" si="4"/>
        <v>0</v>
      </c>
      <c r="X18" s="56"/>
      <c r="Y18" s="55"/>
    </row>
    <row r="19" spans="1:25" s="57" customFormat="1" hidden="1" x14ac:dyDescent="0.25">
      <c r="A19" s="52"/>
      <c r="B19" s="53" t="s">
        <v>81</v>
      </c>
      <c r="C19" s="54" t="s">
        <v>82</v>
      </c>
      <c r="D19" s="55"/>
      <c r="E19" s="55"/>
      <c r="F19" s="43">
        <f t="shared" si="5"/>
        <v>0</v>
      </c>
      <c r="G19" s="43"/>
      <c r="H19" s="55"/>
      <c r="I19" s="505"/>
      <c r="J19" s="55"/>
      <c r="K19" s="55"/>
      <c r="L19" s="55"/>
      <c r="M19" s="505"/>
      <c r="N19" s="55"/>
      <c r="O19" s="55"/>
      <c r="P19" s="55"/>
      <c r="Q19" s="55"/>
      <c r="R19" s="55"/>
      <c r="S19" s="55"/>
      <c r="T19" s="55"/>
      <c r="U19" s="43" t="e">
        <f>SUM(#REF!+#REF!)</f>
        <v>#REF!</v>
      </c>
      <c r="V19" s="55"/>
      <c r="W19" s="43">
        <f t="shared" si="4"/>
        <v>0</v>
      </c>
      <c r="X19" s="56"/>
      <c r="Y19" s="55"/>
    </row>
    <row r="20" spans="1:25" s="61" customFormat="1" hidden="1" x14ac:dyDescent="0.25">
      <c r="A20" s="58"/>
      <c r="B20" s="58">
        <v>312</v>
      </c>
      <c r="C20" s="59"/>
      <c r="D20" s="60">
        <f>SUM(D21)</f>
        <v>0</v>
      </c>
      <c r="E20" s="60">
        <f t="shared" ref="E20:V20" si="14">SUM(E21)</f>
        <v>0</v>
      </c>
      <c r="F20" s="43">
        <f t="shared" si="5"/>
        <v>0</v>
      </c>
      <c r="G20" s="60"/>
      <c r="H20" s="60">
        <f t="shared" si="14"/>
        <v>0</v>
      </c>
      <c r="I20" s="506">
        <f t="shared" si="14"/>
        <v>0</v>
      </c>
      <c r="J20" s="60">
        <f t="shared" si="14"/>
        <v>0</v>
      </c>
      <c r="K20" s="60">
        <f t="shared" si="14"/>
        <v>0</v>
      </c>
      <c r="L20" s="60">
        <f t="shared" si="14"/>
        <v>0</v>
      </c>
      <c r="M20" s="506">
        <f t="shared" si="14"/>
        <v>0</v>
      </c>
      <c r="N20" s="60">
        <f t="shared" si="14"/>
        <v>0</v>
      </c>
      <c r="O20" s="60">
        <f t="shared" si="14"/>
        <v>0</v>
      </c>
      <c r="P20" s="60">
        <f t="shared" si="14"/>
        <v>0</v>
      </c>
      <c r="Q20" s="60">
        <f t="shared" si="14"/>
        <v>0</v>
      </c>
      <c r="R20" s="60">
        <f t="shared" si="14"/>
        <v>0</v>
      </c>
      <c r="S20" s="60">
        <f t="shared" si="14"/>
        <v>0</v>
      </c>
      <c r="T20" s="60">
        <f t="shared" si="14"/>
        <v>0</v>
      </c>
      <c r="U20" s="43" t="e">
        <f>SUM(#REF!+#REF!)</f>
        <v>#REF!</v>
      </c>
      <c r="V20" s="60">
        <f t="shared" si="14"/>
        <v>0</v>
      </c>
      <c r="W20" s="43">
        <f t="shared" si="4"/>
        <v>0</v>
      </c>
      <c r="X20" s="51"/>
      <c r="Y20" s="60"/>
    </row>
    <row r="21" spans="1:25" s="57" customFormat="1" hidden="1" x14ac:dyDescent="0.25">
      <c r="A21" s="52"/>
      <c r="B21" s="53" t="s">
        <v>83</v>
      </c>
      <c r="C21" s="54" t="s">
        <v>84</v>
      </c>
      <c r="D21" s="55"/>
      <c r="E21" s="55"/>
      <c r="F21" s="43">
        <f t="shared" si="5"/>
        <v>0</v>
      </c>
      <c r="G21" s="43"/>
      <c r="H21" s="55"/>
      <c r="I21" s="505"/>
      <c r="J21" s="55"/>
      <c r="K21" s="55"/>
      <c r="L21" s="55"/>
      <c r="M21" s="505"/>
      <c r="N21" s="55"/>
      <c r="O21" s="55"/>
      <c r="P21" s="55"/>
      <c r="Q21" s="55"/>
      <c r="R21" s="55"/>
      <c r="S21" s="55"/>
      <c r="T21" s="55"/>
      <c r="U21" s="43" t="e">
        <f>SUM(#REF!+#REF!)</f>
        <v>#REF!</v>
      </c>
      <c r="V21" s="55"/>
      <c r="W21" s="43">
        <f t="shared" si="4"/>
        <v>0</v>
      </c>
      <c r="X21" s="56"/>
      <c r="Y21" s="55"/>
    </row>
    <row r="22" spans="1:25" s="61" customFormat="1" hidden="1" x14ac:dyDescent="0.25">
      <c r="A22" s="58"/>
      <c r="B22" s="58">
        <v>313</v>
      </c>
      <c r="C22" s="59"/>
      <c r="D22" s="60">
        <f>SUM(D23+D24+D25)</f>
        <v>0</v>
      </c>
      <c r="E22" s="60">
        <f>SUM(E23+E24+E25)</f>
        <v>0</v>
      </c>
      <c r="F22" s="43">
        <f t="shared" si="5"/>
        <v>0</v>
      </c>
      <c r="G22" s="60"/>
      <c r="H22" s="60">
        <f>SUM(H23+H24+H25)</f>
        <v>0</v>
      </c>
      <c r="I22" s="506">
        <f>SUM(I23+I24+I25)</f>
        <v>0</v>
      </c>
      <c r="J22" s="60">
        <f t="shared" ref="J22:T22" si="15">SUM(J23+J24+J25)</f>
        <v>0</v>
      </c>
      <c r="K22" s="60">
        <f t="shared" ref="K22" si="16">SUM(K23+K24+K25)</f>
        <v>0</v>
      </c>
      <c r="L22" s="60">
        <f t="shared" si="15"/>
        <v>0</v>
      </c>
      <c r="M22" s="506">
        <f t="shared" si="15"/>
        <v>0</v>
      </c>
      <c r="N22" s="60">
        <f>SUM(N23+N24+N25)</f>
        <v>0</v>
      </c>
      <c r="O22" s="60">
        <f>SUM(O23+O24+O25)</f>
        <v>0</v>
      </c>
      <c r="P22" s="60">
        <f t="shared" si="15"/>
        <v>0</v>
      </c>
      <c r="Q22" s="60">
        <f t="shared" si="15"/>
        <v>0</v>
      </c>
      <c r="R22" s="60">
        <f t="shared" si="15"/>
        <v>0</v>
      </c>
      <c r="S22" s="60">
        <f t="shared" si="15"/>
        <v>0</v>
      </c>
      <c r="T22" s="60">
        <f t="shared" si="15"/>
        <v>0</v>
      </c>
      <c r="U22" s="43" t="e">
        <f>SUM(#REF!+#REF!)</f>
        <v>#REF!</v>
      </c>
      <c r="V22" s="60">
        <f>SUM(V23+V24+V25)</f>
        <v>0</v>
      </c>
      <c r="W22" s="43">
        <f t="shared" si="4"/>
        <v>0</v>
      </c>
      <c r="X22" s="51"/>
      <c r="Y22" s="60"/>
    </row>
    <row r="23" spans="1:25" s="57" customFormat="1" hidden="1" x14ac:dyDescent="0.25">
      <c r="A23" s="52"/>
      <c r="B23" s="53" t="s">
        <v>85</v>
      </c>
      <c r="C23" s="54" t="s">
        <v>86</v>
      </c>
      <c r="D23" s="55"/>
      <c r="E23" s="55"/>
      <c r="F23" s="43">
        <f t="shared" si="5"/>
        <v>0</v>
      </c>
      <c r="G23" s="43"/>
      <c r="H23" s="55"/>
      <c r="I23" s="505"/>
      <c r="J23" s="55"/>
      <c r="K23" s="55"/>
      <c r="L23" s="55"/>
      <c r="M23" s="505"/>
      <c r="N23" s="55"/>
      <c r="O23" s="55"/>
      <c r="P23" s="55"/>
      <c r="Q23" s="55"/>
      <c r="R23" s="55"/>
      <c r="S23" s="55"/>
      <c r="T23" s="55"/>
      <c r="U23" s="43" t="e">
        <f>SUM(#REF!+#REF!)</f>
        <v>#REF!</v>
      </c>
      <c r="V23" s="55"/>
      <c r="W23" s="43">
        <f t="shared" si="4"/>
        <v>0</v>
      </c>
      <c r="X23" s="56"/>
      <c r="Y23" s="55"/>
    </row>
    <row r="24" spans="1:25" s="57" customFormat="1" hidden="1" x14ac:dyDescent="0.25">
      <c r="A24" s="52"/>
      <c r="B24" s="53" t="s">
        <v>87</v>
      </c>
      <c r="C24" s="54" t="s">
        <v>88</v>
      </c>
      <c r="D24" s="55"/>
      <c r="E24" s="55"/>
      <c r="F24" s="43">
        <f t="shared" si="5"/>
        <v>0</v>
      </c>
      <c r="G24" s="43"/>
      <c r="H24" s="55"/>
      <c r="I24" s="505"/>
      <c r="J24" s="55"/>
      <c r="K24" s="55"/>
      <c r="L24" s="55"/>
      <c r="M24" s="505"/>
      <c r="N24" s="55"/>
      <c r="O24" s="55"/>
      <c r="P24" s="55"/>
      <c r="Q24" s="55"/>
      <c r="R24" s="55"/>
      <c r="S24" s="55"/>
      <c r="T24" s="55"/>
      <c r="U24" s="43" t="e">
        <f>SUM(#REF!+#REF!)</f>
        <v>#REF!</v>
      </c>
      <c r="V24" s="55"/>
      <c r="W24" s="43">
        <f t="shared" si="4"/>
        <v>0</v>
      </c>
      <c r="X24" s="56"/>
      <c r="Y24" s="55"/>
    </row>
    <row r="25" spans="1:25" s="57" customFormat="1" ht="12.75" hidden="1" customHeight="1" x14ac:dyDescent="0.25">
      <c r="A25" s="52"/>
      <c r="B25" s="53" t="s">
        <v>89</v>
      </c>
      <c r="C25" s="54" t="s">
        <v>90</v>
      </c>
      <c r="D25" s="55"/>
      <c r="E25" s="55"/>
      <c r="F25" s="43">
        <f t="shared" si="5"/>
        <v>0</v>
      </c>
      <c r="G25" s="43"/>
      <c r="H25" s="55"/>
      <c r="I25" s="505"/>
      <c r="J25" s="55"/>
      <c r="K25" s="55"/>
      <c r="L25" s="55"/>
      <c r="M25" s="505"/>
      <c r="N25" s="55"/>
      <c r="O25" s="55"/>
      <c r="P25" s="55"/>
      <c r="Q25" s="55"/>
      <c r="R25" s="55"/>
      <c r="S25" s="55"/>
      <c r="T25" s="55"/>
      <c r="U25" s="43" t="e">
        <f>SUM(#REF!+#REF!)</f>
        <v>#REF!</v>
      </c>
      <c r="V25" s="55"/>
      <c r="W25" s="43">
        <f t="shared" si="4"/>
        <v>0</v>
      </c>
      <c r="X25" s="56"/>
      <c r="Y25" s="55"/>
    </row>
    <row r="26" spans="1:25" s="61" customFormat="1" ht="12.75" customHeight="1" x14ac:dyDescent="0.25">
      <c r="A26" s="58"/>
      <c r="B26" s="58">
        <v>32</v>
      </c>
      <c r="C26" s="59"/>
      <c r="D26" s="60">
        <f>SUM(D27+D32+D39+D49+D51)</f>
        <v>0</v>
      </c>
      <c r="E26" s="60">
        <f>SUM(E27+E32+E39+E49+E51)</f>
        <v>0</v>
      </c>
      <c r="F26" s="43">
        <f t="shared" si="5"/>
        <v>1000</v>
      </c>
      <c r="G26" s="60"/>
      <c r="H26" s="60">
        <f>SUM(H27+H32+H39+H49+H51)</f>
        <v>1000</v>
      </c>
      <c r="I26" s="506">
        <f>SUM(I27+I32+I39+I49+I51)</f>
        <v>0</v>
      </c>
      <c r="J26" s="60">
        <f t="shared" ref="J26:T26" si="17">SUM(J27+J32+J39+J49+J51)</f>
        <v>0</v>
      </c>
      <c r="K26" s="60">
        <f t="shared" ref="K26" si="18">SUM(K27+K32+K39+K49+K51)</f>
        <v>0</v>
      </c>
      <c r="L26" s="60">
        <f t="shared" si="17"/>
        <v>0</v>
      </c>
      <c r="M26" s="506">
        <f t="shared" si="17"/>
        <v>0</v>
      </c>
      <c r="N26" s="60">
        <f>SUM(N27+N32+N39+N49+N51)</f>
        <v>0</v>
      </c>
      <c r="O26" s="60">
        <f>SUM(O27+O32+O39+O49+O51)</f>
        <v>0</v>
      </c>
      <c r="P26" s="60">
        <f t="shared" si="17"/>
        <v>0</v>
      </c>
      <c r="Q26" s="60">
        <f t="shared" si="17"/>
        <v>0</v>
      </c>
      <c r="R26" s="60">
        <f t="shared" si="17"/>
        <v>0</v>
      </c>
      <c r="S26" s="60">
        <f t="shared" si="17"/>
        <v>0</v>
      </c>
      <c r="T26" s="60">
        <f t="shared" si="17"/>
        <v>0</v>
      </c>
      <c r="U26" s="43" t="e">
        <f>SUM(#REF!+#REF!)</f>
        <v>#REF!</v>
      </c>
      <c r="V26" s="60">
        <f>SUM(V27+V32+V39+V49+V51)</f>
        <v>0</v>
      </c>
      <c r="W26" s="43">
        <f t="shared" si="4"/>
        <v>1000</v>
      </c>
      <c r="X26" s="51">
        <v>1040</v>
      </c>
      <c r="Y26" s="60">
        <v>1050</v>
      </c>
    </row>
    <row r="27" spans="1:25" s="61" customFormat="1" ht="12.75" hidden="1" customHeight="1" x14ac:dyDescent="0.25">
      <c r="A27" s="58"/>
      <c r="B27" s="58">
        <v>321</v>
      </c>
      <c r="C27" s="59"/>
      <c r="D27" s="60">
        <f>SUM(D28+D29+D30+D31)</f>
        <v>0</v>
      </c>
      <c r="E27" s="60">
        <f>SUM(E28+E29+E30+E31)</f>
        <v>0</v>
      </c>
      <c r="F27" s="43">
        <f t="shared" si="5"/>
        <v>0</v>
      </c>
      <c r="G27" s="60"/>
      <c r="H27" s="60">
        <f>SUM(H28+H29+H30+H31)</f>
        <v>0</v>
      </c>
      <c r="I27" s="506">
        <f>SUM(I28+I29+I30+I31)</f>
        <v>0</v>
      </c>
      <c r="J27" s="60">
        <f t="shared" ref="J27:T27" si="19">SUM(J28+J29+J30+J31)</f>
        <v>0</v>
      </c>
      <c r="K27" s="60">
        <f t="shared" ref="K27" si="20">SUM(K28+K29+K30+K31)</f>
        <v>0</v>
      </c>
      <c r="L27" s="60">
        <f t="shared" si="19"/>
        <v>0</v>
      </c>
      <c r="M27" s="506">
        <f t="shared" si="19"/>
        <v>0</v>
      </c>
      <c r="N27" s="60">
        <f>SUM(N28+N29+N30+N31)</f>
        <v>0</v>
      </c>
      <c r="O27" s="60">
        <f>SUM(O28+O29+O30+O31)</f>
        <v>0</v>
      </c>
      <c r="P27" s="60">
        <f t="shared" si="19"/>
        <v>0</v>
      </c>
      <c r="Q27" s="60">
        <f t="shared" si="19"/>
        <v>0</v>
      </c>
      <c r="R27" s="60">
        <f t="shared" si="19"/>
        <v>0</v>
      </c>
      <c r="S27" s="60">
        <f t="shared" si="19"/>
        <v>0</v>
      </c>
      <c r="T27" s="60">
        <f t="shared" si="19"/>
        <v>0</v>
      </c>
      <c r="U27" s="43" t="e">
        <f>SUM(#REF!+#REF!)</f>
        <v>#REF!</v>
      </c>
      <c r="V27" s="60">
        <f>SUM(V28+V29+V30+V31)</f>
        <v>0</v>
      </c>
      <c r="W27" s="43">
        <f t="shared" si="4"/>
        <v>0</v>
      </c>
      <c r="X27" s="51"/>
      <c r="Y27" s="60"/>
    </row>
    <row r="28" spans="1:25" s="57" customFormat="1" hidden="1" x14ac:dyDescent="0.25">
      <c r="A28" s="52"/>
      <c r="B28" s="53" t="s">
        <v>91</v>
      </c>
      <c r="C28" s="54" t="s">
        <v>92</v>
      </c>
      <c r="D28" s="55"/>
      <c r="E28" s="55"/>
      <c r="F28" s="43">
        <f t="shared" si="5"/>
        <v>0</v>
      </c>
      <c r="G28" s="43"/>
      <c r="H28" s="55"/>
      <c r="I28" s="505"/>
      <c r="J28" s="55"/>
      <c r="K28" s="55"/>
      <c r="L28" s="55"/>
      <c r="M28" s="505"/>
      <c r="N28" s="55"/>
      <c r="O28" s="55"/>
      <c r="P28" s="55"/>
      <c r="Q28" s="55"/>
      <c r="R28" s="55"/>
      <c r="S28" s="55"/>
      <c r="T28" s="55"/>
      <c r="U28" s="43" t="e">
        <f>SUM(#REF!+#REF!)</f>
        <v>#REF!</v>
      </c>
      <c r="V28" s="55"/>
      <c r="W28" s="43">
        <f t="shared" si="4"/>
        <v>0</v>
      </c>
      <c r="X28" s="56"/>
      <c r="Y28" s="55"/>
    </row>
    <row r="29" spans="1:25" s="57" customFormat="1" hidden="1" x14ac:dyDescent="0.25">
      <c r="A29" s="52"/>
      <c r="B29" s="53" t="s">
        <v>93</v>
      </c>
      <c r="C29" s="54" t="s">
        <v>94</v>
      </c>
      <c r="D29" s="55"/>
      <c r="E29" s="55"/>
      <c r="F29" s="43">
        <f t="shared" si="5"/>
        <v>0</v>
      </c>
      <c r="G29" s="43"/>
      <c r="H29" s="55"/>
      <c r="I29" s="505"/>
      <c r="J29" s="55"/>
      <c r="K29" s="55"/>
      <c r="L29" s="55"/>
      <c r="M29" s="505"/>
      <c r="N29" s="55"/>
      <c r="O29" s="55"/>
      <c r="P29" s="55"/>
      <c r="Q29" s="55"/>
      <c r="R29" s="55"/>
      <c r="S29" s="55"/>
      <c r="T29" s="55"/>
      <c r="U29" s="43" t="e">
        <f>SUM(#REF!+#REF!)</f>
        <v>#REF!</v>
      </c>
      <c r="V29" s="55"/>
      <c r="W29" s="43">
        <f t="shared" si="4"/>
        <v>0</v>
      </c>
      <c r="X29" s="56"/>
      <c r="Y29" s="55"/>
    </row>
    <row r="30" spans="1:25" s="57" customFormat="1" hidden="1" x14ac:dyDescent="0.25">
      <c r="A30" s="52"/>
      <c r="B30" s="53" t="s">
        <v>95</v>
      </c>
      <c r="C30" s="54" t="s">
        <v>96</v>
      </c>
      <c r="D30" s="55"/>
      <c r="E30" s="55"/>
      <c r="F30" s="43">
        <f t="shared" si="5"/>
        <v>0</v>
      </c>
      <c r="G30" s="43"/>
      <c r="H30" s="55"/>
      <c r="I30" s="505"/>
      <c r="J30" s="55"/>
      <c r="K30" s="55"/>
      <c r="L30" s="55"/>
      <c r="M30" s="505"/>
      <c r="N30" s="55"/>
      <c r="O30" s="55"/>
      <c r="P30" s="55"/>
      <c r="Q30" s="55"/>
      <c r="R30" s="55"/>
      <c r="S30" s="55"/>
      <c r="T30" s="55"/>
      <c r="U30" s="43" t="e">
        <f>SUM(#REF!+#REF!)</f>
        <v>#REF!</v>
      </c>
      <c r="V30" s="55"/>
      <c r="W30" s="43">
        <f t="shared" si="4"/>
        <v>0</v>
      </c>
      <c r="X30" s="56"/>
      <c r="Y30" s="55"/>
    </row>
    <row r="31" spans="1:25" s="57" customFormat="1" hidden="1" x14ac:dyDescent="0.25">
      <c r="A31" s="52"/>
      <c r="B31" s="52">
        <v>3214</v>
      </c>
      <c r="C31" s="54" t="s">
        <v>97</v>
      </c>
      <c r="D31" s="55"/>
      <c r="E31" s="55"/>
      <c r="F31" s="43">
        <f t="shared" si="5"/>
        <v>0</v>
      </c>
      <c r="G31" s="43"/>
      <c r="H31" s="55"/>
      <c r="I31" s="505"/>
      <c r="J31" s="55"/>
      <c r="K31" s="55"/>
      <c r="L31" s="55"/>
      <c r="M31" s="505"/>
      <c r="N31" s="55"/>
      <c r="O31" s="55"/>
      <c r="P31" s="55"/>
      <c r="Q31" s="55"/>
      <c r="R31" s="55"/>
      <c r="S31" s="55"/>
      <c r="T31" s="55"/>
      <c r="U31" s="43" t="e">
        <f>SUM(#REF!+#REF!)</f>
        <v>#REF!</v>
      </c>
      <c r="V31" s="55"/>
      <c r="W31" s="43">
        <f t="shared" si="4"/>
        <v>0</v>
      </c>
      <c r="X31" s="56"/>
      <c r="Y31" s="55"/>
    </row>
    <row r="32" spans="1:25" s="61" customFormat="1" hidden="1" x14ac:dyDescent="0.25">
      <c r="A32" s="58"/>
      <c r="B32" s="58">
        <v>322</v>
      </c>
      <c r="C32" s="59"/>
      <c r="D32" s="60">
        <f>SUM(D33+D34+D35+D36+D37+D38)</f>
        <v>0</v>
      </c>
      <c r="E32" s="60">
        <f>SUM(E33+E34+E35+E36+E37+E38)</f>
        <v>0</v>
      </c>
      <c r="F32" s="43">
        <f t="shared" si="5"/>
        <v>0</v>
      </c>
      <c r="G32" s="60"/>
      <c r="H32" s="60">
        <f>SUM(H33+H34+H35+H36+H37+H38)</f>
        <v>0</v>
      </c>
      <c r="I32" s="506">
        <f>SUM(I33+I34+I35+I36+I37+I38)</f>
        <v>0</v>
      </c>
      <c r="J32" s="60">
        <f t="shared" ref="J32:T32" si="21">SUM(J33+J34+J35+J36+J37+J38)</f>
        <v>0</v>
      </c>
      <c r="K32" s="60">
        <f t="shared" ref="K32" si="22">SUM(K33+K34+K35+K36+K37+K38)</f>
        <v>0</v>
      </c>
      <c r="L32" s="60">
        <f t="shared" si="21"/>
        <v>0</v>
      </c>
      <c r="M32" s="506">
        <f t="shared" si="21"/>
        <v>0</v>
      </c>
      <c r="N32" s="60">
        <f>SUM(N33+N34+N35+N36+N37+N38)</f>
        <v>0</v>
      </c>
      <c r="O32" s="60">
        <f>SUM(O33+O34+O35+O36+O37+O38)</f>
        <v>0</v>
      </c>
      <c r="P32" s="60">
        <f t="shared" si="21"/>
        <v>0</v>
      </c>
      <c r="Q32" s="60">
        <f t="shared" si="21"/>
        <v>0</v>
      </c>
      <c r="R32" s="60">
        <f t="shared" si="21"/>
        <v>0</v>
      </c>
      <c r="S32" s="60">
        <f t="shared" si="21"/>
        <v>0</v>
      </c>
      <c r="T32" s="60">
        <f t="shared" si="21"/>
        <v>0</v>
      </c>
      <c r="U32" s="43" t="e">
        <f>SUM(#REF!+#REF!)</f>
        <v>#REF!</v>
      </c>
      <c r="V32" s="60">
        <f>SUM(V33+V34+V35+V36+V37+V38)</f>
        <v>0</v>
      </c>
      <c r="W32" s="43">
        <f t="shared" si="4"/>
        <v>0</v>
      </c>
      <c r="X32" s="51"/>
      <c r="Y32" s="60"/>
    </row>
    <row r="33" spans="1:25" s="57" customFormat="1" hidden="1" x14ac:dyDescent="0.25">
      <c r="A33" s="52"/>
      <c r="B33" s="53" t="s">
        <v>98</v>
      </c>
      <c r="C33" s="54" t="s">
        <v>99</v>
      </c>
      <c r="D33" s="55"/>
      <c r="E33" s="55"/>
      <c r="F33" s="43">
        <f t="shared" si="5"/>
        <v>0</v>
      </c>
      <c r="G33" s="43"/>
      <c r="H33" s="55"/>
      <c r="I33" s="505"/>
      <c r="J33" s="55"/>
      <c r="K33" s="55"/>
      <c r="L33" s="55"/>
      <c r="M33" s="505"/>
      <c r="N33" s="55"/>
      <c r="O33" s="55"/>
      <c r="P33" s="55"/>
      <c r="Q33" s="55"/>
      <c r="R33" s="55"/>
      <c r="S33" s="55"/>
      <c r="T33" s="55"/>
      <c r="U33" s="43" t="e">
        <f>SUM(#REF!+#REF!)</f>
        <v>#REF!</v>
      </c>
      <c r="V33" s="55"/>
      <c r="W33" s="43">
        <f t="shared" si="4"/>
        <v>0</v>
      </c>
      <c r="X33" s="56"/>
      <c r="Y33" s="55"/>
    </row>
    <row r="34" spans="1:25" s="57" customFormat="1" hidden="1" x14ac:dyDescent="0.25">
      <c r="A34" s="52"/>
      <c r="B34" s="53" t="s">
        <v>100</v>
      </c>
      <c r="C34" s="54" t="s">
        <v>101</v>
      </c>
      <c r="D34" s="55"/>
      <c r="E34" s="55"/>
      <c r="F34" s="43">
        <f t="shared" si="5"/>
        <v>0</v>
      </c>
      <c r="G34" s="43"/>
      <c r="H34" s="55"/>
      <c r="I34" s="505"/>
      <c r="J34" s="55"/>
      <c r="K34" s="55"/>
      <c r="L34" s="55"/>
      <c r="M34" s="505"/>
      <c r="N34" s="55"/>
      <c r="O34" s="55"/>
      <c r="P34" s="55"/>
      <c r="Q34" s="55"/>
      <c r="R34" s="55"/>
      <c r="S34" s="55"/>
      <c r="T34" s="55"/>
      <c r="U34" s="43" t="e">
        <f>SUM(#REF!+#REF!)</f>
        <v>#REF!</v>
      </c>
      <c r="V34" s="55"/>
      <c r="W34" s="43">
        <f t="shared" si="4"/>
        <v>0</v>
      </c>
      <c r="X34" s="56"/>
      <c r="Y34" s="55"/>
    </row>
    <row r="35" spans="1:25" s="57" customFormat="1" hidden="1" x14ac:dyDescent="0.25">
      <c r="A35" s="52"/>
      <c r="B35" s="53" t="s">
        <v>102</v>
      </c>
      <c r="C35" s="54" t="s">
        <v>103</v>
      </c>
      <c r="D35" s="55"/>
      <c r="E35" s="55"/>
      <c r="F35" s="43">
        <f t="shared" si="5"/>
        <v>0</v>
      </c>
      <c r="G35" s="43"/>
      <c r="H35" s="55"/>
      <c r="I35" s="505"/>
      <c r="J35" s="55"/>
      <c r="K35" s="55"/>
      <c r="L35" s="55"/>
      <c r="M35" s="505"/>
      <c r="N35" s="55"/>
      <c r="O35" s="55"/>
      <c r="P35" s="55"/>
      <c r="Q35" s="55"/>
      <c r="R35" s="55"/>
      <c r="S35" s="55"/>
      <c r="T35" s="55"/>
      <c r="U35" s="43" t="e">
        <f>SUM(#REF!+#REF!)</f>
        <v>#REF!</v>
      </c>
      <c r="V35" s="55"/>
      <c r="W35" s="43">
        <f t="shared" si="4"/>
        <v>0</v>
      </c>
      <c r="X35" s="56"/>
      <c r="Y35" s="55"/>
    </row>
    <row r="36" spans="1:25" s="57" customFormat="1" hidden="1" x14ac:dyDescent="0.25">
      <c r="A36" s="52"/>
      <c r="B36" s="53" t="s">
        <v>104</v>
      </c>
      <c r="C36" s="54" t="s">
        <v>105</v>
      </c>
      <c r="D36" s="55"/>
      <c r="E36" s="55"/>
      <c r="F36" s="43">
        <f t="shared" si="5"/>
        <v>0</v>
      </c>
      <c r="G36" s="43"/>
      <c r="H36" s="55"/>
      <c r="I36" s="505"/>
      <c r="J36" s="55"/>
      <c r="K36" s="55"/>
      <c r="L36" s="55"/>
      <c r="M36" s="505"/>
      <c r="N36" s="55"/>
      <c r="O36" s="55"/>
      <c r="P36" s="55"/>
      <c r="Q36" s="55"/>
      <c r="R36" s="55"/>
      <c r="S36" s="55"/>
      <c r="T36" s="55"/>
      <c r="U36" s="43" t="e">
        <f>SUM(#REF!+#REF!)</f>
        <v>#REF!</v>
      </c>
      <c r="V36" s="55"/>
      <c r="W36" s="43">
        <f t="shared" si="4"/>
        <v>0</v>
      </c>
      <c r="X36" s="56"/>
      <c r="Y36" s="55"/>
    </row>
    <row r="37" spans="1:25" s="57" customFormat="1" hidden="1" x14ac:dyDescent="0.25">
      <c r="A37" s="52"/>
      <c r="B37" s="53" t="s">
        <v>106</v>
      </c>
      <c r="C37" s="54" t="s">
        <v>107</v>
      </c>
      <c r="D37" s="55"/>
      <c r="E37" s="55"/>
      <c r="F37" s="43">
        <f t="shared" si="5"/>
        <v>0</v>
      </c>
      <c r="G37" s="43"/>
      <c r="H37" s="55"/>
      <c r="I37" s="505"/>
      <c r="J37" s="55"/>
      <c r="K37" s="55"/>
      <c r="L37" s="55"/>
      <c r="M37" s="505"/>
      <c r="N37" s="55"/>
      <c r="O37" s="55"/>
      <c r="P37" s="55"/>
      <c r="Q37" s="55"/>
      <c r="R37" s="55"/>
      <c r="S37" s="55"/>
      <c r="T37" s="55"/>
      <c r="U37" s="43" t="e">
        <f>SUM(#REF!+#REF!)</f>
        <v>#REF!</v>
      </c>
      <c r="V37" s="55"/>
      <c r="W37" s="43">
        <f t="shared" si="4"/>
        <v>0</v>
      </c>
      <c r="X37" s="56"/>
      <c r="Y37" s="55"/>
    </row>
    <row r="38" spans="1:25" s="57" customFormat="1" hidden="1" x14ac:dyDescent="0.25">
      <c r="A38" s="52"/>
      <c r="B38" s="62" t="s">
        <v>108</v>
      </c>
      <c r="C38" s="54" t="s">
        <v>109</v>
      </c>
      <c r="D38" s="55"/>
      <c r="E38" s="55"/>
      <c r="F38" s="43">
        <f t="shared" si="5"/>
        <v>0</v>
      </c>
      <c r="G38" s="43"/>
      <c r="H38" s="55"/>
      <c r="I38" s="505"/>
      <c r="J38" s="55"/>
      <c r="K38" s="55"/>
      <c r="L38" s="55"/>
      <c r="M38" s="505"/>
      <c r="N38" s="55"/>
      <c r="O38" s="55"/>
      <c r="P38" s="55"/>
      <c r="Q38" s="55"/>
      <c r="R38" s="55"/>
      <c r="S38" s="55"/>
      <c r="T38" s="55"/>
      <c r="U38" s="43" t="e">
        <f>SUM(#REF!+#REF!)</f>
        <v>#REF!</v>
      </c>
      <c r="V38" s="55"/>
      <c r="W38" s="43">
        <f t="shared" si="4"/>
        <v>0</v>
      </c>
      <c r="X38" s="56"/>
      <c r="Y38" s="55"/>
    </row>
    <row r="39" spans="1:25" s="61" customFormat="1" hidden="1" x14ac:dyDescent="0.25">
      <c r="A39" s="58"/>
      <c r="B39" s="58">
        <v>323</v>
      </c>
      <c r="C39" s="59"/>
      <c r="D39" s="60">
        <f>SUM(D40+D41+D42+D43+D44+D45+D46+D47+D48)</f>
        <v>0</v>
      </c>
      <c r="E39" s="60">
        <f>SUM(E40+E41+E42+E43+E44+E45+E46+E47+E48)</f>
        <v>0</v>
      </c>
      <c r="F39" s="43">
        <f t="shared" si="5"/>
        <v>0</v>
      </c>
      <c r="G39" s="60"/>
      <c r="H39" s="60">
        <f>SUM(H40+H41+H42+H43+H44+H45+H46+H47+H48)</f>
        <v>0</v>
      </c>
      <c r="I39" s="506">
        <f>SUM(I40+I41+I42+I43+I44+I45+I46+I47+I48)</f>
        <v>0</v>
      </c>
      <c r="J39" s="60">
        <f t="shared" ref="J39:T39" si="23">SUM(J40+J41+J42+J43+J44+J45+J46+J47+J48)</f>
        <v>0</v>
      </c>
      <c r="K39" s="60">
        <f t="shared" ref="K39" si="24">SUM(K40+K41+K42+K43+K44+K45+K46+K47+K48)</f>
        <v>0</v>
      </c>
      <c r="L39" s="60">
        <f t="shared" si="23"/>
        <v>0</v>
      </c>
      <c r="M39" s="506">
        <f t="shared" si="23"/>
        <v>0</v>
      </c>
      <c r="N39" s="60">
        <f>SUM(N40+N41+N42+N43+N44+N45+N46+N47+N48)</f>
        <v>0</v>
      </c>
      <c r="O39" s="60">
        <f>SUM(O40+O41+O42+O43+O44+O45+O46+O47+O48)</f>
        <v>0</v>
      </c>
      <c r="P39" s="60">
        <f t="shared" si="23"/>
        <v>0</v>
      </c>
      <c r="Q39" s="60">
        <f t="shared" si="23"/>
        <v>0</v>
      </c>
      <c r="R39" s="60">
        <f t="shared" si="23"/>
        <v>0</v>
      </c>
      <c r="S39" s="60">
        <f t="shared" si="23"/>
        <v>0</v>
      </c>
      <c r="T39" s="60">
        <f t="shared" si="23"/>
        <v>0</v>
      </c>
      <c r="U39" s="43" t="e">
        <f>SUM(#REF!+#REF!)</f>
        <v>#REF!</v>
      </c>
      <c r="V39" s="60">
        <f>SUM(V40+V41+V42+V43+V44+V45+V46+V47+V48)</f>
        <v>0</v>
      </c>
      <c r="W39" s="43">
        <f t="shared" si="4"/>
        <v>0</v>
      </c>
      <c r="X39" s="51"/>
      <c r="Y39" s="60"/>
    </row>
    <row r="40" spans="1:25" s="57" customFormat="1" hidden="1" x14ac:dyDescent="0.25">
      <c r="A40" s="52"/>
      <c r="B40" s="53" t="s">
        <v>110</v>
      </c>
      <c r="C40" s="54" t="s">
        <v>111</v>
      </c>
      <c r="D40" s="55"/>
      <c r="E40" s="55"/>
      <c r="F40" s="43">
        <f t="shared" si="5"/>
        <v>0</v>
      </c>
      <c r="G40" s="43"/>
      <c r="H40" s="55"/>
      <c r="I40" s="505"/>
      <c r="J40" s="55"/>
      <c r="K40" s="55"/>
      <c r="L40" s="55"/>
      <c r="M40" s="505"/>
      <c r="N40" s="55"/>
      <c r="O40" s="55"/>
      <c r="P40" s="55"/>
      <c r="Q40" s="55"/>
      <c r="R40" s="55"/>
      <c r="S40" s="55"/>
      <c r="T40" s="55"/>
      <c r="U40" s="43" t="e">
        <f>SUM(#REF!+#REF!)</f>
        <v>#REF!</v>
      </c>
      <c r="V40" s="55"/>
      <c r="W40" s="43">
        <f t="shared" si="4"/>
        <v>0</v>
      </c>
      <c r="X40" s="56"/>
      <c r="Y40" s="55"/>
    </row>
    <row r="41" spans="1:25" s="57" customFormat="1" hidden="1" x14ac:dyDescent="0.25">
      <c r="A41" s="52"/>
      <c r="B41" s="53" t="s">
        <v>112</v>
      </c>
      <c r="C41" s="54" t="s">
        <v>113</v>
      </c>
      <c r="D41" s="55"/>
      <c r="E41" s="55"/>
      <c r="F41" s="43">
        <f t="shared" si="5"/>
        <v>0</v>
      </c>
      <c r="G41" s="43"/>
      <c r="H41" s="55"/>
      <c r="I41" s="505"/>
      <c r="J41" s="55"/>
      <c r="K41" s="55"/>
      <c r="L41" s="55"/>
      <c r="M41" s="505"/>
      <c r="N41" s="55"/>
      <c r="O41" s="55"/>
      <c r="P41" s="55"/>
      <c r="Q41" s="55"/>
      <c r="R41" s="55"/>
      <c r="S41" s="55"/>
      <c r="T41" s="55"/>
      <c r="U41" s="43" t="e">
        <f>SUM(#REF!+#REF!)</f>
        <v>#REF!</v>
      </c>
      <c r="V41" s="55"/>
      <c r="W41" s="43">
        <f t="shared" si="4"/>
        <v>0</v>
      </c>
      <c r="X41" s="56"/>
      <c r="Y41" s="55"/>
    </row>
    <row r="42" spans="1:25" s="57" customFormat="1" hidden="1" x14ac:dyDescent="0.25">
      <c r="A42" s="52"/>
      <c r="B42" s="53" t="s">
        <v>114</v>
      </c>
      <c r="C42" s="54" t="s">
        <v>115</v>
      </c>
      <c r="D42" s="55"/>
      <c r="E42" s="55"/>
      <c r="F42" s="43">
        <f t="shared" si="5"/>
        <v>0</v>
      </c>
      <c r="G42" s="43"/>
      <c r="H42" s="55"/>
      <c r="I42" s="505"/>
      <c r="J42" s="55"/>
      <c r="K42" s="55"/>
      <c r="L42" s="55"/>
      <c r="M42" s="505"/>
      <c r="N42" s="55"/>
      <c r="O42" s="55"/>
      <c r="P42" s="55"/>
      <c r="Q42" s="55"/>
      <c r="R42" s="55"/>
      <c r="S42" s="55"/>
      <c r="T42" s="55"/>
      <c r="U42" s="43" t="e">
        <f>SUM(#REF!+#REF!)</f>
        <v>#REF!</v>
      </c>
      <c r="V42" s="55"/>
      <c r="W42" s="43">
        <f t="shared" si="4"/>
        <v>0</v>
      </c>
      <c r="X42" s="56"/>
      <c r="Y42" s="55"/>
    </row>
    <row r="43" spans="1:25" s="57" customFormat="1" hidden="1" x14ac:dyDescent="0.25">
      <c r="A43" s="52"/>
      <c r="B43" s="53" t="s">
        <v>116</v>
      </c>
      <c r="C43" s="54" t="s">
        <v>117</v>
      </c>
      <c r="D43" s="55"/>
      <c r="E43" s="55"/>
      <c r="F43" s="43">
        <f t="shared" si="5"/>
        <v>0</v>
      </c>
      <c r="G43" s="43"/>
      <c r="H43" s="55"/>
      <c r="I43" s="505"/>
      <c r="J43" s="55"/>
      <c r="K43" s="55"/>
      <c r="L43" s="55"/>
      <c r="M43" s="505"/>
      <c r="N43" s="55"/>
      <c r="O43" s="55"/>
      <c r="P43" s="55"/>
      <c r="Q43" s="55"/>
      <c r="R43" s="55"/>
      <c r="S43" s="55"/>
      <c r="T43" s="55"/>
      <c r="U43" s="43" t="e">
        <f>SUM(#REF!+#REF!)</f>
        <v>#REF!</v>
      </c>
      <c r="V43" s="55"/>
      <c r="W43" s="43">
        <f t="shared" si="4"/>
        <v>0</v>
      </c>
      <c r="X43" s="56"/>
      <c r="Y43" s="55"/>
    </row>
    <row r="44" spans="1:25" s="57" customFormat="1" hidden="1" x14ac:dyDescent="0.25">
      <c r="A44" s="52"/>
      <c r="B44" s="53" t="s">
        <v>118</v>
      </c>
      <c r="C44" s="54" t="s">
        <v>119</v>
      </c>
      <c r="D44" s="55"/>
      <c r="E44" s="55"/>
      <c r="F44" s="43">
        <f t="shared" ref="F44:F75" si="25">SUM(H44:T44)</f>
        <v>0</v>
      </c>
      <c r="G44" s="43"/>
      <c r="H44" s="55"/>
      <c r="I44" s="505"/>
      <c r="J44" s="55"/>
      <c r="K44" s="55"/>
      <c r="L44" s="55"/>
      <c r="M44" s="505"/>
      <c r="N44" s="55"/>
      <c r="O44" s="55"/>
      <c r="P44" s="55"/>
      <c r="Q44" s="55"/>
      <c r="R44" s="55"/>
      <c r="S44" s="55"/>
      <c r="T44" s="55"/>
      <c r="U44" s="43" t="e">
        <f>SUM(#REF!+#REF!)</f>
        <v>#REF!</v>
      </c>
      <c r="V44" s="55"/>
      <c r="W44" s="43">
        <f t="shared" si="4"/>
        <v>0</v>
      </c>
      <c r="X44" s="56"/>
      <c r="Y44" s="55"/>
    </row>
    <row r="45" spans="1:25" s="57" customFormat="1" hidden="1" x14ac:dyDescent="0.25">
      <c r="A45" s="52"/>
      <c r="B45" s="53" t="s">
        <v>120</v>
      </c>
      <c r="C45" s="54" t="s">
        <v>121</v>
      </c>
      <c r="D45" s="55"/>
      <c r="E45" s="55"/>
      <c r="F45" s="43">
        <f t="shared" si="25"/>
        <v>0</v>
      </c>
      <c r="G45" s="43"/>
      <c r="H45" s="55"/>
      <c r="I45" s="505"/>
      <c r="J45" s="55"/>
      <c r="K45" s="55"/>
      <c r="L45" s="55"/>
      <c r="M45" s="505"/>
      <c r="N45" s="55"/>
      <c r="O45" s="55"/>
      <c r="P45" s="55"/>
      <c r="Q45" s="55"/>
      <c r="R45" s="55"/>
      <c r="S45" s="55"/>
      <c r="T45" s="55"/>
      <c r="U45" s="43" t="e">
        <f>SUM(#REF!+#REF!)</f>
        <v>#REF!</v>
      </c>
      <c r="V45" s="55"/>
      <c r="W45" s="43">
        <f t="shared" si="4"/>
        <v>0</v>
      </c>
      <c r="X45" s="56"/>
      <c r="Y45" s="55"/>
    </row>
    <row r="46" spans="1:25" s="57" customFormat="1" hidden="1" x14ac:dyDescent="0.25">
      <c r="A46" s="52"/>
      <c r="B46" s="53" t="s">
        <v>122</v>
      </c>
      <c r="C46" s="54" t="s">
        <v>123</v>
      </c>
      <c r="D46" s="55"/>
      <c r="E46" s="55"/>
      <c r="F46" s="43">
        <f t="shared" si="25"/>
        <v>0</v>
      </c>
      <c r="G46" s="43"/>
      <c r="H46" s="55"/>
      <c r="I46" s="505"/>
      <c r="J46" s="55"/>
      <c r="K46" s="55"/>
      <c r="L46" s="55"/>
      <c r="M46" s="505"/>
      <c r="N46" s="55"/>
      <c r="O46" s="55"/>
      <c r="P46" s="55"/>
      <c r="Q46" s="55"/>
      <c r="R46" s="55"/>
      <c r="S46" s="55"/>
      <c r="T46" s="55"/>
      <c r="U46" s="43" t="e">
        <f>SUM(#REF!+#REF!)</f>
        <v>#REF!</v>
      </c>
      <c r="V46" s="55"/>
      <c r="W46" s="43">
        <f t="shared" si="4"/>
        <v>0</v>
      </c>
      <c r="X46" s="56"/>
      <c r="Y46" s="55"/>
    </row>
    <row r="47" spans="1:25" s="57" customFormat="1" hidden="1" x14ac:dyDescent="0.25">
      <c r="A47" s="52"/>
      <c r="B47" s="53" t="s">
        <v>124</v>
      </c>
      <c r="C47" s="54" t="s">
        <v>125</v>
      </c>
      <c r="D47" s="55"/>
      <c r="E47" s="55"/>
      <c r="F47" s="43">
        <f t="shared" si="25"/>
        <v>0</v>
      </c>
      <c r="G47" s="43"/>
      <c r="H47" s="55"/>
      <c r="I47" s="505"/>
      <c r="J47" s="55"/>
      <c r="K47" s="55"/>
      <c r="L47" s="55"/>
      <c r="M47" s="505"/>
      <c r="N47" s="55"/>
      <c r="O47" s="55"/>
      <c r="P47" s="55"/>
      <c r="Q47" s="55"/>
      <c r="R47" s="55"/>
      <c r="S47" s="55"/>
      <c r="T47" s="55"/>
      <c r="U47" s="43" t="e">
        <f>SUM(#REF!+#REF!)</f>
        <v>#REF!</v>
      </c>
      <c r="V47" s="55"/>
      <c r="W47" s="43">
        <f t="shared" si="4"/>
        <v>0</v>
      </c>
      <c r="X47" s="56"/>
      <c r="Y47" s="55"/>
    </row>
    <row r="48" spans="1:25" s="57" customFormat="1" hidden="1" x14ac:dyDescent="0.25">
      <c r="A48" s="52"/>
      <c r="B48" s="53" t="s">
        <v>126</v>
      </c>
      <c r="C48" s="54" t="s">
        <v>127</v>
      </c>
      <c r="D48" s="55"/>
      <c r="E48" s="55"/>
      <c r="F48" s="43">
        <f t="shared" si="25"/>
        <v>0</v>
      </c>
      <c r="G48" s="43"/>
      <c r="H48" s="55"/>
      <c r="I48" s="505"/>
      <c r="J48" s="55"/>
      <c r="K48" s="55"/>
      <c r="L48" s="55"/>
      <c r="M48" s="505"/>
      <c r="N48" s="55"/>
      <c r="O48" s="55"/>
      <c r="P48" s="55"/>
      <c r="Q48" s="55"/>
      <c r="R48" s="55"/>
      <c r="S48" s="55"/>
      <c r="T48" s="55"/>
      <c r="U48" s="43" t="e">
        <f>SUM(#REF!+#REF!)</f>
        <v>#REF!</v>
      </c>
      <c r="V48" s="55"/>
      <c r="W48" s="43">
        <f t="shared" si="4"/>
        <v>0</v>
      </c>
      <c r="X48" s="56"/>
      <c r="Y48" s="55"/>
    </row>
    <row r="49" spans="1:25" s="61" customFormat="1" hidden="1" x14ac:dyDescent="0.25">
      <c r="A49" s="58"/>
      <c r="B49" s="58">
        <v>324</v>
      </c>
      <c r="C49" s="59"/>
      <c r="D49" s="60">
        <f>SUM(D50)</f>
        <v>0</v>
      </c>
      <c r="E49" s="60">
        <f t="shared" ref="E49:V49" si="26">SUM(E50)</f>
        <v>0</v>
      </c>
      <c r="F49" s="43">
        <f t="shared" si="25"/>
        <v>0</v>
      </c>
      <c r="G49" s="60"/>
      <c r="H49" s="60">
        <f t="shared" si="26"/>
        <v>0</v>
      </c>
      <c r="I49" s="506">
        <f t="shared" si="26"/>
        <v>0</v>
      </c>
      <c r="J49" s="60">
        <f t="shared" si="26"/>
        <v>0</v>
      </c>
      <c r="K49" s="60">
        <f t="shared" si="26"/>
        <v>0</v>
      </c>
      <c r="L49" s="60">
        <f t="shared" si="26"/>
        <v>0</v>
      </c>
      <c r="M49" s="506">
        <f t="shared" si="26"/>
        <v>0</v>
      </c>
      <c r="N49" s="60">
        <f t="shared" si="26"/>
        <v>0</v>
      </c>
      <c r="O49" s="60">
        <f t="shared" si="26"/>
        <v>0</v>
      </c>
      <c r="P49" s="60">
        <f t="shared" si="26"/>
        <v>0</v>
      </c>
      <c r="Q49" s="60">
        <f t="shared" si="26"/>
        <v>0</v>
      </c>
      <c r="R49" s="60">
        <f t="shared" si="26"/>
        <v>0</v>
      </c>
      <c r="S49" s="60">
        <f t="shared" si="26"/>
        <v>0</v>
      </c>
      <c r="T49" s="60">
        <f t="shared" si="26"/>
        <v>0</v>
      </c>
      <c r="U49" s="43" t="e">
        <f>SUM(#REF!+#REF!)</f>
        <v>#REF!</v>
      </c>
      <c r="V49" s="60">
        <f t="shared" si="26"/>
        <v>0</v>
      </c>
      <c r="W49" s="43">
        <f t="shared" si="4"/>
        <v>0</v>
      </c>
      <c r="X49" s="51"/>
      <c r="Y49" s="60"/>
    </row>
    <row r="50" spans="1:25" s="57" customFormat="1" hidden="1" x14ac:dyDescent="0.25">
      <c r="A50" s="52"/>
      <c r="B50" s="63" t="s">
        <v>128</v>
      </c>
      <c r="C50" s="54" t="s">
        <v>129</v>
      </c>
      <c r="D50" s="55"/>
      <c r="E50" s="55"/>
      <c r="F50" s="43">
        <f t="shared" si="25"/>
        <v>0</v>
      </c>
      <c r="G50" s="43"/>
      <c r="H50" s="55"/>
      <c r="I50" s="505"/>
      <c r="J50" s="55"/>
      <c r="K50" s="55"/>
      <c r="L50" s="55"/>
      <c r="M50" s="505"/>
      <c r="N50" s="55"/>
      <c r="O50" s="55"/>
      <c r="P50" s="55"/>
      <c r="Q50" s="55"/>
      <c r="R50" s="55"/>
      <c r="S50" s="55"/>
      <c r="T50" s="55"/>
      <c r="U50" s="43" t="e">
        <f>SUM(#REF!+#REF!)</f>
        <v>#REF!</v>
      </c>
      <c r="V50" s="55"/>
      <c r="W50" s="43">
        <f t="shared" si="4"/>
        <v>0</v>
      </c>
      <c r="X50" s="56"/>
      <c r="Y50" s="55"/>
    </row>
    <row r="51" spans="1:25" s="61" customFormat="1" x14ac:dyDescent="0.25">
      <c r="A51" s="58"/>
      <c r="B51" s="64" t="s">
        <v>130</v>
      </c>
      <c r="C51" s="59"/>
      <c r="D51" s="60">
        <f>SUM(D52+D53+D54+D55+D56+D57+D58)</f>
        <v>0</v>
      </c>
      <c r="E51" s="60">
        <f>SUM(E52+E53+E54+E55+E56+E57+E58)</f>
        <v>0</v>
      </c>
      <c r="F51" s="43">
        <f t="shared" si="25"/>
        <v>1000</v>
      </c>
      <c r="G51" s="60"/>
      <c r="H51" s="60">
        <f>SUM(H52+H53+H54+H55+H56+H57+H58)</f>
        <v>1000</v>
      </c>
      <c r="I51" s="506">
        <f>SUM(I52+I53+I54+I55+I56+I57+I58)</f>
        <v>0</v>
      </c>
      <c r="J51" s="60">
        <f t="shared" ref="J51:T51" si="27">SUM(J52+J53+J54+J55+J56+J57+J58)</f>
        <v>0</v>
      </c>
      <c r="K51" s="60">
        <f t="shared" ref="K51" si="28">SUM(K52+K53+K54+K55+K56+K57+K58)</f>
        <v>0</v>
      </c>
      <c r="L51" s="60">
        <f t="shared" si="27"/>
        <v>0</v>
      </c>
      <c r="M51" s="506">
        <f t="shared" si="27"/>
        <v>0</v>
      </c>
      <c r="N51" s="60">
        <f>SUM(N52+N53+N54+N55+N56+N57+N58)</f>
        <v>0</v>
      </c>
      <c r="O51" s="60">
        <f>SUM(O52+O53+O54+O55+O56+O57+O58)</f>
        <v>0</v>
      </c>
      <c r="P51" s="60">
        <f t="shared" si="27"/>
        <v>0</v>
      </c>
      <c r="Q51" s="60">
        <f t="shared" si="27"/>
        <v>0</v>
      </c>
      <c r="R51" s="60">
        <f t="shared" si="27"/>
        <v>0</v>
      </c>
      <c r="S51" s="60">
        <f t="shared" si="27"/>
        <v>0</v>
      </c>
      <c r="T51" s="60">
        <f t="shared" si="27"/>
        <v>0</v>
      </c>
      <c r="U51" s="43" t="e">
        <f>SUM(#REF!+#REF!)</f>
        <v>#REF!</v>
      </c>
      <c r="V51" s="60">
        <f>SUM(V52+V53+V54+V55+V56+V57+V58)</f>
        <v>0</v>
      </c>
      <c r="W51" s="43">
        <f t="shared" si="4"/>
        <v>1000</v>
      </c>
      <c r="X51" s="51"/>
      <c r="Y51" s="60"/>
    </row>
    <row r="52" spans="1:25" s="57" customFormat="1" ht="12.75" hidden="1" customHeight="1" x14ac:dyDescent="0.25">
      <c r="A52" s="52"/>
      <c r="B52" s="53" t="s">
        <v>131</v>
      </c>
      <c r="C52" s="54" t="s">
        <v>132</v>
      </c>
      <c r="D52" s="55"/>
      <c r="E52" s="55"/>
      <c r="F52" s="43">
        <f t="shared" si="25"/>
        <v>0</v>
      </c>
      <c r="G52" s="43"/>
      <c r="H52" s="55"/>
      <c r="I52" s="505"/>
      <c r="J52" s="55"/>
      <c r="K52" s="55"/>
      <c r="L52" s="55"/>
      <c r="M52" s="505"/>
      <c r="N52" s="55"/>
      <c r="O52" s="55"/>
      <c r="P52" s="55"/>
      <c r="Q52" s="55"/>
      <c r="R52" s="55"/>
      <c r="S52" s="55"/>
      <c r="T52" s="55"/>
      <c r="U52" s="43" t="e">
        <f>SUM(#REF!+#REF!)</f>
        <v>#REF!</v>
      </c>
      <c r="V52" s="55"/>
      <c r="W52" s="43">
        <f t="shared" si="4"/>
        <v>0</v>
      </c>
      <c r="X52" s="56"/>
      <c r="Y52" s="55"/>
    </row>
    <row r="53" spans="1:25" s="57" customFormat="1" hidden="1" x14ac:dyDescent="0.25">
      <c r="A53" s="52"/>
      <c r="B53" s="53" t="s">
        <v>133</v>
      </c>
      <c r="C53" s="54" t="s">
        <v>134</v>
      </c>
      <c r="D53" s="55"/>
      <c r="E53" s="55"/>
      <c r="F53" s="43">
        <f t="shared" si="25"/>
        <v>0</v>
      </c>
      <c r="G53" s="43"/>
      <c r="H53" s="55"/>
      <c r="I53" s="505"/>
      <c r="J53" s="55"/>
      <c r="K53" s="55"/>
      <c r="L53" s="55"/>
      <c r="M53" s="505"/>
      <c r="N53" s="55"/>
      <c r="O53" s="55"/>
      <c r="P53" s="55"/>
      <c r="Q53" s="55"/>
      <c r="R53" s="55"/>
      <c r="S53" s="55"/>
      <c r="T53" s="55"/>
      <c r="U53" s="43" t="e">
        <f>SUM(#REF!+#REF!)</f>
        <v>#REF!</v>
      </c>
      <c r="V53" s="55"/>
      <c r="W53" s="43">
        <f t="shared" si="4"/>
        <v>0</v>
      </c>
      <c r="X53" s="56"/>
      <c r="Y53" s="55"/>
    </row>
    <row r="54" spans="1:25" s="57" customFormat="1" hidden="1" x14ac:dyDescent="0.25">
      <c r="A54" s="52"/>
      <c r="B54" s="53" t="s">
        <v>135</v>
      </c>
      <c r="C54" s="54" t="s">
        <v>136</v>
      </c>
      <c r="D54" s="55"/>
      <c r="E54" s="55"/>
      <c r="F54" s="43">
        <f t="shared" si="25"/>
        <v>0</v>
      </c>
      <c r="G54" s="43"/>
      <c r="H54" s="55"/>
      <c r="I54" s="505"/>
      <c r="J54" s="55"/>
      <c r="K54" s="55"/>
      <c r="L54" s="55"/>
      <c r="M54" s="505"/>
      <c r="N54" s="55"/>
      <c r="O54" s="55"/>
      <c r="P54" s="55"/>
      <c r="Q54" s="55"/>
      <c r="R54" s="55"/>
      <c r="S54" s="55"/>
      <c r="T54" s="55"/>
      <c r="U54" s="43" t="e">
        <f>SUM(#REF!+#REF!)</f>
        <v>#REF!</v>
      </c>
      <c r="V54" s="55"/>
      <c r="W54" s="43">
        <f t="shared" si="4"/>
        <v>0</v>
      </c>
      <c r="X54" s="56"/>
      <c r="Y54" s="55"/>
    </row>
    <row r="55" spans="1:25" s="57" customFormat="1" hidden="1" x14ac:dyDescent="0.25">
      <c r="A55" s="52"/>
      <c r="B55" s="53" t="s">
        <v>137</v>
      </c>
      <c r="C55" s="54" t="s">
        <v>138</v>
      </c>
      <c r="D55" s="55"/>
      <c r="E55" s="55"/>
      <c r="F55" s="43">
        <f t="shared" si="25"/>
        <v>0</v>
      </c>
      <c r="G55" s="43"/>
      <c r="H55" s="55"/>
      <c r="I55" s="505"/>
      <c r="J55" s="55"/>
      <c r="K55" s="55"/>
      <c r="L55" s="55"/>
      <c r="M55" s="505"/>
      <c r="N55" s="55"/>
      <c r="O55" s="55"/>
      <c r="P55" s="55"/>
      <c r="Q55" s="55"/>
      <c r="R55" s="55"/>
      <c r="S55" s="55"/>
      <c r="T55" s="55"/>
      <c r="U55" s="43" t="e">
        <f>SUM(#REF!+#REF!)</f>
        <v>#REF!</v>
      </c>
      <c r="V55" s="55"/>
      <c r="W55" s="43">
        <f t="shared" si="4"/>
        <v>0</v>
      </c>
      <c r="X55" s="56"/>
      <c r="Y55" s="55"/>
    </row>
    <row r="56" spans="1:25" s="57" customFormat="1" hidden="1" x14ac:dyDescent="0.25">
      <c r="A56" s="52"/>
      <c r="B56" s="52">
        <v>3295</v>
      </c>
      <c r="C56" s="54" t="s">
        <v>139</v>
      </c>
      <c r="D56" s="55"/>
      <c r="E56" s="55"/>
      <c r="F56" s="43">
        <f t="shared" si="25"/>
        <v>0</v>
      </c>
      <c r="G56" s="43"/>
      <c r="H56" s="55"/>
      <c r="I56" s="505"/>
      <c r="J56" s="55"/>
      <c r="K56" s="55"/>
      <c r="L56" s="55"/>
      <c r="M56" s="505"/>
      <c r="N56" s="55"/>
      <c r="O56" s="55"/>
      <c r="P56" s="55"/>
      <c r="Q56" s="55"/>
      <c r="R56" s="55"/>
      <c r="S56" s="55"/>
      <c r="T56" s="55"/>
      <c r="U56" s="43" t="e">
        <f>SUM(#REF!+#REF!)</f>
        <v>#REF!</v>
      </c>
      <c r="V56" s="55"/>
      <c r="W56" s="43">
        <f t="shared" si="4"/>
        <v>0</v>
      </c>
      <c r="X56" s="56"/>
      <c r="Y56" s="55"/>
    </row>
    <row r="57" spans="1:25" s="57" customFormat="1" hidden="1" x14ac:dyDescent="0.25">
      <c r="A57" s="52"/>
      <c r="B57" s="52">
        <v>3296</v>
      </c>
      <c r="C57" s="65" t="s">
        <v>140</v>
      </c>
      <c r="D57" s="55"/>
      <c r="E57" s="55"/>
      <c r="F57" s="43">
        <f t="shared" si="25"/>
        <v>0</v>
      </c>
      <c r="G57" s="43"/>
      <c r="H57" s="55"/>
      <c r="I57" s="505"/>
      <c r="J57" s="55"/>
      <c r="K57" s="55"/>
      <c r="L57" s="55"/>
      <c r="M57" s="505"/>
      <c r="N57" s="55"/>
      <c r="O57" s="55"/>
      <c r="P57" s="55"/>
      <c r="Q57" s="55"/>
      <c r="R57" s="55"/>
      <c r="S57" s="55"/>
      <c r="T57" s="55"/>
      <c r="U57" s="43" t="e">
        <f>SUM(#REF!+#REF!)</f>
        <v>#REF!</v>
      </c>
      <c r="V57" s="55"/>
      <c r="W57" s="43">
        <f t="shared" si="4"/>
        <v>0</v>
      </c>
      <c r="X57" s="56"/>
      <c r="Y57" s="55"/>
    </row>
    <row r="58" spans="1:25" s="57" customFormat="1" x14ac:dyDescent="0.25">
      <c r="A58" s="52"/>
      <c r="B58" s="53" t="s">
        <v>141</v>
      </c>
      <c r="C58" s="54" t="s">
        <v>142</v>
      </c>
      <c r="D58" s="55"/>
      <c r="E58" s="55"/>
      <c r="F58" s="43">
        <f t="shared" si="25"/>
        <v>1000</v>
      </c>
      <c r="G58" s="43"/>
      <c r="H58" s="55">
        <v>1000</v>
      </c>
      <c r="I58" s="504">
        <v>0</v>
      </c>
      <c r="J58" s="55"/>
      <c r="K58" s="55"/>
      <c r="L58" s="55"/>
      <c r="M58" s="505"/>
      <c r="N58" s="55"/>
      <c r="O58" s="55"/>
      <c r="P58" s="55"/>
      <c r="Q58" s="55"/>
      <c r="R58" s="55"/>
      <c r="S58" s="55"/>
      <c r="T58" s="55"/>
      <c r="U58" s="43" t="e">
        <f>SUM(#REF!+#REF!)</f>
        <v>#REF!</v>
      </c>
      <c r="V58" s="55"/>
      <c r="W58" s="43">
        <f t="shared" si="4"/>
        <v>1000</v>
      </c>
      <c r="X58" s="56"/>
      <c r="Y58" s="55"/>
    </row>
    <row r="59" spans="1:25" s="61" customFormat="1" hidden="1" x14ac:dyDescent="0.25">
      <c r="A59" s="50"/>
      <c r="B59" s="58">
        <v>34</v>
      </c>
      <c r="C59" s="59" t="s">
        <v>143</v>
      </c>
      <c r="D59" s="60">
        <f>SUM(D60+D65)</f>
        <v>0</v>
      </c>
      <c r="E59" s="60">
        <f>SUM(E60+E65)</f>
        <v>0</v>
      </c>
      <c r="F59" s="43">
        <f t="shared" si="25"/>
        <v>0</v>
      </c>
      <c r="G59" s="60"/>
      <c r="H59" s="60">
        <f>SUM(H60+H65)</f>
        <v>0</v>
      </c>
      <c r="I59" s="506">
        <f>SUM(I60+I65)</f>
        <v>0</v>
      </c>
      <c r="J59" s="60">
        <f t="shared" ref="J59:T59" si="29">SUM(J60+J65)</f>
        <v>0</v>
      </c>
      <c r="K59" s="60">
        <f t="shared" ref="K59" si="30">SUM(K60+K65)</f>
        <v>0</v>
      </c>
      <c r="L59" s="60">
        <f t="shared" si="29"/>
        <v>0</v>
      </c>
      <c r="M59" s="506">
        <f t="shared" si="29"/>
        <v>0</v>
      </c>
      <c r="N59" s="60">
        <f>SUM(N60+N65)</f>
        <v>0</v>
      </c>
      <c r="O59" s="60">
        <f>SUM(O60+O65)</f>
        <v>0</v>
      </c>
      <c r="P59" s="60">
        <f t="shared" si="29"/>
        <v>0</v>
      </c>
      <c r="Q59" s="60">
        <f t="shared" si="29"/>
        <v>0</v>
      </c>
      <c r="R59" s="60">
        <f t="shared" si="29"/>
        <v>0</v>
      </c>
      <c r="S59" s="60">
        <f t="shared" si="29"/>
        <v>0</v>
      </c>
      <c r="T59" s="60">
        <f t="shared" si="29"/>
        <v>0</v>
      </c>
      <c r="U59" s="43" t="e">
        <f>SUM(#REF!+#REF!)</f>
        <v>#REF!</v>
      </c>
      <c r="V59" s="60">
        <f>SUM(V60+V65)</f>
        <v>0</v>
      </c>
      <c r="W59" s="43">
        <f t="shared" si="4"/>
        <v>0</v>
      </c>
      <c r="X59" s="51"/>
      <c r="Y59" s="60"/>
    </row>
    <row r="60" spans="1:25" s="61" customFormat="1" hidden="1" x14ac:dyDescent="0.25">
      <c r="A60" s="58"/>
      <c r="B60" s="58">
        <v>342</v>
      </c>
      <c r="C60" s="59" t="s">
        <v>144</v>
      </c>
      <c r="D60" s="60">
        <f>SUM(D61+D62+D63+D64)</f>
        <v>0</v>
      </c>
      <c r="E60" s="60">
        <f>SUM(E61+E62+E63+E64)</f>
        <v>0</v>
      </c>
      <c r="F60" s="43">
        <f t="shared" si="25"/>
        <v>0</v>
      </c>
      <c r="G60" s="60"/>
      <c r="H60" s="60">
        <f>SUM(H61+H62+H63+H64)</f>
        <v>0</v>
      </c>
      <c r="I60" s="506">
        <f>SUM(I61+I62+I63+I64)</f>
        <v>0</v>
      </c>
      <c r="J60" s="60">
        <f t="shared" ref="J60:T60" si="31">SUM(J61+J62+J63+J64)</f>
        <v>0</v>
      </c>
      <c r="K60" s="60">
        <f t="shared" ref="K60" si="32">SUM(K61+K62+K63+K64)</f>
        <v>0</v>
      </c>
      <c r="L60" s="60">
        <f t="shared" si="31"/>
        <v>0</v>
      </c>
      <c r="M60" s="506">
        <f t="shared" si="31"/>
        <v>0</v>
      </c>
      <c r="N60" s="60">
        <f>SUM(N61+N62+N63+N64)</f>
        <v>0</v>
      </c>
      <c r="O60" s="60">
        <f>SUM(O61+O62+O63+O64)</f>
        <v>0</v>
      </c>
      <c r="P60" s="60">
        <f t="shared" si="31"/>
        <v>0</v>
      </c>
      <c r="Q60" s="60">
        <f t="shared" si="31"/>
        <v>0</v>
      </c>
      <c r="R60" s="60">
        <f t="shared" si="31"/>
        <v>0</v>
      </c>
      <c r="S60" s="60">
        <f t="shared" si="31"/>
        <v>0</v>
      </c>
      <c r="T60" s="60">
        <f t="shared" si="31"/>
        <v>0</v>
      </c>
      <c r="U60" s="43" t="e">
        <f>SUM(#REF!+#REF!)</f>
        <v>#REF!</v>
      </c>
      <c r="V60" s="60">
        <f>SUM(V61+V62+V63+V64)</f>
        <v>0</v>
      </c>
      <c r="W60" s="43">
        <f t="shared" si="4"/>
        <v>0</v>
      </c>
      <c r="X60" s="51"/>
      <c r="Y60" s="60"/>
    </row>
    <row r="61" spans="1:25" s="57" customFormat="1" ht="27.75" hidden="1" customHeight="1" x14ac:dyDescent="0.25">
      <c r="A61" s="52"/>
      <c r="B61" s="53" t="s">
        <v>145</v>
      </c>
      <c r="C61" s="54" t="s">
        <v>146</v>
      </c>
      <c r="D61" s="55"/>
      <c r="E61" s="55"/>
      <c r="F61" s="43">
        <f t="shared" si="25"/>
        <v>0</v>
      </c>
      <c r="G61" s="43"/>
      <c r="H61" s="55"/>
      <c r="I61" s="505"/>
      <c r="J61" s="55"/>
      <c r="K61" s="55"/>
      <c r="L61" s="55"/>
      <c r="M61" s="505"/>
      <c r="N61" s="55"/>
      <c r="O61" s="55"/>
      <c r="P61" s="55"/>
      <c r="Q61" s="55"/>
      <c r="R61" s="55"/>
      <c r="S61" s="55"/>
      <c r="T61" s="55"/>
      <c r="U61" s="43" t="e">
        <f>SUM(#REF!+#REF!)</f>
        <v>#REF!</v>
      </c>
      <c r="V61" s="55"/>
      <c r="W61" s="43">
        <f t="shared" si="4"/>
        <v>0</v>
      </c>
      <c r="X61" s="56"/>
      <c r="Y61" s="55"/>
    </row>
    <row r="62" spans="1:25" s="57" customFormat="1" hidden="1" x14ac:dyDescent="0.25">
      <c r="A62" s="52"/>
      <c r="B62" s="52">
        <v>3426</v>
      </c>
      <c r="C62" s="54" t="s">
        <v>147</v>
      </c>
      <c r="D62" s="55"/>
      <c r="E62" s="55"/>
      <c r="F62" s="43">
        <f t="shared" si="25"/>
        <v>0</v>
      </c>
      <c r="G62" s="43"/>
      <c r="H62" s="55"/>
      <c r="I62" s="505"/>
      <c r="J62" s="55"/>
      <c r="K62" s="55"/>
      <c r="L62" s="55"/>
      <c r="M62" s="505"/>
      <c r="N62" s="55"/>
      <c r="O62" s="55"/>
      <c r="P62" s="55"/>
      <c r="Q62" s="55"/>
      <c r="R62" s="55"/>
      <c r="S62" s="55"/>
      <c r="T62" s="55"/>
      <c r="U62" s="43" t="e">
        <f>SUM(#REF!+#REF!)</f>
        <v>#REF!</v>
      </c>
      <c r="V62" s="55"/>
      <c r="W62" s="43">
        <f t="shared" si="4"/>
        <v>0</v>
      </c>
      <c r="X62" s="56"/>
      <c r="Y62" s="55"/>
    </row>
    <row r="63" spans="1:25" s="57" customFormat="1" ht="27" hidden="1" x14ac:dyDescent="0.25">
      <c r="A63" s="52"/>
      <c r="B63" s="52">
        <v>3427</v>
      </c>
      <c r="C63" s="54" t="s">
        <v>148</v>
      </c>
      <c r="D63" s="55"/>
      <c r="E63" s="55"/>
      <c r="F63" s="43">
        <f t="shared" si="25"/>
        <v>0</v>
      </c>
      <c r="G63" s="43"/>
      <c r="H63" s="55"/>
      <c r="I63" s="505"/>
      <c r="J63" s="55"/>
      <c r="K63" s="55"/>
      <c r="L63" s="55"/>
      <c r="M63" s="505"/>
      <c r="N63" s="55"/>
      <c r="O63" s="55"/>
      <c r="P63" s="55"/>
      <c r="Q63" s="55"/>
      <c r="R63" s="55"/>
      <c r="S63" s="55"/>
      <c r="T63" s="55"/>
      <c r="U63" s="43" t="e">
        <f>SUM(#REF!+#REF!)</f>
        <v>#REF!</v>
      </c>
      <c r="V63" s="55"/>
      <c r="W63" s="43">
        <f t="shared" si="4"/>
        <v>0</v>
      </c>
      <c r="X63" s="56"/>
      <c r="Y63" s="55"/>
    </row>
    <row r="64" spans="1:25" s="57" customFormat="1" hidden="1" x14ac:dyDescent="0.25">
      <c r="A64" s="52"/>
      <c r="B64" s="52">
        <v>3428</v>
      </c>
      <c r="C64" s="54" t="s">
        <v>149</v>
      </c>
      <c r="D64" s="55"/>
      <c r="E64" s="55"/>
      <c r="F64" s="43">
        <f t="shared" si="25"/>
        <v>0</v>
      </c>
      <c r="G64" s="43"/>
      <c r="H64" s="55"/>
      <c r="I64" s="505"/>
      <c r="J64" s="55"/>
      <c r="K64" s="55"/>
      <c r="L64" s="55"/>
      <c r="M64" s="505"/>
      <c r="N64" s="55"/>
      <c r="O64" s="55"/>
      <c r="P64" s="55"/>
      <c r="Q64" s="55"/>
      <c r="R64" s="55"/>
      <c r="S64" s="55"/>
      <c r="T64" s="55"/>
      <c r="U64" s="43" t="e">
        <f>SUM(#REF!+#REF!)</f>
        <v>#REF!</v>
      </c>
      <c r="V64" s="55"/>
      <c r="W64" s="43">
        <f t="shared" si="4"/>
        <v>0</v>
      </c>
      <c r="X64" s="56"/>
      <c r="Y64" s="55"/>
    </row>
    <row r="65" spans="1:25" s="61" customFormat="1" hidden="1" x14ac:dyDescent="0.25">
      <c r="A65" s="58"/>
      <c r="B65" s="58">
        <v>343</v>
      </c>
      <c r="C65" s="59"/>
      <c r="D65" s="60">
        <f>SUM(D66+D67+D68+D69)</f>
        <v>0</v>
      </c>
      <c r="E65" s="60">
        <f>SUM(E66+E67+E68+E69)</f>
        <v>0</v>
      </c>
      <c r="F65" s="43">
        <f t="shared" si="25"/>
        <v>0</v>
      </c>
      <c r="G65" s="60"/>
      <c r="H65" s="60">
        <f>SUM(H66+H67+H68+H69)</f>
        <v>0</v>
      </c>
      <c r="I65" s="506">
        <f>SUM(I66+I67+I68+I69)</f>
        <v>0</v>
      </c>
      <c r="J65" s="60">
        <f t="shared" ref="J65:T65" si="33">SUM(J66+J67+J68+J69)</f>
        <v>0</v>
      </c>
      <c r="K65" s="60">
        <f t="shared" ref="K65" si="34">SUM(K66+K67+K68+K69)</f>
        <v>0</v>
      </c>
      <c r="L65" s="60">
        <f t="shared" si="33"/>
        <v>0</v>
      </c>
      <c r="M65" s="506">
        <f t="shared" si="33"/>
        <v>0</v>
      </c>
      <c r="N65" s="60">
        <f>SUM(N66+N67+N68+N69)</f>
        <v>0</v>
      </c>
      <c r="O65" s="60">
        <f>SUM(O66+O67+O68+O69)</f>
        <v>0</v>
      </c>
      <c r="P65" s="60">
        <f t="shared" si="33"/>
        <v>0</v>
      </c>
      <c r="Q65" s="60">
        <f t="shared" si="33"/>
        <v>0</v>
      </c>
      <c r="R65" s="60">
        <f t="shared" si="33"/>
        <v>0</v>
      </c>
      <c r="S65" s="60">
        <f t="shared" si="33"/>
        <v>0</v>
      </c>
      <c r="T65" s="60">
        <f t="shared" si="33"/>
        <v>0</v>
      </c>
      <c r="U65" s="43" t="e">
        <f>SUM(#REF!+#REF!)</f>
        <v>#REF!</v>
      </c>
      <c r="V65" s="60">
        <f>SUM(V66+V67+V68+V69)</f>
        <v>0</v>
      </c>
      <c r="W65" s="43">
        <f t="shared" si="4"/>
        <v>0</v>
      </c>
      <c r="X65" s="51"/>
      <c r="Y65" s="60"/>
    </row>
    <row r="66" spans="1:25" s="57" customFormat="1" hidden="1" x14ac:dyDescent="0.25">
      <c r="A66" s="52"/>
      <c r="B66" s="53" t="s">
        <v>150</v>
      </c>
      <c r="C66" s="54" t="s">
        <v>151</v>
      </c>
      <c r="D66" s="55"/>
      <c r="E66" s="55"/>
      <c r="F66" s="43">
        <f t="shared" si="25"/>
        <v>0</v>
      </c>
      <c r="G66" s="43"/>
      <c r="H66" s="55"/>
      <c r="I66" s="505"/>
      <c r="J66" s="55"/>
      <c r="K66" s="55"/>
      <c r="L66" s="55"/>
      <c r="M66" s="505"/>
      <c r="N66" s="55"/>
      <c r="O66" s="55"/>
      <c r="P66" s="55"/>
      <c r="Q66" s="55"/>
      <c r="R66" s="55"/>
      <c r="S66" s="55"/>
      <c r="T66" s="55"/>
      <c r="U66" s="43" t="e">
        <f>SUM(#REF!+#REF!)</f>
        <v>#REF!</v>
      </c>
      <c r="V66" s="55"/>
      <c r="W66" s="43">
        <f t="shared" si="4"/>
        <v>0</v>
      </c>
      <c r="X66" s="56"/>
      <c r="Y66" s="55"/>
    </row>
    <row r="67" spans="1:25" s="57" customFormat="1" hidden="1" x14ac:dyDescent="0.25">
      <c r="A67" s="52"/>
      <c r="B67" s="53" t="s">
        <v>152</v>
      </c>
      <c r="C67" s="54" t="s">
        <v>153</v>
      </c>
      <c r="D67" s="55"/>
      <c r="E67" s="55"/>
      <c r="F67" s="43">
        <f t="shared" si="25"/>
        <v>0</v>
      </c>
      <c r="G67" s="43"/>
      <c r="H67" s="55"/>
      <c r="I67" s="505"/>
      <c r="J67" s="55"/>
      <c r="K67" s="55"/>
      <c r="L67" s="55"/>
      <c r="M67" s="505"/>
      <c r="N67" s="55"/>
      <c r="O67" s="55"/>
      <c r="P67" s="55"/>
      <c r="Q67" s="55"/>
      <c r="R67" s="55"/>
      <c r="S67" s="55"/>
      <c r="T67" s="55"/>
      <c r="U67" s="43" t="e">
        <f>SUM(#REF!+#REF!)</f>
        <v>#REF!</v>
      </c>
      <c r="V67" s="55"/>
      <c r="W67" s="43">
        <f t="shared" si="4"/>
        <v>0</v>
      </c>
      <c r="X67" s="56"/>
      <c r="Y67" s="55"/>
    </row>
    <row r="68" spans="1:25" s="57" customFormat="1" hidden="1" x14ac:dyDescent="0.25">
      <c r="A68" s="52"/>
      <c r="B68" s="53" t="s">
        <v>154</v>
      </c>
      <c r="C68" s="54" t="s">
        <v>155</v>
      </c>
      <c r="D68" s="55"/>
      <c r="E68" s="55"/>
      <c r="F68" s="43">
        <f t="shared" si="25"/>
        <v>0</v>
      </c>
      <c r="G68" s="43"/>
      <c r="H68" s="55"/>
      <c r="I68" s="505"/>
      <c r="J68" s="55"/>
      <c r="K68" s="55"/>
      <c r="L68" s="55"/>
      <c r="M68" s="505"/>
      <c r="N68" s="55"/>
      <c r="O68" s="55"/>
      <c r="P68" s="55"/>
      <c r="Q68" s="55"/>
      <c r="R68" s="55"/>
      <c r="S68" s="55"/>
      <c r="T68" s="55"/>
      <c r="U68" s="43" t="e">
        <f>SUM(#REF!+#REF!)</f>
        <v>#REF!</v>
      </c>
      <c r="V68" s="55"/>
      <c r="W68" s="43">
        <f t="shared" si="4"/>
        <v>0</v>
      </c>
      <c r="X68" s="56"/>
      <c r="Y68" s="55"/>
    </row>
    <row r="69" spans="1:25" s="57" customFormat="1" hidden="1" x14ac:dyDescent="0.25">
      <c r="A69" s="52"/>
      <c r="B69" s="53" t="s">
        <v>156</v>
      </c>
      <c r="C69" s="54" t="s">
        <v>157</v>
      </c>
      <c r="D69" s="55"/>
      <c r="E69" s="55"/>
      <c r="F69" s="43">
        <f t="shared" si="25"/>
        <v>0</v>
      </c>
      <c r="G69" s="43"/>
      <c r="H69" s="55"/>
      <c r="I69" s="505"/>
      <c r="J69" s="55"/>
      <c r="K69" s="55"/>
      <c r="L69" s="55"/>
      <c r="M69" s="505"/>
      <c r="N69" s="55"/>
      <c r="O69" s="55"/>
      <c r="P69" s="55"/>
      <c r="Q69" s="55"/>
      <c r="R69" s="55"/>
      <c r="S69" s="55"/>
      <c r="T69" s="55"/>
      <c r="U69" s="43" t="e">
        <f>SUM(#REF!+#REF!)</f>
        <v>#REF!</v>
      </c>
      <c r="V69" s="55"/>
      <c r="W69" s="43">
        <f t="shared" si="4"/>
        <v>0</v>
      </c>
      <c r="X69" s="56"/>
      <c r="Y69" s="55"/>
    </row>
    <row r="70" spans="1:25" s="46" customFormat="1" hidden="1" x14ac:dyDescent="0.25">
      <c r="B70" s="66">
        <v>4</v>
      </c>
      <c r="C70" s="46" t="s">
        <v>158</v>
      </c>
      <c r="D70" s="49">
        <f>SUM(D71)</f>
        <v>0</v>
      </c>
      <c r="E70" s="49">
        <f t="shared" ref="E70:V70" si="35">SUM(E71)</f>
        <v>0</v>
      </c>
      <c r="F70" s="43">
        <f t="shared" si="25"/>
        <v>0</v>
      </c>
      <c r="G70" s="49"/>
      <c r="H70" s="49">
        <f t="shared" si="35"/>
        <v>0</v>
      </c>
      <c r="I70" s="368">
        <f t="shared" si="35"/>
        <v>0</v>
      </c>
      <c r="J70" s="49">
        <f t="shared" si="35"/>
        <v>0</v>
      </c>
      <c r="K70" s="49">
        <f t="shared" si="35"/>
        <v>0</v>
      </c>
      <c r="L70" s="49">
        <f t="shared" si="35"/>
        <v>0</v>
      </c>
      <c r="M70" s="368">
        <f t="shared" si="35"/>
        <v>0</v>
      </c>
      <c r="N70" s="49">
        <f t="shared" si="35"/>
        <v>0</v>
      </c>
      <c r="O70" s="49">
        <f t="shared" si="35"/>
        <v>0</v>
      </c>
      <c r="P70" s="49">
        <f t="shared" si="35"/>
        <v>0</v>
      </c>
      <c r="Q70" s="49">
        <f t="shared" si="35"/>
        <v>0</v>
      </c>
      <c r="R70" s="49">
        <f t="shared" si="35"/>
        <v>0</v>
      </c>
      <c r="S70" s="49">
        <f t="shared" si="35"/>
        <v>0</v>
      </c>
      <c r="T70" s="49">
        <f t="shared" si="35"/>
        <v>0</v>
      </c>
      <c r="U70" s="43" t="e">
        <f>SUM(#REF!+#REF!)</f>
        <v>#REF!</v>
      </c>
      <c r="V70" s="49">
        <f t="shared" si="35"/>
        <v>0</v>
      </c>
      <c r="W70" s="43">
        <f t="shared" si="4"/>
        <v>0</v>
      </c>
      <c r="X70" s="51"/>
      <c r="Y70" s="49"/>
    </row>
    <row r="71" spans="1:25" s="46" customFormat="1" hidden="1" x14ac:dyDescent="0.25">
      <c r="B71" s="66">
        <v>42</v>
      </c>
      <c r="D71" s="49">
        <f>SUM(D72+D80+D83+D88)</f>
        <v>0</v>
      </c>
      <c r="E71" s="49">
        <f>SUM(E72+E80+E83+E88)</f>
        <v>0</v>
      </c>
      <c r="F71" s="43">
        <f t="shared" si="25"/>
        <v>0</v>
      </c>
      <c r="G71" s="49"/>
      <c r="H71" s="49">
        <f>SUM(H72+H80+H83+H88)</f>
        <v>0</v>
      </c>
      <c r="I71" s="368">
        <f>SUM(I72+I80+I83+I88)</f>
        <v>0</v>
      </c>
      <c r="J71" s="49">
        <f t="shared" ref="J71:T71" si="36">SUM(J72+J80+J83+J88)</f>
        <v>0</v>
      </c>
      <c r="K71" s="49">
        <f t="shared" ref="K71" si="37">SUM(K72+K80+K83+K88)</f>
        <v>0</v>
      </c>
      <c r="L71" s="49">
        <f t="shared" si="36"/>
        <v>0</v>
      </c>
      <c r="M71" s="368">
        <f t="shared" si="36"/>
        <v>0</v>
      </c>
      <c r="N71" s="49">
        <f>SUM(N72+N80+N83+N88)</f>
        <v>0</v>
      </c>
      <c r="O71" s="49">
        <f>SUM(O72+O80+O83+O88)</f>
        <v>0</v>
      </c>
      <c r="P71" s="49">
        <f t="shared" si="36"/>
        <v>0</v>
      </c>
      <c r="Q71" s="49">
        <f t="shared" si="36"/>
        <v>0</v>
      </c>
      <c r="R71" s="49">
        <f t="shared" si="36"/>
        <v>0</v>
      </c>
      <c r="S71" s="49">
        <f t="shared" si="36"/>
        <v>0</v>
      </c>
      <c r="T71" s="49">
        <f t="shared" si="36"/>
        <v>0</v>
      </c>
      <c r="U71" s="43" t="e">
        <f>SUM(#REF!+#REF!)</f>
        <v>#REF!</v>
      </c>
      <c r="V71" s="49">
        <f>SUM(V72+V80+V83+V88)</f>
        <v>0</v>
      </c>
      <c r="W71" s="43">
        <f t="shared" si="4"/>
        <v>0</v>
      </c>
      <c r="X71" s="51"/>
      <c r="Y71" s="49"/>
    </row>
    <row r="72" spans="1:25" s="46" customFormat="1" hidden="1" x14ac:dyDescent="0.25">
      <c r="B72" s="66">
        <v>422</v>
      </c>
      <c r="D72" s="49">
        <f>SUM(D73+D74+D75+D76+D77+D78+D79)</f>
        <v>0</v>
      </c>
      <c r="E72" s="49">
        <f>SUM(E73+E74+E75+E76+E77+E78+E79)</f>
        <v>0</v>
      </c>
      <c r="F72" s="43">
        <f t="shared" si="25"/>
        <v>0</v>
      </c>
      <c r="G72" s="49"/>
      <c r="H72" s="49">
        <f>SUM(H73+H74+H75+H76+H77+H78+H79)</f>
        <v>0</v>
      </c>
      <c r="I72" s="368">
        <f>SUM(I73+I74+I75+I76+I77+I78+I79)</f>
        <v>0</v>
      </c>
      <c r="J72" s="49">
        <f t="shared" ref="J72:T72" si="38">SUM(J73+J74+J75+J76+J77+J78+J79)</f>
        <v>0</v>
      </c>
      <c r="K72" s="49">
        <f t="shared" ref="K72" si="39">SUM(K73+K74+K75+K76+K77+K78+K79)</f>
        <v>0</v>
      </c>
      <c r="L72" s="49">
        <f t="shared" si="38"/>
        <v>0</v>
      </c>
      <c r="M72" s="368">
        <f t="shared" si="38"/>
        <v>0</v>
      </c>
      <c r="N72" s="49">
        <f>SUM(N73+N74+N75+N76+N77+N78+N79)</f>
        <v>0</v>
      </c>
      <c r="O72" s="49">
        <f>SUM(O73+O74+O75+O76+O77+O78+O79)</f>
        <v>0</v>
      </c>
      <c r="P72" s="49">
        <f t="shared" si="38"/>
        <v>0</v>
      </c>
      <c r="Q72" s="49">
        <f t="shared" si="38"/>
        <v>0</v>
      </c>
      <c r="R72" s="49">
        <f t="shared" si="38"/>
        <v>0</v>
      </c>
      <c r="S72" s="49">
        <f t="shared" si="38"/>
        <v>0</v>
      </c>
      <c r="T72" s="49">
        <f t="shared" si="38"/>
        <v>0</v>
      </c>
      <c r="U72" s="43" t="e">
        <f>SUM(#REF!+#REF!)</f>
        <v>#REF!</v>
      </c>
      <c r="V72" s="49">
        <f>SUM(V73+V74+V75+V76+V77+V78+V79)</f>
        <v>0</v>
      </c>
      <c r="W72" s="43">
        <f t="shared" si="4"/>
        <v>0</v>
      </c>
      <c r="X72" s="51"/>
      <c r="Y72" s="49"/>
    </row>
    <row r="73" spans="1:25" s="57" customFormat="1" hidden="1" x14ac:dyDescent="0.25">
      <c r="A73" s="52"/>
      <c r="B73" s="67" t="s">
        <v>159</v>
      </c>
      <c r="C73" s="68" t="s">
        <v>160</v>
      </c>
      <c r="D73" s="55"/>
      <c r="E73" s="55"/>
      <c r="F73" s="43">
        <f t="shared" si="25"/>
        <v>0</v>
      </c>
      <c r="G73" s="43"/>
      <c r="H73" s="55"/>
      <c r="I73" s="505"/>
      <c r="J73" s="55"/>
      <c r="K73" s="55"/>
      <c r="L73" s="55"/>
      <c r="M73" s="505"/>
      <c r="N73" s="55"/>
      <c r="O73" s="55"/>
      <c r="P73" s="55"/>
      <c r="Q73" s="55"/>
      <c r="R73" s="55"/>
      <c r="S73" s="55"/>
      <c r="T73" s="55"/>
      <c r="U73" s="43" t="e">
        <f>SUM(#REF!+#REF!)</f>
        <v>#REF!</v>
      </c>
      <c r="V73" s="55"/>
      <c r="W73" s="43">
        <f t="shared" si="4"/>
        <v>0</v>
      </c>
      <c r="X73" s="56"/>
      <c r="Y73" s="55"/>
    </row>
    <row r="74" spans="1:25" s="57" customFormat="1" hidden="1" x14ac:dyDescent="0.25">
      <c r="A74" s="52"/>
      <c r="B74" s="67" t="s">
        <v>161</v>
      </c>
      <c r="C74" s="68" t="s">
        <v>162</v>
      </c>
      <c r="D74" s="55"/>
      <c r="E74" s="55"/>
      <c r="F74" s="43">
        <f t="shared" si="25"/>
        <v>0</v>
      </c>
      <c r="G74" s="43"/>
      <c r="H74" s="55"/>
      <c r="I74" s="505"/>
      <c r="J74" s="55"/>
      <c r="K74" s="55"/>
      <c r="L74" s="55"/>
      <c r="M74" s="505"/>
      <c r="N74" s="55"/>
      <c r="O74" s="55"/>
      <c r="P74" s="55"/>
      <c r="Q74" s="55"/>
      <c r="R74" s="55"/>
      <c r="S74" s="55"/>
      <c r="T74" s="55"/>
      <c r="U74" s="43" t="e">
        <f>SUM(#REF!+#REF!)</f>
        <v>#REF!</v>
      </c>
      <c r="V74" s="55"/>
      <c r="W74" s="43">
        <f t="shared" si="4"/>
        <v>0</v>
      </c>
      <c r="X74" s="56"/>
      <c r="Y74" s="55"/>
    </row>
    <row r="75" spans="1:25" s="57" customFormat="1" hidden="1" x14ac:dyDescent="0.25">
      <c r="A75" s="52"/>
      <c r="B75" s="67" t="s">
        <v>163</v>
      </c>
      <c r="C75" s="68" t="s">
        <v>164</v>
      </c>
      <c r="D75" s="55"/>
      <c r="E75" s="55"/>
      <c r="F75" s="43">
        <f t="shared" si="25"/>
        <v>0</v>
      </c>
      <c r="G75" s="43"/>
      <c r="H75" s="55"/>
      <c r="I75" s="505"/>
      <c r="J75" s="55"/>
      <c r="K75" s="55"/>
      <c r="L75" s="55"/>
      <c r="M75" s="505"/>
      <c r="N75" s="55"/>
      <c r="O75" s="55"/>
      <c r="P75" s="55"/>
      <c r="Q75" s="55"/>
      <c r="R75" s="55"/>
      <c r="S75" s="55"/>
      <c r="T75" s="55"/>
      <c r="U75" s="43" t="e">
        <f>SUM(#REF!+#REF!)</f>
        <v>#REF!</v>
      </c>
      <c r="V75" s="55"/>
      <c r="W75" s="43">
        <f t="shared" ref="W75:W138" si="40">SUM(H75:R75)</f>
        <v>0</v>
      </c>
      <c r="X75" s="56"/>
      <c r="Y75" s="55"/>
    </row>
    <row r="76" spans="1:25" s="57" customFormat="1" hidden="1" x14ac:dyDescent="0.25">
      <c r="A76" s="52"/>
      <c r="B76" s="67" t="s">
        <v>165</v>
      </c>
      <c r="C76" s="68" t="s">
        <v>166</v>
      </c>
      <c r="D76" s="55"/>
      <c r="E76" s="55"/>
      <c r="F76" s="43">
        <f t="shared" ref="F76:F90" si="41">SUM(H76:T76)</f>
        <v>0</v>
      </c>
      <c r="G76" s="43"/>
      <c r="H76" s="55"/>
      <c r="I76" s="505"/>
      <c r="J76" s="55"/>
      <c r="K76" s="55"/>
      <c r="L76" s="55"/>
      <c r="M76" s="505"/>
      <c r="N76" s="55"/>
      <c r="O76" s="55"/>
      <c r="P76" s="55"/>
      <c r="Q76" s="55"/>
      <c r="R76" s="55"/>
      <c r="S76" s="55"/>
      <c r="T76" s="55"/>
      <c r="U76" s="43" t="e">
        <f>SUM(#REF!+#REF!)</f>
        <v>#REF!</v>
      </c>
      <c r="V76" s="55"/>
      <c r="W76" s="43">
        <f t="shared" si="40"/>
        <v>0</v>
      </c>
      <c r="X76" s="56"/>
      <c r="Y76" s="55"/>
    </row>
    <row r="77" spans="1:25" s="57" customFormat="1" hidden="1" x14ac:dyDescent="0.25">
      <c r="A77" s="52"/>
      <c r="B77" s="67" t="s">
        <v>167</v>
      </c>
      <c r="C77" s="68" t="s">
        <v>168</v>
      </c>
      <c r="D77" s="55"/>
      <c r="E77" s="55"/>
      <c r="F77" s="43">
        <f t="shared" si="41"/>
        <v>0</v>
      </c>
      <c r="G77" s="43"/>
      <c r="H77" s="55"/>
      <c r="I77" s="505"/>
      <c r="J77" s="55"/>
      <c r="K77" s="55"/>
      <c r="L77" s="55"/>
      <c r="M77" s="505"/>
      <c r="N77" s="55"/>
      <c r="O77" s="55"/>
      <c r="P77" s="55"/>
      <c r="Q77" s="55"/>
      <c r="R77" s="55"/>
      <c r="S77" s="55"/>
      <c r="T77" s="55"/>
      <c r="U77" s="43" t="e">
        <f>SUM(#REF!+#REF!)</f>
        <v>#REF!</v>
      </c>
      <c r="V77" s="55"/>
      <c r="W77" s="43">
        <f t="shared" si="40"/>
        <v>0</v>
      </c>
      <c r="X77" s="56"/>
      <c r="Y77" s="55"/>
    </row>
    <row r="78" spans="1:25" s="57" customFormat="1" hidden="1" x14ac:dyDescent="0.25">
      <c r="A78" s="52"/>
      <c r="B78" s="67" t="s">
        <v>169</v>
      </c>
      <c r="C78" s="68" t="s">
        <v>170</v>
      </c>
      <c r="D78" s="55"/>
      <c r="E78" s="55"/>
      <c r="F78" s="43">
        <f t="shared" si="41"/>
        <v>0</v>
      </c>
      <c r="G78" s="43"/>
      <c r="H78" s="55"/>
      <c r="I78" s="505"/>
      <c r="J78" s="55"/>
      <c r="K78" s="55"/>
      <c r="L78" s="55"/>
      <c r="M78" s="505"/>
      <c r="N78" s="55"/>
      <c r="O78" s="55"/>
      <c r="P78" s="55"/>
      <c r="Q78" s="55"/>
      <c r="R78" s="55"/>
      <c r="S78" s="55"/>
      <c r="T78" s="55"/>
      <c r="U78" s="43" t="e">
        <f>SUM(#REF!+#REF!)</f>
        <v>#REF!</v>
      </c>
      <c r="V78" s="55"/>
      <c r="W78" s="43">
        <f t="shared" si="40"/>
        <v>0</v>
      </c>
      <c r="X78" s="56"/>
      <c r="Y78" s="55"/>
    </row>
    <row r="79" spans="1:25" s="57" customFormat="1" hidden="1" x14ac:dyDescent="0.25">
      <c r="A79" s="52"/>
      <c r="B79" s="67" t="s">
        <v>171</v>
      </c>
      <c r="C79" s="68" t="s">
        <v>172</v>
      </c>
      <c r="D79" s="55"/>
      <c r="E79" s="55"/>
      <c r="F79" s="43">
        <f t="shared" si="41"/>
        <v>0</v>
      </c>
      <c r="G79" s="43"/>
      <c r="H79" s="55"/>
      <c r="I79" s="505"/>
      <c r="J79" s="55"/>
      <c r="K79" s="55"/>
      <c r="L79" s="55"/>
      <c r="M79" s="505"/>
      <c r="N79" s="55"/>
      <c r="O79" s="55"/>
      <c r="P79" s="55"/>
      <c r="Q79" s="55"/>
      <c r="R79" s="55"/>
      <c r="S79" s="55"/>
      <c r="T79" s="55"/>
      <c r="U79" s="43" t="e">
        <f>SUM(#REF!+#REF!)</f>
        <v>#REF!</v>
      </c>
      <c r="V79" s="55"/>
      <c r="W79" s="43">
        <f t="shared" si="40"/>
        <v>0</v>
      </c>
      <c r="X79" s="56"/>
      <c r="Y79" s="55"/>
    </row>
    <row r="80" spans="1:25" s="61" customFormat="1" hidden="1" x14ac:dyDescent="0.25">
      <c r="A80" s="58"/>
      <c r="B80" s="58">
        <v>423</v>
      </c>
      <c r="C80" s="69"/>
      <c r="D80" s="60">
        <f>SUM(D81+D82)</f>
        <v>0</v>
      </c>
      <c r="E80" s="60">
        <f>SUM(E81+E82)</f>
        <v>0</v>
      </c>
      <c r="F80" s="43">
        <f t="shared" si="41"/>
        <v>0</v>
      </c>
      <c r="G80" s="60"/>
      <c r="H80" s="60">
        <f>SUM(H81+H82)</f>
        <v>0</v>
      </c>
      <c r="I80" s="506">
        <f>SUM(I81+I82)</f>
        <v>0</v>
      </c>
      <c r="J80" s="60">
        <f t="shared" ref="J80:T80" si="42">SUM(J81+J82)</f>
        <v>0</v>
      </c>
      <c r="K80" s="60">
        <f t="shared" ref="K80" si="43">SUM(K81+K82)</f>
        <v>0</v>
      </c>
      <c r="L80" s="60">
        <f t="shared" si="42"/>
        <v>0</v>
      </c>
      <c r="M80" s="506">
        <f t="shared" si="42"/>
        <v>0</v>
      </c>
      <c r="N80" s="60">
        <f>SUM(N81+N82)</f>
        <v>0</v>
      </c>
      <c r="O80" s="60">
        <f>SUM(O81+O82)</f>
        <v>0</v>
      </c>
      <c r="P80" s="60">
        <f t="shared" si="42"/>
        <v>0</v>
      </c>
      <c r="Q80" s="60">
        <f t="shared" si="42"/>
        <v>0</v>
      </c>
      <c r="R80" s="60">
        <f t="shared" si="42"/>
        <v>0</v>
      </c>
      <c r="S80" s="60">
        <f t="shared" si="42"/>
        <v>0</v>
      </c>
      <c r="T80" s="60">
        <f t="shared" si="42"/>
        <v>0</v>
      </c>
      <c r="U80" s="43" t="e">
        <f>SUM(#REF!+#REF!)</f>
        <v>#REF!</v>
      </c>
      <c r="V80" s="60">
        <f>SUM(V81+V82)</f>
        <v>0</v>
      </c>
      <c r="W80" s="43">
        <f t="shared" si="40"/>
        <v>0</v>
      </c>
      <c r="X80" s="51"/>
      <c r="Y80" s="60"/>
    </row>
    <row r="81" spans="1:27" s="57" customFormat="1" hidden="1" x14ac:dyDescent="0.25">
      <c r="A81" s="52"/>
      <c r="B81" s="67" t="s">
        <v>173</v>
      </c>
      <c r="C81" s="68" t="s">
        <v>174</v>
      </c>
      <c r="D81" s="55"/>
      <c r="E81" s="55"/>
      <c r="F81" s="43">
        <f t="shared" si="41"/>
        <v>0</v>
      </c>
      <c r="G81" s="43"/>
      <c r="H81" s="55"/>
      <c r="I81" s="505"/>
      <c r="J81" s="55"/>
      <c r="K81" s="55"/>
      <c r="L81" s="55"/>
      <c r="M81" s="505"/>
      <c r="N81" s="55"/>
      <c r="O81" s="55"/>
      <c r="P81" s="55"/>
      <c r="Q81" s="55"/>
      <c r="R81" s="55"/>
      <c r="S81" s="55"/>
      <c r="T81" s="55"/>
      <c r="U81" s="43" t="e">
        <f>SUM(#REF!+#REF!)</f>
        <v>#REF!</v>
      </c>
      <c r="V81" s="55"/>
      <c r="W81" s="43">
        <f t="shared" si="40"/>
        <v>0</v>
      </c>
      <c r="X81" s="56"/>
      <c r="Y81" s="55"/>
    </row>
    <row r="82" spans="1:27" s="57" customFormat="1" hidden="1" x14ac:dyDescent="0.25">
      <c r="A82" s="52"/>
      <c r="B82" s="67" t="s">
        <v>175</v>
      </c>
      <c r="C82" s="68" t="s">
        <v>176</v>
      </c>
      <c r="D82" s="55"/>
      <c r="E82" s="55"/>
      <c r="F82" s="43">
        <f t="shared" si="41"/>
        <v>0</v>
      </c>
      <c r="G82" s="43"/>
      <c r="H82" s="55"/>
      <c r="I82" s="505"/>
      <c r="J82" s="55"/>
      <c r="K82" s="55"/>
      <c r="L82" s="55"/>
      <c r="M82" s="505"/>
      <c r="N82" s="55"/>
      <c r="O82" s="55"/>
      <c r="P82" s="55"/>
      <c r="Q82" s="55"/>
      <c r="R82" s="55"/>
      <c r="S82" s="55"/>
      <c r="T82" s="55"/>
      <c r="U82" s="43" t="e">
        <f>SUM(#REF!+#REF!)</f>
        <v>#REF!</v>
      </c>
      <c r="V82" s="55"/>
      <c r="W82" s="43">
        <f t="shared" si="40"/>
        <v>0</v>
      </c>
      <c r="X82" s="56"/>
      <c r="Y82" s="55"/>
    </row>
    <row r="83" spans="1:27" s="61" customFormat="1" hidden="1" x14ac:dyDescent="0.25">
      <c r="A83" s="58"/>
      <c r="B83" s="58">
        <v>424</v>
      </c>
      <c r="C83" s="69"/>
      <c r="D83" s="60">
        <f>SUM(D84+D85+D86+D87)</f>
        <v>0</v>
      </c>
      <c r="E83" s="60">
        <f>SUM(E84+E85+E86+E87)</f>
        <v>0</v>
      </c>
      <c r="F83" s="43">
        <f t="shared" si="41"/>
        <v>0</v>
      </c>
      <c r="G83" s="60"/>
      <c r="H83" s="60">
        <f>SUM(H84+H85+H86+H87)</f>
        <v>0</v>
      </c>
      <c r="I83" s="506">
        <f>SUM(I84+I85+I86+I87)</f>
        <v>0</v>
      </c>
      <c r="J83" s="60">
        <f t="shared" ref="J83:T83" si="44">SUM(J84+J85+J86+J87)</f>
        <v>0</v>
      </c>
      <c r="K83" s="60">
        <f t="shared" ref="K83" si="45">SUM(K84+K85+K86+K87)</f>
        <v>0</v>
      </c>
      <c r="L83" s="60">
        <f t="shared" si="44"/>
        <v>0</v>
      </c>
      <c r="M83" s="506">
        <f t="shared" si="44"/>
        <v>0</v>
      </c>
      <c r="N83" s="60">
        <f>SUM(N84+N85+N86+N87)</f>
        <v>0</v>
      </c>
      <c r="O83" s="60">
        <f>SUM(O84+O85+O86+O87)</f>
        <v>0</v>
      </c>
      <c r="P83" s="60">
        <f t="shared" si="44"/>
        <v>0</v>
      </c>
      <c r="Q83" s="60">
        <f t="shared" si="44"/>
        <v>0</v>
      </c>
      <c r="R83" s="60">
        <f t="shared" si="44"/>
        <v>0</v>
      </c>
      <c r="S83" s="60">
        <f t="shared" si="44"/>
        <v>0</v>
      </c>
      <c r="T83" s="60">
        <f t="shared" si="44"/>
        <v>0</v>
      </c>
      <c r="U83" s="43" t="e">
        <f>SUM(#REF!+#REF!)</f>
        <v>#REF!</v>
      </c>
      <c r="V83" s="60">
        <f>SUM(V84+V85+V86+V87)</f>
        <v>0</v>
      </c>
      <c r="W83" s="43">
        <f t="shared" si="40"/>
        <v>0</v>
      </c>
      <c r="X83" s="51"/>
      <c r="Y83" s="60"/>
    </row>
    <row r="84" spans="1:27" s="57" customFormat="1" hidden="1" x14ac:dyDescent="0.25">
      <c r="A84" s="52"/>
      <c r="B84" s="70">
        <v>4241</v>
      </c>
      <c r="C84" s="71" t="s">
        <v>177</v>
      </c>
      <c r="D84" s="55"/>
      <c r="E84" s="55"/>
      <c r="F84" s="43">
        <f t="shared" si="41"/>
        <v>0</v>
      </c>
      <c r="G84" s="43"/>
      <c r="H84" s="55"/>
      <c r="I84" s="505"/>
      <c r="J84" s="55"/>
      <c r="K84" s="55"/>
      <c r="L84" s="55"/>
      <c r="M84" s="505"/>
      <c r="N84" s="55"/>
      <c r="O84" s="55"/>
      <c r="P84" s="55"/>
      <c r="Q84" s="55"/>
      <c r="R84" s="55"/>
      <c r="S84" s="55"/>
      <c r="T84" s="55"/>
      <c r="U84" s="43" t="e">
        <f>SUM(#REF!+#REF!)</f>
        <v>#REF!</v>
      </c>
      <c r="V84" s="55"/>
      <c r="W84" s="43">
        <f t="shared" si="40"/>
        <v>0</v>
      </c>
      <c r="X84" s="56"/>
      <c r="Y84" s="55"/>
    </row>
    <row r="85" spans="1:27" s="57" customFormat="1" hidden="1" x14ac:dyDescent="0.25">
      <c r="A85" s="52"/>
      <c r="B85" s="70">
        <v>4242</v>
      </c>
      <c r="C85" s="72" t="s">
        <v>178</v>
      </c>
      <c r="D85" s="55"/>
      <c r="E85" s="55"/>
      <c r="F85" s="43">
        <f t="shared" si="41"/>
        <v>0</v>
      </c>
      <c r="G85" s="43"/>
      <c r="H85" s="55"/>
      <c r="I85" s="505"/>
      <c r="J85" s="55"/>
      <c r="K85" s="55"/>
      <c r="L85" s="55"/>
      <c r="M85" s="505"/>
      <c r="N85" s="55"/>
      <c r="O85" s="55"/>
      <c r="P85" s="55"/>
      <c r="Q85" s="55"/>
      <c r="R85" s="55"/>
      <c r="S85" s="55"/>
      <c r="T85" s="55"/>
      <c r="U85" s="43" t="e">
        <f>SUM(#REF!+#REF!)</f>
        <v>#REF!</v>
      </c>
      <c r="V85" s="55"/>
      <c r="W85" s="43">
        <f t="shared" si="40"/>
        <v>0</v>
      </c>
      <c r="X85" s="56"/>
      <c r="Y85" s="55"/>
    </row>
    <row r="86" spans="1:27" s="57" customFormat="1" hidden="1" x14ac:dyDescent="0.25">
      <c r="A86" s="52"/>
      <c r="B86" s="70">
        <v>4243</v>
      </c>
      <c r="C86" s="72" t="s">
        <v>179</v>
      </c>
      <c r="D86" s="55"/>
      <c r="E86" s="55"/>
      <c r="F86" s="43">
        <f t="shared" si="41"/>
        <v>0</v>
      </c>
      <c r="G86" s="43"/>
      <c r="H86" s="55"/>
      <c r="I86" s="505"/>
      <c r="J86" s="55"/>
      <c r="K86" s="55"/>
      <c r="L86" s="55"/>
      <c r="M86" s="505"/>
      <c r="N86" s="55"/>
      <c r="O86" s="55"/>
      <c r="P86" s="55"/>
      <c r="Q86" s="55"/>
      <c r="R86" s="55"/>
      <c r="S86" s="55"/>
      <c r="T86" s="55"/>
      <c r="U86" s="43" t="e">
        <f>SUM(#REF!+#REF!)</f>
        <v>#REF!</v>
      </c>
      <c r="V86" s="55"/>
      <c r="W86" s="43">
        <f t="shared" si="40"/>
        <v>0</v>
      </c>
      <c r="X86" s="56"/>
      <c r="Y86" s="55"/>
    </row>
    <row r="87" spans="1:27" s="57" customFormat="1" hidden="1" x14ac:dyDescent="0.25">
      <c r="A87" s="52"/>
      <c r="B87" s="70">
        <v>4244</v>
      </c>
      <c r="C87" s="72" t="s">
        <v>180</v>
      </c>
      <c r="D87" s="55"/>
      <c r="E87" s="55"/>
      <c r="F87" s="43">
        <f t="shared" si="41"/>
        <v>0</v>
      </c>
      <c r="G87" s="43"/>
      <c r="H87" s="55"/>
      <c r="I87" s="505"/>
      <c r="J87" s="55"/>
      <c r="K87" s="55"/>
      <c r="L87" s="55"/>
      <c r="M87" s="505"/>
      <c r="N87" s="55"/>
      <c r="O87" s="55"/>
      <c r="P87" s="55"/>
      <c r="Q87" s="55"/>
      <c r="R87" s="55"/>
      <c r="S87" s="55"/>
      <c r="T87" s="55"/>
      <c r="U87" s="43" t="e">
        <f>SUM(#REF!+#REF!)</f>
        <v>#REF!</v>
      </c>
      <c r="V87" s="55"/>
      <c r="W87" s="43">
        <f t="shared" si="40"/>
        <v>0</v>
      </c>
      <c r="X87" s="56"/>
      <c r="Y87" s="55"/>
    </row>
    <row r="88" spans="1:27" s="61" customFormat="1" hidden="1" x14ac:dyDescent="0.25">
      <c r="A88" s="58"/>
      <c r="B88" s="58">
        <v>426</v>
      </c>
      <c r="C88" s="73"/>
      <c r="D88" s="60">
        <f>SUM(D89+D90)</f>
        <v>0</v>
      </c>
      <c r="E88" s="60">
        <f>SUM(E89+E90)</f>
        <v>0</v>
      </c>
      <c r="F88" s="43">
        <f t="shared" si="41"/>
        <v>0</v>
      </c>
      <c r="G88" s="60"/>
      <c r="H88" s="60">
        <f>SUM(H89+H90)</f>
        <v>0</v>
      </c>
      <c r="I88" s="506">
        <f>SUM(I89+I90)</f>
        <v>0</v>
      </c>
      <c r="J88" s="60">
        <f t="shared" ref="J88:T88" si="46">SUM(J89+J90)</f>
        <v>0</v>
      </c>
      <c r="K88" s="60">
        <f t="shared" ref="K88" si="47">SUM(K89+K90)</f>
        <v>0</v>
      </c>
      <c r="L88" s="60">
        <f t="shared" si="46"/>
        <v>0</v>
      </c>
      <c r="M88" s="506">
        <f t="shared" si="46"/>
        <v>0</v>
      </c>
      <c r="N88" s="60">
        <f>SUM(N89+N90)</f>
        <v>0</v>
      </c>
      <c r="O88" s="60">
        <f>SUM(O89+O90)</f>
        <v>0</v>
      </c>
      <c r="P88" s="60">
        <f t="shared" si="46"/>
        <v>0</v>
      </c>
      <c r="Q88" s="60">
        <f t="shared" si="46"/>
        <v>0</v>
      </c>
      <c r="R88" s="60">
        <f t="shared" si="46"/>
        <v>0</v>
      </c>
      <c r="S88" s="60">
        <f t="shared" si="46"/>
        <v>0</v>
      </c>
      <c r="T88" s="60">
        <f t="shared" si="46"/>
        <v>0</v>
      </c>
      <c r="U88" s="43" t="e">
        <f>SUM(#REF!+#REF!)</f>
        <v>#REF!</v>
      </c>
      <c r="V88" s="60">
        <f>SUM(V89+V90)</f>
        <v>0</v>
      </c>
      <c r="W88" s="43">
        <f t="shared" si="40"/>
        <v>0</v>
      </c>
      <c r="X88" s="51"/>
      <c r="Y88" s="60"/>
    </row>
    <row r="89" spans="1:27" s="57" customFormat="1" hidden="1" x14ac:dyDescent="0.25">
      <c r="A89" s="52"/>
      <c r="B89" s="67">
        <v>4262</v>
      </c>
      <c r="C89" s="68" t="s">
        <v>181</v>
      </c>
      <c r="D89" s="55"/>
      <c r="E89" s="55"/>
      <c r="F89" s="43">
        <f t="shared" si="41"/>
        <v>0</v>
      </c>
      <c r="G89" s="43"/>
      <c r="H89" s="55"/>
      <c r="I89" s="505"/>
      <c r="J89" s="55"/>
      <c r="K89" s="55"/>
      <c r="L89" s="55"/>
      <c r="M89" s="505"/>
      <c r="N89" s="55"/>
      <c r="O89" s="55"/>
      <c r="P89" s="55"/>
      <c r="Q89" s="55"/>
      <c r="R89" s="55"/>
      <c r="S89" s="55"/>
      <c r="T89" s="55"/>
      <c r="U89" s="43" t="e">
        <f>SUM(#REF!+#REF!)</f>
        <v>#REF!</v>
      </c>
      <c r="V89" s="55"/>
      <c r="W89" s="43">
        <f t="shared" si="40"/>
        <v>0</v>
      </c>
      <c r="X89" s="56"/>
      <c r="Y89" s="55"/>
    </row>
    <row r="90" spans="1:27" s="57" customFormat="1" hidden="1" x14ac:dyDescent="0.25">
      <c r="A90" s="52"/>
      <c r="B90" s="67">
        <v>4263</v>
      </c>
      <c r="C90" s="68" t="s">
        <v>182</v>
      </c>
      <c r="D90" s="55"/>
      <c r="E90" s="55"/>
      <c r="F90" s="43">
        <f t="shared" si="41"/>
        <v>0</v>
      </c>
      <c r="G90" s="43"/>
      <c r="H90" s="55"/>
      <c r="I90" s="505"/>
      <c r="J90" s="55"/>
      <c r="K90" s="55"/>
      <c r="L90" s="55"/>
      <c r="M90" s="505"/>
      <c r="N90" s="55"/>
      <c r="O90" s="55"/>
      <c r="P90" s="55"/>
      <c r="Q90" s="55"/>
      <c r="R90" s="55"/>
      <c r="S90" s="55"/>
      <c r="T90" s="55"/>
      <c r="U90" s="43" t="e">
        <f>SUM(#REF!+#REF!)</f>
        <v>#REF!</v>
      </c>
      <c r="V90" s="55"/>
      <c r="W90" s="43">
        <f t="shared" si="40"/>
        <v>0</v>
      </c>
      <c r="X90" s="56"/>
      <c r="Y90" s="55"/>
    </row>
    <row r="91" spans="1:27" hidden="1" x14ac:dyDescent="0.25">
      <c r="W91" s="43">
        <f t="shared" si="40"/>
        <v>0</v>
      </c>
      <c r="X91" s="74"/>
    </row>
    <row r="92" spans="1:27" s="46" customFormat="1" hidden="1" x14ac:dyDescent="0.25">
      <c r="B92" s="47"/>
      <c r="C92" s="48" t="s">
        <v>183</v>
      </c>
      <c r="D92" s="49">
        <f>SUM(D93+D1145)</f>
        <v>0</v>
      </c>
      <c r="E92" s="49">
        <f>SUM(E93+E1145)</f>
        <v>0</v>
      </c>
      <c r="F92" s="43">
        <f t="shared" ref="F92:F123" si="48">SUM(H92:T92)</f>
        <v>0</v>
      </c>
      <c r="G92" s="49"/>
      <c r="H92" s="49">
        <f t="shared" ref="H92:T92" si="49">SUM(H93+H1145)</f>
        <v>0</v>
      </c>
      <c r="I92" s="368">
        <f t="shared" si="49"/>
        <v>0</v>
      </c>
      <c r="J92" s="49">
        <f t="shared" si="49"/>
        <v>0</v>
      </c>
      <c r="K92" s="49">
        <f t="shared" si="49"/>
        <v>0</v>
      </c>
      <c r="L92" s="49">
        <f t="shared" si="49"/>
        <v>0</v>
      </c>
      <c r="M92" s="368">
        <f t="shared" si="49"/>
        <v>0</v>
      </c>
      <c r="N92" s="49">
        <f t="shared" si="49"/>
        <v>0</v>
      </c>
      <c r="O92" s="49">
        <f t="shared" si="49"/>
        <v>0</v>
      </c>
      <c r="P92" s="49">
        <f t="shared" si="49"/>
        <v>0</v>
      </c>
      <c r="Q92" s="49">
        <f t="shared" si="49"/>
        <v>0</v>
      </c>
      <c r="R92" s="49">
        <f t="shared" si="49"/>
        <v>0</v>
      </c>
      <c r="S92" s="49">
        <f t="shared" si="49"/>
        <v>0</v>
      </c>
      <c r="T92" s="49">
        <f t="shared" si="49"/>
        <v>0</v>
      </c>
      <c r="U92" s="43" t="e">
        <f>SUM(#REF!+#REF!)</f>
        <v>#REF!</v>
      </c>
      <c r="V92" s="49">
        <f>SUM(V93+V1145)</f>
        <v>0</v>
      </c>
      <c r="W92" s="43">
        <f t="shared" si="40"/>
        <v>0</v>
      </c>
      <c r="X92" s="51">
        <v>0</v>
      </c>
      <c r="Y92" s="49">
        <f>SUM(Y93)</f>
        <v>0</v>
      </c>
      <c r="Z92" s="49">
        <f>SUM(Z93+Z1145)</f>
        <v>30000</v>
      </c>
      <c r="AA92" s="46">
        <f t="shared" ref="AA92:AA101" si="50">Z92*74.58/100</f>
        <v>22374</v>
      </c>
    </row>
    <row r="93" spans="1:27" s="46" customFormat="1" hidden="1" x14ac:dyDescent="0.25">
      <c r="B93" s="50">
        <v>3</v>
      </c>
      <c r="C93" s="46" t="s">
        <v>74</v>
      </c>
      <c r="D93" s="49">
        <f>SUM(D94+D1101+D1134)</f>
        <v>0</v>
      </c>
      <c r="E93" s="49">
        <f>SUM(E94+E1101+E1134)</f>
        <v>0</v>
      </c>
      <c r="F93" s="43">
        <f t="shared" si="48"/>
        <v>0</v>
      </c>
      <c r="G93" s="49"/>
      <c r="H93" s="49">
        <f>SUM(H94+H1101+H1134)</f>
        <v>0</v>
      </c>
      <c r="I93" s="368">
        <f>SUM(I94+I108)</f>
        <v>0</v>
      </c>
      <c r="J93" s="49">
        <f t="shared" ref="J93:T93" si="51">SUM(J94+J1101+J1134)</f>
        <v>0</v>
      </c>
      <c r="K93" s="49">
        <f t="shared" si="51"/>
        <v>0</v>
      </c>
      <c r="L93" s="49">
        <f t="shared" si="51"/>
        <v>0</v>
      </c>
      <c r="M93" s="368">
        <f t="shared" si="51"/>
        <v>0</v>
      </c>
      <c r="N93" s="49">
        <f t="shared" si="51"/>
        <v>0</v>
      </c>
      <c r="O93" s="49">
        <f t="shared" si="51"/>
        <v>0</v>
      </c>
      <c r="P93" s="49">
        <f t="shared" si="51"/>
        <v>0</v>
      </c>
      <c r="Q93" s="49">
        <f t="shared" si="51"/>
        <v>0</v>
      </c>
      <c r="R93" s="49">
        <f t="shared" si="51"/>
        <v>0</v>
      </c>
      <c r="S93" s="49">
        <f t="shared" si="51"/>
        <v>0</v>
      </c>
      <c r="T93" s="49">
        <f t="shared" si="51"/>
        <v>0</v>
      </c>
      <c r="U93" s="43" t="e">
        <f>SUM(#REF!+#REF!)</f>
        <v>#REF!</v>
      </c>
      <c r="V93" s="49">
        <f>SUM(V94+V1101+V1134)</f>
        <v>0</v>
      </c>
      <c r="W93" s="43">
        <f t="shared" si="40"/>
        <v>0</v>
      </c>
      <c r="X93" s="51">
        <v>0</v>
      </c>
      <c r="Y93" s="49">
        <f>SUM(Y94+Y108)</f>
        <v>0</v>
      </c>
      <c r="Z93" s="49">
        <f>SUM(Z94+Z1101+Z1134)</f>
        <v>30000</v>
      </c>
      <c r="AA93" s="46">
        <f t="shared" si="50"/>
        <v>22374</v>
      </c>
    </row>
    <row r="94" spans="1:27" s="46" customFormat="1" hidden="1" x14ac:dyDescent="0.25">
      <c r="B94" s="50">
        <v>31</v>
      </c>
      <c r="D94" s="49">
        <f>SUM(D95+D100+D104)</f>
        <v>0</v>
      </c>
      <c r="E94" s="49">
        <f>SUM(E95+E100+E104)</f>
        <v>0</v>
      </c>
      <c r="F94" s="43">
        <f t="shared" si="48"/>
        <v>0</v>
      </c>
      <c r="G94" s="49"/>
      <c r="H94" s="49">
        <f>SUM(H95+H100+H104)</f>
        <v>0</v>
      </c>
      <c r="I94" s="368">
        <f>SUM(I95+I102+I104)</f>
        <v>0</v>
      </c>
      <c r="J94" s="49">
        <f t="shared" ref="J94:T94" si="52">SUM(J95+J100+J104)</f>
        <v>0</v>
      </c>
      <c r="K94" s="49">
        <f t="shared" ref="K94" si="53">SUM(K95+K100+K104)</f>
        <v>0</v>
      </c>
      <c r="L94" s="49">
        <f t="shared" si="52"/>
        <v>0</v>
      </c>
      <c r="M94" s="368">
        <f t="shared" si="52"/>
        <v>0</v>
      </c>
      <c r="N94" s="49">
        <f>SUM(N95+N100+N104)</f>
        <v>0</v>
      </c>
      <c r="O94" s="49">
        <f>SUM(O95+O100+O104)</f>
        <v>0</v>
      </c>
      <c r="P94" s="49">
        <f t="shared" si="52"/>
        <v>0</v>
      </c>
      <c r="Q94" s="49">
        <f t="shared" si="52"/>
        <v>0</v>
      </c>
      <c r="R94" s="49">
        <f t="shared" si="52"/>
        <v>0</v>
      </c>
      <c r="S94" s="49">
        <f t="shared" si="52"/>
        <v>0</v>
      </c>
      <c r="T94" s="49">
        <f t="shared" si="52"/>
        <v>0</v>
      </c>
      <c r="U94" s="43" t="e">
        <f>SUM(#REF!+#REF!)</f>
        <v>#REF!</v>
      </c>
      <c r="V94" s="49">
        <f>SUM(V95+V100+V104)</f>
        <v>0</v>
      </c>
      <c r="W94" s="43">
        <f t="shared" si="40"/>
        <v>0</v>
      </c>
      <c r="X94" s="51">
        <v>0</v>
      </c>
      <c r="Y94" s="49">
        <v>0</v>
      </c>
      <c r="Z94" s="49">
        <f>SUM(Z95+Z100+Z104)</f>
        <v>30000</v>
      </c>
      <c r="AA94" s="46">
        <f t="shared" si="50"/>
        <v>22374</v>
      </c>
    </row>
    <row r="95" spans="1:27" s="46" customFormat="1" hidden="1" x14ac:dyDescent="0.25">
      <c r="B95" s="50">
        <v>311</v>
      </c>
      <c r="D95" s="49">
        <f>SUM(D96+D97+D98+D99)</f>
        <v>0</v>
      </c>
      <c r="E95" s="49">
        <f>SUM(E96+E97+E98+E99)</f>
        <v>0</v>
      </c>
      <c r="F95" s="43">
        <f t="shared" si="48"/>
        <v>0</v>
      </c>
      <c r="G95" s="49"/>
      <c r="H95" s="49">
        <f>SUM(H96+H97+H98+H99)</f>
        <v>0</v>
      </c>
      <c r="I95" s="368">
        <f>SUM(I96+I97+I98+I99)</f>
        <v>0</v>
      </c>
      <c r="J95" s="49">
        <f t="shared" ref="J95:T95" si="54">SUM(J96+J97+J98+J99)</f>
        <v>0</v>
      </c>
      <c r="K95" s="49">
        <f t="shared" ref="K95" si="55">SUM(K96+K97+K98+K99)</f>
        <v>0</v>
      </c>
      <c r="L95" s="49">
        <f t="shared" si="54"/>
        <v>0</v>
      </c>
      <c r="M95" s="368">
        <f t="shared" si="54"/>
        <v>0</v>
      </c>
      <c r="N95" s="49">
        <f>SUM(N96+N97+N98+N99)</f>
        <v>0</v>
      </c>
      <c r="O95" s="49">
        <f>SUM(O96+O97+O98+O99)</f>
        <v>0</v>
      </c>
      <c r="P95" s="49">
        <f t="shared" si="54"/>
        <v>0</v>
      </c>
      <c r="Q95" s="49">
        <f t="shared" si="54"/>
        <v>0</v>
      </c>
      <c r="R95" s="49">
        <f t="shared" si="54"/>
        <v>0</v>
      </c>
      <c r="S95" s="49">
        <f t="shared" si="54"/>
        <v>0</v>
      </c>
      <c r="T95" s="49">
        <f t="shared" si="54"/>
        <v>0</v>
      </c>
      <c r="U95" s="43" t="e">
        <f>SUM(#REF!+#REF!)</f>
        <v>#REF!</v>
      </c>
      <c r="V95" s="49">
        <f>SUM(V96+V97+V98+V99)</f>
        <v>0</v>
      </c>
      <c r="W95" s="43">
        <f t="shared" si="40"/>
        <v>0</v>
      </c>
      <c r="X95" s="51"/>
      <c r="Y95" s="49"/>
      <c r="Z95" s="49">
        <f>SUM(Z96+Z97+Z98+Z99)</f>
        <v>25597</v>
      </c>
      <c r="AA95" s="46">
        <f t="shared" si="50"/>
        <v>19090.242600000001</v>
      </c>
    </row>
    <row r="96" spans="1:27" s="57" customFormat="1" hidden="1" x14ac:dyDescent="0.25">
      <c r="A96" s="52"/>
      <c r="B96" s="53" t="s">
        <v>75</v>
      </c>
      <c r="C96" s="54" t="s">
        <v>76</v>
      </c>
      <c r="D96" s="55"/>
      <c r="E96" s="55"/>
      <c r="F96" s="43">
        <f t="shared" si="48"/>
        <v>0</v>
      </c>
      <c r="G96" s="43"/>
      <c r="H96" s="55"/>
      <c r="I96" s="504">
        <v>0</v>
      </c>
      <c r="J96" s="55"/>
      <c r="K96" s="55"/>
      <c r="L96" s="55"/>
      <c r="M96" s="505"/>
      <c r="N96" s="55"/>
      <c r="O96" s="55"/>
      <c r="P96" s="55"/>
      <c r="Q96" s="55"/>
      <c r="R96" s="55"/>
      <c r="S96" s="55"/>
      <c r="T96" s="55"/>
      <c r="U96" s="43" t="e">
        <f>SUM(#REF!+#REF!)</f>
        <v>#REF!</v>
      </c>
      <c r="V96" s="55"/>
      <c r="W96" s="43">
        <f t="shared" si="40"/>
        <v>0</v>
      </c>
      <c r="X96" s="56"/>
      <c r="Y96" s="55"/>
      <c r="Z96" s="55">
        <v>25597</v>
      </c>
      <c r="AA96" s="46">
        <f t="shared" si="50"/>
        <v>19090.242600000001</v>
      </c>
    </row>
    <row r="97" spans="1:27" s="57" customFormat="1" hidden="1" x14ac:dyDescent="0.25">
      <c r="A97" s="52"/>
      <c r="B97" s="53" t="s">
        <v>77</v>
      </c>
      <c r="C97" s="54" t="s">
        <v>78</v>
      </c>
      <c r="D97" s="55"/>
      <c r="E97" s="55"/>
      <c r="F97" s="43">
        <f t="shared" si="48"/>
        <v>0</v>
      </c>
      <c r="G97" s="43"/>
      <c r="H97" s="55"/>
      <c r="I97" s="505"/>
      <c r="J97" s="55"/>
      <c r="K97" s="55"/>
      <c r="L97" s="55"/>
      <c r="M97" s="505"/>
      <c r="N97" s="55"/>
      <c r="O97" s="55"/>
      <c r="P97" s="55"/>
      <c r="Q97" s="55"/>
      <c r="R97" s="55"/>
      <c r="S97" s="55"/>
      <c r="T97" s="55"/>
      <c r="U97" s="43" t="e">
        <f>SUM(#REF!+#REF!)</f>
        <v>#REF!</v>
      </c>
      <c r="V97" s="55"/>
      <c r="W97" s="43">
        <f t="shared" si="40"/>
        <v>0</v>
      </c>
      <c r="X97" s="56"/>
      <c r="Y97" s="55"/>
      <c r="Z97" s="55"/>
      <c r="AA97" s="46">
        <f t="shared" si="50"/>
        <v>0</v>
      </c>
    </row>
    <row r="98" spans="1:27" s="57" customFormat="1" hidden="1" x14ac:dyDescent="0.25">
      <c r="A98" s="52"/>
      <c r="B98" s="53" t="s">
        <v>79</v>
      </c>
      <c r="C98" s="54" t="s">
        <v>80</v>
      </c>
      <c r="D98" s="55"/>
      <c r="E98" s="55"/>
      <c r="F98" s="43">
        <f t="shared" si="48"/>
        <v>0</v>
      </c>
      <c r="G98" s="43"/>
      <c r="H98" s="55"/>
      <c r="I98" s="505"/>
      <c r="J98" s="55"/>
      <c r="K98" s="55"/>
      <c r="L98" s="55"/>
      <c r="M98" s="505"/>
      <c r="N98" s="55"/>
      <c r="O98" s="55"/>
      <c r="P98" s="55"/>
      <c r="Q98" s="55"/>
      <c r="R98" s="55"/>
      <c r="S98" s="55"/>
      <c r="T98" s="55"/>
      <c r="U98" s="43" t="e">
        <f>SUM(#REF!+#REF!)</f>
        <v>#REF!</v>
      </c>
      <c r="V98" s="55"/>
      <c r="W98" s="43">
        <f t="shared" si="40"/>
        <v>0</v>
      </c>
      <c r="X98" s="56"/>
      <c r="Y98" s="55"/>
      <c r="Z98" s="55"/>
      <c r="AA98" s="46">
        <f t="shared" si="50"/>
        <v>0</v>
      </c>
    </row>
    <row r="99" spans="1:27" s="57" customFormat="1" hidden="1" x14ac:dyDescent="0.25">
      <c r="A99" s="52"/>
      <c r="B99" s="53" t="s">
        <v>81</v>
      </c>
      <c r="C99" s="54" t="s">
        <v>82</v>
      </c>
      <c r="D99" s="55"/>
      <c r="E99" s="55"/>
      <c r="F99" s="43">
        <f t="shared" si="48"/>
        <v>0</v>
      </c>
      <c r="G99" s="43"/>
      <c r="H99" s="55"/>
      <c r="I99" s="505"/>
      <c r="J99" s="55"/>
      <c r="K99" s="55"/>
      <c r="L99" s="55"/>
      <c r="M99" s="505"/>
      <c r="N99" s="55"/>
      <c r="O99" s="55"/>
      <c r="P99" s="55"/>
      <c r="Q99" s="55"/>
      <c r="R99" s="55"/>
      <c r="S99" s="55"/>
      <c r="T99" s="55"/>
      <c r="U99" s="43" t="e">
        <f>SUM(#REF!+#REF!)</f>
        <v>#REF!</v>
      </c>
      <c r="V99" s="55"/>
      <c r="W99" s="43">
        <f t="shared" si="40"/>
        <v>0</v>
      </c>
      <c r="X99" s="56"/>
      <c r="Y99" s="55"/>
      <c r="Z99" s="55"/>
      <c r="AA99" s="46">
        <f t="shared" si="50"/>
        <v>0</v>
      </c>
    </row>
    <row r="100" spans="1:27" s="61" customFormat="1" hidden="1" x14ac:dyDescent="0.25">
      <c r="A100" s="58"/>
      <c r="B100" s="58">
        <v>312</v>
      </c>
      <c r="C100" s="59"/>
      <c r="D100" s="60">
        <f>SUM(D101)</f>
        <v>0</v>
      </c>
      <c r="E100" s="60">
        <f t="shared" ref="E100:V100" si="56">SUM(E101)</f>
        <v>0</v>
      </c>
      <c r="F100" s="43">
        <f t="shared" si="48"/>
        <v>0</v>
      </c>
      <c r="G100" s="60"/>
      <c r="H100" s="60">
        <f t="shared" si="56"/>
        <v>0</v>
      </c>
      <c r="I100" s="506">
        <f t="shared" si="56"/>
        <v>0</v>
      </c>
      <c r="J100" s="60">
        <f t="shared" si="56"/>
        <v>0</v>
      </c>
      <c r="K100" s="60">
        <f t="shared" si="56"/>
        <v>0</v>
      </c>
      <c r="L100" s="60">
        <f t="shared" si="56"/>
        <v>0</v>
      </c>
      <c r="M100" s="506">
        <f t="shared" si="56"/>
        <v>0</v>
      </c>
      <c r="N100" s="60">
        <f t="shared" si="56"/>
        <v>0</v>
      </c>
      <c r="O100" s="60">
        <f t="shared" si="56"/>
        <v>0</v>
      </c>
      <c r="P100" s="60">
        <f t="shared" si="56"/>
        <v>0</v>
      </c>
      <c r="Q100" s="60">
        <f t="shared" si="56"/>
        <v>0</v>
      </c>
      <c r="R100" s="60">
        <f t="shared" si="56"/>
        <v>0</v>
      </c>
      <c r="S100" s="60">
        <f t="shared" si="56"/>
        <v>0</v>
      </c>
      <c r="T100" s="60">
        <f t="shared" si="56"/>
        <v>0</v>
      </c>
      <c r="U100" s="43" t="e">
        <f>SUM(#REF!+#REF!)</f>
        <v>#REF!</v>
      </c>
      <c r="V100" s="60">
        <f t="shared" si="56"/>
        <v>0</v>
      </c>
      <c r="W100" s="43">
        <f t="shared" si="40"/>
        <v>0</v>
      </c>
      <c r="X100" s="51"/>
      <c r="Y100" s="60"/>
      <c r="Z100" s="60">
        <f>SUM(Z101)</f>
        <v>0</v>
      </c>
      <c r="AA100" s="46">
        <f t="shared" si="50"/>
        <v>0</v>
      </c>
    </row>
    <row r="101" spans="1:27" s="57" customFormat="1" hidden="1" x14ac:dyDescent="0.25">
      <c r="A101" s="52"/>
      <c r="B101" s="53" t="s">
        <v>83</v>
      </c>
      <c r="C101" s="54" t="s">
        <v>84</v>
      </c>
      <c r="D101" s="55"/>
      <c r="E101" s="55"/>
      <c r="F101" s="43">
        <f t="shared" si="48"/>
        <v>0</v>
      </c>
      <c r="G101" s="43"/>
      <c r="H101" s="55"/>
      <c r="I101" s="505"/>
      <c r="J101" s="55"/>
      <c r="K101" s="55"/>
      <c r="L101" s="55"/>
      <c r="M101" s="505"/>
      <c r="N101" s="55"/>
      <c r="O101" s="55"/>
      <c r="P101" s="55"/>
      <c r="Q101" s="55"/>
      <c r="R101" s="55"/>
      <c r="S101" s="55"/>
      <c r="T101" s="55"/>
      <c r="U101" s="43" t="e">
        <f>SUM(#REF!+#REF!)</f>
        <v>#REF!</v>
      </c>
      <c r="V101" s="55"/>
      <c r="W101" s="43">
        <f t="shared" si="40"/>
        <v>0</v>
      </c>
      <c r="X101" s="56"/>
      <c r="Y101" s="55"/>
      <c r="Z101" s="55"/>
      <c r="AA101" s="46">
        <f t="shared" si="50"/>
        <v>0</v>
      </c>
    </row>
    <row r="102" spans="1:27" s="61" customFormat="1" hidden="1" x14ac:dyDescent="0.25">
      <c r="A102" s="58"/>
      <c r="B102" s="58">
        <v>312</v>
      </c>
      <c r="C102" s="59"/>
      <c r="D102" s="60">
        <f>SUM(D103)</f>
        <v>0</v>
      </c>
      <c r="E102" s="60">
        <f t="shared" ref="E102:V102" si="57">SUM(E103)</f>
        <v>0</v>
      </c>
      <c r="F102" s="43">
        <f t="shared" si="48"/>
        <v>0</v>
      </c>
      <c r="G102" s="60"/>
      <c r="H102" s="60">
        <f t="shared" si="57"/>
        <v>0</v>
      </c>
      <c r="I102" s="506">
        <f t="shared" si="57"/>
        <v>0</v>
      </c>
      <c r="J102" s="60">
        <f t="shared" si="57"/>
        <v>0</v>
      </c>
      <c r="K102" s="60">
        <f t="shared" si="57"/>
        <v>0</v>
      </c>
      <c r="L102" s="60">
        <f t="shared" si="57"/>
        <v>0</v>
      </c>
      <c r="M102" s="506">
        <f t="shared" si="57"/>
        <v>0</v>
      </c>
      <c r="N102" s="60">
        <f t="shared" si="57"/>
        <v>0</v>
      </c>
      <c r="O102" s="60">
        <f t="shared" si="57"/>
        <v>0</v>
      </c>
      <c r="P102" s="60">
        <f t="shared" si="57"/>
        <v>0</v>
      </c>
      <c r="Q102" s="60">
        <f t="shared" si="57"/>
        <v>0</v>
      </c>
      <c r="R102" s="60">
        <f t="shared" si="57"/>
        <v>0</v>
      </c>
      <c r="S102" s="60">
        <f t="shared" si="57"/>
        <v>0</v>
      </c>
      <c r="T102" s="60">
        <f t="shared" si="57"/>
        <v>0</v>
      </c>
      <c r="U102" s="43" t="e">
        <f>SUM(#REF!+#REF!)</f>
        <v>#REF!</v>
      </c>
      <c r="V102" s="60">
        <f t="shared" si="57"/>
        <v>0</v>
      </c>
      <c r="W102" s="43">
        <f t="shared" si="40"/>
        <v>0</v>
      </c>
      <c r="X102" s="51"/>
      <c r="Y102" s="60"/>
    </row>
    <row r="103" spans="1:27" s="57" customFormat="1" hidden="1" x14ac:dyDescent="0.25">
      <c r="A103" s="52"/>
      <c r="B103" s="53" t="s">
        <v>83</v>
      </c>
      <c r="C103" s="54" t="s">
        <v>84</v>
      </c>
      <c r="D103" s="55"/>
      <c r="E103" s="55"/>
      <c r="F103" s="43">
        <f t="shared" si="48"/>
        <v>0</v>
      </c>
      <c r="G103" s="43"/>
      <c r="H103" s="55"/>
      <c r="I103" s="505">
        <v>0</v>
      </c>
      <c r="J103" s="55"/>
      <c r="K103" s="55"/>
      <c r="L103" s="55"/>
      <c r="M103" s="508"/>
      <c r="N103" s="55"/>
      <c r="O103" s="55"/>
      <c r="P103" s="55"/>
      <c r="Q103" s="55"/>
      <c r="R103" s="55"/>
      <c r="S103" s="55"/>
      <c r="T103" s="55"/>
      <c r="U103" s="43" t="e">
        <f>SUM(#REF!+#REF!)</f>
        <v>#REF!</v>
      </c>
      <c r="V103" s="55"/>
      <c r="W103" s="43">
        <f t="shared" si="40"/>
        <v>0</v>
      </c>
      <c r="X103" s="56"/>
      <c r="Y103" s="55"/>
    </row>
    <row r="104" spans="1:27" s="61" customFormat="1" hidden="1" x14ac:dyDescent="0.25">
      <c r="A104" s="58"/>
      <c r="B104" s="58">
        <v>313</v>
      </c>
      <c r="C104" s="59"/>
      <c r="D104" s="60">
        <f>SUM(D105+D106+D107)</f>
        <v>0</v>
      </c>
      <c r="E104" s="60">
        <f>SUM(E105+E106+E107)</f>
        <v>0</v>
      </c>
      <c r="F104" s="43">
        <f t="shared" si="48"/>
        <v>0</v>
      </c>
      <c r="G104" s="60"/>
      <c r="H104" s="60">
        <f>SUM(H105+H106+H107)</f>
        <v>0</v>
      </c>
      <c r="I104" s="506">
        <f>SUM(I105+I106+I107)</f>
        <v>0</v>
      </c>
      <c r="J104" s="60">
        <f t="shared" ref="J104:T104" si="58">SUM(J105+J106+J107)</f>
        <v>0</v>
      </c>
      <c r="K104" s="60">
        <f t="shared" ref="K104" si="59">SUM(K105+K106+K107)</f>
        <v>0</v>
      </c>
      <c r="L104" s="60">
        <f t="shared" si="58"/>
        <v>0</v>
      </c>
      <c r="M104" s="506">
        <f t="shared" si="58"/>
        <v>0</v>
      </c>
      <c r="N104" s="60">
        <f>SUM(N105+N106+N107)</f>
        <v>0</v>
      </c>
      <c r="O104" s="60">
        <f>SUM(O105+O106+O107)</f>
        <v>0</v>
      </c>
      <c r="P104" s="60">
        <f t="shared" si="58"/>
        <v>0</v>
      </c>
      <c r="Q104" s="60">
        <f t="shared" si="58"/>
        <v>0</v>
      </c>
      <c r="R104" s="60">
        <f t="shared" si="58"/>
        <v>0</v>
      </c>
      <c r="S104" s="60">
        <f t="shared" si="58"/>
        <v>0</v>
      </c>
      <c r="T104" s="60">
        <f t="shared" si="58"/>
        <v>0</v>
      </c>
      <c r="U104" s="43" t="e">
        <f>SUM(#REF!+#REF!)</f>
        <v>#REF!</v>
      </c>
      <c r="V104" s="60">
        <f>SUM(V105+V106+V107)</f>
        <v>0</v>
      </c>
      <c r="W104" s="43">
        <f t="shared" si="40"/>
        <v>0</v>
      </c>
      <c r="X104" s="51"/>
      <c r="Y104" s="60"/>
      <c r="Z104" s="60">
        <f>SUM(Z105+Z106+Z107)</f>
        <v>4403</v>
      </c>
      <c r="AA104" s="46">
        <f>Z104*74.58/100</f>
        <v>3283.7574</v>
      </c>
    </row>
    <row r="105" spans="1:27" s="57" customFormat="1" hidden="1" x14ac:dyDescent="0.25">
      <c r="A105" s="52"/>
      <c r="B105" s="53" t="s">
        <v>85</v>
      </c>
      <c r="C105" s="54" t="s">
        <v>86</v>
      </c>
      <c r="D105" s="55"/>
      <c r="E105" s="55"/>
      <c r="F105" s="43">
        <f t="shared" si="48"/>
        <v>0</v>
      </c>
      <c r="G105" s="43"/>
      <c r="H105" s="55"/>
      <c r="I105" s="505"/>
      <c r="J105" s="55"/>
      <c r="K105" s="55"/>
      <c r="L105" s="55"/>
      <c r="M105" s="505"/>
      <c r="N105" s="55"/>
      <c r="O105" s="55"/>
      <c r="P105" s="55"/>
      <c r="Q105" s="55"/>
      <c r="R105" s="55"/>
      <c r="S105" s="55"/>
      <c r="T105" s="55"/>
      <c r="U105" s="43" t="e">
        <f>SUM(#REF!+#REF!)</f>
        <v>#REF!</v>
      </c>
      <c r="V105" s="55"/>
      <c r="W105" s="43">
        <f t="shared" si="40"/>
        <v>0</v>
      </c>
      <c r="X105" s="56"/>
      <c r="Y105" s="55"/>
      <c r="Z105" s="55"/>
      <c r="AA105" s="46">
        <f>Z105*74.58/100</f>
        <v>0</v>
      </c>
    </row>
    <row r="106" spans="1:27" s="57" customFormat="1" hidden="1" x14ac:dyDescent="0.25">
      <c r="A106" s="52"/>
      <c r="B106" s="75" t="s">
        <v>87</v>
      </c>
      <c r="C106" s="76" t="s">
        <v>88</v>
      </c>
      <c r="D106" s="55"/>
      <c r="E106" s="55"/>
      <c r="F106" s="43">
        <f t="shared" si="48"/>
        <v>0</v>
      </c>
      <c r="G106" s="43"/>
      <c r="H106" s="55"/>
      <c r="I106" s="504">
        <v>0</v>
      </c>
      <c r="J106" s="55"/>
      <c r="K106" s="55"/>
      <c r="L106" s="55"/>
      <c r="M106" s="505"/>
      <c r="N106" s="55"/>
      <c r="O106" s="55"/>
      <c r="P106" s="55"/>
      <c r="Q106" s="55"/>
      <c r="R106" s="55"/>
      <c r="S106" s="55"/>
      <c r="T106" s="55"/>
      <c r="U106" s="43" t="e">
        <f>SUM(#REF!+#REF!)</f>
        <v>#REF!</v>
      </c>
      <c r="V106" s="55"/>
      <c r="W106" s="43">
        <f t="shared" si="40"/>
        <v>0</v>
      </c>
      <c r="X106" s="56"/>
      <c r="Y106" s="55"/>
      <c r="Z106" s="55">
        <v>3968</v>
      </c>
      <c r="AA106" s="46">
        <f>Z106*74.58/100</f>
        <v>2959.3344000000002</v>
      </c>
    </row>
    <row r="107" spans="1:27" s="57" customFormat="1" ht="12.75" hidden="1" customHeight="1" x14ac:dyDescent="0.25">
      <c r="A107" s="52"/>
      <c r="B107" s="75" t="s">
        <v>89</v>
      </c>
      <c r="C107" s="76" t="s">
        <v>90</v>
      </c>
      <c r="D107" s="55"/>
      <c r="E107" s="55"/>
      <c r="F107" s="43">
        <f t="shared" si="48"/>
        <v>0</v>
      </c>
      <c r="G107" s="43"/>
      <c r="H107" s="55"/>
      <c r="I107" s="504">
        <v>0</v>
      </c>
      <c r="J107" s="55"/>
      <c r="K107" s="55"/>
      <c r="L107" s="55"/>
      <c r="M107" s="505"/>
      <c r="N107" s="55"/>
      <c r="O107" s="55"/>
      <c r="P107" s="55"/>
      <c r="Q107" s="55"/>
      <c r="R107" s="55"/>
      <c r="S107" s="55"/>
      <c r="T107" s="55"/>
      <c r="U107" s="43" t="e">
        <f>SUM(#REF!+#REF!)</f>
        <v>#REF!</v>
      </c>
      <c r="V107" s="55"/>
      <c r="W107" s="43">
        <f t="shared" si="40"/>
        <v>0</v>
      </c>
      <c r="X107" s="56"/>
      <c r="Y107" s="55"/>
      <c r="Z107" s="55">
        <v>435</v>
      </c>
      <c r="AA107" s="46">
        <f>Z107*74.58/100</f>
        <v>324.423</v>
      </c>
    </row>
    <row r="108" spans="1:27" s="61" customFormat="1" ht="12.75" hidden="1" customHeight="1" x14ac:dyDescent="0.25">
      <c r="A108" s="58"/>
      <c r="B108" s="58">
        <v>32</v>
      </c>
      <c r="C108" s="59"/>
      <c r="D108" s="60">
        <f>SUM(D109+D114+D121+D131+D133)</f>
        <v>0</v>
      </c>
      <c r="E108" s="60">
        <f>SUM(E109+E114+E121+E131+E133)</f>
        <v>0</v>
      </c>
      <c r="F108" s="43">
        <f t="shared" si="48"/>
        <v>0</v>
      </c>
      <c r="G108" s="60"/>
      <c r="H108" s="60">
        <f>SUM(H109+H114+H121+H131+H133)</f>
        <v>0</v>
      </c>
      <c r="I108" s="506">
        <f>SUM(I109+I114+I121+I131+I133)</f>
        <v>0</v>
      </c>
      <c r="J108" s="60">
        <f t="shared" ref="J108:T108" si="60">SUM(J109+J114+J121+J131+J133)</f>
        <v>0</v>
      </c>
      <c r="K108" s="60">
        <f t="shared" ref="K108" si="61">SUM(K109+K114+K121+K131+K133)</f>
        <v>0</v>
      </c>
      <c r="L108" s="60">
        <f t="shared" si="60"/>
        <v>0</v>
      </c>
      <c r="M108" s="506">
        <f t="shared" si="60"/>
        <v>0</v>
      </c>
      <c r="N108" s="60">
        <f>SUM(N109+N114+N121+N131+N133)</f>
        <v>0</v>
      </c>
      <c r="O108" s="60">
        <f>SUM(O109+O114+O121+O131+O133)</f>
        <v>0</v>
      </c>
      <c r="P108" s="60">
        <f t="shared" si="60"/>
        <v>0</v>
      </c>
      <c r="Q108" s="60">
        <f t="shared" si="60"/>
        <v>0</v>
      </c>
      <c r="R108" s="60">
        <f t="shared" si="60"/>
        <v>0</v>
      </c>
      <c r="S108" s="60">
        <f t="shared" si="60"/>
        <v>0</v>
      </c>
      <c r="T108" s="60">
        <f t="shared" si="60"/>
        <v>0</v>
      </c>
      <c r="U108" s="43" t="e">
        <f>SUM(#REF!+#REF!)</f>
        <v>#REF!</v>
      </c>
      <c r="V108" s="60">
        <f>SUM(V109+V114+V121+V131+V133)</f>
        <v>0</v>
      </c>
      <c r="W108" s="43">
        <f t="shared" si="40"/>
        <v>0</v>
      </c>
      <c r="X108" s="51"/>
      <c r="Y108" s="60"/>
    </row>
    <row r="109" spans="1:27" s="61" customFormat="1" ht="12.75" hidden="1" customHeight="1" x14ac:dyDescent="0.25">
      <c r="A109" s="58"/>
      <c r="B109" s="58">
        <v>321</v>
      </c>
      <c r="C109" s="59"/>
      <c r="D109" s="60">
        <f>SUM(D110+D111+D112+D113)</f>
        <v>0</v>
      </c>
      <c r="E109" s="60">
        <f>SUM(E110+E111+E112+E113)</f>
        <v>0</v>
      </c>
      <c r="F109" s="43">
        <f t="shared" si="48"/>
        <v>0</v>
      </c>
      <c r="G109" s="60"/>
      <c r="H109" s="60">
        <f>SUM(H110+H111+H112+H113)</f>
        <v>0</v>
      </c>
      <c r="I109" s="506">
        <f>SUM(I110+I111)</f>
        <v>0</v>
      </c>
      <c r="J109" s="60">
        <f t="shared" ref="J109:T109" si="62">SUM(J110+J111+J112+J113)</f>
        <v>0</v>
      </c>
      <c r="K109" s="60">
        <f t="shared" ref="K109" si="63">SUM(K110+K111+K112+K113)</f>
        <v>0</v>
      </c>
      <c r="L109" s="60">
        <f t="shared" si="62"/>
        <v>0</v>
      </c>
      <c r="M109" s="506">
        <f t="shared" si="62"/>
        <v>0</v>
      </c>
      <c r="N109" s="60">
        <f>SUM(N110+N111+N112+N113)</f>
        <v>0</v>
      </c>
      <c r="O109" s="60">
        <f>SUM(O110+O111+O112+O113)</f>
        <v>0</v>
      </c>
      <c r="P109" s="60">
        <f t="shared" si="62"/>
        <v>0</v>
      </c>
      <c r="Q109" s="60">
        <f t="shared" si="62"/>
        <v>0</v>
      </c>
      <c r="R109" s="60">
        <f t="shared" si="62"/>
        <v>0</v>
      </c>
      <c r="S109" s="60">
        <f t="shared" si="62"/>
        <v>0</v>
      </c>
      <c r="T109" s="60">
        <f t="shared" si="62"/>
        <v>0</v>
      </c>
      <c r="U109" s="43" t="e">
        <f>SUM(#REF!+#REF!)</f>
        <v>#REF!</v>
      </c>
      <c r="V109" s="60">
        <f>SUM(V110+V111+V112+V113)</f>
        <v>0</v>
      </c>
      <c r="W109" s="43">
        <f t="shared" si="40"/>
        <v>0</v>
      </c>
      <c r="X109" s="51"/>
      <c r="Y109" s="60"/>
    </row>
    <row r="110" spans="1:27" s="57" customFormat="1" hidden="1" x14ac:dyDescent="0.25">
      <c r="A110" s="52"/>
      <c r="B110" s="53" t="s">
        <v>91</v>
      </c>
      <c r="C110" s="54" t="s">
        <v>92</v>
      </c>
      <c r="D110" s="55"/>
      <c r="E110" s="55"/>
      <c r="F110" s="43">
        <f t="shared" si="48"/>
        <v>0</v>
      </c>
      <c r="G110" s="43"/>
      <c r="H110" s="55"/>
      <c r="I110" s="505"/>
      <c r="J110" s="55"/>
      <c r="K110" s="55"/>
      <c r="L110" s="55"/>
      <c r="M110" s="505"/>
      <c r="N110" s="43"/>
      <c r="O110" s="43"/>
      <c r="P110" s="55"/>
      <c r="Q110" s="55"/>
      <c r="R110" s="55"/>
      <c r="S110" s="55"/>
      <c r="T110" s="55"/>
      <c r="U110" s="43" t="e">
        <f>SUM(#REF!+#REF!)</f>
        <v>#REF!</v>
      </c>
      <c r="V110" s="43"/>
      <c r="W110" s="43">
        <f t="shared" si="40"/>
        <v>0</v>
      </c>
      <c r="X110" s="56"/>
      <c r="Y110" s="55"/>
    </row>
    <row r="111" spans="1:27" s="57" customFormat="1" hidden="1" x14ac:dyDescent="0.25">
      <c r="A111" s="52"/>
      <c r="B111" s="53" t="s">
        <v>93</v>
      </c>
      <c r="C111" s="54" t="s">
        <v>94</v>
      </c>
      <c r="D111" s="55"/>
      <c r="E111" s="55"/>
      <c r="F111" s="43">
        <f t="shared" si="48"/>
        <v>0</v>
      </c>
      <c r="G111" s="43"/>
      <c r="H111" s="55"/>
      <c r="I111" s="505">
        <v>0</v>
      </c>
      <c r="J111" s="55"/>
      <c r="K111" s="55"/>
      <c r="L111" s="55"/>
      <c r="M111" s="505"/>
      <c r="N111" s="43"/>
      <c r="O111" s="43"/>
      <c r="P111" s="55"/>
      <c r="Q111" s="55"/>
      <c r="R111" s="55"/>
      <c r="S111" s="55"/>
      <c r="T111" s="55"/>
      <c r="U111" s="43" t="e">
        <f>SUM(#REF!+#REF!)</f>
        <v>#REF!</v>
      </c>
      <c r="V111" s="43"/>
      <c r="W111" s="43">
        <f t="shared" si="40"/>
        <v>0</v>
      </c>
      <c r="X111" s="56"/>
      <c r="Y111" s="55"/>
    </row>
    <row r="112" spans="1:27" s="46" customFormat="1" x14ac:dyDescent="0.25">
      <c r="B112" s="47"/>
      <c r="C112" s="48" t="s">
        <v>184</v>
      </c>
      <c r="D112" s="49">
        <f>SUM(D113+D1377)</f>
        <v>0</v>
      </c>
      <c r="E112" s="49">
        <f>SUM(E113+E1377)</f>
        <v>0</v>
      </c>
      <c r="F112" s="43">
        <f t="shared" si="48"/>
        <v>0</v>
      </c>
      <c r="G112" s="49"/>
      <c r="H112" s="49">
        <f t="shared" ref="H112:T112" si="64">SUM(H113+H1377)</f>
        <v>0</v>
      </c>
      <c r="I112" s="368">
        <f t="shared" si="64"/>
        <v>0</v>
      </c>
      <c r="J112" s="49">
        <f t="shared" si="64"/>
        <v>0</v>
      </c>
      <c r="K112" s="49">
        <f t="shared" si="64"/>
        <v>0</v>
      </c>
      <c r="L112" s="49">
        <f t="shared" si="64"/>
        <v>0</v>
      </c>
      <c r="M112" s="368">
        <f t="shared" si="64"/>
        <v>0</v>
      </c>
      <c r="N112" s="49">
        <f t="shared" si="64"/>
        <v>0</v>
      </c>
      <c r="O112" s="49">
        <f t="shared" si="64"/>
        <v>0</v>
      </c>
      <c r="P112" s="49">
        <f t="shared" si="64"/>
        <v>0</v>
      </c>
      <c r="Q112" s="49">
        <f t="shared" si="64"/>
        <v>0</v>
      </c>
      <c r="R112" s="49">
        <f t="shared" si="64"/>
        <v>0</v>
      </c>
      <c r="S112" s="49">
        <f t="shared" si="64"/>
        <v>0</v>
      </c>
      <c r="T112" s="49">
        <f t="shared" si="64"/>
        <v>0</v>
      </c>
      <c r="U112" s="43" t="e">
        <f>SUM(#REF!+#REF!)</f>
        <v>#REF!</v>
      </c>
      <c r="V112" s="49">
        <f>SUM(V113+V1377)</f>
        <v>0</v>
      </c>
      <c r="W112" s="43">
        <f t="shared" si="40"/>
        <v>0</v>
      </c>
      <c r="X112" s="49">
        <f>SUM(X113)</f>
        <v>0</v>
      </c>
      <c r="Y112" s="49">
        <f>SUM(Y113)</f>
        <v>0</v>
      </c>
    </row>
    <row r="113" spans="1:25" s="46" customFormat="1" x14ac:dyDescent="0.25">
      <c r="B113" s="50">
        <v>3</v>
      </c>
      <c r="C113" s="46" t="s">
        <v>74</v>
      </c>
      <c r="D113" s="49">
        <f>SUM(D114+D126+D1366)</f>
        <v>0</v>
      </c>
      <c r="E113" s="49">
        <f>SUM(E114+E126+E1366)</f>
        <v>0</v>
      </c>
      <c r="F113" s="43">
        <f t="shared" si="48"/>
        <v>0</v>
      </c>
      <c r="G113" s="49"/>
      <c r="H113" s="49">
        <f t="shared" ref="H113:T113" si="65">SUM(H114+H126+H1366)</f>
        <v>0</v>
      </c>
      <c r="I113" s="368">
        <f t="shared" si="65"/>
        <v>0</v>
      </c>
      <c r="J113" s="49">
        <f t="shared" si="65"/>
        <v>0</v>
      </c>
      <c r="K113" s="49">
        <f t="shared" si="65"/>
        <v>0</v>
      </c>
      <c r="L113" s="49">
        <f t="shared" si="65"/>
        <v>0</v>
      </c>
      <c r="M113" s="368">
        <f t="shared" si="65"/>
        <v>0</v>
      </c>
      <c r="N113" s="49">
        <f t="shared" si="65"/>
        <v>0</v>
      </c>
      <c r="O113" s="49">
        <f t="shared" si="65"/>
        <v>0</v>
      </c>
      <c r="P113" s="49">
        <f t="shared" si="65"/>
        <v>0</v>
      </c>
      <c r="Q113" s="49">
        <f t="shared" si="65"/>
        <v>0</v>
      </c>
      <c r="R113" s="49">
        <f t="shared" si="65"/>
        <v>0</v>
      </c>
      <c r="S113" s="49">
        <f t="shared" si="65"/>
        <v>0</v>
      </c>
      <c r="T113" s="49">
        <f t="shared" si="65"/>
        <v>0</v>
      </c>
      <c r="U113" s="43" t="e">
        <f>SUM(#REF!+#REF!)</f>
        <v>#REF!</v>
      </c>
      <c r="V113" s="49">
        <f>SUM(V114+V126+V1366)</f>
        <v>0</v>
      </c>
      <c r="W113" s="43">
        <f t="shared" si="40"/>
        <v>0</v>
      </c>
      <c r="X113" s="49">
        <f>SUM(X126)</f>
        <v>0</v>
      </c>
      <c r="Y113" s="49">
        <f>SUM(Y126)</f>
        <v>0</v>
      </c>
    </row>
    <row r="114" spans="1:25" s="46" customFormat="1" hidden="1" x14ac:dyDescent="0.25">
      <c r="B114" s="50">
        <v>31</v>
      </c>
      <c r="D114" s="49">
        <f>SUM(D115+D120+D122)</f>
        <v>0</v>
      </c>
      <c r="E114" s="49">
        <f>SUM(E115+E120+E122)</f>
        <v>0</v>
      </c>
      <c r="F114" s="43">
        <f t="shared" si="48"/>
        <v>0</v>
      </c>
      <c r="G114" s="49"/>
      <c r="H114" s="49">
        <f>SUM(H115+H120+H122)</f>
        <v>0</v>
      </c>
      <c r="I114" s="368">
        <f>SUM(I115+I120+I122)</f>
        <v>0</v>
      </c>
      <c r="J114" s="49">
        <f t="shared" ref="J114:T114" si="66">SUM(J115+J120+J122)</f>
        <v>0</v>
      </c>
      <c r="K114" s="49">
        <f t="shared" ref="K114" si="67">SUM(K115+K120+K122)</f>
        <v>0</v>
      </c>
      <c r="L114" s="49">
        <f t="shared" si="66"/>
        <v>0</v>
      </c>
      <c r="M114" s="368">
        <f t="shared" si="66"/>
        <v>0</v>
      </c>
      <c r="N114" s="49">
        <f>SUM(N115+N120+N122)</f>
        <v>0</v>
      </c>
      <c r="O114" s="49">
        <f>SUM(O115+O120+O122)</f>
        <v>0</v>
      </c>
      <c r="P114" s="49">
        <f t="shared" si="66"/>
        <v>0</v>
      </c>
      <c r="Q114" s="49">
        <f t="shared" si="66"/>
        <v>0</v>
      </c>
      <c r="R114" s="49">
        <f t="shared" si="66"/>
        <v>0</v>
      </c>
      <c r="S114" s="49">
        <f t="shared" si="66"/>
        <v>0</v>
      </c>
      <c r="T114" s="49">
        <f t="shared" si="66"/>
        <v>0</v>
      </c>
      <c r="U114" s="43" t="e">
        <f>SUM(#REF!+#REF!)</f>
        <v>#REF!</v>
      </c>
      <c r="V114" s="49">
        <f>SUM(V115+V120+V122)</f>
        <v>0</v>
      </c>
      <c r="W114" s="43">
        <f t="shared" si="40"/>
        <v>0</v>
      </c>
      <c r="X114" s="51"/>
      <c r="Y114" s="49"/>
    </row>
    <row r="115" spans="1:25" s="46" customFormat="1" hidden="1" x14ac:dyDescent="0.25">
      <c r="B115" s="50">
        <v>311</v>
      </c>
      <c r="D115" s="49">
        <f>SUM(D116+D117+D118+D119)</f>
        <v>0</v>
      </c>
      <c r="E115" s="49">
        <f>SUM(E116+E117+E118+E119)</f>
        <v>0</v>
      </c>
      <c r="F115" s="43">
        <f t="shared" si="48"/>
        <v>0</v>
      </c>
      <c r="G115" s="49"/>
      <c r="H115" s="49">
        <f>SUM(H116+H117+H118+H119)</f>
        <v>0</v>
      </c>
      <c r="I115" s="368">
        <f>SUM(I116+I117+I118+I119)</f>
        <v>0</v>
      </c>
      <c r="J115" s="49">
        <f t="shared" ref="J115:T115" si="68">SUM(J116+J117+J118+J119)</f>
        <v>0</v>
      </c>
      <c r="K115" s="49">
        <f t="shared" ref="K115" si="69">SUM(K116+K117+K118+K119)</f>
        <v>0</v>
      </c>
      <c r="L115" s="49">
        <f t="shared" si="68"/>
        <v>0</v>
      </c>
      <c r="M115" s="368">
        <f t="shared" si="68"/>
        <v>0</v>
      </c>
      <c r="N115" s="49">
        <f>SUM(N116+N117+N118+N119)</f>
        <v>0</v>
      </c>
      <c r="O115" s="49">
        <f>SUM(O116+O117+O118+O119)</f>
        <v>0</v>
      </c>
      <c r="P115" s="49">
        <f t="shared" si="68"/>
        <v>0</v>
      </c>
      <c r="Q115" s="49">
        <f t="shared" si="68"/>
        <v>0</v>
      </c>
      <c r="R115" s="49">
        <f t="shared" si="68"/>
        <v>0</v>
      </c>
      <c r="S115" s="49">
        <f t="shared" si="68"/>
        <v>0</v>
      </c>
      <c r="T115" s="49">
        <f t="shared" si="68"/>
        <v>0</v>
      </c>
      <c r="U115" s="43" t="e">
        <f>SUM(#REF!+#REF!)</f>
        <v>#REF!</v>
      </c>
      <c r="V115" s="49">
        <f>SUM(V116+V117+V118+V119)</f>
        <v>0</v>
      </c>
      <c r="W115" s="43">
        <f t="shared" si="40"/>
        <v>0</v>
      </c>
      <c r="X115" s="51"/>
      <c r="Y115" s="49"/>
    </row>
    <row r="116" spans="1:25" s="57" customFormat="1" hidden="1" x14ac:dyDescent="0.25">
      <c r="A116" s="52"/>
      <c r="B116" s="53" t="s">
        <v>75</v>
      </c>
      <c r="C116" s="54" t="s">
        <v>76</v>
      </c>
      <c r="D116" s="55"/>
      <c r="E116" s="55"/>
      <c r="F116" s="43">
        <f t="shared" si="48"/>
        <v>0</v>
      </c>
      <c r="G116" s="43"/>
      <c r="H116" s="55"/>
      <c r="I116" s="505"/>
      <c r="J116" s="55"/>
      <c r="K116" s="55"/>
      <c r="L116" s="55"/>
      <c r="M116" s="505"/>
      <c r="N116" s="55"/>
      <c r="O116" s="55"/>
      <c r="P116" s="55"/>
      <c r="Q116" s="55"/>
      <c r="R116" s="55"/>
      <c r="S116" s="55"/>
      <c r="T116" s="55"/>
      <c r="U116" s="43" t="e">
        <f>SUM(#REF!+#REF!)</f>
        <v>#REF!</v>
      </c>
      <c r="V116" s="55"/>
      <c r="W116" s="43">
        <f t="shared" si="40"/>
        <v>0</v>
      </c>
      <c r="X116" s="56"/>
      <c r="Y116" s="55"/>
    </row>
    <row r="117" spans="1:25" s="57" customFormat="1" hidden="1" x14ac:dyDescent="0.25">
      <c r="A117" s="52"/>
      <c r="B117" s="53" t="s">
        <v>77</v>
      </c>
      <c r="C117" s="54" t="s">
        <v>78</v>
      </c>
      <c r="D117" s="55"/>
      <c r="E117" s="55"/>
      <c r="F117" s="43">
        <f t="shared" si="48"/>
        <v>0</v>
      </c>
      <c r="G117" s="43"/>
      <c r="H117" s="55"/>
      <c r="I117" s="505"/>
      <c r="J117" s="55"/>
      <c r="K117" s="55"/>
      <c r="L117" s="55"/>
      <c r="M117" s="505"/>
      <c r="N117" s="55"/>
      <c r="O117" s="55"/>
      <c r="P117" s="55"/>
      <c r="Q117" s="55"/>
      <c r="R117" s="55"/>
      <c r="S117" s="55"/>
      <c r="T117" s="55"/>
      <c r="U117" s="43" t="e">
        <f>SUM(#REF!+#REF!)</f>
        <v>#REF!</v>
      </c>
      <c r="V117" s="55"/>
      <c r="W117" s="43">
        <f t="shared" si="40"/>
        <v>0</v>
      </c>
      <c r="X117" s="56"/>
      <c r="Y117" s="55"/>
    </row>
    <row r="118" spans="1:25" s="57" customFormat="1" hidden="1" x14ac:dyDescent="0.25">
      <c r="A118" s="52"/>
      <c r="B118" s="53" t="s">
        <v>79</v>
      </c>
      <c r="C118" s="54" t="s">
        <v>80</v>
      </c>
      <c r="D118" s="55"/>
      <c r="E118" s="55"/>
      <c r="F118" s="43">
        <f t="shared" si="48"/>
        <v>0</v>
      </c>
      <c r="G118" s="43"/>
      <c r="H118" s="55"/>
      <c r="I118" s="505"/>
      <c r="J118" s="55"/>
      <c r="K118" s="55"/>
      <c r="L118" s="55"/>
      <c r="M118" s="505"/>
      <c r="N118" s="55"/>
      <c r="O118" s="55"/>
      <c r="P118" s="55"/>
      <c r="Q118" s="55"/>
      <c r="R118" s="55"/>
      <c r="S118" s="55"/>
      <c r="T118" s="55"/>
      <c r="U118" s="43" t="e">
        <f>SUM(#REF!+#REF!)</f>
        <v>#REF!</v>
      </c>
      <c r="V118" s="55"/>
      <c r="W118" s="43">
        <f t="shared" si="40"/>
        <v>0</v>
      </c>
      <c r="X118" s="56"/>
      <c r="Y118" s="55"/>
    </row>
    <row r="119" spans="1:25" s="57" customFormat="1" hidden="1" x14ac:dyDescent="0.25">
      <c r="A119" s="52"/>
      <c r="B119" s="53" t="s">
        <v>81</v>
      </c>
      <c r="C119" s="54" t="s">
        <v>82</v>
      </c>
      <c r="D119" s="55"/>
      <c r="E119" s="55"/>
      <c r="F119" s="43">
        <f t="shared" si="48"/>
        <v>0</v>
      </c>
      <c r="G119" s="43"/>
      <c r="H119" s="55"/>
      <c r="I119" s="505"/>
      <c r="J119" s="55"/>
      <c r="K119" s="55"/>
      <c r="L119" s="55"/>
      <c r="M119" s="505"/>
      <c r="N119" s="55"/>
      <c r="O119" s="55"/>
      <c r="P119" s="55"/>
      <c r="Q119" s="55"/>
      <c r="R119" s="55"/>
      <c r="S119" s="55"/>
      <c r="T119" s="55"/>
      <c r="U119" s="43" t="e">
        <f>SUM(#REF!+#REF!)</f>
        <v>#REF!</v>
      </c>
      <c r="V119" s="55"/>
      <c r="W119" s="43">
        <f t="shared" si="40"/>
        <v>0</v>
      </c>
      <c r="X119" s="56"/>
      <c r="Y119" s="55"/>
    </row>
    <row r="120" spans="1:25" s="61" customFormat="1" hidden="1" x14ac:dyDescent="0.25">
      <c r="A120" s="58"/>
      <c r="B120" s="58">
        <v>312</v>
      </c>
      <c r="C120" s="59"/>
      <c r="D120" s="60">
        <f>SUM(D121)</f>
        <v>0</v>
      </c>
      <c r="E120" s="60">
        <f t="shared" ref="E120:V120" si="70">SUM(E121)</f>
        <v>0</v>
      </c>
      <c r="F120" s="43">
        <f t="shared" si="48"/>
        <v>0</v>
      </c>
      <c r="G120" s="60"/>
      <c r="H120" s="60">
        <f t="shared" si="70"/>
        <v>0</v>
      </c>
      <c r="I120" s="506">
        <f t="shared" si="70"/>
        <v>0</v>
      </c>
      <c r="J120" s="60">
        <f t="shared" si="70"/>
        <v>0</v>
      </c>
      <c r="K120" s="60">
        <f t="shared" si="70"/>
        <v>0</v>
      </c>
      <c r="L120" s="60">
        <f t="shared" si="70"/>
        <v>0</v>
      </c>
      <c r="M120" s="506">
        <f t="shared" si="70"/>
        <v>0</v>
      </c>
      <c r="N120" s="60">
        <f t="shared" si="70"/>
        <v>0</v>
      </c>
      <c r="O120" s="60">
        <f t="shared" si="70"/>
        <v>0</v>
      </c>
      <c r="P120" s="60">
        <f t="shared" si="70"/>
        <v>0</v>
      </c>
      <c r="Q120" s="60">
        <f t="shared" si="70"/>
        <v>0</v>
      </c>
      <c r="R120" s="60">
        <f t="shared" si="70"/>
        <v>0</v>
      </c>
      <c r="S120" s="60">
        <f t="shared" si="70"/>
        <v>0</v>
      </c>
      <c r="T120" s="60">
        <f t="shared" si="70"/>
        <v>0</v>
      </c>
      <c r="U120" s="43" t="e">
        <f>SUM(#REF!+#REF!)</f>
        <v>#REF!</v>
      </c>
      <c r="V120" s="60">
        <f t="shared" si="70"/>
        <v>0</v>
      </c>
      <c r="W120" s="43">
        <f t="shared" si="40"/>
        <v>0</v>
      </c>
      <c r="X120" s="51"/>
      <c r="Y120" s="60"/>
    </row>
    <row r="121" spans="1:25" s="57" customFormat="1" hidden="1" x14ac:dyDescent="0.25">
      <c r="A121" s="52"/>
      <c r="B121" s="53" t="s">
        <v>83</v>
      </c>
      <c r="C121" s="54" t="s">
        <v>84</v>
      </c>
      <c r="D121" s="55"/>
      <c r="E121" s="55"/>
      <c r="F121" s="43">
        <f t="shared" si="48"/>
        <v>0</v>
      </c>
      <c r="G121" s="43"/>
      <c r="H121" s="55"/>
      <c r="I121" s="505"/>
      <c r="J121" s="55"/>
      <c r="K121" s="55"/>
      <c r="L121" s="55"/>
      <c r="M121" s="505"/>
      <c r="N121" s="55"/>
      <c r="O121" s="55"/>
      <c r="P121" s="55"/>
      <c r="Q121" s="55"/>
      <c r="R121" s="55"/>
      <c r="S121" s="55"/>
      <c r="T121" s="55"/>
      <c r="U121" s="43" t="e">
        <f>SUM(#REF!+#REF!)</f>
        <v>#REF!</v>
      </c>
      <c r="V121" s="55"/>
      <c r="W121" s="43">
        <f t="shared" si="40"/>
        <v>0</v>
      </c>
      <c r="X121" s="56"/>
      <c r="Y121" s="55"/>
    </row>
    <row r="122" spans="1:25" s="61" customFormat="1" hidden="1" x14ac:dyDescent="0.25">
      <c r="A122" s="58"/>
      <c r="B122" s="58">
        <v>313</v>
      </c>
      <c r="C122" s="59"/>
      <c r="D122" s="60">
        <f>SUM(D123+D124+D125)</f>
        <v>0</v>
      </c>
      <c r="E122" s="60">
        <f>SUM(E123+E124+E125)</f>
        <v>0</v>
      </c>
      <c r="F122" s="43">
        <f t="shared" si="48"/>
        <v>0</v>
      </c>
      <c r="G122" s="60"/>
      <c r="H122" s="60">
        <f>SUM(H123+H124+H125)</f>
        <v>0</v>
      </c>
      <c r="I122" s="506">
        <f>SUM(I123+I124+I125)</f>
        <v>0</v>
      </c>
      <c r="J122" s="60">
        <f t="shared" ref="J122:T122" si="71">SUM(J123+J124+J125)</f>
        <v>0</v>
      </c>
      <c r="K122" s="60">
        <f t="shared" ref="K122" si="72">SUM(K123+K124+K125)</f>
        <v>0</v>
      </c>
      <c r="L122" s="60">
        <f t="shared" si="71"/>
        <v>0</v>
      </c>
      <c r="M122" s="506">
        <f t="shared" si="71"/>
        <v>0</v>
      </c>
      <c r="N122" s="60">
        <f>SUM(N123+N124+N125)</f>
        <v>0</v>
      </c>
      <c r="O122" s="60">
        <f>SUM(O123+O124+O125)</f>
        <v>0</v>
      </c>
      <c r="P122" s="60">
        <f t="shared" si="71"/>
        <v>0</v>
      </c>
      <c r="Q122" s="60">
        <f t="shared" si="71"/>
        <v>0</v>
      </c>
      <c r="R122" s="60">
        <f t="shared" si="71"/>
        <v>0</v>
      </c>
      <c r="S122" s="60">
        <f t="shared" si="71"/>
        <v>0</v>
      </c>
      <c r="T122" s="60">
        <f t="shared" si="71"/>
        <v>0</v>
      </c>
      <c r="U122" s="43" t="e">
        <f>SUM(#REF!+#REF!)</f>
        <v>#REF!</v>
      </c>
      <c r="V122" s="60">
        <f>SUM(V123+V124+V125)</f>
        <v>0</v>
      </c>
      <c r="W122" s="43">
        <f t="shared" si="40"/>
        <v>0</v>
      </c>
      <c r="X122" s="51"/>
      <c r="Y122" s="60"/>
    </row>
    <row r="123" spans="1:25" s="57" customFormat="1" hidden="1" x14ac:dyDescent="0.25">
      <c r="A123" s="52"/>
      <c r="B123" s="53" t="s">
        <v>85</v>
      </c>
      <c r="C123" s="54" t="s">
        <v>86</v>
      </c>
      <c r="D123" s="55"/>
      <c r="E123" s="55"/>
      <c r="F123" s="43">
        <f t="shared" si="48"/>
        <v>0</v>
      </c>
      <c r="G123" s="43"/>
      <c r="H123" s="55"/>
      <c r="I123" s="505"/>
      <c r="J123" s="55"/>
      <c r="K123" s="55"/>
      <c r="L123" s="55"/>
      <c r="M123" s="505"/>
      <c r="N123" s="55"/>
      <c r="O123" s="55"/>
      <c r="P123" s="55"/>
      <c r="Q123" s="55"/>
      <c r="R123" s="55"/>
      <c r="S123" s="55"/>
      <c r="T123" s="55"/>
      <c r="U123" s="43" t="e">
        <f>SUM(#REF!+#REF!)</f>
        <v>#REF!</v>
      </c>
      <c r="V123" s="55"/>
      <c r="W123" s="43">
        <f t="shared" si="40"/>
        <v>0</v>
      </c>
      <c r="X123" s="56"/>
      <c r="Y123" s="55"/>
    </row>
    <row r="124" spans="1:25" s="57" customFormat="1" hidden="1" x14ac:dyDescent="0.25">
      <c r="A124" s="52"/>
      <c r="B124" s="53" t="s">
        <v>87</v>
      </c>
      <c r="C124" s="54" t="s">
        <v>88</v>
      </c>
      <c r="D124" s="55"/>
      <c r="E124" s="55"/>
      <c r="F124" s="43">
        <f t="shared" ref="F124:F155" si="73">SUM(H124:T124)</f>
        <v>0</v>
      </c>
      <c r="G124" s="43"/>
      <c r="H124" s="55"/>
      <c r="I124" s="505"/>
      <c r="J124" s="55"/>
      <c r="K124" s="55"/>
      <c r="L124" s="55"/>
      <c r="M124" s="505"/>
      <c r="N124" s="55"/>
      <c r="O124" s="55"/>
      <c r="P124" s="55"/>
      <c r="Q124" s="55"/>
      <c r="R124" s="55"/>
      <c r="S124" s="55"/>
      <c r="T124" s="55"/>
      <c r="U124" s="43" t="e">
        <f>SUM(#REF!+#REF!)</f>
        <v>#REF!</v>
      </c>
      <c r="V124" s="55"/>
      <c r="W124" s="43">
        <f t="shared" si="40"/>
        <v>0</v>
      </c>
      <c r="X124" s="56"/>
      <c r="Y124" s="55"/>
    </row>
    <row r="125" spans="1:25" s="57" customFormat="1" ht="12.75" hidden="1" customHeight="1" x14ac:dyDescent="0.25">
      <c r="A125" s="52"/>
      <c r="B125" s="53" t="s">
        <v>89</v>
      </c>
      <c r="C125" s="54" t="s">
        <v>90</v>
      </c>
      <c r="D125" s="55"/>
      <c r="E125" s="55"/>
      <c r="F125" s="43">
        <f t="shared" si="73"/>
        <v>0</v>
      </c>
      <c r="G125" s="43"/>
      <c r="H125" s="55"/>
      <c r="I125" s="505"/>
      <c r="J125" s="55"/>
      <c r="K125" s="55"/>
      <c r="L125" s="55"/>
      <c r="M125" s="505"/>
      <c r="N125" s="55"/>
      <c r="O125" s="55"/>
      <c r="P125" s="55"/>
      <c r="Q125" s="55"/>
      <c r="R125" s="55"/>
      <c r="S125" s="55"/>
      <c r="T125" s="55"/>
      <c r="U125" s="43" t="e">
        <f>SUM(#REF!+#REF!)</f>
        <v>#REF!</v>
      </c>
      <c r="V125" s="55"/>
      <c r="W125" s="43">
        <f t="shared" si="40"/>
        <v>0</v>
      </c>
      <c r="X125" s="56"/>
      <c r="Y125" s="55"/>
    </row>
    <row r="126" spans="1:25" s="61" customFormat="1" ht="12.75" customHeight="1" x14ac:dyDescent="0.25">
      <c r="A126" s="58"/>
      <c r="B126" s="58">
        <v>32</v>
      </c>
      <c r="C126" s="59"/>
      <c r="D126" s="60">
        <f>SUM(D127+D132+D1346+D1356+D1358)</f>
        <v>0</v>
      </c>
      <c r="E126" s="60">
        <f>SUM(E127+E132+E1346+E1356+E1358)</f>
        <v>0</v>
      </c>
      <c r="F126" s="43">
        <f t="shared" si="73"/>
        <v>0</v>
      </c>
      <c r="G126" s="60"/>
      <c r="H126" s="60">
        <f t="shared" ref="H126:T126" si="74">SUM(H127+H132+H1346+H1356+H1358)</f>
        <v>0</v>
      </c>
      <c r="I126" s="506">
        <f t="shared" si="74"/>
        <v>0</v>
      </c>
      <c r="J126" s="60">
        <f t="shared" si="74"/>
        <v>0</v>
      </c>
      <c r="K126" s="60">
        <f t="shared" si="74"/>
        <v>0</v>
      </c>
      <c r="L126" s="60">
        <f t="shared" si="74"/>
        <v>0</v>
      </c>
      <c r="M126" s="506">
        <f t="shared" si="74"/>
        <v>0</v>
      </c>
      <c r="N126" s="60">
        <f t="shared" si="74"/>
        <v>0</v>
      </c>
      <c r="O126" s="60">
        <f t="shared" si="74"/>
        <v>0</v>
      </c>
      <c r="P126" s="60">
        <f t="shared" si="74"/>
        <v>0</v>
      </c>
      <c r="Q126" s="60">
        <f t="shared" si="74"/>
        <v>0</v>
      </c>
      <c r="R126" s="60">
        <f t="shared" si="74"/>
        <v>0</v>
      </c>
      <c r="S126" s="60">
        <f t="shared" si="74"/>
        <v>0</v>
      </c>
      <c r="T126" s="60">
        <f t="shared" si="74"/>
        <v>0</v>
      </c>
      <c r="U126" s="43" t="e">
        <f>SUM(#REF!+#REF!)</f>
        <v>#REF!</v>
      </c>
      <c r="V126" s="60">
        <f>SUM(V127+V132+V1346+V1356+V1358)</f>
        <v>0</v>
      </c>
      <c r="W126" s="43">
        <f t="shared" si="40"/>
        <v>0</v>
      </c>
      <c r="X126" s="51"/>
      <c r="Y126" s="60"/>
    </row>
    <row r="127" spans="1:25" s="61" customFormat="1" ht="12.75" hidden="1" customHeight="1" x14ac:dyDescent="0.25">
      <c r="A127" s="58"/>
      <c r="B127" s="58">
        <v>321</v>
      </c>
      <c r="C127" s="59"/>
      <c r="D127" s="60">
        <f>SUM(D128+D129+D130+D131)</f>
        <v>0</v>
      </c>
      <c r="E127" s="60">
        <f>SUM(E128+E129+E130+E131)</f>
        <v>0</v>
      </c>
      <c r="F127" s="43">
        <f t="shared" si="73"/>
        <v>0</v>
      </c>
      <c r="G127" s="60"/>
      <c r="H127" s="60">
        <f>SUM(H128+H129+H130+H131)</f>
        <v>0</v>
      </c>
      <c r="I127" s="506">
        <f>SUM(I128+I129+I130+I131)</f>
        <v>0</v>
      </c>
      <c r="J127" s="60">
        <f t="shared" ref="J127:T127" si="75">SUM(J128+J129+J130+J131)</f>
        <v>0</v>
      </c>
      <c r="K127" s="60">
        <f t="shared" ref="K127" si="76">SUM(K128+K129+K130+K131)</f>
        <v>0</v>
      </c>
      <c r="L127" s="60">
        <f t="shared" si="75"/>
        <v>0</v>
      </c>
      <c r="M127" s="506">
        <f t="shared" si="75"/>
        <v>0</v>
      </c>
      <c r="N127" s="60">
        <f>SUM(N128+N129+N130+N131)</f>
        <v>0</v>
      </c>
      <c r="O127" s="60">
        <f>SUM(O128+O129+O130+O131)</f>
        <v>0</v>
      </c>
      <c r="P127" s="60">
        <f t="shared" si="75"/>
        <v>0</v>
      </c>
      <c r="Q127" s="60">
        <f t="shared" si="75"/>
        <v>0</v>
      </c>
      <c r="R127" s="60">
        <f t="shared" si="75"/>
        <v>0</v>
      </c>
      <c r="S127" s="60">
        <f t="shared" si="75"/>
        <v>0</v>
      </c>
      <c r="T127" s="60">
        <f t="shared" si="75"/>
        <v>0</v>
      </c>
      <c r="U127" s="43" t="e">
        <f>SUM(#REF!+#REF!)</f>
        <v>#REF!</v>
      </c>
      <c r="V127" s="60">
        <f>SUM(V128+V129+V130+V131)</f>
        <v>0</v>
      </c>
      <c r="W127" s="43">
        <f t="shared" si="40"/>
        <v>0</v>
      </c>
      <c r="X127" s="51"/>
      <c r="Y127" s="60"/>
    </row>
    <row r="128" spans="1:25" s="57" customFormat="1" hidden="1" x14ac:dyDescent="0.25">
      <c r="A128" s="52"/>
      <c r="B128" s="53" t="s">
        <v>91</v>
      </c>
      <c r="C128" s="54" t="s">
        <v>92</v>
      </c>
      <c r="D128" s="55"/>
      <c r="E128" s="55"/>
      <c r="F128" s="43">
        <f t="shared" si="73"/>
        <v>0</v>
      </c>
      <c r="G128" s="43"/>
      <c r="H128" s="55"/>
      <c r="I128" s="505"/>
      <c r="J128" s="55"/>
      <c r="K128" s="55"/>
      <c r="L128" s="55"/>
      <c r="M128" s="505"/>
      <c r="N128" s="55"/>
      <c r="O128" s="55"/>
      <c r="P128" s="55"/>
      <c r="Q128" s="55"/>
      <c r="R128" s="55"/>
      <c r="S128" s="55"/>
      <c r="T128" s="55"/>
      <c r="U128" s="43" t="e">
        <f>SUM(#REF!+#REF!)</f>
        <v>#REF!</v>
      </c>
      <c r="V128" s="55"/>
      <c r="W128" s="43">
        <f t="shared" si="40"/>
        <v>0</v>
      </c>
      <c r="X128" s="56"/>
      <c r="Y128" s="55"/>
    </row>
    <row r="129" spans="1:32" s="57" customFormat="1" hidden="1" x14ac:dyDescent="0.25">
      <c r="A129" s="52"/>
      <c r="B129" s="53" t="s">
        <v>93</v>
      </c>
      <c r="C129" s="54" t="s">
        <v>94</v>
      </c>
      <c r="D129" s="55"/>
      <c r="E129" s="55"/>
      <c r="F129" s="43">
        <f t="shared" si="73"/>
        <v>0</v>
      </c>
      <c r="G129" s="43"/>
      <c r="H129" s="55"/>
      <c r="I129" s="505"/>
      <c r="J129" s="55"/>
      <c r="K129" s="55"/>
      <c r="L129" s="55"/>
      <c r="M129" s="505"/>
      <c r="N129" s="55"/>
      <c r="O129" s="55"/>
      <c r="P129" s="55"/>
      <c r="Q129" s="55"/>
      <c r="R129" s="55"/>
      <c r="S129" s="55"/>
      <c r="T129" s="55"/>
      <c r="U129" s="43" t="e">
        <f>SUM(#REF!+#REF!)</f>
        <v>#REF!</v>
      </c>
      <c r="V129" s="55"/>
      <c r="W129" s="43">
        <f t="shared" si="40"/>
        <v>0</v>
      </c>
      <c r="X129" s="56"/>
      <c r="Y129" s="55"/>
    </row>
    <row r="130" spans="1:32" s="57" customFormat="1" hidden="1" x14ac:dyDescent="0.25">
      <c r="A130" s="52"/>
      <c r="B130" s="53" t="s">
        <v>95</v>
      </c>
      <c r="C130" s="54" t="s">
        <v>96</v>
      </c>
      <c r="D130" s="55"/>
      <c r="E130" s="55"/>
      <c r="F130" s="43">
        <f t="shared" si="73"/>
        <v>0</v>
      </c>
      <c r="G130" s="43"/>
      <c r="H130" s="55"/>
      <c r="I130" s="505"/>
      <c r="J130" s="55"/>
      <c r="K130" s="55"/>
      <c r="L130" s="55"/>
      <c r="M130" s="505"/>
      <c r="N130" s="55"/>
      <c r="O130" s="55"/>
      <c r="P130" s="55"/>
      <c r="Q130" s="55"/>
      <c r="R130" s="55"/>
      <c r="S130" s="55"/>
      <c r="T130" s="55"/>
      <c r="U130" s="43" t="e">
        <f>SUM(#REF!+#REF!)</f>
        <v>#REF!</v>
      </c>
      <c r="V130" s="55"/>
      <c r="W130" s="43">
        <f t="shared" si="40"/>
        <v>0</v>
      </c>
      <c r="X130" s="56"/>
      <c r="Y130" s="55"/>
    </row>
    <row r="131" spans="1:32" s="57" customFormat="1" hidden="1" x14ac:dyDescent="0.25">
      <c r="A131" s="52"/>
      <c r="B131" s="52">
        <v>3214</v>
      </c>
      <c r="C131" s="54" t="s">
        <v>97</v>
      </c>
      <c r="D131" s="55"/>
      <c r="E131" s="55"/>
      <c r="F131" s="43">
        <f t="shared" si="73"/>
        <v>0</v>
      </c>
      <c r="G131" s="43"/>
      <c r="H131" s="55"/>
      <c r="I131" s="505"/>
      <c r="J131" s="55"/>
      <c r="K131" s="55"/>
      <c r="L131" s="55"/>
      <c r="M131" s="505"/>
      <c r="N131" s="55"/>
      <c r="O131" s="55"/>
      <c r="P131" s="55"/>
      <c r="Q131" s="55"/>
      <c r="R131" s="55"/>
      <c r="S131" s="55"/>
      <c r="T131" s="55"/>
      <c r="U131" s="43" t="e">
        <f>SUM(#REF!+#REF!)</f>
        <v>#REF!</v>
      </c>
      <c r="V131" s="55"/>
      <c r="W131" s="43">
        <f t="shared" si="40"/>
        <v>0</v>
      </c>
      <c r="X131" s="56"/>
      <c r="Y131" s="55"/>
    </row>
    <row r="132" spans="1:32" s="61" customFormat="1" x14ac:dyDescent="0.25">
      <c r="A132" s="58"/>
      <c r="B132" s="58">
        <v>322</v>
      </c>
      <c r="C132" s="59"/>
      <c r="D132" s="60">
        <f>SUM(D133+D134+D1342+D1343+D1344+D1345)</f>
        <v>0</v>
      </c>
      <c r="E132" s="60">
        <f>SUM(E133+E134+E1342+E1343+E1344+E1345)</f>
        <v>0</v>
      </c>
      <c r="F132" s="43">
        <f t="shared" si="73"/>
        <v>0</v>
      </c>
      <c r="G132" s="60"/>
      <c r="H132" s="60">
        <f t="shared" ref="H132:T132" si="77">SUM(H133+H134+H1342+H1343+H1344+H1345)</f>
        <v>0</v>
      </c>
      <c r="I132" s="506">
        <f t="shared" si="77"/>
        <v>0</v>
      </c>
      <c r="J132" s="60">
        <f t="shared" si="77"/>
        <v>0</v>
      </c>
      <c r="K132" s="60">
        <f t="shared" si="77"/>
        <v>0</v>
      </c>
      <c r="L132" s="60">
        <f t="shared" si="77"/>
        <v>0</v>
      </c>
      <c r="M132" s="506">
        <f t="shared" si="77"/>
        <v>0</v>
      </c>
      <c r="N132" s="60">
        <f t="shared" si="77"/>
        <v>0</v>
      </c>
      <c r="O132" s="60">
        <f t="shared" si="77"/>
        <v>0</v>
      </c>
      <c r="P132" s="60">
        <f t="shared" si="77"/>
        <v>0</v>
      </c>
      <c r="Q132" s="60">
        <f t="shared" si="77"/>
        <v>0</v>
      </c>
      <c r="R132" s="60">
        <f t="shared" si="77"/>
        <v>0</v>
      </c>
      <c r="S132" s="60">
        <f t="shared" si="77"/>
        <v>0</v>
      </c>
      <c r="T132" s="60">
        <f t="shared" si="77"/>
        <v>0</v>
      </c>
      <c r="U132" s="43" t="e">
        <f>SUM(#REF!+#REF!)</f>
        <v>#REF!</v>
      </c>
      <c r="V132" s="60">
        <f>SUM(V133+V134+V1342+V1343+V1344+V1345)</f>
        <v>0</v>
      </c>
      <c r="W132" s="43">
        <f t="shared" si="40"/>
        <v>0</v>
      </c>
      <c r="X132" s="51"/>
      <c r="Y132" s="60"/>
    </row>
    <row r="133" spans="1:32" s="57" customFormat="1" hidden="1" x14ac:dyDescent="0.25">
      <c r="A133" s="52"/>
      <c r="B133" s="53" t="s">
        <v>98</v>
      </c>
      <c r="C133" s="54" t="s">
        <v>99</v>
      </c>
      <c r="D133" s="55"/>
      <c r="E133" s="55"/>
      <c r="F133" s="43">
        <f t="shared" si="73"/>
        <v>0</v>
      </c>
      <c r="G133" s="43"/>
      <c r="H133" s="55"/>
      <c r="I133" s="505"/>
      <c r="J133" s="55"/>
      <c r="K133" s="55"/>
      <c r="L133" s="55"/>
      <c r="M133" s="505"/>
      <c r="N133" s="55"/>
      <c r="O133" s="55"/>
      <c r="P133" s="55"/>
      <c r="Q133" s="55"/>
      <c r="R133" s="55"/>
      <c r="S133" s="55"/>
      <c r="T133" s="55"/>
      <c r="U133" s="43" t="e">
        <f>SUM(#REF!+#REF!)</f>
        <v>#REF!</v>
      </c>
      <c r="V133" s="55"/>
      <c r="W133" s="43">
        <f t="shared" si="40"/>
        <v>0</v>
      </c>
      <c r="X133" s="56"/>
      <c r="Y133" s="55"/>
    </row>
    <row r="134" spans="1:32" s="57" customFormat="1" x14ac:dyDescent="0.25">
      <c r="A134" s="52"/>
      <c r="B134" s="75" t="s">
        <v>100</v>
      </c>
      <c r="C134" s="76" t="s">
        <v>185</v>
      </c>
      <c r="D134" s="55"/>
      <c r="E134" s="55"/>
      <c r="F134" s="43">
        <f t="shared" si="73"/>
        <v>0</v>
      </c>
      <c r="G134" s="43"/>
      <c r="H134" s="55"/>
      <c r="I134" s="505">
        <v>0</v>
      </c>
      <c r="J134" s="55"/>
      <c r="K134" s="55"/>
      <c r="L134" s="55"/>
      <c r="M134" s="505"/>
      <c r="N134" s="55"/>
      <c r="O134" s="55"/>
      <c r="P134" s="55"/>
      <c r="Q134" s="55"/>
      <c r="R134" s="55"/>
      <c r="S134" s="55"/>
      <c r="T134" s="55"/>
      <c r="U134" s="43" t="e">
        <f>SUM(#REF!+#REF!)</f>
        <v>#REF!</v>
      </c>
      <c r="V134" s="55"/>
      <c r="W134" s="43">
        <f t="shared" si="40"/>
        <v>0</v>
      </c>
      <c r="X134" s="56"/>
      <c r="Y134" s="55"/>
    </row>
    <row r="135" spans="1:32" s="46" customFormat="1" x14ac:dyDescent="0.25">
      <c r="B135" s="47"/>
      <c r="C135" s="48" t="s">
        <v>186</v>
      </c>
      <c r="D135" s="49">
        <f t="shared" ref="D135:T135" si="78">SUM(D136+D193)</f>
        <v>0</v>
      </c>
      <c r="E135" s="49">
        <f t="shared" si="78"/>
        <v>0</v>
      </c>
      <c r="F135" s="43">
        <f t="shared" si="73"/>
        <v>1691000</v>
      </c>
      <c r="G135" s="49"/>
      <c r="H135" s="49">
        <f t="shared" si="78"/>
        <v>0</v>
      </c>
      <c r="I135" s="368">
        <f t="shared" si="78"/>
        <v>79311.520000000004</v>
      </c>
      <c r="J135" s="49">
        <f t="shared" si="78"/>
        <v>0</v>
      </c>
      <c r="K135" s="49">
        <f t="shared" ref="K135" si="79">SUM(K136+K193)</f>
        <v>0</v>
      </c>
      <c r="L135" s="49">
        <f t="shared" si="78"/>
        <v>770</v>
      </c>
      <c r="M135" s="368">
        <f>SUM(M136+M193)</f>
        <v>918.48</v>
      </c>
      <c r="N135" s="49">
        <f t="shared" ref="N135:O135" si="80">SUM(N136+N193)</f>
        <v>1610000</v>
      </c>
      <c r="O135" s="49">
        <f t="shared" si="80"/>
        <v>0</v>
      </c>
      <c r="P135" s="49">
        <f>SUM(P136+P193)</f>
        <v>0</v>
      </c>
      <c r="Q135" s="49">
        <f>SUM(Q136+Q193)</f>
        <v>0</v>
      </c>
      <c r="R135" s="49">
        <f t="shared" si="78"/>
        <v>0</v>
      </c>
      <c r="S135" s="49">
        <f t="shared" si="78"/>
        <v>0</v>
      </c>
      <c r="T135" s="49">
        <f t="shared" si="78"/>
        <v>0</v>
      </c>
      <c r="U135" s="43" t="e">
        <f>SUM(#REF!+#REF!)</f>
        <v>#REF!</v>
      </c>
      <c r="V135" s="49">
        <f>SUM(V136+V193)</f>
        <v>0</v>
      </c>
      <c r="W135" s="43">
        <f t="shared" si="40"/>
        <v>1691000</v>
      </c>
      <c r="X135" s="49">
        <f>SUM(X136+X193)</f>
        <v>1758640</v>
      </c>
      <c r="Y135" s="49">
        <f>SUM(Y136+Y193)</f>
        <v>1776260</v>
      </c>
      <c r="AC135" s="462"/>
      <c r="AD135" s="462"/>
      <c r="AE135" s="462"/>
      <c r="AF135" s="462"/>
    </row>
    <row r="136" spans="1:32" s="46" customFormat="1" x14ac:dyDescent="0.25">
      <c r="B136" s="50">
        <v>3</v>
      </c>
      <c r="C136" s="46" t="s">
        <v>74</v>
      </c>
      <c r="D136" s="49">
        <f t="shared" ref="D136:T136" si="81">SUM(D137+D149+D182)</f>
        <v>0</v>
      </c>
      <c r="E136" s="49">
        <f t="shared" si="81"/>
        <v>0</v>
      </c>
      <c r="F136" s="43">
        <f t="shared" si="73"/>
        <v>1691000</v>
      </c>
      <c r="G136" s="49"/>
      <c r="H136" s="49">
        <f t="shared" si="81"/>
        <v>0</v>
      </c>
      <c r="I136" s="368">
        <f t="shared" si="81"/>
        <v>79311.520000000004</v>
      </c>
      <c r="J136" s="49">
        <f t="shared" si="81"/>
        <v>0</v>
      </c>
      <c r="K136" s="49">
        <f t="shared" ref="K136" si="82">SUM(K137+K149+K182)</f>
        <v>0</v>
      </c>
      <c r="L136" s="49">
        <f t="shared" si="81"/>
        <v>770</v>
      </c>
      <c r="M136" s="368">
        <f>SUM(M137+M149+M182)</f>
        <v>918.48</v>
      </c>
      <c r="N136" s="49">
        <f t="shared" ref="N136:O136" si="83">SUM(N137+N149+N182)</f>
        <v>1610000</v>
      </c>
      <c r="O136" s="49">
        <f t="shared" si="83"/>
        <v>0</v>
      </c>
      <c r="P136" s="49">
        <f>SUM(P137+P149+P182)</f>
        <v>0</v>
      </c>
      <c r="Q136" s="49">
        <f>SUM(Q137+Q149+Q182)</f>
        <v>0</v>
      </c>
      <c r="R136" s="49">
        <f t="shared" si="81"/>
        <v>0</v>
      </c>
      <c r="S136" s="49">
        <f t="shared" si="81"/>
        <v>0</v>
      </c>
      <c r="T136" s="49">
        <f t="shared" si="81"/>
        <v>0</v>
      </c>
      <c r="U136" s="43" t="e">
        <f>SUM(#REF!+#REF!)</f>
        <v>#REF!</v>
      </c>
      <c r="V136" s="49">
        <f>SUM(V137+V149+V182)</f>
        <v>0</v>
      </c>
      <c r="W136" s="43">
        <f t="shared" si="40"/>
        <v>1691000</v>
      </c>
      <c r="X136" s="49">
        <f>SUM(X137+X149+X182)</f>
        <v>1758640</v>
      </c>
      <c r="Y136" s="49">
        <f>SUM(Y137+Y149+Y182)</f>
        <v>1776260</v>
      </c>
      <c r="AC136" s="462"/>
      <c r="AD136" s="462"/>
      <c r="AE136" s="462"/>
      <c r="AF136" s="462"/>
    </row>
    <row r="137" spans="1:32" s="46" customFormat="1" x14ac:dyDescent="0.25">
      <c r="B137" s="50">
        <v>31</v>
      </c>
      <c r="D137" s="49">
        <f t="shared" ref="D137:T137" si="84">SUM(D138+D143+D145)</f>
        <v>0</v>
      </c>
      <c r="E137" s="49">
        <f t="shared" si="84"/>
        <v>0</v>
      </c>
      <c r="F137" s="43">
        <f t="shared" si="73"/>
        <v>1552525</v>
      </c>
      <c r="G137" s="49"/>
      <c r="H137" s="49">
        <f t="shared" si="84"/>
        <v>0</v>
      </c>
      <c r="I137" s="368">
        <f t="shared" si="84"/>
        <v>0</v>
      </c>
      <c r="J137" s="49">
        <f t="shared" si="84"/>
        <v>0</v>
      </c>
      <c r="K137" s="49">
        <f t="shared" ref="K137" si="85">SUM(K138+K143+K145)</f>
        <v>0</v>
      </c>
      <c r="L137" s="49">
        <f t="shared" si="84"/>
        <v>525</v>
      </c>
      <c r="M137" s="368">
        <f>SUM(M138+M143+M145)</f>
        <v>0</v>
      </c>
      <c r="N137" s="49">
        <f t="shared" ref="N137:O137" si="86">SUM(N138+N143+N145)</f>
        <v>1552000</v>
      </c>
      <c r="O137" s="49">
        <f t="shared" si="86"/>
        <v>0</v>
      </c>
      <c r="P137" s="49">
        <f>SUM(P138+P143+P145)</f>
        <v>0</v>
      </c>
      <c r="Q137" s="49">
        <f>SUM(Q138+Q143+Q145)</f>
        <v>0</v>
      </c>
      <c r="R137" s="49">
        <f t="shared" si="84"/>
        <v>0</v>
      </c>
      <c r="S137" s="49">
        <f t="shared" si="84"/>
        <v>0</v>
      </c>
      <c r="T137" s="49">
        <f t="shared" si="84"/>
        <v>0</v>
      </c>
      <c r="U137" s="43" t="e">
        <f>SUM(#REF!+#REF!)</f>
        <v>#REF!</v>
      </c>
      <c r="V137" s="49">
        <f>SUM(V138+V143+V145)</f>
        <v>0</v>
      </c>
      <c r="W137" s="43">
        <f t="shared" si="40"/>
        <v>1552525</v>
      </c>
      <c r="X137" s="195">
        <v>1614626</v>
      </c>
      <c r="Y137" s="49">
        <v>1630803</v>
      </c>
      <c r="AC137" s="462"/>
      <c r="AD137" s="462"/>
      <c r="AE137" s="462"/>
      <c r="AF137" s="462"/>
    </row>
    <row r="138" spans="1:32" s="46" customFormat="1" x14ac:dyDescent="0.25">
      <c r="B138" s="50">
        <v>311</v>
      </c>
      <c r="D138" s="49">
        <f t="shared" ref="D138:T138" si="87">SUM(D139+D140+D141+D142)</f>
        <v>0</v>
      </c>
      <c r="E138" s="49">
        <f t="shared" si="87"/>
        <v>0</v>
      </c>
      <c r="F138" s="43">
        <f t="shared" si="73"/>
        <v>1280450</v>
      </c>
      <c r="G138" s="49"/>
      <c r="H138" s="49">
        <f t="shared" si="87"/>
        <v>0</v>
      </c>
      <c r="I138" s="368">
        <f t="shared" si="87"/>
        <v>0</v>
      </c>
      <c r="J138" s="49">
        <f t="shared" si="87"/>
        <v>0</v>
      </c>
      <c r="K138" s="49">
        <f t="shared" ref="K138" si="88">SUM(K139+K140+K141+K142)</f>
        <v>0</v>
      </c>
      <c r="L138" s="49">
        <f t="shared" si="87"/>
        <v>450</v>
      </c>
      <c r="M138" s="368">
        <f>SUM(M139+M140+M141+M142)</f>
        <v>0</v>
      </c>
      <c r="N138" s="49">
        <f t="shared" ref="N138:O138" si="89">SUM(N139+N140+N141+N142)</f>
        <v>1280000</v>
      </c>
      <c r="O138" s="49">
        <f t="shared" si="89"/>
        <v>0</v>
      </c>
      <c r="P138" s="49">
        <f>SUM(P139+P140+P141+P142)</f>
        <v>0</v>
      </c>
      <c r="Q138" s="49">
        <f>SUM(Q139+Q140+Q141+Q142)</f>
        <v>0</v>
      </c>
      <c r="R138" s="49">
        <f t="shared" si="87"/>
        <v>0</v>
      </c>
      <c r="S138" s="49">
        <f t="shared" si="87"/>
        <v>0</v>
      </c>
      <c r="T138" s="49">
        <f t="shared" si="87"/>
        <v>0</v>
      </c>
      <c r="U138" s="43" t="e">
        <f>SUM(#REF!+#REF!)</f>
        <v>#REF!</v>
      </c>
      <c r="V138" s="49">
        <f>SUM(V139+V140+V141+V142)</f>
        <v>0</v>
      </c>
      <c r="W138" s="43">
        <f t="shared" si="40"/>
        <v>1280450</v>
      </c>
      <c r="X138" s="51">
        <v>0</v>
      </c>
      <c r="Y138" s="49">
        <f>SUM(Y139+Y140+Y141+Y142)</f>
        <v>0</v>
      </c>
    </row>
    <row r="139" spans="1:32" s="57" customFormat="1" x14ac:dyDescent="0.25">
      <c r="A139" s="52"/>
      <c r="B139" s="53" t="s">
        <v>75</v>
      </c>
      <c r="C139" s="54" t="s">
        <v>76</v>
      </c>
      <c r="D139" s="55"/>
      <c r="E139" s="55"/>
      <c r="F139" s="43">
        <f t="shared" si="73"/>
        <v>1280450</v>
      </c>
      <c r="G139" s="43"/>
      <c r="H139" s="55">
        <v>0</v>
      </c>
      <c r="I139" s="505"/>
      <c r="J139" s="55"/>
      <c r="K139" s="55"/>
      <c r="L139" s="55">
        <v>450</v>
      </c>
      <c r="M139" s="505">
        <v>0</v>
      </c>
      <c r="N139" s="55">
        <v>1280000</v>
      </c>
      <c r="O139" s="55"/>
      <c r="P139" s="55"/>
      <c r="Q139" s="55"/>
      <c r="R139" s="55"/>
      <c r="S139" s="55"/>
      <c r="T139" s="55"/>
      <c r="U139" s="43" t="e">
        <f>SUM(#REF!+#REF!)</f>
        <v>#REF!</v>
      </c>
      <c r="V139" s="55"/>
      <c r="W139" s="43">
        <f t="shared" ref="W139:W202" si="90">SUM(H139:R139)</f>
        <v>1280450</v>
      </c>
      <c r="X139" s="56"/>
      <c r="Y139" s="55"/>
    </row>
    <row r="140" spans="1:32" s="57" customFormat="1" x14ac:dyDescent="0.25">
      <c r="A140" s="52"/>
      <c r="B140" s="53" t="s">
        <v>77</v>
      </c>
      <c r="C140" s="54" t="s">
        <v>78</v>
      </c>
      <c r="D140" s="55"/>
      <c r="E140" s="55"/>
      <c r="F140" s="43">
        <f t="shared" si="73"/>
        <v>0</v>
      </c>
      <c r="G140" s="43"/>
      <c r="H140" s="55">
        <v>0</v>
      </c>
      <c r="I140" s="505"/>
      <c r="J140" s="55"/>
      <c r="K140" s="55"/>
      <c r="L140" s="55"/>
      <c r="M140" s="505"/>
      <c r="N140" s="55"/>
      <c r="O140" s="55"/>
      <c r="P140" s="55"/>
      <c r="Q140" s="55"/>
      <c r="R140" s="55"/>
      <c r="S140" s="55"/>
      <c r="T140" s="55"/>
      <c r="U140" s="43" t="e">
        <f>SUM(#REF!+#REF!)</f>
        <v>#REF!</v>
      </c>
      <c r="V140" s="55"/>
      <c r="W140" s="43">
        <f t="shared" si="90"/>
        <v>0</v>
      </c>
      <c r="X140" s="56"/>
      <c r="Y140" s="55"/>
    </row>
    <row r="141" spans="1:32" s="57" customFormat="1" x14ac:dyDescent="0.25">
      <c r="A141" s="52"/>
      <c r="B141" s="53" t="s">
        <v>79</v>
      </c>
      <c r="C141" s="54" t="s">
        <v>80</v>
      </c>
      <c r="D141" s="55"/>
      <c r="E141" s="55"/>
      <c r="F141" s="43">
        <f t="shared" si="73"/>
        <v>0</v>
      </c>
      <c r="G141" s="43"/>
      <c r="H141" s="55">
        <v>0</v>
      </c>
      <c r="I141" s="505"/>
      <c r="J141" s="55"/>
      <c r="K141" s="55"/>
      <c r="L141" s="55"/>
      <c r="M141" s="505"/>
      <c r="N141" s="55"/>
      <c r="O141" s="55"/>
      <c r="P141" s="55"/>
      <c r="Q141" s="55"/>
      <c r="R141" s="55"/>
      <c r="S141" s="55"/>
      <c r="T141" s="55"/>
      <c r="U141" s="43" t="e">
        <f>SUM(#REF!+#REF!)</f>
        <v>#REF!</v>
      </c>
      <c r="V141" s="55"/>
      <c r="W141" s="43">
        <f t="shared" si="90"/>
        <v>0</v>
      </c>
      <c r="X141" s="56"/>
      <c r="Y141" s="55"/>
    </row>
    <row r="142" spans="1:32" s="57" customFormat="1" x14ac:dyDescent="0.25">
      <c r="A142" s="52"/>
      <c r="B142" s="53" t="s">
        <v>81</v>
      </c>
      <c r="C142" s="54" t="s">
        <v>82</v>
      </c>
      <c r="D142" s="55"/>
      <c r="E142" s="55"/>
      <c r="F142" s="43">
        <f t="shared" si="73"/>
        <v>0</v>
      </c>
      <c r="G142" s="43"/>
      <c r="H142" s="55">
        <v>0</v>
      </c>
      <c r="I142" s="505"/>
      <c r="J142" s="55"/>
      <c r="K142" s="55"/>
      <c r="L142" s="55"/>
      <c r="M142" s="505"/>
      <c r="N142" s="55"/>
      <c r="O142" s="55"/>
      <c r="P142" s="55"/>
      <c r="Q142" s="55"/>
      <c r="R142" s="55"/>
      <c r="S142" s="55"/>
      <c r="T142" s="55"/>
      <c r="U142" s="43" t="e">
        <f>SUM(#REF!+#REF!)</f>
        <v>#REF!</v>
      </c>
      <c r="V142" s="55"/>
      <c r="W142" s="43">
        <f t="shared" si="90"/>
        <v>0</v>
      </c>
      <c r="X142" s="56"/>
      <c r="Y142" s="55"/>
    </row>
    <row r="143" spans="1:32" s="61" customFormat="1" x14ac:dyDescent="0.25">
      <c r="A143" s="58"/>
      <c r="B143" s="58">
        <v>312</v>
      </c>
      <c r="C143" s="59"/>
      <c r="D143" s="60">
        <f>SUM(D144)</f>
        <v>0</v>
      </c>
      <c r="E143" s="60">
        <f t="shared" ref="E143:V143" si="91">SUM(E144)</f>
        <v>0</v>
      </c>
      <c r="F143" s="43">
        <f t="shared" si="73"/>
        <v>57000</v>
      </c>
      <c r="G143" s="60"/>
      <c r="H143" s="60">
        <f t="shared" si="91"/>
        <v>0</v>
      </c>
      <c r="I143" s="506">
        <f t="shared" si="91"/>
        <v>0</v>
      </c>
      <c r="J143" s="60">
        <f t="shared" si="91"/>
        <v>0</v>
      </c>
      <c r="K143" s="60">
        <f t="shared" si="91"/>
        <v>0</v>
      </c>
      <c r="L143" s="60">
        <f t="shared" si="91"/>
        <v>0</v>
      </c>
      <c r="M143" s="506">
        <f t="shared" si="91"/>
        <v>0</v>
      </c>
      <c r="N143" s="60">
        <f t="shared" si="91"/>
        <v>57000</v>
      </c>
      <c r="O143" s="60">
        <f t="shared" si="91"/>
        <v>0</v>
      </c>
      <c r="P143" s="60">
        <f t="shared" si="91"/>
        <v>0</v>
      </c>
      <c r="Q143" s="60">
        <f t="shared" si="91"/>
        <v>0</v>
      </c>
      <c r="R143" s="60">
        <f t="shared" si="91"/>
        <v>0</v>
      </c>
      <c r="S143" s="60">
        <f t="shared" si="91"/>
        <v>0</v>
      </c>
      <c r="T143" s="60">
        <f t="shared" si="91"/>
        <v>0</v>
      </c>
      <c r="U143" s="43" t="e">
        <f>SUM(#REF!+#REF!)</f>
        <v>#REF!</v>
      </c>
      <c r="V143" s="60">
        <f t="shared" si="91"/>
        <v>0</v>
      </c>
      <c r="W143" s="43">
        <f t="shared" si="90"/>
        <v>57000</v>
      </c>
      <c r="X143" s="51">
        <v>0</v>
      </c>
      <c r="Y143" s="60">
        <f>SUM(Y144)</f>
        <v>0</v>
      </c>
    </row>
    <row r="144" spans="1:32" s="57" customFormat="1" x14ac:dyDescent="0.25">
      <c r="A144" s="52"/>
      <c r="B144" s="53" t="s">
        <v>83</v>
      </c>
      <c r="C144" s="54" t="s">
        <v>84</v>
      </c>
      <c r="D144" s="55"/>
      <c r="E144" s="55"/>
      <c r="F144" s="43">
        <f t="shared" si="73"/>
        <v>57000</v>
      </c>
      <c r="G144" s="43"/>
      <c r="H144" s="55">
        <v>0</v>
      </c>
      <c r="I144" s="505"/>
      <c r="J144" s="55"/>
      <c r="K144" s="55"/>
      <c r="L144" s="55"/>
      <c r="M144" s="505"/>
      <c r="N144" s="55">
        <v>57000</v>
      </c>
      <c r="O144" s="55"/>
      <c r="P144" s="55"/>
      <c r="Q144" s="55"/>
      <c r="R144" s="55"/>
      <c r="S144" s="55"/>
      <c r="T144" s="55"/>
      <c r="U144" s="43" t="e">
        <f>SUM(#REF!+#REF!)</f>
        <v>#REF!</v>
      </c>
      <c r="V144" s="55"/>
      <c r="W144" s="43">
        <f t="shared" si="90"/>
        <v>57000</v>
      </c>
      <c r="X144" s="56"/>
      <c r="Y144" s="55"/>
    </row>
    <row r="145" spans="1:25" s="61" customFormat="1" x14ac:dyDescent="0.25">
      <c r="A145" s="58"/>
      <c r="B145" s="58">
        <v>313</v>
      </c>
      <c r="C145" s="59"/>
      <c r="D145" s="60">
        <f t="shared" ref="D145:T145" si="92">SUM(D146+D147+D148)</f>
        <v>0</v>
      </c>
      <c r="E145" s="60">
        <f t="shared" si="92"/>
        <v>0</v>
      </c>
      <c r="F145" s="43">
        <f t="shared" si="73"/>
        <v>215075</v>
      </c>
      <c r="G145" s="60"/>
      <c r="H145" s="60">
        <f t="shared" si="92"/>
        <v>0</v>
      </c>
      <c r="I145" s="506">
        <f t="shared" si="92"/>
        <v>0</v>
      </c>
      <c r="J145" s="60">
        <f t="shared" si="92"/>
        <v>0</v>
      </c>
      <c r="K145" s="60">
        <f t="shared" ref="K145" si="93">SUM(K146+K147+K148)</f>
        <v>0</v>
      </c>
      <c r="L145" s="60">
        <f t="shared" si="92"/>
        <v>75</v>
      </c>
      <c r="M145" s="506">
        <f>SUM(M146+M147+M148)</f>
        <v>0</v>
      </c>
      <c r="N145" s="60">
        <f t="shared" ref="N145:O145" si="94">SUM(N146+N147+N148)</f>
        <v>215000</v>
      </c>
      <c r="O145" s="60">
        <f t="shared" si="94"/>
        <v>0</v>
      </c>
      <c r="P145" s="60">
        <f>SUM(P146+P147+P148)</f>
        <v>0</v>
      </c>
      <c r="Q145" s="60">
        <f>SUM(Q146+Q147+Q148)</f>
        <v>0</v>
      </c>
      <c r="R145" s="60">
        <f t="shared" si="92"/>
        <v>0</v>
      </c>
      <c r="S145" s="60">
        <f t="shared" si="92"/>
        <v>0</v>
      </c>
      <c r="T145" s="60">
        <f t="shared" si="92"/>
        <v>0</v>
      </c>
      <c r="U145" s="43" t="e">
        <f>SUM(#REF!+#REF!)</f>
        <v>#REF!</v>
      </c>
      <c r="V145" s="60">
        <f>SUM(V146+V147+V148)</f>
        <v>0</v>
      </c>
      <c r="W145" s="43">
        <f t="shared" si="90"/>
        <v>215075</v>
      </c>
      <c r="X145" s="51">
        <v>0</v>
      </c>
      <c r="Y145" s="60">
        <f>SUM(Y146+Y147+Y148)</f>
        <v>0</v>
      </c>
    </row>
    <row r="146" spans="1:25" s="57" customFormat="1" x14ac:dyDescent="0.25">
      <c r="A146" s="52"/>
      <c r="B146" s="53" t="s">
        <v>85</v>
      </c>
      <c r="C146" s="54" t="s">
        <v>86</v>
      </c>
      <c r="D146" s="55"/>
      <c r="E146" s="55"/>
      <c r="F146" s="43">
        <f t="shared" si="73"/>
        <v>0</v>
      </c>
      <c r="G146" s="43"/>
      <c r="H146" s="55"/>
      <c r="I146" s="505"/>
      <c r="J146" s="55"/>
      <c r="K146" s="55"/>
      <c r="L146" s="55"/>
      <c r="M146" s="505"/>
      <c r="N146" s="55"/>
      <c r="O146" s="55"/>
      <c r="P146" s="55"/>
      <c r="Q146" s="55"/>
      <c r="R146" s="55"/>
      <c r="S146" s="55"/>
      <c r="T146" s="55"/>
      <c r="U146" s="43" t="e">
        <f>SUM(#REF!+#REF!)</f>
        <v>#REF!</v>
      </c>
      <c r="V146" s="55"/>
      <c r="W146" s="43">
        <f t="shared" si="90"/>
        <v>0</v>
      </c>
      <c r="X146" s="56"/>
      <c r="Y146" s="55"/>
    </row>
    <row r="147" spans="1:25" s="57" customFormat="1" x14ac:dyDescent="0.25">
      <c r="A147" s="52"/>
      <c r="B147" s="53" t="s">
        <v>87</v>
      </c>
      <c r="C147" s="54" t="s">
        <v>88</v>
      </c>
      <c r="D147" s="55"/>
      <c r="E147" s="55"/>
      <c r="F147" s="43">
        <f t="shared" si="73"/>
        <v>215075</v>
      </c>
      <c r="G147" s="43"/>
      <c r="H147" s="55">
        <v>0</v>
      </c>
      <c r="I147" s="505"/>
      <c r="J147" s="55"/>
      <c r="K147" s="55"/>
      <c r="L147" s="55">
        <v>75</v>
      </c>
      <c r="M147" s="505">
        <v>0</v>
      </c>
      <c r="N147" s="55">
        <v>215000</v>
      </c>
      <c r="O147" s="55"/>
      <c r="P147" s="55"/>
      <c r="Q147" s="55"/>
      <c r="R147" s="55"/>
      <c r="S147" s="55"/>
      <c r="T147" s="55"/>
      <c r="U147" s="43" t="e">
        <f>SUM(#REF!+#REF!)</f>
        <v>#REF!</v>
      </c>
      <c r="V147" s="55"/>
      <c r="W147" s="43">
        <f t="shared" si="90"/>
        <v>215075</v>
      </c>
      <c r="X147" s="56"/>
      <c r="Y147" s="55"/>
    </row>
    <row r="148" spans="1:25" s="57" customFormat="1" ht="12.75" customHeight="1" x14ac:dyDescent="0.25">
      <c r="A148" s="52"/>
      <c r="B148" s="53" t="s">
        <v>89</v>
      </c>
      <c r="C148" s="54" t="s">
        <v>90</v>
      </c>
      <c r="D148" s="55"/>
      <c r="E148" s="55"/>
      <c r="F148" s="43">
        <f t="shared" si="73"/>
        <v>0</v>
      </c>
      <c r="G148" s="43"/>
      <c r="H148" s="55">
        <v>0</v>
      </c>
      <c r="I148" s="505"/>
      <c r="J148" s="55"/>
      <c r="K148" s="55"/>
      <c r="L148" s="55"/>
      <c r="M148" s="505"/>
      <c r="N148" s="55"/>
      <c r="O148" s="55"/>
      <c r="P148" s="55"/>
      <c r="Q148" s="55"/>
      <c r="R148" s="55"/>
      <c r="S148" s="55"/>
      <c r="T148" s="55"/>
      <c r="U148" s="43" t="e">
        <f>SUM(#REF!+#REF!)</f>
        <v>#REF!</v>
      </c>
      <c r="V148" s="55"/>
      <c r="W148" s="43">
        <f t="shared" si="90"/>
        <v>0</v>
      </c>
      <c r="X148" s="56"/>
      <c r="Y148" s="55"/>
    </row>
    <row r="149" spans="1:25" s="61" customFormat="1" ht="12.75" customHeight="1" x14ac:dyDescent="0.25">
      <c r="A149" s="58"/>
      <c r="B149" s="58">
        <v>32</v>
      </c>
      <c r="C149" s="59"/>
      <c r="D149" s="60">
        <f t="shared" ref="D149:T149" si="95">SUM(D150+D155+D162+D172+D174)</f>
        <v>0</v>
      </c>
      <c r="E149" s="60">
        <f t="shared" si="95"/>
        <v>0</v>
      </c>
      <c r="F149" s="43">
        <f t="shared" si="73"/>
        <v>137775</v>
      </c>
      <c r="G149" s="60"/>
      <c r="H149" s="60">
        <f t="shared" si="95"/>
        <v>0</v>
      </c>
      <c r="I149" s="506">
        <f t="shared" si="95"/>
        <v>78611.520000000004</v>
      </c>
      <c r="J149" s="60">
        <f t="shared" si="95"/>
        <v>0</v>
      </c>
      <c r="K149" s="60">
        <f t="shared" ref="K149" si="96">SUM(K150+K155+K162+K172+K174)</f>
        <v>0</v>
      </c>
      <c r="L149" s="60">
        <f t="shared" si="95"/>
        <v>245</v>
      </c>
      <c r="M149" s="506">
        <f>SUM(M150+M155+M162+M172+M174)</f>
        <v>918.48</v>
      </c>
      <c r="N149" s="60">
        <f t="shared" ref="N149:O149" si="97">SUM(N150+N155+N162+N172+N174)</f>
        <v>58000</v>
      </c>
      <c r="O149" s="60">
        <f t="shared" si="97"/>
        <v>0</v>
      </c>
      <c r="P149" s="60">
        <f>SUM(P150+P155+P162+P172+P174)</f>
        <v>0</v>
      </c>
      <c r="Q149" s="60">
        <f>SUM(Q150+Q155+Q162+Q172+Q174)</f>
        <v>0</v>
      </c>
      <c r="R149" s="60">
        <f t="shared" si="95"/>
        <v>0</v>
      </c>
      <c r="S149" s="60">
        <f t="shared" si="95"/>
        <v>0</v>
      </c>
      <c r="T149" s="60">
        <f t="shared" si="95"/>
        <v>0</v>
      </c>
      <c r="U149" s="43" t="e">
        <f>SUM(#REF!+#REF!)</f>
        <v>#REF!</v>
      </c>
      <c r="V149" s="60">
        <f>SUM(V150+V155+V162+V172+V174)</f>
        <v>0</v>
      </c>
      <c r="W149" s="43">
        <f t="shared" si="90"/>
        <v>137775</v>
      </c>
      <c r="X149" s="60">
        <v>143286</v>
      </c>
      <c r="Y149" s="60">
        <v>144722</v>
      </c>
    </row>
    <row r="150" spans="1:25" s="61" customFormat="1" ht="12.75" customHeight="1" x14ac:dyDescent="0.25">
      <c r="A150" s="58"/>
      <c r="B150" s="58">
        <v>321</v>
      </c>
      <c r="C150" s="59"/>
      <c r="D150" s="60">
        <f t="shared" ref="D150:T150" si="98">SUM(D151+D152+D153+D154)</f>
        <v>0</v>
      </c>
      <c r="E150" s="60">
        <f t="shared" si="98"/>
        <v>0</v>
      </c>
      <c r="F150" s="43">
        <f t="shared" si="73"/>
        <v>60340</v>
      </c>
      <c r="G150" s="60"/>
      <c r="H150" s="60">
        <f t="shared" si="98"/>
        <v>0</v>
      </c>
      <c r="I150" s="506">
        <f t="shared" si="98"/>
        <v>7000</v>
      </c>
      <c r="J150" s="60">
        <f t="shared" si="98"/>
        <v>0</v>
      </c>
      <c r="K150" s="60">
        <f t="shared" ref="K150" si="99">SUM(K151+K152+K153+K154)</f>
        <v>0</v>
      </c>
      <c r="L150" s="60">
        <f t="shared" si="98"/>
        <v>245</v>
      </c>
      <c r="M150" s="506">
        <f>SUM(M151+M152+M153+M154)</f>
        <v>95</v>
      </c>
      <c r="N150" s="60">
        <f t="shared" ref="N150:O150" si="100">SUM(N151+N152+N153+N154)</f>
        <v>53000</v>
      </c>
      <c r="O150" s="60">
        <f t="shared" si="100"/>
        <v>0</v>
      </c>
      <c r="P150" s="60">
        <f>SUM(P151+P152+P153+P154)</f>
        <v>0</v>
      </c>
      <c r="Q150" s="60">
        <f>SUM(Q151+Q152+Q153+Q154)</f>
        <v>0</v>
      </c>
      <c r="R150" s="60">
        <f t="shared" si="98"/>
        <v>0</v>
      </c>
      <c r="S150" s="60">
        <f t="shared" si="98"/>
        <v>0</v>
      </c>
      <c r="T150" s="60">
        <f t="shared" si="98"/>
        <v>0</v>
      </c>
      <c r="U150" s="43" t="e">
        <f>SUM(#REF!+#REF!)</f>
        <v>#REF!</v>
      </c>
      <c r="V150" s="60">
        <f>SUM(V151+V152+V153+V154)</f>
        <v>0</v>
      </c>
      <c r="W150" s="43">
        <f t="shared" si="90"/>
        <v>60340</v>
      </c>
      <c r="X150" s="51">
        <v>0</v>
      </c>
      <c r="Y150" s="60">
        <f>SUM(Y151+Y152+Y153+Y154)</f>
        <v>0</v>
      </c>
    </row>
    <row r="151" spans="1:25" s="57" customFormat="1" x14ac:dyDescent="0.25">
      <c r="A151" s="52"/>
      <c r="B151" s="53" t="s">
        <v>91</v>
      </c>
      <c r="C151" s="54" t="s">
        <v>92</v>
      </c>
      <c r="D151" s="55"/>
      <c r="E151" s="55"/>
      <c r="F151" s="43">
        <f t="shared" si="73"/>
        <v>6340</v>
      </c>
      <c r="G151" s="43"/>
      <c r="H151" s="55"/>
      <c r="I151" s="505">
        <v>6000</v>
      </c>
      <c r="J151" s="55"/>
      <c r="K151" s="55"/>
      <c r="L151" s="55">
        <v>245</v>
      </c>
      <c r="M151" s="505">
        <v>95</v>
      </c>
      <c r="N151" s="43"/>
      <c r="O151" s="43"/>
      <c r="P151" s="55"/>
      <c r="Q151" s="55"/>
      <c r="R151" s="55"/>
      <c r="S151" s="55"/>
      <c r="T151" s="55"/>
      <c r="U151" s="43" t="e">
        <f>SUM(#REF!+#REF!)</f>
        <v>#REF!</v>
      </c>
      <c r="V151" s="43"/>
      <c r="W151" s="43">
        <f t="shared" si="90"/>
        <v>6340</v>
      </c>
      <c r="X151" s="56"/>
      <c r="Y151" s="55"/>
    </row>
    <row r="152" spans="1:25" s="57" customFormat="1" x14ac:dyDescent="0.25">
      <c r="A152" s="52"/>
      <c r="B152" s="53" t="s">
        <v>93</v>
      </c>
      <c r="C152" s="54" t="s">
        <v>94</v>
      </c>
      <c r="D152" s="55"/>
      <c r="E152" s="55"/>
      <c r="F152" s="43">
        <f t="shared" si="73"/>
        <v>53000</v>
      </c>
      <c r="G152" s="43"/>
      <c r="H152" s="55"/>
      <c r="I152" s="505">
        <v>0</v>
      </c>
      <c r="J152" s="55"/>
      <c r="K152" s="55"/>
      <c r="L152" s="55"/>
      <c r="M152" s="505"/>
      <c r="N152" s="43">
        <v>53000</v>
      </c>
      <c r="O152" s="43"/>
      <c r="P152" s="55"/>
      <c r="Q152" s="55"/>
      <c r="R152" s="55"/>
      <c r="S152" s="55"/>
      <c r="T152" s="55"/>
      <c r="U152" s="43" t="e">
        <f>SUM(#REF!+#REF!)</f>
        <v>#REF!</v>
      </c>
      <c r="V152" s="43">
        <v>0</v>
      </c>
      <c r="W152" s="43">
        <f t="shared" si="90"/>
        <v>53000</v>
      </c>
      <c r="X152" s="56"/>
      <c r="Y152" s="55"/>
    </row>
    <row r="153" spans="1:25" s="57" customFormat="1" x14ac:dyDescent="0.25">
      <c r="A153" s="52"/>
      <c r="B153" s="53" t="s">
        <v>95</v>
      </c>
      <c r="C153" s="54" t="s">
        <v>96</v>
      </c>
      <c r="D153" s="55"/>
      <c r="E153" s="55"/>
      <c r="F153" s="43">
        <f t="shared" si="73"/>
        <v>1000</v>
      </c>
      <c r="G153" s="43"/>
      <c r="H153" s="55"/>
      <c r="I153" s="505">
        <v>1000</v>
      </c>
      <c r="J153" s="55"/>
      <c r="K153" s="55"/>
      <c r="L153" s="55"/>
      <c r="M153" s="505"/>
      <c r="N153" s="55"/>
      <c r="O153" s="55"/>
      <c r="P153" s="55"/>
      <c r="Q153" s="55"/>
      <c r="R153" s="55"/>
      <c r="S153" s="55"/>
      <c r="T153" s="55"/>
      <c r="U153" s="43" t="e">
        <f>SUM(#REF!+#REF!)</f>
        <v>#REF!</v>
      </c>
      <c r="V153" s="55"/>
      <c r="W153" s="43">
        <f t="shared" si="90"/>
        <v>1000</v>
      </c>
      <c r="X153" s="56"/>
      <c r="Y153" s="55"/>
    </row>
    <row r="154" spans="1:25" s="57" customFormat="1" x14ac:dyDescent="0.25">
      <c r="A154" s="52"/>
      <c r="B154" s="52">
        <v>3214</v>
      </c>
      <c r="C154" s="54" t="s">
        <v>97</v>
      </c>
      <c r="D154" s="55"/>
      <c r="E154" s="55"/>
      <c r="F154" s="43">
        <f t="shared" si="73"/>
        <v>0</v>
      </c>
      <c r="G154" s="43"/>
      <c r="H154" s="55"/>
      <c r="I154" s="505"/>
      <c r="J154" s="55"/>
      <c r="K154" s="55"/>
      <c r="L154" s="55"/>
      <c r="M154" s="505"/>
      <c r="N154" s="55"/>
      <c r="O154" s="55"/>
      <c r="P154" s="55"/>
      <c r="Q154" s="55"/>
      <c r="R154" s="55"/>
      <c r="S154" s="55"/>
      <c r="T154" s="55"/>
      <c r="U154" s="43" t="e">
        <f>SUM(#REF!+#REF!)</f>
        <v>#REF!</v>
      </c>
      <c r="V154" s="55"/>
      <c r="W154" s="43">
        <f t="shared" si="90"/>
        <v>0</v>
      </c>
      <c r="X154" s="56"/>
      <c r="Y154" s="55"/>
    </row>
    <row r="155" spans="1:25" s="61" customFormat="1" x14ac:dyDescent="0.25">
      <c r="A155" s="58"/>
      <c r="B155" s="58">
        <v>322</v>
      </c>
      <c r="C155" s="59"/>
      <c r="D155" s="60">
        <f t="shared" ref="D155:T155" si="101">SUM(D156+D157+D158+D159+D160+D161)</f>
        <v>0</v>
      </c>
      <c r="E155" s="60">
        <f t="shared" si="101"/>
        <v>0</v>
      </c>
      <c r="F155" s="43">
        <f t="shared" si="73"/>
        <v>32250</v>
      </c>
      <c r="G155" s="60"/>
      <c r="H155" s="60">
        <f t="shared" si="101"/>
        <v>0</v>
      </c>
      <c r="I155" s="506">
        <f t="shared" si="101"/>
        <v>31950</v>
      </c>
      <c r="J155" s="60">
        <f t="shared" si="101"/>
        <v>0</v>
      </c>
      <c r="K155" s="60">
        <f t="shared" ref="K155" si="102">SUM(K156+K157+K158+K159+K160+K161)</f>
        <v>0</v>
      </c>
      <c r="L155" s="60">
        <f t="shared" si="101"/>
        <v>0</v>
      </c>
      <c r="M155" s="506">
        <f>SUM(M156+M157+M158+M159+M160+M161)</f>
        <v>300</v>
      </c>
      <c r="N155" s="60">
        <f t="shared" ref="N155:O155" si="103">SUM(N156+N157+N158+N159+N160+N161)</f>
        <v>0</v>
      </c>
      <c r="O155" s="60">
        <f t="shared" si="103"/>
        <v>0</v>
      </c>
      <c r="P155" s="60">
        <f>SUM(P156+P157+P158+P159+P160+P161)</f>
        <v>0</v>
      </c>
      <c r="Q155" s="60">
        <f>SUM(Q156+Q157+Q158+Q159+Q160+Q161)</f>
        <v>0</v>
      </c>
      <c r="R155" s="60">
        <f t="shared" si="101"/>
        <v>0</v>
      </c>
      <c r="S155" s="60">
        <f t="shared" si="101"/>
        <v>0</v>
      </c>
      <c r="T155" s="60">
        <f t="shared" si="101"/>
        <v>0</v>
      </c>
      <c r="U155" s="43" t="e">
        <f>SUM(#REF!+#REF!)</f>
        <v>#REF!</v>
      </c>
      <c r="V155" s="60">
        <f>SUM(V156+V157+V158+V159+V160+V161)</f>
        <v>0</v>
      </c>
      <c r="W155" s="43">
        <f t="shared" si="90"/>
        <v>32250</v>
      </c>
      <c r="X155" s="51">
        <v>0</v>
      </c>
      <c r="Y155" s="60">
        <f>SUM(Y156+Y157+Y158+Y159+Y160+Y161)</f>
        <v>0</v>
      </c>
    </row>
    <row r="156" spans="1:25" s="57" customFormat="1" x14ac:dyDescent="0.25">
      <c r="A156" s="52"/>
      <c r="B156" s="53" t="s">
        <v>98</v>
      </c>
      <c r="C156" s="54" t="s">
        <v>99</v>
      </c>
      <c r="D156" s="55"/>
      <c r="E156" s="55"/>
      <c r="F156" s="43">
        <f t="shared" ref="F156:F187" si="104">SUM(H156:T156)</f>
        <v>11300</v>
      </c>
      <c r="G156" s="43"/>
      <c r="H156" s="55"/>
      <c r="I156" s="505">
        <v>11000</v>
      </c>
      <c r="J156" s="55"/>
      <c r="K156" s="55"/>
      <c r="L156" s="55"/>
      <c r="M156" s="505">
        <v>300</v>
      </c>
      <c r="N156" s="55"/>
      <c r="O156" s="55"/>
      <c r="P156" s="55"/>
      <c r="Q156" s="55"/>
      <c r="R156" s="55"/>
      <c r="S156" s="55"/>
      <c r="T156" s="55"/>
      <c r="U156" s="43" t="e">
        <f>SUM(#REF!+#REF!)</f>
        <v>#REF!</v>
      </c>
      <c r="V156" s="55"/>
      <c r="W156" s="43">
        <f t="shared" si="90"/>
        <v>11300</v>
      </c>
      <c r="X156" s="56"/>
      <c r="Y156" s="55"/>
    </row>
    <row r="157" spans="1:25" s="57" customFormat="1" x14ac:dyDescent="0.25">
      <c r="A157" s="52"/>
      <c r="B157" s="53" t="s">
        <v>100</v>
      </c>
      <c r="C157" s="54" t="s">
        <v>187</v>
      </c>
      <c r="D157" s="55"/>
      <c r="E157" s="55"/>
      <c r="F157" s="43">
        <f t="shared" si="104"/>
        <v>0</v>
      </c>
      <c r="G157" s="43"/>
      <c r="H157" s="55"/>
      <c r="I157" s="505"/>
      <c r="J157" s="55"/>
      <c r="K157" s="55"/>
      <c r="L157" s="55"/>
      <c r="M157" s="505"/>
      <c r="N157" s="55"/>
      <c r="O157" s="55"/>
      <c r="P157" s="55"/>
      <c r="Q157" s="55"/>
      <c r="R157" s="55"/>
      <c r="S157" s="55"/>
      <c r="T157" s="55"/>
      <c r="U157" s="43" t="e">
        <f>SUM(#REF!+#REF!)</f>
        <v>#REF!</v>
      </c>
      <c r="V157" s="55"/>
      <c r="W157" s="43">
        <f t="shared" si="90"/>
        <v>0</v>
      </c>
      <c r="X157" s="56"/>
      <c r="Y157" s="55"/>
    </row>
    <row r="158" spans="1:25" s="57" customFormat="1" x14ac:dyDescent="0.25">
      <c r="A158" s="52"/>
      <c r="B158" s="53" t="s">
        <v>102</v>
      </c>
      <c r="C158" s="54" t="s">
        <v>103</v>
      </c>
      <c r="D158" s="55"/>
      <c r="E158" s="55"/>
      <c r="F158" s="43">
        <f t="shared" si="104"/>
        <v>20000</v>
      </c>
      <c r="G158" s="43"/>
      <c r="H158" s="55"/>
      <c r="I158" s="505">
        <v>20000</v>
      </c>
      <c r="J158" s="55"/>
      <c r="K158" s="55"/>
      <c r="L158" s="55"/>
      <c r="M158" s="505"/>
      <c r="N158" s="55"/>
      <c r="O158" s="55"/>
      <c r="P158" s="55"/>
      <c r="Q158" s="55"/>
      <c r="R158" s="55"/>
      <c r="S158" s="55"/>
      <c r="T158" s="55"/>
      <c r="U158" s="43" t="e">
        <f>SUM(#REF!+#REF!)</f>
        <v>#REF!</v>
      </c>
      <c r="V158" s="55"/>
      <c r="W158" s="43">
        <f t="shared" si="90"/>
        <v>20000</v>
      </c>
      <c r="X158" s="56"/>
      <c r="Y158" s="55"/>
    </row>
    <row r="159" spans="1:25" s="57" customFormat="1" x14ac:dyDescent="0.25">
      <c r="A159" s="52"/>
      <c r="B159" s="53" t="s">
        <v>104</v>
      </c>
      <c r="C159" s="54" t="s">
        <v>105</v>
      </c>
      <c r="D159" s="55"/>
      <c r="E159" s="55"/>
      <c r="F159" s="43">
        <f t="shared" si="104"/>
        <v>700</v>
      </c>
      <c r="G159" s="43"/>
      <c r="H159" s="55"/>
      <c r="I159" s="505">
        <v>700</v>
      </c>
      <c r="J159" s="55"/>
      <c r="K159" s="55"/>
      <c r="L159" s="55"/>
      <c r="M159" s="505"/>
      <c r="N159" s="55"/>
      <c r="O159" s="55"/>
      <c r="P159" s="55"/>
      <c r="Q159" s="55"/>
      <c r="R159" s="55"/>
      <c r="S159" s="55"/>
      <c r="T159" s="55"/>
      <c r="U159" s="43" t="e">
        <f>SUM(#REF!+#REF!)</f>
        <v>#REF!</v>
      </c>
      <c r="V159" s="55"/>
      <c r="W159" s="43">
        <f t="shared" si="90"/>
        <v>700</v>
      </c>
      <c r="X159" s="56"/>
      <c r="Y159" s="55"/>
    </row>
    <row r="160" spans="1:25" s="57" customFormat="1" x14ac:dyDescent="0.25">
      <c r="A160" s="52"/>
      <c r="B160" s="53" t="s">
        <v>106</v>
      </c>
      <c r="C160" s="54" t="s">
        <v>107</v>
      </c>
      <c r="D160" s="55"/>
      <c r="E160" s="55"/>
      <c r="F160" s="43">
        <f t="shared" si="104"/>
        <v>250</v>
      </c>
      <c r="G160" s="43"/>
      <c r="H160" s="55"/>
      <c r="I160" s="505">
        <v>250</v>
      </c>
      <c r="J160" s="55"/>
      <c r="K160" s="55"/>
      <c r="L160" s="55"/>
      <c r="M160" s="505"/>
      <c r="N160" s="55"/>
      <c r="O160" s="55"/>
      <c r="P160" s="55"/>
      <c r="Q160" s="55"/>
      <c r="R160" s="55"/>
      <c r="S160" s="55"/>
      <c r="T160" s="55"/>
      <c r="U160" s="43" t="e">
        <f>SUM(#REF!+#REF!)</f>
        <v>#REF!</v>
      </c>
      <c r="V160" s="55"/>
      <c r="W160" s="43">
        <f t="shared" si="90"/>
        <v>250</v>
      </c>
      <c r="X160" s="56"/>
      <c r="Y160" s="55"/>
    </row>
    <row r="161" spans="1:25" s="57" customFormat="1" x14ac:dyDescent="0.25">
      <c r="A161" s="52"/>
      <c r="B161" s="62" t="s">
        <v>108</v>
      </c>
      <c r="C161" s="54" t="s">
        <v>109</v>
      </c>
      <c r="D161" s="55"/>
      <c r="E161" s="55"/>
      <c r="F161" s="43">
        <f t="shared" si="104"/>
        <v>0</v>
      </c>
      <c r="G161" s="43"/>
      <c r="H161" s="55"/>
      <c r="I161" s="505"/>
      <c r="J161" s="55"/>
      <c r="K161" s="55"/>
      <c r="L161" s="55"/>
      <c r="M161" s="505"/>
      <c r="N161" s="55"/>
      <c r="O161" s="55"/>
      <c r="P161" s="55"/>
      <c r="Q161" s="55"/>
      <c r="R161" s="55"/>
      <c r="S161" s="55"/>
      <c r="T161" s="55"/>
      <c r="U161" s="43" t="e">
        <f>SUM(#REF!+#REF!)</f>
        <v>#REF!</v>
      </c>
      <c r="V161" s="55"/>
      <c r="W161" s="43">
        <f t="shared" si="90"/>
        <v>0</v>
      </c>
      <c r="X161" s="56"/>
      <c r="Y161" s="55"/>
    </row>
    <row r="162" spans="1:25" s="61" customFormat="1" x14ac:dyDescent="0.25">
      <c r="A162" s="58"/>
      <c r="B162" s="58">
        <v>323</v>
      </c>
      <c r="C162" s="59"/>
      <c r="D162" s="60">
        <f t="shared" ref="D162:T162" si="105">SUM(D163+D164+D165+D166+D167+D168+D169+D170+D171)</f>
        <v>0</v>
      </c>
      <c r="E162" s="60">
        <f t="shared" si="105"/>
        <v>0</v>
      </c>
      <c r="F162" s="43">
        <f t="shared" si="104"/>
        <v>35985</v>
      </c>
      <c r="G162" s="60"/>
      <c r="H162" s="60">
        <f t="shared" si="105"/>
        <v>0</v>
      </c>
      <c r="I162" s="506">
        <f t="shared" si="105"/>
        <v>35500</v>
      </c>
      <c r="J162" s="60">
        <f t="shared" si="105"/>
        <v>0</v>
      </c>
      <c r="K162" s="60">
        <f t="shared" ref="K162" si="106">SUM(K163+K164+K165+K166+K167+K168+K169+K170+K171)</f>
        <v>0</v>
      </c>
      <c r="L162" s="60">
        <f t="shared" si="105"/>
        <v>0</v>
      </c>
      <c r="M162" s="506">
        <f>SUM(M163+M164+M165+M166+M167+M168+M169+M170+M171)</f>
        <v>485</v>
      </c>
      <c r="N162" s="60">
        <f t="shared" ref="N162:O162" si="107">SUM(N163+N164+N165+N166+N167+N168+N169+N170+N171)</f>
        <v>0</v>
      </c>
      <c r="O162" s="60">
        <f t="shared" si="107"/>
        <v>0</v>
      </c>
      <c r="P162" s="60">
        <f>SUM(P163+P164+P165+P166+P167+P168+P169+P170+P171)</f>
        <v>0</v>
      </c>
      <c r="Q162" s="60">
        <f>SUM(Q163+Q164+Q165+Q166+Q167+Q168+Q169+Q170+Q171)</f>
        <v>0</v>
      </c>
      <c r="R162" s="60">
        <f t="shared" si="105"/>
        <v>0</v>
      </c>
      <c r="S162" s="60">
        <f t="shared" si="105"/>
        <v>0</v>
      </c>
      <c r="T162" s="60">
        <f t="shared" si="105"/>
        <v>0</v>
      </c>
      <c r="U162" s="43" t="e">
        <f>SUM(#REF!+#REF!)</f>
        <v>#REF!</v>
      </c>
      <c r="V162" s="60">
        <f>SUM(V163+V164+V165+V166+V167+V168+V169+V170+V171)</f>
        <v>0</v>
      </c>
      <c r="W162" s="43">
        <f t="shared" si="90"/>
        <v>35985</v>
      </c>
      <c r="X162" s="51">
        <v>0</v>
      </c>
      <c r="Y162" s="60">
        <f>SUM(Y163+Y164+Y165+Y166+Y167+Y168+Y169+Y170+Y171)</f>
        <v>0</v>
      </c>
    </row>
    <row r="163" spans="1:25" s="57" customFormat="1" x14ac:dyDescent="0.25">
      <c r="A163" s="52"/>
      <c r="B163" s="53" t="s">
        <v>110</v>
      </c>
      <c r="C163" s="54" t="s">
        <v>111</v>
      </c>
      <c r="D163" s="55"/>
      <c r="E163" s="55"/>
      <c r="F163" s="43">
        <f t="shared" si="104"/>
        <v>4000</v>
      </c>
      <c r="G163" s="43"/>
      <c r="H163" s="55"/>
      <c r="I163" s="505">
        <v>4000</v>
      </c>
      <c r="J163" s="55"/>
      <c r="K163" s="55"/>
      <c r="L163" s="55"/>
      <c r="M163" s="505"/>
      <c r="N163" s="55"/>
      <c r="O163" s="55"/>
      <c r="P163" s="55"/>
      <c r="Q163" s="55"/>
      <c r="R163" s="55"/>
      <c r="S163" s="55"/>
      <c r="T163" s="55"/>
      <c r="U163" s="43" t="e">
        <f>SUM(#REF!+#REF!)</f>
        <v>#REF!</v>
      </c>
      <c r="V163" s="55"/>
      <c r="W163" s="43">
        <f t="shared" si="90"/>
        <v>4000</v>
      </c>
      <c r="X163" s="56"/>
      <c r="Y163" s="55"/>
    </row>
    <row r="164" spans="1:25" s="57" customFormat="1" x14ac:dyDescent="0.25">
      <c r="A164" s="52"/>
      <c r="B164" s="53" t="s">
        <v>112</v>
      </c>
      <c r="C164" s="54" t="s">
        <v>113</v>
      </c>
      <c r="D164" s="55"/>
      <c r="E164" s="55"/>
      <c r="F164" s="43">
        <f t="shared" si="104"/>
        <v>11485</v>
      </c>
      <c r="G164" s="43"/>
      <c r="H164" s="55"/>
      <c r="I164" s="505">
        <v>11000</v>
      </c>
      <c r="J164" s="55"/>
      <c r="K164" s="55"/>
      <c r="L164" s="55"/>
      <c r="M164" s="505">
        <v>485</v>
      </c>
      <c r="N164" s="55"/>
      <c r="O164" s="55"/>
      <c r="P164" s="55"/>
      <c r="Q164" s="55"/>
      <c r="R164" s="55"/>
      <c r="S164" s="55"/>
      <c r="T164" s="55"/>
      <c r="U164" s="43" t="e">
        <f>SUM(#REF!+#REF!)</f>
        <v>#REF!</v>
      </c>
      <c r="V164" s="55"/>
      <c r="W164" s="43">
        <f t="shared" si="90"/>
        <v>11485</v>
      </c>
      <c r="X164" s="56"/>
      <c r="Y164" s="55"/>
    </row>
    <row r="165" spans="1:25" s="57" customFormat="1" x14ac:dyDescent="0.25">
      <c r="A165" s="52"/>
      <c r="B165" s="53" t="s">
        <v>114</v>
      </c>
      <c r="C165" s="54" t="s">
        <v>115</v>
      </c>
      <c r="D165" s="55"/>
      <c r="E165" s="55"/>
      <c r="F165" s="43">
        <f t="shared" si="104"/>
        <v>100</v>
      </c>
      <c r="G165" s="43"/>
      <c r="H165" s="55"/>
      <c r="I165" s="505">
        <v>100</v>
      </c>
      <c r="J165" s="55"/>
      <c r="K165" s="55"/>
      <c r="L165" s="55"/>
      <c r="M165" s="505"/>
      <c r="N165" s="55"/>
      <c r="O165" s="55"/>
      <c r="P165" s="55"/>
      <c r="Q165" s="55"/>
      <c r="R165" s="55"/>
      <c r="S165" s="55"/>
      <c r="T165" s="55"/>
      <c r="U165" s="43" t="e">
        <f>SUM(#REF!+#REF!)</f>
        <v>#REF!</v>
      </c>
      <c r="V165" s="55"/>
      <c r="W165" s="43">
        <f t="shared" si="90"/>
        <v>100</v>
      </c>
      <c r="X165" s="56"/>
      <c r="Y165" s="55"/>
    </row>
    <row r="166" spans="1:25" s="57" customFormat="1" x14ac:dyDescent="0.25">
      <c r="A166" s="52"/>
      <c r="B166" s="53" t="s">
        <v>116</v>
      </c>
      <c r="C166" s="54" t="s">
        <v>117</v>
      </c>
      <c r="D166" s="55"/>
      <c r="E166" s="55"/>
      <c r="F166" s="43">
        <f t="shared" si="104"/>
        <v>6600</v>
      </c>
      <c r="G166" s="43"/>
      <c r="H166" s="55"/>
      <c r="I166" s="505">
        <v>6600</v>
      </c>
      <c r="J166" s="55"/>
      <c r="K166" s="55"/>
      <c r="L166" s="55"/>
      <c r="M166" s="505"/>
      <c r="N166" s="55"/>
      <c r="O166" s="55"/>
      <c r="P166" s="55"/>
      <c r="Q166" s="55"/>
      <c r="R166" s="55"/>
      <c r="S166" s="55"/>
      <c r="T166" s="55"/>
      <c r="U166" s="43" t="e">
        <f>SUM(#REF!+#REF!)</f>
        <v>#REF!</v>
      </c>
      <c r="V166" s="55"/>
      <c r="W166" s="43">
        <f t="shared" si="90"/>
        <v>6600</v>
      </c>
      <c r="X166" s="56"/>
      <c r="Y166" s="55"/>
    </row>
    <row r="167" spans="1:25" s="57" customFormat="1" x14ac:dyDescent="0.25">
      <c r="A167" s="52"/>
      <c r="B167" s="53" t="s">
        <v>118</v>
      </c>
      <c r="C167" s="54" t="s">
        <v>119</v>
      </c>
      <c r="D167" s="55"/>
      <c r="E167" s="55"/>
      <c r="F167" s="43">
        <f t="shared" si="104"/>
        <v>6500</v>
      </c>
      <c r="G167" s="43"/>
      <c r="H167" s="55"/>
      <c r="I167" s="505">
        <v>6500</v>
      </c>
      <c r="J167" s="55"/>
      <c r="K167" s="55"/>
      <c r="L167" s="55"/>
      <c r="M167" s="505"/>
      <c r="N167" s="55"/>
      <c r="O167" s="55"/>
      <c r="P167" s="55"/>
      <c r="Q167" s="55"/>
      <c r="R167" s="55"/>
      <c r="S167" s="55"/>
      <c r="T167" s="55"/>
      <c r="U167" s="43" t="e">
        <f>SUM(#REF!+#REF!)</f>
        <v>#REF!</v>
      </c>
      <c r="V167" s="55"/>
      <c r="W167" s="43">
        <f t="shared" si="90"/>
        <v>6500</v>
      </c>
      <c r="X167" s="56"/>
      <c r="Y167" s="55"/>
    </row>
    <row r="168" spans="1:25" s="57" customFormat="1" x14ac:dyDescent="0.25">
      <c r="A168" s="52"/>
      <c r="B168" s="53" t="s">
        <v>120</v>
      </c>
      <c r="C168" s="54" t="s">
        <v>121</v>
      </c>
      <c r="D168" s="55"/>
      <c r="E168" s="55"/>
      <c r="F168" s="43">
        <f t="shared" si="104"/>
        <v>3500</v>
      </c>
      <c r="G168" s="43"/>
      <c r="H168" s="55"/>
      <c r="I168" s="505">
        <v>3500</v>
      </c>
      <c r="J168" s="55"/>
      <c r="K168" s="55"/>
      <c r="L168" s="55"/>
      <c r="M168" s="505"/>
      <c r="N168" s="55"/>
      <c r="O168" s="55"/>
      <c r="P168" s="55"/>
      <c r="Q168" s="55"/>
      <c r="R168" s="55"/>
      <c r="S168" s="55"/>
      <c r="T168" s="55"/>
      <c r="U168" s="43" t="e">
        <f>SUM(#REF!+#REF!)</f>
        <v>#REF!</v>
      </c>
      <c r="V168" s="55"/>
      <c r="W168" s="43">
        <f t="shared" si="90"/>
        <v>3500</v>
      </c>
      <c r="X168" s="56"/>
      <c r="Y168" s="55"/>
    </row>
    <row r="169" spans="1:25" s="57" customFormat="1" x14ac:dyDescent="0.25">
      <c r="A169" s="52"/>
      <c r="B169" s="53" t="s">
        <v>122</v>
      </c>
      <c r="C169" s="54" t="s">
        <v>123</v>
      </c>
      <c r="D169" s="55"/>
      <c r="E169" s="55"/>
      <c r="F169" s="43">
        <f t="shared" si="104"/>
        <v>2700</v>
      </c>
      <c r="G169" s="43"/>
      <c r="H169" s="55"/>
      <c r="I169" s="505">
        <v>2700</v>
      </c>
      <c r="J169" s="55"/>
      <c r="K169" s="55"/>
      <c r="L169" s="55"/>
      <c r="M169" s="505"/>
      <c r="N169" s="55"/>
      <c r="O169" s="55"/>
      <c r="P169" s="55"/>
      <c r="Q169" s="55"/>
      <c r="R169" s="55"/>
      <c r="S169" s="55"/>
      <c r="T169" s="55"/>
      <c r="U169" s="43" t="e">
        <f>SUM(#REF!+#REF!)</f>
        <v>#REF!</v>
      </c>
      <c r="V169" s="55"/>
      <c r="W169" s="43">
        <f t="shared" si="90"/>
        <v>2700</v>
      </c>
      <c r="X169" s="56"/>
      <c r="Y169" s="55"/>
    </row>
    <row r="170" spans="1:25" s="57" customFormat="1" x14ac:dyDescent="0.25">
      <c r="A170" s="52"/>
      <c r="B170" s="53" t="s">
        <v>124</v>
      </c>
      <c r="C170" s="54" t="s">
        <v>125</v>
      </c>
      <c r="D170" s="55"/>
      <c r="E170" s="55"/>
      <c r="F170" s="43">
        <f t="shared" si="104"/>
        <v>600</v>
      </c>
      <c r="G170" s="43"/>
      <c r="H170" s="55"/>
      <c r="I170" s="505">
        <v>600</v>
      </c>
      <c r="J170" s="55"/>
      <c r="K170" s="55"/>
      <c r="L170" s="55"/>
      <c r="M170" s="505"/>
      <c r="N170" s="55"/>
      <c r="O170" s="55"/>
      <c r="P170" s="55"/>
      <c r="Q170" s="55"/>
      <c r="R170" s="55"/>
      <c r="S170" s="55"/>
      <c r="T170" s="55"/>
      <c r="U170" s="43" t="e">
        <f>SUM(#REF!+#REF!)</f>
        <v>#REF!</v>
      </c>
      <c r="V170" s="55"/>
      <c r="W170" s="43">
        <f t="shared" si="90"/>
        <v>600</v>
      </c>
      <c r="X170" s="56"/>
      <c r="Y170" s="55"/>
    </row>
    <row r="171" spans="1:25" s="57" customFormat="1" x14ac:dyDescent="0.25">
      <c r="A171" s="52"/>
      <c r="B171" s="53" t="s">
        <v>126</v>
      </c>
      <c r="C171" s="54" t="s">
        <v>127</v>
      </c>
      <c r="D171" s="55"/>
      <c r="E171" s="55"/>
      <c r="F171" s="43">
        <f t="shared" si="104"/>
        <v>500</v>
      </c>
      <c r="G171" s="43"/>
      <c r="H171" s="55"/>
      <c r="I171" s="505">
        <v>500</v>
      </c>
      <c r="J171" s="55"/>
      <c r="K171" s="55"/>
      <c r="L171" s="55"/>
      <c r="M171" s="505">
        <v>0</v>
      </c>
      <c r="N171" s="55"/>
      <c r="O171" s="55"/>
      <c r="P171" s="55"/>
      <c r="Q171" s="55"/>
      <c r="R171" s="55"/>
      <c r="S171" s="55"/>
      <c r="T171" s="55"/>
      <c r="U171" s="43" t="e">
        <f>SUM(#REF!+#REF!)</f>
        <v>#REF!</v>
      </c>
      <c r="V171" s="55"/>
      <c r="W171" s="43">
        <f t="shared" si="90"/>
        <v>500</v>
      </c>
      <c r="X171" s="56"/>
      <c r="Y171" s="55"/>
    </row>
    <row r="172" spans="1:25" s="61" customFormat="1" x14ac:dyDescent="0.25">
      <c r="A172" s="58"/>
      <c r="B172" s="58">
        <v>324</v>
      </c>
      <c r="C172" s="59"/>
      <c r="D172" s="60">
        <f>SUM(D173)</f>
        <v>0</v>
      </c>
      <c r="E172" s="60">
        <f t="shared" ref="E172:V172" si="108">SUM(E173)</f>
        <v>0</v>
      </c>
      <c r="F172" s="43">
        <f t="shared" si="104"/>
        <v>0</v>
      </c>
      <c r="G172" s="60"/>
      <c r="H172" s="60">
        <f t="shared" si="108"/>
        <v>0</v>
      </c>
      <c r="I172" s="506">
        <f t="shared" si="108"/>
        <v>0</v>
      </c>
      <c r="J172" s="60">
        <f t="shared" si="108"/>
        <v>0</v>
      </c>
      <c r="K172" s="60">
        <f t="shared" si="108"/>
        <v>0</v>
      </c>
      <c r="L172" s="60">
        <f t="shared" si="108"/>
        <v>0</v>
      </c>
      <c r="M172" s="506">
        <f t="shared" si="108"/>
        <v>0</v>
      </c>
      <c r="N172" s="60">
        <f t="shared" si="108"/>
        <v>0</v>
      </c>
      <c r="O172" s="60">
        <f t="shared" si="108"/>
        <v>0</v>
      </c>
      <c r="P172" s="60">
        <f t="shared" si="108"/>
        <v>0</v>
      </c>
      <c r="Q172" s="60">
        <f t="shared" si="108"/>
        <v>0</v>
      </c>
      <c r="R172" s="60">
        <f t="shared" si="108"/>
        <v>0</v>
      </c>
      <c r="S172" s="60">
        <f t="shared" si="108"/>
        <v>0</v>
      </c>
      <c r="T172" s="60">
        <f t="shared" si="108"/>
        <v>0</v>
      </c>
      <c r="U172" s="43" t="e">
        <f>SUM(#REF!+#REF!)</f>
        <v>#REF!</v>
      </c>
      <c r="V172" s="60">
        <f t="shared" si="108"/>
        <v>0</v>
      </c>
      <c r="W172" s="43">
        <f t="shared" si="90"/>
        <v>0</v>
      </c>
      <c r="X172" s="51">
        <v>0</v>
      </c>
      <c r="Y172" s="60">
        <f>SUM(Y173)</f>
        <v>0</v>
      </c>
    </row>
    <row r="173" spans="1:25" s="57" customFormat="1" x14ac:dyDescent="0.25">
      <c r="A173" s="52"/>
      <c r="B173" s="63" t="s">
        <v>128</v>
      </c>
      <c r="C173" s="54" t="s">
        <v>129</v>
      </c>
      <c r="D173" s="55"/>
      <c r="E173" s="55"/>
      <c r="F173" s="43">
        <f t="shared" si="104"/>
        <v>0</v>
      </c>
      <c r="G173" s="43"/>
      <c r="H173" s="55"/>
      <c r="I173" s="505"/>
      <c r="J173" s="55"/>
      <c r="K173" s="55"/>
      <c r="L173" s="55"/>
      <c r="M173" s="505"/>
      <c r="N173" s="55"/>
      <c r="O173" s="55"/>
      <c r="P173" s="55"/>
      <c r="Q173" s="55"/>
      <c r="R173" s="55"/>
      <c r="S173" s="55"/>
      <c r="T173" s="55"/>
      <c r="U173" s="43" t="e">
        <f>SUM(#REF!+#REF!)</f>
        <v>#REF!</v>
      </c>
      <c r="V173" s="55"/>
      <c r="W173" s="43">
        <f t="shared" si="90"/>
        <v>0</v>
      </c>
      <c r="X173" s="56"/>
      <c r="Y173" s="55"/>
    </row>
    <row r="174" spans="1:25" s="61" customFormat="1" x14ac:dyDescent="0.25">
      <c r="A174" s="58"/>
      <c r="B174" s="64" t="s">
        <v>130</v>
      </c>
      <c r="C174" s="59"/>
      <c r="D174" s="60">
        <f t="shared" ref="D174:T174" si="109">SUM(D175+D176+D177+D178+D179+D180+D181)</f>
        <v>0</v>
      </c>
      <c r="E174" s="60">
        <f t="shared" si="109"/>
        <v>0</v>
      </c>
      <c r="F174" s="43">
        <f t="shared" si="104"/>
        <v>9200</v>
      </c>
      <c r="G174" s="60"/>
      <c r="H174" s="60">
        <f>SUM(H175+H176+H177+H178+H179+H180+H181)</f>
        <v>0</v>
      </c>
      <c r="I174" s="506">
        <f t="shared" si="109"/>
        <v>4161.5200000000004</v>
      </c>
      <c r="J174" s="60">
        <f t="shared" si="109"/>
        <v>0</v>
      </c>
      <c r="K174" s="60">
        <f t="shared" ref="K174" si="110">SUM(K175+K176+K177+K178+K179+K180+K181)</f>
        <v>0</v>
      </c>
      <c r="L174" s="60">
        <f t="shared" si="109"/>
        <v>0</v>
      </c>
      <c r="M174" s="506">
        <f>SUM(M175+M176+M177+M178+M179+M180+M181)</f>
        <v>38.479999999999997</v>
      </c>
      <c r="N174" s="60">
        <f t="shared" ref="N174:O174" si="111">SUM(N175+N176+N177+N178+N179+N180+N181)</f>
        <v>5000</v>
      </c>
      <c r="O174" s="60">
        <f t="shared" si="111"/>
        <v>0</v>
      </c>
      <c r="P174" s="60">
        <f>SUM(P175+P176+P177+P178+P179+P180+P181)</f>
        <v>0</v>
      </c>
      <c r="Q174" s="60">
        <f>SUM(Q175+Q176+Q177+Q178+Q179+Q180+Q181)</f>
        <v>0</v>
      </c>
      <c r="R174" s="60">
        <f t="shared" si="109"/>
        <v>0</v>
      </c>
      <c r="S174" s="60">
        <f t="shared" si="109"/>
        <v>0</v>
      </c>
      <c r="T174" s="60">
        <f t="shared" si="109"/>
        <v>0</v>
      </c>
      <c r="U174" s="43" t="e">
        <f>SUM(#REF!+#REF!)</f>
        <v>#REF!</v>
      </c>
      <c r="V174" s="60">
        <f>SUM(V175+V176+V177+V178+V179+V180+V181)</f>
        <v>0</v>
      </c>
      <c r="W174" s="43">
        <f t="shared" si="90"/>
        <v>9200</v>
      </c>
      <c r="X174" s="51">
        <v>0</v>
      </c>
      <c r="Y174" s="60">
        <f>SUM(Y175+Y176+Y177+Y178+Y179+Y180+Y181)</f>
        <v>0</v>
      </c>
    </row>
    <row r="175" spans="1:25" s="57" customFormat="1" ht="12.75" customHeight="1" x14ac:dyDescent="0.25">
      <c r="A175" s="52"/>
      <c r="B175" s="53" t="s">
        <v>131</v>
      </c>
      <c r="C175" s="54" t="s">
        <v>132</v>
      </c>
      <c r="D175" s="55"/>
      <c r="E175" s="55"/>
      <c r="F175" s="43">
        <f t="shared" si="104"/>
        <v>0</v>
      </c>
      <c r="G175" s="43"/>
      <c r="H175" s="55"/>
      <c r="I175" s="505"/>
      <c r="J175" s="55"/>
      <c r="K175" s="55"/>
      <c r="L175" s="55"/>
      <c r="M175" s="505"/>
      <c r="N175" s="55"/>
      <c r="O175" s="55"/>
      <c r="P175" s="55"/>
      <c r="Q175" s="55"/>
      <c r="R175" s="55"/>
      <c r="S175" s="55"/>
      <c r="T175" s="55"/>
      <c r="U175" s="43" t="e">
        <f>SUM(#REF!+#REF!)</f>
        <v>#REF!</v>
      </c>
      <c r="V175" s="55"/>
      <c r="W175" s="43">
        <f t="shared" si="90"/>
        <v>0</v>
      </c>
      <c r="X175" s="56"/>
      <c r="Y175" s="55"/>
    </row>
    <row r="176" spans="1:25" s="57" customFormat="1" x14ac:dyDescent="0.25">
      <c r="A176" s="52"/>
      <c r="B176" s="53" t="s">
        <v>133</v>
      </c>
      <c r="C176" s="54" t="s">
        <v>134</v>
      </c>
      <c r="D176" s="55"/>
      <c r="E176" s="55"/>
      <c r="F176" s="43">
        <f t="shared" si="104"/>
        <v>3800</v>
      </c>
      <c r="G176" s="43"/>
      <c r="H176" s="55"/>
      <c r="I176" s="505">
        <v>3800</v>
      </c>
      <c r="J176" s="55"/>
      <c r="K176" s="55"/>
      <c r="L176" s="55"/>
      <c r="M176" s="505"/>
      <c r="N176" s="55"/>
      <c r="O176" s="55"/>
      <c r="P176" s="55"/>
      <c r="Q176" s="55"/>
      <c r="R176" s="55"/>
      <c r="S176" s="55"/>
      <c r="T176" s="55"/>
      <c r="U176" s="43" t="e">
        <f>SUM(#REF!+#REF!)</f>
        <v>#REF!</v>
      </c>
      <c r="V176" s="55"/>
      <c r="W176" s="43">
        <f t="shared" si="90"/>
        <v>3800</v>
      </c>
      <c r="X176" s="56"/>
      <c r="Y176" s="55"/>
    </row>
    <row r="177" spans="1:25" s="57" customFormat="1" x14ac:dyDescent="0.25">
      <c r="A177" s="52"/>
      <c r="B177" s="53" t="s">
        <v>135</v>
      </c>
      <c r="C177" s="54" t="s">
        <v>136</v>
      </c>
      <c r="D177" s="55"/>
      <c r="E177" s="55"/>
      <c r="F177" s="43">
        <f t="shared" si="104"/>
        <v>0</v>
      </c>
      <c r="G177" s="43"/>
      <c r="H177" s="55"/>
      <c r="I177" s="505"/>
      <c r="J177" s="55"/>
      <c r="K177" s="55"/>
      <c r="L177" s="55"/>
      <c r="M177" s="505"/>
      <c r="N177" s="55"/>
      <c r="O177" s="55"/>
      <c r="P177" s="55"/>
      <c r="Q177" s="55"/>
      <c r="R177" s="55"/>
      <c r="S177" s="55"/>
      <c r="T177" s="55"/>
      <c r="U177" s="43" t="e">
        <f>SUM(#REF!+#REF!)</f>
        <v>#REF!</v>
      </c>
      <c r="V177" s="55"/>
      <c r="W177" s="43">
        <f t="shared" si="90"/>
        <v>0</v>
      </c>
      <c r="X177" s="56"/>
      <c r="Y177" s="55"/>
    </row>
    <row r="178" spans="1:25" s="57" customFormat="1" x14ac:dyDescent="0.25">
      <c r="A178" s="52"/>
      <c r="B178" s="53" t="s">
        <v>137</v>
      </c>
      <c r="C178" s="54" t="s">
        <v>138</v>
      </c>
      <c r="D178" s="55"/>
      <c r="E178" s="55"/>
      <c r="F178" s="43">
        <f t="shared" si="104"/>
        <v>200</v>
      </c>
      <c r="G178" s="43"/>
      <c r="H178" s="55"/>
      <c r="I178" s="505">
        <v>200</v>
      </c>
      <c r="J178" s="55"/>
      <c r="K178" s="55"/>
      <c r="L178" s="55"/>
      <c r="M178" s="505"/>
      <c r="N178" s="55"/>
      <c r="O178" s="55"/>
      <c r="P178" s="55"/>
      <c r="Q178" s="55"/>
      <c r="R178" s="55"/>
      <c r="S178" s="55"/>
      <c r="T178" s="55"/>
      <c r="U178" s="43" t="e">
        <f>SUM(#REF!+#REF!)</f>
        <v>#REF!</v>
      </c>
      <c r="V178" s="55"/>
      <c r="W178" s="43">
        <f t="shared" si="90"/>
        <v>200</v>
      </c>
      <c r="X178" s="56"/>
      <c r="Y178" s="55"/>
    </row>
    <row r="179" spans="1:25" s="57" customFormat="1" x14ac:dyDescent="0.25">
      <c r="A179" s="52"/>
      <c r="B179" s="52">
        <v>3295</v>
      </c>
      <c r="C179" s="54" t="s">
        <v>139</v>
      </c>
      <c r="D179" s="55"/>
      <c r="E179" s="55"/>
      <c r="F179" s="43">
        <f t="shared" si="104"/>
        <v>5000</v>
      </c>
      <c r="G179" s="43"/>
      <c r="H179" s="55"/>
      <c r="I179" s="505"/>
      <c r="J179" s="55"/>
      <c r="K179" s="55"/>
      <c r="L179" s="55"/>
      <c r="M179" s="505">
        <v>0</v>
      </c>
      <c r="N179" s="55">
        <v>5000</v>
      </c>
      <c r="O179" s="55"/>
      <c r="P179" s="55"/>
      <c r="Q179" s="55"/>
      <c r="R179" s="55"/>
      <c r="S179" s="55"/>
      <c r="T179" s="55"/>
      <c r="U179" s="43" t="e">
        <f>SUM(#REF!+#REF!)</f>
        <v>#REF!</v>
      </c>
      <c r="V179" s="55"/>
      <c r="W179" s="43">
        <f t="shared" si="90"/>
        <v>5000</v>
      </c>
      <c r="X179" s="56"/>
      <c r="Y179" s="55"/>
    </row>
    <row r="180" spans="1:25" s="57" customFormat="1" x14ac:dyDescent="0.25">
      <c r="A180" s="52"/>
      <c r="B180" s="52">
        <v>3296</v>
      </c>
      <c r="C180" s="65" t="s">
        <v>140</v>
      </c>
      <c r="D180" s="55"/>
      <c r="E180" s="55"/>
      <c r="F180" s="43">
        <f t="shared" si="104"/>
        <v>0</v>
      </c>
      <c r="G180" s="43"/>
      <c r="H180" s="55"/>
      <c r="I180" s="505"/>
      <c r="J180" s="55"/>
      <c r="K180" s="55"/>
      <c r="L180" s="55"/>
      <c r="M180" s="505">
        <v>0</v>
      </c>
      <c r="N180" s="55"/>
      <c r="O180" s="55"/>
      <c r="P180" s="55"/>
      <c r="Q180" s="55"/>
      <c r="R180" s="55"/>
      <c r="S180" s="55"/>
      <c r="T180" s="55"/>
      <c r="U180" s="43" t="e">
        <f>SUM(#REF!+#REF!)</f>
        <v>#REF!</v>
      </c>
      <c r="V180" s="55"/>
      <c r="W180" s="43">
        <f t="shared" si="90"/>
        <v>0</v>
      </c>
      <c r="X180" s="56"/>
      <c r="Y180" s="55"/>
    </row>
    <row r="181" spans="1:25" s="57" customFormat="1" x14ac:dyDescent="0.25">
      <c r="A181" s="52"/>
      <c r="B181" s="53" t="s">
        <v>141</v>
      </c>
      <c r="C181" s="54" t="s">
        <v>142</v>
      </c>
      <c r="D181" s="55"/>
      <c r="E181" s="55"/>
      <c r="F181" s="43">
        <f t="shared" si="104"/>
        <v>200</v>
      </c>
      <c r="G181" s="43"/>
      <c r="H181" s="55"/>
      <c r="I181" s="505">
        <v>161.52000000000001</v>
      </c>
      <c r="J181" s="55"/>
      <c r="K181" s="55"/>
      <c r="L181" s="55"/>
      <c r="M181" s="505">
        <v>38.479999999999997</v>
      </c>
      <c r="N181" s="55"/>
      <c r="O181" s="55"/>
      <c r="P181" s="55"/>
      <c r="Q181" s="55"/>
      <c r="R181" s="55"/>
      <c r="S181" s="55"/>
      <c r="T181" s="55"/>
      <c r="U181" s="43" t="e">
        <f>SUM(#REF!+#REF!)</f>
        <v>#REF!</v>
      </c>
      <c r="V181" s="55"/>
      <c r="W181" s="43">
        <f t="shared" si="90"/>
        <v>200</v>
      </c>
      <c r="X181" s="56"/>
      <c r="Y181" s="55"/>
    </row>
    <row r="182" spans="1:25" s="61" customFormat="1" x14ac:dyDescent="0.25">
      <c r="A182" s="50"/>
      <c r="B182" s="58">
        <v>34</v>
      </c>
      <c r="C182" s="59" t="s">
        <v>143</v>
      </c>
      <c r="D182" s="60">
        <f t="shared" ref="D182:T182" si="112">SUM(D183+D188)</f>
        <v>0</v>
      </c>
      <c r="E182" s="60">
        <f t="shared" si="112"/>
        <v>0</v>
      </c>
      <c r="F182" s="43">
        <f t="shared" si="104"/>
        <v>700</v>
      </c>
      <c r="G182" s="60"/>
      <c r="H182" s="60">
        <f t="shared" si="112"/>
        <v>0</v>
      </c>
      <c r="I182" s="506">
        <f t="shared" si="112"/>
        <v>700</v>
      </c>
      <c r="J182" s="60">
        <f t="shared" si="112"/>
        <v>0</v>
      </c>
      <c r="K182" s="60">
        <f t="shared" ref="K182" si="113">SUM(K183+K188)</f>
        <v>0</v>
      </c>
      <c r="L182" s="60">
        <f t="shared" si="112"/>
        <v>0</v>
      </c>
      <c r="M182" s="506">
        <f>SUM(M183+M188)</f>
        <v>0</v>
      </c>
      <c r="N182" s="60">
        <f t="shared" ref="N182:O182" si="114">SUM(N183+N188)</f>
        <v>0</v>
      </c>
      <c r="O182" s="60">
        <f t="shared" si="114"/>
        <v>0</v>
      </c>
      <c r="P182" s="60">
        <f>SUM(P183+P188)</f>
        <v>0</v>
      </c>
      <c r="Q182" s="60">
        <f>SUM(Q183+Q188)</f>
        <v>0</v>
      </c>
      <c r="R182" s="60">
        <f t="shared" si="112"/>
        <v>0</v>
      </c>
      <c r="S182" s="60">
        <f t="shared" si="112"/>
        <v>0</v>
      </c>
      <c r="T182" s="60">
        <f t="shared" si="112"/>
        <v>0</v>
      </c>
      <c r="U182" s="43" t="e">
        <f>SUM(#REF!+#REF!)</f>
        <v>#REF!</v>
      </c>
      <c r="V182" s="60">
        <f>SUM(V183+V188)</f>
        <v>0</v>
      </c>
      <c r="W182" s="43">
        <f t="shared" si="90"/>
        <v>700</v>
      </c>
      <c r="X182" s="60">
        <v>728</v>
      </c>
      <c r="Y182" s="60">
        <v>735</v>
      </c>
    </row>
    <row r="183" spans="1:25" s="61" customFormat="1" hidden="1" x14ac:dyDescent="0.25">
      <c r="A183" s="58"/>
      <c r="B183" s="58">
        <v>342</v>
      </c>
      <c r="C183" s="59" t="s">
        <v>144</v>
      </c>
      <c r="D183" s="60">
        <f t="shared" ref="D183:T183" si="115">SUM(D184+D185+D186+D187)</f>
        <v>0</v>
      </c>
      <c r="E183" s="60">
        <f t="shared" si="115"/>
        <v>0</v>
      </c>
      <c r="F183" s="43">
        <f t="shared" si="104"/>
        <v>0</v>
      </c>
      <c r="G183" s="60"/>
      <c r="H183" s="60">
        <f t="shared" si="115"/>
        <v>0</v>
      </c>
      <c r="I183" s="506">
        <f t="shared" si="115"/>
        <v>0</v>
      </c>
      <c r="J183" s="60">
        <f t="shared" si="115"/>
        <v>0</v>
      </c>
      <c r="K183" s="60">
        <f t="shared" ref="K183" si="116">SUM(K184+K185+K186+K187)</f>
        <v>0</v>
      </c>
      <c r="L183" s="60">
        <f t="shared" si="115"/>
        <v>0</v>
      </c>
      <c r="M183" s="506">
        <f>SUM(M184+M185+M186+M187)</f>
        <v>0</v>
      </c>
      <c r="N183" s="60">
        <f t="shared" ref="N183:O183" si="117">SUM(N184+N185+N186+N187)</f>
        <v>0</v>
      </c>
      <c r="O183" s="60">
        <f t="shared" si="117"/>
        <v>0</v>
      </c>
      <c r="P183" s="60">
        <f>SUM(P184+P185+P186+P187)</f>
        <v>0</v>
      </c>
      <c r="Q183" s="60">
        <f>SUM(Q184+Q185+Q186+Q187)</f>
        <v>0</v>
      </c>
      <c r="R183" s="60">
        <f t="shared" si="115"/>
        <v>0</v>
      </c>
      <c r="S183" s="60">
        <f t="shared" si="115"/>
        <v>0</v>
      </c>
      <c r="T183" s="60">
        <f t="shared" si="115"/>
        <v>0</v>
      </c>
      <c r="U183" s="43" t="e">
        <f>SUM(#REF!+#REF!)</f>
        <v>#REF!</v>
      </c>
      <c r="V183" s="60">
        <f>SUM(V184+V185+V186+V187)</f>
        <v>0</v>
      </c>
      <c r="W183" s="43">
        <f t="shared" si="90"/>
        <v>0</v>
      </c>
      <c r="X183" s="51">
        <v>0</v>
      </c>
      <c r="Y183" s="60">
        <f>SUM(Y184+Y185+Y186+Y187)</f>
        <v>0</v>
      </c>
    </row>
    <row r="184" spans="1:25" s="57" customFormat="1" ht="27.75" hidden="1" customHeight="1" x14ac:dyDescent="0.25">
      <c r="A184" s="52"/>
      <c r="B184" s="53" t="s">
        <v>145</v>
      </c>
      <c r="C184" s="54" t="s">
        <v>146</v>
      </c>
      <c r="D184" s="55"/>
      <c r="E184" s="55"/>
      <c r="F184" s="43">
        <f t="shared" si="104"/>
        <v>0</v>
      </c>
      <c r="G184" s="43"/>
      <c r="H184" s="55"/>
      <c r="I184" s="505"/>
      <c r="J184" s="55"/>
      <c r="K184" s="55"/>
      <c r="L184" s="55"/>
      <c r="M184" s="505"/>
      <c r="N184" s="55"/>
      <c r="O184" s="55"/>
      <c r="P184" s="55"/>
      <c r="Q184" s="55"/>
      <c r="R184" s="55"/>
      <c r="S184" s="55"/>
      <c r="T184" s="55"/>
      <c r="U184" s="43" t="e">
        <f>SUM(#REF!+#REF!)</f>
        <v>#REF!</v>
      </c>
      <c r="V184" s="55"/>
      <c r="W184" s="43">
        <f t="shared" si="90"/>
        <v>0</v>
      </c>
      <c r="X184" s="56"/>
      <c r="Y184" s="55"/>
    </row>
    <row r="185" spans="1:25" s="57" customFormat="1" hidden="1" x14ac:dyDescent="0.25">
      <c r="A185" s="52"/>
      <c r="B185" s="52">
        <v>3426</v>
      </c>
      <c r="C185" s="54" t="s">
        <v>147</v>
      </c>
      <c r="D185" s="55"/>
      <c r="E185" s="55"/>
      <c r="F185" s="43">
        <f t="shared" si="104"/>
        <v>0</v>
      </c>
      <c r="G185" s="43"/>
      <c r="H185" s="55"/>
      <c r="I185" s="505"/>
      <c r="J185" s="55"/>
      <c r="K185" s="55"/>
      <c r="L185" s="55"/>
      <c r="M185" s="505"/>
      <c r="N185" s="55"/>
      <c r="O185" s="55"/>
      <c r="P185" s="55"/>
      <c r="Q185" s="55"/>
      <c r="R185" s="55"/>
      <c r="S185" s="55"/>
      <c r="T185" s="55"/>
      <c r="U185" s="43" t="e">
        <f>SUM(#REF!+#REF!)</f>
        <v>#REF!</v>
      </c>
      <c r="V185" s="55"/>
      <c r="W185" s="43">
        <f t="shared" si="90"/>
        <v>0</v>
      </c>
      <c r="X185" s="56"/>
      <c r="Y185" s="55"/>
    </row>
    <row r="186" spans="1:25" s="57" customFormat="1" ht="27" hidden="1" x14ac:dyDescent="0.25">
      <c r="A186" s="52"/>
      <c r="B186" s="52">
        <v>3427</v>
      </c>
      <c r="C186" s="54" t="s">
        <v>148</v>
      </c>
      <c r="D186" s="55"/>
      <c r="E186" s="55"/>
      <c r="F186" s="43">
        <f t="shared" si="104"/>
        <v>0</v>
      </c>
      <c r="G186" s="43"/>
      <c r="H186" s="55"/>
      <c r="I186" s="505"/>
      <c r="J186" s="55"/>
      <c r="K186" s="55"/>
      <c r="L186" s="55"/>
      <c r="M186" s="505"/>
      <c r="N186" s="55"/>
      <c r="O186" s="55"/>
      <c r="P186" s="55"/>
      <c r="Q186" s="55"/>
      <c r="R186" s="55"/>
      <c r="S186" s="55"/>
      <c r="T186" s="55"/>
      <c r="U186" s="43" t="e">
        <f>SUM(#REF!+#REF!)</f>
        <v>#REF!</v>
      </c>
      <c r="V186" s="55"/>
      <c r="W186" s="43">
        <f t="shared" si="90"/>
        <v>0</v>
      </c>
      <c r="X186" s="56"/>
      <c r="Y186" s="55"/>
    </row>
    <row r="187" spans="1:25" s="57" customFormat="1" hidden="1" x14ac:dyDescent="0.25">
      <c r="A187" s="52"/>
      <c r="B187" s="52">
        <v>3428</v>
      </c>
      <c r="C187" s="54" t="s">
        <v>149</v>
      </c>
      <c r="D187" s="55"/>
      <c r="E187" s="55"/>
      <c r="F187" s="43">
        <f t="shared" si="104"/>
        <v>0</v>
      </c>
      <c r="G187" s="43"/>
      <c r="H187" s="55"/>
      <c r="I187" s="505"/>
      <c r="J187" s="55"/>
      <c r="K187" s="55"/>
      <c r="L187" s="55"/>
      <c r="M187" s="505"/>
      <c r="N187" s="55"/>
      <c r="O187" s="55"/>
      <c r="P187" s="55"/>
      <c r="Q187" s="55"/>
      <c r="R187" s="55"/>
      <c r="S187" s="55"/>
      <c r="T187" s="55"/>
      <c r="U187" s="43" t="e">
        <f>SUM(#REF!+#REF!)</f>
        <v>#REF!</v>
      </c>
      <c r="V187" s="55"/>
      <c r="W187" s="43">
        <f t="shared" si="90"/>
        <v>0</v>
      </c>
      <c r="X187" s="56"/>
      <c r="Y187" s="55"/>
    </row>
    <row r="188" spans="1:25" s="61" customFormat="1" x14ac:dyDescent="0.25">
      <c r="A188" s="58"/>
      <c r="B188" s="58">
        <v>343</v>
      </c>
      <c r="C188" s="59"/>
      <c r="D188" s="60">
        <f t="shared" ref="D188:T188" si="118">SUM(D189+D190+D191+D192)</f>
        <v>0</v>
      </c>
      <c r="E188" s="60">
        <f t="shared" si="118"/>
        <v>0</v>
      </c>
      <c r="F188" s="43">
        <f t="shared" ref="F188:F213" si="119">SUM(H188:T188)</f>
        <v>700</v>
      </c>
      <c r="G188" s="60"/>
      <c r="H188" s="60">
        <f t="shared" si="118"/>
        <v>0</v>
      </c>
      <c r="I188" s="506">
        <f t="shared" si="118"/>
        <v>700</v>
      </c>
      <c r="J188" s="60">
        <f t="shared" si="118"/>
        <v>0</v>
      </c>
      <c r="K188" s="60">
        <f t="shared" ref="K188" si="120">SUM(K189+K190+K191+K192)</f>
        <v>0</v>
      </c>
      <c r="L188" s="60">
        <f t="shared" si="118"/>
        <v>0</v>
      </c>
      <c r="M188" s="506">
        <f>SUM(M189+M190+M191+M192)</f>
        <v>0</v>
      </c>
      <c r="N188" s="60">
        <f t="shared" ref="N188:O188" si="121">SUM(N189+N190+N191+N192)</f>
        <v>0</v>
      </c>
      <c r="O188" s="60">
        <f t="shared" si="121"/>
        <v>0</v>
      </c>
      <c r="P188" s="60">
        <f>SUM(P189+P190+P191+P192)</f>
        <v>0</v>
      </c>
      <c r="Q188" s="60">
        <f>SUM(Q189+Q190+Q191+Q192)</f>
        <v>0</v>
      </c>
      <c r="R188" s="60">
        <f t="shared" si="118"/>
        <v>0</v>
      </c>
      <c r="S188" s="60">
        <f t="shared" si="118"/>
        <v>0</v>
      </c>
      <c r="T188" s="60">
        <f t="shared" si="118"/>
        <v>0</v>
      </c>
      <c r="U188" s="43" t="e">
        <f>SUM(#REF!+#REF!)</f>
        <v>#REF!</v>
      </c>
      <c r="V188" s="60">
        <f>SUM(V189+V190+V191+V192)</f>
        <v>0</v>
      </c>
      <c r="W188" s="43">
        <f t="shared" si="90"/>
        <v>700</v>
      </c>
      <c r="X188" s="51">
        <v>0</v>
      </c>
      <c r="Y188" s="60">
        <f>SUM(Y189+Y190+Y191+Y192)</f>
        <v>0</v>
      </c>
    </row>
    <row r="189" spans="1:25" s="57" customFormat="1" x14ac:dyDescent="0.25">
      <c r="A189" s="52"/>
      <c r="B189" s="53" t="s">
        <v>150</v>
      </c>
      <c r="C189" s="54" t="s">
        <v>151</v>
      </c>
      <c r="D189" s="55"/>
      <c r="E189" s="55"/>
      <c r="F189" s="43">
        <f t="shared" si="119"/>
        <v>700</v>
      </c>
      <c r="G189" s="43"/>
      <c r="H189" s="55"/>
      <c r="I189" s="505">
        <v>700</v>
      </c>
      <c r="J189" s="55"/>
      <c r="K189" s="55"/>
      <c r="L189" s="55"/>
      <c r="M189" s="505"/>
      <c r="N189" s="55"/>
      <c r="O189" s="55"/>
      <c r="P189" s="55"/>
      <c r="Q189" s="55"/>
      <c r="R189" s="55"/>
      <c r="S189" s="55"/>
      <c r="T189" s="55"/>
      <c r="U189" s="43" t="e">
        <f>SUM(#REF!+#REF!)</f>
        <v>#REF!</v>
      </c>
      <c r="V189" s="55"/>
      <c r="W189" s="43">
        <f t="shared" si="90"/>
        <v>700</v>
      </c>
      <c r="X189" s="56"/>
      <c r="Y189" s="55"/>
    </row>
    <row r="190" spans="1:25" s="57" customFormat="1" hidden="1" x14ac:dyDescent="0.25">
      <c r="A190" s="52"/>
      <c r="B190" s="53" t="s">
        <v>152</v>
      </c>
      <c r="C190" s="54" t="s">
        <v>153</v>
      </c>
      <c r="D190" s="55"/>
      <c r="E190" s="55"/>
      <c r="F190" s="43">
        <f t="shared" si="119"/>
        <v>0</v>
      </c>
      <c r="G190" s="43"/>
      <c r="H190" s="55"/>
      <c r="I190" s="505"/>
      <c r="J190" s="55"/>
      <c r="K190" s="55"/>
      <c r="L190" s="55"/>
      <c r="M190" s="505"/>
      <c r="N190" s="55"/>
      <c r="O190" s="55"/>
      <c r="P190" s="55"/>
      <c r="Q190" s="55"/>
      <c r="R190" s="55"/>
      <c r="S190" s="55"/>
      <c r="T190" s="55"/>
      <c r="U190" s="43" t="e">
        <f>SUM(#REF!+#REF!)</f>
        <v>#REF!</v>
      </c>
      <c r="V190" s="55"/>
      <c r="W190" s="43">
        <f t="shared" si="90"/>
        <v>0</v>
      </c>
      <c r="X190" s="56"/>
      <c r="Y190" s="55"/>
    </row>
    <row r="191" spans="1:25" s="57" customFormat="1" hidden="1" x14ac:dyDescent="0.25">
      <c r="A191" s="52"/>
      <c r="B191" s="53" t="s">
        <v>154</v>
      </c>
      <c r="C191" s="54" t="s">
        <v>155</v>
      </c>
      <c r="D191" s="55"/>
      <c r="E191" s="55"/>
      <c r="F191" s="43">
        <f t="shared" si="119"/>
        <v>0</v>
      </c>
      <c r="G191" s="43"/>
      <c r="H191" s="55"/>
      <c r="I191" s="505"/>
      <c r="J191" s="55"/>
      <c r="K191" s="55"/>
      <c r="L191" s="55"/>
      <c r="M191" s="505"/>
      <c r="N191" s="55"/>
      <c r="O191" s="55"/>
      <c r="P191" s="55"/>
      <c r="Q191" s="55"/>
      <c r="R191" s="55"/>
      <c r="S191" s="55"/>
      <c r="T191" s="55"/>
      <c r="U191" s="43" t="e">
        <f>SUM(#REF!+#REF!)</f>
        <v>#REF!</v>
      </c>
      <c r="V191" s="55"/>
      <c r="W191" s="43">
        <f t="shared" si="90"/>
        <v>0</v>
      </c>
      <c r="X191" s="56"/>
      <c r="Y191" s="55"/>
    </row>
    <row r="192" spans="1:25" s="57" customFormat="1" hidden="1" x14ac:dyDescent="0.25">
      <c r="A192" s="52"/>
      <c r="B192" s="53" t="s">
        <v>156</v>
      </c>
      <c r="C192" s="54" t="s">
        <v>157</v>
      </c>
      <c r="D192" s="55"/>
      <c r="E192" s="55"/>
      <c r="F192" s="43">
        <f t="shared" si="119"/>
        <v>0</v>
      </c>
      <c r="G192" s="43"/>
      <c r="H192" s="55"/>
      <c r="I192" s="505"/>
      <c r="J192" s="55"/>
      <c r="K192" s="55"/>
      <c r="L192" s="55"/>
      <c r="M192" s="505"/>
      <c r="N192" s="55"/>
      <c r="O192" s="55"/>
      <c r="P192" s="55"/>
      <c r="Q192" s="55"/>
      <c r="R192" s="55"/>
      <c r="S192" s="55"/>
      <c r="T192" s="55"/>
      <c r="U192" s="43" t="e">
        <f>SUM(#REF!+#REF!)</f>
        <v>#REF!</v>
      </c>
      <c r="V192" s="55"/>
      <c r="W192" s="43">
        <f t="shared" si="90"/>
        <v>0</v>
      </c>
      <c r="X192" s="56"/>
      <c r="Y192" s="55"/>
    </row>
    <row r="193" spans="1:25" s="46" customFormat="1" hidden="1" x14ac:dyDescent="0.25">
      <c r="B193" s="66">
        <v>4</v>
      </c>
      <c r="C193" s="46" t="s">
        <v>158</v>
      </c>
      <c r="D193" s="49">
        <f>SUM(D194)</f>
        <v>0</v>
      </c>
      <c r="E193" s="49">
        <f t="shared" ref="E193:V193" si="122">SUM(E194)</f>
        <v>0</v>
      </c>
      <c r="F193" s="43">
        <f t="shared" si="119"/>
        <v>0</v>
      </c>
      <c r="G193" s="49"/>
      <c r="H193" s="49">
        <f t="shared" si="122"/>
        <v>0</v>
      </c>
      <c r="I193" s="368">
        <f t="shared" si="122"/>
        <v>0</v>
      </c>
      <c r="J193" s="49">
        <f t="shared" si="122"/>
        <v>0</v>
      </c>
      <c r="K193" s="49">
        <f t="shared" si="122"/>
        <v>0</v>
      </c>
      <c r="L193" s="49">
        <f t="shared" si="122"/>
        <v>0</v>
      </c>
      <c r="M193" s="368">
        <f t="shared" si="122"/>
        <v>0</v>
      </c>
      <c r="N193" s="49">
        <f t="shared" si="122"/>
        <v>0</v>
      </c>
      <c r="O193" s="49">
        <f t="shared" si="122"/>
        <v>0</v>
      </c>
      <c r="P193" s="49">
        <f t="shared" si="122"/>
        <v>0</v>
      </c>
      <c r="Q193" s="49">
        <f t="shared" si="122"/>
        <v>0</v>
      </c>
      <c r="R193" s="49">
        <f t="shared" si="122"/>
        <v>0</v>
      </c>
      <c r="S193" s="49">
        <f t="shared" si="122"/>
        <v>0</v>
      </c>
      <c r="T193" s="49">
        <f t="shared" si="122"/>
        <v>0</v>
      </c>
      <c r="U193" s="43" t="e">
        <f>SUM(#REF!+#REF!)</f>
        <v>#REF!</v>
      </c>
      <c r="V193" s="49">
        <f t="shared" si="122"/>
        <v>0</v>
      </c>
      <c r="W193" s="43">
        <f t="shared" si="90"/>
        <v>0</v>
      </c>
      <c r="X193" s="51">
        <v>0</v>
      </c>
      <c r="Y193" s="49">
        <f>SUM(Y194)</f>
        <v>0</v>
      </c>
    </row>
    <row r="194" spans="1:25" s="46" customFormat="1" hidden="1" x14ac:dyDescent="0.25">
      <c r="B194" s="66">
        <v>42</v>
      </c>
      <c r="D194" s="49">
        <f t="shared" ref="D194:T194" si="123">SUM(D195+D203+D206+D211)</f>
        <v>0</v>
      </c>
      <c r="E194" s="49">
        <f t="shared" si="123"/>
        <v>0</v>
      </c>
      <c r="F194" s="43">
        <f t="shared" si="119"/>
        <v>0</v>
      </c>
      <c r="G194" s="49"/>
      <c r="H194" s="49">
        <f t="shared" si="123"/>
        <v>0</v>
      </c>
      <c r="I194" s="368">
        <f t="shared" si="123"/>
        <v>0</v>
      </c>
      <c r="J194" s="49">
        <f t="shared" si="123"/>
        <v>0</v>
      </c>
      <c r="K194" s="49">
        <f t="shared" ref="K194" si="124">SUM(K195+K203+K206+K211)</f>
        <v>0</v>
      </c>
      <c r="L194" s="49">
        <f t="shared" si="123"/>
        <v>0</v>
      </c>
      <c r="M194" s="368">
        <f>SUM(M195+M203+M206+M211)</f>
        <v>0</v>
      </c>
      <c r="N194" s="49">
        <f t="shared" ref="N194:O194" si="125">SUM(N195+N203+N206+N211)</f>
        <v>0</v>
      </c>
      <c r="O194" s="49">
        <f t="shared" si="125"/>
        <v>0</v>
      </c>
      <c r="P194" s="49">
        <f>SUM(P195+P203+P206+P211)</f>
        <v>0</v>
      </c>
      <c r="Q194" s="49">
        <f>SUM(Q195+Q203+Q206+Q211)</f>
        <v>0</v>
      </c>
      <c r="R194" s="49">
        <f t="shared" si="123"/>
        <v>0</v>
      </c>
      <c r="S194" s="49">
        <f t="shared" si="123"/>
        <v>0</v>
      </c>
      <c r="T194" s="49">
        <f t="shared" si="123"/>
        <v>0</v>
      </c>
      <c r="U194" s="43" t="e">
        <f>SUM(#REF!+#REF!)</f>
        <v>#REF!</v>
      </c>
      <c r="V194" s="49">
        <f>SUM(V195+V203+V206+V211)</f>
        <v>0</v>
      </c>
      <c r="W194" s="43">
        <f t="shared" si="90"/>
        <v>0</v>
      </c>
      <c r="X194" s="51">
        <v>0</v>
      </c>
      <c r="Y194" s="49">
        <f>SUM(Y195+Y203+Y206+Y211)</f>
        <v>0</v>
      </c>
    </row>
    <row r="195" spans="1:25" s="46" customFormat="1" hidden="1" x14ac:dyDescent="0.25">
      <c r="B195" s="66">
        <v>422</v>
      </c>
      <c r="D195" s="49">
        <f t="shared" ref="D195:T195" si="126">SUM(D196+D197+D198+D199+D200+D201+D202)</f>
        <v>0</v>
      </c>
      <c r="E195" s="49">
        <f t="shared" si="126"/>
        <v>0</v>
      </c>
      <c r="F195" s="43">
        <f t="shared" si="119"/>
        <v>0</v>
      </c>
      <c r="G195" s="49"/>
      <c r="H195" s="49">
        <f t="shared" si="126"/>
        <v>0</v>
      </c>
      <c r="I195" s="368">
        <f t="shared" si="126"/>
        <v>0</v>
      </c>
      <c r="J195" s="49">
        <f t="shared" si="126"/>
        <v>0</v>
      </c>
      <c r="K195" s="49">
        <f t="shared" ref="K195" si="127">SUM(K196+K197+K198+K199+K200+K201+K202)</f>
        <v>0</v>
      </c>
      <c r="L195" s="49">
        <f t="shared" si="126"/>
        <v>0</v>
      </c>
      <c r="M195" s="368">
        <f>SUM(M196+M197+M198+M199+M200+M201+M202)</f>
        <v>0</v>
      </c>
      <c r="N195" s="49">
        <f t="shared" ref="N195:O195" si="128">SUM(N196+N197+N198+N199+N200+N201+N202)</f>
        <v>0</v>
      </c>
      <c r="O195" s="49">
        <f t="shared" si="128"/>
        <v>0</v>
      </c>
      <c r="P195" s="49">
        <f>SUM(P196+P197+P198+P199+P200+P201+P202)</f>
        <v>0</v>
      </c>
      <c r="Q195" s="49">
        <f>SUM(Q196+Q197+Q198+Q199+Q200+Q201+Q202)</f>
        <v>0</v>
      </c>
      <c r="R195" s="49">
        <f t="shared" si="126"/>
        <v>0</v>
      </c>
      <c r="S195" s="49">
        <f t="shared" si="126"/>
        <v>0</v>
      </c>
      <c r="T195" s="49">
        <f t="shared" si="126"/>
        <v>0</v>
      </c>
      <c r="U195" s="43" t="e">
        <f>SUM(#REF!+#REF!)</f>
        <v>#REF!</v>
      </c>
      <c r="V195" s="49">
        <f>SUM(V196+V197+V198+V199+V200+V201+V202)</f>
        <v>0</v>
      </c>
      <c r="W195" s="43">
        <f t="shared" si="90"/>
        <v>0</v>
      </c>
      <c r="X195" s="51">
        <v>0</v>
      </c>
      <c r="Y195" s="49">
        <f>SUM(Y196+Y197+Y198+Y199+Y200+Y201+Y202)</f>
        <v>0</v>
      </c>
    </row>
    <row r="196" spans="1:25" s="57" customFormat="1" hidden="1" x14ac:dyDescent="0.25">
      <c r="A196" s="52"/>
      <c r="B196" s="67" t="s">
        <v>159</v>
      </c>
      <c r="C196" s="68" t="s">
        <v>160</v>
      </c>
      <c r="D196" s="55"/>
      <c r="E196" s="55"/>
      <c r="F196" s="43">
        <f t="shared" si="119"/>
        <v>0</v>
      </c>
      <c r="G196" s="43"/>
      <c r="H196" s="55"/>
      <c r="I196" s="505"/>
      <c r="J196" s="55"/>
      <c r="K196" s="55"/>
      <c r="L196" s="55"/>
      <c r="M196" s="505"/>
      <c r="N196" s="55"/>
      <c r="O196" s="55"/>
      <c r="P196" s="55"/>
      <c r="Q196" s="55"/>
      <c r="R196" s="55"/>
      <c r="S196" s="55"/>
      <c r="T196" s="55"/>
      <c r="U196" s="43" t="e">
        <f>SUM(#REF!+#REF!)</f>
        <v>#REF!</v>
      </c>
      <c r="V196" s="55"/>
      <c r="W196" s="43">
        <f t="shared" si="90"/>
        <v>0</v>
      </c>
      <c r="X196" s="56"/>
      <c r="Y196" s="55"/>
    </row>
    <row r="197" spans="1:25" s="57" customFormat="1" hidden="1" x14ac:dyDescent="0.25">
      <c r="A197" s="52"/>
      <c r="B197" s="67" t="s">
        <v>161</v>
      </c>
      <c r="C197" s="68" t="s">
        <v>162</v>
      </c>
      <c r="D197" s="55"/>
      <c r="E197" s="55"/>
      <c r="F197" s="43">
        <f t="shared" si="119"/>
        <v>0</v>
      </c>
      <c r="G197" s="43"/>
      <c r="H197" s="55"/>
      <c r="I197" s="505"/>
      <c r="J197" s="55"/>
      <c r="K197" s="55"/>
      <c r="L197" s="55"/>
      <c r="M197" s="505"/>
      <c r="N197" s="55"/>
      <c r="O197" s="55"/>
      <c r="P197" s="55"/>
      <c r="Q197" s="55"/>
      <c r="R197" s="55"/>
      <c r="S197" s="55"/>
      <c r="T197" s="55"/>
      <c r="U197" s="43" t="e">
        <f>SUM(#REF!+#REF!)</f>
        <v>#REF!</v>
      </c>
      <c r="V197" s="55"/>
      <c r="W197" s="43">
        <f t="shared" si="90"/>
        <v>0</v>
      </c>
      <c r="X197" s="56"/>
      <c r="Y197" s="55"/>
    </row>
    <row r="198" spans="1:25" s="57" customFormat="1" hidden="1" x14ac:dyDescent="0.25">
      <c r="A198" s="52"/>
      <c r="B198" s="67" t="s">
        <v>163</v>
      </c>
      <c r="C198" s="68" t="s">
        <v>164</v>
      </c>
      <c r="D198" s="55"/>
      <c r="E198" s="55"/>
      <c r="F198" s="43">
        <f t="shared" si="119"/>
        <v>0</v>
      </c>
      <c r="G198" s="43"/>
      <c r="H198" s="55"/>
      <c r="I198" s="505"/>
      <c r="J198" s="55"/>
      <c r="K198" s="55"/>
      <c r="L198" s="55"/>
      <c r="M198" s="505"/>
      <c r="N198" s="55"/>
      <c r="O198" s="55"/>
      <c r="P198" s="55"/>
      <c r="Q198" s="55"/>
      <c r="R198" s="55"/>
      <c r="S198" s="55"/>
      <c r="T198" s="55"/>
      <c r="U198" s="43" t="e">
        <f>SUM(#REF!+#REF!)</f>
        <v>#REF!</v>
      </c>
      <c r="V198" s="55"/>
      <c r="W198" s="43">
        <f t="shared" si="90"/>
        <v>0</v>
      </c>
      <c r="X198" s="56"/>
      <c r="Y198" s="55"/>
    </row>
    <row r="199" spans="1:25" s="57" customFormat="1" hidden="1" x14ac:dyDescent="0.25">
      <c r="A199" s="52"/>
      <c r="B199" s="67" t="s">
        <v>165</v>
      </c>
      <c r="C199" s="68" t="s">
        <v>166</v>
      </c>
      <c r="D199" s="55"/>
      <c r="E199" s="55"/>
      <c r="F199" s="43">
        <f t="shared" si="119"/>
        <v>0</v>
      </c>
      <c r="G199" s="43"/>
      <c r="H199" s="55"/>
      <c r="I199" s="505"/>
      <c r="J199" s="55"/>
      <c r="K199" s="55"/>
      <c r="L199" s="55"/>
      <c r="M199" s="505"/>
      <c r="N199" s="55"/>
      <c r="O199" s="55"/>
      <c r="P199" s="55"/>
      <c r="Q199" s="55"/>
      <c r="R199" s="55"/>
      <c r="S199" s="55"/>
      <c r="T199" s="55"/>
      <c r="U199" s="43" t="e">
        <f>SUM(#REF!+#REF!)</f>
        <v>#REF!</v>
      </c>
      <c r="V199" s="55"/>
      <c r="W199" s="43">
        <f t="shared" si="90"/>
        <v>0</v>
      </c>
      <c r="X199" s="56"/>
      <c r="Y199" s="55"/>
    </row>
    <row r="200" spans="1:25" s="57" customFormat="1" hidden="1" x14ac:dyDescent="0.25">
      <c r="A200" s="52"/>
      <c r="B200" s="67" t="s">
        <v>167</v>
      </c>
      <c r="C200" s="68" t="s">
        <v>168</v>
      </c>
      <c r="D200" s="55"/>
      <c r="E200" s="55"/>
      <c r="F200" s="43">
        <f t="shared" si="119"/>
        <v>0</v>
      </c>
      <c r="G200" s="43"/>
      <c r="H200" s="55"/>
      <c r="I200" s="505"/>
      <c r="J200" s="55"/>
      <c r="K200" s="55"/>
      <c r="L200" s="55"/>
      <c r="M200" s="505"/>
      <c r="N200" s="55"/>
      <c r="O200" s="55"/>
      <c r="P200" s="55"/>
      <c r="Q200" s="55"/>
      <c r="R200" s="55"/>
      <c r="S200" s="55"/>
      <c r="T200" s="55"/>
      <c r="U200" s="43" t="e">
        <f>SUM(#REF!+#REF!)</f>
        <v>#REF!</v>
      </c>
      <c r="V200" s="55"/>
      <c r="W200" s="43">
        <f t="shared" si="90"/>
        <v>0</v>
      </c>
      <c r="X200" s="56"/>
      <c r="Y200" s="55"/>
    </row>
    <row r="201" spans="1:25" s="57" customFormat="1" hidden="1" x14ac:dyDescent="0.25">
      <c r="A201" s="52"/>
      <c r="B201" s="67" t="s">
        <v>169</v>
      </c>
      <c r="C201" s="68" t="s">
        <v>170</v>
      </c>
      <c r="D201" s="55"/>
      <c r="E201" s="55"/>
      <c r="F201" s="43">
        <f t="shared" si="119"/>
        <v>0</v>
      </c>
      <c r="G201" s="43"/>
      <c r="H201" s="55"/>
      <c r="I201" s="505"/>
      <c r="J201" s="55"/>
      <c r="K201" s="55"/>
      <c r="L201" s="55"/>
      <c r="M201" s="505"/>
      <c r="N201" s="55"/>
      <c r="O201" s="55"/>
      <c r="P201" s="55"/>
      <c r="Q201" s="55"/>
      <c r="R201" s="55"/>
      <c r="S201" s="55"/>
      <c r="T201" s="55"/>
      <c r="U201" s="43" t="e">
        <f>SUM(#REF!+#REF!)</f>
        <v>#REF!</v>
      </c>
      <c r="V201" s="55"/>
      <c r="W201" s="43">
        <f t="shared" si="90"/>
        <v>0</v>
      </c>
      <c r="X201" s="56"/>
      <c r="Y201" s="55"/>
    </row>
    <row r="202" spans="1:25" s="57" customFormat="1" hidden="1" x14ac:dyDescent="0.25">
      <c r="A202" s="52"/>
      <c r="B202" s="67" t="s">
        <v>171</v>
      </c>
      <c r="C202" s="68" t="s">
        <v>172</v>
      </c>
      <c r="D202" s="55"/>
      <c r="E202" s="55"/>
      <c r="F202" s="43">
        <f t="shared" si="119"/>
        <v>0</v>
      </c>
      <c r="G202" s="43"/>
      <c r="H202" s="55"/>
      <c r="I202" s="505"/>
      <c r="J202" s="55"/>
      <c r="K202" s="55"/>
      <c r="L202" s="55"/>
      <c r="M202" s="505"/>
      <c r="N202" s="55"/>
      <c r="O202" s="55"/>
      <c r="P202" s="55"/>
      <c r="Q202" s="55"/>
      <c r="R202" s="55"/>
      <c r="S202" s="55"/>
      <c r="T202" s="55"/>
      <c r="U202" s="43" t="e">
        <f>SUM(#REF!+#REF!)</f>
        <v>#REF!</v>
      </c>
      <c r="V202" s="55"/>
      <c r="W202" s="43">
        <f t="shared" si="90"/>
        <v>0</v>
      </c>
      <c r="X202" s="56"/>
      <c r="Y202" s="55"/>
    </row>
    <row r="203" spans="1:25" s="61" customFormat="1" hidden="1" x14ac:dyDescent="0.25">
      <c r="A203" s="58"/>
      <c r="B203" s="58">
        <v>423</v>
      </c>
      <c r="C203" s="69"/>
      <c r="D203" s="60">
        <f t="shared" ref="D203:T203" si="129">SUM(D204+D205)</f>
        <v>0</v>
      </c>
      <c r="E203" s="60">
        <f t="shared" si="129"/>
        <v>0</v>
      </c>
      <c r="F203" s="43">
        <f t="shared" si="119"/>
        <v>0</v>
      </c>
      <c r="G203" s="60"/>
      <c r="H203" s="60">
        <f t="shared" si="129"/>
        <v>0</v>
      </c>
      <c r="I203" s="506">
        <f t="shared" si="129"/>
        <v>0</v>
      </c>
      <c r="J203" s="60">
        <f t="shared" si="129"/>
        <v>0</v>
      </c>
      <c r="K203" s="60">
        <f t="shared" ref="K203" si="130">SUM(K204+K205)</f>
        <v>0</v>
      </c>
      <c r="L203" s="60">
        <f t="shared" si="129"/>
        <v>0</v>
      </c>
      <c r="M203" s="506">
        <f>SUM(M204+M205)</f>
        <v>0</v>
      </c>
      <c r="N203" s="60">
        <f t="shared" ref="N203:O203" si="131">SUM(N204+N205)</f>
        <v>0</v>
      </c>
      <c r="O203" s="60">
        <f t="shared" si="131"/>
        <v>0</v>
      </c>
      <c r="P203" s="60">
        <f>SUM(P204+P205)</f>
        <v>0</v>
      </c>
      <c r="Q203" s="60">
        <f>SUM(Q204+Q205)</f>
        <v>0</v>
      </c>
      <c r="R203" s="60">
        <f t="shared" si="129"/>
        <v>0</v>
      </c>
      <c r="S203" s="60">
        <f t="shared" si="129"/>
        <v>0</v>
      </c>
      <c r="T203" s="60">
        <f t="shared" si="129"/>
        <v>0</v>
      </c>
      <c r="U203" s="43" t="e">
        <f>SUM(#REF!+#REF!)</f>
        <v>#REF!</v>
      </c>
      <c r="V203" s="60">
        <f>SUM(V204+V205)</f>
        <v>0</v>
      </c>
      <c r="W203" s="43">
        <f t="shared" ref="W203:W266" si="132">SUM(H203:R203)</f>
        <v>0</v>
      </c>
      <c r="X203" s="51">
        <v>0</v>
      </c>
      <c r="Y203" s="60">
        <f>SUM(Y204+Y205)</f>
        <v>0</v>
      </c>
    </row>
    <row r="204" spans="1:25" s="57" customFormat="1" hidden="1" x14ac:dyDescent="0.25">
      <c r="A204" s="52"/>
      <c r="B204" s="67" t="s">
        <v>173</v>
      </c>
      <c r="C204" s="68" t="s">
        <v>174</v>
      </c>
      <c r="D204" s="55"/>
      <c r="E204" s="55"/>
      <c r="F204" s="43">
        <f t="shared" si="119"/>
        <v>0</v>
      </c>
      <c r="G204" s="43"/>
      <c r="H204" s="55"/>
      <c r="I204" s="505"/>
      <c r="J204" s="55"/>
      <c r="K204" s="55"/>
      <c r="L204" s="55"/>
      <c r="M204" s="505"/>
      <c r="N204" s="55"/>
      <c r="O204" s="55"/>
      <c r="P204" s="55"/>
      <c r="Q204" s="55"/>
      <c r="R204" s="55"/>
      <c r="S204" s="55"/>
      <c r="T204" s="55"/>
      <c r="U204" s="43" t="e">
        <f>SUM(#REF!+#REF!)</f>
        <v>#REF!</v>
      </c>
      <c r="V204" s="55"/>
      <c r="W204" s="43">
        <f t="shared" si="132"/>
        <v>0</v>
      </c>
      <c r="X204" s="56"/>
      <c r="Y204" s="55"/>
    </row>
    <row r="205" spans="1:25" s="57" customFormat="1" hidden="1" x14ac:dyDescent="0.25">
      <c r="A205" s="52"/>
      <c r="B205" s="67" t="s">
        <v>175</v>
      </c>
      <c r="C205" s="68" t="s">
        <v>176</v>
      </c>
      <c r="D205" s="55"/>
      <c r="E205" s="55"/>
      <c r="F205" s="43">
        <f t="shared" si="119"/>
        <v>0</v>
      </c>
      <c r="G205" s="43"/>
      <c r="H205" s="55"/>
      <c r="I205" s="505"/>
      <c r="J205" s="55"/>
      <c r="K205" s="55"/>
      <c r="L205" s="55"/>
      <c r="M205" s="505"/>
      <c r="N205" s="55"/>
      <c r="O205" s="55"/>
      <c r="P205" s="55"/>
      <c r="Q205" s="55"/>
      <c r="R205" s="55"/>
      <c r="S205" s="55"/>
      <c r="T205" s="55"/>
      <c r="U205" s="43" t="e">
        <f>SUM(#REF!+#REF!)</f>
        <v>#REF!</v>
      </c>
      <c r="V205" s="55"/>
      <c r="W205" s="43">
        <f t="shared" si="132"/>
        <v>0</v>
      </c>
      <c r="X205" s="56"/>
      <c r="Y205" s="55"/>
    </row>
    <row r="206" spans="1:25" s="61" customFormat="1" hidden="1" x14ac:dyDescent="0.25">
      <c r="A206" s="58"/>
      <c r="B206" s="58">
        <v>424</v>
      </c>
      <c r="C206" s="69"/>
      <c r="D206" s="60">
        <f t="shared" ref="D206:T206" si="133">SUM(D207+D208+D209+D210)</f>
        <v>0</v>
      </c>
      <c r="E206" s="60">
        <f t="shared" si="133"/>
        <v>0</v>
      </c>
      <c r="F206" s="43">
        <f t="shared" si="119"/>
        <v>0</v>
      </c>
      <c r="G206" s="60"/>
      <c r="H206" s="60">
        <f t="shared" si="133"/>
        <v>0</v>
      </c>
      <c r="I206" s="506">
        <f t="shared" si="133"/>
        <v>0</v>
      </c>
      <c r="J206" s="60">
        <f t="shared" si="133"/>
        <v>0</v>
      </c>
      <c r="K206" s="60">
        <f t="shared" ref="K206" si="134">SUM(K207+K208+K209+K210)</f>
        <v>0</v>
      </c>
      <c r="L206" s="60">
        <f t="shared" si="133"/>
        <v>0</v>
      </c>
      <c r="M206" s="506">
        <f>SUM(M207+M208+M209+M210)</f>
        <v>0</v>
      </c>
      <c r="N206" s="60">
        <f t="shared" ref="N206:O206" si="135">SUM(N207+N208+N209+N210)</f>
        <v>0</v>
      </c>
      <c r="O206" s="60">
        <f t="shared" si="135"/>
        <v>0</v>
      </c>
      <c r="P206" s="60">
        <f>SUM(P207+P208+P209+P210)</f>
        <v>0</v>
      </c>
      <c r="Q206" s="60">
        <f>SUM(Q207+Q208+Q209+Q210)</f>
        <v>0</v>
      </c>
      <c r="R206" s="60">
        <f t="shared" si="133"/>
        <v>0</v>
      </c>
      <c r="S206" s="60">
        <f t="shared" si="133"/>
        <v>0</v>
      </c>
      <c r="T206" s="60">
        <f t="shared" si="133"/>
        <v>0</v>
      </c>
      <c r="U206" s="43" t="e">
        <f>SUM(#REF!+#REF!)</f>
        <v>#REF!</v>
      </c>
      <c r="V206" s="60">
        <f>SUM(V207+V208+V209+V210)</f>
        <v>0</v>
      </c>
      <c r="W206" s="43">
        <f t="shared" si="132"/>
        <v>0</v>
      </c>
      <c r="X206" s="51">
        <v>0</v>
      </c>
      <c r="Y206" s="60">
        <f>SUM(Y207+Y208+Y209+Y210)</f>
        <v>0</v>
      </c>
    </row>
    <row r="207" spans="1:25" s="57" customFormat="1" hidden="1" x14ac:dyDescent="0.25">
      <c r="A207" s="52"/>
      <c r="B207" s="70">
        <v>4241</v>
      </c>
      <c r="C207" s="71" t="s">
        <v>177</v>
      </c>
      <c r="D207" s="55"/>
      <c r="E207" s="55"/>
      <c r="F207" s="43">
        <f t="shared" si="119"/>
        <v>0</v>
      </c>
      <c r="G207" s="43"/>
      <c r="H207" s="55"/>
      <c r="I207" s="505"/>
      <c r="J207" s="55"/>
      <c r="K207" s="55"/>
      <c r="L207" s="55"/>
      <c r="M207" s="505"/>
      <c r="N207" s="55"/>
      <c r="O207" s="55"/>
      <c r="P207" s="55"/>
      <c r="Q207" s="55"/>
      <c r="R207" s="55"/>
      <c r="S207" s="55"/>
      <c r="T207" s="55"/>
      <c r="U207" s="43" t="e">
        <f>SUM(#REF!+#REF!)</f>
        <v>#REF!</v>
      </c>
      <c r="V207" s="55"/>
      <c r="W207" s="43">
        <f t="shared" si="132"/>
        <v>0</v>
      </c>
      <c r="X207" s="56"/>
      <c r="Y207" s="55"/>
    </row>
    <row r="208" spans="1:25" s="57" customFormat="1" hidden="1" x14ac:dyDescent="0.25">
      <c r="A208" s="52"/>
      <c r="B208" s="70">
        <v>4242</v>
      </c>
      <c r="C208" s="72" t="s">
        <v>178</v>
      </c>
      <c r="D208" s="55"/>
      <c r="E208" s="55"/>
      <c r="F208" s="43">
        <f t="shared" si="119"/>
        <v>0</v>
      </c>
      <c r="G208" s="43"/>
      <c r="H208" s="55"/>
      <c r="I208" s="505"/>
      <c r="J208" s="55"/>
      <c r="K208" s="55"/>
      <c r="L208" s="55"/>
      <c r="M208" s="505"/>
      <c r="N208" s="55"/>
      <c r="O208" s="55"/>
      <c r="P208" s="55"/>
      <c r="Q208" s="55"/>
      <c r="R208" s="55"/>
      <c r="S208" s="55"/>
      <c r="T208" s="55"/>
      <c r="U208" s="43" t="e">
        <f>SUM(#REF!+#REF!)</f>
        <v>#REF!</v>
      </c>
      <c r="V208" s="55"/>
      <c r="W208" s="43">
        <f t="shared" si="132"/>
        <v>0</v>
      </c>
      <c r="X208" s="56"/>
      <c r="Y208" s="55"/>
    </row>
    <row r="209" spans="1:25" s="57" customFormat="1" hidden="1" x14ac:dyDescent="0.25">
      <c r="A209" s="52"/>
      <c r="B209" s="70">
        <v>4243</v>
      </c>
      <c r="C209" s="72" t="s">
        <v>179</v>
      </c>
      <c r="D209" s="55"/>
      <c r="E209" s="55"/>
      <c r="F209" s="43">
        <f t="shared" si="119"/>
        <v>0</v>
      </c>
      <c r="G209" s="43"/>
      <c r="H209" s="55"/>
      <c r="I209" s="505"/>
      <c r="J209" s="55"/>
      <c r="K209" s="55"/>
      <c r="L209" s="55"/>
      <c r="M209" s="505"/>
      <c r="N209" s="55"/>
      <c r="O209" s="55"/>
      <c r="P209" s="55"/>
      <c r="Q209" s="55"/>
      <c r="R209" s="55"/>
      <c r="S209" s="55"/>
      <c r="T209" s="55"/>
      <c r="U209" s="43" t="e">
        <f>SUM(#REF!+#REF!)</f>
        <v>#REF!</v>
      </c>
      <c r="V209" s="55"/>
      <c r="W209" s="43">
        <f t="shared" si="132"/>
        <v>0</v>
      </c>
      <c r="X209" s="56"/>
      <c r="Y209" s="55"/>
    </row>
    <row r="210" spans="1:25" s="57" customFormat="1" hidden="1" x14ac:dyDescent="0.25">
      <c r="A210" s="52"/>
      <c r="B210" s="70">
        <v>4244</v>
      </c>
      <c r="C210" s="72" t="s">
        <v>180</v>
      </c>
      <c r="D210" s="55"/>
      <c r="E210" s="55"/>
      <c r="F210" s="43">
        <f t="shared" si="119"/>
        <v>0</v>
      </c>
      <c r="G210" s="43"/>
      <c r="H210" s="55"/>
      <c r="I210" s="505"/>
      <c r="J210" s="55"/>
      <c r="K210" s="55"/>
      <c r="L210" s="55"/>
      <c r="M210" s="505"/>
      <c r="N210" s="55"/>
      <c r="O210" s="55"/>
      <c r="P210" s="55"/>
      <c r="Q210" s="55"/>
      <c r="R210" s="55"/>
      <c r="S210" s="55"/>
      <c r="T210" s="55"/>
      <c r="U210" s="43" t="e">
        <f>SUM(#REF!+#REF!)</f>
        <v>#REF!</v>
      </c>
      <c r="V210" s="55"/>
      <c r="W210" s="43">
        <f t="shared" si="132"/>
        <v>0</v>
      </c>
      <c r="X210" s="56"/>
      <c r="Y210" s="55"/>
    </row>
    <row r="211" spans="1:25" s="61" customFormat="1" hidden="1" x14ac:dyDescent="0.25">
      <c r="A211" s="58"/>
      <c r="B211" s="58">
        <v>426</v>
      </c>
      <c r="C211" s="73"/>
      <c r="D211" s="60">
        <f t="shared" ref="D211:T211" si="136">SUM(D212+D213)</f>
        <v>0</v>
      </c>
      <c r="E211" s="60">
        <f t="shared" si="136"/>
        <v>0</v>
      </c>
      <c r="F211" s="43">
        <f t="shared" si="119"/>
        <v>0</v>
      </c>
      <c r="G211" s="60"/>
      <c r="H211" s="60">
        <f t="shared" si="136"/>
        <v>0</v>
      </c>
      <c r="I211" s="506">
        <f t="shared" si="136"/>
        <v>0</v>
      </c>
      <c r="J211" s="60">
        <f t="shared" si="136"/>
        <v>0</v>
      </c>
      <c r="K211" s="60">
        <f t="shared" ref="K211" si="137">SUM(K212+K213)</f>
        <v>0</v>
      </c>
      <c r="L211" s="60">
        <f t="shared" si="136"/>
        <v>0</v>
      </c>
      <c r="M211" s="506">
        <f>SUM(M212+M213)</f>
        <v>0</v>
      </c>
      <c r="N211" s="60">
        <f t="shared" ref="N211:O211" si="138">SUM(N212+N213)</f>
        <v>0</v>
      </c>
      <c r="O211" s="60">
        <f t="shared" si="138"/>
        <v>0</v>
      </c>
      <c r="P211" s="60">
        <f>SUM(P212+P213)</f>
        <v>0</v>
      </c>
      <c r="Q211" s="60">
        <f>SUM(Q212+Q213)</f>
        <v>0</v>
      </c>
      <c r="R211" s="60">
        <f t="shared" si="136"/>
        <v>0</v>
      </c>
      <c r="S211" s="60">
        <f t="shared" si="136"/>
        <v>0</v>
      </c>
      <c r="T211" s="60">
        <f t="shared" si="136"/>
        <v>0</v>
      </c>
      <c r="U211" s="43" t="e">
        <f>SUM(#REF!+#REF!)</f>
        <v>#REF!</v>
      </c>
      <c r="V211" s="60">
        <f>SUM(V212+V213)</f>
        <v>0</v>
      </c>
      <c r="W211" s="43">
        <f t="shared" si="132"/>
        <v>0</v>
      </c>
      <c r="X211" s="51">
        <v>0</v>
      </c>
      <c r="Y211" s="60">
        <f>SUM(Y212+Y213)</f>
        <v>0</v>
      </c>
    </row>
    <row r="212" spans="1:25" s="57" customFormat="1" hidden="1" x14ac:dyDescent="0.25">
      <c r="A212" s="52"/>
      <c r="B212" s="67">
        <v>4262</v>
      </c>
      <c r="C212" s="68" t="s">
        <v>181</v>
      </c>
      <c r="D212" s="55"/>
      <c r="E212" s="55"/>
      <c r="F212" s="43">
        <f t="shared" si="119"/>
        <v>0</v>
      </c>
      <c r="G212" s="43"/>
      <c r="H212" s="55"/>
      <c r="I212" s="505"/>
      <c r="J212" s="55"/>
      <c r="K212" s="55"/>
      <c r="L212" s="55"/>
      <c r="M212" s="505"/>
      <c r="N212" s="55"/>
      <c r="O212" s="55"/>
      <c r="P212" s="55"/>
      <c r="Q212" s="55"/>
      <c r="R212" s="55"/>
      <c r="S212" s="55"/>
      <c r="T212" s="55"/>
      <c r="U212" s="43" t="e">
        <f>SUM(#REF!+#REF!)</f>
        <v>#REF!</v>
      </c>
      <c r="V212" s="55"/>
      <c r="W212" s="43">
        <f t="shared" si="132"/>
        <v>0</v>
      </c>
      <c r="X212" s="56"/>
      <c r="Y212" s="55"/>
    </row>
    <row r="213" spans="1:25" s="57" customFormat="1" hidden="1" x14ac:dyDescent="0.25">
      <c r="A213" s="52"/>
      <c r="B213" s="67">
        <v>4263</v>
      </c>
      <c r="C213" s="68" t="s">
        <v>182</v>
      </c>
      <c r="D213" s="55"/>
      <c r="E213" s="55"/>
      <c r="F213" s="43">
        <f t="shared" si="119"/>
        <v>0</v>
      </c>
      <c r="G213" s="43"/>
      <c r="H213" s="55"/>
      <c r="I213" s="505"/>
      <c r="J213" s="55"/>
      <c r="K213" s="55"/>
      <c r="L213" s="55"/>
      <c r="M213" s="505"/>
      <c r="N213" s="55"/>
      <c r="O213" s="55"/>
      <c r="P213" s="55"/>
      <c r="Q213" s="55"/>
      <c r="R213" s="55"/>
      <c r="S213" s="55"/>
      <c r="T213" s="55"/>
      <c r="U213" s="43" t="e">
        <f>SUM(#REF!+#REF!)</f>
        <v>#REF!</v>
      </c>
      <c r="V213" s="55"/>
      <c r="W213" s="43">
        <f t="shared" si="132"/>
        <v>0</v>
      </c>
      <c r="X213" s="56"/>
      <c r="Y213" s="55"/>
    </row>
    <row r="214" spans="1:25" s="57" customFormat="1" x14ac:dyDescent="0.25">
      <c r="A214" s="52"/>
      <c r="B214" s="67"/>
      <c r="C214" s="68"/>
      <c r="D214" s="55"/>
      <c r="E214" s="55"/>
      <c r="F214" s="43"/>
      <c r="G214" s="43"/>
      <c r="H214" s="55"/>
      <c r="I214" s="505"/>
      <c r="J214" s="55"/>
      <c r="K214" s="55"/>
      <c r="L214" s="55"/>
      <c r="M214" s="505"/>
      <c r="N214" s="55"/>
      <c r="O214" s="55"/>
      <c r="P214" s="55"/>
      <c r="Q214" s="55"/>
      <c r="R214" s="55"/>
      <c r="S214" s="55"/>
      <c r="T214" s="55"/>
      <c r="U214" s="43"/>
      <c r="V214" s="55"/>
      <c r="W214" s="43">
        <f t="shared" si="132"/>
        <v>0</v>
      </c>
      <c r="X214" s="56"/>
      <c r="Y214" s="55"/>
    </row>
    <row r="215" spans="1:25" s="46" customFormat="1" x14ac:dyDescent="0.25">
      <c r="B215" s="47"/>
      <c r="C215" s="48" t="s">
        <v>192</v>
      </c>
      <c r="D215" s="49">
        <f>SUM(D216+D595)</f>
        <v>0</v>
      </c>
      <c r="E215" s="49">
        <f>SUM(E216+E595)</f>
        <v>0</v>
      </c>
      <c r="F215" s="43">
        <f t="shared" ref="F215:F246" si="139">SUM(H215:T215)</f>
        <v>25000</v>
      </c>
      <c r="G215" s="49"/>
      <c r="H215" s="49">
        <f t="shared" ref="H215:T215" si="140">SUM(H216+H595)</f>
        <v>25000</v>
      </c>
      <c r="I215" s="368">
        <f t="shared" si="140"/>
        <v>0</v>
      </c>
      <c r="J215" s="49">
        <f t="shared" si="140"/>
        <v>0</v>
      </c>
      <c r="K215" s="49">
        <f t="shared" si="140"/>
        <v>0</v>
      </c>
      <c r="L215" s="49">
        <f t="shared" si="140"/>
        <v>0</v>
      </c>
      <c r="M215" s="368">
        <f t="shared" si="140"/>
        <v>0</v>
      </c>
      <c r="N215" s="49">
        <f t="shared" si="140"/>
        <v>0</v>
      </c>
      <c r="O215" s="49">
        <f t="shared" si="140"/>
        <v>0</v>
      </c>
      <c r="P215" s="49">
        <f t="shared" si="140"/>
        <v>0</v>
      </c>
      <c r="Q215" s="49">
        <f t="shared" si="140"/>
        <v>0</v>
      </c>
      <c r="R215" s="49">
        <f t="shared" si="140"/>
        <v>0</v>
      </c>
      <c r="S215" s="49">
        <f t="shared" si="140"/>
        <v>0</v>
      </c>
      <c r="T215" s="49">
        <f t="shared" si="140"/>
        <v>0</v>
      </c>
      <c r="U215" s="43" t="e">
        <f>SUM(#REF!+#REF!)</f>
        <v>#REF!</v>
      </c>
      <c r="V215" s="49">
        <f>SUM(V216+V595)</f>
        <v>0</v>
      </c>
      <c r="W215" s="43">
        <f t="shared" si="132"/>
        <v>25000</v>
      </c>
      <c r="X215" s="49">
        <f>SUM(X216+X595)</f>
        <v>26000</v>
      </c>
      <c r="Y215" s="49">
        <f>SUM(Y216+Y595)</f>
        <v>26261</v>
      </c>
    </row>
    <row r="216" spans="1:25" s="46" customFormat="1" x14ac:dyDescent="0.25">
      <c r="B216" s="50">
        <v>3</v>
      </c>
      <c r="C216" s="46" t="s">
        <v>74</v>
      </c>
      <c r="D216" s="49">
        <f>SUM(D217+D229+D262)</f>
        <v>0</v>
      </c>
      <c r="E216" s="49">
        <f>SUM(E217+E229+E262)</f>
        <v>0</v>
      </c>
      <c r="F216" s="43">
        <f t="shared" si="139"/>
        <v>25000</v>
      </c>
      <c r="G216" s="49"/>
      <c r="H216" s="49">
        <f>SUM(H217+H229+H262)</f>
        <v>25000</v>
      </c>
      <c r="I216" s="368">
        <f>SUM(I217+I229+I262)</f>
        <v>0</v>
      </c>
      <c r="J216" s="49">
        <f t="shared" ref="J216:T216" si="141">SUM(J217+J229+J262)</f>
        <v>0</v>
      </c>
      <c r="K216" s="49">
        <f t="shared" ref="K216" si="142">SUM(K217+K229+K262)</f>
        <v>0</v>
      </c>
      <c r="L216" s="49">
        <f t="shared" si="141"/>
        <v>0</v>
      </c>
      <c r="M216" s="368">
        <f t="shared" si="141"/>
        <v>0</v>
      </c>
      <c r="N216" s="49">
        <f>SUM(N217+N229+N262)</f>
        <v>0</v>
      </c>
      <c r="O216" s="49">
        <f>SUM(O217+O229+O262)</f>
        <v>0</v>
      </c>
      <c r="P216" s="49">
        <f t="shared" si="141"/>
        <v>0</v>
      </c>
      <c r="Q216" s="49">
        <f t="shared" si="141"/>
        <v>0</v>
      </c>
      <c r="R216" s="49">
        <f t="shared" si="141"/>
        <v>0</v>
      </c>
      <c r="S216" s="49">
        <f t="shared" si="141"/>
        <v>0</v>
      </c>
      <c r="T216" s="49">
        <f t="shared" si="141"/>
        <v>0</v>
      </c>
      <c r="U216" s="43" t="e">
        <f>SUM(#REF!+#REF!)</f>
        <v>#REF!</v>
      </c>
      <c r="V216" s="49">
        <f>SUM(V217+V229+V262)</f>
        <v>0</v>
      </c>
      <c r="W216" s="43">
        <f t="shared" si="132"/>
        <v>25000</v>
      </c>
      <c r="X216" s="49">
        <f>SUM(X217+X229+X262)</f>
        <v>26000</v>
      </c>
      <c r="Y216" s="49">
        <f>SUM(Y217+Y229+Y262)</f>
        <v>26261</v>
      </c>
    </row>
    <row r="217" spans="1:25" s="46" customFormat="1" hidden="1" x14ac:dyDescent="0.25">
      <c r="B217" s="50">
        <v>31</v>
      </c>
      <c r="D217" s="49">
        <f>SUM(D218+D223+D225)</f>
        <v>0</v>
      </c>
      <c r="E217" s="49">
        <f>SUM(E218+E223+E225)</f>
        <v>0</v>
      </c>
      <c r="F217" s="43">
        <f t="shared" si="139"/>
        <v>0</v>
      </c>
      <c r="G217" s="49"/>
      <c r="H217" s="49">
        <f>SUM(H218+H223+H225)</f>
        <v>0</v>
      </c>
      <c r="I217" s="368">
        <f>SUM(I218+I223+I225)</f>
        <v>0</v>
      </c>
      <c r="J217" s="49">
        <f t="shared" ref="J217:T217" si="143">SUM(J218+J223+J225)</f>
        <v>0</v>
      </c>
      <c r="K217" s="49">
        <f t="shared" ref="K217" si="144">SUM(K218+K223+K225)</f>
        <v>0</v>
      </c>
      <c r="L217" s="49">
        <f t="shared" si="143"/>
        <v>0</v>
      </c>
      <c r="M217" s="368">
        <f t="shared" si="143"/>
        <v>0</v>
      </c>
      <c r="N217" s="49">
        <f>SUM(N218+N223+N225)</f>
        <v>0</v>
      </c>
      <c r="O217" s="49">
        <f>SUM(O218+O223+O225)</f>
        <v>0</v>
      </c>
      <c r="P217" s="49">
        <f t="shared" si="143"/>
        <v>0</v>
      </c>
      <c r="Q217" s="49">
        <f t="shared" si="143"/>
        <v>0</v>
      </c>
      <c r="R217" s="49">
        <f t="shared" si="143"/>
        <v>0</v>
      </c>
      <c r="S217" s="49">
        <f t="shared" si="143"/>
        <v>0</v>
      </c>
      <c r="T217" s="49">
        <f t="shared" si="143"/>
        <v>0</v>
      </c>
      <c r="U217" s="43" t="e">
        <f>SUM(#REF!+#REF!)</f>
        <v>#REF!</v>
      </c>
      <c r="V217" s="49">
        <f>SUM(V218+V223+V225)</f>
        <v>0</v>
      </c>
      <c r="W217" s="43">
        <f t="shared" si="132"/>
        <v>0</v>
      </c>
      <c r="X217" s="49">
        <f>SUM(X218+X223+X225)</f>
        <v>0</v>
      </c>
      <c r="Y217" s="49">
        <f>SUM(Y218+Y223+Y225)</f>
        <v>0</v>
      </c>
    </row>
    <row r="218" spans="1:25" s="46" customFormat="1" hidden="1" x14ac:dyDescent="0.25">
      <c r="B218" s="50">
        <v>311</v>
      </c>
      <c r="D218" s="49">
        <f>SUM(D219+D220+D221+D222)</f>
        <v>0</v>
      </c>
      <c r="E218" s="49">
        <f>SUM(E219+E220+E221+E222)</f>
        <v>0</v>
      </c>
      <c r="F218" s="43">
        <f t="shared" si="139"/>
        <v>0</v>
      </c>
      <c r="G218" s="49"/>
      <c r="H218" s="49">
        <f>SUM(H219+H220+H221+H222)</f>
        <v>0</v>
      </c>
      <c r="I218" s="368">
        <f>SUM(I219+I220+I221+I222)</f>
        <v>0</v>
      </c>
      <c r="J218" s="49">
        <f t="shared" ref="J218:T218" si="145">SUM(J219+J220+J221+J222)</f>
        <v>0</v>
      </c>
      <c r="K218" s="49">
        <f t="shared" ref="K218" si="146">SUM(K219+K220+K221+K222)</f>
        <v>0</v>
      </c>
      <c r="L218" s="49">
        <f t="shared" si="145"/>
        <v>0</v>
      </c>
      <c r="M218" s="368">
        <f t="shared" si="145"/>
        <v>0</v>
      </c>
      <c r="N218" s="49">
        <f>SUM(N219+N220+N221+N222)</f>
        <v>0</v>
      </c>
      <c r="O218" s="49">
        <f>SUM(O219+O220+O221+O222)</f>
        <v>0</v>
      </c>
      <c r="P218" s="49">
        <f t="shared" si="145"/>
        <v>0</v>
      </c>
      <c r="Q218" s="49">
        <f t="shared" si="145"/>
        <v>0</v>
      </c>
      <c r="R218" s="49">
        <f t="shared" si="145"/>
        <v>0</v>
      </c>
      <c r="S218" s="49">
        <f t="shared" si="145"/>
        <v>0</v>
      </c>
      <c r="T218" s="49">
        <f t="shared" si="145"/>
        <v>0</v>
      </c>
      <c r="U218" s="43" t="e">
        <f>SUM(#REF!+#REF!)</f>
        <v>#REF!</v>
      </c>
      <c r="V218" s="49">
        <f>SUM(V219+V220+V221+V222)</f>
        <v>0</v>
      </c>
      <c r="W218" s="43">
        <f t="shared" si="132"/>
        <v>0</v>
      </c>
      <c r="X218" s="49">
        <f>SUM(X219+X220+X221+X222)</f>
        <v>0</v>
      </c>
      <c r="Y218" s="49">
        <f>SUM(Y219+Y220+Y221+Y222)</f>
        <v>0</v>
      </c>
    </row>
    <row r="219" spans="1:25" s="57" customFormat="1" hidden="1" x14ac:dyDescent="0.25">
      <c r="A219" s="52"/>
      <c r="B219" s="53" t="s">
        <v>75</v>
      </c>
      <c r="C219" s="54" t="s">
        <v>76</v>
      </c>
      <c r="D219" s="55"/>
      <c r="E219" s="55"/>
      <c r="F219" s="43">
        <f t="shared" si="139"/>
        <v>0</v>
      </c>
      <c r="G219" s="43"/>
      <c r="H219" s="55"/>
      <c r="I219" s="505"/>
      <c r="J219" s="55"/>
      <c r="K219" s="55"/>
      <c r="L219" s="55"/>
      <c r="M219" s="505"/>
      <c r="N219" s="55"/>
      <c r="O219" s="55"/>
      <c r="P219" s="55"/>
      <c r="Q219" s="55"/>
      <c r="R219" s="55"/>
      <c r="S219" s="55"/>
      <c r="T219" s="55"/>
      <c r="U219" s="43" t="e">
        <f>SUM(#REF!+#REF!)</f>
        <v>#REF!</v>
      </c>
      <c r="V219" s="55"/>
      <c r="W219" s="43">
        <f t="shared" si="132"/>
        <v>0</v>
      </c>
      <c r="X219" s="55"/>
      <c r="Y219" s="55"/>
    </row>
    <row r="220" spans="1:25" s="57" customFormat="1" hidden="1" x14ac:dyDescent="0.25">
      <c r="A220" s="52"/>
      <c r="B220" s="53" t="s">
        <v>77</v>
      </c>
      <c r="C220" s="54" t="s">
        <v>78</v>
      </c>
      <c r="D220" s="55"/>
      <c r="E220" s="55"/>
      <c r="F220" s="43">
        <f t="shared" si="139"/>
        <v>0</v>
      </c>
      <c r="G220" s="43"/>
      <c r="H220" s="55"/>
      <c r="I220" s="505"/>
      <c r="J220" s="55"/>
      <c r="K220" s="55"/>
      <c r="L220" s="55"/>
      <c r="M220" s="505"/>
      <c r="N220" s="55"/>
      <c r="O220" s="55"/>
      <c r="P220" s="55"/>
      <c r="Q220" s="55"/>
      <c r="R220" s="55"/>
      <c r="S220" s="55"/>
      <c r="T220" s="55"/>
      <c r="U220" s="43" t="e">
        <f>SUM(#REF!+#REF!)</f>
        <v>#REF!</v>
      </c>
      <c r="V220" s="55"/>
      <c r="W220" s="43">
        <f t="shared" si="132"/>
        <v>0</v>
      </c>
      <c r="X220" s="55"/>
      <c r="Y220" s="55"/>
    </row>
    <row r="221" spans="1:25" s="57" customFormat="1" hidden="1" x14ac:dyDescent="0.25">
      <c r="A221" s="52"/>
      <c r="B221" s="53" t="s">
        <v>79</v>
      </c>
      <c r="C221" s="54" t="s">
        <v>80</v>
      </c>
      <c r="D221" s="55"/>
      <c r="E221" s="55"/>
      <c r="F221" s="43">
        <f t="shared" si="139"/>
        <v>0</v>
      </c>
      <c r="G221" s="43"/>
      <c r="H221" s="55"/>
      <c r="I221" s="505"/>
      <c r="J221" s="55"/>
      <c r="K221" s="55"/>
      <c r="L221" s="55"/>
      <c r="M221" s="505"/>
      <c r="N221" s="55"/>
      <c r="O221" s="55"/>
      <c r="P221" s="55"/>
      <c r="Q221" s="55"/>
      <c r="R221" s="55"/>
      <c r="S221" s="55"/>
      <c r="T221" s="55"/>
      <c r="U221" s="43" t="e">
        <f>SUM(#REF!+#REF!)</f>
        <v>#REF!</v>
      </c>
      <c r="V221" s="55"/>
      <c r="W221" s="43">
        <f t="shared" si="132"/>
        <v>0</v>
      </c>
      <c r="X221" s="55"/>
      <c r="Y221" s="55"/>
    </row>
    <row r="222" spans="1:25" s="57" customFormat="1" hidden="1" x14ac:dyDescent="0.25">
      <c r="A222" s="52"/>
      <c r="B222" s="53" t="s">
        <v>81</v>
      </c>
      <c r="C222" s="54" t="s">
        <v>82</v>
      </c>
      <c r="D222" s="55"/>
      <c r="E222" s="55"/>
      <c r="F222" s="43">
        <f t="shared" si="139"/>
        <v>0</v>
      </c>
      <c r="G222" s="43"/>
      <c r="H222" s="55"/>
      <c r="I222" s="505"/>
      <c r="J222" s="55"/>
      <c r="K222" s="55"/>
      <c r="L222" s="55"/>
      <c r="M222" s="505"/>
      <c r="N222" s="55"/>
      <c r="O222" s="55"/>
      <c r="P222" s="55"/>
      <c r="Q222" s="55"/>
      <c r="R222" s="55"/>
      <c r="S222" s="55"/>
      <c r="T222" s="55"/>
      <c r="U222" s="43" t="e">
        <f>SUM(#REF!+#REF!)</f>
        <v>#REF!</v>
      </c>
      <c r="V222" s="55"/>
      <c r="W222" s="43">
        <f t="shared" si="132"/>
        <v>0</v>
      </c>
      <c r="X222" s="55"/>
      <c r="Y222" s="55"/>
    </row>
    <row r="223" spans="1:25" s="61" customFormat="1" hidden="1" x14ac:dyDescent="0.25">
      <c r="A223" s="58"/>
      <c r="B223" s="58">
        <v>312</v>
      </c>
      <c r="C223" s="59"/>
      <c r="D223" s="60">
        <f>SUM(D224)</f>
        <v>0</v>
      </c>
      <c r="E223" s="60">
        <f t="shared" ref="E223:V223" si="147">SUM(E224)</f>
        <v>0</v>
      </c>
      <c r="F223" s="43">
        <f t="shared" si="139"/>
        <v>0</v>
      </c>
      <c r="G223" s="60"/>
      <c r="H223" s="60">
        <f t="shared" si="147"/>
        <v>0</v>
      </c>
      <c r="I223" s="506">
        <f t="shared" si="147"/>
        <v>0</v>
      </c>
      <c r="J223" s="60">
        <f t="shared" si="147"/>
        <v>0</v>
      </c>
      <c r="K223" s="60">
        <f t="shared" si="147"/>
        <v>0</v>
      </c>
      <c r="L223" s="60">
        <f t="shared" si="147"/>
        <v>0</v>
      </c>
      <c r="M223" s="506">
        <f t="shared" si="147"/>
        <v>0</v>
      </c>
      <c r="N223" s="60">
        <f t="shared" si="147"/>
        <v>0</v>
      </c>
      <c r="O223" s="60">
        <f t="shared" si="147"/>
        <v>0</v>
      </c>
      <c r="P223" s="60">
        <f t="shared" si="147"/>
        <v>0</v>
      </c>
      <c r="Q223" s="60">
        <f t="shared" si="147"/>
        <v>0</v>
      </c>
      <c r="R223" s="60">
        <f t="shared" si="147"/>
        <v>0</v>
      </c>
      <c r="S223" s="60">
        <f t="shared" si="147"/>
        <v>0</v>
      </c>
      <c r="T223" s="60">
        <f t="shared" si="147"/>
        <v>0</v>
      </c>
      <c r="U223" s="43" t="e">
        <f>SUM(#REF!+#REF!)</f>
        <v>#REF!</v>
      </c>
      <c r="V223" s="60">
        <f t="shared" si="147"/>
        <v>0</v>
      </c>
      <c r="W223" s="43">
        <f t="shared" si="132"/>
        <v>0</v>
      </c>
      <c r="X223" s="60">
        <f>SUM(X224)</f>
        <v>0</v>
      </c>
      <c r="Y223" s="60">
        <f>SUM(Y224)</f>
        <v>0</v>
      </c>
    </row>
    <row r="224" spans="1:25" s="57" customFormat="1" hidden="1" x14ac:dyDescent="0.25">
      <c r="A224" s="52"/>
      <c r="B224" s="53" t="s">
        <v>83</v>
      </c>
      <c r="C224" s="54" t="s">
        <v>84</v>
      </c>
      <c r="D224" s="55"/>
      <c r="E224" s="55"/>
      <c r="F224" s="43">
        <f t="shared" si="139"/>
        <v>0</v>
      </c>
      <c r="G224" s="43"/>
      <c r="H224" s="55"/>
      <c r="I224" s="505"/>
      <c r="J224" s="55"/>
      <c r="K224" s="55"/>
      <c r="L224" s="55"/>
      <c r="M224" s="505"/>
      <c r="N224" s="55"/>
      <c r="O224" s="55"/>
      <c r="P224" s="55"/>
      <c r="Q224" s="55"/>
      <c r="R224" s="55"/>
      <c r="S224" s="55"/>
      <c r="T224" s="55"/>
      <c r="U224" s="43" t="e">
        <f>SUM(#REF!+#REF!)</f>
        <v>#REF!</v>
      </c>
      <c r="V224" s="55"/>
      <c r="W224" s="43">
        <f t="shared" si="132"/>
        <v>0</v>
      </c>
      <c r="X224" s="55"/>
      <c r="Y224" s="55"/>
    </row>
    <row r="225" spans="1:25" s="61" customFormat="1" hidden="1" x14ac:dyDescent="0.25">
      <c r="A225" s="58"/>
      <c r="B225" s="58">
        <v>313</v>
      </c>
      <c r="C225" s="59"/>
      <c r="D225" s="60">
        <f>SUM(D226+D227+D228)</f>
        <v>0</v>
      </c>
      <c r="E225" s="60">
        <f>SUM(E226+E227+E228)</f>
        <v>0</v>
      </c>
      <c r="F225" s="43">
        <f t="shared" si="139"/>
        <v>0</v>
      </c>
      <c r="G225" s="60"/>
      <c r="H225" s="60">
        <f>SUM(H226+H227+H228)</f>
        <v>0</v>
      </c>
      <c r="I225" s="506">
        <f>SUM(I226+I227+I228)</f>
        <v>0</v>
      </c>
      <c r="J225" s="60">
        <f t="shared" ref="J225:T225" si="148">SUM(J226+J227+J228)</f>
        <v>0</v>
      </c>
      <c r="K225" s="60">
        <f t="shared" ref="K225" si="149">SUM(K226+K227+K228)</f>
        <v>0</v>
      </c>
      <c r="L225" s="60">
        <f t="shared" si="148"/>
        <v>0</v>
      </c>
      <c r="M225" s="506">
        <f t="shared" si="148"/>
        <v>0</v>
      </c>
      <c r="N225" s="60">
        <f>SUM(N226+N227+N228)</f>
        <v>0</v>
      </c>
      <c r="O225" s="60">
        <f>SUM(O226+O227+O228)</f>
        <v>0</v>
      </c>
      <c r="P225" s="60">
        <f t="shared" si="148"/>
        <v>0</v>
      </c>
      <c r="Q225" s="60">
        <f t="shared" si="148"/>
        <v>0</v>
      </c>
      <c r="R225" s="60">
        <f t="shared" si="148"/>
        <v>0</v>
      </c>
      <c r="S225" s="60">
        <f t="shared" si="148"/>
        <v>0</v>
      </c>
      <c r="T225" s="60">
        <f t="shared" si="148"/>
        <v>0</v>
      </c>
      <c r="U225" s="43" t="e">
        <f>SUM(#REF!+#REF!)</f>
        <v>#REF!</v>
      </c>
      <c r="V225" s="60">
        <f>SUM(V226+V227+V228)</f>
        <v>0</v>
      </c>
      <c r="W225" s="43">
        <f t="shared" si="132"/>
        <v>0</v>
      </c>
      <c r="X225" s="60">
        <f>SUM(X226+X227+X228)</f>
        <v>0</v>
      </c>
      <c r="Y225" s="60">
        <f>SUM(Y226+Y227+Y228)</f>
        <v>0</v>
      </c>
    </row>
    <row r="226" spans="1:25" s="57" customFormat="1" hidden="1" x14ac:dyDescent="0.25">
      <c r="A226" s="52"/>
      <c r="B226" s="53" t="s">
        <v>85</v>
      </c>
      <c r="C226" s="54" t="s">
        <v>86</v>
      </c>
      <c r="D226" s="55"/>
      <c r="E226" s="55"/>
      <c r="F226" s="43">
        <f t="shared" si="139"/>
        <v>0</v>
      </c>
      <c r="G226" s="43"/>
      <c r="H226" s="55"/>
      <c r="I226" s="505"/>
      <c r="J226" s="55"/>
      <c r="K226" s="55"/>
      <c r="L226" s="55"/>
      <c r="M226" s="505"/>
      <c r="N226" s="55"/>
      <c r="O226" s="55"/>
      <c r="P226" s="55"/>
      <c r="Q226" s="55"/>
      <c r="R226" s="55"/>
      <c r="S226" s="55"/>
      <c r="T226" s="55"/>
      <c r="U226" s="43" t="e">
        <f>SUM(#REF!+#REF!)</f>
        <v>#REF!</v>
      </c>
      <c r="V226" s="55"/>
      <c r="W226" s="43">
        <f t="shared" si="132"/>
        <v>0</v>
      </c>
      <c r="X226" s="55"/>
      <c r="Y226" s="55"/>
    </row>
    <row r="227" spans="1:25" s="57" customFormat="1" hidden="1" x14ac:dyDescent="0.25">
      <c r="A227" s="52"/>
      <c r="B227" s="53" t="s">
        <v>87</v>
      </c>
      <c r="C227" s="54" t="s">
        <v>88</v>
      </c>
      <c r="D227" s="55"/>
      <c r="E227" s="55"/>
      <c r="F227" s="43">
        <f t="shared" si="139"/>
        <v>0</v>
      </c>
      <c r="G227" s="43"/>
      <c r="H227" s="55"/>
      <c r="I227" s="505"/>
      <c r="J227" s="55"/>
      <c r="K227" s="55"/>
      <c r="L227" s="55"/>
      <c r="M227" s="505"/>
      <c r="N227" s="55"/>
      <c r="O227" s="55"/>
      <c r="P227" s="55"/>
      <c r="Q227" s="55"/>
      <c r="R227" s="55"/>
      <c r="S227" s="55"/>
      <c r="T227" s="55"/>
      <c r="U227" s="43" t="e">
        <f>SUM(#REF!+#REF!)</f>
        <v>#REF!</v>
      </c>
      <c r="V227" s="55"/>
      <c r="W227" s="43">
        <f t="shared" si="132"/>
        <v>0</v>
      </c>
      <c r="X227" s="55"/>
      <c r="Y227" s="55"/>
    </row>
    <row r="228" spans="1:25" s="57" customFormat="1" ht="12.75" hidden="1" customHeight="1" x14ac:dyDescent="0.25">
      <c r="A228" s="52"/>
      <c r="B228" s="53" t="s">
        <v>89</v>
      </c>
      <c r="C228" s="54" t="s">
        <v>90</v>
      </c>
      <c r="D228" s="55"/>
      <c r="E228" s="55"/>
      <c r="F228" s="43">
        <f t="shared" si="139"/>
        <v>0</v>
      </c>
      <c r="G228" s="43"/>
      <c r="H228" s="55"/>
      <c r="I228" s="505"/>
      <c r="J228" s="55"/>
      <c r="K228" s="55"/>
      <c r="L228" s="55"/>
      <c r="M228" s="505"/>
      <c r="N228" s="55"/>
      <c r="O228" s="55"/>
      <c r="P228" s="55"/>
      <c r="Q228" s="55"/>
      <c r="R228" s="55"/>
      <c r="S228" s="55"/>
      <c r="T228" s="55"/>
      <c r="U228" s="43" t="e">
        <f>SUM(#REF!+#REF!)</f>
        <v>#REF!</v>
      </c>
      <c r="V228" s="55"/>
      <c r="W228" s="43">
        <f t="shared" si="132"/>
        <v>0</v>
      </c>
      <c r="X228" s="55"/>
      <c r="Y228" s="55"/>
    </row>
    <row r="229" spans="1:25" s="61" customFormat="1" ht="12.75" customHeight="1" x14ac:dyDescent="0.25">
      <c r="A229" s="58"/>
      <c r="B229" s="58">
        <v>32</v>
      </c>
      <c r="C229" s="59"/>
      <c r="D229" s="60">
        <f>SUM(D230+D235+D242+D252+D254)</f>
        <v>0</v>
      </c>
      <c r="E229" s="60">
        <f>SUM(E230+E235+E242+E252+E254)</f>
        <v>0</v>
      </c>
      <c r="F229" s="43">
        <f t="shared" si="139"/>
        <v>24800</v>
      </c>
      <c r="G229" s="60"/>
      <c r="H229" s="60">
        <f>SUM(H230+H235+H242+H252+H254)</f>
        <v>24800</v>
      </c>
      <c r="I229" s="506">
        <f>SUM(I230+I235+I242+I252+I254)</f>
        <v>0</v>
      </c>
      <c r="J229" s="60">
        <f t="shared" ref="J229:T229" si="150">SUM(J230+J235+J242+J252+J254)</f>
        <v>0</v>
      </c>
      <c r="K229" s="60">
        <f t="shared" ref="K229" si="151">SUM(K230+K235+K242+K252+K254)</f>
        <v>0</v>
      </c>
      <c r="L229" s="60">
        <f t="shared" si="150"/>
        <v>0</v>
      </c>
      <c r="M229" s="506">
        <f t="shared" si="150"/>
        <v>0</v>
      </c>
      <c r="N229" s="60">
        <f>SUM(N230+N235+N242+N252+N254)</f>
        <v>0</v>
      </c>
      <c r="O229" s="60">
        <f>SUM(O230+O235+O242+O252+O254)</f>
        <v>0</v>
      </c>
      <c r="P229" s="60">
        <f t="shared" si="150"/>
        <v>0</v>
      </c>
      <c r="Q229" s="60">
        <f t="shared" si="150"/>
        <v>0</v>
      </c>
      <c r="R229" s="60">
        <f t="shared" si="150"/>
        <v>0</v>
      </c>
      <c r="S229" s="60">
        <f t="shared" si="150"/>
        <v>0</v>
      </c>
      <c r="T229" s="60">
        <f t="shared" si="150"/>
        <v>0</v>
      </c>
      <c r="U229" s="43" t="e">
        <f>SUM(#REF!+#REF!)</f>
        <v>#REF!</v>
      </c>
      <c r="V229" s="60">
        <f>SUM(V230+V235+V242+V252+V254)</f>
        <v>0</v>
      </c>
      <c r="W229" s="43">
        <f t="shared" si="132"/>
        <v>24800</v>
      </c>
      <c r="X229" s="60">
        <v>25792</v>
      </c>
      <c r="Y229" s="60">
        <v>26051</v>
      </c>
    </row>
    <row r="230" spans="1:25" s="61" customFormat="1" ht="12.75" customHeight="1" x14ac:dyDescent="0.25">
      <c r="A230" s="58"/>
      <c r="B230" s="58">
        <v>321</v>
      </c>
      <c r="C230" s="59"/>
      <c r="D230" s="60">
        <f>SUM(D231+D232+D233+D234)</f>
        <v>0</v>
      </c>
      <c r="E230" s="60">
        <f>SUM(E231+E232+E233+E234)</f>
        <v>0</v>
      </c>
      <c r="F230" s="43">
        <f t="shared" si="139"/>
        <v>7500</v>
      </c>
      <c r="G230" s="60"/>
      <c r="H230" s="60">
        <f>SUM(H231+H232+H233+H234)</f>
        <v>7500</v>
      </c>
      <c r="I230" s="506">
        <f>SUM(I231+I232+I233+I234)</f>
        <v>0</v>
      </c>
      <c r="J230" s="60">
        <f t="shared" ref="J230:T230" si="152">SUM(J231+J232+J233+J234)</f>
        <v>0</v>
      </c>
      <c r="K230" s="60">
        <f t="shared" ref="K230" si="153">SUM(K231+K232+K233+K234)</f>
        <v>0</v>
      </c>
      <c r="L230" s="60">
        <f t="shared" si="152"/>
        <v>0</v>
      </c>
      <c r="M230" s="506">
        <f t="shared" si="152"/>
        <v>0</v>
      </c>
      <c r="N230" s="60">
        <f>SUM(N231+N232+N233+N234)</f>
        <v>0</v>
      </c>
      <c r="O230" s="60">
        <f>SUM(O231+O232+O233+O234)</f>
        <v>0</v>
      </c>
      <c r="P230" s="60">
        <f t="shared" si="152"/>
        <v>0</v>
      </c>
      <c r="Q230" s="60">
        <f t="shared" si="152"/>
        <v>0</v>
      </c>
      <c r="R230" s="60">
        <f t="shared" si="152"/>
        <v>0</v>
      </c>
      <c r="S230" s="60">
        <f t="shared" si="152"/>
        <v>0</v>
      </c>
      <c r="T230" s="60">
        <f t="shared" si="152"/>
        <v>0</v>
      </c>
      <c r="U230" s="43" t="e">
        <f>SUM(#REF!+#REF!)</f>
        <v>#REF!</v>
      </c>
      <c r="V230" s="60">
        <f>SUM(V231+V232+V233+V234)</f>
        <v>0</v>
      </c>
      <c r="W230" s="43">
        <f t="shared" si="132"/>
        <v>7500</v>
      </c>
      <c r="X230" s="51">
        <v>0</v>
      </c>
      <c r="Y230" s="60">
        <f>SUM(Y231+Y232+Y233+Y234)</f>
        <v>0</v>
      </c>
    </row>
    <row r="231" spans="1:25" s="57" customFormat="1" x14ac:dyDescent="0.25">
      <c r="A231" s="52"/>
      <c r="B231" s="53" t="s">
        <v>91</v>
      </c>
      <c r="C231" s="54" t="s">
        <v>92</v>
      </c>
      <c r="D231" s="55"/>
      <c r="E231" s="55"/>
      <c r="F231" s="43">
        <f t="shared" si="139"/>
        <v>4000</v>
      </c>
      <c r="G231" s="43"/>
      <c r="H231" s="55">
        <v>4000</v>
      </c>
      <c r="I231" s="505"/>
      <c r="J231" s="55"/>
      <c r="K231" s="55"/>
      <c r="L231" s="55"/>
      <c r="M231" s="505"/>
      <c r="N231" s="55"/>
      <c r="O231" s="55"/>
      <c r="P231" s="55"/>
      <c r="Q231" s="55"/>
      <c r="R231" s="55"/>
      <c r="S231" s="55"/>
      <c r="T231" s="55"/>
      <c r="U231" s="43" t="e">
        <f>SUM(#REF!+#REF!)</f>
        <v>#REF!</v>
      </c>
      <c r="V231" s="55"/>
      <c r="W231" s="43">
        <f t="shared" si="132"/>
        <v>4000</v>
      </c>
      <c r="X231" s="56"/>
      <c r="Y231" s="55"/>
    </row>
    <row r="232" spans="1:25" s="57" customFormat="1" x14ac:dyDescent="0.25">
      <c r="A232" s="52"/>
      <c r="B232" s="53" t="s">
        <v>93</v>
      </c>
      <c r="C232" s="54" t="s">
        <v>94</v>
      </c>
      <c r="D232" s="55"/>
      <c r="E232" s="55"/>
      <c r="F232" s="43">
        <f t="shared" si="139"/>
        <v>3500</v>
      </c>
      <c r="G232" s="43"/>
      <c r="H232" s="55">
        <v>3500</v>
      </c>
      <c r="I232" s="505"/>
      <c r="J232" s="55"/>
      <c r="K232" s="55"/>
      <c r="L232" s="55"/>
      <c r="M232" s="505"/>
      <c r="N232" s="55"/>
      <c r="O232" s="55"/>
      <c r="P232" s="55"/>
      <c r="Q232" s="55"/>
      <c r="R232" s="55"/>
      <c r="S232" s="55"/>
      <c r="T232" s="55"/>
      <c r="U232" s="43" t="e">
        <f>SUM(#REF!+#REF!)</f>
        <v>#REF!</v>
      </c>
      <c r="V232" s="55"/>
      <c r="W232" s="43">
        <f t="shared" si="132"/>
        <v>3500</v>
      </c>
      <c r="X232" s="56"/>
      <c r="Y232" s="55"/>
    </row>
    <row r="233" spans="1:25" s="57" customFormat="1" x14ac:dyDescent="0.25">
      <c r="A233" s="52"/>
      <c r="B233" s="53" t="s">
        <v>95</v>
      </c>
      <c r="C233" s="54" t="s">
        <v>96</v>
      </c>
      <c r="D233" s="55"/>
      <c r="E233" s="55"/>
      <c r="F233" s="43">
        <f t="shared" si="139"/>
        <v>0</v>
      </c>
      <c r="G233" s="43"/>
      <c r="H233" s="55"/>
      <c r="I233" s="505"/>
      <c r="J233" s="55"/>
      <c r="K233" s="55"/>
      <c r="L233" s="55"/>
      <c r="M233" s="505"/>
      <c r="N233" s="55"/>
      <c r="O233" s="55"/>
      <c r="P233" s="55"/>
      <c r="Q233" s="55"/>
      <c r="R233" s="55"/>
      <c r="S233" s="55"/>
      <c r="T233" s="55"/>
      <c r="U233" s="43" t="e">
        <f>SUM(#REF!+#REF!)</f>
        <v>#REF!</v>
      </c>
      <c r="V233" s="55"/>
      <c r="W233" s="43">
        <f t="shared" si="132"/>
        <v>0</v>
      </c>
      <c r="X233" s="56"/>
      <c r="Y233" s="55"/>
    </row>
    <row r="234" spans="1:25" s="57" customFormat="1" x14ac:dyDescent="0.25">
      <c r="A234" s="52"/>
      <c r="B234" s="52">
        <v>3214</v>
      </c>
      <c r="C234" s="54" t="s">
        <v>97</v>
      </c>
      <c r="D234" s="55"/>
      <c r="E234" s="55"/>
      <c r="F234" s="43">
        <f t="shared" si="139"/>
        <v>0</v>
      </c>
      <c r="G234" s="43"/>
      <c r="H234" s="55"/>
      <c r="I234" s="505"/>
      <c r="J234" s="55"/>
      <c r="K234" s="55"/>
      <c r="L234" s="55"/>
      <c r="M234" s="505"/>
      <c r="N234" s="55"/>
      <c r="O234" s="55"/>
      <c r="P234" s="55"/>
      <c r="Q234" s="55"/>
      <c r="R234" s="55"/>
      <c r="S234" s="55"/>
      <c r="T234" s="55"/>
      <c r="U234" s="43" t="e">
        <f>SUM(#REF!+#REF!)</f>
        <v>#REF!</v>
      </c>
      <c r="V234" s="55"/>
      <c r="W234" s="43">
        <f t="shared" si="132"/>
        <v>0</v>
      </c>
      <c r="X234" s="56"/>
      <c r="Y234" s="55"/>
    </row>
    <row r="235" spans="1:25" s="61" customFormat="1" x14ac:dyDescent="0.25">
      <c r="A235" s="58"/>
      <c r="B235" s="58">
        <v>322</v>
      </c>
      <c r="C235" s="59"/>
      <c r="D235" s="60">
        <f>SUM(D236+D237+D238+D239+D240+D241)</f>
        <v>0</v>
      </c>
      <c r="E235" s="60">
        <f>SUM(E236+E237+E238+E239+E240+E241)</f>
        <v>0</v>
      </c>
      <c r="F235" s="43">
        <f t="shared" si="139"/>
        <v>10300</v>
      </c>
      <c r="G235" s="60"/>
      <c r="H235" s="60">
        <f>SUM(H236+H237+H238+H239+H240+H241)</f>
        <v>10300</v>
      </c>
      <c r="I235" s="506">
        <f>SUM(I236+I237+I238+I239+I240+I241)</f>
        <v>0</v>
      </c>
      <c r="J235" s="60">
        <f t="shared" ref="J235:T235" si="154">SUM(J236+J237+J238+J239+J240+J241)</f>
        <v>0</v>
      </c>
      <c r="K235" s="60">
        <f t="shared" ref="K235" si="155">SUM(K236+K237+K238+K239+K240+K241)</f>
        <v>0</v>
      </c>
      <c r="L235" s="60">
        <f t="shared" si="154"/>
        <v>0</v>
      </c>
      <c r="M235" s="506">
        <f t="shared" si="154"/>
        <v>0</v>
      </c>
      <c r="N235" s="60">
        <f>SUM(N236+N237+N238+N239+N240+N241)</f>
        <v>0</v>
      </c>
      <c r="O235" s="60">
        <f>SUM(O236+O237+O238+O239+O240+O241)</f>
        <v>0</v>
      </c>
      <c r="P235" s="60">
        <f t="shared" si="154"/>
        <v>0</v>
      </c>
      <c r="Q235" s="60">
        <f t="shared" si="154"/>
        <v>0</v>
      </c>
      <c r="R235" s="60">
        <f t="shared" si="154"/>
        <v>0</v>
      </c>
      <c r="S235" s="60">
        <f t="shared" si="154"/>
        <v>0</v>
      </c>
      <c r="T235" s="60">
        <f t="shared" si="154"/>
        <v>0</v>
      </c>
      <c r="U235" s="43" t="e">
        <f>SUM(#REF!+#REF!)</f>
        <v>#REF!</v>
      </c>
      <c r="V235" s="60">
        <f>SUM(V236+V237+V238+V239+V240+V241)</f>
        <v>0</v>
      </c>
      <c r="W235" s="43">
        <f t="shared" si="132"/>
        <v>10300</v>
      </c>
      <c r="X235" s="51">
        <v>0</v>
      </c>
      <c r="Y235" s="60">
        <f>SUM(Y236+Y237+Y238+Y239+Y240+Y241)</f>
        <v>0</v>
      </c>
    </row>
    <row r="236" spans="1:25" s="57" customFormat="1" x14ac:dyDescent="0.25">
      <c r="A236" s="52"/>
      <c r="B236" s="53" t="s">
        <v>98</v>
      </c>
      <c r="C236" s="54" t="s">
        <v>99</v>
      </c>
      <c r="D236" s="55"/>
      <c r="E236" s="55"/>
      <c r="F236" s="43">
        <f t="shared" si="139"/>
        <v>4200</v>
      </c>
      <c r="G236" s="43"/>
      <c r="H236" s="43">
        <v>4200</v>
      </c>
      <c r="I236" s="505"/>
      <c r="J236" s="55"/>
      <c r="K236" s="55"/>
      <c r="L236" s="55"/>
      <c r="M236" s="505"/>
      <c r="N236" s="55"/>
      <c r="O236" s="55"/>
      <c r="P236" s="55"/>
      <c r="Q236" s="55"/>
      <c r="R236" s="55"/>
      <c r="S236" s="55"/>
      <c r="T236" s="55"/>
      <c r="U236" s="43" t="e">
        <f>SUM(#REF!+#REF!)</f>
        <v>#REF!</v>
      </c>
      <c r="V236" s="55"/>
      <c r="W236" s="43">
        <f t="shared" si="132"/>
        <v>4200</v>
      </c>
      <c r="X236" s="56"/>
      <c r="Y236" s="55"/>
    </row>
    <row r="237" spans="1:25" s="57" customFormat="1" x14ac:dyDescent="0.25">
      <c r="A237" s="52"/>
      <c r="B237" s="53" t="s">
        <v>100</v>
      </c>
      <c r="C237" s="54" t="s">
        <v>187</v>
      </c>
      <c r="D237" s="55"/>
      <c r="E237" s="55"/>
      <c r="F237" s="43">
        <f t="shared" si="139"/>
        <v>0</v>
      </c>
      <c r="G237" s="43"/>
      <c r="H237" s="55"/>
      <c r="I237" s="505"/>
      <c r="J237" s="55"/>
      <c r="K237" s="55"/>
      <c r="L237" s="55"/>
      <c r="M237" s="505"/>
      <c r="N237" s="55"/>
      <c r="O237" s="55"/>
      <c r="P237" s="55"/>
      <c r="Q237" s="55"/>
      <c r="R237" s="55"/>
      <c r="S237" s="55"/>
      <c r="T237" s="55"/>
      <c r="U237" s="43" t="e">
        <f>SUM(#REF!+#REF!)</f>
        <v>#REF!</v>
      </c>
      <c r="V237" s="55"/>
      <c r="W237" s="43">
        <f t="shared" si="132"/>
        <v>0</v>
      </c>
      <c r="X237" s="56"/>
      <c r="Y237" s="55"/>
    </row>
    <row r="238" spans="1:25" s="57" customFormat="1" x14ac:dyDescent="0.25">
      <c r="A238" s="52"/>
      <c r="B238" s="53" t="s">
        <v>102</v>
      </c>
      <c r="C238" s="54" t="s">
        <v>103</v>
      </c>
      <c r="D238" s="55"/>
      <c r="E238" s="55"/>
      <c r="F238" s="43">
        <f t="shared" si="139"/>
        <v>6100</v>
      </c>
      <c r="G238" s="43"/>
      <c r="H238" s="55">
        <v>6100</v>
      </c>
      <c r="I238" s="505"/>
      <c r="J238" s="55"/>
      <c r="K238" s="55"/>
      <c r="L238" s="55"/>
      <c r="M238" s="505"/>
      <c r="N238" s="55"/>
      <c r="O238" s="55"/>
      <c r="P238" s="55"/>
      <c r="Q238" s="55"/>
      <c r="R238" s="55"/>
      <c r="S238" s="55"/>
      <c r="T238" s="55"/>
      <c r="U238" s="43" t="e">
        <f>SUM(#REF!+#REF!)</f>
        <v>#REF!</v>
      </c>
      <c r="V238" s="55"/>
      <c r="W238" s="43">
        <f t="shared" si="132"/>
        <v>6100</v>
      </c>
      <c r="X238" s="56"/>
      <c r="Y238" s="55"/>
    </row>
    <row r="239" spans="1:25" s="57" customFormat="1" hidden="1" x14ac:dyDescent="0.25">
      <c r="A239" s="52"/>
      <c r="B239" s="53" t="s">
        <v>104</v>
      </c>
      <c r="C239" s="54" t="s">
        <v>105</v>
      </c>
      <c r="D239" s="55"/>
      <c r="E239" s="55"/>
      <c r="F239" s="43">
        <f t="shared" si="139"/>
        <v>0</v>
      </c>
      <c r="G239" s="43"/>
      <c r="H239" s="55"/>
      <c r="I239" s="505"/>
      <c r="J239" s="55"/>
      <c r="K239" s="55"/>
      <c r="L239" s="55"/>
      <c r="M239" s="505"/>
      <c r="N239" s="55"/>
      <c r="O239" s="55"/>
      <c r="P239" s="55"/>
      <c r="Q239" s="55"/>
      <c r="R239" s="55"/>
      <c r="S239" s="55"/>
      <c r="T239" s="55"/>
      <c r="U239" s="43" t="e">
        <f>SUM(#REF!+#REF!)</f>
        <v>#REF!</v>
      </c>
      <c r="V239" s="55"/>
      <c r="W239" s="43">
        <f t="shared" si="132"/>
        <v>0</v>
      </c>
      <c r="X239" s="56"/>
      <c r="Y239" s="55"/>
    </row>
    <row r="240" spans="1:25" s="57" customFormat="1" hidden="1" x14ac:dyDescent="0.25">
      <c r="A240" s="52"/>
      <c r="B240" s="53" t="s">
        <v>106</v>
      </c>
      <c r="C240" s="54" t="s">
        <v>107</v>
      </c>
      <c r="D240" s="55"/>
      <c r="E240" s="55"/>
      <c r="F240" s="43">
        <f t="shared" si="139"/>
        <v>0</v>
      </c>
      <c r="G240" s="43"/>
      <c r="H240" s="55"/>
      <c r="I240" s="505"/>
      <c r="J240" s="55"/>
      <c r="K240" s="55"/>
      <c r="L240" s="55"/>
      <c r="M240" s="505"/>
      <c r="N240" s="55"/>
      <c r="O240" s="55"/>
      <c r="P240" s="55"/>
      <c r="Q240" s="55"/>
      <c r="R240" s="55"/>
      <c r="S240" s="55"/>
      <c r="T240" s="55"/>
      <c r="U240" s="43" t="e">
        <f>SUM(#REF!+#REF!)</f>
        <v>#REF!</v>
      </c>
      <c r="V240" s="55"/>
      <c r="W240" s="43">
        <f t="shared" si="132"/>
        <v>0</v>
      </c>
      <c r="X240" s="56"/>
      <c r="Y240" s="55"/>
    </row>
    <row r="241" spans="1:25" s="57" customFormat="1" hidden="1" x14ac:dyDescent="0.25">
      <c r="A241" s="52"/>
      <c r="B241" s="62" t="s">
        <v>108</v>
      </c>
      <c r="C241" s="54" t="s">
        <v>109</v>
      </c>
      <c r="D241" s="55"/>
      <c r="E241" s="55"/>
      <c r="F241" s="43">
        <f t="shared" si="139"/>
        <v>0</v>
      </c>
      <c r="G241" s="43"/>
      <c r="H241" s="55"/>
      <c r="I241" s="505"/>
      <c r="J241" s="55"/>
      <c r="K241" s="55"/>
      <c r="L241" s="55"/>
      <c r="M241" s="505"/>
      <c r="N241" s="55"/>
      <c r="O241" s="55"/>
      <c r="P241" s="55"/>
      <c r="Q241" s="55"/>
      <c r="R241" s="55"/>
      <c r="S241" s="55"/>
      <c r="T241" s="55"/>
      <c r="U241" s="43" t="e">
        <f>SUM(#REF!+#REF!)</f>
        <v>#REF!</v>
      </c>
      <c r="V241" s="55"/>
      <c r="W241" s="43">
        <f t="shared" si="132"/>
        <v>0</v>
      </c>
      <c r="X241" s="56"/>
      <c r="Y241" s="55"/>
    </row>
    <row r="242" spans="1:25" s="61" customFormat="1" x14ac:dyDescent="0.25">
      <c r="A242" s="58"/>
      <c r="B242" s="58">
        <v>323</v>
      </c>
      <c r="C242" s="59"/>
      <c r="D242" s="60">
        <f>SUM(D243+D244+D245+D246+D247+D248+D249+D250+D251)</f>
        <v>0</v>
      </c>
      <c r="E242" s="60">
        <f>SUM(E243+E244+E245+E246+E247+E248+E249+E250+E251)</f>
        <v>0</v>
      </c>
      <c r="F242" s="43">
        <f t="shared" si="139"/>
        <v>4000</v>
      </c>
      <c r="G242" s="60"/>
      <c r="H242" s="60">
        <f>SUM(H243+H244+H245+H246+H247+H248+H249+H250+H251)</f>
        <v>4000</v>
      </c>
      <c r="I242" s="506">
        <f>SUM(I243+I244+I245+I246+I247+I248+I249+I250+I251)</f>
        <v>0</v>
      </c>
      <c r="J242" s="60">
        <f t="shared" ref="J242:T242" si="156">SUM(J243+J244+J245+J246+J247+J248+J249+J250+J251)</f>
        <v>0</v>
      </c>
      <c r="K242" s="60">
        <f t="shared" ref="K242" si="157">SUM(K243+K244+K245+K246+K247+K248+K249+K250+K251)</f>
        <v>0</v>
      </c>
      <c r="L242" s="60">
        <f t="shared" si="156"/>
        <v>0</v>
      </c>
      <c r="M242" s="506">
        <f t="shared" si="156"/>
        <v>0</v>
      </c>
      <c r="N242" s="60">
        <f>SUM(N243+N244+N245+N246+N247+N248+N249+N250+N251)</f>
        <v>0</v>
      </c>
      <c r="O242" s="60">
        <f>SUM(O243+O244+O245+O246+O247+O248+O249+O250+O251)</f>
        <v>0</v>
      </c>
      <c r="P242" s="60">
        <f t="shared" si="156"/>
        <v>0</v>
      </c>
      <c r="Q242" s="60">
        <f t="shared" si="156"/>
        <v>0</v>
      </c>
      <c r="R242" s="60">
        <f t="shared" si="156"/>
        <v>0</v>
      </c>
      <c r="S242" s="60">
        <f t="shared" si="156"/>
        <v>0</v>
      </c>
      <c r="T242" s="60">
        <f t="shared" si="156"/>
        <v>0</v>
      </c>
      <c r="U242" s="43" t="e">
        <f>SUM(#REF!+#REF!)</f>
        <v>#REF!</v>
      </c>
      <c r="V242" s="60">
        <f>SUM(V243+V244+V245+V246+V247+V248+V249+V250+V251)</f>
        <v>0</v>
      </c>
      <c r="W242" s="43">
        <f t="shared" si="132"/>
        <v>4000</v>
      </c>
      <c r="X242" s="51">
        <v>0</v>
      </c>
      <c r="Y242" s="60">
        <f>SUM(Y243+Y244+Y245+Y246+Y247+Y248+Y249+Y250+Y251)</f>
        <v>0</v>
      </c>
    </row>
    <row r="243" spans="1:25" s="57" customFormat="1" hidden="1" x14ac:dyDescent="0.25">
      <c r="A243" s="52"/>
      <c r="B243" s="53" t="s">
        <v>110</v>
      </c>
      <c r="C243" s="54" t="s">
        <v>111</v>
      </c>
      <c r="D243" s="55"/>
      <c r="E243" s="55"/>
      <c r="F243" s="43">
        <f t="shared" si="139"/>
        <v>0</v>
      </c>
      <c r="G243" s="43"/>
      <c r="H243" s="55"/>
      <c r="I243" s="505"/>
      <c r="J243" s="55"/>
      <c r="K243" s="55"/>
      <c r="L243" s="55"/>
      <c r="M243" s="505"/>
      <c r="N243" s="55"/>
      <c r="O243" s="55"/>
      <c r="P243" s="55"/>
      <c r="Q243" s="55"/>
      <c r="R243" s="55"/>
      <c r="S243" s="55"/>
      <c r="T243" s="55"/>
      <c r="U243" s="43" t="e">
        <f>SUM(#REF!+#REF!)</f>
        <v>#REF!</v>
      </c>
      <c r="V243" s="55"/>
      <c r="W243" s="43">
        <f t="shared" si="132"/>
        <v>0</v>
      </c>
      <c r="X243" s="56"/>
      <c r="Y243" s="55"/>
    </row>
    <row r="244" spans="1:25" s="57" customFormat="1" ht="14.25" hidden="1" customHeight="1" x14ac:dyDescent="0.25">
      <c r="A244" s="52"/>
      <c r="B244" s="53" t="s">
        <v>112</v>
      </c>
      <c r="C244" s="54" t="s">
        <v>113</v>
      </c>
      <c r="D244" s="55"/>
      <c r="E244" s="55"/>
      <c r="F244" s="43">
        <f t="shared" si="139"/>
        <v>0</v>
      </c>
      <c r="G244" s="43"/>
      <c r="H244" s="55"/>
      <c r="I244" s="505"/>
      <c r="J244" s="55"/>
      <c r="K244" s="55"/>
      <c r="L244" s="55"/>
      <c r="M244" s="505"/>
      <c r="N244" s="55"/>
      <c r="O244" s="55"/>
      <c r="P244" s="55"/>
      <c r="Q244" s="55"/>
      <c r="R244" s="55"/>
      <c r="S244" s="55"/>
      <c r="T244" s="55"/>
      <c r="U244" s="43" t="e">
        <f>SUM(#REF!+#REF!)</f>
        <v>#REF!</v>
      </c>
      <c r="V244" s="55"/>
      <c r="W244" s="43">
        <f t="shared" si="132"/>
        <v>0</v>
      </c>
      <c r="X244" s="56"/>
      <c r="Y244" s="55"/>
    </row>
    <row r="245" spans="1:25" s="57" customFormat="1" hidden="1" x14ac:dyDescent="0.25">
      <c r="A245" s="52"/>
      <c r="B245" s="53" t="s">
        <v>114</v>
      </c>
      <c r="C245" s="54" t="s">
        <v>115</v>
      </c>
      <c r="D245" s="55"/>
      <c r="E245" s="55"/>
      <c r="F245" s="43">
        <f t="shared" si="139"/>
        <v>0</v>
      </c>
      <c r="G245" s="43"/>
      <c r="H245" s="55"/>
      <c r="I245" s="505"/>
      <c r="J245" s="55"/>
      <c r="K245" s="55"/>
      <c r="L245" s="55"/>
      <c r="M245" s="505"/>
      <c r="N245" s="55"/>
      <c r="O245" s="55"/>
      <c r="P245" s="55"/>
      <c r="Q245" s="55"/>
      <c r="R245" s="55"/>
      <c r="S245" s="55"/>
      <c r="T245" s="55"/>
      <c r="U245" s="43" t="e">
        <f>SUM(#REF!+#REF!)</f>
        <v>#REF!</v>
      </c>
      <c r="V245" s="55"/>
      <c r="W245" s="43">
        <f t="shared" si="132"/>
        <v>0</v>
      </c>
      <c r="X245" s="56"/>
      <c r="Y245" s="55"/>
    </row>
    <row r="246" spans="1:25" s="57" customFormat="1" x14ac:dyDescent="0.25">
      <c r="A246" s="52"/>
      <c r="B246" s="53" t="s">
        <v>116</v>
      </c>
      <c r="C246" s="54" t="s">
        <v>117</v>
      </c>
      <c r="D246" s="55"/>
      <c r="E246" s="55"/>
      <c r="F246" s="43">
        <f t="shared" si="139"/>
        <v>4000</v>
      </c>
      <c r="G246" s="43"/>
      <c r="H246" s="55">
        <v>4000</v>
      </c>
      <c r="I246" s="505"/>
      <c r="J246" s="55"/>
      <c r="K246" s="55"/>
      <c r="L246" s="55"/>
      <c r="M246" s="505"/>
      <c r="N246" s="55"/>
      <c r="O246" s="55"/>
      <c r="P246" s="55"/>
      <c r="Q246" s="55"/>
      <c r="R246" s="55"/>
      <c r="S246" s="55"/>
      <c r="T246" s="55"/>
      <c r="U246" s="43" t="e">
        <f>SUM(#REF!+#REF!)</f>
        <v>#REF!</v>
      </c>
      <c r="V246" s="55"/>
      <c r="W246" s="43">
        <f t="shared" si="132"/>
        <v>4000</v>
      </c>
      <c r="X246" s="56"/>
      <c r="Y246" s="55"/>
    </row>
    <row r="247" spans="1:25" s="57" customFormat="1" hidden="1" x14ac:dyDescent="0.25">
      <c r="A247" s="52"/>
      <c r="B247" s="53" t="s">
        <v>118</v>
      </c>
      <c r="C247" s="54" t="s">
        <v>119</v>
      </c>
      <c r="D247" s="55"/>
      <c r="E247" s="55"/>
      <c r="F247" s="43">
        <f t="shared" ref="F247:F269" si="158">SUM(H247:T247)</f>
        <v>0</v>
      </c>
      <c r="G247" s="43"/>
      <c r="H247" s="55"/>
      <c r="I247" s="505"/>
      <c r="J247" s="55"/>
      <c r="K247" s="55"/>
      <c r="L247" s="55"/>
      <c r="M247" s="505"/>
      <c r="N247" s="55"/>
      <c r="O247" s="55"/>
      <c r="P247" s="55"/>
      <c r="Q247" s="55"/>
      <c r="R247" s="55"/>
      <c r="S247" s="55"/>
      <c r="T247" s="55"/>
      <c r="U247" s="43" t="e">
        <f>SUM(#REF!+#REF!)</f>
        <v>#REF!</v>
      </c>
      <c r="V247" s="55"/>
      <c r="W247" s="43">
        <f t="shared" si="132"/>
        <v>0</v>
      </c>
      <c r="X247" s="56"/>
      <c r="Y247" s="55"/>
    </row>
    <row r="248" spans="1:25" s="57" customFormat="1" hidden="1" x14ac:dyDescent="0.25">
      <c r="A248" s="52"/>
      <c r="B248" s="53" t="s">
        <v>120</v>
      </c>
      <c r="C248" s="54" t="s">
        <v>121</v>
      </c>
      <c r="D248" s="55"/>
      <c r="E248" s="55"/>
      <c r="F248" s="43">
        <f t="shared" si="158"/>
        <v>0</v>
      </c>
      <c r="G248" s="43"/>
      <c r="H248" s="55"/>
      <c r="I248" s="505"/>
      <c r="J248" s="55"/>
      <c r="K248" s="55"/>
      <c r="L248" s="55"/>
      <c r="M248" s="505"/>
      <c r="N248" s="55"/>
      <c r="O248" s="55"/>
      <c r="P248" s="55"/>
      <c r="Q248" s="55"/>
      <c r="R248" s="55"/>
      <c r="S248" s="55"/>
      <c r="T248" s="55"/>
      <c r="U248" s="43" t="e">
        <f>SUM(#REF!+#REF!)</f>
        <v>#REF!</v>
      </c>
      <c r="V248" s="55"/>
      <c r="W248" s="43">
        <f t="shared" si="132"/>
        <v>0</v>
      </c>
      <c r="X248" s="56"/>
      <c r="Y248" s="55"/>
    </row>
    <row r="249" spans="1:25" s="57" customFormat="1" hidden="1" x14ac:dyDescent="0.25">
      <c r="A249" s="52"/>
      <c r="B249" s="53" t="s">
        <v>122</v>
      </c>
      <c r="C249" s="54" t="s">
        <v>123</v>
      </c>
      <c r="D249" s="55"/>
      <c r="E249" s="55"/>
      <c r="F249" s="43">
        <f t="shared" si="158"/>
        <v>0</v>
      </c>
      <c r="G249" s="43"/>
      <c r="H249" s="55"/>
      <c r="I249" s="505"/>
      <c r="J249" s="55"/>
      <c r="K249" s="55"/>
      <c r="L249" s="55"/>
      <c r="M249" s="505"/>
      <c r="N249" s="55"/>
      <c r="O249" s="55"/>
      <c r="P249" s="55"/>
      <c r="Q249" s="55"/>
      <c r="R249" s="55"/>
      <c r="S249" s="55"/>
      <c r="T249" s="55"/>
      <c r="U249" s="43" t="e">
        <f>SUM(#REF!+#REF!)</f>
        <v>#REF!</v>
      </c>
      <c r="V249" s="55"/>
      <c r="W249" s="43">
        <f t="shared" si="132"/>
        <v>0</v>
      </c>
      <c r="X249" s="56"/>
      <c r="Y249" s="55"/>
    </row>
    <row r="250" spans="1:25" s="57" customFormat="1" hidden="1" x14ac:dyDescent="0.25">
      <c r="A250" s="52"/>
      <c r="B250" s="53" t="s">
        <v>124</v>
      </c>
      <c r="C250" s="54" t="s">
        <v>125</v>
      </c>
      <c r="D250" s="55"/>
      <c r="E250" s="55"/>
      <c r="F250" s="43">
        <f t="shared" si="158"/>
        <v>0</v>
      </c>
      <c r="G250" s="43"/>
      <c r="H250" s="55"/>
      <c r="I250" s="505"/>
      <c r="J250" s="55"/>
      <c r="K250" s="55"/>
      <c r="L250" s="55"/>
      <c r="M250" s="505"/>
      <c r="N250" s="55"/>
      <c r="O250" s="55"/>
      <c r="P250" s="55"/>
      <c r="Q250" s="55"/>
      <c r="R250" s="55"/>
      <c r="S250" s="55"/>
      <c r="T250" s="55"/>
      <c r="U250" s="43" t="e">
        <f>SUM(#REF!+#REF!)</f>
        <v>#REF!</v>
      </c>
      <c r="V250" s="55"/>
      <c r="W250" s="43">
        <f t="shared" si="132"/>
        <v>0</v>
      </c>
      <c r="X250" s="56"/>
      <c r="Y250" s="55"/>
    </row>
    <row r="251" spans="1:25" s="57" customFormat="1" hidden="1" x14ac:dyDescent="0.25">
      <c r="A251" s="52"/>
      <c r="B251" s="53" t="s">
        <v>126</v>
      </c>
      <c r="C251" s="54" t="s">
        <v>127</v>
      </c>
      <c r="D251" s="55"/>
      <c r="E251" s="55"/>
      <c r="F251" s="43">
        <f t="shared" si="158"/>
        <v>0</v>
      </c>
      <c r="G251" s="43"/>
      <c r="H251" s="55"/>
      <c r="I251" s="505"/>
      <c r="J251" s="55"/>
      <c r="K251" s="55"/>
      <c r="L251" s="55"/>
      <c r="M251" s="505"/>
      <c r="N251" s="55"/>
      <c r="O251" s="55"/>
      <c r="P251" s="55"/>
      <c r="Q251" s="55"/>
      <c r="R251" s="55"/>
      <c r="S251" s="55"/>
      <c r="T251" s="55"/>
      <c r="U251" s="43" t="e">
        <f>SUM(#REF!+#REF!)</f>
        <v>#REF!</v>
      </c>
      <c r="V251" s="55"/>
      <c r="W251" s="43">
        <f t="shared" si="132"/>
        <v>0</v>
      </c>
      <c r="X251" s="56"/>
      <c r="Y251" s="55"/>
    </row>
    <row r="252" spans="1:25" s="61" customFormat="1" hidden="1" x14ac:dyDescent="0.25">
      <c r="A252" s="58"/>
      <c r="B252" s="58">
        <v>324</v>
      </c>
      <c r="C252" s="59"/>
      <c r="D252" s="60">
        <f>SUM(D253)</f>
        <v>0</v>
      </c>
      <c r="E252" s="60">
        <f t="shared" ref="E252:V252" si="159">SUM(E253)</f>
        <v>0</v>
      </c>
      <c r="F252" s="43">
        <f t="shared" si="158"/>
        <v>0</v>
      </c>
      <c r="G252" s="60"/>
      <c r="H252" s="60">
        <f t="shared" si="159"/>
        <v>0</v>
      </c>
      <c r="I252" s="506">
        <f t="shared" si="159"/>
        <v>0</v>
      </c>
      <c r="J252" s="60">
        <f t="shared" si="159"/>
        <v>0</v>
      </c>
      <c r="K252" s="60">
        <f t="shared" si="159"/>
        <v>0</v>
      </c>
      <c r="L252" s="60">
        <f t="shared" si="159"/>
        <v>0</v>
      </c>
      <c r="M252" s="506">
        <f t="shared" si="159"/>
        <v>0</v>
      </c>
      <c r="N252" s="60">
        <f t="shared" si="159"/>
        <v>0</v>
      </c>
      <c r="O252" s="60">
        <f t="shared" si="159"/>
        <v>0</v>
      </c>
      <c r="P252" s="60">
        <f t="shared" si="159"/>
        <v>0</v>
      </c>
      <c r="Q252" s="60">
        <f t="shared" si="159"/>
        <v>0</v>
      </c>
      <c r="R252" s="60">
        <f t="shared" si="159"/>
        <v>0</v>
      </c>
      <c r="S252" s="60">
        <f t="shared" si="159"/>
        <v>0</v>
      </c>
      <c r="T252" s="60">
        <f t="shared" si="159"/>
        <v>0</v>
      </c>
      <c r="U252" s="43" t="e">
        <f>SUM(#REF!+#REF!)</f>
        <v>#REF!</v>
      </c>
      <c r="V252" s="60">
        <f t="shared" si="159"/>
        <v>0</v>
      </c>
      <c r="W252" s="43">
        <f t="shared" si="132"/>
        <v>0</v>
      </c>
      <c r="X252" s="51">
        <v>0</v>
      </c>
      <c r="Y252" s="60">
        <f>SUM(Y253)</f>
        <v>0</v>
      </c>
    </row>
    <row r="253" spans="1:25" s="57" customFormat="1" hidden="1" x14ac:dyDescent="0.25">
      <c r="A253" s="52"/>
      <c r="B253" s="63" t="s">
        <v>128</v>
      </c>
      <c r="C253" s="54" t="s">
        <v>129</v>
      </c>
      <c r="D253" s="55"/>
      <c r="E253" s="55"/>
      <c r="F253" s="43">
        <f t="shared" si="158"/>
        <v>0</v>
      </c>
      <c r="G253" s="43"/>
      <c r="H253" s="55"/>
      <c r="I253" s="505"/>
      <c r="J253" s="55"/>
      <c r="K253" s="55"/>
      <c r="L253" s="55"/>
      <c r="M253" s="505"/>
      <c r="N253" s="55"/>
      <c r="O253" s="55"/>
      <c r="P253" s="55"/>
      <c r="Q253" s="55"/>
      <c r="R253" s="55"/>
      <c r="S253" s="55"/>
      <c r="T253" s="55"/>
      <c r="U253" s="43" t="e">
        <f>SUM(#REF!+#REF!)</f>
        <v>#REF!</v>
      </c>
      <c r="V253" s="55"/>
      <c r="W253" s="43">
        <f t="shared" si="132"/>
        <v>0</v>
      </c>
      <c r="X253" s="56"/>
      <c r="Y253" s="55"/>
    </row>
    <row r="254" spans="1:25" s="61" customFormat="1" x14ac:dyDescent="0.25">
      <c r="A254" s="58"/>
      <c r="B254" s="64" t="s">
        <v>130</v>
      </c>
      <c r="C254" s="59"/>
      <c r="D254" s="60">
        <f>SUM(D255+D256+D257+D258+D259+D260+D261)</f>
        <v>0</v>
      </c>
      <c r="E254" s="60">
        <f>SUM(E255+E256+E257+E258+E259+E260+E261)</f>
        <v>0</v>
      </c>
      <c r="F254" s="43">
        <f t="shared" si="158"/>
        <v>3000</v>
      </c>
      <c r="G254" s="60"/>
      <c r="H254" s="60">
        <f>SUM(H255+H256+H257+H258+H259+H260+H261)</f>
        <v>3000</v>
      </c>
      <c r="I254" s="506">
        <f>SUM(I255+I256+I257+I258+I259+I260+I261)</f>
        <v>0</v>
      </c>
      <c r="J254" s="60">
        <f t="shared" ref="J254:T254" si="160">SUM(J255+J256+J257+J258+J259+J260+J261)</f>
        <v>0</v>
      </c>
      <c r="K254" s="60">
        <f t="shared" ref="K254" si="161">SUM(K255+K256+K257+K258+K259+K260+K261)</f>
        <v>0</v>
      </c>
      <c r="L254" s="60">
        <f t="shared" si="160"/>
        <v>0</v>
      </c>
      <c r="M254" s="506">
        <f t="shared" si="160"/>
        <v>0</v>
      </c>
      <c r="N254" s="60">
        <f>SUM(N255+N256+N257+N258+N259+N260+N261)</f>
        <v>0</v>
      </c>
      <c r="O254" s="60">
        <f>SUM(O255+O256+O257+O258+O259+O260+O261)</f>
        <v>0</v>
      </c>
      <c r="P254" s="60">
        <f t="shared" si="160"/>
        <v>0</v>
      </c>
      <c r="Q254" s="60">
        <f t="shared" si="160"/>
        <v>0</v>
      </c>
      <c r="R254" s="60">
        <f t="shared" si="160"/>
        <v>0</v>
      </c>
      <c r="S254" s="60">
        <f t="shared" si="160"/>
        <v>0</v>
      </c>
      <c r="T254" s="60">
        <f t="shared" si="160"/>
        <v>0</v>
      </c>
      <c r="U254" s="43" t="e">
        <f>SUM(#REF!+#REF!)</f>
        <v>#REF!</v>
      </c>
      <c r="V254" s="60">
        <f>SUM(V255+V256+V257+V258+V259+V260+V261)</f>
        <v>0</v>
      </c>
      <c r="W254" s="43">
        <f t="shared" si="132"/>
        <v>3000</v>
      </c>
      <c r="X254" s="51">
        <v>0</v>
      </c>
      <c r="Y254" s="60">
        <f>SUM(Y255+Y256+Y257+Y258+Y259+Y260+Y261)</f>
        <v>0</v>
      </c>
    </row>
    <row r="255" spans="1:25" s="57" customFormat="1" ht="12.75" hidden="1" customHeight="1" x14ac:dyDescent="0.25">
      <c r="A255" s="52"/>
      <c r="B255" s="53" t="s">
        <v>131</v>
      </c>
      <c r="C255" s="54" t="s">
        <v>132</v>
      </c>
      <c r="D255" s="55"/>
      <c r="E255" s="55"/>
      <c r="F255" s="43">
        <f t="shared" si="158"/>
        <v>0</v>
      </c>
      <c r="G255" s="43"/>
      <c r="H255" s="55"/>
      <c r="I255" s="505"/>
      <c r="J255" s="55"/>
      <c r="K255" s="55"/>
      <c r="L255" s="55"/>
      <c r="M255" s="505"/>
      <c r="N255" s="55"/>
      <c r="O255" s="55"/>
      <c r="P255" s="55"/>
      <c r="Q255" s="55"/>
      <c r="R255" s="55"/>
      <c r="S255" s="55"/>
      <c r="T255" s="55"/>
      <c r="U255" s="43" t="e">
        <f>SUM(#REF!+#REF!)</f>
        <v>#REF!</v>
      </c>
      <c r="V255" s="55"/>
      <c r="W255" s="43">
        <f t="shared" si="132"/>
        <v>0</v>
      </c>
      <c r="X255" s="56"/>
      <c r="Y255" s="55"/>
    </row>
    <row r="256" spans="1:25" s="57" customFormat="1" x14ac:dyDescent="0.25">
      <c r="A256" s="52"/>
      <c r="B256" s="53" t="s">
        <v>133</v>
      </c>
      <c r="C256" s="54" t="s">
        <v>134</v>
      </c>
      <c r="D256" s="55"/>
      <c r="E256" s="55"/>
      <c r="F256" s="43">
        <f t="shared" si="158"/>
        <v>1800</v>
      </c>
      <c r="G256" s="43"/>
      <c r="H256" s="55">
        <v>1800</v>
      </c>
      <c r="I256" s="505"/>
      <c r="J256" s="55"/>
      <c r="K256" s="55"/>
      <c r="L256" s="55"/>
      <c r="M256" s="505"/>
      <c r="N256" s="55"/>
      <c r="O256" s="55"/>
      <c r="P256" s="55"/>
      <c r="Q256" s="55"/>
      <c r="R256" s="55"/>
      <c r="S256" s="55"/>
      <c r="T256" s="55"/>
      <c r="U256" s="43" t="e">
        <f>SUM(#REF!+#REF!)</f>
        <v>#REF!</v>
      </c>
      <c r="V256" s="55"/>
      <c r="W256" s="43">
        <f t="shared" si="132"/>
        <v>1800</v>
      </c>
      <c r="X256" s="56"/>
      <c r="Y256" s="55"/>
    </row>
    <row r="257" spans="1:25" s="57" customFormat="1" hidden="1" x14ac:dyDescent="0.25">
      <c r="A257" s="52"/>
      <c r="B257" s="53" t="s">
        <v>135</v>
      </c>
      <c r="C257" s="54" t="s">
        <v>136</v>
      </c>
      <c r="D257" s="55"/>
      <c r="E257" s="55"/>
      <c r="F257" s="43">
        <f t="shared" si="158"/>
        <v>0</v>
      </c>
      <c r="G257" s="43"/>
      <c r="H257" s="55"/>
      <c r="I257" s="505"/>
      <c r="J257" s="55"/>
      <c r="K257" s="55"/>
      <c r="L257" s="55"/>
      <c r="M257" s="505"/>
      <c r="N257" s="55"/>
      <c r="O257" s="55"/>
      <c r="P257" s="55"/>
      <c r="Q257" s="55"/>
      <c r="R257" s="55"/>
      <c r="S257" s="55"/>
      <c r="T257" s="55"/>
      <c r="U257" s="43" t="e">
        <f>SUM(#REF!+#REF!)</f>
        <v>#REF!</v>
      </c>
      <c r="V257" s="55"/>
      <c r="W257" s="43">
        <f t="shared" si="132"/>
        <v>0</v>
      </c>
      <c r="X257" s="56"/>
      <c r="Y257" s="55"/>
    </row>
    <row r="258" spans="1:25" s="57" customFormat="1" hidden="1" x14ac:dyDescent="0.25">
      <c r="A258" s="52"/>
      <c r="B258" s="53" t="s">
        <v>137</v>
      </c>
      <c r="C258" s="54" t="s">
        <v>138</v>
      </c>
      <c r="D258" s="55"/>
      <c r="E258" s="55"/>
      <c r="F258" s="43">
        <f t="shared" si="158"/>
        <v>0</v>
      </c>
      <c r="G258" s="43"/>
      <c r="H258" s="55"/>
      <c r="I258" s="505"/>
      <c r="J258" s="55"/>
      <c r="K258" s="55"/>
      <c r="L258" s="55"/>
      <c r="M258" s="505"/>
      <c r="N258" s="55"/>
      <c r="O258" s="55"/>
      <c r="P258" s="55"/>
      <c r="Q258" s="55"/>
      <c r="R258" s="55"/>
      <c r="S258" s="55"/>
      <c r="T258" s="55"/>
      <c r="U258" s="43" t="e">
        <f>SUM(#REF!+#REF!)</f>
        <v>#REF!</v>
      </c>
      <c r="V258" s="55"/>
      <c r="W258" s="43">
        <f t="shared" si="132"/>
        <v>0</v>
      </c>
      <c r="X258" s="56"/>
      <c r="Y258" s="55"/>
    </row>
    <row r="259" spans="1:25" s="57" customFormat="1" hidden="1" x14ac:dyDescent="0.25">
      <c r="A259" s="52"/>
      <c r="B259" s="52">
        <v>3295</v>
      </c>
      <c r="C259" s="54" t="s">
        <v>139</v>
      </c>
      <c r="D259" s="55"/>
      <c r="E259" s="55"/>
      <c r="F259" s="43">
        <f t="shared" si="158"/>
        <v>0</v>
      </c>
      <c r="G259" s="43"/>
      <c r="H259" s="55"/>
      <c r="I259" s="505"/>
      <c r="J259" s="55"/>
      <c r="K259" s="55"/>
      <c r="L259" s="55"/>
      <c r="M259" s="505"/>
      <c r="N259" s="55"/>
      <c r="O259" s="55"/>
      <c r="P259" s="55"/>
      <c r="Q259" s="55"/>
      <c r="R259" s="55"/>
      <c r="S259" s="55"/>
      <c r="T259" s="55"/>
      <c r="U259" s="43" t="e">
        <f>SUM(#REF!+#REF!)</f>
        <v>#REF!</v>
      </c>
      <c r="V259" s="55"/>
      <c r="W259" s="43">
        <f t="shared" si="132"/>
        <v>0</v>
      </c>
      <c r="X259" s="56"/>
      <c r="Y259" s="55"/>
    </row>
    <row r="260" spans="1:25" s="57" customFormat="1" hidden="1" x14ac:dyDescent="0.25">
      <c r="A260" s="52"/>
      <c r="B260" s="52">
        <v>3296</v>
      </c>
      <c r="C260" s="65" t="s">
        <v>140</v>
      </c>
      <c r="D260" s="55"/>
      <c r="E260" s="55"/>
      <c r="F260" s="43">
        <f t="shared" si="158"/>
        <v>0</v>
      </c>
      <c r="G260" s="43"/>
      <c r="H260" s="55"/>
      <c r="I260" s="505"/>
      <c r="J260" s="55"/>
      <c r="K260" s="55"/>
      <c r="L260" s="55"/>
      <c r="M260" s="505"/>
      <c r="N260" s="55"/>
      <c r="O260" s="55"/>
      <c r="P260" s="55"/>
      <c r="Q260" s="55"/>
      <c r="R260" s="55"/>
      <c r="S260" s="55"/>
      <c r="T260" s="55"/>
      <c r="U260" s="43" t="e">
        <f>SUM(#REF!+#REF!)</f>
        <v>#REF!</v>
      </c>
      <c r="V260" s="55"/>
      <c r="W260" s="43">
        <f t="shared" si="132"/>
        <v>0</v>
      </c>
      <c r="X260" s="56"/>
      <c r="Y260" s="55"/>
    </row>
    <row r="261" spans="1:25" s="57" customFormat="1" x14ac:dyDescent="0.25">
      <c r="A261" s="52"/>
      <c r="B261" s="53" t="s">
        <v>141</v>
      </c>
      <c r="C261" s="54" t="s">
        <v>142</v>
      </c>
      <c r="D261" s="55"/>
      <c r="E261" s="55"/>
      <c r="F261" s="43">
        <f t="shared" si="158"/>
        <v>1200</v>
      </c>
      <c r="G261" s="43"/>
      <c r="H261" s="55">
        <v>1200</v>
      </c>
      <c r="I261" s="505"/>
      <c r="J261" s="55"/>
      <c r="K261" s="55"/>
      <c r="L261" s="55"/>
      <c r="M261" s="505"/>
      <c r="N261" s="55"/>
      <c r="O261" s="55"/>
      <c r="P261" s="55"/>
      <c r="Q261" s="55"/>
      <c r="R261" s="55"/>
      <c r="S261" s="55"/>
      <c r="T261" s="55"/>
      <c r="U261" s="43" t="e">
        <f>SUM(#REF!+#REF!)</f>
        <v>#REF!</v>
      </c>
      <c r="V261" s="55"/>
      <c r="W261" s="43">
        <f t="shared" si="132"/>
        <v>1200</v>
      </c>
      <c r="X261" s="56"/>
      <c r="Y261" s="55"/>
    </row>
    <row r="262" spans="1:25" s="61" customFormat="1" x14ac:dyDescent="0.25">
      <c r="A262" s="50"/>
      <c r="B262" s="58">
        <v>34</v>
      </c>
      <c r="C262" s="59" t="s">
        <v>143</v>
      </c>
      <c r="D262" s="60">
        <f>SUM(D263+D268)</f>
        <v>0</v>
      </c>
      <c r="E262" s="60">
        <f>SUM(E263+E268)</f>
        <v>0</v>
      </c>
      <c r="F262" s="43">
        <f t="shared" si="158"/>
        <v>200</v>
      </c>
      <c r="G262" s="60"/>
      <c r="H262" s="60">
        <f>SUM(H263+H268)</f>
        <v>200</v>
      </c>
      <c r="I262" s="506">
        <f>SUM(I263+I268)</f>
        <v>0</v>
      </c>
      <c r="J262" s="60">
        <f t="shared" ref="J262:T262" si="162">SUM(J263+J268)</f>
        <v>0</v>
      </c>
      <c r="K262" s="60">
        <f t="shared" ref="K262" si="163">SUM(K263+K268)</f>
        <v>0</v>
      </c>
      <c r="L262" s="60">
        <f t="shared" si="162"/>
        <v>0</v>
      </c>
      <c r="M262" s="506">
        <f t="shared" si="162"/>
        <v>0</v>
      </c>
      <c r="N262" s="60">
        <f>SUM(N263+N268)</f>
        <v>0</v>
      </c>
      <c r="O262" s="60">
        <f>SUM(O263+O268)</f>
        <v>0</v>
      </c>
      <c r="P262" s="60">
        <f t="shared" si="162"/>
        <v>0</v>
      </c>
      <c r="Q262" s="60">
        <f t="shared" si="162"/>
        <v>0</v>
      </c>
      <c r="R262" s="60">
        <f t="shared" si="162"/>
        <v>0</v>
      </c>
      <c r="S262" s="60">
        <f t="shared" si="162"/>
        <v>0</v>
      </c>
      <c r="T262" s="60">
        <f t="shared" si="162"/>
        <v>0</v>
      </c>
      <c r="U262" s="43" t="e">
        <f>SUM(#REF!+#REF!)</f>
        <v>#REF!</v>
      </c>
      <c r="V262" s="60">
        <f>SUM(V263+V268)</f>
        <v>0</v>
      </c>
      <c r="W262" s="43">
        <f t="shared" si="132"/>
        <v>200</v>
      </c>
      <c r="X262" s="51">
        <v>208</v>
      </c>
      <c r="Y262" s="60">
        <v>210</v>
      </c>
    </row>
    <row r="263" spans="1:25" s="61" customFormat="1" hidden="1" x14ac:dyDescent="0.25">
      <c r="A263" s="58"/>
      <c r="B263" s="58">
        <v>342</v>
      </c>
      <c r="C263" s="59" t="s">
        <v>144</v>
      </c>
      <c r="D263" s="60">
        <f>SUM(D264+D265+D266+D267)</f>
        <v>0</v>
      </c>
      <c r="E263" s="60">
        <f>SUM(E264+E265+E266+E267)</f>
        <v>0</v>
      </c>
      <c r="F263" s="43">
        <f t="shared" si="158"/>
        <v>0</v>
      </c>
      <c r="G263" s="60"/>
      <c r="H263" s="60">
        <f>SUM(H264+H265+H266+H267)</f>
        <v>0</v>
      </c>
      <c r="I263" s="506">
        <f>SUM(I264+I265+I266+I267)</f>
        <v>0</v>
      </c>
      <c r="J263" s="60">
        <f t="shared" ref="J263:T263" si="164">SUM(J264+J265+J266+J267)</f>
        <v>0</v>
      </c>
      <c r="K263" s="60">
        <f t="shared" ref="K263" si="165">SUM(K264+K265+K266+K267)</f>
        <v>0</v>
      </c>
      <c r="L263" s="60">
        <f t="shared" si="164"/>
        <v>0</v>
      </c>
      <c r="M263" s="506">
        <f t="shared" si="164"/>
        <v>0</v>
      </c>
      <c r="N263" s="60">
        <f>SUM(N264+N265+N266+N267)</f>
        <v>0</v>
      </c>
      <c r="O263" s="60">
        <f>SUM(O264+O265+O266+O267)</f>
        <v>0</v>
      </c>
      <c r="P263" s="60">
        <f t="shared" si="164"/>
        <v>0</v>
      </c>
      <c r="Q263" s="60">
        <f t="shared" si="164"/>
        <v>0</v>
      </c>
      <c r="R263" s="60">
        <f t="shared" si="164"/>
        <v>0</v>
      </c>
      <c r="S263" s="60">
        <f t="shared" si="164"/>
        <v>0</v>
      </c>
      <c r="T263" s="60">
        <f t="shared" si="164"/>
        <v>0</v>
      </c>
      <c r="U263" s="43" t="e">
        <f>SUM(#REF!+#REF!)</f>
        <v>#REF!</v>
      </c>
      <c r="V263" s="60">
        <f>SUM(V264+V265+V266+V267)</f>
        <v>0</v>
      </c>
      <c r="W263" s="43">
        <f t="shared" si="132"/>
        <v>0</v>
      </c>
      <c r="X263" s="51">
        <v>0</v>
      </c>
      <c r="Y263" s="60">
        <f>SUM(Y264+Y265+Y266+Y267)</f>
        <v>0</v>
      </c>
    </row>
    <row r="264" spans="1:25" s="57" customFormat="1" ht="27.75" hidden="1" customHeight="1" x14ac:dyDescent="0.25">
      <c r="A264" s="52"/>
      <c r="B264" s="53" t="s">
        <v>145</v>
      </c>
      <c r="C264" s="54" t="s">
        <v>146</v>
      </c>
      <c r="D264" s="55"/>
      <c r="E264" s="55"/>
      <c r="F264" s="43">
        <f t="shared" si="158"/>
        <v>0</v>
      </c>
      <c r="G264" s="43"/>
      <c r="H264" s="55"/>
      <c r="I264" s="505"/>
      <c r="J264" s="55"/>
      <c r="K264" s="55"/>
      <c r="L264" s="55"/>
      <c r="M264" s="505"/>
      <c r="N264" s="55"/>
      <c r="O264" s="55"/>
      <c r="P264" s="55"/>
      <c r="Q264" s="55"/>
      <c r="R264" s="55"/>
      <c r="S264" s="55"/>
      <c r="T264" s="55"/>
      <c r="U264" s="43" t="e">
        <f>SUM(#REF!+#REF!)</f>
        <v>#REF!</v>
      </c>
      <c r="V264" s="55"/>
      <c r="W264" s="43">
        <f t="shared" si="132"/>
        <v>0</v>
      </c>
      <c r="X264" s="56"/>
      <c r="Y264" s="55"/>
    </row>
    <row r="265" spans="1:25" s="57" customFormat="1" hidden="1" x14ac:dyDescent="0.25">
      <c r="A265" s="52"/>
      <c r="B265" s="52">
        <v>3426</v>
      </c>
      <c r="C265" s="54" t="s">
        <v>147</v>
      </c>
      <c r="D265" s="55"/>
      <c r="E265" s="55"/>
      <c r="F265" s="43">
        <f t="shared" si="158"/>
        <v>0</v>
      </c>
      <c r="G265" s="43"/>
      <c r="H265" s="55"/>
      <c r="I265" s="505"/>
      <c r="J265" s="55"/>
      <c r="K265" s="55"/>
      <c r="L265" s="55"/>
      <c r="M265" s="505"/>
      <c r="N265" s="55"/>
      <c r="O265" s="55"/>
      <c r="P265" s="55"/>
      <c r="Q265" s="55"/>
      <c r="R265" s="55"/>
      <c r="S265" s="55"/>
      <c r="T265" s="55"/>
      <c r="U265" s="43" t="e">
        <f>SUM(#REF!+#REF!)</f>
        <v>#REF!</v>
      </c>
      <c r="V265" s="55"/>
      <c r="W265" s="43">
        <f t="shared" si="132"/>
        <v>0</v>
      </c>
      <c r="X265" s="56"/>
      <c r="Y265" s="55"/>
    </row>
    <row r="266" spans="1:25" s="57" customFormat="1" ht="27" hidden="1" x14ac:dyDescent="0.25">
      <c r="A266" s="52"/>
      <c r="B266" s="52">
        <v>3427</v>
      </c>
      <c r="C266" s="54" t="s">
        <v>148</v>
      </c>
      <c r="D266" s="55"/>
      <c r="E266" s="55"/>
      <c r="F266" s="43">
        <f t="shared" si="158"/>
        <v>0</v>
      </c>
      <c r="G266" s="43"/>
      <c r="H266" s="55"/>
      <c r="I266" s="505"/>
      <c r="J266" s="55"/>
      <c r="K266" s="55"/>
      <c r="L266" s="55"/>
      <c r="M266" s="505"/>
      <c r="N266" s="55"/>
      <c r="O266" s="55"/>
      <c r="P266" s="55"/>
      <c r="Q266" s="55"/>
      <c r="R266" s="55"/>
      <c r="S266" s="55"/>
      <c r="T266" s="55"/>
      <c r="U266" s="43" t="e">
        <f>SUM(#REF!+#REF!)</f>
        <v>#REF!</v>
      </c>
      <c r="V266" s="55"/>
      <c r="W266" s="43">
        <f t="shared" si="132"/>
        <v>0</v>
      </c>
      <c r="X266" s="56"/>
      <c r="Y266" s="55"/>
    </row>
    <row r="267" spans="1:25" s="57" customFormat="1" hidden="1" x14ac:dyDescent="0.25">
      <c r="A267" s="52"/>
      <c r="B267" s="52">
        <v>3428</v>
      </c>
      <c r="C267" s="54" t="s">
        <v>149</v>
      </c>
      <c r="D267" s="55"/>
      <c r="E267" s="55"/>
      <c r="F267" s="43">
        <f t="shared" si="158"/>
        <v>0</v>
      </c>
      <c r="G267" s="43"/>
      <c r="H267" s="55"/>
      <c r="I267" s="505"/>
      <c r="J267" s="55"/>
      <c r="K267" s="55"/>
      <c r="L267" s="55"/>
      <c r="M267" s="505"/>
      <c r="N267" s="55"/>
      <c r="O267" s="55"/>
      <c r="P267" s="55"/>
      <c r="Q267" s="55"/>
      <c r="R267" s="55"/>
      <c r="S267" s="55"/>
      <c r="T267" s="55"/>
      <c r="U267" s="43" t="e">
        <f>SUM(#REF!+#REF!)</f>
        <v>#REF!</v>
      </c>
      <c r="V267" s="55"/>
      <c r="W267" s="43">
        <f t="shared" ref="W267:W330" si="166">SUM(H267:R267)</f>
        <v>0</v>
      </c>
      <c r="X267" s="56"/>
      <c r="Y267" s="55"/>
    </row>
    <row r="268" spans="1:25" s="61" customFormat="1" x14ac:dyDescent="0.25">
      <c r="A268" s="58"/>
      <c r="B268" s="58">
        <v>343</v>
      </c>
      <c r="C268" s="59"/>
      <c r="D268" s="60">
        <f>SUM(D269+D592+D593+D594)</f>
        <v>0</v>
      </c>
      <c r="E268" s="60">
        <f>SUM(E269+E592+E593+E594)</f>
        <v>0</v>
      </c>
      <c r="F268" s="43">
        <f t="shared" si="158"/>
        <v>200</v>
      </c>
      <c r="G268" s="60"/>
      <c r="H268" s="60">
        <f t="shared" ref="H268:T268" si="167">SUM(H269+H592+H593+H594)</f>
        <v>200</v>
      </c>
      <c r="I268" s="506">
        <f t="shared" si="167"/>
        <v>0</v>
      </c>
      <c r="J268" s="60">
        <f t="shared" si="167"/>
        <v>0</v>
      </c>
      <c r="K268" s="60">
        <f t="shared" si="167"/>
        <v>0</v>
      </c>
      <c r="L268" s="60">
        <f t="shared" si="167"/>
        <v>0</v>
      </c>
      <c r="M268" s="506">
        <f t="shared" si="167"/>
        <v>0</v>
      </c>
      <c r="N268" s="60">
        <f t="shared" si="167"/>
        <v>0</v>
      </c>
      <c r="O268" s="60">
        <f t="shared" si="167"/>
        <v>0</v>
      </c>
      <c r="P268" s="60">
        <f t="shared" si="167"/>
        <v>0</v>
      </c>
      <c r="Q268" s="60">
        <f t="shared" si="167"/>
        <v>0</v>
      </c>
      <c r="R268" s="60">
        <f t="shared" si="167"/>
        <v>0</v>
      </c>
      <c r="S268" s="60">
        <f t="shared" si="167"/>
        <v>0</v>
      </c>
      <c r="T268" s="60">
        <f t="shared" si="167"/>
        <v>0</v>
      </c>
      <c r="U268" s="43" t="e">
        <f>SUM(#REF!+#REF!)</f>
        <v>#REF!</v>
      </c>
      <c r="V268" s="60">
        <f>SUM(V269+V592+V593+V594)</f>
        <v>0</v>
      </c>
      <c r="W268" s="43">
        <f t="shared" si="166"/>
        <v>200</v>
      </c>
      <c r="X268" s="51"/>
      <c r="Y268" s="60">
        <v>0</v>
      </c>
    </row>
    <row r="269" spans="1:25" s="57" customFormat="1" x14ac:dyDescent="0.25">
      <c r="A269" s="52"/>
      <c r="B269" s="53" t="s">
        <v>150</v>
      </c>
      <c r="C269" s="54" t="s">
        <v>151</v>
      </c>
      <c r="D269" s="55"/>
      <c r="E269" s="55"/>
      <c r="F269" s="43">
        <f t="shared" si="158"/>
        <v>200</v>
      </c>
      <c r="G269" s="43"/>
      <c r="H269" s="55">
        <v>200</v>
      </c>
      <c r="I269" s="505"/>
      <c r="J269" s="55"/>
      <c r="K269" s="55"/>
      <c r="L269" s="55"/>
      <c r="M269" s="505"/>
      <c r="N269" s="55"/>
      <c r="O269" s="55"/>
      <c r="P269" s="55"/>
      <c r="Q269" s="55"/>
      <c r="R269" s="55"/>
      <c r="S269" s="55"/>
      <c r="T269" s="55"/>
      <c r="U269" s="43" t="e">
        <f>SUM(#REF!+#REF!)</f>
        <v>#REF!</v>
      </c>
      <c r="V269" s="55"/>
      <c r="W269" s="43">
        <f t="shared" si="166"/>
        <v>200</v>
      </c>
      <c r="X269" s="56"/>
      <c r="Y269" s="55"/>
    </row>
    <row r="270" spans="1:25" x14ac:dyDescent="0.25">
      <c r="W270" s="43">
        <f t="shared" si="166"/>
        <v>0</v>
      </c>
      <c r="X270" s="74"/>
    </row>
    <row r="271" spans="1:25" s="46" customFormat="1" x14ac:dyDescent="0.25">
      <c r="B271" s="47"/>
      <c r="C271" s="48" t="s">
        <v>188</v>
      </c>
      <c r="D271" s="49">
        <f>SUM(D272+D329)</f>
        <v>0</v>
      </c>
      <c r="E271" s="49">
        <f>SUM(E272+E329)</f>
        <v>0</v>
      </c>
      <c r="F271" s="43">
        <f t="shared" ref="F271:F302" si="168">SUM(H271:T271)</f>
        <v>33300</v>
      </c>
      <c r="G271" s="49"/>
      <c r="H271" s="49">
        <f>SUM(H272+H329)</f>
        <v>33300</v>
      </c>
      <c r="I271" s="368">
        <f>SUM(I272+I329)</f>
        <v>0</v>
      </c>
      <c r="J271" s="49">
        <f t="shared" ref="J271:T271" si="169">SUM(J272+J329)</f>
        <v>0</v>
      </c>
      <c r="K271" s="49">
        <f t="shared" ref="K271" si="170">SUM(K272+K329)</f>
        <v>0</v>
      </c>
      <c r="L271" s="49">
        <f t="shared" si="169"/>
        <v>0</v>
      </c>
      <c r="M271" s="368">
        <f t="shared" si="169"/>
        <v>0</v>
      </c>
      <c r="N271" s="49">
        <f>SUM(N272+N329)</f>
        <v>0</v>
      </c>
      <c r="O271" s="49">
        <f>SUM(O272+O329)</f>
        <v>0</v>
      </c>
      <c r="P271" s="49">
        <f t="shared" si="169"/>
        <v>0</v>
      </c>
      <c r="Q271" s="49">
        <f t="shared" si="169"/>
        <v>0</v>
      </c>
      <c r="R271" s="49">
        <f t="shared" si="169"/>
        <v>0</v>
      </c>
      <c r="S271" s="49">
        <f t="shared" si="169"/>
        <v>0</v>
      </c>
      <c r="T271" s="49">
        <f t="shared" si="169"/>
        <v>0</v>
      </c>
      <c r="U271" s="43" t="e">
        <f>SUM(#REF!+#REF!)</f>
        <v>#REF!</v>
      </c>
      <c r="V271" s="49">
        <f>SUM(V272+V329)</f>
        <v>0</v>
      </c>
      <c r="W271" s="43">
        <f t="shared" si="166"/>
        <v>33300</v>
      </c>
      <c r="X271" s="49">
        <f>SUM(X272+X329)</f>
        <v>34632</v>
      </c>
      <c r="Y271" s="49">
        <f>SUM(Y272+Y329)</f>
        <v>34979</v>
      </c>
    </row>
    <row r="272" spans="1:25" s="46" customFormat="1" x14ac:dyDescent="0.25">
      <c r="B272" s="50">
        <v>3</v>
      </c>
      <c r="C272" s="46" t="s">
        <v>74</v>
      </c>
      <c r="D272" s="49">
        <f>SUM(D273+D285+D318)</f>
        <v>0</v>
      </c>
      <c r="E272" s="49">
        <f>SUM(E273+E285+E318)</f>
        <v>0</v>
      </c>
      <c r="F272" s="43">
        <f t="shared" si="168"/>
        <v>33300</v>
      </c>
      <c r="G272" s="49"/>
      <c r="H272" s="49">
        <f>SUM(H273+H285+H318)</f>
        <v>33300</v>
      </c>
      <c r="I272" s="368">
        <f>SUM(I273+I285+I318)</f>
        <v>0</v>
      </c>
      <c r="J272" s="49">
        <f t="shared" ref="J272:T272" si="171">SUM(J273+J285+J318)</f>
        <v>0</v>
      </c>
      <c r="K272" s="49">
        <f t="shared" ref="K272" si="172">SUM(K273+K285+K318)</f>
        <v>0</v>
      </c>
      <c r="L272" s="49">
        <f t="shared" si="171"/>
        <v>0</v>
      </c>
      <c r="M272" s="368">
        <f t="shared" si="171"/>
        <v>0</v>
      </c>
      <c r="N272" s="49">
        <f>SUM(N273+N285+N318)</f>
        <v>0</v>
      </c>
      <c r="O272" s="49">
        <f>SUM(O273+O285+O318)</f>
        <v>0</v>
      </c>
      <c r="P272" s="49">
        <f t="shared" si="171"/>
        <v>0</v>
      </c>
      <c r="Q272" s="49">
        <f t="shared" si="171"/>
        <v>0</v>
      </c>
      <c r="R272" s="49">
        <f t="shared" si="171"/>
        <v>0</v>
      </c>
      <c r="S272" s="49">
        <f t="shared" si="171"/>
        <v>0</v>
      </c>
      <c r="T272" s="49">
        <f t="shared" si="171"/>
        <v>0</v>
      </c>
      <c r="U272" s="43" t="e">
        <f>SUM(#REF!+#REF!)</f>
        <v>#REF!</v>
      </c>
      <c r="V272" s="49">
        <f>SUM(V273+V285+V318)</f>
        <v>0</v>
      </c>
      <c r="W272" s="43">
        <f t="shared" si="166"/>
        <v>33300</v>
      </c>
      <c r="X272" s="49">
        <f>SUM(X273+X285+X318)</f>
        <v>34632</v>
      </c>
      <c r="Y272" s="49">
        <f>SUM(Y273+Y285+Y318)</f>
        <v>34979</v>
      </c>
    </row>
    <row r="273" spans="1:25" s="46" customFormat="1" x14ac:dyDescent="0.25">
      <c r="B273" s="50">
        <v>31</v>
      </c>
      <c r="D273" s="49">
        <f>SUM(D274+D279+D281)</f>
        <v>0</v>
      </c>
      <c r="E273" s="49">
        <f>SUM(E274+E279+E281)</f>
        <v>0</v>
      </c>
      <c r="F273" s="43">
        <f t="shared" si="168"/>
        <v>33300</v>
      </c>
      <c r="G273" s="49"/>
      <c r="H273" s="49">
        <f>SUM(H274+H279+H281)</f>
        <v>33300</v>
      </c>
      <c r="I273" s="368">
        <f>SUM(I274+I279+I281)</f>
        <v>0</v>
      </c>
      <c r="J273" s="49">
        <f t="shared" ref="J273:T273" si="173">SUM(J274+J279+J281)</f>
        <v>0</v>
      </c>
      <c r="K273" s="49">
        <f t="shared" ref="K273" si="174">SUM(K274+K279+K281)</f>
        <v>0</v>
      </c>
      <c r="L273" s="49">
        <f t="shared" si="173"/>
        <v>0</v>
      </c>
      <c r="M273" s="368">
        <f t="shared" si="173"/>
        <v>0</v>
      </c>
      <c r="N273" s="49">
        <f>SUM(N274+N279+N281)</f>
        <v>0</v>
      </c>
      <c r="O273" s="49">
        <f>SUM(O274+O279+O281)</f>
        <v>0</v>
      </c>
      <c r="P273" s="49">
        <f t="shared" si="173"/>
        <v>0</v>
      </c>
      <c r="Q273" s="49">
        <f t="shared" si="173"/>
        <v>0</v>
      </c>
      <c r="R273" s="49">
        <f t="shared" si="173"/>
        <v>0</v>
      </c>
      <c r="S273" s="49">
        <f t="shared" si="173"/>
        <v>0</v>
      </c>
      <c r="T273" s="49">
        <f t="shared" si="173"/>
        <v>0</v>
      </c>
      <c r="U273" s="43" t="e">
        <f>SUM(#REF!+#REF!)</f>
        <v>#REF!</v>
      </c>
      <c r="V273" s="49">
        <f>SUM(V274+V279+V281)</f>
        <v>0</v>
      </c>
      <c r="W273" s="43">
        <f t="shared" si="166"/>
        <v>33300</v>
      </c>
      <c r="X273" s="49">
        <v>34632</v>
      </c>
      <c r="Y273" s="49">
        <v>34979</v>
      </c>
    </row>
    <row r="274" spans="1:25" s="46" customFormat="1" x14ac:dyDescent="0.25">
      <c r="B274" s="50">
        <v>311</v>
      </c>
      <c r="D274" s="49">
        <f>SUM(D275+D276+D277+D278)</f>
        <v>0</v>
      </c>
      <c r="E274" s="49">
        <f>SUM(E275+E276+E277+E278)</f>
        <v>0</v>
      </c>
      <c r="F274" s="43">
        <f t="shared" si="168"/>
        <v>28000</v>
      </c>
      <c r="G274" s="49"/>
      <c r="H274" s="49">
        <f>SUM(H275+H276+H277+H278)</f>
        <v>28000</v>
      </c>
      <c r="I274" s="368">
        <f>SUM(I275+I276+I277+I278)</f>
        <v>0</v>
      </c>
      <c r="J274" s="49">
        <f t="shared" ref="J274:T274" si="175">SUM(J275+J276+J277+J278)</f>
        <v>0</v>
      </c>
      <c r="K274" s="49">
        <f t="shared" ref="K274" si="176">SUM(K275+K276+K277+K278)</f>
        <v>0</v>
      </c>
      <c r="L274" s="49">
        <f t="shared" si="175"/>
        <v>0</v>
      </c>
      <c r="M274" s="368">
        <f t="shared" si="175"/>
        <v>0</v>
      </c>
      <c r="N274" s="49">
        <f>SUM(N275+N276+N277+N278)</f>
        <v>0</v>
      </c>
      <c r="O274" s="49">
        <f>SUM(O275+O276+O277+O278)</f>
        <v>0</v>
      </c>
      <c r="P274" s="49">
        <f t="shared" si="175"/>
        <v>0</v>
      </c>
      <c r="Q274" s="49">
        <f t="shared" si="175"/>
        <v>0</v>
      </c>
      <c r="R274" s="49">
        <f t="shared" si="175"/>
        <v>0</v>
      </c>
      <c r="S274" s="49">
        <f t="shared" si="175"/>
        <v>0</v>
      </c>
      <c r="T274" s="49">
        <f t="shared" si="175"/>
        <v>0</v>
      </c>
      <c r="U274" s="43" t="e">
        <f>SUM(#REF!+#REF!)</f>
        <v>#REF!</v>
      </c>
      <c r="V274" s="49">
        <f>SUM(V275+V276+V277+V278)</f>
        <v>0</v>
      </c>
      <c r="W274" s="43">
        <f t="shared" si="166"/>
        <v>28000</v>
      </c>
      <c r="X274" s="51">
        <v>0</v>
      </c>
      <c r="Y274" s="49">
        <f>SUM(Y275+Y276+Y277+Y278)</f>
        <v>0</v>
      </c>
    </row>
    <row r="275" spans="1:25" s="57" customFormat="1" x14ac:dyDescent="0.25">
      <c r="A275" s="52"/>
      <c r="B275" s="53" t="s">
        <v>75</v>
      </c>
      <c r="C275" s="54" t="s">
        <v>76</v>
      </c>
      <c r="D275" s="55"/>
      <c r="E275" s="55"/>
      <c r="F275" s="43">
        <f t="shared" si="168"/>
        <v>28000</v>
      </c>
      <c r="G275" s="43"/>
      <c r="H275" s="43">
        <v>28000</v>
      </c>
      <c r="I275" s="505"/>
      <c r="J275" s="55"/>
      <c r="K275" s="55"/>
      <c r="L275" s="55"/>
      <c r="M275" s="505"/>
      <c r="N275" s="55"/>
      <c r="O275" s="55"/>
      <c r="P275" s="55"/>
      <c r="Q275" s="55"/>
      <c r="R275" s="55"/>
      <c r="S275" s="55"/>
      <c r="T275" s="55"/>
      <c r="U275" s="43" t="e">
        <f>SUM(#REF!+#REF!)</f>
        <v>#REF!</v>
      </c>
      <c r="V275" s="55"/>
      <c r="W275" s="43">
        <f t="shared" si="166"/>
        <v>28000</v>
      </c>
      <c r="X275" s="56"/>
      <c r="Y275" s="55"/>
    </row>
    <row r="276" spans="1:25" s="57" customFormat="1" hidden="1" x14ac:dyDescent="0.25">
      <c r="A276" s="52"/>
      <c r="B276" s="53" t="s">
        <v>77</v>
      </c>
      <c r="C276" s="54" t="s">
        <v>78</v>
      </c>
      <c r="D276" s="55"/>
      <c r="E276" s="55"/>
      <c r="F276" s="43">
        <f t="shared" si="168"/>
        <v>0</v>
      </c>
      <c r="G276" s="43"/>
      <c r="H276" s="55"/>
      <c r="I276" s="505"/>
      <c r="J276" s="55"/>
      <c r="K276" s="55"/>
      <c r="L276" s="55"/>
      <c r="M276" s="505"/>
      <c r="N276" s="55"/>
      <c r="O276" s="55"/>
      <c r="P276" s="55"/>
      <c r="Q276" s="55"/>
      <c r="R276" s="55"/>
      <c r="S276" s="55"/>
      <c r="T276" s="55"/>
      <c r="U276" s="43" t="e">
        <f>SUM(#REF!+#REF!)</f>
        <v>#REF!</v>
      </c>
      <c r="V276" s="55"/>
      <c r="W276" s="43">
        <f t="shared" si="166"/>
        <v>0</v>
      </c>
      <c r="X276" s="56"/>
      <c r="Y276" s="55"/>
    </row>
    <row r="277" spans="1:25" s="57" customFormat="1" hidden="1" x14ac:dyDescent="0.25">
      <c r="A277" s="52"/>
      <c r="B277" s="53" t="s">
        <v>79</v>
      </c>
      <c r="C277" s="54" t="s">
        <v>80</v>
      </c>
      <c r="D277" s="55"/>
      <c r="E277" s="55"/>
      <c r="F277" s="43">
        <f t="shared" si="168"/>
        <v>0</v>
      </c>
      <c r="G277" s="43"/>
      <c r="H277" s="55"/>
      <c r="I277" s="505"/>
      <c r="J277" s="55"/>
      <c r="K277" s="55"/>
      <c r="L277" s="55"/>
      <c r="M277" s="505"/>
      <c r="N277" s="55"/>
      <c r="O277" s="55"/>
      <c r="P277" s="55"/>
      <c r="Q277" s="55"/>
      <c r="R277" s="55"/>
      <c r="S277" s="55"/>
      <c r="T277" s="55"/>
      <c r="U277" s="43" t="e">
        <f>SUM(#REF!+#REF!)</f>
        <v>#REF!</v>
      </c>
      <c r="V277" s="55"/>
      <c r="W277" s="43">
        <f t="shared" si="166"/>
        <v>0</v>
      </c>
      <c r="X277" s="56"/>
      <c r="Y277" s="55"/>
    </row>
    <row r="278" spans="1:25" s="57" customFormat="1" hidden="1" x14ac:dyDescent="0.25">
      <c r="A278" s="52"/>
      <c r="B278" s="53" t="s">
        <v>81</v>
      </c>
      <c r="C278" s="54" t="s">
        <v>82</v>
      </c>
      <c r="D278" s="55"/>
      <c r="E278" s="55"/>
      <c r="F278" s="43">
        <f t="shared" si="168"/>
        <v>0</v>
      </c>
      <c r="G278" s="43"/>
      <c r="H278" s="55"/>
      <c r="I278" s="505"/>
      <c r="J278" s="55"/>
      <c r="K278" s="55"/>
      <c r="L278" s="55"/>
      <c r="M278" s="505"/>
      <c r="N278" s="55"/>
      <c r="O278" s="55"/>
      <c r="P278" s="55"/>
      <c r="Q278" s="55"/>
      <c r="R278" s="55"/>
      <c r="S278" s="55"/>
      <c r="T278" s="55"/>
      <c r="U278" s="43" t="e">
        <f>SUM(#REF!+#REF!)</f>
        <v>#REF!</v>
      </c>
      <c r="V278" s="55"/>
      <c r="W278" s="43">
        <f t="shared" si="166"/>
        <v>0</v>
      </c>
      <c r="X278" s="56"/>
      <c r="Y278" s="55"/>
    </row>
    <row r="279" spans="1:25" s="61" customFormat="1" x14ac:dyDescent="0.25">
      <c r="A279" s="58"/>
      <c r="B279" s="58">
        <v>312</v>
      </c>
      <c r="C279" s="59"/>
      <c r="D279" s="60">
        <f>SUM(D280)</f>
        <v>0</v>
      </c>
      <c r="E279" s="60">
        <f t="shared" ref="E279:V279" si="177">SUM(E280)</f>
        <v>0</v>
      </c>
      <c r="F279" s="43">
        <f t="shared" si="168"/>
        <v>700</v>
      </c>
      <c r="G279" s="60"/>
      <c r="H279" s="60">
        <f>SUM(H280)</f>
        <v>700</v>
      </c>
      <c r="I279" s="506">
        <f t="shared" si="177"/>
        <v>0</v>
      </c>
      <c r="J279" s="60">
        <f t="shared" si="177"/>
        <v>0</v>
      </c>
      <c r="K279" s="60">
        <f t="shared" si="177"/>
        <v>0</v>
      </c>
      <c r="L279" s="60">
        <f t="shared" si="177"/>
        <v>0</v>
      </c>
      <c r="M279" s="506">
        <f t="shared" si="177"/>
        <v>0</v>
      </c>
      <c r="N279" s="60">
        <f t="shared" si="177"/>
        <v>0</v>
      </c>
      <c r="O279" s="60">
        <f t="shared" si="177"/>
        <v>0</v>
      </c>
      <c r="P279" s="60">
        <f t="shared" si="177"/>
        <v>0</v>
      </c>
      <c r="Q279" s="60">
        <f t="shared" si="177"/>
        <v>0</v>
      </c>
      <c r="R279" s="60">
        <f t="shared" si="177"/>
        <v>0</v>
      </c>
      <c r="S279" s="60">
        <f t="shared" si="177"/>
        <v>0</v>
      </c>
      <c r="T279" s="60">
        <f t="shared" si="177"/>
        <v>0</v>
      </c>
      <c r="U279" s="43" t="e">
        <f>SUM(#REF!+#REF!)</f>
        <v>#REF!</v>
      </c>
      <c r="V279" s="60">
        <f t="shared" si="177"/>
        <v>0</v>
      </c>
      <c r="W279" s="43">
        <f t="shared" si="166"/>
        <v>700</v>
      </c>
      <c r="X279" s="51">
        <v>0</v>
      </c>
      <c r="Y279" s="60">
        <f>SUM(Y280)</f>
        <v>0</v>
      </c>
    </row>
    <row r="280" spans="1:25" s="57" customFormat="1" x14ac:dyDescent="0.25">
      <c r="A280" s="52"/>
      <c r="B280" s="53" t="s">
        <v>83</v>
      </c>
      <c r="C280" s="54" t="s">
        <v>84</v>
      </c>
      <c r="D280" s="55"/>
      <c r="E280" s="55"/>
      <c r="F280" s="43">
        <f t="shared" si="168"/>
        <v>700</v>
      </c>
      <c r="G280" s="43"/>
      <c r="H280" s="55">
        <v>700</v>
      </c>
      <c r="I280" s="505"/>
      <c r="J280" s="55"/>
      <c r="K280" s="55"/>
      <c r="L280" s="55"/>
      <c r="M280" s="505"/>
      <c r="N280" s="55"/>
      <c r="O280" s="55"/>
      <c r="P280" s="55"/>
      <c r="Q280" s="55"/>
      <c r="R280" s="55"/>
      <c r="S280" s="55"/>
      <c r="T280" s="55"/>
      <c r="U280" s="43" t="e">
        <f>SUM(#REF!+#REF!)</f>
        <v>#REF!</v>
      </c>
      <c r="V280" s="55"/>
      <c r="W280" s="43">
        <f t="shared" si="166"/>
        <v>700</v>
      </c>
      <c r="X280" s="56"/>
      <c r="Y280" s="55"/>
    </row>
    <row r="281" spans="1:25" s="61" customFormat="1" x14ac:dyDescent="0.25">
      <c r="A281" s="58"/>
      <c r="B281" s="58">
        <v>313</v>
      </c>
      <c r="C281" s="59"/>
      <c r="D281" s="60">
        <f>SUM(D282+D283+D284)</f>
        <v>0</v>
      </c>
      <c r="E281" s="60">
        <f>SUM(E282+E283+E284)</f>
        <v>0</v>
      </c>
      <c r="F281" s="43">
        <f t="shared" si="168"/>
        <v>4600</v>
      </c>
      <c r="G281" s="60"/>
      <c r="H281" s="60">
        <f>SUM(H282+H283+H284)</f>
        <v>4600</v>
      </c>
      <c r="I281" s="506">
        <f>SUM(I282+I283+I284)</f>
        <v>0</v>
      </c>
      <c r="J281" s="60">
        <f t="shared" ref="J281:T281" si="178">SUM(J282+J283+J284)</f>
        <v>0</v>
      </c>
      <c r="K281" s="60">
        <f t="shared" ref="K281" si="179">SUM(K282+K283+K284)</f>
        <v>0</v>
      </c>
      <c r="L281" s="60">
        <f t="shared" si="178"/>
        <v>0</v>
      </c>
      <c r="M281" s="506">
        <f t="shared" si="178"/>
        <v>0</v>
      </c>
      <c r="N281" s="60">
        <f>SUM(N282+N283+N284)</f>
        <v>0</v>
      </c>
      <c r="O281" s="60">
        <f>SUM(O282+O283+O284)</f>
        <v>0</v>
      </c>
      <c r="P281" s="60">
        <f t="shared" si="178"/>
        <v>0</v>
      </c>
      <c r="Q281" s="60">
        <f t="shared" si="178"/>
        <v>0</v>
      </c>
      <c r="R281" s="60">
        <f t="shared" si="178"/>
        <v>0</v>
      </c>
      <c r="S281" s="60">
        <f t="shared" si="178"/>
        <v>0</v>
      </c>
      <c r="T281" s="60">
        <f t="shared" si="178"/>
        <v>0</v>
      </c>
      <c r="U281" s="43" t="e">
        <f>SUM(#REF!+#REF!)</f>
        <v>#REF!</v>
      </c>
      <c r="V281" s="60">
        <f>SUM(V282+V283+V284)</f>
        <v>0</v>
      </c>
      <c r="W281" s="43">
        <f t="shared" si="166"/>
        <v>4600</v>
      </c>
      <c r="X281" s="51">
        <v>0</v>
      </c>
      <c r="Y281" s="60">
        <f>SUM(Y282+Y283+Y284)</f>
        <v>0</v>
      </c>
    </row>
    <row r="282" spans="1:25" s="57" customFormat="1" hidden="1" x14ac:dyDescent="0.25">
      <c r="A282" s="52"/>
      <c r="B282" s="53" t="s">
        <v>85</v>
      </c>
      <c r="C282" s="54" t="s">
        <v>86</v>
      </c>
      <c r="D282" s="55"/>
      <c r="E282" s="55"/>
      <c r="F282" s="43">
        <f t="shared" si="168"/>
        <v>0</v>
      </c>
      <c r="G282" s="43"/>
      <c r="H282" s="55"/>
      <c r="I282" s="505"/>
      <c r="J282" s="55"/>
      <c r="K282" s="55"/>
      <c r="L282" s="55"/>
      <c r="M282" s="505"/>
      <c r="N282" s="55"/>
      <c r="O282" s="55"/>
      <c r="P282" s="55"/>
      <c r="Q282" s="55"/>
      <c r="R282" s="55"/>
      <c r="S282" s="55"/>
      <c r="T282" s="55"/>
      <c r="U282" s="43" t="e">
        <f>SUM(#REF!+#REF!)</f>
        <v>#REF!</v>
      </c>
      <c r="V282" s="55"/>
      <c r="W282" s="43">
        <f t="shared" si="166"/>
        <v>0</v>
      </c>
      <c r="X282" s="56"/>
      <c r="Y282" s="55"/>
    </row>
    <row r="283" spans="1:25" s="57" customFormat="1" x14ac:dyDescent="0.25">
      <c r="A283" s="52"/>
      <c r="B283" s="53" t="s">
        <v>87</v>
      </c>
      <c r="C283" s="54" t="s">
        <v>88</v>
      </c>
      <c r="D283" s="55"/>
      <c r="E283" s="55"/>
      <c r="F283" s="43">
        <f t="shared" si="168"/>
        <v>4600</v>
      </c>
      <c r="G283" s="43"/>
      <c r="H283" s="43">
        <v>4600</v>
      </c>
      <c r="I283" s="505"/>
      <c r="J283" s="55"/>
      <c r="K283" s="55"/>
      <c r="L283" s="55"/>
      <c r="M283" s="505"/>
      <c r="N283" s="55"/>
      <c r="O283" s="55"/>
      <c r="P283" s="55"/>
      <c r="Q283" s="55"/>
      <c r="R283" s="55"/>
      <c r="S283" s="55"/>
      <c r="T283" s="55"/>
      <c r="U283" s="43" t="e">
        <f>SUM(#REF!+#REF!)</f>
        <v>#REF!</v>
      </c>
      <c r="V283" s="55"/>
      <c r="W283" s="43">
        <f t="shared" si="166"/>
        <v>4600</v>
      </c>
      <c r="X283" s="56"/>
      <c r="Y283" s="55"/>
    </row>
    <row r="284" spans="1:25" s="57" customFormat="1" ht="12.75" hidden="1" customHeight="1" x14ac:dyDescent="0.25">
      <c r="A284" s="52"/>
      <c r="B284" s="53" t="s">
        <v>89</v>
      </c>
      <c r="C284" s="54" t="s">
        <v>90</v>
      </c>
      <c r="D284" s="55"/>
      <c r="E284" s="55"/>
      <c r="F284" s="43">
        <f t="shared" si="168"/>
        <v>0</v>
      </c>
      <c r="G284" s="43"/>
      <c r="H284" s="43"/>
      <c r="I284" s="505"/>
      <c r="J284" s="55"/>
      <c r="K284" s="55"/>
      <c r="L284" s="55"/>
      <c r="M284" s="505"/>
      <c r="N284" s="55"/>
      <c r="O284" s="55"/>
      <c r="P284" s="55"/>
      <c r="Q284" s="55"/>
      <c r="R284" s="55"/>
      <c r="S284" s="55"/>
      <c r="T284" s="55"/>
      <c r="U284" s="43" t="e">
        <f>SUM(#REF!+#REF!)</f>
        <v>#REF!</v>
      </c>
      <c r="V284" s="55"/>
      <c r="W284" s="43">
        <f t="shared" si="166"/>
        <v>0</v>
      </c>
      <c r="X284" s="56"/>
      <c r="Y284" s="55"/>
    </row>
    <row r="285" spans="1:25" s="61" customFormat="1" ht="12.75" hidden="1" customHeight="1" x14ac:dyDescent="0.25">
      <c r="A285" s="58"/>
      <c r="B285" s="58">
        <v>32</v>
      </c>
      <c r="C285" s="59"/>
      <c r="D285" s="60">
        <f>SUM(D286+D291+D298+D308+D310)</f>
        <v>0</v>
      </c>
      <c r="E285" s="60">
        <f>SUM(E286+E291+E298+E308+E310)</f>
        <v>0</v>
      </c>
      <c r="F285" s="43">
        <f t="shared" si="168"/>
        <v>0</v>
      </c>
      <c r="G285" s="60"/>
      <c r="H285" s="60">
        <f>SUM(H286+H291+H298+H308+H310)</f>
        <v>0</v>
      </c>
      <c r="I285" s="506">
        <f>SUM(I286+I291+I298+I308+I310)</f>
        <v>0</v>
      </c>
      <c r="J285" s="60">
        <f t="shared" ref="J285:T285" si="180">SUM(J286+J291+J298+J308+J310)</f>
        <v>0</v>
      </c>
      <c r="K285" s="60">
        <f t="shared" ref="K285" si="181">SUM(K286+K291+K298+K308+K310)</f>
        <v>0</v>
      </c>
      <c r="L285" s="60">
        <f t="shared" si="180"/>
        <v>0</v>
      </c>
      <c r="M285" s="506">
        <f t="shared" si="180"/>
        <v>0</v>
      </c>
      <c r="N285" s="60">
        <f>SUM(N286+N291+N298+N308+N310)</f>
        <v>0</v>
      </c>
      <c r="O285" s="60">
        <f>SUM(O286+O291+O298+O308+O310)</f>
        <v>0</v>
      </c>
      <c r="P285" s="60">
        <f t="shared" si="180"/>
        <v>0</v>
      </c>
      <c r="Q285" s="60">
        <f t="shared" si="180"/>
        <v>0</v>
      </c>
      <c r="R285" s="60">
        <f t="shared" si="180"/>
        <v>0</v>
      </c>
      <c r="S285" s="60">
        <f t="shared" si="180"/>
        <v>0</v>
      </c>
      <c r="T285" s="60">
        <f t="shared" si="180"/>
        <v>0</v>
      </c>
      <c r="U285" s="43" t="e">
        <f>SUM(#REF!+#REF!)</f>
        <v>#REF!</v>
      </c>
      <c r="V285" s="60">
        <f>SUM(V286+V291+V298+V308+V310)</f>
        <v>0</v>
      </c>
      <c r="W285" s="43">
        <f t="shared" si="166"/>
        <v>0</v>
      </c>
      <c r="X285" s="51">
        <v>0</v>
      </c>
      <c r="Y285" s="60">
        <f>SUM(Y286+Y291+Y298+Y308+Y310)</f>
        <v>0</v>
      </c>
    </row>
    <row r="286" spans="1:25" s="61" customFormat="1" ht="12.75" hidden="1" customHeight="1" x14ac:dyDescent="0.25">
      <c r="A286" s="58"/>
      <c r="B286" s="58">
        <v>321</v>
      </c>
      <c r="C286" s="59"/>
      <c r="D286" s="60">
        <f>SUM(D287+D288+D289+D290)</f>
        <v>0</v>
      </c>
      <c r="E286" s="60">
        <f>SUM(E287+E288+E289+E290)</f>
        <v>0</v>
      </c>
      <c r="F286" s="43">
        <f t="shared" si="168"/>
        <v>0</v>
      </c>
      <c r="G286" s="60"/>
      <c r="H286" s="60">
        <f>SUM(H287+H288+H289+H290)</f>
        <v>0</v>
      </c>
      <c r="I286" s="506">
        <f>SUM(I287+I288+I289+I290)</f>
        <v>0</v>
      </c>
      <c r="J286" s="60">
        <f t="shared" ref="J286:T286" si="182">SUM(J287+J288+J289+J290)</f>
        <v>0</v>
      </c>
      <c r="K286" s="60">
        <f t="shared" ref="K286" si="183">SUM(K287+K288+K289+K290)</f>
        <v>0</v>
      </c>
      <c r="L286" s="60">
        <f t="shared" si="182"/>
        <v>0</v>
      </c>
      <c r="M286" s="506">
        <f t="shared" si="182"/>
        <v>0</v>
      </c>
      <c r="N286" s="60">
        <f>SUM(N287+N288+N289+N290)</f>
        <v>0</v>
      </c>
      <c r="O286" s="60">
        <f>SUM(O287+O288+O289+O290)</f>
        <v>0</v>
      </c>
      <c r="P286" s="60">
        <f t="shared" si="182"/>
        <v>0</v>
      </c>
      <c r="Q286" s="60">
        <f t="shared" si="182"/>
        <v>0</v>
      </c>
      <c r="R286" s="60">
        <f t="shared" si="182"/>
        <v>0</v>
      </c>
      <c r="S286" s="60">
        <f t="shared" si="182"/>
        <v>0</v>
      </c>
      <c r="T286" s="60">
        <f t="shared" si="182"/>
        <v>0</v>
      </c>
      <c r="U286" s="43" t="e">
        <f>SUM(#REF!+#REF!)</f>
        <v>#REF!</v>
      </c>
      <c r="V286" s="60">
        <f>SUM(V287+V288+V289+V290)</f>
        <v>0</v>
      </c>
      <c r="W286" s="43">
        <f t="shared" si="166"/>
        <v>0</v>
      </c>
      <c r="X286" s="51">
        <v>0</v>
      </c>
      <c r="Y286" s="60">
        <f>SUM(Y287+Y288+Y289+Y290)</f>
        <v>0</v>
      </c>
    </row>
    <row r="287" spans="1:25" s="57" customFormat="1" hidden="1" x14ac:dyDescent="0.25">
      <c r="A287" s="52"/>
      <c r="B287" s="53" t="s">
        <v>91</v>
      </c>
      <c r="C287" s="54" t="s">
        <v>92</v>
      </c>
      <c r="D287" s="55"/>
      <c r="E287" s="55"/>
      <c r="F287" s="43">
        <f t="shared" si="168"/>
        <v>0</v>
      </c>
      <c r="G287" s="43"/>
      <c r="H287" s="55"/>
      <c r="I287" s="505"/>
      <c r="J287" s="55"/>
      <c r="K287" s="55"/>
      <c r="L287" s="55"/>
      <c r="M287" s="505"/>
      <c r="N287" s="55"/>
      <c r="O287" s="55"/>
      <c r="P287" s="55"/>
      <c r="Q287" s="55"/>
      <c r="R287" s="55"/>
      <c r="S287" s="55"/>
      <c r="T287" s="55"/>
      <c r="U287" s="43" t="e">
        <f>SUM(#REF!+#REF!)</f>
        <v>#REF!</v>
      </c>
      <c r="V287" s="55"/>
      <c r="W287" s="43">
        <f t="shared" si="166"/>
        <v>0</v>
      </c>
      <c r="X287" s="56"/>
      <c r="Y287" s="55"/>
    </row>
    <row r="288" spans="1:25" s="57" customFormat="1" hidden="1" x14ac:dyDescent="0.25">
      <c r="A288" s="52"/>
      <c r="B288" s="53" t="s">
        <v>93</v>
      </c>
      <c r="C288" s="54" t="s">
        <v>94</v>
      </c>
      <c r="D288" s="55"/>
      <c r="E288" s="55"/>
      <c r="F288" s="43">
        <f t="shared" si="168"/>
        <v>0</v>
      </c>
      <c r="G288" s="43"/>
      <c r="H288" s="55"/>
      <c r="I288" s="505"/>
      <c r="J288" s="55"/>
      <c r="K288" s="55"/>
      <c r="L288" s="55"/>
      <c r="M288" s="505"/>
      <c r="N288" s="55"/>
      <c r="O288" s="55"/>
      <c r="P288" s="55"/>
      <c r="Q288" s="55"/>
      <c r="R288" s="55"/>
      <c r="S288" s="55"/>
      <c r="T288" s="55"/>
      <c r="U288" s="43" t="e">
        <f>SUM(#REF!+#REF!)</f>
        <v>#REF!</v>
      </c>
      <c r="V288" s="55"/>
      <c r="W288" s="43">
        <f t="shared" si="166"/>
        <v>0</v>
      </c>
      <c r="X288" s="56"/>
      <c r="Y288" s="55"/>
    </row>
    <row r="289" spans="1:25" s="57" customFormat="1" hidden="1" x14ac:dyDescent="0.25">
      <c r="A289" s="52"/>
      <c r="B289" s="53" t="s">
        <v>95</v>
      </c>
      <c r="C289" s="54" t="s">
        <v>96</v>
      </c>
      <c r="D289" s="55"/>
      <c r="E289" s="55"/>
      <c r="F289" s="43">
        <f t="shared" si="168"/>
        <v>0</v>
      </c>
      <c r="G289" s="43"/>
      <c r="H289" s="55"/>
      <c r="I289" s="505"/>
      <c r="J289" s="55"/>
      <c r="K289" s="55"/>
      <c r="L289" s="55"/>
      <c r="M289" s="505"/>
      <c r="N289" s="55"/>
      <c r="O289" s="55"/>
      <c r="P289" s="55"/>
      <c r="Q289" s="55"/>
      <c r="R289" s="55"/>
      <c r="S289" s="55"/>
      <c r="T289" s="55"/>
      <c r="U289" s="43" t="e">
        <f>SUM(#REF!+#REF!)</f>
        <v>#REF!</v>
      </c>
      <c r="V289" s="55"/>
      <c r="W289" s="43">
        <f t="shared" si="166"/>
        <v>0</v>
      </c>
      <c r="X289" s="56"/>
      <c r="Y289" s="55"/>
    </row>
    <row r="290" spans="1:25" s="57" customFormat="1" hidden="1" x14ac:dyDescent="0.25">
      <c r="A290" s="52"/>
      <c r="B290" s="52">
        <v>3214</v>
      </c>
      <c r="C290" s="54" t="s">
        <v>97</v>
      </c>
      <c r="D290" s="55"/>
      <c r="E290" s="55"/>
      <c r="F290" s="43">
        <f t="shared" si="168"/>
        <v>0</v>
      </c>
      <c r="G290" s="43"/>
      <c r="H290" s="55"/>
      <c r="I290" s="505"/>
      <c r="J290" s="55"/>
      <c r="K290" s="55"/>
      <c r="L290" s="55"/>
      <c r="M290" s="505"/>
      <c r="N290" s="55"/>
      <c r="O290" s="55"/>
      <c r="P290" s="55"/>
      <c r="Q290" s="55"/>
      <c r="R290" s="55"/>
      <c r="S290" s="55"/>
      <c r="T290" s="55"/>
      <c r="U290" s="43" t="e">
        <f>SUM(#REF!+#REF!)</f>
        <v>#REF!</v>
      </c>
      <c r="V290" s="55"/>
      <c r="W290" s="43">
        <f t="shared" si="166"/>
        <v>0</v>
      </c>
      <c r="X290" s="56"/>
      <c r="Y290" s="55"/>
    </row>
    <row r="291" spans="1:25" s="61" customFormat="1" hidden="1" x14ac:dyDescent="0.25">
      <c r="A291" s="58"/>
      <c r="B291" s="58">
        <v>322</v>
      </c>
      <c r="C291" s="59"/>
      <c r="D291" s="60">
        <f>SUM(D292+D293+D294+D295+D296+D297)</f>
        <v>0</v>
      </c>
      <c r="E291" s="60">
        <f>SUM(E292+E293+E294+E295+E296+E297)</f>
        <v>0</v>
      </c>
      <c r="F291" s="43">
        <f t="shared" si="168"/>
        <v>0</v>
      </c>
      <c r="G291" s="60"/>
      <c r="H291" s="60">
        <f>SUM(H292+H293+H294+H295+H296+H297)</f>
        <v>0</v>
      </c>
      <c r="I291" s="506">
        <f>SUM(I292+I293+I294+I295+I296+I297)</f>
        <v>0</v>
      </c>
      <c r="J291" s="60">
        <f t="shared" ref="J291:T291" si="184">SUM(J292+J293+J294+J295+J296+J297)</f>
        <v>0</v>
      </c>
      <c r="K291" s="60">
        <f t="shared" ref="K291" si="185">SUM(K292+K293+K294+K295+K296+K297)</f>
        <v>0</v>
      </c>
      <c r="L291" s="60">
        <f t="shared" si="184"/>
        <v>0</v>
      </c>
      <c r="M291" s="506">
        <f t="shared" si="184"/>
        <v>0</v>
      </c>
      <c r="N291" s="60">
        <f>SUM(N292+N293+N294+N295+N296+N297)</f>
        <v>0</v>
      </c>
      <c r="O291" s="60">
        <f>SUM(O292+O293+O294+O295+O296+O297)</f>
        <v>0</v>
      </c>
      <c r="P291" s="60">
        <f t="shared" si="184"/>
        <v>0</v>
      </c>
      <c r="Q291" s="60">
        <f t="shared" si="184"/>
        <v>0</v>
      </c>
      <c r="R291" s="60">
        <f t="shared" si="184"/>
        <v>0</v>
      </c>
      <c r="S291" s="60">
        <f t="shared" si="184"/>
        <v>0</v>
      </c>
      <c r="T291" s="60">
        <f t="shared" si="184"/>
        <v>0</v>
      </c>
      <c r="U291" s="43" t="e">
        <f>SUM(#REF!+#REF!)</f>
        <v>#REF!</v>
      </c>
      <c r="V291" s="60">
        <f>SUM(V292+V293+V294+V295+V296+V297)</f>
        <v>0</v>
      </c>
      <c r="W291" s="43">
        <f t="shared" si="166"/>
        <v>0</v>
      </c>
      <c r="X291" s="51">
        <v>0</v>
      </c>
      <c r="Y291" s="60">
        <f>SUM(Y292+Y293+Y294+Y295+Y296+Y297)</f>
        <v>0</v>
      </c>
    </row>
    <row r="292" spans="1:25" s="57" customFormat="1" hidden="1" x14ac:dyDescent="0.25">
      <c r="A292" s="52"/>
      <c r="B292" s="53" t="s">
        <v>98</v>
      </c>
      <c r="C292" s="54" t="s">
        <v>99</v>
      </c>
      <c r="D292" s="55"/>
      <c r="E292" s="55"/>
      <c r="F292" s="43">
        <f t="shared" si="168"/>
        <v>0</v>
      </c>
      <c r="G292" s="43"/>
      <c r="H292" s="55"/>
      <c r="I292" s="505"/>
      <c r="J292" s="55"/>
      <c r="K292" s="55"/>
      <c r="L292" s="55"/>
      <c r="M292" s="505"/>
      <c r="N292" s="55"/>
      <c r="O292" s="55"/>
      <c r="P292" s="55"/>
      <c r="Q292" s="55"/>
      <c r="R292" s="55"/>
      <c r="S292" s="55"/>
      <c r="T292" s="55"/>
      <c r="U292" s="43" t="e">
        <f>SUM(#REF!+#REF!)</f>
        <v>#REF!</v>
      </c>
      <c r="V292" s="55"/>
      <c r="W292" s="43">
        <f t="shared" si="166"/>
        <v>0</v>
      </c>
      <c r="X292" s="56"/>
      <c r="Y292" s="55"/>
    </row>
    <row r="293" spans="1:25" s="57" customFormat="1" hidden="1" x14ac:dyDescent="0.25">
      <c r="A293" s="52"/>
      <c r="B293" s="53" t="s">
        <v>100</v>
      </c>
      <c r="C293" s="54" t="s">
        <v>187</v>
      </c>
      <c r="D293" s="55"/>
      <c r="E293" s="55"/>
      <c r="F293" s="43">
        <f t="shared" si="168"/>
        <v>0</v>
      </c>
      <c r="G293" s="43"/>
      <c r="H293" s="55"/>
      <c r="I293" s="505"/>
      <c r="J293" s="55"/>
      <c r="K293" s="55"/>
      <c r="L293" s="55"/>
      <c r="M293" s="505"/>
      <c r="N293" s="55"/>
      <c r="O293" s="55"/>
      <c r="P293" s="55"/>
      <c r="Q293" s="55"/>
      <c r="R293" s="55"/>
      <c r="S293" s="55"/>
      <c r="T293" s="55"/>
      <c r="U293" s="43" t="e">
        <f>SUM(#REF!+#REF!)</f>
        <v>#REF!</v>
      </c>
      <c r="V293" s="55"/>
      <c r="W293" s="43">
        <f t="shared" si="166"/>
        <v>0</v>
      </c>
      <c r="X293" s="56"/>
      <c r="Y293" s="55"/>
    </row>
    <row r="294" spans="1:25" s="57" customFormat="1" hidden="1" x14ac:dyDescent="0.25">
      <c r="A294" s="52"/>
      <c r="B294" s="53" t="s">
        <v>102</v>
      </c>
      <c r="C294" s="54" t="s">
        <v>103</v>
      </c>
      <c r="D294" s="55"/>
      <c r="E294" s="55"/>
      <c r="F294" s="43">
        <f t="shared" si="168"/>
        <v>0</v>
      </c>
      <c r="G294" s="43"/>
      <c r="H294" s="55"/>
      <c r="I294" s="505"/>
      <c r="J294" s="55"/>
      <c r="K294" s="55"/>
      <c r="L294" s="55"/>
      <c r="M294" s="505"/>
      <c r="N294" s="55"/>
      <c r="O294" s="55"/>
      <c r="P294" s="55"/>
      <c r="Q294" s="55"/>
      <c r="R294" s="55"/>
      <c r="S294" s="55"/>
      <c r="T294" s="55"/>
      <c r="U294" s="43" t="e">
        <f>SUM(#REF!+#REF!)</f>
        <v>#REF!</v>
      </c>
      <c r="V294" s="55"/>
      <c r="W294" s="43">
        <f t="shared" si="166"/>
        <v>0</v>
      </c>
      <c r="X294" s="56"/>
      <c r="Y294" s="55"/>
    </row>
    <row r="295" spans="1:25" s="57" customFormat="1" hidden="1" x14ac:dyDescent="0.25">
      <c r="A295" s="52"/>
      <c r="B295" s="53" t="s">
        <v>104</v>
      </c>
      <c r="C295" s="54" t="s">
        <v>105</v>
      </c>
      <c r="D295" s="55"/>
      <c r="E295" s="55"/>
      <c r="F295" s="43">
        <f t="shared" si="168"/>
        <v>0</v>
      </c>
      <c r="G295" s="43"/>
      <c r="H295" s="55"/>
      <c r="I295" s="505"/>
      <c r="J295" s="55"/>
      <c r="K295" s="55"/>
      <c r="L295" s="55"/>
      <c r="M295" s="505"/>
      <c r="N295" s="55"/>
      <c r="O295" s="55"/>
      <c r="P295" s="55"/>
      <c r="Q295" s="55"/>
      <c r="R295" s="55"/>
      <c r="S295" s="55"/>
      <c r="T295" s="55"/>
      <c r="U295" s="43" t="e">
        <f>SUM(#REF!+#REF!)</f>
        <v>#REF!</v>
      </c>
      <c r="V295" s="55"/>
      <c r="W295" s="43">
        <f t="shared" si="166"/>
        <v>0</v>
      </c>
      <c r="X295" s="56"/>
      <c r="Y295" s="55"/>
    </row>
    <row r="296" spans="1:25" s="57" customFormat="1" hidden="1" x14ac:dyDescent="0.25">
      <c r="A296" s="52"/>
      <c r="B296" s="53" t="s">
        <v>106</v>
      </c>
      <c r="C296" s="54" t="s">
        <v>107</v>
      </c>
      <c r="D296" s="55"/>
      <c r="E296" s="55"/>
      <c r="F296" s="43">
        <f t="shared" si="168"/>
        <v>0</v>
      </c>
      <c r="G296" s="43"/>
      <c r="H296" s="55"/>
      <c r="I296" s="505"/>
      <c r="J296" s="55"/>
      <c r="K296" s="55"/>
      <c r="L296" s="55"/>
      <c r="M296" s="505"/>
      <c r="N296" s="55"/>
      <c r="O296" s="55"/>
      <c r="P296" s="55"/>
      <c r="Q296" s="55"/>
      <c r="R296" s="55"/>
      <c r="S296" s="55"/>
      <c r="T296" s="55"/>
      <c r="U296" s="43" t="e">
        <f>SUM(#REF!+#REF!)</f>
        <v>#REF!</v>
      </c>
      <c r="V296" s="55"/>
      <c r="W296" s="43">
        <f t="shared" si="166"/>
        <v>0</v>
      </c>
      <c r="X296" s="56"/>
      <c r="Y296" s="55"/>
    </row>
    <row r="297" spans="1:25" s="57" customFormat="1" hidden="1" x14ac:dyDescent="0.25">
      <c r="A297" s="52"/>
      <c r="B297" s="62" t="s">
        <v>108</v>
      </c>
      <c r="C297" s="54" t="s">
        <v>109</v>
      </c>
      <c r="D297" s="55"/>
      <c r="E297" s="55"/>
      <c r="F297" s="43">
        <f t="shared" si="168"/>
        <v>0</v>
      </c>
      <c r="G297" s="43"/>
      <c r="H297" s="55"/>
      <c r="I297" s="505"/>
      <c r="J297" s="55"/>
      <c r="K297" s="55"/>
      <c r="L297" s="55"/>
      <c r="M297" s="505"/>
      <c r="N297" s="55"/>
      <c r="O297" s="55"/>
      <c r="P297" s="55"/>
      <c r="Q297" s="55"/>
      <c r="R297" s="55"/>
      <c r="S297" s="55"/>
      <c r="T297" s="55"/>
      <c r="U297" s="43" t="e">
        <f>SUM(#REF!+#REF!)</f>
        <v>#REF!</v>
      </c>
      <c r="V297" s="55"/>
      <c r="W297" s="43">
        <f t="shared" si="166"/>
        <v>0</v>
      </c>
      <c r="X297" s="56"/>
      <c r="Y297" s="55"/>
    </row>
    <row r="298" spans="1:25" s="61" customFormat="1" hidden="1" x14ac:dyDescent="0.25">
      <c r="A298" s="58"/>
      <c r="B298" s="58">
        <v>323</v>
      </c>
      <c r="C298" s="59"/>
      <c r="D298" s="60">
        <f>SUM(D299+D300+D301+D302+D303+D304+D305+D306+D307)</f>
        <v>0</v>
      </c>
      <c r="E298" s="60">
        <f>SUM(E299+E300+E301+E302+E303+E304+E305+E306+E307)</f>
        <v>0</v>
      </c>
      <c r="F298" s="43">
        <f t="shared" si="168"/>
        <v>0</v>
      </c>
      <c r="G298" s="60"/>
      <c r="H298" s="60">
        <f>SUM(H299+H300+H301+H302+H303+H304+H305+H306+H307)</f>
        <v>0</v>
      </c>
      <c r="I298" s="506">
        <f>SUM(I299+I300+I301+I302+I303+I304+I305+I306+I307)</f>
        <v>0</v>
      </c>
      <c r="J298" s="60">
        <f t="shared" ref="J298:T298" si="186">SUM(J299+J300+J301+J302+J303+J304+J305+J306+J307)</f>
        <v>0</v>
      </c>
      <c r="K298" s="60">
        <f t="shared" ref="K298" si="187">SUM(K299+K300+K301+K302+K303+K304+K305+K306+K307)</f>
        <v>0</v>
      </c>
      <c r="L298" s="60">
        <f t="shared" si="186"/>
        <v>0</v>
      </c>
      <c r="M298" s="506">
        <f t="shared" si="186"/>
        <v>0</v>
      </c>
      <c r="N298" s="60">
        <f>SUM(N299+N300+N301+N302+N303+N304+N305+N306+N307)</f>
        <v>0</v>
      </c>
      <c r="O298" s="60">
        <f>SUM(O299+O300+O301+O302+O303+O304+O305+O306+O307)</f>
        <v>0</v>
      </c>
      <c r="P298" s="60">
        <f t="shared" si="186"/>
        <v>0</v>
      </c>
      <c r="Q298" s="60">
        <f t="shared" si="186"/>
        <v>0</v>
      </c>
      <c r="R298" s="60">
        <f t="shared" si="186"/>
        <v>0</v>
      </c>
      <c r="S298" s="60">
        <f t="shared" si="186"/>
        <v>0</v>
      </c>
      <c r="T298" s="60">
        <f t="shared" si="186"/>
        <v>0</v>
      </c>
      <c r="U298" s="43" t="e">
        <f>SUM(#REF!+#REF!)</f>
        <v>#REF!</v>
      </c>
      <c r="V298" s="60">
        <f>SUM(V299+V300+V301+V302+V303+V304+V305+V306+V307)</f>
        <v>0</v>
      </c>
      <c r="W298" s="43">
        <f t="shared" si="166"/>
        <v>0</v>
      </c>
      <c r="X298" s="51">
        <v>0</v>
      </c>
      <c r="Y298" s="60">
        <f>SUM(Y299+Y300+Y301+Y302+Y303+Y304+Y305+Y306+Y307)</f>
        <v>0</v>
      </c>
    </row>
    <row r="299" spans="1:25" s="57" customFormat="1" hidden="1" x14ac:dyDescent="0.25">
      <c r="A299" s="52"/>
      <c r="B299" s="53" t="s">
        <v>110</v>
      </c>
      <c r="C299" s="54" t="s">
        <v>111</v>
      </c>
      <c r="D299" s="55"/>
      <c r="E299" s="55"/>
      <c r="F299" s="43">
        <f t="shared" si="168"/>
        <v>0</v>
      </c>
      <c r="G299" s="43"/>
      <c r="H299" s="55"/>
      <c r="I299" s="505"/>
      <c r="J299" s="55"/>
      <c r="K299" s="55"/>
      <c r="L299" s="55"/>
      <c r="M299" s="505"/>
      <c r="N299" s="55"/>
      <c r="O299" s="55"/>
      <c r="P299" s="55"/>
      <c r="Q299" s="55"/>
      <c r="R299" s="55"/>
      <c r="S299" s="55"/>
      <c r="T299" s="55"/>
      <c r="U299" s="43" t="e">
        <f>SUM(#REF!+#REF!)</f>
        <v>#REF!</v>
      </c>
      <c r="V299" s="55"/>
      <c r="W299" s="43">
        <f t="shared" si="166"/>
        <v>0</v>
      </c>
      <c r="X299" s="56"/>
      <c r="Y299" s="55"/>
    </row>
    <row r="300" spans="1:25" s="57" customFormat="1" hidden="1" x14ac:dyDescent="0.25">
      <c r="A300" s="52"/>
      <c r="B300" s="53" t="s">
        <v>112</v>
      </c>
      <c r="C300" s="54" t="s">
        <v>113</v>
      </c>
      <c r="D300" s="55"/>
      <c r="E300" s="55"/>
      <c r="F300" s="43">
        <f t="shared" si="168"/>
        <v>0</v>
      </c>
      <c r="G300" s="43"/>
      <c r="H300" s="55"/>
      <c r="I300" s="505"/>
      <c r="J300" s="55"/>
      <c r="K300" s="55"/>
      <c r="L300" s="55"/>
      <c r="M300" s="505"/>
      <c r="N300" s="55"/>
      <c r="O300" s="55"/>
      <c r="P300" s="55"/>
      <c r="Q300" s="55"/>
      <c r="R300" s="55"/>
      <c r="S300" s="55"/>
      <c r="T300" s="55"/>
      <c r="U300" s="43" t="e">
        <f>SUM(#REF!+#REF!)</f>
        <v>#REF!</v>
      </c>
      <c r="V300" s="55"/>
      <c r="W300" s="43">
        <f t="shared" si="166"/>
        <v>0</v>
      </c>
      <c r="X300" s="56"/>
      <c r="Y300" s="55"/>
    </row>
    <row r="301" spans="1:25" s="57" customFormat="1" hidden="1" x14ac:dyDescent="0.25">
      <c r="A301" s="52"/>
      <c r="B301" s="53" t="s">
        <v>114</v>
      </c>
      <c r="C301" s="54" t="s">
        <v>115</v>
      </c>
      <c r="D301" s="55"/>
      <c r="E301" s="55"/>
      <c r="F301" s="43">
        <f t="shared" si="168"/>
        <v>0</v>
      </c>
      <c r="G301" s="43"/>
      <c r="H301" s="55"/>
      <c r="I301" s="505"/>
      <c r="J301" s="55"/>
      <c r="K301" s="55"/>
      <c r="L301" s="55"/>
      <c r="M301" s="505"/>
      <c r="N301" s="55"/>
      <c r="O301" s="55"/>
      <c r="P301" s="55"/>
      <c r="Q301" s="55"/>
      <c r="R301" s="55"/>
      <c r="S301" s="55"/>
      <c r="T301" s="55"/>
      <c r="U301" s="43" t="e">
        <f>SUM(#REF!+#REF!)</f>
        <v>#REF!</v>
      </c>
      <c r="V301" s="55"/>
      <c r="W301" s="43">
        <f t="shared" si="166"/>
        <v>0</v>
      </c>
      <c r="X301" s="56"/>
      <c r="Y301" s="55"/>
    </row>
    <row r="302" spans="1:25" s="57" customFormat="1" hidden="1" x14ac:dyDescent="0.25">
      <c r="A302" s="52"/>
      <c r="B302" s="53" t="s">
        <v>116</v>
      </c>
      <c r="C302" s="54" t="s">
        <v>117</v>
      </c>
      <c r="D302" s="55"/>
      <c r="E302" s="55"/>
      <c r="F302" s="43">
        <f t="shared" si="168"/>
        <v>0</v>
      </c>
      <c r="G302" s="43"/>
      <c r="H302" s="55"/>
      <c r="I302" s="505"/>
      <c r="J302" s="55"/>
      <c r="K302" s="55"/>
      <c r="L302" s="55"/>
      <c r="M302" s="505"/>
      <c r="N302" s="55"/>
      <c r="O302" s="55"/>
      <c r="P302" s="55"/>
      <c r="Q302" s="55"/>
      <c r="R302" s="55"/>
      <c r="S302" s="55"/>
      <c r="T302" s="55"/>
      <c r="U302" s="43" t="e">
        <f>SUM(#REF!+#REF!)</f>
        <v>#REF!</v>
      </c>
      <c r="V302" s="55"/>
      <c r="W302" s="43">
        <f t="shared" si="166"/>
        <v>0</v>
      </c>
      <c r="X302" s="56"/>
      <c r="Y302" s="55"/>
    </row>
    <row r="303" spans="1:25" s="57" customFormat="1" hidden="1" x14ac:dyDescent="0.25">
      <c r="A303" s="52"/>
      <c r="B303" s="53" t="s">
        <v>118</v>
      </c>
      <c r="C303" s="54" t="s">
        <v>119</v>
      </c>
      <c r="D303" s="55"/>
      <c r="E303" s="55"/>
      <c r="F303" s="43">
        <f t="shared" ref="F303:F334" si="188">SUM(H303:T303)</f>
        <v>0</v>
      </c>
      <c r="G303" s="43"/>
      <c r="H303" s="55"/>
      <c r="I303" s="505"/>
      <c r="J303" s="55"/>
      <c r="K303" s="55"/>
      <c r="L303" s="55"/>
      <c r="M303" s="505"/>
      <c r="N303" s="55"/>
      <c r="O303" s="55"/>
      <c r="P303" s="55"/>
      <c r="Q303" s="55"/>
      <c r="R303" s="55"/>
      <c r="S303" s="55"/>
      <c r="T303" s="55"/>
      <c r="U303" s="43" t="e">
        <f>SUM(#REF!+#REF!)</f>
        <v>#REF!</v>
      </c>
      <c r="V303" s="55"/>
      <c r="W303" s="43">
        <f t="shared" si="166"/>
        <v>0</v>
      </c>
      <c r="X303" s="56"/>
      <c r="Y303" s="55"/>
    </row>
    <row r="304" spans="1:25" s="57" customFormat="1" hidden="1" x14ac:dyDescent="0.25">
      <c r="A304" s="52"/>
      <c r="B304" s="53" t="s">
        <v>120</v>
      </c>
      <c r="C304" s="54" t="s">
        <v>121</v>
      </c>
      <c r="D304" s="55"/>
      <c r="E304" s="55"/>
      <c r="F304" s="43">
        <f t="shared" si="188"/>
        <v>0</v>
      </c>
      <c r="G304" s="43"/>
      <c r="H304" s="55"/>
      <c r="I304" s="505"/>
      <c r="J304" s="55"/>
      <c r="K304" s="55"/>
      <c r="L304" s="55"/>
      <c r="M304" s="505"/>
      <c r="N304" s="55"/>
      <c r="O304" s="55"/>
      <c r="P304" s="55"/>
      <c r="Q304" s="55"/>
      <c r="R304" s="55"/>
      <c r="S304" s="55"/>
      <c r="T304" s="55"/>
      <c r="U304" s="43" t="e">
        <f>SUM(#REF!+#REF!)</f>
        <v>#REF!</v>
      </c>
      <c r="V304" s="55"/>
      <c r="W304" s="43">
        <f t="shared" si="166"/>
        <v>0</v>
      </c>
      <c r="X304" s="56"/>
      <c r="Y304" s="55"/>
    </row>
    <row r="305" spans="1:25" s="57" customFormat="1" hidden="1" x14ac:dyDescent="0.25">
      <c r="A305" s="52"/>
      <c r="B305" s="53" t="s">
        <v>122</v>
      </c>
      <c r="C305" s="54" t="s">
        <v>123</v>
      </c>
      <c r="D305" s="55"/>
      <c r="E305" s="55"/>
      <c r="F305" s="43">
        <f t="shared" si="188"/>
        <v>0</v>
      </c>
      <c r="G305" s="43"/>
      <c r="H305" s="55"/>
      <c r="I305" s="505"/>
      <c r="J305" s="55"/>
      <c r="K305" s="55"/>
      <c r="L305" s="55"/>
      <c r="M305" s="505"/>
      <c r="N305" s="55"/>
      <c r="O305" s="55"/>
      <c r="P305" s="55"/>
      <c r="Q305" s="55"/>
      <c r="R305" s="55"/>
      <c r="S305" s="55"/>
      <c r="T305" s="55"/>
      <c r="U305" s="43" t="e">
        <f>SUM(#REF!+#REF!)</f>
        <v>#REF!</v>
      </c>
      <c r="V305" s="55"/>
      <c r="W305" s="43">
        <f t="shared" si="166"/>
        <v>0</v>
      </c>
      <c r="X305" s="56"/>
      <c r="Y305" s="55"/>
    </row>
    <row r="306" spans="1:25" s="57" customFormat="1" hidden="1" x14ac:dyDescent="0.25">
      <c r="A306" s="52"/>
      <c r="B306" s="53" t="s">
        <v>124</v>
      </c>
      <c r="C306" s="54" t="s">
        <v>125</v>
      </c>
      <c r="D306" s="55"/>
      <c r="E306" s="55"/>
      <c r="F306" s="43">
        <f t="shared" si="188"/>
        <v>0</v>
      </c>
      <c r="G306" s="43"/>
      <c r="H306" s="55"/>
      <c r="I306" s="505"/>
      <c r="J306" s="55"/>
      <c r="K306" s="55"/>
      <c r="L306" s="55"/>
      <c r="M306" s="505"/>
      <c r="N306" s="55"/>
      <c r="O306" s="55"/>
      <c r="P306" s="55"/>
      <c r="Q306" s="55"/>
      <c r="R306" s="55"/>
      <c r="S306" s="55"/>
      <c r="T306" s="55"/>
      <c r="U306" s="43" t="e">
        <f>SUM(#REF!+#REF!)</f>
        <v>#REF!</v>
      </c>
      <c r="V306" s="55"/>
      <c r="W306" s="43">
        <f t="shared" si="166"/>
        <v>0</v>
      </c>
      <c r="X306" s="56"/>
      <c r="Y306" s="55"/>
    </row>
    <row r="307" spans="1:25" s="57" customFormat="1" hidden="1" x14ac:dyDescent="0.25">
      <c r="A307" s="52"/>
      <c r="B307" s="53" t="s">
        <v>126</v>
      </c>
      <c r="C307" s="54" t="s">
        <v>127</v>
      </c>
      <c r="D307" s="55"/>
      <c r="E307" s="55"/>
      <c r="F307" s="43">
        <f t="shared" si="188"/>
        <v>0</v>
      </c>
      <c r="G307" s="43"/>
      <c r="H307" s="55"/>
      <c r="I307" s="505"/>
      <c r="J307" s="55"/>
      <c r="K307" s="55"/>
      <c r="L307" s="55"/>
      <c r="M307" s="505"/>
      <c r="N307" s="55"/>
      <c r="O307" s="55"/>
      <c r="P307" s="55"/>
      <c r="Q307" s="55"/>
      <c r="R307" s="55"/>
      <c r="S307" s="55"/>
      <c r="T307" s="55"/>
      <c r="U307" s="43" t="e">
        <f>SUM(#REF!+#REF!)</f>
        <v>#REF!</v>
      </c>
      <c r="V307" s="55"/>
      <c r="W307" s="43">
        <f t="shared" si="166"/>
        <v>0</v>
      </c>
      <c r="X307" s="56"/>
      <c r="Y307" s="55"/>
    </row>
    <row r="308" spans="1:25" s="61" customFormat="1" hidden="1" x14ac:dyDescent="0.25">
      <c r="A308" s="58"/>
      <c r="B308" s="58">
        <v>324</v>
      </c>
      <c r="C308" s="59"/>
      <c r="D308" s="60">
        <f>SUM(D309)</f>
        <v>0</v>
      </c>
      <c r="E308" s="60">
        <f t="shared" ref="E308:V308" si="189">SUM(E309)</f>
        <v>0</v>
      </c>
      <c r="F308" s="43">
        <f t="shared" si="188"/>
        <v>0</v>
      </c>
      <c r="G308" s="60"/>
      <c r="H308" s="60">
        <f t="shared" si="189"/>
        <v>0</v>
      </c>
      <c r="I308" s="506">
        <f t="shared" si="189"/>
        <v>0</v>
      </c>
      <c r="J308" s="60">
        <f t="shared" si="189"/>
        <v>0</v>
      </c>
      <c r="K308" s="60">
        <f t="shared" si="189"/>
        <v>0</v>
      </c>
      <c r="L308" s="60">
        <f t="shared" si="189"/>
        <v>0</v>
      </c>
      <c r="M308" s="506">
        <f t="shared" si="189"/>
        <v>0</v>
      </c>
      <c r="N308" s="60">
        <f t="shared" si="189"/>
        <v>0</v>
      </c>
      <c r="O308" s="60">
        <f t="shared" si="189"/>
        <v>0</v>
      </c>
      <c r="P308" s="60">
        <f t="shared" si="189"/>
        <v>0</v>
      </c>
      <c r="Q308" s="60">
        <f t="shared" si="189"/>
        <v>0</v>
      </c>
      <c r="R308" s="60">
        <f t="shared" si="189"/>
        <v>0</v>
      </c>
      <c r="S308" s="60">
        <f t="shared" si="189"/>
        <v>0</v>
      </c>
      <c r="T308" s="60">
        <f t="shared" si="189"/>
        <v>0</v>
      </c>
      <c r="U308" s="43" t="e">
        <f>SUM(#REF!+#REF!)</f>
        <v>#REF!</v>
      </c>
      <c r="V308" s="60">
        <f t="shared" si="189"/>
        <v>0</v>
      </c>
      <c r="W308" s="43">
        <f t="shared" si="166"/>
        <v>0</v>
      </c>
      <c r="X308" s="51">
        <v>0</v>
      </c>
      <c r="Y308" s="60">
        <f>SUM(Y309)</f>
        <v>0</v>
      </c>
    </row>
    <row r="309" spans="1:25" s="57" customFormat="1" hidden="1" x14ac:dyDescent="0.25">
      <c r="A309" s="52"/>
      <c r="B309" s="63" t="s">
        <v>128</v>
      </c>
      <c r="C309" s="54" t="s">
        <v>129</v>
      </c>
      <c r="D309" s="55"/>
      <c r="E309" s="55"/>
      <c r="F309" s="43">
        <f t="shared" si="188"/>
        <v>0</v>
      </c>
      <c r="G309" s="43"/>
      <c r="H309" s="55"/>
      <c r="I309" s="505"/>
      <c r="J309" s="55"/>
      <c r="K309" s="55"/>
      <c r="L309" s="55"/>
      <c r="M309" s="505"/>
      <c r="N309" s="55"/>
      <c r="O309" s="55"/>
      <c r="P309" s="55"/>
      <c r="Q309" s="55"/>
      <c r="R309" s="55"/>
      <c r="S309" s="55"/>
      <c r="T309" s="55"/>
      <c r="U309" s="43" t="e">
        <f>SUM(#REF!+#REF!)</f>
        <v>#REF!</v>
      </c>
      <c r="V309" s="55"/>
      <c r="W309" s="43">
        <f t="shared" si="166"/>
        <v>0</v>
      </c>
      <c r="X309" s="56"/>
      <c r="Y309" s="55"/>
    </row>
    <row r="310" spans="1:25" s="61" customFormat="1" hidden="1" x14ac:dyDescent="0.25">
      <c r="A310" s="58"/>
      <c r="B310" s="64" t="s">
        <v>130</v>
      </c>
      <c r="C310" s="59"/>
      <c r="D310" s="60">
        <f>SUM(D311+D312+D313+D314+D315+D316+D317)</f>
        <v>0</v>
      </c>
      <c r="E310" s="60">
        <f>SUM(E311+E312+E313+E314+E315+E316+E317)</f>
        <v>0</v>
      </c>
      <c r="F310" s="43">
        <f t="shared" si="188"/>
        <v>0</v>
      </c>
      <c r="G310" s="60"/>
      <c r="H310" s="60">
        <f>SUM(H311+H312+H313+H314+H315+H316+H317)</f>
        <v>0</v>
      </c>
      <c r="I310" s="506">
        <f>SUM(I311+I312+I313+I314+I315+I316+I317)</f>
        <v>0</v>
      </c>
      <c r="J310" s="60">
        <f t="shared" ref="J310:T310" si="190">SUM(J311+J312+J313+J314+J315+J316+J317)</f>
        <v>0</v>
      </c>
      <c r="K310" s="60">
        <f t="shared" ref="K310" si="191">SUM(K311+K312+K313+K314+K315+K316+K317)</f>
        <v>0</v>
      </c>
      <c r="L310" s="60">
        <f t="shared" si="190"/>
        <v>0</v>
      </c>
      <c r="M310" s="506">
        <f t="shared" si="190"/>
        <v>0</v>
      </c>
      <c r="N310" s="60">
        <f>SUM(N311+N312+N313+N314+N315+N316+N317)</f>
        <v>0</v>
      </c>
      <c r="O310" s="60">
        <f>SUM(O311+O312+O313+O314+O315+O316+O317)</f>
        <v>0</v>
      </c>
      <c r="P310" s="60">
        <f t="shared" si="190"/>
        <v>0</v>
      </c>
      <c r="Q310" s="60">
        <f t="shared" si="190"/>
        <v>0</v>
      </c>
      <c r="R310" s="60">
        <f t="shared" si="190"/>
        <v>0</v>
      </c>
      <c r="S310" s="60">
        <f t="shared" si="190"/>
        <v>0</v>
      </c>
      <c r="T310" s="60">
        <f t="shared" si="190"/>
        <v>0</v>
      </c>
      <c r="U310" s="43" t="e">
        <f>SUM(#REF!+#REF!)</f>
        <v>#REF!</v>
      </c>
      <c r="V310" s="60">
        <f>SUM(V311+V312+V313+V314+V315+V316+V317)</f>
        <v>0</v>
      </c>
      <c r="W310" s="43">
        <f t="shared" si="166"/>
        <v>0</v>
      </c>
      <c r="X310" s="51">
        <v>0</v>
      </c>
      <c r="Y310" s="60">
        <f>SUM(Y311+Y312+Y313+Y314+Y315+Y316+Y317)</f>
        <v>0</v>
      </c>
    </row>
    <row r="311" spans="1:25" s="57" customFormat="1" ht="12.75" hidden="1" customHeight="1" x14ac:dyDescent="0.25">
      <c r="A311" s="52"/>
      <c r="B311" s="53" t="s">
        <v>131</v>
      </c>
      <c r="C311" s="54" t="s">
        <v>132</v>
      </c>
      <c r="D311" s="55"/>
      <c r="E311" s="55"/>
      <c r="F311" s="43">
        <f t="shared" si="188"/>
        <v>0</v>
      </c>
      <c r="G311" s="43"/>
      <c r="H311" s="55"/>
      <c r="I311" s="505"/>
      <c r="J311" s="55"/>
      <c r="K311" s="55"/>
      <c r="L311" s="55"/>
      <c r="M311" s="505"/>
      <c r="N311" s="55"/>
      <c r="O311" s="55"/>
      <c r="P311" s="55"/>
      <c r="Q311" s="55"/>
      <c r="R311" s="55"/>
      <c r="S311" s="55"/>
      <c r="T311" s="55"/>
      <c r="U311" s="43" t="e">
        <f>SUM(#REF!+#REF!)</f>
        <v>#REF!</v>
      </c>
      <c r="V311" s="55"/>
      <c r="W311" s="43">
        <f t="shared" si="166"/>
        <v>0</v>
      </c>
      <c r="X311" s="56"/>
      <c r="Y311" s="55"/>
    </row>
    <row r="312" spans="1:25" s="57" customFormat="1" hidden="1" x14ac:dyDescent="0.25">
      <c r="A312" s="52"/>
      <c r="B312" s="53" t="s">
        <v>133</v>
      </c>
      <c r="C312" s="54" t="s">
        <v>134</v>
      </c>
      <c r="D312" s="55"/>
      <c r="E312" s="55"/>
      <c r="F312" s="43">
        <f t="shared" si="188"/>
        <v>0</v>
      </c>
      <c r="G312" s="43"/>
      <c r="H312" s="55"/>
      <c r="I312" s="505"/>
      <c r="J312" s="55"/>
      <c r="K312" s="55"/>
      <c r="L312" s="55"/>
      <c r="M312" s="505"/>
      <c r="N312" s="55"/>
      <c r="O312" s="55"/>
      <c r="P312" s="55"/>
      <c r="Q312" s="55"/>
      <c r="R312" s="55"/>
      <c r="S312" s="55"/>
      <c r="T312" s="55"/>
      <c r="U312" s="43" t="e">
        <f>SUM(#REF!+#REF!)</f>
        <v>#REF!</v>
      </c>
      <c r="V312" s="55"/>
      <c r="W312" s="43">
        <f t="shared" si="166"/>
        <v>0</v>
      </c>
      <c r="X312" s="56"/>
      <c r="Y312" s="55"/>
    </row>
    <row r="313" spans="1:25" s="57" customFormat="1" hidden="1" x14ac:dyDescent="0.25">
      <c r="A313" s="52"/>
      <c r="B313" s="53" t="s">
        <v>135</v>
      </c>
      <c r="C313" s="54" t="s">
        <v>136</v>
      </c>
      <c r="D313" s="55"/>
      <c r="E313" s="55"/>
      <c r="F313" s="43">
        <f t="shared" si="188"/>
        <v>0</v>
      </c>
      <c r="G313" s="43"/>
      <c r="H313" s="55"/>
      <c r="I313" s="505"/>
      <c r="J313" s="55"/>
      <c r="K313" s="55"/>
      <c r="L313" s="55"/>
      <c r="M313" s="505"/>
      <c r="N313" s="55"/>
      <c r="O313" s="55"/>
      <c r="P313" s="55"/>
      <c r="Q313" s="55"/>
      <c r="R313" s="55"/>
      <c r="S313" s="55"/>
      <c r="T313" s="55"/>
      <c r="U313" s="43" t="e">
        <f>SUM(#REF!+#REF!)</f>
        <v>#REF!</v>
      </c>
      <c r="V313" s="55"/>
      <c r="W313" s="43">
        <f t="shared" si="166"/>
        <v>0</v>
      </c>
      <c r="X313" s="56"/>
      <c r="Y313" s="55"/>
    </row>
    <row r="314" spans="1:25" s="57" customFormat="1" hidden="1" x14ac:dyDescent="0.25">
      <c r="A314" s="52"/>
      <c r="B314" s="53" t="s">
        <v>137</v>
      </c>
      <c r="C314" s="54" t="s">
        <v>138</v>
      </c>
      <c r="D314" s="55"/>
      <c r="E314" s="55"/>
      <c r="F314" s="43">
        <f t="shared" si="188"/>
        <v>0</v>
      </c>
      <c r="G314" s="43"/>
      <c r="H314" s="55"/>
      <c r="I314" s="505"/>
      <c r="J314" s="55"/>
      <c r="K314" s="55"/>
      <c r="L314" s="55"/>
      <c r="M314" s="505"/>
      <c r="N314" s="55"/>
      <c r="O314" s="55"/>
      <c r="P314" s="55"/>
      <c r="Q314" s="55"/>
      <c r="R314" s="55"/>
      <c r="S314" s="55"/>
      <c r="T314" s="55"/>
      <c r="U314" s="43" t="e">
        <f>SUM(#REF!+#REF!)</f>
        <v>#REF!</v>
      </c>
      <c r="V314" s="55"/>
      <c r="W314" s="43">
        <f t="shared" si="166"/>
        <v>0</v>
      </c>
      <c r="X314" s="56"/>
      <c r="Y314" s="55"/>
    </row>
    <row r="315" spans="1:25" s="57" customFormat="1" hidden="1" x14ac:dyDescent="0.25">
      <c r="A315" s="52"/>
      <c r="B315" s="52">
        <v>3295</v>
      </c>
      <c r="C315" s="54" t="s">
        <v>139</v>
      </c>
      <c r="D315" s="55"/>
      <c r="E315" s="55"/>
      <c r="F315" s="43">
        <f t="shared" si="188"/>
        <v>0</v>
      </c>
      <c r="G315" s="43"/>
      <c r="H315" s="55"/>
      <c r="I315" s="505"/>
      <c r="J315" s="55"/>
      <c r="K315" s="55"/>
      <c r="L315" s="55"/>
      <c r="M315" s="505"/>
      <c r="N315" s="55"/>
      <c r="O315" s="55"/>
      <c r="P315" s="55"/>
      <c r="Q315" s="55"/>
      <c r="R315" s="55"/>
      <c r="S315" s="55"/>
      <c r="T315" s="55"/>
      <c r="U315" s="43" t="e">
        <f>SUM(#REF!+#REF!)</f>
        <v>#REF!</v>
      </c>
      <c r="V315" s="55"/>
      <c r="W315" s="43">
        <f t="shared" si="166"/>
        <v>0</v>
      </c>
      <c r="X315" s="56"/>
      <c r="Y315" s="55"/>
    </row>
    <row r="316" spans="1:25" s="57" customFormat="1" hidden="1" x14ac:dyDescent="0.25">
      <c r="A316" s="52"/>
      <c r="B316" s="52">
        <v>3296</v>
      </c>
      <c r="C316" s="65" t="s">
        <v>140</v>
      </c>
      <c r="D316" s="55"/>
      <c r="E316" s="55"/>
      <c r="F316" s="43">
        <f t="shared" si="188"/>
        <v>0</v>
      </c>
      <c r="G316" s="43"/>
      <c r="H316" s="55"/>
      <c r="I316" s="505"/>
      <c r="J316" s="55"/>
      <c r="K316" s="55"/>
      <c r="L316" s="55"/>
      <c r="M316" s="505"/>
      <c r="N316" s="55"/>
      <c r="O316" s="55"/>
      <c r="P316" s="55"/>
      <c r="Q316" s="55"/>
      <c r="R316" s="55"/>
      <c r="S316" s="55"/>
      <c r="T316" s="55"/>
      <c r="U316" s="43" t="e">
        <f>SUM(#REF!+#REF!)</f>
        <v>#REF!</v>
      </c>
      <c r="V316" s="55"/>
      <c r="W316" s="43">
        <f t="shared" si="166"/>
        <v>0</v>
      </c>
      <c r="X316" s="56"/>
      <c r="Y316" s="55"/>
    </row>
    <row r="317" spans="1:25" s="57" customFormat="1" hidden="1" x14ac:dyDescent="0.25">
      <c r="A317" s="52"/>
      <c r="B317" s="53" t="s">
        <v>141</v>
      </c>
      <c r="C317" s="54" t="s">
        <v>142</v>
      </c>
      <c r="D317" s="55"/>
      <c r="E317" s="55"/>
      <c r="F317" s="43">
        <f t="shared" si="188"/>
        <v>0</v>
      </c>
      <c r="G317" s="43"/>
      <c r="H317" s="55"/>
      <c r="I317" s="505"/>
      <c r="J317" s="55"/>
      <c r="K317" s="55"/>
      <c r="L317" s="55"/>
      <c r="M317" s="505"/>
      <c r="N317" s="55"/>
      <c r="O317" s="55"/>
      <c r="P317" s="55"/>
      <c r="Q317" s="55"/>
      <c r="R317" s="55"/>
      <c r="S317" s="55"/>
      <c r="T317" s="55"/>
      <c r="U317" s="43" t="e">
        <f>SUM(#REF!+#REF!)</f>
        <v>#REF!</v>
      </c>
      <c r="V317" s="55"/>
      <c r="W317" s="43">
        <f t="shared" si="166"/>
        <v>0</v>
      </c>
      <c r="X317" s="56"/>
      <c r="Y317" s="55"/>
    </row>
    <row r="318" spans="1:25" s="61" customFormat="1" hidden="1" x14ac:dyDescent="0.25">
      <c r="A318" s="50"/>
      <c r="B318" s="58">
        <v>34</v>
      </c>
      <c r="C318" s="59" t="s">
        <v>143</v>
      </c>
      <c r="D318" s="60">
        <f>SUM(D319+D324)</f>
        <v>0</v>
      </c>
      <c r="E318" s="60">
        <f>SUM(E319+E324)</f>
        <v>0</v>
      </c>
      <c r="F318" s="43">
        <f t="shared" si="188"/>
        <v>0</v>
      </c>
      <c r="G318" s="60"/>
      <c r="H318" s="60">
        <f>SUM(H319+H324)</f>
        <v>0</v>
      </c>
      <c r="I318" s="506">
        <f>SUM(I319+I324)</f>
        <v>0</v>
      </c>
      <c r="J318" s="60">
        <f t="shared" ref="J318:T318" si="192">SUM(J319+J324)</f>
        <v>0</v>
      </c>
      <c r="K318" s="60">
        <f t="shared" ref="K318" si="193">SUM(K319+K324)</f>
        <v>0</v>
      </c>
      <c r="L318" s="60">
        <f t="shared" si="192"/>
        <v>0</v>
      </c>
      <c r="M318" s="506">
        <f t="shared" si="192"/>
        <v>0</v>
      </c>
      <c r="N318" s="60">
        <f>SUM(N319+N324)</f>
        <v>0</v>
      </c>
      <c r="O318" s="60">
        <f>SUM(O319+O324)</f>
        <v>0</v>
      </c>
      <c r="P318" s="60">
        <f t="shared" si="192"/>
        <v>0</v>
      </c>
      <c r="Q318" s="60">
        <f t="shared" si="192"/>
        <v>0</v>
      </c>
      <c r="R318" s="60">
        <f t="shared" si="192"/>
        <v>0</v>
      </c>
      <c r="S318" s="60">
        <f t="shared" si="192"/>
        <v>0</v>
      </c>
      <c r="T318" s="60">
        <f t="shared" si="192"/>
        <v>0</v>
      </c>
      <c r="U318" s="43" t="e">
        <f>SUM(#REF!+#REF!)</f>
        <v>#REF!</v>
      </c>
      <c r="V318" s="60">
        <f>SUM(V319+V324)</f>
        <v>0</v>
      </c>
      <c r="W318" s="43">
        <f t="shared" si="166"/>
        <v>0</v>
      </c>
      <c r="X318" s="51">
        <v>0</v>
      </c>
      <c r="Y318" s="60">
        <f>SUM(Y319+Y324)</f>
        <v>0</v>
      </c>
    </row>
    <row r="319" spans="1:25" s="61" customFormat="1" hidden="1" x14ac:dyDescent="0.25">
      <c r="A319" s="58"/>
      <c r="B319" s="58">
        <v>342</v>
      </c>
      <c r="C319" s="59" t="s">
        <v>144</v>
      </c>
      <c r="D319" s="60">
        <f>SUM(D320+D321+D322+D323)</f>
        <v>0</v>
      </c>
      <c r="E319" s="60">
        <f>SUM(E320+E321+E322+E323)</f>
        <v>0</v>
      </c>
      <c r="F319" s="43">
        <f t="shared" si="188"/>
        <v>0</v>
      </c>
      <c r="G319" s="60"/>
      <c r="H319" s="60">
        <f>SUM(H320+H321+H322+H323)</f>
        <v>0</v>
      </c>
      <c r="I319" s="506">
        <f>SUM(I320+I321+I322+I323)</f>
        <v>0</v>
      </c>
      <c r="J319" s="60">
        <f t="shared" ref="J319:T319" si="194">SUM(J320+J321+J322+J323)</f>
        <v>0</v>
      </c>
      <c r="K319" s="60">
        <f t="shared" ref="K319" si="195">SUM(K320+K321+K322+K323)</f>
        <v>0</v>
      </c>
      <c r="L319" s="60">
        <f t="shared" si="194"/>
        <v>0</v>
      </c>
      <c r="M319" s="506">
        <f t="shared" si="194"/>
        <v>0</v>
      </c>
      <c r="N319" s="60">
        <f>SUM(N320+N321+N322+N323)</f>
        <v>0</v>
      </c>
      <c r="O319" s="60">
        <f>SUM(O320+O321+O322+O323)</f>
        <v>0</v>
      </c>
      <c r="P319" s="60">
        <f t="shared" si="194"/>
        <v>0</v>
      </c>
      <c r="Q319" s="60">
        <f t="shared" si="194"/>
        <v>0</v>
      </c>
      <c r="R319" s="60">
        <f t="shared" si="194"/>
        <v>0</v>
      </c>
      <c r="S319" s="60">
        <f t="shared" si="194"/>
        <v>0</v>
      </c>
      <c r="T319" s="60">
        <f t="shared" si="194"/>
        <v>0</v>
      </c>
      <c r="U319" s="43" t="e">
        <f>SUM(#REF!+#REF!)</f>
        <v>#REF!</v>
      </c>
      <c r="V319" s="60">
        <f>SUM(V320+V321+V322+V323)</f>
        <v>0</v>
      </c>
      <c r="W319" s="43">
        <f t="shared" si="166"/>
        <v>0</v>
      </c>
      <c r="X319" s="51">
        <v>0</v>
      </c>
      <c r="Y319" s="60">
        <f>SUM(Y320+Y321+Y322+Y323)</f>
        <v>0</v>
      </c>
    </row>
    <row r="320" spans="1:25" s="57" customFormat="1" ht="27.75" hidden="1" customHeight="1" x14ac:dyDescent="0.25">
      <c r="A320" s="52"/>
      <c r="B320" s="53" t="s">
        <v>145</v>
      </c>
      <c r="C320" s="54" t="s">
        <v>146</v>
      </c>
      <c r="D320" s="55"/>
      <c r="E320" s="55"/>
      <c r="F320" s="43">
        <f t="shared" si="188"/>
        <v>0</v>
      </c>
      <c r="G320" s="43"/>
      <c r="H320" s="55"/>
      <c r="I320" s="505"/>
      <c r="J320" s="55"/>
      <c r="K320" s="55"/>
      <c r="L320" s="55"/>
      <c r="M320" s="505"/>
      <c r="N320" s="55"/>
      <c r="O320" s="55"/>
      <c r="P320" s="55"/>
      <c r="Q320" s="55"/>
      <c r="R320" s="55"/>
      <c r="S320" s="55"/>
      <c r="T320" s="55"/>
      <c r="U320" s="43" t="e">
        <f>SUM(#REF!+#REF!)</f>
        <v>#REF!</v>
      </c>
      <c r="V320" s="55"/>
      <c r="W320" s="43">
        <f t="shared" si="166"/>
        <v>0</v>
      </c>
      <c r="X320" s="56"/>
      <c r="Y320" s="55"/>
    </row>
    <row r="321" spans="1:25" s="57" customFormat="1" hidden="1" x14ac:dyDescent="0.25">
      <c r="A321" s="52"/>
      <c r="B321" s="52">
        <v>3426</v>
      </c>
      <c r="C321" s="54" t="s">
        <v>147</v>
      </c>
      <c r="D321" s="55"/>
      <c r="E321" s="55"/>
      <c r="F321" s="43">
        <f t="shared" si="188"/>
        <v>0</v>
      </c>
      <c r="G321" s="43"/>
      <c r="H321" s="55"/>
      <c r="I321" s="505"/>
      <c r="J321" s="55"/>
      <c r="K321" s="55"/>
      <c r="L321" s="55"/>
      <c r="M321" s="505"/>
      <c r="N321" s="55"/>
      <c r="O321" s="55"/>
      <c r="P321" s="55"/>
      <c r="Q321" s="55"/>
      <c r="R321" s="55"/>
      <c r="S321" s="55"/>
      <c r="T321" s="55"/>
      <c r="U321" s="43" t="e">
        <f>SUM(#REF!+#REF!)</f>
        <v>#REF!</v>
      </c>
      <c r="V321" s="55"/>
      <c r="W321" s="43">
        <f t="shared" si="166"/>
        <v>0</v>
      </c>
      <c r="X321" s="56"/>
      <c r="Y321" s="55"/>
    </row>
    <row r="322" spans="1:25" s="57" customFormat="1" ht="27" hidden="1" x14ac:dyDescent="0.25">
      <c r="A322" s="52"/>
      <c r="B322" s="52">
        <v>3427</v>
      </c>
      <c r="C322" s="54" t="s">
        <v>148</v>
      </c>
      <c r="D322" s="55"/>
      <c r="E322" s="55"/>
      <c r="F322" s="43">
        <f t="shared" si="188"/>
        <v>0</v>
      </c>
      <c r="G322" s="43"/>
      <c r="H322" s="55"/>
      <c r="I322" s="505"/>
      <c r="J322" s="55"/>
      <c r="K322" s="55"/>
      <c r="L322" s="55"/>
      <c r="M322" s="505"/>
      <c r="N322" s="55"/>
      <c r="O322" s="55"/>
      <c r="P322" s="55"/>
      <c r="Q322" s="55"/>
      <c r="R322" s="55"/>
      <c r="S322" s="55"/>
      <c r="T322" s="55"/>
      <c r="U322" s="43" t="e">
        <f>SUM(#REF!+#REF!)</f>
        <v>#REF!</v>
      </c>
      <c r="V322" s="55"/>
      <c r="W322" s="43">
        <f t="shared" si="166"/>
        <v>0</v>
      </c>
      <c r="X322" s="56"/>
      <c r="Y322" s="55"/>
    </row>
    <row r="323" spans="1:25" s="57" customFormat="1" hidden="1" x14ac:dyDescent="0.25">
      <c r="A323" s="52"/>
      <c r="B323" s="52">
        <v>3428</v>
      </c>
      <c r="C323" s="54" t="s">
        <v>149</v>
      </c>
      <c r="D323" s="55"/>
      <c r="E323" s="55"/>
      <c r="F323" s="43">
        <f t="shared" si="188"/>
        <v>0</v>
      </c>
      <c r="G323" s="43"/>
      <c r="H323" s="55"/>
      <c r="I323" s="505"/>
      <c r="J323" s="55"/>
      <c r="K323" s="55"/>
      <c r="L323" s="55"/>
      <c r="M323" s="505"/>
      <c r="N323" s="55"/>
      <c r="O323" s="55"/>
      <c r="P323" s="55"/>
      <c r="Q323" s="55"/>
      <c r="R323" s="55"/>
      <c r="S323" s="55"/>
      <c r="T323" s="55"/>
      <c r="U323" s="43" t="e">
        <f>SUM(#REF!+#REF!)</f>
        <v>#REF!</v>
      </c>
      <c r="V323" s="55"/>
      <c r="W323" s="43">
        <f t="shared" si="166"/>
        <v>0</v>
      </c>
      <c r="X323" s="56"/>
      <c r="Y323" s="55"/>
    </row>
    <row r="324" spans="1:25" s="61" customFormat="1" hidden="1" x14ac:dyDescent="0.25">
      <c r="A324" s="58"/>
      <c r="B324" s="58">
        <v>343</v>
      </c>
      <c r="C324" s="59"/>
      <c r="D324" s="60">
        <f>SUM(D325+D326+D327+D328)</f>
        <v>0</v>
      </c>
      <c r="E324" s="60">
        <f>SUM(E325+E326+E327+E328)</f>
        <v>0</v>
      </c>
      <c r="F324" s="43">
        <f t="shared" si="188"/>
        <v>0</v>
      </c>
      <c r="G324" s="60"/>
      <c r="H324" s="60">
        <f>SUM(H325+H326+H327+H328)</f>
        <v>0</v>
      </c>
      <c r="I324" s="506">
        <f>SUM(I325+I326+I327+I328)</f>
        <v>0</v>
      </c>
      <c r="J324" s="60">
        <f t="shared" ref="J324:T324" si="196">SUM(J325+J326+J327+J328)</f>
        <v>0</v>
      </c>
      <c r="K324" s="60">
        <f t="shared" ref="K324" si="197">SUM(K325+K326+K327+K328)</f>
        <v>0</v>
      </c>
      <c r="L324" s="60">
        <f t="shared" si="196"/>
        <v>0</v>
      </c>
      <c r="M324" s="506">
        <f t="shared" si="196"/>
        <v>0</v>
      </c>
      <c r="N324" s="60">
        <f>SUM(N325+N326+N327+N328)</f>
        <v>0</v>
      </c>
      <c r="O324" s="60">
        <f>SUM(O325+O326+O327+O328)</f>
        <v>0</v>
      </c>
      <c r="P324" s="60">
        <f t="shared" si="196"/>
        <v>0</v>
      </c>
      <c r="Q324" s="60">
        <f t="shared" si="196"/>
        <v>0</v>
      </c>
      <c r="R324" s="60">
        <f t="shared" si="196"/>
        <v>0</v>
      </c>
      <c r="S324" s="60">
        <f t="shared" si="196"/>
        <v>0</v>
      </c>
      <c r="T324" s="60">
        <f t="shared" si="196"/>
        <v>0</v>
      </c>
      <c r="U324" s="43" t="e">
        <f>SUM(#REF!+#REF!)</f>
        <v>#REF!</v>
      </c>
      <c r="V324" s="60">
        <f>SUM(V325+V326+V327+V328)</f>
        <v>0</v>
      </c>
      <c r="W324" s="43">
        <f t="shared" si="166"/>
        <v>0</v>
      </c>
      <c r="X324" s="51">
        <v>0</v>
      </c>
      <c r="Y324" s="60">
        <f>SUM(Y325+Y326+Y327+Y328)</f>
        <v>0</v>
      </c>
    </row>
    <row r="325" spans="1:25" s="57" customFormat="1" hidden="1" x14ac:dyDescent="0.25">
      <c r="A325" s="52"/>
      <c r="B325" s="53" t="s">
        <v>150</v>
      </c>
      <c r="C325" s="54" t="s">
        <v>151</v>
      </c>
      <c r="D325" s="55"/>
      <c r="E325" s="55"/>
      <c r="F325" s="43">
        <f t="shared" si="188"/>
        <v>0</v>
      </c>
      <c r="G325" s="43"/>
      <c r="H325" s="55"/>
      <c r="I325" s="505"/>
      <c r="J325" s="55"/>
      <c r="K325" s="55"/>
      <c r="L325" s="55"/>
      <c r="M325" s="505"/>
      <c r="N325" s="55"/>
      <c r="O325" s="55"/>
      <c r="P325" s="55"/>
      <c r="Q325" s="55"/>
      <c r="R325" s="55"/>
      <c r="S325" s="55"/>
      <c r="T325" s="55"/>
      <c r="U325" s="43" t="e">
        <f>SUM(#REF!+#REF!)</f>
        <v>#REF!</v>
      </c>
      <c r="V325" s="55"/>
      <c r="W325" s="43">
        <f t="shared" si="166"/>
        <v>0</v>
      </c>
      <c r="X325" s="56"/>
      <c r="Y325" s="55"/>
    </row>
    <row r="326" spans="1:25" s="57" customFormat="1" hidden="1" x14ac:dyDescent="0.25">
      <c r="A326" s="52"/>
      <c r="B326" s="53" t="s">
        <v>152</v>
      </c>
      <c r="C326" s="54" t="s">
        <v>153</v>
      </c>
      <c r="D326" s="55"/>
      <c r="E326" s="55"/>
      <c r="F326" s="43">
        <f t="shared" si="188"/>
        <v>0</v>
      </c>
      <c r="G326" s="43"/>
      <c r="H326" s="55"/>
      <c r="I326" s="505"/>
      <c r="J326" s="55"/>
      <c r="K326" s="55"/>
      <c r="L326" s="55"/>
      <c r="M326" s="505"/>
      <c r="N326" s="55"/>
      <c r="O326" s="55"/>
      <c r="P326" s="55"/>
      <c r="Q326" s="55"/>
      <c r="R326" s="55"/>
      <c r="S326" s="55"/>
      <c r="T326" s="55"/>
      <c r="U326" s="43" t="e">
        <f>SUM(#REF!+#REF!)</f>
        <v>#REF!</v>
      </c>
      <c r="V326" s="55"/>
      <c r="W326" s="43">
        <f t="shared" si="166"/>
        <v>0</v>
      </c>
      <c r="X326" s="56"/>
      <c r="Y326" s="55"/>
    </row>
    <row r="327" spans="1:25" s="57" customFormat="1" hidden="1" x14ac:dyDescent="0.25">
      <c r="A327" s="52"/>
      <c r="B327" s="53" t="s">
        <v>154</v>
      </c>
      <c r="C327" s="54" t="s">
        <v>155</v>
      </c>
      <c r="D327" s="55"/>
      <c r="E327" s="55"/>
      <c r="F327" s="43">
        <f t="shared" si="188"/>
        <v>0</v>
      </c>
      <c r="G327" s="43"/>
      <c r="H327" s="55"/>
      <c r="I327" s="505"/>
      <c r="J327" s="55"/>
      <c r="K327" s="55"/>
      <c r="L327" s="55"/>
      <c r="M327" s="505"/>
      <c r="N327" s="55"/>
      <c r="O327" s="55"/>
      <c r="P327" s="55"/>
      <c r="Q327" s="55"/>
      <c r="R327" s="55"/>
      <c r="S327" s="55"/>
      <c r="T327" s="55"/>
      <c r="U327" s="43" t="e">
        <f>SUM(#REF!+#REF!)</f>
        <v>#REF!</v>
      </c>
      <c r="V327" s="55"/>
      <c r="W327" s="43">
        <f t="shared" si="166"/>
        <v>0</v>
      </c>
      <c r="X327" s="56"/>
      <c r="Y327" s="55"/>
    </row>
    <row r="328" spans="1:25" s="57" customFormat="1" hidden="1" x14ac:dyDescent="0.25">
      <c r="A328" s="52"/>
      <c r="B328" s="53" t="s">
        <v>156</v>
      </c>
      <c r="C328" s="54" t="s">
        <v>157</v>
      </c>
      <c r="D328" s="55"/>
      <c r="E328" s="55"/>
      <c r="F328" s="43">
        <f t="shared" si="188"/>
        <v>0</v>
      </c>
      <c r="G328" s="43"/>
      <c r="H328" s="55"/>
      <c r="I328" s="505"/>
      <c r="J328" s="55"/>
      <c r="K328" s="55"/>
      <c r="L328" s="55"/>
      <c r="M328" s="505"/>
      <c r="N328" s="55"/>
      <c r="O328" s="55"/>
      <c r="P328" s="55"/>
      <c r="Q328" s="55"/>
      <c r="R328" s="55"/>
      <c r="S328" s="55"/>
      <c r="T328" s="55"/>
      <c r="U328" s="43" t="e">
        <f>SUM(#REF!+#REF!)</f>
        <v>#REF!</v>
      </c>
      <c r="V328" s="55"/>
      <c r="W328" s="43">
        <f t="shared" si="166"/>
        <v>0</v>
      </c>
      <c r="X328" s="56"/>
      <c r="Y328" s="55"/>
    </row>
    <row r="329" spans="1:25" s="46" customFormat="1" hidden="1" x14ac:dyDescent="0.25">
      <c r="B329" s="66">
        <v>4</v>
      </c>
      <c r="C329" s="46" t="s">
        <v>158</v>
      </c>
      <c r="D329" s="49">
        <f>SUM(D330)</f>
        <v>0</v>
      </c>
      <c r="E329" s="49">
        <f t="shared" ref="E329:V329" si="198">SUM(E330)</f>
        <v>0</v>
      </c>
      <c r="F329" s="43">
        <f t="shared" si="188"/>
        <v>0</v>
      </c>
      <c r="G329" s="49"/>
      <c r="H329" s="49">
        <f t="shared" si="198"/>
        <v>0</v>
      </c>
      <c r="I329" s="368">
        <f t="shared" si="198"/>
        <v>0</v>
      </c>
      <c r="J329" s="49">
        <f t="shared" si="198"/>
        <v>0</v>
      </c>
      <c r="K329" s="49">
        <f t="shared" si="198"/>
        <v>0</v>
      </c>
      <c r="L329" s="49">
        <f t="shared" si="198"/>
        <v>0</v>
      </c>
      <c r="M329" s="368">
        <f t="shared" si="198"/>
        <v>0</v>
      </c>
      <c r="N329" s="49">
        <f t="shared" si="198"/>
        <v>0</v>
      </c>
      <c r="O329" s="49">
        <f t="shared" si="198"/>
        <v>0</v>
      </c>
      <c r="P329" s="49">
        <f t="shared" si="198"/>
        <v>0</v>
      </c>
      <c r="Q329" s="49">
        <f t="shared" si="198"/>
        <v>0</v>
      </c>
      <c r="R329" s="49">
        <f t="shared" si="198"/>
        <v>0</v>
      </c>
      <c r="S329" s="49">
        <f t="shared" si="198"/>
        <v>0</v>
      </c>
      <c r="T329" s="49">
        <f t="shared" si="198"/>
        <v>0</v>
      </c>
      <c r="U329" s="43" t="e">
        <f>SUM(#REF!+#REF!)</f>
        <v>#REF!</v>
      </c>
      <c r="V329" s="49">
        <f t="shared" si="198"/>
        <v>0</v>
      </c>
      <c r="W329" s="43">
        <f t="shared" si="166"/>
        <v>0</v>
      </c>
      <c r="X329" s="51">
        <v>0</v>
      </c>
      <c r="Y329" s="49">
        <f>SUM(Y330)</f>
        <v>0</v>
      </c>
    </row>
    <row r="330" spans="1:25" s="46" customFormat="1" hidden="1" x14ac:dyDescent="0.25">
      <c r="B330" s="66">
        <v>42</v>
      </c>
      <c r="D330" s="49">
        <f>SUM(D331+D339+D342+D347)</f>
        <v>0</v>
      </c>
      <c r="E330" s="49">
        <f>SUM(E331+E339+E342+E347)</f>
        <v>0</v>
      </c>
      <c r="F330" s="43">
        <f t="shared" si="188"/>
        <v>0</v>
      </c>
      <c r="G330" s="49"/>
      <c r="H330" s="49">
        <f>SUM(H331+H339+H342+H347)</f>
        <v>0</v>
      </c>
      <c r="I330" s="368">
        <f>SUM(I331+I339+I342+I347)</f>
        <v>0</v>
      </c>
      <c r="J330" s="49">
        <f t="shared" ref="J330:T330" si="199">SUM(J331+J339+J342+J347)</f>
        <v>0</v>
      </c>
      <c r="K330" s="49">
        <f t="shared" ref="K330" si="200">SUM(K331+K339+K342+K347)</f>
        <v>0</v>
      </c>
      <c r="L330" s="49">
        <f t="shared" si="199"/>
        <v>0</v>
      </c>
      <c r="M330" s="368">
        <f t="shared" si="199"/>
        <v>0</v>
      </c>
      <c r="N330" s="49">
        <f>SUM(N331+N339+N342+N347)</f>
        <v>0</v>
      </c>
      <c r="O330" s="49">
        <f>SUM(O331+O339+O342+O347)</f>
        <v>0</v>
      </c>
      <c r="P330" s="49">
        <f t="shared" si="199"/>
        <v>0</v>
      </c>
      <c r="Q330" s="49">
        <f t="shared" si="199"/>
        <v>0</v>
      </c>
      <c r="R330" s="49">
        <f t="shared" si="199"/>
        <v>0</v>
      </c>
      <c r="S330" s="49">
        <f t="shared" si="199"/>
        <v>0</v>
      </c>
      <c r="T330" s="49">
        <f t="shared" si="199"/>
        <v>0</v>
      </c>
      <c r="U330" s="43" t="e">
        <f>SUM(#REF!+#REF!)</f>
        <v>#REF!</v>
      </c>
      <c r="V330" s="49">
        <f>SUM(V331+V339+V342+V347)</f>
        <v>0</v>
      </c>
      <c r="W330" s="43">
        <f t="shared" si="166"/>
        <v>0</v>
      </c>
      <c r="X330" s="51">
        <v>0</v>
      </c>
      <c r="Y330" s="49">
        <f>SUM(Y331+Y339+Y342+Y347)</f>
        <v>0</v>
      </c>
    </row>
    <row r="331" spans="1:25" s="46" customFormat="1" hidden="1" x14ac:dyDescent="0.25">
      <c r="B331" s="66">
        <v>422</v>
      </c>
      <c r="D331" s="49">
        <f>SUM(D332+D333+D334+D335+D336+D337+D338)</f>
        <v>0</v>
      </c>
      <c r="E331" s="49">
        <f>SUM(E332+E333+E334+E335+E336+E337+E338)</f>
        <v>0</v>
      </c>
      <c r="F331" s="43">
        <f t="shared" si="188"/>
        <v>0</v>
      </c>
      <c r="G331" s="49"/>
      <c r="H331" s="49">
        <f>SUM(H332+H333+H334+H335+H336+H337+H338)</f>
        <v>0</v>
      </c>
      <c r="I331" s="368">
        <f>SUM(I332+I333+I334+I335+I336+I337+I338)</f>
        <v>0</v>
      </c>
      <c r="J331" s="49">
        <f t="shared" ref="J331:T331" si="201">SUM(J332+J333+J334+J335+J336+J337+J338)</f>
        <v>0</v>
      </c>
      <c r="K331" s="49">
        <f t="shared" ref="K331" si="202">SUM(K332+K333+K334+K335+K336+K337+K338)</f>
        <v>0</v>
      </c>
      <c r="L331" s="49">
        <f t="shared" si="201"/>
        <v>0</v>
      </c>
      <c r="M331" s="368">
        <f t="shared" si="201"/>
        <v>0</v>
      </c>
      <c r="N331" s="49">
        <f>SUM(N332+N333+N334+N335+N336+N337+N338)</f>
        <v>0</v>
      </c>
      <c r="O331" s="49">
        <f>SUM(O332+O333+O334+O335+O336+O337+O338)</f>
        <v>0</v>
      </c>
      <c r="P331" s="49">
        <f t="shared" si="201"/>
        <v>0</v>
      </c>
      <c r="Q331" s="49">
        <f t="shared" si="201"/>
        <v>0</v>
      </c>
      <c r="R331" s="49">
        <f t="shared" si="201"/>
        <v>0</v>
      </c>
      <c r="S331" s="49">
        <f t="shared" si="201"/>
        <v>0</v>
      </c>
      <c r="T331" s="49">
        <f t="shared" si="201"/>
        <v>0</v>
      </c>
      <c r="U331" s="43" t="e">
        <f>SUM(#REF!+#REF!)</f>
        <v>#REF!</v>
      </c>
      <c r="V331" s="49">
        <f>SUM(V332+V333+V334+V335+V336+V337+V338)</f>
        <v>0</v>
      </c>
      <c r="W331" s="43">
        <f t="shared" ref="W331:W394" si="203">SUM(H331:R331)</f>
        <v>0</v>
      </c>
      <c r="X331" s="51">
        <v>0</v>
      </c>
      <c r="Y331" s="49">
        <f>SUM(Y332+Y333+Y334+Y335+Y336+Y337+Y338)</f>
        <v>0</v>
      </c>
    </row>
    <row r="332" spans="1:25" s="57" customFormat="1" hidden="1" x14ac:dyDescent="0.25">
      <c r="A332" s="52"/>
      <c r="B332" s="67" t="s">
        <v>159</v>
      </c>
      <c r="C332" s="68" t="s">
        <v>160</v>
      </c>
      <c r="D332" s="55"/>
      <c r="E332" s="55"/>
      <c r="F332" s="43">
        <f t="shared" si="188"/>
        <v>0</v>
      </c>
      <c r="G332" s="43"/>
      <c r="H332" s="55"/>
      <c r="I332" s="505"/>
      <c r="J332" s="55"/>
      <c r="K332" s="55"/>
      <c r="L332" s="55"/>
      <c r="M332" s="505"/>
      <c r="N332" s="55"/>
      <c r="O332" s="55"/>
      <c r="P332" s="55"/>
      <c r="Q332" s="55"/>
      <c r="R332" s="55"/>
      <c r="S332" s="55"/>
      <c r="T332" s="55"/>
      <c r="U332" s="43" t="e">
        <f>SUM(#REF!+#REF!)</f>
        <v>#REF!</v>
      </c>
      <c r="V332" s="55"/>
      <c r="W332" s="43">
        <f t="shared" si="203"/>
        <v>0</v>
      </c>
      <c r="X332" s="56"/>
      <c r="Y332" s="55"/>
    </row>
    <row r="333" spans="1:25" s="57" customFormat="1" hidden="1" x14ac:dyDescent="0.25">
      <c r="A333" s="52"/>
      <c r="B333" s="67" t="s">
        <v>161</v>
      </c>
      <c r="C333" s="68" t="s">
        <v>162</v>
      </c>
      <c r="D333" s="55"/>
      <c r="E333" s="55"/>
      <c r="F333" s="43">
        <f t="shared" si="188"/>
        <v>0</v>
      </c>
      <c r="G333" s="43"/>
      <c r="H333" s="55"/>
      <c r="I333" s="505"/>
      <c r="J333" s="55"/>
      <c r="K333" s="55"/>
      <c r="L333" s="55"/>
      <c r="M333" s="505"/>
      <c r="N333" s="55"/>
      <c r="O333" s="55"/>
      <c r="P333" s="55"/>
      <c r="Q333" s="55"/>
      <c r="R333" s="55"/>
      <c r="S333" s="55"/>
      <c r="T333" s="55"/>
      <c r="U333" s="43" t="e">
        <f>SUM(#REF!+#REF!)</f>
        <v>#REF!</v>
      </c>
      <c r="V333" s="55"/>
      <c r="W333" s="43">
        <f t="shared" si="203"/>
        <v>0</v>
      </c>
      <c r="X333" s="56"/>
      <c r="Y333" s="55"/>
    </row>
    <row r="334" spans="1:25" s="57" customFormat="1" hidden="1" x14ac:dyDescent="0.25">
      <c r="A334" s="52"/>
      <c r="B334" s="67" t="s">
        <v>163</v>
      </c>
      <c r="C334" s="68" t="s">
        <v>164</v>
      </c>
      <c r="D334" s="55"/>
      <c r="E334" s="55"/>
      <c r="F334" s="43">
        <f t="shared" si="188"/>
        <v>0</v>
      </c>
      <c r="G334" s="43"/>
      <c r="H334" s="55"/>
      <c r="I334" s="505"/>
      <c r="J334" s="55"/>
      <c r="K334" s="55"/>
      <c r="L334" s="55"/>
      <c r="M334" s="505"/>
      <c r="N334" s="55"/>
      <c r="O334" s="55"/>
      <c r="P334" s="55"/>
      <c r="Q334" s="55"/>
      <c r="R334" s="55"/>
      <c r="S334" s="55"/>
      <c r="T334" s="55"/>
      <c r="U334" s="43" t="e">
        <f>SUM(#REF!+#REF!)</f>
        <v>#REF!</v>
      </c>
      <c r="V334" s="55"/>
      <c r="W334" s="43">
        <f t="shared" si="203"/>
        <v>0</v>
      </c>
      <c r="X334" s="56"/>
      <c r="Y334" s="55"/>
    </row>
    <row r="335" spans="1:25" s="57" customFormat="1" hidden="1" x14ac:dyDescent="0.25">
      <c r="A335" s="52"/>
      <c r="B335" s="67" t="s">
        <v>165</v>
      </c>
      <c r="C335" s="68" t="s">
        <v>166</v>
      </c>
      <c r="D335" s="55"/>
      <c r="E335" s="55"/>
      <c r="F335" s="43">
        <f t="shared" ref="F335:F349" si="204">SUM(H335:T335)</f>
        <v>0</v>
      </c>
      <c r="G335" s="43"/>
      <c r="H335" s="55"/>
      <c r="I335" s="505"/>
      <c r="J335" s="55"/>
      <c r="K335" s="55"/>
      <c r="L335" s="55"/>
      <c r="M335" s="505"/>
      <c r="N335" s="55"/>
      <c r="O335" s="55"/>
      <c r="P335" s="55"/>
      <c r="Q335" s="55"/>
      <c r="R335" s="55"/>
      <c r="S335" s="55"/>
      <c r="T335" s="55"/>
      <c r="U335" s="43" t="e">
        <f>SUM(#REF!+#REF!)</f>
        <v>#REF!</v>
      </c>
      <c r="V335" s="55"/>
      <c r="W335" s="43">
        <f t="shared" si="203"/>
        <v>0</v>
      </c>
      <c r="X335" s="56"/>
      <c r="Y335" s="55"/>
    </row>
    <row r="336" spans="1:25" s="57" customFormat="1" hidden="1" x14ac:dyDescent="0.25">
      <c r="A336" s="52"/>
      <c r="B336" s="67" t="s">
        <v>167</v>
      </c>
      <c r="C336" s="68" t="s">
        <v>168</v>
      </c>
      <c r="D336" s="55"/>
      <c r="E336" s="55"/>
      <c r="F336" s="43">
        <f t="shared" si="204"/>
        <v>0</v>
      </c>
      <c r="G336" s="43"/>
      <c r="H336" s="55"/>
      <c r="I336" s="505"/>
      <c r="J336" s="55"/>
      <c r="K336" s="55"/>
      <c r="L336" s="55"/>
      <c r="M336" s="505"/>
      <c r="N336" s="55"/>
      <c r="O336" s="55"/>
      <c r="P336" s="55"/>
      <c r="Q336" s="55"/>
      <c r="R336" s="55"/>
      <c r="S336" s="55"/>
      <c r="T336" s="55"/>
      <c r="U336" s="43" t="e">
        <f>SUM(#REF!+#REF!)</f>
        <v>#REF!</v>
      </c>
      <c r="V336" s="55"/>
      <c r="W336" s="43">
        <f t="shared" si="203"/>
        <v>0</v>
      </c>
      <c r="X336" s="56"/>
      <c r="Y336" s="55"/>
    </row>
    <row r="337" spans="1:25" s="57" customFormat="1" hidden="1" x14ac:dyDescent="0.25">
      <c r="A337" s="52"/>
      <c r="B337" s="67" t="s">
        <v>169</v>
      </c>
      <c r="C337" s="68" t="s">
        <v>170</v>
      </c>
      <c r="D337" s="55"/>
      <c r="E337" s="55"/>
      <c r="F337" s="43">
        <f t="shared" si="204"/>
        <v>0</v>
      </c>
      <c r="G337" s="43"/>
      <c r="H337" s="55"/>
      <c r="I337" s="505"/>
      <c r="J337" s="55"/>
      <c r="K337" s="55"/>
      <c r="L337" s="55"/>
      <c r="M337" s="505"/>
      <c r="N337" s="55"/>
      <c r="O337" s="55"/>
      <c r="P337" s="55"/>
      <c r="Q337" s="55"/>
      <c r="R337" s="55"/>
      <c r="S337" s="55"/>
      <c r="T337" s="55"/>
      <c r="U337" s="43" t="e">
        <f>SUM(#REF!+#REF!)</f>
        <v>#REF!</v>
      </c>
      <c r="V337" s="55"/>
      <c r="W337" s="43">
        <f t="shared" si="203"/>
        <v>0</v>
      </c>
      <c r="X337" s="56"/>
      <c r="Y337" s="55"/>
    </row>
    <row r="338" spans="1:25" s="57" customFormat="1" hidden="1" x14ac:dyDescent="0.25">
      <c r="A338" s="52"/>
      <c r="B338" s="67" t="s">
        <v>171</v>
      </c>
      <c r="C338" s="68" t="s">
        <v>172</v>
      </c>
      <c r="D338" s="55"/>
      <c r="E338" s="55"/>
      <c r="F338" s="43">
        <f t="shared" si="204"/>
        <v>0</v>
      </c>
      <c r="G338" s="43"/>
      <c r="H338" s="55"/>
      <c r="I338" s="505"/>
      <c r="J338" s="55"/>
      <c r="K338" s="55"/>
      <c r="L338" s="55"/>
      <c r="M338" s="505"/>
      <c r="N338" s="55"/>
      <c r="O338" s="55"/>
      <c r="P338" s="55"/>
      <c r="Q338" s="55"/>
      <c r="R338" s="55"/>
      <c r="S338" s="55"/>
      <c r="T338" s="55"/>
      <c r="U338" s="43" t="e">
        <f>SUM(#REF!+#REF!)</f>
        <v>#REF!</v>
      </c>
      <c r="V338" s="55"/>
      <c r="W338" s="43">
        <f t="shared" si="203"/>
        <v>0</v>
      </c>
      <c r="X338" s="56"/>
      <c r="Y338" s="55"/>
    </row>
    <row r="339" spans="1:25" s="61" customFormat="1" hidden="1" x14ac:dyDescent="0.25">
      <c r="A339" s="58"/>
      <c r="B339" s="58">
        <v>423</v>
      </c>
      <c r="C339" s="69"/>
      <c r="D339" s="60">
        <f>SUM(D340+D341)</f>
        <v>0</v>
      </c>
      <c r="E339" s="60">
        <f>SUM(E340+E341)</f>
        <v>0</v>
      </c>
      <c r="F339" s="43">
        <f t="shared" si="204"/>
        <v>0</v>
      </c>
      <c r="G339" s="60"/>
      <c r="H339" s="60">
        <f>SUM(H340+H341)</f>
        <v>0</v>
      </c>
      <c r="I339" s="506">
        <f>SUM(I340+I341)</f>
        <v>0</v>
      </c>
      <c r="J339" s="60">
        <f t="shared" ref="J339:T339" si="205">SUM(J340+J341)</f>
        <v>0</v>
      </c>
      <c r="K339" s="60">
        <f t="shared" ref="K339" si="206">SUM(K340+K341)</f>
        <v>0</v>
      </c>
      <c r="L339" s="60">
        <f t="shared" si="205"/>
        <v>0</v>
      </c>
      <c r="M339" s="506">
        <f t="shared" si="205"/>
        <v>0</v>
      </c>
      <c r="N339" s="60">
        <f>SUM(N340+N341)</f>
        <v>0</v>
      </c>
      <c r="O339" s="60">
        <f>SUM(O340+O341)</f>
        <v>0</v>
      </c>
      <c r="P339" s="60">
        <f t="shared" si="205"/>
        <v>0</v>
      </c>
      <c r="Q339" s="60">
        <f t="shared" si="205"/>
        <v>0</v>
      </c>
      <c r="R339" s="60">
        <f t="shared" si="205"/>
        <v>0</v>
      </c>
      <c r="S339" s="60">
        <f t="shared" si="205"/>
        <v>0</v>
      </c>
      <c r="T339" s="60">
        <f t="shared" si="205"/>
        <v>0</v>
      </c>
      <c r="U339" s="43" t="e">
        <f>SUM(#REF!+#REF!)</f>
        <v>#REF!</v>
      </c>
      <c r="V339" s="60">
        <f>SUM(V340+V341)</f>
        <v>0</v>
      </c>
      <c r="W339" s="43">
        <f t="shared" si="203"/>
        <v>0</v>
      </c>
      <c r="X339" s="51">
        <v>0</v>
      </c>
      <c r="Y339" s="60">
        <f>SUM(Y340+Y341)</f>
        <v>0</v>
      </c>
    </row>
    <row r="340" spans="1:25" s="57" customFormat="1" hidden="1" x14ac:dyDescent="0.25">
      <c r="A340" s="52"/>
      <c r="B340" s="67" t="s">
        <v>173</v>
      </c>
      <c r="C340" s="68" t="s">
        <v>174</v>
      </c>
      <c r="D340" s="55"/>
      <c r="E340" s="55"/>
      <c r="F340" s="43">
        <f t="shared" si="204"/>
        <v>0</v>
      </c>
      <c r="G340" s="43"/>
      <c r="H340" s="55"/>
      <c r="I340" s="505"/>
      <c r="J340" s="55"/>
      <c r="K340" s="55"/>
      <c r="L340" s="55"/>
      <c r="M340" s="505"/>
      <c r="N340" s="55"/>
      <c r="O340" s="55"/>
      <c r="P340" s="55"/>
      <c r="Q340" s="55"/>
      <c r="R340" s="55"/>
      <c r="S340" s="55"/>
      <c r="T340" s="55"/>
      <c r="U340" s="43" t="e">
        <f>SUM(#REF!+#REF!)</f>
        <v>#REF!</v>
      </c>
      <c r="V340" s="55"/>
      <c r="W340" s="43">
        <f t="shared" si="203"/>
        <v>0</v>
      </c>
      <c r="X340" s="56"/>
      <c r="Y340" s="55"/>
    </row>
    <row r="341" spans="1:25" s="57" customFormat="1" hidden="1" x14ac:dyDescent="0.25">
      <c r="A341" s="52"/>
      <c r="B341" s="67" t="s">
        <v>175</v>
      </c>
      <c r="C341" s="68" t="s">
        <v>176</v>
      </c>
      <c r="D341" s="55"/>
      <c r="E341" s="55"/>
      <c r="F341" s="43">
        <f t="shared" si="204"/>
        <v>0</v>
      </c>
      <c r="G341" s="43"/>
      <c r="H341" s="55"/>
      <c r="I341" s="505"/>
      <c r="J341" s="55"/>
      <c r="K341" s="55"/>
      <c r="L341" s="55"/>
      <c r="M341" s="505"/>
      <c r="N341" s="55"/>
      <c r="O341" s="55"/>
      <c r="P341" s="55"/>
      <c r="Q341" s="55"/>
      <c r="R341" s="55"/>
      <c r="S341" s="55"/>
      <c r="T341" s="55"/>
      <c r="U341" s="43" t="e">
        <f>SUM(#REF!+#REF!)</f>
        <v>#REF!</v>
      </c>
      <c r="V341" s="55"/>
      <c r="W341" s="43">
        <f t="shared" si="203"/>
        <v>0</v>
      </c>
      <c r="X341" s="56"/>
      <c r="Y341" s="55"/>
    </row>
    <row r="342" spans="1:25" s="61" customFormat="1" hidden="1" x14ac:dyDescent="0.25">
      <c r="A342" s="58"/>
      <c r="B342" s="58">
        <v>424</v>
      </c>
      <c r="C342" s="69"/>
      <c r="D342" s="60">
        <f>SUM(D343+D344+D345+D346)</f>
        <v>0</v>
      </c>
      <c r="E342" s="60">
        <f>SUM(E343+E344+E345+E346)</f>
        <v>0</v>
      </c>
      <c r="F342" s="43">
        <f t="shared" si="204"/>
        <v>0</v>
      </c>
      <c r="G342" s="60"/>
      <c r="H342" s="60">
        <f>SUM(H343+H344+H345+H346)</f>
        <v>0</v>
      </c>
      <c r="I342" s="506">
        <f>SUM(I343+I344+I345+I346)</f>
        <v>0</v>
      </c>
      <c r="J342" s="60">
        <f t="shared" ref="J342:T342" si="207">SUM(J343+J344+J345+J346)</f>
        <v>0</v>
      </c>
      <c r="K342" s="60">
        <f t="shared" ref="K342" si="208">SUM(K343+K344+K345+K346)</f>
        <v>0</v>
      </c>
      <c r="L342" s="60">
        <f t="shared" si="207"/>
        <v>0</v>
      </c>
      <c r="M342" s="506">
        <f t="shared" si="207"/>
        <v>0</v>
      </c>
      <c r="N342" s="60">
        <f>SUM(N343+N344+N345+N346)</f>
        <v>0</v>
      </c>
      <c r="O342" s="60">
        <f>SUM(O343+O344+O345+O346)</f>
        <v>0</v>
      </c>
      <c r="P342" s="60">
        <f t="shared" si="207"/>
        <v>0</v>
      </c>
      <c r="Q342" s="60">
        <f t="shared" si="207"/>
        <v>0</v>
      </c>
      <c r="R342" s="60">
        <f t="shared" si="207"/>
        <v>0</v>
      </c>
      <c r="S342" s="60">
        <f t="shared" si="207"/>
        <v>0</v>
      </c>
      <c r="T342" s="60">
        <f t="shared" si="207"/>
        <v>0</v>
      </c>
      <c r="U342" s="43" t="e">
        <f>SUM(#REF!+#REF!)</f>
        <v>#REF!</v>
      </c>
      <c r="V342" s="60">
        <f>SUM(V343+V344+V345+V346)</f>
        <v>0</v>
      </c>
      <c r="W342" s="43">
        <f t="shared" si="203"/>
        <v>0</v>
      </c>
      <c r="X342" s="51">
        <v>0</v>
      </c>
      <c r="Y342" s="60">
        <f>SUM(Y343+Y344+Y345+Y346)</f>
        <v>0</v>
      </c>
    </row>
    <row r="343" spans="1:25" s="57" customFormat="1" hidden="1" x14ac:dyDescent="0.25">
      <c r="A343" s="52"/>
      <c r="B343" s="70">
        <v>4241</v>
      </c>
      <c r="C343" s="71" t="s">
        <v>177</v>
      </c>
      <c r="D343" s="55"/>
      <c r="E343" s="55"/>
      <c r="F343" s="43">
        <f t="shared" si="204"/>
        <v>0</v>
      </c>
      <c r="G343" s="43"/>
      <c r="H343" s="55"/>
      <c r="I343" s="505"/>
      <c r="J343" s="55"/>
      <c r="K343" s="55"/>
      <c r="L343" s="55"/>
      <c r="M343" s="505"/>
      <c r="N343" s="55"/>
      <c r="O343" s="55"/>
      <c r="P343" s="55"/>
      <c r="Q343" s="55"/>
      <c r="R343" s="55"/>
      <c r="S343" s="55"/>
      <c r="T343" s="55"/>
      <c r="U343" s="43" t="e">
        <f>SUM(#REF!+#REF!)</f>
        <v>#REF!</v>
      </c>
      <c r="V343" s="55"/>
      <c r="W343" s="43">
        <f t="shared" si="203"/>
        <v>0</v>
      </c>
      <c r="X343" s="56"/>
      <c r="Y343" s="55"/>
    </row>
    <row r="344" spans="1:25" s="57" customFormat="1" hidden="1" x14ac:dyDescent="0.25">
      <c r="A344" s="52"/>
      <c r="B344" s="70">
        <v>4242</v>
      </c>
      <c r="C344" s="72" t="s">
        <v>178</v>
      </c>
      <c r="D344" s="55"/>
      <c r="E344" s="55"/>
      <c r="F344" s="43">
        <f t="shared" si="204"/>
        <v>0</v>
      </c>
      <c r="G344" s="43"/>
      <c r="H344" s="55"/>
      <c r="I344" s="505"/>
      <c r="J344" s="55"/>
      <c r="K344" s="55"/>
      <c r="L344" s="55"/>
      <c r="M344" s="505"/>
      <c r="N344" s="55"/>
      <c r="O344" s="55"/>
      <c r="P344" s="55"/>
      <c r="Q344" s="55"/>
      <c r="R344" s="55"/>
      <c r="S344" s="55"/>
      <c r="T344" s="55"/>
      <c r="U344" s="43" t="e">
        <f>SUM(#REF!+#REF!)</f>
        <v>#REF!</v>
      </c>
      <c r="V344" s="55"/>
      <c r="W344" s="43">
        <f t="shared" si="203"/>
        <v>0</v>
      </c>
      <c r="X344" s="56"/>
      <c r="Y344" s="55"/>
    </row>
    <row r="345" spans="1:25" s="57" customFormat="1" hidden="1" x14ac:dyDescent="0.25">
      <c r="A345" s="52"/>
      <c r="B345" s="70">
        <v>4243</v>
      </c>
      <c r="C345" s="72" t="s">
        <v>179</v>
      </c>
      <c r="D345" s="55"/>
      <c r="E345" s="55"/>
      <c r="F345" s="43">
        <f t="shared" si="204"/>
        <v>0</v>
      </c>
      <c r="G345" s="43"/>
      <c r="H345" s="55"/>
      <c r="I345" s="505"/>
      <c r="J345" s="55"/>
      <c r="K345" s="55"/>
      <c r="L345" s="55"/>
      <c r="M345" s="505"/>
      <c r="N345" s="55"/>
      <c r="O345" s="55"/>
      <c r="P345" s="55"/>
      <c r="Q345" s="55"/>
      <c r="R345" s="55"/>
      <c r="S345" s="55"/>
      <c r="T345" s="55"/>
      <c r="U345" s="43" t="e">
        <f>SUM(#REF!+#REF!)</f>
        <v>#REF!</v>
      </c>
      <c r="V345" s="55"/>
      <c r="W345" s="43">
        <f t="shared" si="203"/>
        <v>0</v>
      </c>
      <c r="X345" s="56"/>
      <c r="Y345" s="55"/>
    </row>
    <row r="346" spans="1:25" s="57" customFormat="1" hidden="1" x14ac:dyDescent="0.25">
      <c r="A346" s="52"/>
      <c r="B346" s="70">
        <v>4244</v>
      </c>
      <c r="C346" s="72" t="s">
        <v>180</v>
      </c>
      <c r="D346" s="55"/>
      <c r="E346" s="55"/>
      <c r="F346" s="43">
        <f t="shared" si="204"/>
        <v>0</v>
      </c>
      <c r="G346" s="43"/>
      <c r="H346" s="55"/>
      <c r="I346" s="505"/>
      <c r="J346" s="55"/>
      <c r="K346" s="55"/>
      <c r="L346" s="55"/>
      <c r="M346" s="505"/>
      <c r="N346" s="55"/>
      <c r="O346" s="55"/>
      <c r="P346" s="55"/>
      <c r="Q346" s="55"/>
      <c r="R346" s="55"/>
      <c r="S346" s="55"/>
      <c r="T346" s="55"/>
      <c r="U346" s="43" t="e">
        <f>SUM(#REF!+#REF!)</f>
        <v>#REF!</v>
      </c>
      <c r="V346" s="55"/>
      <c r="W346" s="43">
        <f t="shared" si="203"/>
        <v>0</v>
      </c>
      <c r="X346" s="56"/>
      <c r="Y346" s="55"/>
    </row>
    <row r="347" spans="1:25" s="61" customFormat="1" hidden="1" x14ac:dyDescent="0.25">
      <c r="A347" s="58"/>
      <c r="B347" s="58">
        <v>426</v>
      </c>
      <c r="C347" s="73"/>
      <c r="D347" s="60">
        <f>SUM(D348+D349)</f>
        <v>0</v>
      </c>
      <c r="E347" s="60">
        <f>SUM(E348+E349)</f>
        <v>0</v>
      </c>
      <c r="F347" s="43">
        <f t="shared" si="204"/>
        <v>0</v>
      </c>
      <c r="G347" s="60"/>
      <c r="H347" s="60">
        <f>SUM(H348+H349)</f>
        <v>0</v>
      </c>
      <c r="I347" s="506">
        <f>SUM(I348+I349)</f>
        <v>0</v>
      </c>
      <c r="J347" s="60">
        <f t="shared" ref="J347:T347" si="209">SUM(J348+J349)</f>
        <v>0</v>
      </c>
      <c r="K347" s="60">
        <f t="shared" ref="K347" si="210">SUM(K348+K349)</f>
        <v>0</v>
      </c>
      <c r="L347" s="60">
        <f t="shared" si="209"/>
        <v>0</v>
      </c>
      <c r="M347" s="506">
        <f t="shared" si="209"/>
        <v>0</v>
      </c>
      <c r="N347" s="60">
        <f>SUM(N348+N349)</f>
        <v>0</v>
      </c>
      <c r="O347" s="60">
        <f>SUM(O348+O349)</f>
        <v>0</v>
      </c>
      <c r="P347" s="60">
        <f t="shared" si="209"/>
        <v>0</v>
      </c>
      <c r="Q347" s="60">
        <f t="shared" si="209"/>
        <v>0</v>
      </c>
      <c r="R347" s="60">
        <f t="shared" si="209"/>
        <v>0</v>
      </c>
      <c r="S347" s="60">
        <f t="shared" si="209"/>
        <v>0</v>
      </c>
      <c r="T347" s="60">
        <f t="shared" si="209"/>
        <v>0</v>
      </c>
      <c r="U347" s="43" t="e">
        <f>SUM(#REF!+#REF!)</f>
        <v>#REF!</v>
      </c>
      <c r="V347" s="60">
        <f>SUM(V348+V349)</f>
        <v>0</v>
      </c>
      <c r="W347" s="43">
        <f t="shared" si="203"/>
        <v>0</v>
      </c>
      <c r="X347" s="51">
        <v>0</v>
      </c>
      <c r="Y347" s="60">
        <f>SUM(Y348+Y349)</f>
        <v>0</v>
      </c>
    </row>
    <row r="348" spans="1:25" s="57" customFormat="1" hidden="1" x14ac:dyDescent="0.25">
      <c r="A348" s="52"/>
      <c r="B348" s="67">
        <v>4262</v>
      </c>
      <c r="C348" s="68" t="s">
        <v>181</v>
      </c>
      <c r="D348" s="55"/>
      <c r="E348" s="55"/>
      <c r="F348" s="43">
        <f t="shared" si="204"/>
        <v>0</v>
      </c>
      <c r="G348" s="43"/>
      <c r="H348" s="55"/>
      <c r="I348" s="505"/>
      <c r="J348" s="55"/>
      <c r="K348" s="55"/>
      <c r="L348" s="55"/>
      <c r="M348" s="505"/>
      <c r="N348" s="55"/>
      <c r="O348" s="55"/>
      <c r="P348" s="55"/>
      <c r="Q348" s="55"/>
      <c r="R348" s="55"/>
      <c r="S348" s="55"/>
      <c r="T348" s="55"/>
      <c r="U348" s="43" t="e">
        <f>SUM(#REF!+#REF!)</f>
        <v>#REF!</v>
      </c>
      <c r="V348" s="55"/>
      <c r="W348" s="43">
        <f t="shared" si="203"/>
        <v>0</v>
      </c>
      <c r="X348" s="56"/>
      <c r="Y348" s="55"/>
    </row>
    <row r="349" spans="1:25" s="57" customFormat="1" hidden="1" x14ac:dyDescent="0.25">
      <c r="A349" s="52"/>
      <c r="B349" s="67">
        <v>4263</v>
      </c>
      <c r="C349" s="68" t="s">
        <v>182</v>
      </c>
      <c r="D349" s="55"/>
      <c r="E349" s="55"/>
      <c r="F349" s="43">
        <f t="shared" si="204"/>
        <v>0</v>
      </c>
      <c r="G349" s="43"/>
      <c r="H349" s="55"/>
      <c r="I349" s="505"/>
      <c r="J349" s="55"/>
      <c r="K349" s="55"/>
      <c r="L349" s="55"/>
      <c r="M349" s="505"/>
      <c r="N349" s="55"/>
      <c r="O349" s="55"/>
      <c r="P349" s="55"/>
      <c r="Q349" s="55"/>
      <c r="R349" s="55"/>
      <c r="S349" s="55"/>
      <c r="T349" s="55"/>
      <c r="U349" s="43" t="e">
        <f>SUM(#REF!+#REF!)</f>
        <v>#REF!</v>
      </c>
      <c r="V349" s="55"/>
      <c r="W349" s="43">
        <f t="shared" si="203"/>
        <v>0</v>
      </c>
      <c r="X349" s="56"/>
      <c r="Y349" s="55"/>
    </row>
    <row r="350" spans="1:25" x14ac:dyDescent="0.25">
      <c r="W350" s="43">
        <f t="shared" si="203"/>
        <v>0</v>
      </c>
      <c r="X350" s="74"/>
    </row>
    <row r="351" spans="1:25" s="46" customFormat="1" x14ac:dyDescent="0.25">
      <c r="B351" s="47"/>
      <c r="C351" s="48" t="s">
        <v>189</v>
      </c>
      <c r="D351" s="49">
        <f>SUM(D352+D409)</f>
        <v>0</v>
      </c>
      <c r="E351" s="49">
        <f>SUM(E352+E409)</f>
        <v>0</v>
      </c>
      <c r="F351" s="43">
        <f t="shared" ref="F351:F382" si="211">SUM(H351:T351)</f>
        <v>126900</v>
      </c>
      <c r="G351" s="49"/>
      <c r="H351" s="49">
        <f>SUM(H352+H409)</f>
        <v>126900</v>
      </c>
      <c r="I351" s="368">
        <f>SUM(I352+I409)</f>
        <v>0</v>
      </c>
      <c r="J351" s="49">
        <f t="shared" ref="J351:T351" si="212">SUM(J352+J409)</f>
        <v>0</v>
      </c>
      <c r="K351" s="49">
        <f t="shared" ref="K351" si="213">SUM(K352+K409)</f>
        <v>0</v>
      </c>
      <c r="L351" s="49">
        <f t="shared" si="212"/>
        <v>0</v>
      </c>
      <c r="M351" s="368">
        <f t="shared" si="212"/>
        <v>0</v>
      </c>
      <c r="N351" s="49">
        <f>SUM(N352+N409)</f>
        <v>0</v>
      </c>
      <c r="O351" s="49">
        <f>SUM(O352+O409)</f>
        <v>0</v>
      </c>
      <c r="P351" s="49">
        <f t="shared" si="212"/>
        <v>0</v>
      </c>
      <c r="Q351" s="49">
        <f t="shared" si="212"/>
        <v>0</v>
      </c>
      <c r="R351" s="49">
        <f t="shared" si="212"/>
        <v>0</v>
      </c>
      <c r="S351" s="49">
        <f t="shared" si="212"/>
        <v>0</v>
      </c>
      <c r="T351" s="49">
        <f t="shared" si="212"/>
        <v>0</v>
      </c>
      <c r="U351" s="43" t="e">
        <f>SUM(#REF!+#REF!)</f>
        <v>#REF!</v>
      </c>
      <c r="V351" s="49">
        <f>SUM(V352+V409)</f>
        <v>0</v>
      </c>
      <c r="W351" s="43">
        <f t="shared" si="203"/>
        <v>126900</v>
      </c>
      <c r="X351" s="49">
        <f>SUM(X352+X409)</f>
        <v>131976</v>
      </c>
      <c r="Y351" s="49">
        <f>SUM(Y352+Y409)</f>
        <v>133298</v>
      </c>
    </row>
    <row r="352" spans="1:25" s="46" customFormat="1" x14ac:dyDescent="0.25">
      <c r="B352" s="50">
        <v>3</v>
      </c>
      <c r="C352" s="46" t="s">
        <v>74</v>
      </c>
      <c r="D352" s="49">
        <f>SUM(D353+D365+D398)</f>
        <v>0</v>
      </c>
      <c r="E352" s="49">
        <f>SUM(E353+E365+E398)</f>
        <v>0</v>
      </c>
      <c r="F352" s="43">
        <f t="shared" si="211"/>
        <v>126900</v>
      </c>
      <c r="G352" s="49"/>
      <c r="H352" s="49">
        <f>SUM(H353+H365+H398)</f>
        <v>126900</v>
      </c>
      <c r="I352" s="368">
        <f>SUM(I353+I365+I398)</f>
        <v>0</v>
      </c>
      <c r="J352" s="49">
        <f t="shared" ref="J352:T352" si="214">SUM(J353+J365+J398)</f>
        <v>0</v>
      </c>
      <c r="K352" s="49">
        <f t="shared" ref="K352" si="215">SUM(K353+K365+K398)</f>
        <v>0</v>
      </c>
      <c r="L352" s="49">
        <f t="shared" si="214"/>
        <v>0</v>
      </c>
      <c r="M352" s="368">
        <f t="shared" si="214"/>
        <v>0</v>
      </c>
      <c r="N352" s="49">
        <f>SUM(N353+N365+N398)</f>
        <v>0</v>
      </c>
      <c r="O352" s="49">
        <f>SUM(O353+O365+O398)</f>
        <v>0</v>
      </c>
      <c r="P352" s="49">
        <f t="shared" si="214"/>
        <v>0</v>
      </c>
      <c r="Q352" s="49">
        <f t="shared" si="214"/>
        <v>0</v>
      </c>
      <c r="R352" s="49">
        <f t="shared" si="214"/>
        <v>0</v>
      </c>
      <c r="S352" s="49">
        <f t="shared" si="214"/>
        <v>0</v>
      </c>
      <c r="T352" s="49">
        <f t="shared" si="214"/>
        <v>0</v>
      </c>
      <c r="U352" s="43" t="e">
        <f>SUM(#REF!+#REF!)</f>
        <v>#REF!</v>
      </c>
      <c r="V352" s="49">
        <f>SUM(V353+V365+V398)</f>
        <v>0</v>
      </c>
      <c r="W352" s="43">
        <f t="shared" si="203"/>
        <v>126900</v>
      </c>
      <c r="X352" s="49">
        <f>SUM(X353+X365+X398)</f>
        <v>131976</v>
      </c>
      <c r="Y352" s="49">
        <f>SUM(Y353+Y365+Y398)</f>
        <v>133298</v>
      </c>
    </row>
    <row r="353" spans="1:25" s="46" customFormat="1" x14ac:dyDescent="0.25">
      <c r="B353" s="50">
        <v>31</v>
      </c>
      <c r="D353" s="49">
        <f>SUM(D354+D359+D361)</f>
        <v>0</v>
      </c>
      <c r="E353" s="49">
        <f>SUM(E354+E359+E361)</f>
        <v>0</v>
      </c>
      <c r="F353" s="43">
        <f t="shared" si="211"/>
        <v>126900</v>
      </c>
      <c r="G353" s="49"/>
      <c r="H353" s="49">
        <f>SUM(H354+H359+H361)</f>
        <v>126900</v>
      </c>
      <c r="I353" s="368">
        <f>SUM(I354+I359+I361)</f>
        <v>0</v>
      </c>
      <c r="J353" s="49">
        <f t="shared" ref="J353:T353" si="216">SUM(J354+J359+J361)</f>
        <v>0</v>
      </c>
      <c r="K353" s="49">
        <f t="shared" ref="K353" si="217">SUM(K354+K359+K361)</f>
        <v>0</v>
      </c>
      <c r="L353" s="49">
        <f t="shared" si="216"/>
        <v>0</v>
      </c>
      <c r="M353" s="368">
        <f t="shared" si="216"/>
        <v>0</v>
      </c>
      <c r="N353" s="49">
        <f>SUM(N354+N359+N361)</f>
        <v>0</v>
      </c>
      <c r="O353" s="49">
        <f>SUM(O354+O359+O361)</f>
        <v>0</v>
      </c>
      <c r="P353" s="49">
        <f t="shared" si="216"/>
        <v>0</v>
      </c>
      <c r="Q353" s="49">
        <f t="shared" si="216"/>
        <v>0</v>
      </c>
      <c r="R353" s="49">
        <f t="shared" si="216"/>
        <v>0</v>
      </c>
      <c r="S353" s="49">
        <f t="shared" si="216"/>
        <v>0</v>
      </c>
      <c r="T353" s="49">
        <f t="shared" si="216"/>
        <v>0</v>
      </c>
      <c r="U353" s="43" t="e">
        <f>SUM(#REF!+#REF!)</f>
        <v>#REF!</v>
      </c>
      <c r="V353" s="49">
        <f>SUM(V354+V359+V361)</f>
        <v>0</v>
      </c>
      <c r="W353" s="43">
        <f t="shared" si="203"/>
        <v>126900</v>
      </c>
      <c r="X353" s="49">
        <v>131976</v>
      </c>
      <c r="Y353" s="49">
        <v>133298</v>
      </c>
    </row>
    <row r="354" spans="1:25" s="46" customFormat="1" x14ac:dyDescent="0.25">
      <c r="B354" s="50">
        <v>311</v>
      </c>
      <c r="D354" s="49">
        <f>SUM(D355+D356+D357+D358)</f>
        <v>0</v>
      </c>
      <c r="E354" s="49">
        <f>SUM(E355+E356+E357+E358)</f>
        <v>0</v>
      </c>
      <c r="F354" s="43">
        <f t="shared" si="211"/>
        <v>105000</v>
      </c>
      <c r="G354" s="49"/>
      <c r="H354" s="49">
        <f>SUM(H355+H356+H357+H358)</f>
        <v>105000</v>
      </c>
      <c r="I354" s="368">
        <f>SUM(I355+I356+I357+I358)</f>
        <v>0</v>
      </c>
      <c r="J354" s="49">
        <f t="shared" ref="J354:T354" si="218">SUM(J355+J356+J357+J358)</f>
        <v>0</v>
      </c>
      <c r="K354" s="49">
        <f t="shared" ref="K354" si="219">SUM(K355+K356+K357+K358)</f>
        <v>0</v>
      </c>
      <c r="L354" s="49">
        <f t="shared" si="218"/>
        <v>0</v>
      </c>
      <c r="M354" s="368">
        <f t="shared" si="218"/>
        <v>0</v>
      </c>
      <c r="N354" s="49">
        <f>SUM(N355+N356+N357+N358)</f>
        <v>0</v>
      </c>
      <c r="O354" s="49">
        <f>SUM(O355+O356+O357+O358)</f>
        <v>0</v>
      </c>
      <c r="P354" s="49">
        <f t="shared" si="218"/>
        <v>0</v>
      </c>
      <c r="Q354" s="49">
        <f t="shared" si="218"/>
        <v>0</v>
      </c>
      <c r="R354" s="49">
        <f t="shared" si="218"/>
        <v>0</v>
      </c>
      <c r="S354" s="49">
        <f t="shared" si="218"/>
        <v>0</v>
      </c>
      <c r="T354" s="49">
        <f t="shared" si="218"/>
        <v>0</v>
      </c>
      <c r="U354" s="43" t="e">
        <f>SUM(#REF!+#REF!)</f>
        <v>#REF!</v>
      </c>
      <c r="V354" s="49">
        <f>SUM(V355+V356+V357+V358)</f>
        <v>0</v>
      </c>
      <c r="W354" s="43">
        <f t="shared" si="203"/>
        <v>105000</v>
      </c>
      <c r="X354" s="51">
        <v>0</v>
      </c>
      <c r="Y354" s="49">
        <f>SUM(Y355+Y356+Y357+Y358)</f>
        <v>0</v>
      </c>
    </row>
    <row r="355" spans="1:25" s="57" customFormat="1" x14ac:dyDescent="0.25">
      <c r="A355" s="52"/>
      <c r="B355" s="53" t="s">
        <v>75</v>
      </c>
      <c r="C355" s="54" t="s">
        <v>76</v>
      </c>
      <c r="D355" s="55"/>
      <c r="E355" s="55"/>
      <c r="F355" s="43">
        <f t="shared" si="211"/>
        <v>105000</v>
      </c>
      <c r="G355" s="43"/>
      <c r="H355" s="43">
        <v>105000</v>
      </c>
      <c r="I355" s="505"/>
      <c r="J355" s="55"/>
      <c r="K355" s="55"/>
      <c r="L355" s="55"/>
      <c r="M355" s="505"/>
      <c r="N355" s="55"/>
      <c r="O355" s="55"/>
      <c r="P355" s="55"/>
      <c r="Q355" s="55"/>
      <c r="R355" s="55"/>
      <c r="S355" s="55"/>
      <c r="T355" s="55"/>
      <c r="U355" s="43" t="e">
        <f>SUM(#REF!+#REF!)</f>
        <v>#REF!</v>
      </c>
      <c r="V355" s="55"/>
      <c r="W355" s="43">
        <f t="shared" si="203"/>
        <v>105000</v>
      </c>
      <c r="X355" s="56"/>
      <c r="Y355" s="55"/>
    </row>
    <row r="356" spans="1:25" s="57" customFormat="1" hidden="1" x14ac:dyDescent="0.25">
      <c r="A356" s="52"/>
      <c r="B356" s="53" t="s">
        <v>77</v>
      </c>
      <c r="C356" s="54" t="s">
        <v>78</v>
      </c>
      <c r="D356" s="55"/>
      <c r="E356" s="55"/>
      <c r="F356" s="43">
        <f t="shared" si="211"/>
        <v>0</v>
      </c>
      <c r="G356" s="43"/>
      <c r="H356" s="55"/>
      <c r="I356" s="505"/>
      <c r="J356" s="55"/>
      <c r="K356" s="55"/>
      <c r="L356" s="55"/>
      <c r="M356" s="505"/>
      <c r="N356" s="55"/>
      <c r="O356" s="55"/>
      <c r="P356" s="55"/>
      <c r="Q356" s="55"/>
      <c r="R356" s="55"/>
      <c r="S356" s="55"/>
      <c r="T356" s="55"/>
      <c r="U356" s="43" t="e">
        <f>SUM(#REF!+#REF!)</f>
        <v>#REF!</v>
      </c>
      <c r="V356" s="55"/>
      <c r="W356" s="43">
        <f t="shared" si="203"/>
        <v>0</v>
      </c>
      <c r="X356" s="56"/>
      <c r="Y356" s="55"/>
    </row>
    <row r="357" spans="1:25" s="57" customFormat="1" hidden="1" x14ac:dyDescent="0.25">
      <c r="A357" s="52"/>
      <c r="B357" s="53" t="s">
        <v>79</v>
      </c>
      <c r="C357" s="54" t="s">
        <v>80</v>
      </c>
      <c r="D357" s="55"/>
      <c r="E357" s="55"/>
      <c r="F357" s="43">
        <f t="shared" si="211"/>
        <v>0</v>
      </c>
      <c r="G357" s="43"/>
      <c r="H357" s="55"/>
      <c r="I357" s="505"/>
      <c r="J357" s="55"/>
      <c r="K357" s="55"/>
      <c r="L357" s="55"/>
      <c r="M357" s="505"/>
      <c r="N357" s="55"/>
      <c r="O357" s="55"/>
      <c r="P357" s="55"/>
      <c r="Q357" s="55"/>
      <c r="R357" s="55"/>
      <c r="S357" s="55"/>
      <c r="T357" s="55"/>
      <c r="U357" s="43" t="e">
        <f>SUM(#REF!+#REF!)</f>
        <v>#REF!</v>
      </c>
      <c r="V357" s="55"/>
      <c r="W357" s="43">
        <f t="shared" si="203"/>
        <v>0</v>
      </c>
      <c r="X357" s="56"/>
      <c r="Y357" s="55"/>
    </row>
    <row r="358" spans="1:25" s="57" customFormat="1" hidden="1" x14ac:dyDescent="0.25">
      <c r="A358" s="52"/>
      <c r="B358" s="53" t="s">
        <v>81</v>
      </c>
      <c r="C358" s="54" t="s">
        <v>82</v>
      </c>
      <c r="D358" s="55"/>
      <c r="E358" s="55"/>
      <c r="F358" s="43">
        <f t="shared" si="211"/>
        <v>0</v>
      </c>
      <c r="G358" s="43"/>
      <c r="H358" s="55"/>
      <c r="I358" s="505"/>
      <c r="J358" s="55"/>
      <c r="K358" s="55"/>
      <c r="L358" s="55"/>
      <c r="M358" s="505"/>
      <c r="N358" s="55"/>
      <c r="O358" s="55"/>
      <c r="P358" s="55"/>
      <c r="Q358" s="55"/>
      <c r="R358" s="55"/>
      <c r="S358" s="55"/>
      <c r="T358" s="55"/>
      <c r="U358" s="43" t="e">
        <f>SUM(#REF!+#REF!)</f>
        <v>#REF!</v>
      </c>
      <c r="V358" s="55"/>
      <c r="W358" s="43">
        <f t="shared" si="203"/>
        <v>0</v>
      </c>
      <c r="X358" s="56"/>
      <c r="Y358" s="55"/>
    </row>
    <row r="359" spans="1:25" s="61" customFormat="1" x14ac:dyDescent="0.25">
      <c r="A359" s="58"/>
      <c r="B359" s="58">
        <v>312</v>
      </c>
      <c r="C359" s="59"/>
      <c r="D359" s="60">
        <f>SUM(D360)</f>
        <v>0</v>
      </c>
      <c r="E359" s="60">
        <f t="shared" ref="E359:V359" si="220">SUM(E360)</f>
        <v>0</v>
      </c>
      <c r="F359" s="43">
        <f t="shared" si="211"/>
        <v>4500</v>
      </c>
      <c r="G359" s="60"/>
      <c r="H359" s="60">
        <f t="shared" si="220"/>
        <v>4500</v>
      </c>
      <c r="I359" s="506">
        <f t="shared" si="220"/>
        <v>0</v>
      </c>
      <c r="J359" s="60">
        <f t="shared" si="220"/>
        <v>0</v>
      </c>
      <c r="K359" s="60">
        <f t="shared" si="220"/>
        <v>0</v>
      </c>
      <c r="L359" s="60">
        <f t="shared" si="220"/>
        <v>0</v>
      </c>
      <c r="M359" s="506">
        <f t="shared" si="220"/>
        <v>0</v>
      </c>
      <c r="N359" s="60">
        <f t="shared" si="220"/>
        <v>0</v>
      </c>
      <c r="O359" s="60">
        <f t="shared" si="220"/>
        <v>0</v>
      </c>
      <c r="P359" s="60">
        <f t="shared" si="220"/>
        <v>0</v>
      </c>
      <c r="Q359" s="60">
        <f t="shared" si="220"/>
        <v>0</v>
      </c>
      <c r="R359" s="60">
        <f t="shared" si="220"/>
        <v>0</v>
      </c>
      <c r="S359" s="60">
        <f t="shared" si="220"/>
        <v>0</v>
      </c>
      <c r="T359" s="60">
        <f t="shared" si="220"/>
        <v>0</v>
      </c>
      <c r="U359" s="43" t="e">
        <f>SUM(#REF!+#REF!)</f>
        <v>#REF!</v>
      </c>
      <c r="V359" s="60">
        <f t="shared" si="220"/>
        <v>0</v>
      </c>
      <c r="W359" s="43">
        <f t="shared" si="203"/>
        <v>4500</v>
      </c>
      <c r="X359" s="51">
        <v>0</v>
      </c>
      <c r="Y359" s="60">
        <f>SUM(Y360)</f>
        <v>0</v>
      </c>
    </row>
    <row r="360" spans="1:25" s="57" customFormat="1" x14ac:dyDescent="0.25">
      <c r="A360" s="52"/>
      <c r="B360" s="53" t="s">
        <v>83</v>
      </c>
      <c r="C360" s="54" t="s">
        <v>84</v>
      </c>
      <c r="D360" s="55"/>
      <c r="E360" s="55"/>
      <c r="F360" s="43">
        <f t="shared" si="211"/>
        <v>4500</v>
      </c>
      <c r="G360" s="43"/>
      <c r="H360" s="43">
        <v>4500</v>
      </c>
      <c r="I360" s="505"/>
      <c r="J360" s="55"/>
      <c r="K360" s="55"/>
      <c r="L360" s="55"/>
      <c r="M360" s="505"/>
      <c r="N360" s="55"/>
      <c r="O360" s="55"/>
      <c r="P360" s="55"/>
      <c r="Q360" s="55"/>
      <c r="R360" s="55"/>
      <c r="S360" s="55"/>
      <c r="T360" s="55"/>
      <c r="U360" s="43" t="e">
        <f>SUM(#REF!+#REF!)</f>
        <v>#REF!</v>
      </c>
      <c r="V360" s="55"/>
      <c r="W360" s="43">
        <f t="shared" si="203"/>
        <v>4500</v>
      </c>
      <c r="X360" s="56"/>
      <c r="Y360" s="55"/>
    </row>
    <row r="361" spans="1:25" s="61" customFormat="1" x14ac:dyDescent="0.25">
      <c r="A361" s="58"/>
      <c r="B361" s="58">
        <v>313</v>
      </c>
      <c r="C361" s="59"/>
      <c r="D361" s="60">
        <f>SUM(D362+D363+D364)</f>
        <v>0</v>
      </c>
      <c r="E361" s="60">
        <f>SUM(E362+E363+E364)</f>
        <v>0</v>
      </c>
      <c r="F361" s="43">
        <f t="shared" si="211"/>
        <v>17400</v>
      </c>
      <c r="G361" s="60"/>
      <c r="H361" s="60">
        <f>SUM(H362+H363+H364)</f>
        <v>17400</v>
      </c>
      <c r="I361" s="506">
        <f>SUM(I362+I363+I364)</f>
        <v>0</v>
      </c>
      <c r="J361" s="60">
        <f t="shared" ref="J361:T361" si="221">SUM(J362+J363+J364)</f>
        <v>0</v>
      </c>
      <c r="K361" s="60">
        <f t="shared" ref="K361" si="222">SUM(K362+K363+K364)</f>
        <v>0</v>
      </c>
      <c r="L361" s="60">
        <f t="shared" si="221"/>
        <v>0</v>
      </c>
      <c r="M361" s="506">
        <f t="shared" si="221"/>
        <v>0</v>
      </c>
      <c r="N361" s="60">
        <f>SUM(N362+N363+N364)</f>
        <v>0</v>
      </c>
      <c r="O361" s="60">
        <f>SUM(O362+O363+O364)</f>
        <v>0</v>
      </c>
      <c r="P361" s="60">
        <f t="shared" si="221"/>
        <v>0</v>
      </c>
      <c r="Q361" s="60">
        <f t="shared" si="221"/>
        <v>0</v>
      </c>
      <c r="R361" s="60">
        <f t="shared" si="221"/>
        <v>0</v>
      </c>
      <c r="S361" s="60">
        <f t="shared" si="221"/>
        <v>0</v>
      </c>
      <c r="T361" s="60">
        <f t="shared" si="221"/>
        <v>0</v>
      </c>
      <c r="U361" s="43" t="e">
        <f>SUM(#REF!+#REF!)</f>
        <v>#REF!</v>
      </c>
      <c r="V361" s="60">
        <f>SUM(V362+V363+V364)</f>
        <v>0</v>
      </c>
      <c r="W361" s="43">
        <f t="shared" si="203"/>
        <v>17400</v>
      </c>
      <c r="X361" s="51">
        <v>0</v>
      </c>
      <c r="Y361" s="60">
        <f>SUM(Y362+Y363+Y364)</f>
        <v>0</v>
      </c>
    </row>
    <row r="362" spans="1:25" s="57" customFormat="1" hidden="1" x14ac:dyDescent="0.25">
      <c r="A362" s="52"/>
      <c r="B362" s="53" t="s">
        <v>85</v>
      </c>
      <c r="C362" s="54" t="s">
        <v>86</v>
      </c>
      <c r="D362" s="55"/>
      <c r="E362" s="55"/>
      <c r="F362" s="43">
        <f t="shared" si="211"/>
        <v>0</v>
      </c>
      <c r="G362" s="43"/>
      <c r="H362" s="55"/>
      <c r="I362" s="505"/>
      <c r="J362" s="55"/>
      <c r="K362" s="55"/>
      <c r="L362" s="55"/>
      <c r="M362" s="505"/>
      <c r="N362" s="55"/>
      <c r="O362" s="55"/>
      <c r="P362" s="55"/>
      <c r="Q362" s="55"/>
      <c r="R362" s="55"/>
      <c r="S362" s="55"/>
      <c r="T362" s="55"/>
      <c r="U362" s="43" t="e">
        <f>SUM(#REF!+#REF!)</f>
        <v>#REF!</v>
      </c>
      <c r="V362" s="55"/>
      <c r="W362" s="43">
        <f t="shared" si="203"/>
        <v>0</v>
      </c>
      <c r="X362" s="56"/>
      <c r="Y362" s="55"/>
    </row>
    <row r="363" spans="1:25" s="57" customFormat="1" x14ac:dyDescent="0.25">
      <c r="A363" s="52"/>
      <c r="B363" s="53" t="s">
        <v>87</v>
      </c>
      <c r="C363" s="54" t="s">
        <v>88</v>
      </c>
      <c r="D363" s="55"/>
      <c r="E363" s="55"/>
      <c r="F363" s="43">
        <f t="shared" si="211"/>
        <v>17400</v>
      </c>
      <c r="G363" s="43"/>
      <c r="H363" s="43">
        <v>17400</v>
      </c>
      <c r="I363" s="505"/>
      <c r="J363" s="55"/>
      <c r="K363" s="55"/>
      <c r="L363" s="55"/>
      <c r="M363" s="505"/>
      <c r="N363" s="55"/>
      <c r="O363" s="55"/>
      <c r="P363" s="55"/>
      <c r="Q363" s="55"/>
      <c r="R363" s="55"/>
      <c r="S363" s="55"/>
      <c r="T363" s="55"/>
      <c r="U363" s="43" t="e">
        <f>SUM(#REF!+#REF!)</f>
        <v>#REF!</v>
      </c>
      <c r="V363" s="55"/>
      <c r="W363" s="43">
        <f t="shared" si="203"/>
        <v>17400</v>
      </c>
      <c r="X363" s="56"/>
      <c r="Y363" s="55"/>
    </row>
    <row r="364" spans="1:25" s="57" customFormat="1" ht="12.75" hidden="1" customHeight="1" x14ac:dyDescent="0.25">
      <c r="A364" s="52"/>
      <c r="B364" s="53" t="s">
        <v>89</v>
      </c>
      <c r="C364" s="54" t="s">
        <v>90</v>
      </c>
      <c r="D364" s="55"/>
      <c r="E364" s="55"/>
      <c r="F364" s="43">
        <f t="shared" si="211"/>
        <v>0</v>
      </c>
      <c r="G364" s="43"/>
      <c r="H364" s="43">
        <v>0</v>
      </c>
      <c r="I364" s="505"/>
      <c r="J364" s="55"/>
      <c r="K364" s="55"/>
      <c r="L364" s="55"/>
      <c r="M364" s="505"/>
      <c r="N364" s="55"/>
      <c r="O364" s="55"/>
      <c r="P364" s="55"/>
      <c r="Q364" s="55"/>
      <c r="R364" s="55"/>
      <c r="S364" s="55"/>
      <c r="T364" s="55"/>
      <c r="U364" s="43" t="e">
        <f>SUM(#REF!+#REF!)</f>
        <v>#REF!</v>
      </c>
      <c r="V364" s="55"/>
      <c r="W364" s="43">
        <f t="shared" si="203"/>
        <v>0</v>
      </c>
      <c r="X364" s="56"/>
      <c r="Y364" s="55"/>
    </row>
    <row r="365" spans="1:25" s="61" customFormat="1" ht="12.75" hidden="1" customHeight="1" x14ac:dyDescent="0.25">
      <c r="A365" s="58"/>
      <c r="B365" s="58">
        <v>32</v>
      </c>
      <c r="C365" s="59"/>
      <c r="D365" s="60">
        <f>SUM(D366+D371+D378+D388+D390)</f>
        <v>0</v>
      </c>
      <c r="E365" s="60">
        <f>SUM(E366+E371+E378+E388+E390)</f>
        <v>0</v>
      </c>
      <c r="F365" s="43">
        <f t="shared" si="211"/>
        <v>0</v>
      </c>
      <c r="G365" s="60"/>
      <c r="H365" s="60">
        <f>SUM(H366+H371+H378+H388+H390)</f>
        <v>0</v>
      </c>
      <c r="I365" s="506">
        <f>SUM(I366+I371+I378+I388+I390)</f>
        <v>0</v>
      </c>
      <c r="J365" s="60">
        <f t="shared" ref="J365:T365" si="223">SUM(J366+J371+J378+J388+J390)</f>
        <v>0</v>
      </c>
      <c r="K365" s="60">
        <f t="shared" ref="K365" si="224">SUM(K366+K371+K378+K388+K390)</f>
        <v>0</v>
      </c>
      <c r="L365" s="60">
        <f t="shared" si="223"/>
        <v>0</v>
      </c>
      <c r="M365" s="506">
        <f t="shared" si="223"/>
        <v>0</v>
      </c>
      <c r="N365" s="60">
        <f>SUM(N366+N371+N378+N388+N390)</f>
        <v>0</v>
      </c>
      <c r="O365" s="60">
        <f>SUM(O366+O371+O378+O388+O390)</f>
        <v>0</v>
      </c>
      <c r="P365" s="60">
        <f t="shared" si="223"/>
        <v>0</v>
      </c>
      <c r="Q365" s="60">
        <f t="shared" si="223"/>
        <v>0</v>
      </c>
      <c r="R365" s="60">
        <f t="shared" si="223"/>
        <v>0</v>
      </c>
      <c r="S365" s="60">
        <f t="shared" si="223"/>
        <v>0</v>
      </c>
      <c r="T365" s="60">
        <f t="shared" si="223"/>
        <v>0</v>
      </c>
      <c r="U365" s="43" t="e">
        <f>SUM(#REF!+#REF!)</f>
        <v>#REF!</v>
      </c>
      <c r="V365" s="60">
        <f>SUM(V366+V371+V378+V388+V390)</f>
        <v>0</v>
      </c>
      <c r="W365" s="43">
        <f t="shared" si="203"/>
        <v>0</v>
      </c>
      <c r="X365" s="51">
        <v>0</v>
      </c>
      <c r="Y365" s="60">
        <f>SUM(Y366+Y371+Y378+Y388+Y390)</f>
        <v>0</v>
      </c>
    </row>
    <row r="366" spans="1:25" s="61" customFormat="1" ht="12.75" hidden="1" customHeight="1" x14ac:dyDescent="0.25">
      <c r="A366" s="58"/>
      <c r="B366" s="58">
        <v>321</v>
      </c>
      <c r="C366" s="59"/>
      <c r="D366" s="60">
        <f>SUM(D367+D368+D369+D370)</f>
        <v>0</v>
      </c>
      <c r="E366" s="60">
        <f>SUM(E367+E368+E369+E370)</f>
        <v>0</v>
      </c>
      <c r="F366" s="43">
        <f t="shared" si="211"/>
        <v>0</v>
      </c>
      <c r="G366" s="60"/>
      <c r="H366" s="60">
        <f>SUM(H367+H368+H369+H370)</f>
        <v>0</v>
      </c>
      <c r="I366" s="506">
        <f>SUM(I367+I368+I369+I370)</f>
        <v>0</v>
      </c>
      <c r="J366" s="60">
        <f t="shared" ref="J366:T366" si="225">SUM(J367+J368+J369+J370)</f>
        <v>0</v>
      </c>
      <c r="K366" s="60">
        <f t="shared" ref="K366" si="226">SUM(K367+K368+K369+K370)</f>
        <v>0</v>
      </c>
      <c r="L366" s="60">
        <f t="shared" si="225"/>
        <v>0</v>
      </c>
      <c r="M366" s="506">
        <f t="shared" si="225"/>
        <v>0</v>
      </c>
      <c r="N366" s="60">
        <f>SUM(N367+N368+N369+N370)</f>
        <v>0</v>
      </c>
      <c r="O366" s="60">
        <f>SUM(O367+O368+O369+O370)</f>
        <v>0</v>
      </c>
      <c r="P366" s="60">
        <f t="shared" si="225"/>
        <v>0</v>
      </c>
      <c r="Q366" s="60">
        <f t="shared" si="225"/>
        <v>0</v>
      </c>
      <c r="R366" s="60">
        <f t="shared" si="225"/>
        <v>0</v>
      </c>
      <c r="S366" s="60">
        <f t="shared" si="225"/>
        <v>0</v>
      </c>
      <c r="T366" s="60">
        <f t="shared" si="225"/>
        <v>0</v>
      </c>
      <c r="U366" s="43" t="e">
        <f>SUM(#REF!+#REF!)</f>
        <v>#REF!</v>
      </c>
      <c r="V366" s="60">
        <f>SUM(V367+V368+V369+V370)</f>
        <v>0</v>
      </c>
      <c r="W366" s="43">
        <f t="shared" si="203"/>
        <v>0</v>
      </c>
      <c r="X366" s="51">
        <v>0</v>
      </c>
      <c r="Y366" s="60">
        <f>SUM(Y367+Y368+Y369+Y370)</f>
        <v>0</v>
      </c>
    </row>
    <row r="367" spans="1:25" s="57" customFormat="1" hidden="1" x14ac:dyDescent="0.25">
      <c r="A367" s="52"/>
      <c r="B367" s="53" t="s">
        <v>91</v>
      </c>
      <c r="C367" s="54" t="s">
        <v>92</v>
      </c>
      <c r="D367" s="55"/>
      <c r="E367" s="55"/>
      <c r="F367" s="43">
        <f t="shared" si="211"/>
        <v>0</v>
      </c>
      <c r="G367" s="43"/>
      <c r="H367" s="55"/>
      <c r="I367" s="505"/>
      <c r="J367" s="55"/>
      <c r="K367" s="55"/>
      <c r="L367" s="55"/>
      <c r="M367" s="505"/>
      <c r="N367" s="55"/>
      <c r="O367" s="55"/>
      <c r="P367" s="55"/>
      <c r="Q367" s="55"/>
      <c r="R367" s="55"/>
      <c r="S367" s="55"/>
      <c r="T367" s="55"/>
      <c r="U367" s="43" t="e">
        <f>SUM(#REF!+#REF!)</f>
        <v>#REF!</v>
      </c>
      <c r="V367" s="55"/>
      <c r="W367" s="43">
        <f t="shared" si="203"/>
        <v>0</v>
      </c>
      <c r="X367" s="56"/>
      <c r="Y367" s="55"/>
    </row>
    <row r="368" spans="1:25" s="57" customFormat="1" hidden="1" x14ac:dyDescent="0.25">
      <c r="A368" s="52"/>
      <c r="B368" s="53" t="s">
        <v>93</v>
      </c>
      <c r="C368" s="54" t="s">
        <v>94</v>
      </c>
      <c r="D368" s="55"/>
      <c r="E368" s="55"/>
      <c r="F368" s="43">
        <f t="shared" si="211"/>
        <v>0</v>
      </c>
      <c r="G368" s="43"/>
      <c r="H368" s="55"/>
      <c r="I368" s="505"/>
      <c r="J368" s="55"/>
      <c r="K368" s="55"/>
      <c r="L368" s="55"/>
      <c r="M368" s="505"/>
      <c r="N368" s="55"/>
      <c r="O368" s="55"/>
      <c r="P368" s="55"/>
      <c r="Q368" s="55"/>
      <c r="R368" s="55"/>
      <c r="S368" s="55"/>
      <c r="T368" s="55"/>
      <c r="U368" s="43" t="e">
        <f>SUM(#REF!+#REF!)</f>
        <v>#REF!</v>
      </c>
      <c r="V368" s="55"/>
      <c r="W368" s="43">
        <f t="shared" si="203"/>
        <v>0</v>
      </c>
      <c r="X368" s="56"/>
      <c r="Y368" s="55"/>
    </row>
    <row r="369" spans="1:25" s="57" customFormat="1" hidden="1" x14ac:dyDescent="0.25">
      <c r="A369" s="52"/>
      <c r="B369" s="53" t="s">
        <v>95</v>
      </c>
      <c r="C369" s="54" t="s">
        <v>96</v>
      </c>
      <c r="D369" s="55"/>
      <c r="E369" s="55"/>
      <c r="F369" s="43">
        <f t="shared" si="211"/>
        <v>0</v>
      </c>
      <c r="G369" s="43"/>
      <c r="H369" s="55"/>
      <c r="I369" s="505"/>
      <c r="J369" s="55"/>
      <c r="K369" s="55"/>
      <c r="L369" s="55"/>
      <c r="M369" s="505"/>
      <c r="N369" s="55"/>
      <c r="O369" s="55"/>
      <c r="P369" s="55"/>
      <c r="Q369" s="55"/>
      <c r="R369" s="55"/>
      <c r="S369" s="55"/>
      <c r="T369" s="55"/>
      <c r="U369" s="43" t="e">
        <f>SUM(#REF!+#REF!)</f>
        <v>#REF!</v>
      </c>
      <c r="V369" s="55"/>
      <c r="W369" s="43">
        <f t="shared" si="203"/>
        <v>0</v>
      </c>
      <c r="X369" s="56"/>
      <c r="Y369" s="55"/>
    </row>
    <row r="370" spans="1:25" s="57" customFormat="1" hidden="1" x14ac:dyDescent="0.25">
      <c r="A370" s="52"/>
      <c r="B370" s="52">
        <v>3214</v>
      </c>
      <c r="C370" s="54" t="s">
        <v>97</v>
      </c>
      <c r="D370" s="55"/>
      <c r="E370" s="55"/>
      <c r="F370" s="43">
        <f t="shared" si="211"/>
        <v>0</v>
      </c>
      <c r="G370" s="43"/>
      <c r="H370" s="55"/>
      <c r="I370" s="505"/>
      <c r="J370" s="55"/>
      <c r="K370" s="55"/>
      <c r="L370" s="55"/>
      <c r="M370" s="505"/>
      <c r="N370" s="55"/>
      <c r="O370" s="55"/>
      <c r="P370" s="55"/>
      <c r="Q370" s="55"/>
      <c r="R370" s="55"/>
      <c r="S370" s="55"/>
      <c r="T370" s="55"/>
      <c r="U370" s="43" t="e">
        <f>SUM(#REF!+#REF!)</f>
        <v>#REF!</v>
      </c>
      <c r="V370" s="55"/>
      <c r="W370" s="43">
        <f t="shared" si="203"/>
        <v>0</v>
      </c>
      <c r="X370" s="56"/>
      <c r="Y370" s="55"/>
    </row>
    <row r="371" spans="1:25" s="61" customFormat="1" hidden="1" x14ac:dyDescent="0.25">
      <c r="A371" s="58"/>
      <c r="B371" s="58">
        <v>322</v>
      </c>
      <c r="C371" s="59"/>
      <c r="D371" s="60">
        <f>SUM(D372+D373+D374+D375+D376+D377)</f>
        <v>0</v>
      </c>
      <c r="E371" s="60">
        <f>SUM(E372+E373+E374+E375+E376+E377)</f>
        <v>0</v>
      </c>
      <c r="F371" s="43">
        <f t="shared" si="211"/>
        <v>0</v>
      </c>
      <c r="G371" s="60"/>
      <c r="H371" s="60">
        <f>SUM(H372+H373+H374+H375+H376+H377)</f>
        <v>0</v>
      </c>
      <c r="I371" s="506">
        <f>SUM(I372+I373+I374+I375+I376+I377)</f>
        <v>0</v>
      </c>
      <c r="J371" s="60">
        <f t="shared" ref="J371:T371" si="227">SUM(J372+J373+J374+J375+J376+J377)</f>
        <v>0</v>
      </c>
      <c r="K371" s="60">
        <f t="shared" ref="K371" si="228">SUM(K372+K373+K374+K375+K376+K377)</f>
        <v>0</v>
      </c>
      <c r="L371" s="60">
        <f t="shared" si="227"/>
        <v>0</v>
      </c>
      <c r="M371" s="506">
        <f t="shared" si="227"/>
        <v>0</v>
      </c>
      <c r="N371" s="60">
        <f>SUM(N372+N373+N374+N375+N376+N377)</f>
        <v>0</v>
      </c>
      <c r="O371" s="60">
        <f>SUM(O372+O373+O374+O375+O376+O377)</f>
        <v>0</v>
      </c>
      <c r="P371" s="60">
        <f t="shared" si="227"/>
        <v>0</v>
      </c>
      <c r="Q371" s="60">
        <f t="shared" si="227"/>
        <v>0</v>
      </c>
      <c r="R371" s="60">
        <f t="shared" si="227"/>
        <v>0</v>
      </c>
      <c r="S371" s="60">
        <f t="shared" si="227"/>
        <v>0</v>
      </c>
      <c r="T371" s="60">
        <f t="shared" si="227"/>
        <v>0</v>
      </c>
      <c r="U371" s="43" t="e">
        <f>SUM(#REF!+#REF!)</f>
        <v>#REF!</v>
      </c>
      <c r="V371" s="60">
        <f>SUM(V372+V373+V374+V375+V376+V377)</f>
        <v>0</v>
      </c>
      <c r="W371" s="43">
        <f t="shared" si="203"/>
        <v>0</v>
      </c>
      <c r="X371" s="51">
        <v>0</v>
      </c>
      <c r="Y371" s="60">
        <f>SUM(Y372+Y373+Y374+Y375+Y376+Y377)</f>
        <v>0</v>
      </c>
    </row>
    <row r="372" spans="1:25" s="57" customFormat="1" hidden="1" x14ac:dyDescent="0.25">
      <c r="A372" s="52"/>
      <c r="B372" s="53" t="s">
        <v>98</v>
      </c>
      <c r="C372" s="54" t="s">
        <v>99</v>
      </c>
      <c r="D372" s="55"/>
      <c r="E372" s="55"/>
      <c r="F372" s="43">
        <f t="shared" si="211"/>
        <v>0</v>
      </c>
      <c r="G372" s="43"/>
      <c r="H372" s="55"/>
      <c r="I372" s="505"/>
      <c r="J372" s="55"/>
      <c r="K372" s="55"/>
      <c r="L372" s="55"/>
      <c r="M372" s="505"/>
      <c r="N372" s="55"/>
      <c r="O372" s="55"/>
      <c r="P372" s="55"/>
      <c r="Q372" s="55"/>
      <c r="R372" s="55"/>
      <c r="S372" s="55"/>
      <c r="T372" s="55"/>
      <c r="U372" s="43" t="e">
        <f>SUM(#REF!+#REF!)</f>
        <v>#REF!</v>
      </c>
      <c r="V372" s="55"/>
      <c r="W372" s="43">
        <f t="shared" si="203"/>
        <v>0</v>
      </c>
      <c r="X372" s="56"/>
      <c r="Y372" s="55"/>
    </row>
    <row r="373" spans="1:25" s="57" customFormat="1" hidden="1" x14ac:dyDescent="0.25">
      <c r="A373" s="52"/>
      <c r="B373" s="53" t="s">
        <v>100</v>
      </c>
      <c r="C373" s="54" t="s">
        <v>187</v>
      </c>
      <c r="D373" s="55"/>
      <c r="E373" s="55"/>
      <c r="F373" s="43">
        <f t="shared" si="211"/>
        <v>0</v>
      </c>
      <c r="G373" s="43"/>
      <c r="H373" s="55"/>
      <c r="I373" s="505"/>
      <c r="J373" s="55"/>
      <c r="K373" s="55"/>
      <c r="L373" s="55"/>
      <c r="M373" s="505"/>
      <c r="N373" s="55"/>
      <c r="O373" s="55"/>
      <c r="P373" s="55"/>
      <c r="Q373" s="55"/>
      <c r="R373" s="55"/>
      <c r="S373" s="55"/>
      <c r="T373" s="55"/>
      <c r="U373" s="43" t="e">
        <f>SUM(#REF!+#REF!)</f>
        <v>#REF!</v>
      </c>
      <c r="V373" s="55"/>
      <c r="W373" s="43">
        <f t="shared" si="203"/>
        <v>0</v>
      </c>
      <c r="X373" s="56"/>
      <c r="Y373" s="55"/>
    </row>
    <row r="374" spans="1:25" s="57" customFormat="1" hidden="1" x14ac:dyDescent="0.25">
      <c r="A374" s="52"/>
      <c r="B374" s="53" t="s">
        <v>102</v>
      </c>
      <c r="C374" s="54" t="s">
        <v>103</v>
      </c>
      <c r="D374" s="55"/>
      <c r="E374" s="55"/>
      <c r="F374" s="43">
        <f t="shared" si="211"/>
        <v>0</v>
      </c>
      <c r="G374" s="43"/>
      <c r="H374" s="55"/>
      <c r="I374" s="505"/>
      <c r="J374" s="55"/>
      <c r="K374" s="55"/>
      <c r="L374" s="55"/>
      <c r="M374" s="505"/>
      <c r="N374" s="55"/>
      <c r="O374" s="55"/>
      <c r="P374" s="55"/>
      <c r="Q374" s="55"/>
      <c r="R374" s="55"/>
      <c r="S374" s="55"/>
      <c r="T374" s="55"/>
      <c r="U374" s="43" t="e">
        <f>SUM(#REF!+#REF!)</f>
        <v>#REF!</v>
      </c>
      <c r="V374" s="55"/>
      <c r="W374" s="43">
        <f t="shared" si="203"/>
        <v>0</v>
      </c>
      <c r="X374" s="56"/>
      <c r="Y374" s="55"/>
    </row>
    <row r="375" spans="1:25" s="57" customFormat="1" hidden="1" x14ac:dyDescent="0.25">
      <c r="A375" s="52"/>
      <c r="B375" s="53" t="s">
        <v>104</v>
      </c>
      <c r="C375" s="54" t="s">
        <v>105</v>
      </c>
      <c r="D375" s="55"/>
      <c r="E375" s="55"/>
      <c r="F375" s="43">
        <f t="shared" si="211"/>
        <v>0</v>
      </c>
      <c r="G375" s="43"/>
      <c r="H375" s="55"/>
      <c r="I375" s="505"/>
      <c r="J375" s="55"/>
      <c r="K375" s="55"/>
      <c r="L375" s="55"/>
      <c r="M375" s="505"/>
      <c r="N375" s="55"/>
      <c r="O375" s="55"/>
      <c r="P375" s="55"/>
      <c r="Q375" s="55"/>
      <c r="R375" s="55"/>
      <c r="S375" s="55"/>
      <c r="T375" s="55"/>
      <c r="U375" s="43" t="e">
        <f>SUM(#REF!+#REF!)</f>
        <v>#REF!</v>
      </c>
      <c r="V375" s="55"/>
      <c r="W375" s="43">
        <f t="shared" si="203"/>
        <v>0</v>
      </c>
      <c r="X375" s="56"/>
      <c r="Y375" s="55"/>
    </row>
    <row r="376" spans="1:25" s="57" customFormat="1" hidden="1" x14ac:dyDescent="0.25">
      <c r="A376" s="52"/>
      <c r="B376" s="53" t="s">
        <v>106</v>
      </c>
      <c r="C376" s="54" t="s">
        <v>107</v>
      </c>
      <c r="D376" s="55"/>
      <c r="E376" s="55"/>
      <c r="F376" s="43">
        <f t="shared" si="211"/>
        <v>0</v>
      </c>
      <c r="G376" s="43"/>
      <c r="H376" s="55"/>
      <c r="I376" s="505"/>
      <c r="J376" s="55"/>
      <c r="K376" s="55"/>
      <c r="L376" s="55"/>
      <c r="M376" s="505"/>
      <c r="N376" s="55"/>
      <c r="O376" s="55"/>
      <c r="P376" s="55"/>
      <c r="Q376" s="55"/>
      <c r="R376" s="55"/>
      <c r="S376" s="55"/>
      <c r="T376" s="55"/>
      <c r="U376" s="43" t="e">
        <f>SUM(#REF!+#REF!)</f>
        <v>#REF!</v>
      </c>
      <c r="V376" s="55"/>
      <c r="W376" s="43">
        <f t="shared" si="203"/>
        <v>0</v>
      </c>
      <c r="X376" s="56"/>
      <c r="Y376" s="55"/>
    </row>
    <row r="377" spans="1:25" s="57" customFormat="1" hidden="1" x14ac:dyDescent="0.25">
      <c r="A377" s="52"/>
      <c r="B377" s="62" t="s">
        <v>108</v>
      </c>
      <c r="C377" s="54" t="s">
        <v>109</v>
      </c>
      <c r="D377" s="55"/>
      <c r="E377" s="55"/>
      <c r="F377" s="43">
        <f t="shared" si="211"/>
        <v>0</v>
      </c>
      <c r="G377" s="43"/>
      <c r="H377" s="55"/>
      <c r="I377" s="505"/>
      <c r="J377" s="55"/>
      <c r="K377" s="55"/>
      <c r="L377" s="55"/>
      <c r="M377" s="505"/>
      <c r="N377" s="55"/>
      <c r="O377" s="55"/>
      <c r="P377" s="55"/>
      <c r="Q377" s="55"/>
      <c r="R377" s="55"/>
      <c r="S377" s="55"/>
      <c r="T377" s="55"/>
      <c r="U377" s="43" t="e">
        <f>SUM(#REF!+#REF!)</f>
        <v>#REF!</v>
      </c>
      <c r="V377" s="55"/>
      <c r="W377" s="43">
        <f t="shared" si="203"/>
        <v>0</v>
      </c>
      <c r="X377" s="56"/>
      <c r="Y377" s="55"/>
    </row>
    <row r="378" spans="1:25" s="61" customFormat="1" hidden="1" x14ac:dyDescent="0.25">
      <c r="A378" s="58"/>
      <c r="B378" s="58">
        <v>323</v>
      </c>
      <c r="C378" s="59"/>
      <c r="D378" s="60">
        <f>SUM(D379+D380+D381+D382+D383+D384+D385+D386+D387)</f>
        <v>0</v>
      </c>
      <c r="E378" s="60">
        <f>SUM(E379+E380+E381+E382+E383+E384+E385+E386+E387)</f>
        <v>0</v>
      </c>
      <c r="F378" s="43">
        <f t="shared" si="211"/>
        <v>0</v>
      </c>
      <c r="G378" s="60"/>
      <c r="H378" s="60">
        <f>SUM(H379+H380+H381+H382+H383+H384+H385+H386+H387)</f>
        <v>0</v>
      </c>
      <c r="I378" s="506">
        <f>SUM(I379+I380+I381+I382+I383+I384+I385+I386+I387)</f>
        <v>0</v>
      </c>
      <c r="J378" s="60">
        <f t="shared" ref="J378:T378" si="229">SUM(J379+J380+J381+J382+J383+J384+J385+J386+J387)</f>
        <v>0</v>
      </c>
      <c r="K378" s="60">
        <f t="shared" ref="K378" si="230">SUM(K379+K380+K381+K382+K383+K384+K385+K386+K387)</f>
        <v>0</v>
      </c>
      <c r="L378" s="60">
        <f t="shared" si="229"/>
        <v>0</v>
      </c>
      <c r="M378" s="506">
        <f t="shared" si="229"/>
        <v>0</v>
      </c>
      <c r="N378" s="60">
        <f>SUM(N379+N380+N381+N382+N383+N384+N385+N386+N387)</f>
        <v>0</v>
      </c>
      <c r="O378" s="60">
        <f>SUM(O379+O380+O381+O382+O383+O384+O385+O386+O387)</f>
        <v>0</v>
      </c>
      <c r="P378" s="60">
        <f t="shared" si="229"/>
        <v>0</v>
      </c>
      <c r="Q378" s="60">
        <f t="shared" si="229"/>
        <v>0</v>
      </c>
      <c r="R378" s="60">
        <f t="shared" si="229"/>
        <v>0</v>
      </c>
      <c r="S378" s="60">
        <f t="shared" si="229"/>
        <v>0</v>
      </c>
      <c r="T378" s="60">
        <f t="shared" si="229"/>
        <v>0</v>
      </c>
      <c r="U378" s="43" t="e">
        <f>SUM(#REF!+#REF!)</f>
        <v>#REF!</v>
      </c>
      <c r="V378" s="60">
        <f>SUM(V379+V380+V381+V382+V383+V384+V385+V386+V387)</f>
        <v>0</v>
      </c>
      <c r="W378" s="43">
        <f t="shared" si="203"/>
        <v>0</v>
      </c>
      <c r="X378" s="51">
        <v>0</v>
      </c>
      <c r="Y378" s="60">
        <f>SUM(Y379+Y380+Y381+Y382+Y383+Y384+Y385+Y386+Y387)</f>
        <v>0</v>
      </c>
    </row>
    <row r="379" spans="1:25" s="57" customFormat="1" hidden="1" x14ac:dyDescent="0.25">
      <c r="A379" s="52"/>
      <c r="B379" s="53" t="s">
        <v>110</v>
      </c>
      <c r="C379" s="54" t="s">
        <v>111</v>
      </c>
      <c r="D379" s="55"/>
      <c r="E379" s="55"/>
      <c r="F379" s="43">
        <f t="shared" si="211"/>
        <v>0</v>
      </c>
      <c r="G379" s="43"/>
      <c r="H379" s="55"/>
      <c r="I379" s="505"/>
      <c r="J379" s="55"/>
      <c r="K379" s="55"/>
      <c r="L379" s="55"/>
      <c r="M379" s="505"/>
      <c r="N379" s="55"/>
      <c r="O379" s="55"/>
      <c r="P379" s="55"/>
      <c r="Q379" s="55"/>
      <c r="R379" s="55"/>
      <c r="S379" s="55"/>
      <c r="T379" s="55"/>
      <c r="U379" s="43" t="e">
        <f>SUM(#REF!+#REF!)</f>
        <v>#REF!</v>
      </c>
      <c r="V379" s="55"/>
      <c r="W379" s="43">
        <f t="shared" si="203"/>
        <v>0</v>
      </c>
      <c r="X379" s="56"/>
      <c r="Y379" s="55"/>
    </row>
    <row r="380" spans="1:25" s="57" customFormat="1" hidden="1" x14ac:dyDescent="0.25">
      <c r="A380" s="52"/>
      <c r="B380" s="53" t="s">
        <v>112</v>
      </c>
      <c r="C380" s="54" t="s">
        <v>113</v>
      </c>
      <c r="D380" s="55"/>
      <c r="E380" s="55"/>
      <c r="F380" s="43">
        <f t="shared" si="211"/>
        <v>0</v>
      </c>
      <c r="G380" s="43"/>
      <c r="H380" s="55"/>
      <c r="I380" s="505"/>
      <c r="J380" s="55"/>
      <c r="K380" s="55"/>
      <c r="L380" s="55"/>
      <c r="M380" s="505"/>
      <c r="N380" s="55"/>
      <c r="O380" s="55"/>
      <c r="P380" s="55"/>
      <c r="Q380" s="55"/>
      <c r="R380" s="55"/>
      <c r="S380" s="55"/>
      <c r="T380" s="55"/>
      <c r="U380" s="43" t="e">
        <f>SUM(#REF!+#REF!)</f>
        <v>#REF!</v>
      </c>
      <c r="V380" s="55"/>
      <c r="W380" s="43">
        <f t="shared" si="203"/>
        <v>0</v>
      </c>
      <c r="X380" s="56"/>
      <c r="Y380" s="55"/>
    </row>
    <row r="381" spans="1:25" s="57" customFormat="1" hidden="1" x14ac:dyDescent="0.25">
      <c r="A381" s="52"/>
      <c r="B381" s="53" t="s">
        <v>114</v>
      </c>
      <c r="C381" s="54" t="s">
        <v>115</v>
      </c>
      <c r="D381" s="55"/>
      <c r="E381" s="55"/>
      <c r="F381" s="43">
        <f t="shared" si="211"/>
        <v>0</v>
      </c>
      <c r="G381" s="43"/>
      <c r="H381" s="55"/>
      <c r="I381" s="505"/>
      <c r="J381" s="55"/>
      <c r="K381" s="55"/>
      <c r="L381" s="55"/>
      <c r="M381" s="505"/>
      <c r="N381" s="55"/>
      <c r="O381" s="55"/>
      <c r="P381" s="55"/>
      <c r="Q381" s="55"/>
      <c r="R381" s="55"/>
      <c r="S381" s="55"/>
      <c r="T381" s="55"/>
      <c r="U381" s="43" t="e">
        <f>SUM(#REF!+#REF!)</f>
        <v>#REF!</v>
      </c>
      <c r="V381" s="55"/>
      <c r="W381" s="43">
        <f t="shared" si="203"/>
        <v>0</v>
      </c>
      <c r="X381" s="56"/>
      <c r="Y381" s="55"/>
    </row>
    <row r="382" spans="1:25" s="57" customFormat="1" hidden="1" x14ac:dyDescent="0.25">
      <c r="A382" s="52"/>
      <c r="B382" s="53" t="s">
        <v>116</v>
      </c>
      <c r="C382" s="54" t="s">
        <v>117</v>
      </c>
      <c r="D382" s="55"/>
      <c r="E382" s="55"/>
      <c r="F382" s="43">
        <f t="shared" si="211"/>
        <v>0</v>
      </c>
      <c r="G382" s="43"/>
      <c r="H382" s="55"/>
      <c r="I382" s="505"/>
      <c r="J382" s="55"/>
      <c r="K382" s="55"/>
      <c r="L382" s="55"/>
      <c r="M382" s="505"/>
      <c r="N382" s="55"/>
      <c r="O382" s="55"/>
      <c r="P382" s="55"/>
      <c r="Q382" s="55"/>
      <c r="R382" s="55"/>
      <c r="S382" s="55"/>
      <c r="T382" s="55"/>
      <c r="U382" s="43" t="e">
        <f>SUM(#REF!+#REF!)</f>
        <v>#REF!</v>
      </c>
      <c r="V382" s="55"/>
      <c r="W382" s="43">
        <f t="shared" si="203"/>
        <v>0</v>
      </c>
      <c r="X382" s="56"/>
      <c r="Y382" s="55"/>
    </row>
    <row r="383" spans="1:25" s="57" customFormat="1" hidden="1" x14ac:dyDescent="0.25">
      <c r="A383" s="52"/>
      <c r="B383" s="53" t="s">
        <v>118</v>
      </c>
      <c r="C383" s="54" t="s">
        <v>119</v>
      </c>
      <c r="D383" s="55"/>
      <c r="E383" s="55"/>
      <c r="F383" s="43">
        <f t="shared" ref="F383:F414" si="231">SUM(H383:T383)</f>
        <v>0</v>
      </c>
      <c r="G383" s="43"/>
      <c r="H383" s="55"/>
      <c r="I383" s="505"/>
      <c r="J383" s="55"/>
      <c r="K383" s="55"/>
      <c r="L383" s="55"/>
      <c r="M383" s="505"/>
      <c r="N383" s="55"/>
      <c r="O383" s="55"/>
      <c r="P383" s="55"/>
      <c r="Q383" s="55"/>
      <c r="R383" s="55"/>
      <c r="S383" s="55"/>
      <c r="T383" s="55"/>
      <c r="U383" s="43" t="e">
        <f>SUM(#REF!+#REF!)</f>
        <v>#REF!</v>
      </c>
      <c r="V383" s="55"/>
      <c r="W383" s="43">
        <f t="shared" si="203"/>
        <v>0</v>
      </c>
      <c r="X383" s="56"/>
      <c r="Y383" s="55"/>
    </row>
    <row r="384" spans="1:25" s="57" customFormat="1" hidden="1" x14ac:dyDescent="0.25">
      <c r="A384" s="52"/>
      <c r="B384" s="53" t="s">
        <v>120</v>
      </c>
      <c r="C384" s="54" t="s">
        <v>121</v>
      </c>
      <c r="D384" s="55"/>
      <c r="E384" s="55"/>
      <c r="F384" s="43">
        <f t="shared" si="231"/>
        <v>0</v>
      </c>
      <c r="G384" s="43"/>
      <c r="H384" s="55"/>
      <c r="I384" s="505"/>
      <c r="J384" s="55"/>
      <c r="K384" s="55"/>
      <c r="L384" s="55"/>
      <c r="M384" s="505"/>
      <c r="N384" s="55"/>
      <c r="O384" s="55"/>
      <c r="P384" s="55"/>
      <c r="Q384" s="55"/>
      <c r="R384" s="55"/>
      <c r="S384" s="55"/>
      <c r="T384" s="55"/>
      <c r="U384" s="43" t="e">
        <f>SUM(#REF!+#REF!)</f>
        <v>#REF!</v>
      </c>
      <c r="V384" s="55"/>
      <c r="W384" s="43">
        <f t="shared" si="203"/>
        <v>0</v>
      </c>
      <c r="X384" s="56"/>
      <c r="Y384" s="55"/>
    </row>
    <row r="385" spans="1:25" s="57" customFormat="1" hidden="1" x14ac:dyDescent="0.25">
      <c r="A385" s="52"/>
      <c r="B385" s="53" t="s">
        <v>122</v>
      </c>
      <c r="C385" s="54" t="s">
        <v>123</v>
      </c>
      <c r="D385" s="55"/>
      <c r="E385" s="55"/>
      <c r="F385" s="43">
        <f t="shared" si="231"/>
        <v>0</v>
      </c>
      <c r="G385" s="43"/>
      <c r="H385" s="55"/>
      <c r="I385" s="505"/>
      <c r="J385" s="55"/>
      <c r="K385" s="55"/>
      <c r="L385" s="55"/>
      <c r="M385" s="505"/>
      <c r="N385" s="55"/>
      <c r="O385" s="55"/>
      <c r="P385" s="55"/>
      <c r="Q385" s="55"/>
      <c r="R385" s="55"/>
      <c r="S385" s="55"/>
      <c r="T385" s="55"/>
      <c r="U385" s="43" t="e">
        <f>SUM(#REF!+#REF!)</f>
        <v>#REF!</v>
      </c>
      <c r="V385" s="55"/>
      <c r="W385" s="43">
        <f t="shared" si="203"/>
        <v>0</v>
      </c>
      <c r="X385" s="56"/>
      <c r="Y385" s="55"/>
    </row>
    <row r="386" spans="1:25" s="57" customFormat="1" hidden="1" x14ac:dyDescent="0.25">
      <c r="A386" s="52"/>
      <c r="B386" s="53" t="s">
        <v>124</v>
      </c>
      <c r="C386" s="54" t="s">
        <v>125</v>
      </c>
      <c r="D386" s="55"/>
      <c r="E386" s="55"/>
      <c r="F386" s="43">
        <f t="shared" si="231"/>
        <v>0</v>
      </c>
      <c r="G386" s="43"/>
      <c r="H386" s="55"/>
      <c r="I386" s="505"/>
      <c r="J386" s="55"/>
      <c r="K386" s="55"/>
      <c r="L386" s="55"/>
      <c r="M386" s="505"/>
      <c r="N386" s="55"/>
      <c r="O386" s="55"/>
      <c r="P386" s="55"/>
      <c r="Q386" s="55"/>
      <c r="R386" s="55"/>
      <c r="S386" s="55"/>
      <c r="T386" s="55"/>
      <c r="U386" s="43" t="e">
        <f>SUM(#REF!+#REF!)</f>
        <v>#REF!</v>
      </c>
      <c r="V386" s="55"/>
      <c r="W386" s="43">
        <f t="shared" si="203"/>
        <v>0</v>
      </c>
      <c r="X386" s="56"/>
      <c r="Y386" s="55"/>
    </row>
    <row r="387" spans="1:25" s="57" customFormat="1" hidden="1" x14ac:dyDescent="0.25">
      <c r="A387" s="52"/>
      <c r="B387" s="53" t="s">
        <v>126</v>
      </c>
      <c r="C387" s="54" t="s">
        <v>127</v>
      </c>
      <c r="D387" s="55"/>
      <c r="E387" s="55"/>
      <c r="F387" s="43">
        <f t="shared" si="231"/>
        <v>0</v>
      </c>
      <c r="G387" s="43"/>
      <c r="H387" s="55"/>
      <c r="I387" s="505"/>
      <c r="J387" s="55"/>
      <c r="K387" s="55"/>
      <c r="L387" s="55"/>
      <c r="M387" s="505"/>
      <c r="N387" s="55"/>
      <c r="O387" s="55"/>
      <c r="P387" s="55"/>
      <c r="Q387" s="55"/>
      <c r="R387" s="55"/>
      <c r="S387" s="55"/>
      <c r="T387" s="55"/>
      <c r="U387" s="43" t="e">
        <f>SUM(#REF!+#REF!)</f>
        <v>#REF!</v>
      </c>
      <c r="V387" s="55"/>
      <c r="W387" s="43">
        <f t="shared" si="203"/>
        <v>0</v>
      </c>
      <c r="X387" s="56"/>
      <c r="Y387" s="55"/>
    </row>
    <row r="388" spans="1:25" s="61" customFormat="1" hidden="1" x14ac:dyDescent="0.25">
      <c r="A388" s="58"/>
      <c r="B388" s="58">
        <v>324</v>
      </c>
      <c r="C388" s="59"/>
      <c r="D388" s="60">
        <f>SUM(D389)</f>
        <v>0</v>
      </c>
      <c r="E388" s="60">
        <f t="shared" ref="E388:V388" si="232">SUM(E389)</f>
        <v>0</v>
      </c>
      <c r="F388" s="43">
        <f t="shared" si="231"/>
        <v>0</v>
      </c>
      <c r="G388" s="60"/>
      <c r="H388" s="60">
        <f t="shared" si="232"/>
        <v>0</v>
      </c>
      <c r="I388" s="506">
        <f t="shared" si="232"/>
        <v>0</v>
      </c>
      <c r="J388" s="60">
        <f t="shared" si="232"/>
        <v>0</v>
      </c>
      <c r="K388" s="60">
        <f t="shared" si="232"/>
        <v>0</v>
      </c>
      <c r="L388" s="60">
        <f t="shared" si="232"/>
        <v>0</v>
      </c>
      <c r="M388" s="506">
        <f t="shared" si="232"/>
        <v>0</v>
      </c>
      <c r="N388" s="60">
        <f t="shared" si="232"/>
        <v>0</v>
      </c>
      <c r="O388" s="60">
        <f t="shared" si="232"/>
        <v>0</v>
      </c>
      <c r="P388" s="60">
        <f t="shared" si="232"/>
        <v>0</v>
      </c>
      <c r="Q388" s="60">
        <f t="shared" si="232"/>
        <v>0</v>
      </c>
      <c r="R388" s="60">
        <f t="shared" si="232"/>
        <v>0</v>
      </c>
      <c r="S388" s="60">
        <f t="shared" si="232"/>
        <v>0</v>
      </c>
      <c r="T388" s="60">
        <f t="shared" si="232"/>
        <v>0</v>
      </c>
      <c r="U388" s="43" t="e">
        <f>SUM(#REF!+#REF!)</f>
        <v>#REF!</v>
      </c>
      <c r="V388" s="60">
        <f t="shared" si="232"/>
        <v>0</v>
      </c>
      <c r="W388" s="43">
        <f t="shared" si="203"/>
        <v>0</v>
      </c>
      <c r="X388" s="51">
        <v>0</v>
      </c>
      <c r="Y388" s="60">
        <f>SUM(Y389)</f>
        <v>0</v>
      </c>
    </row>
    <row r="389" spans="1:25" s="57" customFormat="1" hidden="1" x14ac:dyDescent="0.25">
      <c r="A389" s="52"/>
      <c r="B389" s="63" t="s">
        <v>128</v>
      </c>
      <c r="C389" s="54" t="s">
        <v>129</v>
      </c>
      <c r="D389" s="55"/>
      <c r="E389" s="55"/>
      <c r="F389" s="43">
        <f t="shared" si="231"/>
        <v>0</v>
      </c>
      <c r="G389" s="43"/>
      <c r="H389" s="55"/>
      <c r="I389" s="505"/>
      <c r="J389" s="55"/>
      <c r="K389" s="55"/>
      <c r="L389" s="55"/>
      <c r="M389" s="505"/>
      <c r="N389" s="55"/>
      <c r="O389" s="55"/>
      <c r="P389" s="55"/>
      <c r="Q389" s="55"/>
      <c r="R389" s="55"/>
      <c r="S389" s="55"/>
      <c r="T389" s="55"/>
      <c r="U389" s="43" t="e">
        <f>SUM(#REF!+#REF!)</f>
        <v>#REF!</v>
      </c>
      <c r="V389" s="55"/>
      <c r="W389" s="43">
        <f t="shared" si="203"/>
        <v>0</v>
      </c>
      <c r="X389" s="56"/>
      <c r="Y389" s="55"/>
    </row>
    <row r="390" spans="1:25" s="61" customFormat="1" hidden="1" x14ac:dyDescent="0.25">
      <c r="A390" s="58"/>
      <c r="B390" s="64" t="s">
        <v>130</v>
      </c>
      <c r="C390" s="59"/>
      <c r="D390" s="60">
        <f>SUM(D391+D392+D393+D394+D395+D396+D397)</f>
        <v>0</v>
      </c>
      <c r="E390" s="60">
        <f>SUM(E391+E392+E393+E394+E395+E396+E397)</f>
        <v>0</v>
      </c>
      <c r="F390" s="43">
        <f t="shared" si="231"/>
        <v>0</v>
      </c>
      <c r="G390" s="60"/>
      <c r="H390" s="60">
        <f>SUM(H391+H392+H393+H394+H395+H396+H397)</f>
        <v>0</v>
      </c>
      <c r="I390" s="506">
        <f>SUM(I391+I392+I393+I394+I395+I396+I397)</f>
        <v>0</v>
      </c>
      <c r="J390" s="60">
        <f t="shared" ref="J390:T390" si="233">SUM(J391+J392+J393+J394+J395+J396+J397)</f>
        <v>0</v>
      </c>
      <c r="K390" s="60">
        <f t="shared" ref="K390" si="234">SUM(K391+K392+K393+K394+K395+K396+K397)</f>
        <v>0</v>
      </c>
      <c r="L390" s="60">
        <f t="shared" si="233"/>
        <v>0</v>
      </c>
      <c r="M390" s="506">
        <f t="shared" si="233"/>
        <v>0</v>
      </c>
      <c r="N390" s="60">
        <f>SUM(N391+N392+N393+N394+N395+N396+N397)</f>
        <v>0</v>
      </c>
      <c r="O390" s="60">
        <f>SUM(O391+O392+O393+O394+O395+O396+O397)</f>
        <v>0</v>
      </c>
      <c r="P390" s="60">
        <f t="shared" si="233"/>
        <v>0</v>
      </c>
      <c r="Q390" s="60">
        <f t="shared" si="233"/>
        <v>0</v>
      </c>
      <c r="R390" s="60">
        <f t="shared" si="233"/>
        <v>0</v>
      </c>
      <c r="S390" s="60">
        <f t="shared" si="233"/>
        <v>0</v>
      </c>
      <c r="T390" s="60">
        <f t="shared" si="233"/>
        <v>0</v>
      </c>
      <c r="U390" s="43" t="e">
        <f>SUM(#REF!+#REF!)</f>
        <v>#REF!</v>
      </c>
      <c r="V390" s="60">
        <f>SUM(V391+V392+V393+V394+V395+V396+V397)</f>
        <v>0</v>
      </c>
      <c r="W390" s="43">
        <f t="shared" si="203"/>
        <v>0</v>
      </c>
      <c r="X390" s="51">
        <v>0</v>
      </c>
      <c r="Y390" s="60">
        <f>SUM(Y391+Y392+Y393+Y394+Y395+Y396+Y397)</f>
        <v>0</v>
      </c>
    </row>
    <row r="391" spans="1:25" s="57" customFormat="1" ht="12.75" hidden="1" customHeight="1" x14ac:dyDescent="0.25">
      <c r="A391" s="52"/>
      <c r="B391" s="53" t="s">
        <v>131</v>
      </c>
      <c r="C391" s="54" t="s">
        <v>132</v>
      </c>
      <c r="D391" s="55"/>
      <c r="E391" s="55"/>
      <c r="F391" s="43">
        <f t="shared" si="231"/>
        <v>0</v>
      </c>
      <c r="G391" s="43"/>
      <c r="H391" s="55"/>
      <c r="I391" s="505"/>
      <c r="J391" s="55"/>
      <c r="K391" s="55"/>
      <c r="L391" s="55"/>
      <c r="M391" s="505"/>
      <c r="N391" s="55"/>
      <c r="O391" s="55"/>
      <c r="P391" s="55"/>
      <c r="Q391" s="55"/>
      <c r="R391" s="55"/>
      <c r="S391" s="55"/>
      <c r="T391" s="55"/>
      <c r="U391" s="43" t="e">
        <f>SUM(#REF!+#REF!)</f>
        <v>#REF!</v>
      </c>
      <c r="V391" s="55"/>
      <c r="W391" s="43">
        <f t="shared" si="203"/>
        <v>0</v>
      </c>
      <c r="X391" s="56"/>
      <c r="Y391" s="55"/>
    </row>
    <row r="392" spans="1:25" s="57" customFormat="1" hidden="1" x14ac:dyDescent="0.25">
      <c r="A392" s="52"/>
      <c r="B392" s="53" t="s">
        <v>133</v>
      </c>
      <c r="C392" s="54" t="s">
        <v>134</v>
      </c>
      <c r="D392" s="55"/>
      <c r="E392" s="55"/>
      <c r="F392" s="43">
        <f t="shared" si="231"/>
        <v>0</v>
      </c>
      <c r="G392" s="43"/>
      <c r="H392" s="55"/>
      <c r="I392" s="505"/>
      <c r="J392" s="55"/>
      <c r="K392" s="55"/>
      <c r="L392" s="55"/>
      <c r="M392" s="505"/>
      <c r="N392" s="55"/>
      <c r="O392" s="55"/>
      <c r="P392" s="55"/>
      <c r="Q392" s="55"/>
      <c r="R392" s="55"/>
      <c r="S392" s="55"/>
      <c r="T392" s="55"/>
      <c r="U392" s="43" t="e">
        <f>SUM(#REF!+#REF!)</f>
        <v>#REF!</v>
      </c>
      <c r="V392" s="55"/>
      <c r="W392" s="43">
        <f t="shared" si="203"/>
        <v>0</v>
      </c>
      <c r="X392" s="56"/>
      <c r="Y392" s="55"/>
    </row>
    <row r="393" spans="1:25" s="57" customFormat="1" hidden="1" x14ac:dyDescent="0.25">
      <c r="A393" s="52"/>
      <c r="B393" s="53" t="s">
        <v>135</v>
      </c>
      <c r="C393" s="54" t="s">
        <v>136</v>
      </c>
      <c r="D393" s="55"/>
      <c r="E393" s="55"/>
      <c r="F393" s="43">
        <f t="shared" si="231"/>
        <v>0</v>
      </c>
      <c r="G393" s="43"/>
      <c r="H393" s="55"/>
      <c r="I393" s="505"/>
      <c r="J393" s="55"/>
      <c r="K393" s="55"/>
      <c r="L393" s="55"/>
      <c r="M393" s="505"/>
      <c r="N393" s="55"/>
      <c r="O393" s="55"/>
      <c r="P393" s="55"/>
      <c r="Q393" s="55"/>
      <c r="R393" s="55"/>
      <c r="S393" s="55"/>
      <c r="T393" s="55"/>
      <c r="U393" s="43" t="e">
        <f>SUM(#REF!+#REF!)</f>
        <v>#REF!</v>
      </c>
      <c r="V393" s="55"/>
      <c r="W393" s="43">
        <f t="shared" si="203"/>
        <v>0</v>
      </c>
      <c r="X393" s="56"/>
      <c r="Y393" s="55"/>
    </row>
    <row r="394" spans="1:25" s="57" customFormat="1" hidden="1" x14ac:dyDescent="0.25">
      <c r="A394" s="52"/>
      <c r="B394" s="53" t="s">
        <v>137</v>
      </c>
      <c r="C394" s="54" t="s">
        <v>138</v>
      </c>
      <c r="D394" s="55"/>
      <c r="E394" s="55"/>
      <c r="F394" s="43">
        <f t="shared" si="231"/>
        <v>0</v>
      </c>
      <c r="G394" s="43"/>
      <c r="H394" s="55"/>
      <c r="I394" s="505"/>
      <c r="J394" s="55"/>
      <c r="K394" s="55"/>
      <c r="L394" s="55"/>
      <c r="M394" s="505"/>
      <c r="N394" s="55"/>
      <c r="O394" s="55"/>
      <c r="P394" s="55"/>
      <c r="Q394" s="55"/>
      <c r="R394" s="55"/>
      <c r="S394" s="55"/>
      <c r="T394" s="55"/>
      <c r="U394" s="43" t="e">
        <f>SUM(#REF!+#REF!)</f>
        <v>#REF!</v>
      </c>
      <c r="V394" s="55"/>
      <c r="W394" s="43">
        <f t="shared" si="203"/>
        <v>0</v>
      </c>
      <c r="X394" s="56"/>
      <c r="Y394" s="55"/>
    </row>
    <row r="395" spans="1:25" s="57" customFormat="1" hidden="1" x14ac:dyDescent="0.25">
      <c r="A395" s="52"/>
      <c r="B395" s="52">
        <v>3295</v>
      </c>
      <c r="C395" s="54" t="s">
        <v>139</v>
      </c>
      <c r="D395" s="55"/>
      <c r="E395" s="55"/>
      <c r="F395" s="43">
        <f t="shared" si="231"/>
        <v>0</v>
      </c>
      <c r="G395" s="43"/>
      <c r="H395" s="55">
        <v>0</v>
      </c>
      <c r="I395" s="505"/>
      <c r="J395" s="55"/>
      <c r="K395" s="55"/>
      <c r="L395" s="55"/>
      <c r="M395" s="505"/>
      <c r="N395" s="55"/>
      <c r="O395" s="55"/>
      <c r="P395" s="55"/>
      <c r="Q395" s="55"/>
      <c r="R395" s="55"/>
      <c r="S395" s="55"/>
      <c r="T395" s="55"/>
      <c r="U395" s="43" t="e">
        <f>SUM(#REF!+#REF!)</f>
        <v>#REF!</v>
      </c>
      <c r="V395" s="55"/>
      <c r="W395" s="43">
        <f t="shared" ref="W395:W458" si="235">SUM(H395:R395)</f>
        <v>0</v>
      </c>
      <c r="X395" s="56"/>
      <c r="Y395" s="55"/>
    </row>
    <row r="396" spans="1:25" s="57" customFormat="1" hidden="1" x14ac:dyDescent="0.25">
      <c r="A396" s="52"/>
      <c r="B396" s="52">
        <v>3296</v>
      </c>
      <c r="C396" s="65" t="s">
        <v>140</v>
      </c>
      <c r="D396" s="55"/>
      <c r="E396" s="55"/>
      <c r="F396" s="43">
        <f t="shared" si="231"/>
        <v>0</v>
      </c>
      <c r="G396" s="43"/>
      <c r="H396" s="55">
        <v>0</v>
      </c>
      <c r="I396" s="505"/>
      <c r="J396" s="55"/>
      <c r="K396" s="55"/>
      <c r="L396" s="55"/>
      <c r="M396" s="505"/>
      <c r="N396" s="55"/>
      <c r="O396" s="55"/>
      <c r="P396" s="55"/>
      <c r="Q396" s="55"/>
      <c r="R396" s="55"/>
      <c r="S396" s="55"/>
      <c r="T396" s="55"/>
      <c r="U396" s="43" t="e">
        <f>SUM(#REF!+#REF!)</f>
        <v>#REF!</v>
      </c>
      <c r="V396" s="55"/>
      <c r="W396" s="43">
        <f t="shared" si="235"/>
        <v>0</v>
      </c>
      <c r="X396" s="56"/>
      <c r="Y396" s="55"/>
    </row>
    <row r="397" spans="1:25" s="57" customFormat="1" hidden="1" x14ac:dyDescent="0.25">
      <c r="A397" s="52"/>
      <c r="B397" s="53" t="s">
        <v>141</v>
      </c>
      <c r="C397" s="54" t="s">
        <v>142</v>
      </c>
      <c r="D397" s="55"/>
      <c r="E397" s="55"/>
      <c r="F397" s="43">
        <f t="shared" si="231"/>
        <v>0</v>
      </c>
      <c r="G397" s="43"/>
      <c r="H397" s="55"/>
      <c r="I397" s="505"/>
      <c r="J397" s="55"/>
      <c r="K397" s="55"/>
      <c r="L397" s="55"/>
      <c r="M397" s="505"/>
      <c r="N397" s="55"/>
      <c r="O397" s="55"/>
      <c r="P397" s="55"/>
      <c r="Q397" s="55"/>
      <c r="R397" s="55"/>
      <c r="S397" s="55"/>
      <c r="T397" s="55"/>
      <c r="U397" s="43" t="e">
        <f>SUM(#REF!+#REF!)</f>
        <v>#REF!</v>
      </c>
      <c r="V397" s="55"/>
      <c r="W397" s="43">
        <f t="shared" si="235"/>
        <v>0</v>
      </c>
      <c r="X397" s="56"/>
      <c r="Y397" s="55"/>
    </row>
    <row r="398" spans="1:25" s="61" customFormat="1" hidden="1" x14ac:dyDescent="0.25">
      <c r="A398" s="50"/>
      <c r="B398" s="58">
        <v>34</v>
      </c>
      <c r="C398" s="59" t="s">
        <v>143</v>
      </c>
      <c r="D398" s="60">
        <f>SUM(D399+D404)</f>
        <v>0</v>
      </c>
      <c r="E398" s="60">
        <f>SUM(E399+E404)</f>
        <v>0</v>
      </c>
      <c r="F398" s="43">
        <f t="shared" si="231"/>
        <v>0</v>
      </c>
      <c r="G398" s="60"/>
      <c r="H398" s="60">
        <f>SUM(H399+H404)</f>
        <v>0</v>
      </c>
      <c r="I398" s="506">
        <f>SUM(I399+I404)</f>
        <v>0</v>
      </c>
      <c r="J398" s="60">
        <f t="shared" ref="J398:T398" si="236">SUM(J399+J404)</f>
        <v>0</v>
      </c>
      <c r="K398" s="60">
        <f t="shared" ref="K398" si="237">SUM(K399+K404)</f>
        <v>0</v>
      </c>
      <c r="L398" s="60">
        <f t="shared" si="236"/>
        <v>0</v>
      </c>
      <c r="M398" s="506">
        <f t="shared" si="236"/>
        <v>0</v>
      </c>
      <c r="N398" s="60">
        <f>SUM(N399+N404)</f>
        <v>0</v>
      </c>
      <c r="O398" s="60">
        <f>SUM(O399+O404)</f>
        <v>0</v>
      </c>
      <c r="P398" s="60">
        <f t="shared" si="236"/>
        <v>0</v>
      </c>
      <c r="Q398" s="60">
        <f t="shared" si="236"/>
        <v>0</v>
      </c>
      <c r="R398" s="60">
        <f t="shared" si="236"/>
        <v>0</v>
      </c>
      <c r="S398" s="60">
        <f t="shared" si="236"/>
        <v>0</v>
      </c>
      <c r="T398" s="60">
        <f t="shared" si="236"/>
        <v>0</v>
      </c>
      <c r="U398" s="43" t="e">
        <f>SUM(#REF!+#REF!)</f>
        <v>#REF!</v>
      </c>
      <c r="V398" s="60">
        <f>SUM(V399+V404)</f>
        <v>0</v>
      </c>
      <c r="W398" s="43">
        <f t="shared" si="235"/>
        <v>0</v>
      </c>
      <c r="X398" s="51">
        <v>0</v>
      </c>
      <c r="Y398" s="60">
        <f>SUM(Y399+Y404)</f>
        <v>0</v>
      </c>
    </row>
    <row r="399" spans="1:25" s="61" customFormat="1" hidden="1" x14ac:dyDescent="0.25">
      <c r="A399" s="58"/>
      <c r="B399" s="58">
        <v>342</v>
      </c>
      <c r="C399" s="59" t="s">
        <v>144</v>
      </c>
      <c r="D399" s="60">
        <f>SUM(D400+D401+D402+D403)</f>
        <v>0</v>
      </c>
      <c r="E399" s="60">
        <f>SUM(E400+E401+E402+E403)</f>
        <v>0</v>
      </c>
      <c r="F399" s="43">
        <f t="shared" si="231"/>
        <v>0</v>
      </c>
      <c r="G399" s="60"/>
      <c r="H399" s="60">
        <f>SUM(H400+H401+H402+H403)</f>
        <v>0</v>
      </c>
      <c r="I399" s="506">
        <f>SUM(I400+I401+I402+I403)</f>
        <v>0</v>
      </c>
      <c r="J399" s="60">
        <f t="shared" ref="J399:T399" si="238">SUM(J400+J401+J402+J403)</f>
        <v>0</v>
      </c>
      <c r="K399" s="60">
        <f t="shared" ref="K399" si="239">SUM(K400+K401+K402+K403)</f>
        <v>0</v>
      </c>
      <c r="L399" s="60">
        <f t="shared" si="238"/>
        <v>0</v>
      </c>
      <c r="M399" s="506">
        <f t="shared" si="238"/>
        <v>0</v>
      </c>
      <c r="N399" s="60">
        <f>SUM(N400+N401+N402+N403)</f>
        <v>0</v>
      </c>
      <c r="O399" s="60">
        <f>SUM(O400+O401+O402+O403)</f>
        <v>0</v>
      </c>
      <c r="P399" s="60">
        <f t="shared" si="238"/>
        <v>0</v>
      </c>
      <c r="Q399" s="60">
        <f t="shared" si="238"/>
        <v>0</v>
      </c>
      <c r="R399" s="60">
        <f t="shared" si="238"/>
        <v>0</v>
      </c>
      <c r="S399" s="60">
        <f t="shared" si="238"/>
        <v>0</v>
      </c>
      <c r="T399" s="60">
        <f t="shared" si="238"/>
        <v>0</v>
      </c>
      <c r="U399" s="43" t="e">
        <f>SUM(#REF!+#REF!)</f>
        <v>#REF!</v>
      </c>
      <c r="V399" s="60">
        <f>SUM(V400+V401+V402+V403)</f>
        <v>0</v>
      </c>
      <c r="W399" s="43">
        <f t="shared" si="235"/>
        <v>0</v>
      </c>
      <c r="X399" s="51">
        <v>0</v>
      </c>
      <c r="Y399" s="60">
        <f>SUM(Y400+Y401+Y402+Y403)</f>
        <v>0</v>
      </c>
    </row>
    <row r="400" spans="1:25" s="57" customFormat="1" ht="27.75" hidden="1" customHeight="1" x14ac:dyDescent="0.25">
      <c r="A400" s="52"/>
      <c r="B400" s="53" t="s">
        <v>145</v>
      </c>
      <c r="C400" s="54" t="s">
        <v>146</v>
      </c>
      <c r="D400" s="55"/>
      <c r="E400" s="55"/>
      <c r="F400" s="43">
        <f t="shared" si="231"/>
        <v>0</v>
      </c>
      <c r="G400" s="43"/>
      <c r="H400" s="55"/>
      <c r="I400" s="505"/>
      <c r="J400" s="55"/>
      <c r="K400" s="55"/>
      <c r="L400" s="55"/>
      <c r="M400" s="505"/>
      <c r="N400" s="55"/>
      <c r="O400" s="55"/>
      <c r="P400" s="55"/>
      <c r="Q400" s="55"/>
      <c r="R400" s="55"/>
      <c r="S400" s="55"/>
      <c r="T400" s="55"/>
      <c r="U400" s="43" t="e">
        <f>SUM(#REF!+#REF!)</f>
        <v>#REF!</v>
      </c>
      <c r="V400" s="55"/>
      <c r="W400" s="43">
        <f t="shared" si="235"/>
        <v>0</v>
      </c>
      <c r="X400" s="56"/>
      <c r="Y400" s="55"/>
    </row>
    <row r="401" spans="1:25" s="57" customFormat="1" hidden="1" x14ac:dyDescent="0.25">
      <c r="A401" s="52"/>
      <c r="B401" s="52">
        <v>3426</v>
      </c>
      <c r="C401" s="54" t="s">
        <v>147</v>
      </c>
      <c r="D401" s="55"/>
      <c r="E401" s="55"/>
      <c r="F401" s="43">
        <f t="shared" si="231"/>
        <v>0</v>
      </c>
      <c r="G401" s="43"/>
      <c r="H401" s="55"/>
      <c r="I401" s="505"/>
      <c r="J401" s="55"/>
      <c r="K401" s="55"/>
      <c r="L401" s="55"/>
      <c r="M401" s="505"/>
      <c r="N401" s="55"/>
      <c r="O401" s="55"/>
      <c r="P401" s="55"/>
      <c r="Q401" s="55"/>
      <c r="R401" s="55"/>
      <c r="S401" s="55"/>
      <c r="T401" s="55"/>
      <c r="U401" s="43" t="e">
        <f>SUM(#REF!+#REF!)</f>
        <v>#REF!</v>
      </c>
      <c r="V401" s="55"/>
      <c r="W401" s="43">
        <f t="shared" si="235"/>
        <v>0</v>
      </c>
      <c r="X401" s="56"/>
      <c r="Y401" s="55"/>
    </row>
    <row r="402" spans="1:25" s="57" customFormat="1" ht="27" hidden="1" x14ac:dyDescent="0.25">
      <c r="A402" s="52"/>
      <c r="B402" s="52">
        <v>3427</v>
      </c>
      <c r="C402" s="54" t="s">
        <v>148</v>
      </c>
      <c r="D402" s="55"/>
      <c r="E402" s="55"/>
      <c r="F402" s="43">
        <f t="shared" si="231"/>
        <v>0</v>
      </c>
      <c r="G402" s="43"/>
      <c r="H402" s="55"/>
      <c r="I402" s="505"/>
      <c r="J402" s="55"/>
      <c r="K402" s="55"/>
      <c r="L402" s="55"/>
      <c r="M402" s="505"/>
      <c r="N402" s="55"/>
      <c r="O402" s="55"/>
      <c r="P402" s="55"/>
      <c r="Q402" s="55"/>
      <c r="R402" s="55"/>
      <c r="S402" s="55"/>
      <c r="T402" s="55"/>
      <c r="U402" s="43" t="e">
        <f>SUM(#REF!+#REF!)</f>
        <v>#REF!</v>
      </c>
      <c r="V402" s="55"/>
      <c r="W402" s="43">
        <f t="shared" si="235"/>
        <v>0</v>
      </c>
      <c r="X402" s="56"/>
      <c r="Y402" s="55"/>
    </row>
    <row r="403" spans="1:25" s="57" customFormat="1" hidden="1" x14ac:dyDescent="0.25">
      <c r="A403" s="52"/>
      <c r="B403" s="52">
        <v>3428</v>
      </c>
      <c r="C403" s="54" t="s">
        <v>149</v>
      </c>
      <c r="D403" s="55"/>
      <c r="E403" s="55"/>
      <c r="F403" s="43">
        <f t="shared" si="231"/>
        <v>0</v>
      </c>
      <c r="G403" s="43"/>
      <c r="H403" s="55"/>
      <c r="I403" s="505"/>
      <c r="J403" s="55"/>
      <c r="K403" s="55"/>
      <c r="L403" s="55"/>
      <c r="M403" s="505"/>
      <c r="N403" s="55"/>
      <c r="O403" s="55"/>
      <c r="P403" s="55"/>
      <c r="Q403" s="55"/>
      <c r="R403" s="55"/>
      <c r="S403" s="55"/>
      <c r="T403" s="55"/>
      <c r="U403" s="43" t="e">
        <f>SUM(#REF!+#REF!)</f>
        <v>#REF!</v>
      </c>
      <c r="V403" s="55"/>
      <c r="W403" s="43">
        <f t="shared" si="235"/>
        <v>0</v>
      </c>
      <c r="X403" s="56"/>
      <c r="Y403" s="55"/>
    </row>
    <row r="404" spans="1:25" s="61" customFormat="1" hidden="1" x14ac:dyDescent="0.25">
      <c r="A404" s="58"/>
      <c r="B404" s="58">
        <v>343</v>
      </c>
      <c r="C404" s="59"/>
      <c r="D404" s="60">
        <f>SUM(D405+D406+D407+D408)</f>
        <v>0</v>
      </c>
      <c r="E404" s="60">
        <f>SUM(E405+E406+E407+E408)</f>
        <v>0</v>
      </c>
      <c r="F404" s="43">
        <f t="shared" si="231"/>
        <v>0</v>
      </c>
      <c r="G404" s="60"/>
      <c r="H404" s="60">
        <f>SUM(H405+H406+H407+H408)</f>
        <v>0</v>
      </c>
      <c r="I404" s="506">
        <f>SUM(I405+I406+I407+I408)</f>
        <v>0</v>
      </c>
      <c r="J404" s="60">
        <f t="shared" ref="J404:T404" si="240">SUM(J405+J406+J407+J408)</f>
        <v>0</v>
      </c>
      <c r="K404" s="60">
        <f t="shared" ref="K404" si="241">SUM(K405+K406+K407+K408)</f>
        <v>0</v>
      </c>
      <c r="L404" s="60">
        <f t="shared" si="240"/>
        <v>0</v>
      </c>
      <c r="M404" s="506">
        <f t="shared" si="240"/>
        <v>0</v>
      </c>
      <c r="N404" s="60">
        <f>SUM(N405+N406+N407+N408)</f>
        <v>0</v>
      </c>
      <c r="O404" s="60">
        <f>SUM(O405+O406+O407+O408)</f>
        <v>0</v>
      </c>
      <c r="P404" s="60">
        <f t="shared" si="240"/>
        <v>0</v>
      </c>
      <c r="Q404" s="60">
        <f t="shared" si="240"/>
        <v>0</v>
      </c>
      <c r="R404" s="60">
        <f t="shared" si="240"/>
        <v>0</v>
      </c>
      <c r="S404" s="60">
        <f t="shared" si="240"/>
        <v>0</v>
      </c>
      <c r="T404" s="60">
        <f t="shared" si="240"/>
        <v>0</v>
      </c>
      <c r="U404" s="43" t="e">
        <f>SUM(#REF!+#REF!)</f>
        <v>#REF!</v>
      </c>
      <c r="V404" s="60">
        <f>SUM(V405+V406+V407+V408)</f>
        <v>0</v>
      </c>
      <c r="W404" s="43">
        <f t="shared" si="235"/>
        <v>0</v>
      </c>
      <c r="X404" s="51">
        <v>0</v>
      </c>
      <c r="Y404" s="60">
        <f>SUM(Y405+Y406+Y407+Y408)</f>
        <v>0</v>
      </c>
    </row>
    <row r="405" spans="1:25" s="57" customFormat="1" hidden="1" x14ac:dyDescent="0.25">
      <c r="A405" s="52"/>
      <c r="B405" s="53" t="s">
        <v>150</v>
      </c>
      <c r="C405" s="54" t="s">
        <v>151</v>
      </c>
      <c r="D405" s="55"/>
      <c r="E405" s="55"/>
      <c r="F405" s="43">
        <f t="shared" si="231"/>
        <v>0</v>
      </c>
      <c r="G405" s="43"/>
      <c r="H405" s="55"/>
      <c r="I405" s="505"/>
      <c r="J405" s="55"/>
      <c r="K405" s="55"/>
      <c r="L405" s="55"/>
      <c r="M405" s="505"/>
      <c r="N405" s="55"/>
      <c r="O405" s="55"/>
      <c r="P405" s="55"/>
      <c r="Q405" s="55"/>
      <c r="R405" s="55"/>
      <c r="S405" s="55"/>
      <c r="T405" s="55"/>
      <c r="U405" s="43" t="e">
        <f>SUM(#REF!+#REF!)</f>
        <v>#REF!</v>
      </c>
      <c r="V405" s="55"/>
      <c r="W405" s="43">
        <f t="shared" si="235"/>
        <v>0</v>
      </c>
      <c r="X405" s="56"/>
      <c r="Y405" s="55"/>
    </row>
    <row r="406" spans="1:25" s="57" customFormat="1" hidden="1" x14ac:dyDescent="0.25">
      <c r="A406" s="52"/>
      <c r="B406" s="53" t="s">
        <v>152</v>
      </c>
      <c r="C406" s="54" t="s">
        <v>153</v>
      </c>
      <c r="D406" s="55"/>
      <c r="E406" s="55"/>
      <c r="F406" s="43">
        <f t="shared" si="231"/>
        <v>0</v>
      </c>
      <c r="G406" s="43"/>
      <c r="H406" s="55"/>
      <c r="I406" s="505"/>
      <c r="J406" s="55"/>
      <c r="K406" s="55"/>
      <c r="L406" s="55"/>
      <c r="M406" s="505"/>
      <c r="N406" s="55"/>
      <c r="O406" s="55"/>
      <c r="P406" s="55"/>
      <c r="Q406" s="55"/>
      <c r="R406" s="55"/>
      <c r="S406" s="55"/>
      <c r="T406" s="55"/>
      <c r="U406" s="43" t="e">
        <f>SUM(#REF!+#REF!)</f>
        <v>#REF!</v>
      </c>
      <c r="V406" s="55"/>
      <c r="W406" s="43">
        <f t="shared" si="235"/>
        <v>0</v>
      </c>
      <c r="X406" s="56"/>
      <c r="Y406" s="55"/>
    </row>
    <row r="407" spans="1:25" s="57" customFormat="1" hidden="1" x14ac:dyDescent="0.25">
      <c r="A407" s="52"/>
      <c r="B407" s="53" t="s">
        <v>154</v>
      </c>
      <c r="C407" s="54" t="s">
        <v>155</v>
      </c>
      <c r="D407" s="55"/>
      <c r="E407" s="55"/>
      <c r="F407" s="43">
        <f t="shared" si="231"/>
        <v>0</v>
      </c>
      <c r="G407" s="43"/>
      <c r="H407" s="55">
        <v>0</v>
      </c>
      <c r="I407" s="505"/>
      <c r="J407" s="55"/>
      <c r="K407" s="55"/>
      <c r="L407" s="55"/>
      <c r="M407" s="505"/>
      <c r="N407" s="55"/>
      <c r="O407" s="55"/>
      <c r="P407" s="55"/>
      <c r="Q407" s="55"/>
      <c r="R407" s="55"/>
      <c r="S407" s="55"/>
      <c r="T407" s="55"/>
      <c r="U407" s="43" t="e">
        <f>SUM(#REF!+#REF!)</f>
        <v>#REF!</v>
      </c>
      <c r="V407" s="55"/>
      <c r="W407" s="43">
        <f t="shared" si="235"/>
        <v>0</v>
      </c>
      <c r="X407" s="56"/>
      <c r="Y407" s="55"/>
    </row>
    <row r="408" spans="1:25" s="57" customFormat="1" hidden="1" x14ac:dyDescent="0.25">
      <c r="A408" s="52"/>
      <c r="B408" s="53" t="s">
        <v>156</v>
      </c>
      <c r="C408" s="54" t="s">
        <v>157</v>
      </c>
      <c r="D408" s="55"/>
      <c r="E408" s="55"/>
      <c r="F408" s="43">
        <f t="shared" si="231"/>
        <v>0</v>
      </c>
      <c r="G408" s="43"/>
      <c r="H408" s="55"/>
      <c r="I408" s="505"/>
      <c r="J408" s="55"/>
      <c r="K408" s="55"/>
      <c r="L408" s="55"/>
      <c r="M408" s="505"/>
      <c r="N408" s="55"/>
      <c r="O408" s="55"/>
      <c r="P408" s="55"/>
      <c r="Q408" s="55"/>
      <c r="R408" s="55"/>
      <c r="S408" s="55"/>
      <c r="T408" s="55"/>
      <c r="U408" s="43" t="e">
        <f>SUM(#REF!+#REF!)</f>
        <v>#REF!</v>
      </c>
      <c r="V408" s="55"/>
      <c r="W408" s="43">
        <f t="shared" si="235"/>
        <v>0</v>
      </c>
      <c r="X408" s="56"/>
      <c r="Y408" s="55"/>
    </row>
    <row r="409" spans="1:25" s="46" customFormat="1" hidden="1" x14ac:dyDescent="0.25">
      <c r="B409" s="66">
        <v>4</v>
      </c>
      <c r="C409" s="46" t="s">
        <v>158</v>
      </c>
      <c r="D409" s="49">
        <f>SUM(D410)</f>
        <v>0</v>
      </c>
      <c r="E409" s="49">
        <f t="shared" ref="E409:V409" si="242">SUM(E410)</f>
        <v>0</v>
      </c>
      <c r="F409" s="43">
        <f t="shared" si="231"/>
        <v>0</v>
      </c>
      <c r="G409" s="49"/>
      <c r="H409" s="49">
        <f t="shared" si="242"/>
        <v>0</v>
      </c>
      <c r="I409" s="368">
        <f t="shared" si="242"/>
        <v>0</v>
      </c>
      <c r="J409" s="49">
        <f t="shared" si="242"/>
        <v>0</v>
      </c>
      <c r="K409" s="49">
        <f t="shared" si="242"/>
        <v>0</v>
      </c>
      <c r="L409" s="49">
        <f t="shared" si="242"/>
        <v>0</v>
      </c>
      <c r="M409" s="368">
        <f t="shared" si="242"/>
        <v>0</v>
      </c>
      <c r="N409" s="49">
        <f t="shared" si="242"/>
        <v>0</v>
      </c>
      <c r="O409" s="49">
        <f t="shared" si="242"/>
        <v>0</v>
      </c>
      <c r="P409" s="49">
        <f t="shared" si="242"/>
        <v>0</v>
      </c>
      <c r="Q409" s="49">
        <f t="shared" si="242"/>
        <v>0</v>
      </c>
      <c r="R409" s="49">
        <f t="shared" si="242"/>
        <v>0</v>
      </c>
      <c r="S409" s="49">
        <f t="shared" si="242"/>
        <v>0</v>
      </c>
      <c r="T409" s="49">
        <f t="shared" si="242"/>
        <v>0</v>
      </c>
      <c r="U409" s="43" t="e">
        <f>SUM(#REF!+#REF!)</f>
        <v>#REF!</v>
      </c>
      <c r="V409" s="49">
        <f t="shared" si="242"/>
        <v>0</v>
      </c>
      <c r="W409" s="43">
        <f t="shared" si="235"/>
        <v>0</v>
      </c>
      <c r="X409" s="51">
        <v>0</v>
      </c>
      <c r="Y409" s="49">
        <f>SUM(Y410)</f>
        <v>0</v>
      </c>
    </row>
    <row r="410" spans="1:25" s="46" customFormat="1" hidden="1" x14ac:dyDescent="0.25">
      <c r="B410" s="66">
        <v>42</v>
      </c>
      <c r="D410" s="49">
        <f>SUM(D411+D419+D422+D427)</f>
        <v>0</v>
      </c>
      <c r="E410" s="49">
        <f>SUM(E411+E419+E422+E427)</f>
        <v>0</v>
      </c>
      <c r="F410" s="43">
        <f t="shared" si="231"/>
        <v>0</v>
      </c>
      <c r="G410" s="49"/>
      <c r="H410" s="49">
        <f>SUM(H411+H419+H422+H427)</f>
        <v>0</v>
      </c>
      <c r="I410" s="368">
        <f>SUM(I411+I419+I422+I427)</f>
        <v>0</v>
      </c>
      <c r="J410" s="49">
        <f t="shared" ref="J410:T410" si="243">SUM(J411+J419+J422+J427)</f>
        <v>0</v>
      </c>
      <c r="K410" s="49">
        <f t="shared" ref="K410" si="244">SUM(K411+K419+K422+K427)</f>
        <v>0</v>
      </c>
      <c r="L410" s="49">
        <f t="shared" si="243"/>
        <v>0</v>
      </c>
      <c r="M410" s="368">
        <f t="shared" si="243"/>
        <v>0</v>
      </c>
      <c r="N410" s="49">
        <f>SUM(N411+N419+N422+N427)</f>
        <v>0</v>
      </c>
      <c r="O410" s="49">
        <f>SUM(O411+O419+O422+O427)</f>
        <v>0</v>
      </c>
      <c r="P410" s="49">
        <f t="shared" si="243"/>
        <v>0</v>
      </c>
      <c r="Q410" s="49">
        <f t="shared" si="243"/>
        <v>0</v>
      </c>
      <c r="R410" s="49">
        <f t="shared" si="243"/>
        <v>0</v>
      </c>
      <c r="S410" s="49">
        <f t="shared" si="243"/>
        <v>0</v>
      </c>
      <c r="T410" s="49">
        <f t="shared" si="243"/>
        <v>0</v>
      </c>
      <c r="U410" s="43" t="e">
        <f>SUM(#REF!+#REF!)</f>
        <v>#REF!</v>
      </c>
      <c r="V410" s="49">
        <f>SUM(V411+V419+V422+V427)</f>
        <v>0</v>
      </c>
      <c r="W410" s="43">
        <f t="shared" si="235"/>
        <v>0</v>
      </c>
      <c r="X410" s="51">
        <v>0</v>
      </c>
      <c r="Y410" s="49">
        <f>SUM(Y411+Y419+Y422+Y427)</f>
        <v>0</v>
      </c>
    </row>
    <row r="411" spans="1:25" s="46" customFormat="1" hidden="1" x14ac:dyDescent="0.25">
      <c r="B411" s="66">
        <v>422</v>
      </c>
      <c r="D411" s="49">
        <f>SUM(D412+D413+D414+D415+D416+D417+D418)</f>
        <v>0</v>
      </c>
      <c r="E411" s="49">
        <f>SUM(E412+E413+E414+E415+E416+E417+E418)</f>
        <v>0</v>
      </c>
      <c r="F411" s="43">
        <f t="shared" si="231"/>
        <v>0</v>
      </c>
      <c r="G411" s="49"/>
      <c r="H411" s="49">
        <f>SUM(H412+H413+H414+H415+H416+H417+H418)</f>
        <v>0</v>
      </c>
      <c r="I411" s="368">
        <f>SUM(I412+I413+I414+I415+I416+I417+I418)</f>
        <v>0</v>
      </c>
      <c r="J411" s="49">
        <f t="shared" ref="J411:T411" si="245">SUM(J412+J413+J414+J415+J416+J417+J418)</f>
        <v>0</v>
      </c>
      <c r="K411" s="49">
        <f t="shared" ref="K411" si="246">SUM(K412+K413+K414+K415+K416+K417+K418)</f>
        <v>0</v>
      </c>
      <c r="L411" s="49">
        <f t="shared" si="245"/>
        <v>0</v>
      </c>
      <c r="M411" s="368">
        <f t="shared" si="245"/>
        <v>0</v>
      </c>
      <c r="N411" s="49">
        <f>SUM(N412+N413+N414+N415+N416+N417+N418)</f>
        <v>0</v>
      </c>
      <c r="O411" s="49">
        <f>SUM(O412+O413+O414+O415+O416+O417+O418)</f>
        <v>0</v>
      </c>
      <c r="P411" s="49">
        <f t="shared" si="245"/>
        <v>0</v>
      </c>
      <c r="Q411" s="49">
        <f t="shared" si="245"/>
        <v>0</v>
      </c>
      <c r="R411" s="49">
        <f t="shared" si="245"/>
        <v>0</v>
      </c>
      <c r="S411" s="49">
        <f t="shared" si="245"/>
        <v>0</v>
      </c>
      <c r="T411" s="49">
        <f t="shared" si="245"/>
        <v>0</v>
      </c>
      <c r="U411" s="43" t="e">
        <f>SUM(#REF!+#REF!)</f>
        <v>#REF!</v>
      </c>
      <c r="V411" s="49">
        <f>SUM(V412+V413+V414+V415+V416+V417+V418)</f>
        <v>0</v>
      </c>
      <c r="W411" s="43">
        <f t="shared" si="235"/>
        <v>0</v>
      </c>
      <c r="X411" s="51">
        <v>0</v>
      </c>
      <c r="Y411" s="49">
        <f>SUM(Y412+Y413+Y414+Y415+Y416+Y417+Y418)</f>
        <v>0</v>
      </c>
    </row>
    <row r="412" spans="1:25" s="57" customFormat="1" hidden="1" x14ac:dyDescent="0.25">
      <c r="A412" s="52"/>
      <c r="B412" s="67" t="s">
        <v>159</v>
      </c>
      <c r="C412" s="68" t="s">
        <v>160</v>
      </c>
      <c r="D412" s="55"/>
      <c r="E412" s="55"/>
      <c r="F412" s="43">
        <f t="shared" si="231"/>
        <v>0</v>
      </c>
      <c r="G412" s="43"/>
      <c r="H412" s="55"/>
      <c r="I412" s="505"/>
      <c r="J412" s="55"/>
      <c r="K412" s="55"/>
      <c r="L412" s="55"/>
      <c r="M412" s="505"/>
      <c r="N412" s="55"/>
      <c r="O412" s="55"/>
      <c r="P412" s="55"/>
      <c r="Q412" s="55"/>
      <c r="R412" s="55"/>
      <c r="S412" s="55"/>
      <c r="T412" s="55"/>
      <c r="U412" s="43" t="e">
        <f>SUM(#REF!+#REF!)</f>
        <v>#REF!</v>
      </c>
      <c r="V412" s="55"/>
      <c r="W412" s="43">
        <f t="shared" si="235"/>
        <v>0</v>
      </c>
      <c r="X412" s="56"/>
      <c r="Y412" s="55"/>
    </row>
    <row r="413" spans="1:25" s="57" customFormat="1" hidden="1" x14ac:dyDescent="0.25">
      <c r="A413" s="52"/>
      <c r="B413" s="67" t="s">
        <v>161</v>
      </c>
      <c r="C413" s="68" t="s">
        <v>162</v>
      </c>
      <c r="D413" s="55"/>
      <c r="E413" s="55"/>
      <c r="F413" s="43">
        <f t="shared" si="231"/>
        <v>0</v>
      </c>
      <c r="G413" s="43"/>
      <c r="H413" s="55"/>
      <c r="I413" s="505"/>
      <c r="J413" s="55"/>
      <c r="K413" s="55"/>
      <c r="L413" s="55"/>
      <c r="M413" s="505"/>
      <c r="N413" s="55"/>
      <c r="O413" s="55"/>
      <c r="P413" s="55"/>
      <c r="Q413" s="55"/>
      <c r="R413" s="55"/>
      <c r="S413" s="55"/>
      <c r="T413" s="55"/>
      <c r="U413" s="43" t="e">
        <f>SUM(#REF!+#REF!)</f>
        <v>#REF!</v>
      </c>
      <c r="V413" s="55"/>
      <c r="W413" s="43">
        <f t="shared" si="235"/>
        <v>0</v>
      </c>
      <c r="X413" s="56"/>
      <c r="Y413" s="55"/>
    </row>
    <row r="414" spans="1:25" s="57" customFormat="1" hidden="1" x14ac:dyDescent="0.25">
      <c r="A414" s="52"/>
      <c r="B414" s="67" t="s">
        <v>163</v>
      </c>
      <c r="C414" s="68" t="s">
        <v>164</v>
      </c>
      <c r="D414" s="55"/>
      <c r="E414" s="55"/>
      <c r="F414" s="43">
        <f t="shared" si="231"/>
        <v>0</v>
      </c>
      <c r="G414" s="43"/>
      <c r="H414" s="55"/>
      <c r="I414" s="505"/>
      <c r="J414" s="55"/>
      <c r="K414" s="55"/>
      <c r="L414" s="55"/>
      <c r="M414" s="505"/>
      <c r="N414" s="55"/>
      <c r="O414" s="55"/>
      <c r="P414" s="55"/>
      <c r="Q414" s="55"/>
      <c r="R414" s="55"/>
      <c r="S414" s="55"/>
      <c r="T414" s="55"/>
      <c r="U414" s="43" t="e">
        <f>SUM(#REF!+#REF!)</f>
        <v>#REF!</v>
      </c>
      <c r="V414" s="55"/>
      <c r="W414" s="43">
        <f t="shared" si="235"/>
        <v>0</v>
      </c>
      <c r="X414" s="56"/>
      <c r="Y414" s="55"/>
    </row>
    <row r="415" spans="1:25" s="57" customFormat="1" hidden="1" x14ac:dyDescent="0.25">
      <c r="A415" s="52"/>
      <c r="B415" s="67" t="s">
        <v>165</v>
      </c>
      <c r="C415" s="68" t="s">
        <v>166</v>
      </c>
      <c r="D415" s="55"/>
      <c r="E415" s="55"/>
      <c r="F415" s="43">
        <f t="shared" ref="F415:F429" si="247">SUM(H415:T415)</f>
        <v>0</v>
      </c>
      <c r="G415" s="43"/>
      <c r="H415" s="55"/>
      <c r="I415" s="505"/>
      <c r="J415" s="55"/>
      <c r="K415" s="55"/>
      <c r="L415" s="55"/>
      <c r="M415" s="505"/>
      <c r="N415" s="55"/>
      <c r="O415" s="55"/>
      <c r="P415" s="55"/>
      <c r="Q415" s="55"/>
      <c r="R415" s="55"/>
      <c r="S415" s="55"/>
      <c r="T415" s="55"/>
      <c r="U415" s="43" t="e">
        <f>SUM(#REF!+#REF!)</f>
        <v>#REF!</v>
      </c>
      <c r="V415" s="55"/>
      <c r="W415" s="43">
        <f t="shared" si="235"/>
        <v>0</v>
      </c>
      <c r="X415" s="56"/>
      <c r="Y415" s="55"/>
    </row>
    <row r="416" spans="1:25" s="57" customFormat="1" hidden="1" x14ac:dyDescent="0.25">
      <c r="A416" s="52"/>
      <c r="B416" s="67" t="s">
        <v>167</v>
      </c>
      <c r="C416" s="68" t="s">
        <v>168</v>
      </c>
      <c r="D416" s="55"/>
      <c r="E416" s="55"/>
      <c r="F416" s="43">
        <f t="shared" si="247"/>
        <v>0</v>
      </c>
      <c r="G416" s="43"/>
      <c r="H416" s="55"/>
      <c r="I416" s="505"/>
      <c r="J416" s="55"/>
      <c r="K416" s="55"/>
      <c r="L416" s="55"/>
      <c r="M416" s="505"/>
      <c r="N416" s="55"/>
      <c r="O416" s="55"/>
      <c r="P416" s="55"/>
      <c r="Q416" s="55"/>
      <c r="R416" s="55"/>
      <c r="S416" s="55"/>
      <c r="T416" s="55"/>
      <c r="U416" s="43" t="e">
        <f>SUM(#REF!+#REF!)</f>
        <v>#REF!</v>
      </c>
      <c r="V416" s="55"/>
      <c r="W416" s="43">
        <f t="shared" si="235"/>
        <v>0</v>
      </c>
      <c r="X416" s="56"/>
      <c r="Y416" s="55"/>
    </row>
    <row r="417" spans="1:25" s="57" customFormat="1" hidden="1" x14ac:dyDescent="0.25">
      <c r="A417" s="52"/>
      <c r="B417" s="67" t="s">
        <v>169</v>
      </c>
      <c r="C417" s="68" t="s">
        <v>170</v>
      </c>
      <c r="D417" s="55"/>
      <c r="E417" s="55"/>
      <c r="F417" s="43">
        <f t="shared" si="247"/>
        <v>0</v>
      </c>
      <c r="G417" s="43"/>
      <c r="H417" s="55"/>
      <c r="I417" s="505"/>
      <c r="J417" s="55"/>
      <c r="K417" s="55"/>
      <c r="L417" s="55"/>
      <c r="M417" s="505"/>
      <c r="N417" s="55"/>
      <c r="O417" s="55"/>
      <c r="P417" s="55"/>
      <c r="Q417" s="55"/>
      <c r="R417" s="55"/>
      <c r="S417" s="55"/>
      <c r="T417" s="55"/>
      <c r="U417" s="43" t="e">
        <f>SUM(#REF!+#REF!)</f>
        <v>#REF!</v>
      </c>
      <c r="V417" s="55"/>
      <c r="W417" s="43">
        <f t="shared" si="235"/>
        <v>0</v>
      </c>
      <c r="X417" s="56"/>
      <c r="Y417" s="55"/>
    </row>
    <row r="418" spans="1:25" s="57" customFormat="1" hidden="1" x14ac:dyDescent="0.25">
      <c r="A418" s="52"/>
      <c r="B418" s="67" t="s">
        <v>171</v>
      </c>
      <c r="C418" s="68" t="s">
        <v>172</v>
      </c>
      <c r="D418" s="55"/>
      <c r="E418" s="55"/>
      <c r="F418" s="43">
        <f t="shared" si="247"/>
        <v>0</v>
      </c>
      <c r="G418" s="43"/>
      <c r="H418" s="55"/>
      <c r="I418" s="505"/>
      <c r="J418" s="55"/>
      <c r="K418" s="55"/>
      <c r="L418" s="55"/>
      <c r="M418" s="505"/>
      <c r="N418" s="55"/>
      <c r="O418" s="55"/>
      <c r="P418" s="55"/>
      <c r="Q418" s="55"/>
      <c r="R418" s="55"/>
      <c r="S418" s="55"/>
      <c r="T418" s="55"/>
      <c r="U418" s="43" t="e">
        <f>SUM(#REF!+#REF!)</f>
        <v>#REF!</v>
      </c>
      <c r="V418" s="55"/>
      <c r="W418" s="43">
        <f t="shared" si="235"/>
        <v>0</v>
      </c>
      <c r="X418" s="56"/>
      <c r="Y418" s="55"/>
    </row>
    <row r="419" spans="1:25" s="61" customFormat="1" hidden="1" x14ac:dyDescent="0.25">
      <c r="A419" s="58"/>
      <c r="B419" s="58">
        <v>423</v>
      </c>
      <c r="C419" s="69"/>
      <c r="D419" s="60">
        <f>SUM(D420+D421)</f>
        <v>0</v>
      </c>
      <c r="E419" s="60">
        <f>SUM(E420+E421)</f>
        <v>0</v>
      </c>
      <c r="F419" s="43">
        <f t="shared" si="247"/>
        <v>0</v>
      </c>
      <c r="G419" s="60"/>
      <c r="H419" s="60">
        <f>SUM(H420+H421)</f>
        <v>0</v>
      </c>
      <c r="I419" s="506">
        <f>SUM(I420+I421)</f>
        <v>0</v>
      </c>
      <c r="J419" s="60">
        <f t="shared" ref="J419:T419" si="248">SUM(J420+J421)</f>
        <v>0</v>
      </c>
      <c r="K419" s="60">
        <f t="shared" ref="K419" si="249">SUM(K420+K421)</f>
        <v>0</v>
      </c>
      <c r="L419" s="60">
        <f t="shared" si="248"/>
        <v>0</v>
      </c>
      <c r="M419" s="506">
        <f t="shared" si="248"/>
        <v>0</v>
      </c>
      <c r="N419" s="60">
        <f>SUM(N420+N421)</f>
        <v>0</v>
      </c>
      <c r="O419" s="60">
        <f>SUM(O420+O421)</f>
        <v>0</v>
      </c>
      <c r="P419" s="60">
        <f t="shared" si="248"/>
        <v>0</v>
      </c>
      <c r="Q419" s="60">
        <f t="shared" si="248"/>
        <v>0</v>
      </c>
      <c r="R419" s="60">
        <f t="shared" si="248"/>
        <v>0</v>
      </c>
      <c r="S419" s="60">
        <f t="shared" si="248"/>
        <v>0</v>
      </c>
      <c r="T419" s="60">
        <f t="shared" si="248"/>
        <v>0</v>
      </c>
      <c r="U419" s="43" t="e">
        <f>SUM(#REF!+#REF!)</f>
        <v>#REF!</v>
      </c>
      <c r="V419" s="60">
        <f>SUM(V420+V421)</f>
        <v>0</v>
      </c>
      <c r="W419" s="43">
        <f t="shared" si="235"/>
        <v>0</v>
      </c>
      <c r="X419" s="51">
        <v>0</v>
      </c>
      <c r="Y419" s="60">
        <f>SUM(Y420+Y421)</f>
        <v>0</v>
      </c>
    </row>
    <row r="420" spans="1:25" s="57" customFormat="1" hidden="1" x14ac:dyDescent="0.25">
      <c r="A420" s="52"/>
      <c r="B420" s="67" t="s">
        <v>173</v>
      </c>
      <c r="C420" s="68" t="s">
        <v>174</v>
      </c>
      <c r="D420" s="55"/>
      <c r="E420" s="55"/>
      <c r="F420" s="43">
        <f t="shared" si="247"/>
        <v>0</v>
      </c>
      <c r="G420" s="43"/>
      <c r="H420" s="55"/>
      <c r="I420" s="505"/>
      <c r="J420" s="55"/>
      <c r="K420" s="55"/>
      <c r="L420" s="55"/>
      <c r="M420" s="505"/>
      <c r="N420" s="55"/>
      <c r="O420" s="55"/>
      <c r="P420" s="55"/>
      <c r="Q420" s="55"/>
      <c r="R420" s="55"/>
      <c r="S420" s="55"/>
      <c r="T420" s="55"/>
      <c r="U420" s="43" t="e">
        <f>SUM(#REF!+#REF!)</f>
        <v>#REF!</v>
      </c>
      <c r="V420" s="55"/>
      <c r="W420" s="43">
        <f t="shared" si="235"/>
        <v>0</v>
      </c>
      <c r="X420" s="56"/>
      <c r="Y420" s="55"/>
    </row>
    <row r="421" spans="1:25" s="57" customFormat="1" hidden="1" x14ac:dyDescent="0.25">
      <c r="A421" s="52"/>
      <c r="B421" s="67" t="s">
        <v>175</v>
      </c>
      <c r="C421" s="68" t="s">
        <v>176</v>
      </c>
      <c r="D421" s="55"/>
      <c r="E421" s="55"/>
      <c r="F421" s="43">
        <f t="shared" si="247"/>
        <v>0</v>
      </c>
      <c r="G421" s="43"/>
      <c r="H421" s="55"/>
      <c r="I421" s="505"/>
      <c r="J421" s="55"/>
      <c r="K421" s="55"/>
      <c r="L421" s="55"/>
      <c r="M421" s="505"/>
      <c r="N421" s="55"/>
      <c r="O421" s="55"/>
      <c r="P421" s="55"/>
      <c r="Q421" s="55"/>
      <c r="R421" s="55"/>
      <c r="S421" s="55"/>
      <c r="T421" s="55"/>
      <c r="U421" s="43" t="e">
        <f>SUM(#REF!+#REF!)</f>
        <v>#REF!</v>
      </c>
      <c r="V421" s="55"/>
      <c r="W421" s="43">
        <f t="shared" si="235"/>
        <v>0</v>
      </c>
      <c r="X421" s="56"/>
      <c r="Y421" s="55"/>
    </row>
    <row r="422" spans="1:25" s="61" customFormat="1" hidden="1" x14ac:dyDescent="0.25">
      <c r="A422" s="58"/>
      <c r="B422" s="58">
        <v>424</v>
      </c>
      <c r="C422" s="69"/>
      <c r="D422" s="60">
        <f>SUM(D423+D424+D425+D426)</f>
        <v>0</v>
      </c>
      <c r="E422" s="60">
        <f>SUM(E423+E424+E425+E426)</f>
        <v>0</v>
      </c>
      <c r="F422" s="43">
        <f t="shared" si="247"/>
        <v>0</v>
      </c>
      <c r="G422" s="60"/>
      <c r="H422" s="60">
        <f>SUM(H423+H424+H425+H426)</f>
        <v>0</v>
      </c>
      <c r="I422" s="506">
        <f>SUM(I423+I424+I425+I426)</f>
        <v>0</v>
      </c>
      <c r="J422" s="60">
        <f t="shared" ref="J422:T422" si="250">SUM(J423+J424+J425+J426)</f>
        <v>0</v>
      </c>
      <c r="K422" s="60">
        <f t="shared" ref="K422" si="251">SUM(K423+K424+K425+K426)</f>
        <v>0</v>
      </c>
      <c r="L422" s="60">
        <f t="shared" si="250"/>
        <v>0</v>
      </c>
      <c r="M422" s="506">
        <f t="shared" si="250"/>
        <v>0</v>
      </c>
      <c r="N422" s="60">
        <f>SUM(N423+N424+N425+N426)</f>
        <v>0</v>
      </c>
      <c r="O422" s="60">
        <f>SUM(O423+O424+O425+O426)</f>
        <v>0</v>
      </c>
      <c r="P422" s="60">
        <f t="shared" si="250"/>
        <v>0</v>
      </c>
      <c r="Q422" s="60">
        <f t="shared" si="250"/>
        <v>0</v>
      </c>
      <c r="R422" s="60">
        <f t="shared" si="250"/>
        <v>0</v>
      </c>
      <c r="S422" s="60">
        <f t="shared" si="250"/>
        <v>0</v>
      </c>
      <c r="T422" s="60">
        <f t="shared" si="250"/>
        <v>0</v>
      </c>
      <c r="U422" s="43" t="e">
        <f>SUM(#REF!+#REF!)</f>
        <v>#REF!</v>
      </c>
      <c r="V422" s="60">
        <f>SUM(V423+V424+V425+V426)</f>
        <v>0</v>
      </c>
      <c r="W422" s="43">
        <f t="shared" si="235"/>
        <v>0</v>
      </c>
      <c r="X422" s="51">
        <v>0</v>
      </c>
      <c r="Y422" s="60">
        <f>SUM(Y423+Y424+Y425+Y426)</f>
        <v>0</v>
      </c>
    </row>
    <row r="423" spans="1:25" s="57" customFormat="1" hidden="1" x14ac:dyDescent="0.25">
      <c r="A423" s="52"/>
      <c r="B423" s="70">
        <v>4241</v>
      </c>
      <c r="C423" s="71" t="s">
        <v>177</v>
      </c>
      <c r="D423" s="55"/>
      <c r="E423" s="55"/>
      <c r="F423" s="43">
        <f t="shared" si="247"/>
        <v>0</v>
      </c>
      <c r="G423" s="43"/>
      <c r="H423" s="55"/>
      <c r="I423" s="505"/>
      <c r="J423" s="55"/>
      <c r="K423" s="55"/>
      <c r="L423" s="55"/>
      <c r="M423" s="505"/>
      <c r="N423" s="55"/>
      <c r="O423" s="55"/>
      <c r="P423" s="55"/>
      <c r="Q423" s="55"/>
      <c r="R423" s="55"/>
      <c r="S423" s="55"/>
      <c r="T423" s="55"/>
      <c r="U423" s="43" t="e">
        <f>SUM(#REF!+#REF!)</f>
        <v>#REF!</v>
      </c>
      <c r="V423" s="55"/>
      <c r="W423" s="43">
        <f t="shared" si="235"/>
        <v>0</v>
      </c>
      <c r="X423" s="56"/>
      <c r="Y423" s="55"/>
    </row>
    <row r="424" spans="1:25" s="57" customFormat="1" hidden="1" x14ac:dyDescent="0.25">
      <c r="A424" s="52"/>
      <c r="B424" s="70">
        <v>4242</v>
      </c>
      <c r="C424" s="72" t="s">
        <v>178</v>
      </c>
      <c r="D424" s="55"/>
      <c r="E424" s="55"/>
      <c r="F424" s="43">
        <f t="shared" si="247"/>
        <v>0</v>
      </c>
      <c r="G424" s="43"/>
      <c r="H424" s="55"/>
      <c r="I424" s="505"/>
      <c r="J424" s="55"/>
      <c r="K424" s="55"/>
      <c r="L424" s="55"/>
      <c r="M424" s="505"/>
      <c r="N424" s="55"/>
      <c r="O424" s="55"/>
      <c r="P424" s="55"/>
      <c r="Q424" s="55"/>
      <c r="R424" s="55"/>
      <c r="S424" s="55"/>
      <c r="T424" s="55"/>
      <c r="U424" s="43" t="e">
        <f>SUM(#REF!+#REF!)</f>
        <v>#REF!</v>
      </c>
      <c r="V424" s="55"/>
      <c r="W424" s="43">
        <f t="shared" si="235"/>
        <v>0</v>
      </c>
      <c r="X424" s="56"/>
      <c r="Y424" s="55"/>
    </row>
    <row r="425" spans="1:25" s="57" customFormat="1" hidden="1" x14ac:dyDescent="0.25">
      <c r="A425" s="52"/>
      <c r="B425" s="70">
        <v>4243</v>
      </c>
      <c r="C425" s="72" t="s">
        <v>179</v>
      </c>
      <c r="D425" s="55"/>
      <c r="E425" s="55"/>
      <c r="F425" s="43">
        <f t="shared" si="247"/>
        <v>0</v>
      </c>
      <c r="G425" s="43"/>
      <c r="H425" s="55"/>
      <c r="I425" s="505"/>
      <c r="J425" s="55"/>
      <c r="K425" s="55"/>
      <c r="L425" s="55"/>
      <c r="M425" s="505"/>
      <c r="N425" s="55"/>
      <c r="O425" s="55"/>
      <c r="P425" s="55"/>
      <c r="Q425" s="55"/>
      <c r="R425" s="55"/>
      <c r="S425" s="55"/>
      <c r="T425" s="55"/>
      <c r="U425" s="43" t="e">
        <f>SUM(#REF!+#REF!)</f>
        <v>#REF!</v>
      </c>
      <c r="V425" s="55"/>
      <c r="W425" s="43">
        <f t="shared" si="235"/>
        <v>0</v>
      </c>
      <c r="X425" s="56"/>
      <c r="Y425" s="55"/>
    </row>
    <row r="426" spans="1:25" s="57" customFormat="1" hidden="1" x14ac:dyDescent="0.25">
      <c r="A426" s="52"/>
      <c r="B426" s="70">
        <v>4244</v>
      </c>
      <c r="C426" s="72" t="s">
        <v>180</v>
      </c>
      <c r="D426" s="55"/>
      <c r="E426" s="55"/>
      <c r="F426" s="43">
        <f t="shared" si="247"/>
        <v>0</v>
      </c>
      <c r="G426" s="43"/>
      <c r="H426" s="55"/>
      <c r="I426" s="505"/>
      <c r="J426" s="55"/>
      <c r="K426" s="55"/>
      <c r="L426" s="55"/>
      <c r="M426" s="505"/>
      <c r="N426" s="55"/>
      <c r="O426" s="55"/>
      <c r="P426" s="55"/>
      <c r="Q426" s="55"/>
      <c r="R426" s="55"/>
      <c r="S426" s="55"/>
      <c r="T426" s="55"/>
      <c r="U426" s="43" t="e">
        <f>SUM(#REF!+#REF!)</f>
        <v>#REF!</v>
      </c>
      <c r="V426" s="55"/>
      <c r="W426" s="43">
        <f t="shared" si="235"/>
        <v>0</v>
      </c>
      <c r="X426" s="56"/>
      <c r="Y426" s="55"/>
    </row>
    <row r="427" spans="1:25" s="61" customFormat="1" hidden="1" x14ac:dyDescent="0.25">
      <c r="A427" s="58"/>
      <c r="B427" s="58">
        <v>426</v>
      </c>
      <c r="C427" s="73"/>
      <c r="D427" s="60">
        <f>SUM(D428+D429)</f>
        <v>0</v>
      </c>
      <c r="E427" s="60">
        <f>SUM(E428+E429)</f>
        <v>0</v>
      </c>
      <c r="F427" s="43">
        <f t="shared" si="247"/>
        <v>0</v>
      </c>
      <c r="G427" s="60"/>
      <c r="H427" s="60">
        <f>SUM(H428+H429)</f>
        <v>0</v>
      </c>
      <c r="I427" s="506">
        <f>SUM(I428+I429)</f>
        <v>0</v>
      </c>
      <c r="J427" s="60">
        <f t="shared" ref="J427:T427" si="252">SUM(J428+J429)</f>
        <v>0</v>
      </c>
      <c r="K427" s="60">
        <f t="shared" ref="K427" si="253">SUM(K428+K429)</f>
        <v>0</v>
      </c>
      <c r="L427" s="60">
        <f t="shared" si="252"/>
        <v>0</v>
      </c>
      <c r="M427" s="506">
        <f t="shared" si="252"/>
        <v>0</v>
      </c>
      <c r="N427" s="60">
        <f>SUM(N428+N429)</f>
        <v>0</v>
      </c>
      <c r="O427" s="60">
        <f>SUM(O428+O429)</f>
        <v>0</v>
      </c>
      <c r="P427" s="60">
        <f t="shared" si="252"/>
        <v>0</v>
      </c>
      <c r="Q427" s="60">
        <f t="shared" si="252"/>
        <v>0</v>
      </c>
      <c r="R427" s="60">
        <f t="shared" si="252"/>
        <v>0</v>
      </c>
      <c r="S427" s="60">
        <f t="shared" si="252"/>
        <v>0</v>
      </c>
      <c r="T427" s="60">
        <f t="shared" si="252"/>
        <v>0</v>
      </c>
      <c r="U427" s="43" t="e">
        <f>SUM(#REF!+#REF!)</f>
        <v>#REF!</v>
      </c>
      <c r="V427" s="60">
        <f>SUM(V428+V429)</f>
        <v>0</v>
      </c>
      <c r="W427" s="43">
        <f t="shared" si="235"/>
        <v>0</v>
      </c>
      <c r="X427" s="51">
        <v>0</v>
      </c>
      <c r="Y427" s="60">
        <f>SUM(Y428+Y429)</f>
        <v>0</v>
      </c>
    </row>
    <row r="428" spans="1:25" s="57" customFormat="1" hidden="1" x14ac:dyDescent="0.25">
      <c r="A428" s="52"/>
      <c r="B428" s="67">
        <v>4262</v>
      </c>
      <c r="C428" s="68" t="s">
        <v>181</v>
      </c>
      <c r="D428" s="55"/>
      <c r="E428" s="55"/>
      <c r="F428" s="43">
        <f t="shared" si="247"/>
        <v>0</v>
      </c>
      <c r="G428" s="43"/>
      <c r="H428" s="55"/>
      <c r="I428" s="505"/>
      <c r="J428" s="55"/>
      <c r="K428" s="55"/>
      <c r="L428" s="55"/>
      <c r="M428" s="505"/>
      <c r="N428" s="55"/>
      <c r="O428" s="55"/>
      <c r="P428" s="55"/>
      <c r="Q428" s="55"/>
      <c r="R428" s="55"/>
      <c r="S428" s="55"/>
      <c r="T428" s="55"/>
      <c r="U428" s="43" t="e">
        <f>SUM(#REF!+#REF!)</f>
        <v>#REF!</v>
      </c>
      <c r="V428" s="55"/>
      <c r="W428" s="43">
        <f t="shared" si="235"/>
        <v>0</v>
      </c>
      <c r="X428" s="56"/>
      <c r="Y428" s="55"/>
    </row>
    <row r="429" spans="1:25" s="57" customFormat="1" hidden="1" x14ac:dyDescent="0.25">
      <c r="A429" s="52"/>
      <c r="B429" s="67">
        <v>4263</v>
      </c>
      <c r="C429" s="68" t="s">
        <v>182</v>
      </c>
      <c r="D429" s="55"/>
      <c r="E429" s="55"/>
      <c r="F429" s="43">
        <f t="shared" si="247"/>
        <v>0</v>
      </c>
      <c r="G429" s="43"/>
      <c r="H429" s="55"/>
      <c r="I429" s="505"/>
      <c r="J429" s="55"/>
      <c r="K429" s="55"/>
      <c r="L429" s="55"/>
      <c r="M429" s="505"/>
      <c r="N429" s="55"/>
      <c r="O429" s="55"/>
      <c r="P429" s="55"/>
      <c r="Q429" s="55"/>
      <c r="R429" s="55"/>
      <c r="S429" s="55"/>
      <c r="T429" s="55"/>
      <c r="U429" s="43" t="e">
        <f>SUM(#REF!+#REF!)</f>
        <v>#REF!</v>
      </c>
      <c r="V429" s="55"/>
      <c r="W429" s="43">
        <f t="shared" si="235"/>
        <v>0</v>
      </c>
      <c r="X429" s="56"/>
      <c r="Y429" s="55"/>
    </row>
    <row r="430" spans="1:25" x14ac:dyDescent="0.25">
      <c r="W430" s="43">
        <f t="shared" si="235"/>
        <v>0</v>
      </c>
      <c r="X430" s="74"/>
    </row>
    <row r="431" spans="1:25" s="46" customFormat="1" x14ac:dyDescent="0.25">
      <c r="B431" s="47"/>
      <c r="C431" s="48" t="s">
        <v>190</v>
      </c>
      <c r="D431" s="49">
        <f>SUM(D432+D490)</f>
        <v>0</v>
      </c>
      <c r="E431" s="49">
        <f>SUM(E432+E490)</f>
        <v>0</v>
      </c>
      <c r="F431" s="43">
        <f t="shared" ref="F431:F442" si="254">SUM(H431:T431)</f>
        <v>39300</v>
      </c>
      <c r="G431" s="49"/>
      <c r="H431" s="49">
        <f>SUM(H432+H490)</f>
        <v>39300</v>
      </c>
      <c r="I431" s="368">
        <f>SUM(I432+I490)</f>
        <v>0</v>
      </c>
      <c r="J431" s="49">
        <f t="shared" ref="J431:T431" si="255">SUM(J432+J490)</f>
        <v>0</v>
      </c>
      <c r="K431" s="49">
        <f t="shared" ref="K431" si="256">SUM(K432+K490)</f>
        <v>0</v>
      </c>
      <c r="L431" s="49">
        <f t="shared" si="255"/>
        <v>0</v>
      </c>
      <c r="M431" s="368">
        <f t="shared" si="255"/>
        <v>0</v>
      </c>
      <c r="N431" s="49">
        <f>SUM(N432+N490)</f>
        <v>0</v>
      </c>
      <c r="O431" s="49">
        <f>SUM(O432+O490)</f>
        <v>0</v>
      </c>
      <c r="P431" s="49">
        <f t="shared" si="255"/>
        <v>0</v>
      </c>
      <c r="Q431" s="49">
        <f t="shared" si="255"/>
        <v>0</v>
      </c>
      <c r="R431" s="49">
        <f t="shared" si="255"/>
        <v>0</v>
      </c>
      <c r="S431" s="49">
        <f t="shared" si="255"/>
        <v>0</v>
      </c>
      <c r="T431" s="49">
        <f t="shared" si="255"/>
        <v>0</v>
      </c>
      <c r="U431" s="43" t="e">
        <f>SUM(#REF!+#REF!)</f>
        <v>#REF!</v>
      </c>
      <c r="V431" s="49">
        <f>SUM(V432+V490)</f>
        <v>0</v>
      </c>
      <c r="W431" s="43">
        <f t="shared" si="235"/>
        <v>39300</v>
      </c>
      <c r="X431" s="49">
        <f>SUM(X432)</f>
        <v>40872</v>
      </c>
      <c r="Y431" s="49">
        <f>SUM(Y432)</f>
        <v>41282</v>
      </c>
    </row>
    <row r="432" spans="1:25" s="46" customFormat="1" x14ac:dyDescent="0.25">
      <c r="B432" s="50">
        <v>3</v>
      </c>
      <c r="C432" s="46" t="s">
        <v>74</v>
      </c>
      <c r="D432" s="49">
        <f>SUM(D433+D446+D479)</f>
        <v>0</v>
      </c>
      <c r="E432" s="49">
        <f>SUM(E433+E446+E479)</f>
        <v>0</v>
      </c>
      <c r="F432" s="43">
        <f t="shared" si="254"/>
        <v>39300</v>
      </c>
      <c r="G432" s="49"/>
      <c r="H432" s="49">
        <f>SUM(H433+H446+H479)</f>
        <v>39300</v>
      </c>
      <c r="I432" s="368">
        <f>SUM(I433+I446+I479)</f>
        <v>0</v>
      </c>
      <c r="J432" s="49">
        <f t="shared" ref="J432:T432" si="257">SUM(J433+J446+J479)</f>
        <v>0</v>
      </c>
      <c r="K432" s="49">
        <f t="shared" ref="K432" si="258">SUM(K433+K446+K479)</f>
        <v>0</v>
      </c>
      <c r="L432" s="49">
        <f t="shared" si="257"/>
        <v>0</v>
      </c>
      <c r="M432" s="368">
        <f t="shared" si="257"/>
        <v>0</v>
      </c>
      <c r="N432" s="49">
        <f>SUM(N433+N446+N479)</f>
        <v>0</v>
      </c>
      <c r="O432" s="49">
        <f>SUM(O433+O446+O479)</f>
        <v>0</v>
      </c>
      <c r="P432" s="49">
        <f t="shared" si="257"/>
        <v>0</v>
      </c>
      <c r="Q432" s="49">
        <f t="shared" si="257"/>
        <v>0</v>
      </c>
      <c r="R432" s="49">
        <f t="shared" si="257"/>
        <v>0</v>
      </c>
      <c r="S432" s="49">
        <f t="shared" si="257"/>
        <v>0</v>
      </c>
      <c r="T432" s="49">
        <f t="shared" si="257"/>
        <v>0</v>
      </c>
      <c r="U432" s="43" t="e">
        <f>SUM(#REF!+#REF!)</f>
        <v>#REF!</v>
      </c>
      <c r="V432" s="49">
        <f>SUM(V433+V446+V479)</f>
        <v>0</v>
      </c>
      <c r="W432" s="43">
        <f t="shared" si="235"/>
        <v>39300</v>
      </c>
      <c r="X432" s="49">
        <f>SUM(X433)</f>
        <v>40872</v>
      </c>
      <c r="Y432" s="49">
        <f>SUM(Y433)</f>
        <v>41282</v>
      </c>
    </row>
    <row r="433" spans="1:25" s="46" customFormat="1" x14ac:dyDescent="0.25">
      <c r="B433" s="50">
        <v>31</v>
      </c>
      <c r="D433" s="49">
        <f>SUM(D434+D439+D441)</f>
        <v>0</v>
      </c>
      <c r="E433" s="49">
        <f>SUM(E434+E439+E441)</f>
        <v>0</v>
      </c>
      <c r="F433" s="43">
        <f t="shared" si="254"/>
        <v>39300</v>
      </c>
      <c r="G433" s="49"/>
      <c r="H433" s="49">
        <f>SUM(H434+H439+H441)</f>
        <v>39300</v>
      </c>
      <c r="I433" s="368">
        <f>SUM(I434+I439+I441)</f>
        <v>0</v>
      </c>
      <c r="J433" s="49">
        <f t="shared" ref="J433:T433" si="259">SUM(J434+J439+J441)</f>
        <v>0</v>
      </c>
      <c r="K433" s="49">
        <f t="shared" ref="K433" si="260">SUM(K434+K439+K441)</f>
        <v>0</v>
      </c>
      <c r="L433" s="49">
        <f t="shared" si="259"/>
        <v>0</v>
      </c>
      <c r="M433" s="368">
        <f t="shared" si="259"/>
        <v>0</v>
      </c>
      <c r="N433" s="49">
        <f>SUM(N434+N439+N441)</f>
        <v>0</v>
      </c>
      <c r="O433" s="49">
        <f>SUM(O434+O439+O441)</f>
        <v>0</v>
      </c>
      <c r="P433" s="49">
        <f t="shared" si="259"/>
        <v>0</v>
      </c>
      <c r="Q433" s="49">
        <f t="shared" si="259"/>
        <v>0</v>
      </c>
      <c r="R433" s="49">
        <f t="shared" si="259"/>
        <v>0</v>
      </c>
      <c r="S433" s="49">
        <f t="shared" si="259"/>
        <v>0</v>
      </c>
      <c r="T433" s="49">
        <f t="shared" si="259"/>
        <v>0</v>
      </c>
      <c r="U433" s="43" t="e">
        <f>SUM(#REF!+#REF!)</f>
        <v>#REF!</v>
      </c>
      <c r="V433" s="49">
        <f>SUM(V434+V439+V441)</f>
        <v>0</v>
      </c>
      <c r="W433" s="43">
        <f t="shared" si="235"/>
        <v>39300</v>
      </c>
      <c r="X433" s="49">
        <v>40872</v>
      </c>
      <c r="Y433" s="49">
        <v>41282</v>
      </c>
    </row>
    <row r="434" spans="1:25" s="46" customFormat="1" x14ac:dyDescent="0.25">
      <c r="B434" s="50">
        <v>311</v>
      </c>
      <c r="D434" s="49">
        <f>SUM(D435+D436+D437+D438)</f>
        <v>0</v>
      </c>
      <c r="E434" s="49">
        <f>SUM(E435+E436+E437+E438)</f>
        <v>0</v>
      </c>
      <c r="F434" s="43">
        <f t="shared" si="254"/>
        <v>33000</v>
      </c>
      <c r="G434" s="49"/>
      <c r="H434" s="49">
        <f>SUM(H435+H436+H437+H438)</f>
        <v>33000</v>
      </c>
      <c r="I434" s="368">
        <f>SUM(I435+I436+I437+I438)</f>
        <v>0</v>
      </c>
      <c r="J434" s="49">
        <f t="shared" ref="J434:T434" si="261">SUM(J435+J436+J437+J438)</f>
        <v>0</v>
      </c>
      <c r="K434" s="49">
        <f t="shared" ref="K434" si="262">SUM(K435+K436+K437+K438)</f>
        <v>0</v>
      </c>
      <c r="L434" s="49">
        <f t="shared" si="261"/>
        <v>0</v>
      </c>
      <c r="M434" s="368">
        <f t="shared" si="261"/>
        <v>0</v>
      </c>
      <c r="N434" s="49">
        <f>SUM(N435+N436+N437+N438)</f>
        <v>0</v>
      </c>
      <c r="O434" s="49">
        <f>SUM(O435+O436+O437+O438)</f>
        <v>0</v>
      </c>
      <c r="P434" s="49">
        <f t="shared" si="261"/>
        <v>0</v>
      </c>
      <c r="Q434" s="49">
        <f t="shared" si="261"/>
        <v>0</v>
      </c>
      <c r="R434" s="49">
        <f t="shared" si="261"/>
        <v>0</v>
      </c>
      <c r="S434" s="49">
        <f t="shared" si="261"/>
        <v>0</v>
      </c>
      <c r="T434" s="49">
        <f t="shared" si="261"/>
        <v>0</v>
      </c>
      <c r="U434" s="43" t="e">
        <f>SUM(#REF!+#REF!)</f>
        <v>#REF!</v>
      </c>
      <c r="V434" s="49">
        <f>SUM(V435+V436+V437+V438)</f>
        <v>0</v>
      </c>
      <c r="W434" s="43">
        <f t="shared" si="235"/>
        <v>33000</v>
      </c>
      <c r="X434" s="51">
        <v>0</v>
      </c>
      <c r="Y434" s="49">
        <f>SUM(Y435+Y436+Y437+Y438)</f>
        <v>0</v>
      </c>
    </row>
    <row r="435" spans="1:25" s="57" customFormat="1" x14ac:dyDescent="0.25">
      <c r="A435" s="52"/>
      <c r="B435" s="53" t="s">
        <v>75</v>
      </c>
      <c r="C435" s="54" t="s">
        <v>76</v>
      </c>
      <c r="D435" s="55"/>
      <c r="E435" s="55"/>
      <c r="F435" s="43">
        <f t="shared" si="254"/>
        <v>33000</v>
      </c>
      <c r="G435" s="43"/>
      <c r="H435" s="43">
        <v>33000</v>
      </c>
      <c r="I435" s="505"/>
      <c r="J435" s="55"/>
      <c r="K435" s="55"/>
      <c r="L435" s="55"/>
      <c r="M435" s="505"/>
      <c r="N435" s="55"/>
      <c r="O435" s="55"/>
      <c r="P435" s="55"/>
      <c r="Q435" s="55"/>
      <c r="R435" s="55"/>
      <c r="S435" s="55"/>
      <c r="T435" s="55"/>
      <c r="U435" s="43" t="e">
        <f>SUM(#REF!+#REF!)</f>
        <v>#REF!</v>
      </c>
      <c r="V435" s="55"/>
      <c r="W435" s="43">
        <f t="shared" si="235"/>
        <v>33000</v>
      </c>
      <c r="X435" s="56"/>
      <c r="Y435" s="55"/>
    </row>
    <row r="436" spans="1:25" s="57" customFormat="1" hidden="1" x14ac:dyDescent="0.25">
      <c r="A436" s="52"/>
      <c r="B436" s="53" t="s">
        <v>77</v>
      </c>
      <c r="C436" s="54" t="s">
        <v>78</v>
      </c>
      <c r="D436" s="55"/>
      <c r="E436" s="55"/>
      <c r="F436" s="43">
        <f t="shared" si="254"/>
        <v>0</v>
      </c>
      <c r="G436" s="43"/>
      <c r="H436" s="55"/>
      <c r="I436" s="505"/>
      <c r="J436" s="55"/>
      <c r="K436" s="55"/>
      <c r="L436" s="55"/>
      <c r="M436" s="505"/>
      <c r="N436" s="55"/>
      <c r="O436" s="55"/>
      <c r="P436" s="55"/>
      <c r="Q436" s="55"/>
      <c r="R436" s="55"/>
      <c r="S436" s="55"/>
      <c r="T436" s="55"/>
      <c r="U436" s="43" t="e">
        <f>SUM(#REF!+#REF!)</f>
        <v>#REF!</v>
      </c>
      <c r="V436" s="55"/>
      <c r="W436" s="43">
        <f t="shared" si="235"/>
        <v>0</v>
      </c>
      <c r="X436" s="56"/>
      <c r="Y436" s="55"/>
    </row>
    <row r="437" spans="1:25" s="57" customFormat="1" hidden="1" x14ac:dyDescent="0.25">
      <c r="A437" s="52"/>
      <c r="B437" s="53" t="s">
        <v>79</v>
      </c>
      <c r="C437" s="54" t="s">
        <v>80</v>
      </c>
      <c r="D437" s="55"/>
      <c r="E437" s="55"/>
      <c r="F437" s="43">
        <f t="shared" si="254"/>
        <v>0</v>
      </c>
      <c r="G437" s="43"/>
      <c r="H437" s="55"/>
      <c r="I437" s="505"/>
      <c r="J437" s="55"/>
      <c r="K437" s="55"/>
      <c r="L437" s="55"/>
      <c r="M437" s="505"/>
      <c r="N437" s="55"/>
      <c r="O437" s="55"/>
      <c r="P437" s="55"/>
      <c r="Q437" s="55"/>
      <c r="R437" s="55"/>
      <c r="S437" s="55"/>
      <c r="T437" s="55"/>
      <c r="U437" s="43" t="e">
        <f>SUM(#REF!+#REF!)</f>
        <v>#REF!</v>
      </c>
      <c r="V437" s="55"/>
      <c r="W437" s="43">
        <f t="shared" si="235"/>
        <v>0</v>
      </c>
      <c r="X437" s="56"/>
      <c r="Y437" s="55"/>
    </row>
    <row r="438" spans="1:25" s="57" customFormat="1" hidden="1" x14ac:dyDescent="0.25">
      <c r="A438" s="52"/>
      <c r="B438" s="53" t="s">
        <v>81</v>
      </c>
      <c r="C438" s="54" t="s">
        <v>82</v>
      </c>
      <c r="D438" s="55"/>
      <c r="E438" s="55"/>
      <c r="F438" s="43">
        <f t="shared" si="254"/>
        <v>0</v>
      </c>
      <c r="G438" s="43"/>
      <c r="H438" s="55"/>
      <c r="I438" s="505"/>
      <c r="J438" s="55"/>
      <c r="K438" s="55"/>
      <c r="L438" s="55"/>
      <c r="M438" s="505"/>
      <c r="N438" s="55"/>
      <c r="O438" s="55"/>
      <c r="P438" s="55"/>
      <c r="Q438" s="55"/>
      <c r="R438" s="55"/>
      <c r="S438" s="55"/>
      <c r="T438" s="55"/>
      <c r="U438" s="43" t="e">
        <f>SUM(#REF!+#REF!)</f>
        <v>#REF!</v>
      </c>
      <c r="V438" s="55"/>
      <c r="W438" s="43">
        <f t="shared" si="235"/>
        <v>0</v>
      </c>
      <c r="X438" s="56"/>
      <c r="Y438" s="55"/>
    </row>
    <row r="439" spans="1:25" s="61" customFormat="1" x14ac:dyDescent="0.25">
      <c r="A439" s="58"/>
      <c r="B439" s="58">
        <v>312</v>
      </c>
      <c r="C439" s="59"/>
      <c r="D439" s="60">
        <f>SUM(D440)</f>
        <v>0</v>
      </c>
      <c r="E439" s="60">
        <f t="shared" ref="E439:V439" si="263">SUM(E440)</f>
        <v>0</v>
      </c>
      <c r="F439" s="43">
        <f t="shared" si="254"/>
        <v>800</v>
      </c>
      <c r="G439" s="60"/>
      <c r="H439" s="60">
        <f t="shared" si="263"/>
        <v>800</v>
      </c>
      <c r="I439" s="506">
        <f t="shared" si="263"/>
        <v>0</v>
      </c>
      <c r="J439" s="60">
        <f t="shared" si="263"/>
        <v>0</v>
      </c>
      <c r="K439" s="60">
        <f t="shared" si="263"/>
        <v>0</v>
      </c>
      <c r="L439" s="60">
        <f t="shared" si="263"/>
        <v>0</v>
      </c>
      <c r="M439" s="506">
        <f t="shared" si="263"/>
        <v>0</v>
      </c>
      <c r="N439" s="60">
        <f t="shared" si="263"/>
        <v>0</v>
      </c>
      <c r="O439" s="60">
        <f t="shared" si="263"/>
        <v>0</v>
      </c>
      <c r="P439" s="60">
        <f t="shared" si="263"/>
        <v>0</v>
      </c>
      <c r="Q439" s="60">
        <f t="shared" si="263"/>
        <v>0</v>
      </c>
      <c r="R439" s="60">
        <f t="shared" si="263"/>
        <v>0</v>
      </c>
      <c r="S439" s="60">
        <f t="shared" si="263"/>
        <v>0</v>
      </c>
      <c r="T439" s="60">
        <f t="shared" si="263"/>
        <v>0</v>
      </c>
      <c r="U439" s="43" t="e">
        <f>SUM(#REF!+#REF!)</f>
        <v>#REF!</v>
      </c>
      <c r="V439" s="60">
        <f t="shared" si="263"/>
        <v>0</v>
      </c>
      <c r="W439" s="43">
        <f t="shared" si="235"/>
        <v>800</v>
      </c>
      <c r="X439" s="51">
        <v>0</v>
      </c>
      <c r="Y439" s="60">
        <f>SUM(Y440)</f>
        <v>0</v>
      </c>
    </row>
    <row r="440" spans="1:25" s="57" customFormat="1" x14ac:dyDescent="0.25">
      <c r="A440" s="52"/>
      <c r="B440" s="53" t="s">
        <v>83</v>
      </c>
      <c r="C440" s="54" t="s">
        <v>84</v>
      </c>
      <c r="D440" s="55"/>
      <c r="E440" s="55"/>
      <c r="F440" s="43">
        <f t="shared" si="254"/>
        <v>800</v>
      </c>
      <c r="G440" s="43"/>
      <c r="H440" s="55">
        <v>800</v>
      </c>
      <c r="I440" s="505"/>
      <c r="J440" s="55"/>
      <c r="K440" s="55"/>
      <c r="L440" s="55"/>
      <c r="M440" s="505"/>
      <c r="N440" s="55"/>
      <c r="O440" s="55"/>
      <c r="P440" s="55"/>
      <c r="Q440" s="55"/>
      <c r="R440" s="55"/>
      <c r="S440" s="55"/>
      <c r="T440" s="55"/>
      <c r="U440" s="43" t="e">
        <f>SUM(#REF!+#REF!)</f>
        <v>#REF!</v>
      </c>
      <c r="V440" s="55"/>
      <c r="W440" s="43">
        <f t="shared" si="235"/>
        <v>800</v>
      </c>
      <c r="X440" s="56"/>
      <c r="Y440" s="55"/>
    </row>
    <row r="441" spans="1:25" s="61" customFormat="1" x14ac:dyDescent="0.25">
      <c r="A441" s="58"/>
      <c r="B441" s="58">
        <v>313</v>
      </c>
      <c r="C441" s="59"/>
      <c r="D441" s="60">
        <f>SUM(D442+D444+D445)</f>
        <v>0</v>
      </c>
      <c r="E441" s="60">
        <f>SUM(E442+E444+E445)</f>
        <v>0</v>
      </c>
      <c r="F441" s="43">
        <f t="shared" si="254"/>
        <v>5500</v>
      </c>
      <c r="G441" s="60"/>
      <c r="H441" s="60">
        <f>SUM(H442+H444+H445)</f>
        <v>5500</v>
      </c>
      <c r="I441" s="506">
        <f>SUM(I442+I444+I445)</f>
        <v>0</v>
      </c>
      <c r="J441" s="60">
        <f t="shared" ref="J441:T441" si="264">SUM(J442+J444+J445)</f>
        <v>0</v>
      </c>
      <c r="K441" s="60">
        <f t="shared" ref="K441" si="265">SUM(K442+K444+K445)</f>
        <v>0</v>
      </c>
      <c r="L441" s="60">
        <f t="shared" si="264"/>
        <v>0</v>
      </c>
      <c r="M441" s="506">
        <f t="shared" si="264"/>
        <v>0</v>
      </c>
      <c r="N441" s="60">
        <f>SUM(N442+N444+N445)</f>
        <v>0</v>
      </c>
      <c r="O441" s="60">
        <f>SUM(O442+O444+O445)</f>
        <v>0</v>
      </c>
      <c r="P441" s="60">
        <f t="shared" si="264"/>
        <v>0</v>
      </c>
      <c r="Q441" s="60">
        <f t="shared" si="264"/>
        <v>0</v>
      </c>
      <c r="R441" s="60">
        <f t="shared" si="264"/>
        <v>0</v>
      </c>
      <c r="S441" s="60">
        <f t="shared" si="264"/>
        <v>0</v>
      </c>
      <c r="T441" s="60">
        <f t="shared" si="264"/>
        <v>0</v>
      </c>
      <c r="U441" s="43" t="e">
        <f>SUM(#REF!+#REF!)</f>
        <v>#REF!</v>
      </c>
      <c r="V441" s="60">
        <f>SUM(V442+V444+V445)</f>
        <v>0</v>
      </c>
      <c r="W441" s="43">
        <f t="shared" si="235"/>
        <v>5500</v>
      </c>
      <c r="X441" s="51">
        <v>0</v>
      </c>
      <c r="Y441" s="60">
        <f>SUM(Y442+Y444+Y445)</f>
        <v>0</v>
      </c>
    </row>
    <row r="442" spans="1:25" s="57" customFormat="1" hidden="1" x14ac:dyDescent="0.25">
      <c r="A442" s="52"/>
      <c r="B442" s="53" t="s">
        <v>85</v>
      </c>
      <c r="C442" s="54" t="s">
        <v>86</v>
      </c>
      <c r="D442" s="55"/>
      <c r="E442" s="55"/>
      <c r="F442" s="43">
        <f t="shared" si="254"/>
        <v>0</v>
      </c>
      <c r="G442" s="43"/>
      <c r="H442" s="55"/>
      <c r="I442" s="505"/>
      <c r="J442" s="55"/>
      <c r="K442" s="55"/>
      <c r="L442" s="55"/>
      <c r="M442" s="505"/>
      <c r="N442" s="55"/>
      <c r="O442" s="55"/>
      <c r="P442" s="55"/>
      <c r="Q442" s="55"/>
      <c r="R442" s="55"/>
      <c r="S442" s="55"/>
      <c r="T442" s="55"/>
      <c r="U442" s="43" t="e">
        <f>SUM(#REF!+#REF!)</f>
        <v>#REF!</v>
      </c>
      <c r="V442" s="55"/>
      <c r="W442" s="43">
        <f t="shared" si="235"/>
        <v>0</v>
      </c>
      <c r="X442" s="56"/>
      <c r="Y442" s="55"/>
    </row>
    <row r="443" spans="1:25" s="57" customFormat="1" hidden="1" x14ac:dyDescent="0.25">
      <c r="A443" s="52"/>
      <c r="B443" s="53">
        <v>3131</v>
      </c>
      <c r="C443" s="54" t="s">
        <v>86</v>
      </c>
      <c r="D443" s="55"/>
      <c r="E443" s="55"/>
      <c r="F443" s="43"/>
      <c r="G443" s="43"/>
      <c r="H443" s="378">
        <v>0</v>
      </c>
      <c r="I443" s="505"/>
      <c r="J443" s="55"/>
      <c r="K443" s="55"/>
      <c r="L443" s="55"/>
      <c r="M443" s="505"/>
      <c r="N443" s="55"/>
      <c r="O443" s="55"/>
      <c r="P443" s="55"/>
      <c r="Q443" s="55"/>
      <c r="R443" s="55"/>
      <c r="S443" s="55"/>
      <c r="T443" s="55"/>
      <c r="U443" s="43"/>
      <c r="V443" s="55"/>
      <c r="W443" s="43">
        <f t="shared" si="235"/>
        <v>0</v>
      </c>
      <c r="X443" s="56"/>
      <c r="Y443" s="55"/>
    </row>
    <row r="444" spans="1:25" s="57" customFormat="1" x14ac:dyDescent="0.25">
      <c r="A444" s="52"/>
      <c r="B444" s="53" t="s">
        <v>87</v>
      </c>
      <c r="C444" s="54" t="s">
        <v>88</v>
      </c>
      <c r="D444" s="55"/>
      <c r="E444" s="55"/>
      <c r="F444" s="43">
        <f t="shared" ref="F444:F475" si="266">SUM(H444:T444)</f>
        <v>5500</v>
      </c>
      <c r="G444" s="43"/>
      <c r="H444" s="43">
        <v>5500</v>
      </c>
      <c r="I444" s="505"/>
      <c r="J444" s="55"/>
      <c r="K444" s="55"/>
      <c r="L444" s="55"/>
      <c r="M444" s="505"/>
      <c r="N444" s="55"/>
      <c r="O444" s="55"/>
      <c r="P444" s="55"/>
      <c r="Q444" s="55"/>
      <c r="R444" s="55"/>
      <c r="S444" s="55"/>
      <c r="T444" s="55"/>
      <c r="U444" s="43" t="e">
        <f>SUM(#REF!+#REF!)</f>
        <v>#REF!</v>
      </c>
      <c r="V444" s="55"/>
      <c r="W444" s="43">
        <f t="shared" si="235"/>
        <v>5500</v>
      </c>
      <c r="X444" s="56"/>
      <c r="Y444" s="55"/>
    </row>
    <row r="445" spans="1:25" s="57" customFormat="1" ht="12.75" hidden="1" customHeight="1" x14ac:dyDescent="0.25">
      <c r="A445" s="52"/>
      <c r="B445" s="53" t="s">
        <v>89</v>
      </c>
      <c r="C445" s="54" t="s">
        <v>90</v>
      </c>
      <c r="D445" s="55"/>
      <c r="E445" s="55"/>
      <c r="F445" s="43">
        <f t="shared" si="266"/>
        <v>0</v>
      </c>
      <c r="G445" s="43"/>
      <c r="H445" s="43">
        <v>0</v>
      </c>
      <c r="I445" s="505"/>
      <c r="J445" s="55"/>
      <c r="K445" s="55"/>
      <c r="L445" s="55"/>
      <c r="M445" s="505"/>
      <c r="N445" s="55"/>
      <c r="O445" s="55"/>
      <c r="P445" s="55"/>
      <c r="Q445" s="55"/>
      <c r="R445" s="55"/>
      <c r="S445" s="55"/>
      <c r="T445" s="55"/>
      <c r="U445" s="43" t="e">
        <f>SUM(#REF!+#REF!)</f>
        <v>#REF!</v>
      </c>
      <c r="V445" s="55"/>
      <c r="W445" s="43">
        <f t="shared" si="235"/>
        <v>0</v>
      </c>
      <c r="X445" s="56"/>
      <c r="Y445" s="55"/>
    </row>
    <row r="446" spans="1:25" s="61" customFormat="1" ht="12.75" hidden="1" customHeight="1" x14ac:dyDescent="0.25">
      <c r="A446" s="58"/>
      <c r="B446" s="58">
        <v>32</v>
      </c>
      <c r="C446" s="59"/>
      <c r="D446" s="60">
        <f>SUM(D447+D452+D459+D469+D471)</f>
        <v>0</v>
      </c>
      <c r="E446" s="60">
        <f>SUM(E447+E452+E459+E469+E471)</f>
        <v>0</v>
      </c>
      <c r="F446" s="43">
        <f t="shared" si="266"/>
        <v>0</v>
      </c>
      <c r="G446" s="60"/>
      <c r="H446" s="60">
        <f>SUM(H447+H452+H459+H469+H471)</f>
        <v>0</v>
      </c>
      <c r="I446" s="506">
        <f>SUM(I447+I452+I459+I469+I471)</f>
        <v>0</v>
      </c>
      <c r="J446" s="60">
        <f t="shared" ref="J446:T446" si="267">SUM(J447+J452+J459+J469+J471)</f>
        <v>0</v>
      </c>
      <c r="K446" s="60">
        <f t="shared" ref="K446" si="268">SUM(K447+K452+K459+K469+K471)</f>
        <v>0</v>
      </c>
      <c r="L446" s="60">
        <f t="shared" si="267"/>
        <v>0</v>
      </c>
      <c r="M446" s="506">
        <f t="shared" si="267"/>
        <v>0</v>
      </c>
      <c r="N446" s="60">
        <f>SUM(N447+N452+N459+N469+N471)</f>
        <v>0</v>
      </c>
      <c r="O446" s="60">
        <f>SUM(O447+O452+O459+O469+O471)</f>
        <v>0</v>
      </c>
      <c r="P446" s="60">
        <f t="shared" si="267"/>
        <v>0</v>
      </c>
      <c r="Q446" s="60">
        <f t="shared" si="267"/>
        <v>0</v>
      </c>
      <c r="R446" s="60">
        <f t="shared" si="267"/>
        <v>0</v>
      </c>
      <c r="S446" s="60">
        <f t="shared" si="267"/>
        <v>0</v>
      </c>
      <c r="T446" s="60">
        <f t="shared" si="267"/>
        <v>0</v>
      </c>
      <c r="U446" s="43" t="e">
        <f>SUM(#REF!+#REF!)</f>
        <v>#REF!</v>
      </c>
      <c r="V446" s="60">
        <f>SUM(V447+V452+V459+V469+V471)</f>
        <v>0</v>
      </c>
      <c r="W446" s="43">
        <f t="shared" si="235"/>
        <v>0</v>
      </c>
      <c r="X446" s="51">
        <v>0</v>
      </c>
      <c r="Y446" s="60">
        <f>SUM(Y447+Y452+Y459+Y469+Y471)</f>
        <v>0</v>
      </c>
    </row>
    <row r="447" spans="1:25" s="61" customFormat="1" ht="12.75" hidden="1" customHeight="1" x14ac:dyDescent="0.25">
      <c r="A447" s="58"/>
      <c r="B447" s="58">
        <v>321</v>
      </c>
      <c r="C447" s="59"/>
      <c r="D447" s="60">
        <f>SUM(D448+D449+D450+D451)</f>
        <v>0</v>
      </c>
      <c r="E447" s="60">
        <f>SUM(E448+E449+E450+E451)</f>
        <v>0</v>
      </c>
      <c r="F447" s="43">
        <f t="shared" si="266"/>
        <v>0</v>
      </c>
      <c r="G447" s="60"/>
      <c r="H447" s="60">
        <f>SUM(H448+H449+H450+H451)</f>
        <v>0</v>
      </c>
      <c r="I447" s="506">
        <f>SUM(I448+I449+I450+I451)</f>
        <v>0</v>
      </c>
      <c r="J447" s="60">
        <f t="shared" ref="J447:T447" si="269">SUM(J448+J449+J450+J451)</f>
        <v>0</v>
      </c>
      <c r="K447" s="60">
        <f t="shared" ref="K447" si="270">SUM(K448+K449+K450+K451)</f>
        <v>0</v>
      </c>
      <c r="L447" s="60">
        <f t="shared" si="269"/>
        <v>0</v>
      </c>
      <c r="M447" s="506">
        <f t="shared" si="269"/>
        <v>0</v>
      </c>
      <c r="N447" s="60">
        <f>SUM(N448+N449+N450+N451)</f>
        <v>0</v>
      </c>
      <c r="O447" s="60">
        <f>SUM(O448+O449+O450+O451)</f>
        <v>0</v>
      </c>
      <c r="P447" s="60">
        <f t="shared" si="269"/>
        <v>0</v>
      </c>
      <c r="Q447" s="60">
        <f t="shared" si="269"/>
        <v>0</v>
      </c>
      <c r="R447" s="60">
        <f t="shared" si="269"/>
        <v>0</v>
      </c>
      <c r="S447" s="60">
        <f t="shared" si="269"/>
        <v>0</v>
      </c>
      <c r="T447" s="60">
        <f t="shared" si="269"/>
        <v>0</v>
      </c>
      <c r="U447" s="43" t="e">
        <f>SUM(#REF!+#REF!)</f>
        <v>#REF!</v>
      </c>
      <c r="V447" s="60">
        <f>SUM(V448+V449+V450+V451)</f>
        <v>0</v>
      </c>
      <c r="W447" s="43">
        <f t="shared" si="235"/>
        <v>0</v>
      </c>
      <c r="X447" s="51">
        <v>0</v>
      </c>
      <c r="Y447" s="60">
        <f>SUM(Y448+Y449+Y450+Y451)</f>
        <v>0</v>
      </c>
    </row>
    <row r="448" spans="1:25" s="57" customFormat="1" hidden="1" x14ac:dyDescent="0.25">
      <c r="A448" s="52"/>
      <c r="B448" s="53" t="s">
        <v>91</v>
      </c>
      <c r="C448" s="54" t="s">
        <v>92</v>
      </c>
      <c r="D448" s="55"/>
      <c r="E448" s="55"/>
      <c r="F448" s="43">
        <f t="shared" si="266"/>
        <v>0</v>
      </c>
      <c r="G448" s="43"/>
      <c r="H448" s="55"/>
      <c r="I448" s="505"/>
      <c r="J448" s="55"/>
      <c r="K448" s="55"/>
      <c r="L448" s="55"/>
      <c r="M448" s="505"/>
      <c r="N448" s="55"/>
      <c r="O448" s="55"/>
      <c r="P448" s="55"/>
      <c r="Q448" s="55"/>
      <c r="R448" s="55"/>
      <c r="S448" s="55"/>
      <c r="T448" s="55"/>
      <c r="U448" s="43" t="e">
        <f>SUM(#REF!+#REF!)</f>
        <v>#REF!</v>
      </c>
      <c r="V448" s="55"/>
      <c r="W448" s="43">
        <f t="shared" si="235"/>
        <v>0</v>
      </c>
      <c r="X448" s="56"/>
      <c r="Y448" s="55"/>
    </row>
    <row r="449" spans="1:25" s="57" customFormat="1" hidden="1" x14ac:dyDescent="0.25">
      <c r="A449" s="52"/>
      <c r="B449" s="53" t="s">
        <v>93</v>
      </c>
      <c r="C449" s="54" t="s">
        <v>94</v>
      </c>
      <c r="D449" s="55"/>
      <c r="E449" s="55"/>
      <c r="F449" s="43">
        <f t="shared" si="266"/>
        <v>0</v>
      </c>
      <c r="G449" s="43"/>
      <c r="H449" s="55"/>
      <c r="I449" s="505"/>
      <c r="J449" s="55"/>
      <c r="K449" s="55"/>
      <c r="L449" s="55"/>
      <c r="M449" s="505"/>
      <c r="N449" s="55"/>
      <c r="O449" s="55"/>
      <c r="P449" s="55"/>
      <c r="Q449" s="55"/>
      <c r="R449" s="55"/>
      <c r="S449" s="55"/>
      <c r="T449" s="55"/>
      <c r="U449" s="43" t="e">
        <f>SUM(#REF!+#REF!)</f>
        <v>#REF!</v>
      </c>
      <c r="V449" s="55"/>
      <c r="W449" s="43">
        <f t="shared" si="235"/>
        <v>0</v>
      </c>
      <c r="X449" s="56"/>
      <c r="Y449" s="55"/>
    </row>
    <row r="450" spans="1:25" s="57" customFormat="1" hidden="1" x14ac:dyDescent="0.25">
      <c r="A450" s="52"/>
      <c r="B450" s="53" t="s">
        <v>95</v>
      </c>
      <c r="C450" s="54" t="s">
        <v>96</v>
      </c>
      <c r="D450" s="55"/>
      <c r="E450" s="55"/>
      <c r="F450" s="43">
        <f t="shared" si="266"/>
        <v>0</v>
      </c>
      <c r="G450" s="43"/>
      <c r="H450" s="55"/>
      <c r="I450" s="505"/>
      <c r="J450" s="55"/>
      <c r="K450" s="55"/>
      <c r="L450" s="55"/>
      <c r="M450" s="505"/>
      <c r="N450" s="55"/>
      <c r="O450" s="55"/>
      <c r="P450" s="55"/>
      <c r="Q450" s="55"/>
      <c r="R450" s="55"/>
      <c r="S450" s="55"/>
      <c r="T450" s="55"/>
      <c r="U450" s="43" t="e">
        <f>SUM(#REF!+#REF!)</f>
        <v>#REF!</v>
      </c>
      <c r="V450" s="55"/>
      <c r="W450" s="43">
        <f t="shared" si="235"/>
        <v>0</v>
      </c>
      <c r="X450" s="56"/>
      <c r="Y450" s="55"/>
    </row>
    <row r="451" spans="1:25" s="57" customFormat="1" hidden="1" x14ac:dyDescent="0.25">
      <c r="A451" s="52"/>
      <c r="B451" s="52">
        <v>3214</v>
      </c>
      <c r="C451" s="54" t="s">
        <v>97</v>
      </c>
      <c r="D451" s="55"/>
      <c r="E451" s="55"/>
      <c r="F451" s="43">
        <f t="shared" si="266"/>
        <v>0</v>
      </c>
      <c r="G451" s="43"/>
      <c r="H451" s="55"/>
      <c r="I451" s="505"/>
      <c r="J451" s="55"/>
      <c r="K451" s="55"/>
      <c r="L451" s="55"/>
      <c r="M451" s="505"/>
      <c r="N451" s="55"/>
      <c r="O451" s="55"/>
      <c r="P451" s="55"/>
      <c r="Q451" s="55"/>
      <c r="R451" s="55"/>
      <c r="S451" s="55"/>
      <c r="T451" s="55"/>
      <c r="U451" s="43" t="e">
        <f>SUM(#REF!+#REF!)</f>
        <v>#REF!</v>
      </c>
      <c r="V451" s="55"/>
      <c r="W451" s="43">
        <f t="shared" si="235"/>
        <v>0</v>
      </c>
      <c r="X451" s="56"/>
      <c r="Y451" s="55"/>
    </row>
    <row r="452" spans="1:25" s="61" customFormat="1" hidden="1" x14ac:dyDescent="0.25">
      <c r="A452" s="58"/>
      <c r="B452" s="58">
        <v>322</v>
      </c>
      <c r="C452" s="59"/>
      <c r="D452" s="60">
        <f>SUM(D453+D454+D455+D456+D457+D458)</f>
        <v>0</v>
      </c>
      <c r="E452" s="60">
        <f>SUM(E453+E454+E455+E456+E457+E458)</f>
        <v>0</v>
      </c>
      <c r="F452" s="43">
        <f t="shared" si="266"/>
        <v>0</v>
      </c>
      <c r="G452" s="60"/>
      <c r="H452" s="60">
        <f>SUM(H453+H454+H455+H456+H457+H458)</f>
        <v>0</v>
      </c>
      <c r="I452" s="506">
        <f>SUM(I453+I454+I455+I456+I457+I458)</f>
        <v>0</v>
      </c>
      <c r="J452" s="60">
        <f t="shared" ref="J452:T452" si="271">SUM(J453+J454+J455+J456+J457+J458)</f>
        <v>0</v>
      </c>
      <c r="K452" s="60">
        <f t="shared" ref="K452" si="272">SUM(K453+K454+K455+K456+K457+K458)</f>
        <v>0</v>
      </c>
      <c r="L452" s="60">
        <f t="shared" si="271"/>
        <v>0</v>
      </c>
      <c r="M452" s="506">
        <f t="shared" si="271"/>
        <v>0</v>
      </c>
      <c r="N452" s="60">
        <f>SUM(N453+N454+N455+N456+N457+N458)</f>
        <v>0</v>
      </c>
      <c r="O452" s="60">
        <f>SUM(O453+O454+O455+O456+O457+O458)</f>
        <v>0</v>
      </c>
      <c r="P452" s="60">
        <f t="shared" si="271"/>
        <v>0</v>
      </c>
      <c r="Q452" s="60">
        <f t="shared" si="271"/>
        <v>0</v>
      </c>
      <c r="R452" s="60">
        <f t="shared" si="271"/>
        <v>0</v>
      </c>
      <c r="S452" s="60">
        <f t="shared" si="271"/>
        <v>0</v>
      </c>
      <c r="T452" s="60">
        <f t="shared" si="271"/>
        <v>0</v>
      </c>
      <c r="U452" s="43" t="e">
        <f>SUM(#REF!+#REF!)</f>
        <v>#REF!</v>
      </c>
      <c r="V452" s="60">
        <f>SUM(V453+V454+V455+V456+V457+V458)</f>
        <v>0</v>
      </c>
      <c r="W452" s="43">
        <f t="shared" si="235"/>
        <v>0</v>
      </c>
      <c r="X452" s="51">
        <v>0</v>
      </c>
      <c r="Y452" s="60">
        <f>SUM(Y453+Y454+Y455+Y456+Y457+Y458)</f>
        <v>0</v>
      </c>
    </row>
    <row r="453" spans="1:25" s="57" customFormat="1" hidden="1" x14ac:dyDescent="0.25">
      <c r="A453" s="52"/>
      <c r="B453" s="53" t="s">
        <v>98</v>
      </c>
      <c r="C453" s="54" t="s">
        <v>99</v>
      </c>
      <c r="D453" s="55"/>
      <c r="E453" s="55"/>
      <c r="F453" s="43">
        <f t="shared" si="266"/>
        <v>0</v>
      </c>
      <c r="G453" s="43"/>
      <c r="H453" s="55"/>
      <c r="I453" s="505"/>
      <c r="J453" s="55"/>
      <c r="K453" s="55"/>
      <c r="L453" s="55"/>
      <c r="M453" s="505"/>
      <c r="N453" s="55"/>
      <c r="O453" s="55"/>
      <c r="P453" s="55"/>
      <c r="Q453" s="55"/>
      <c r="R453" s="55"/>
      <c r="S453" s="55"/>
      <c r="T453" s="55"/>
      <c r="U453" s="43" t="e">
        <f>SUM(#REF!+#REF!)</f>
        <v>#REF!</v>
      </c>
      <c r="V453" s="55"/>
      <c r="W453" s="43">
        <f t="shared" si="235"/>
        <v>0</v>
      </c>
      <c r="X453" s="56"/>
      <c r="Y453" s="55"/>
    </row>
    <row r="454" spans="1:25" s="57" customFormat="1" hidden="1" x14ac:dyDescent="0.25">
      <c r="A454" s="52"/>
      <c r="B454" s="53" t="s">
        <v>100</v>
      </c>
      <c r="C454" s="54" t="s">
        <v>187</v>
      </c>
      <c r="D454" s="55"/>
      <c r="E454" s="55"/>
      <c r="F454" s="43">
        <f t="shared" si="266"/>
        <v>0</v>
      </c>
      <c r="G454" s="43"/>
      <c r="H454" s="55"/>
      <c r="I454" s="505"/>
      <c r="J454" s="55"/>
      <c r="K454" s="55"/>
      <c r="L454" s="55"/>
      <c r="M454" s="505"/>
      <c r="N454" s="55"/>
      <c r="O454" s="55"/>
      <c r="P454" s="55"/>
      <c r="Q454" s="55"/>
      <c r="R454" s="55"/>
      <c r="S454" s="55"/>
      <c r="T454" s="55"/>
      <c r="U454" s="43" t="e">
        <f>SUM(#REF!+#REF!)</f>
        <v>#REF!</v>
      </c>
      <c r="V454" s="55"/>
      <c r="W454" s="43">
        <f t="shared" si="235"/>
        <v>0</v>
      </c>
      <c r="X454" s="56"/>
      <c r="Y454" s="55"/>
    </row>
    <row r="455" spans="1:25" s="57" customFormat="1" hidden="1" x14ac:dyDescent="0.25">
      <c r="A455" s="52"/>
      <c r="B455" s="53" t="s">
        <v>102</v>
      </c>
      <c r="C455" s="54" t="s">
        <v>103</v>
      </c>
      <c r="D455" s="55"/>
      <c r="E455" s="55"/>
      <c r="F455" s="43">
        <f t="shared" si="266"/>
        <v>0</v>
      </c>
      <c r="G455" s="43"/>
      <c r="H455" s="55"/>
      <c r="I455" s="505"/>
      <c r="J455" s="55"/>
      <c r="K455" s="55"/>
      <c r="L455" s="55"/>
      <c r="M455" s="505"/>
      <c r="N455" s="55"/>
      <c r="O455" s="55"/>
      <c r="P455" s="55"/>
      <c r="Q455" s="55"/>
      <c r="R455" s="55"/>
      <c r="S455" s="55"/>
      <c r="T455" s="55"/>
      <c r="U455" s="43" t="e">
        <f>SUM(#REF!+#REF!)</f>
        <v>#REF!</v>
      </c>
      <c r="V455" s="55"/>
      <c r="W455" s="43">
        <f t="shared" si="235"/>
        <v>0</v>
      </c>
      <c r="X455" s="56"/>
      <c r="Y455" s="55"/>
    </row>
    <row r="456" spans="1:25" s="57" customFormat="1" hidden="1" x14ac:dyDescent="0.25">
      <c r="A456" s="52"/>
      <c r="B456" s="53" t="s">
        <v>104</v>
      </c>
      <c r="C456" s="54" t="s">
        <v>105</v>
      </c>
      <c r="D456" s="55"/>
      <c r="E456" s="55"/>
      <c r="F456" s="43">
        <f t="shared" si="266"/>
        <v>0</v>
      </c>
      <c r="G456" s="43"/>
      <c r="H456" s="55"/>
      <c r="I456" s="505"/>
      <c r="J456" s="55"/>
      <c r="K456" s="55"/>
      <c r="L456" s="55"/>
      <c r="M456" s="505"/>
      <c r="N456" s="55"/>
      <c r="O456" s="55"/>
      <c r="P456" s="55"/>
      <c r="Q456" s="55"/>
      <c r="R456" s="55"/>
      <c r="S456" s="55"/>
      <c r="T456" s="55"/>
      <c r="U456" s="43" t="e">
        <f>SUM(#REF!+#REF!)</f>
        <v>#REF!</v>
      </c>
      <c r="V456" s="55"/>
      <c r="W456" s="43">
        <f t="shared" si="235"/>
        <v>0</v>
      </c>
      <c r="X456" s="56"/>
      <c r="Y456" s="55"/>
    </row>
    <row r="457" spans="1:25" s="57" customFormat="1" hidden="1" x14ac:dyDescent="0.25">
      <c r="A457" s="52"/>
      <c r="B457" s="53" t="s">
        <v>106</v>
      </c>
      <c r="C457" s="54" t="s">
        <v>107</v>
      </c>
      <c r="D457" s="55"/>
      <c r="E457" s="55"/>
      <c r="F457" s="43">
        <f t="shared" si="266"/>
        <v>0</v>
      </c>
      <c r="G457" s="43"/>
      <c r="H457" s="55"/>
      <c r="I457" s="505"/>
      <c r="J457" s="55"/>
      <c r="K457" s="55"/>
      <c r="L457" s="55"/>
      <c r="M457" s="505"/>
      <c r="N457" s="55"/>
      <c r="O457" s="55"/>
      <c r="P457" s="55"/>
      <c r="Q457" s="55"/>
      <c r="R457" s="55"/>
      <c r="S457" s="55"/>
      <c r="T457" s="55"/>
      <c r="U457" s="43" t="e">
        <f>SUM(#REF!+#REF!)</f>
        <v>#REF!</v>
      </c>
      <c r="V457" s="55"/>
      <c r="W457" s="43">
        <f t="shared" si="235"/>
        <v>0</v>
      </c>
      <c r="X457" s="56"/>
      <c r="Y457" s="55"/>
    </row>
    <row r="458" spans="1:25" s="57" customFormat="1" hidden="1" x14ac:dyDescent="0.25">
      <c r="A458" s="52"/>
      <c r="B458" s="62" t="s">
        <v>108</v>
      </c>
      <c r="C458" s="54" t="s">
        <v>109</v>
      </c>
      <c r="D458" s="55"/>
      <c r="E458" s="55"/>
      <c r="F458" s="43">
        <f t="shared" si="266"/>
        <v>0</v>
      </c>
      <c r="G458" s="43"/>
      <c r="H458" s="55"/>
      <c r="I458" s="505"/>
      <c r="J458" s="55"/>
      <c r="K458" s="55"/>
      <c r="L458" s="55"/>
      <c r="M458" s="505"/>
      <c r="N458" s="55"/>
      <c r="O458" s="55"/>
      <c r="P458" s="55"/>
      <c r="Q458" s="55"/>
      <c r="R458" s="55"/>
      <c r="S458" s="55"/>
      <c r="T458" s="55"/>
      <c r="U458" s="43" t="e">
        <f>SUM(#REF!+#REF!)</f>
        <v>#REF!</v>
      </c>
      <c r="V458" s="55"/>
      <c r="W458" s="43">
        <f t="shared" si="235"/>
        <v>0</v>
      </c>
      <c r="X458" s="56"/>
      <c r="Y458" s="55"/>
    </row>
    <row r="459" spans="1:25" s="61" customFormat="1" hidden="1" x14ac:dyDescent="0.25">
      <c r="A459" s="58"/>
      <c r="B459" s="58">
        <v>323</v>
      </c>
      <c r="C459" s="59"/>
      <c r="D459" s="60">
        <f>SUM(D460+D461+D462+D463+D464+D465+D466+D467+D468)</f>
        <v>0</v>
      </c>
      <c r="E459" s="60">
        <f>SUM(E460+E461+E462+E463+E464+E465+E466+E467+E468)</f>
        <v>0</v>
      </c>
      <c r="F459" s="43">
        <f t="shared" si="266"/>
        <v>0</v>
      </c>
      <c r="G459" s="60"/>
      <c r="H459" s="60">
        <f>SUM(H460+H461+H462+H463+H464+H465+H466+H467+H468)</f>
        <v>0</v>
      </c>
      <c r="I459" s="506">
        <f>SUM(I460+I461+I462+I463+I464+I465+I466+I467+I468)</f>
        <v>0</v>
      </c>
      <c r="J459" s="60">
        <f t="shared" ref="J459:T459" si="273">SUM(J460+J461+J462+J463+J464+J465+J466+J467+J468)</f>
        <v>0</v>
      </c>
      <c r="K459" s="60">
        <f t="shared" ref="K459" si="274">SUM(K460+K461+K462+K463+K464+K465+K466+K467+K468)</f>
        <v>0</v>
      </c>
      <c r="L459" s="60">
        <f t="shared" si="273"/>
        <v>0</v>
      </c>
      <c r="M459" s="506">
        <f t="shared" si="273"/>
        <v>0</v>
      </c>
      <c r="N459" s="60">
        <f>SUM(N460+N461+N462+N463+N464+N465+N466+N467+N468)</f>
        <v>0</v>
      </c>
      <c r="O459" s="60">
        <f>SUM(O460+O461+O462+O463+O464+O465+O466+O467+O468)</f>
        <v>0</v>
      </c>
      <c r="P459" s="60">
        <f t="shared" si="273"/>
        <v>0</v>
      </c>
      <c r="Q459" s="60">
        <f t="shared" si="273"/>
        <v>0</v>
      </c>
      <c r="R459" s="60">
        <f t="shared" si="273"/>
        <v>0</v>
      </c>
      <c r="S459" s="60">
        <f t="shared" si="273"/>
        <v>0</v>
      </c>
      <c r="T459" s="60">
        <f t="shared" si="273"/>
        <v>0</v>
      </c>
      <c r="U459" s="43" t="e">
        <f>SUM(#REF!+#REF!)</f>
        <v>#REF!</v>
      </c>
      <c r="V459" s="60">
        <f>SUM(V460+V461+V462+V463+V464+V465+V466+V467+V468)</f>
        <v>0</v>
      </c>
      <c r="W459" s="43">
        <f t="shared" ref="W459:W522" si="275">SUM(H459:R459)</f>
        <v>0</v>
      </c>
      <c r="X459" s="51">
        <v>0</v>
      </c>
      <c r="Y459" s="60">
        <f>SUM(Y460+Y461+Y462+Y463+Y464+Y465+Y466+Y467+Y468)</f>
        <v>0</v>
      </c>
    </row>
    <row r="460" spans="1:25" s="57" customFormat="1" hidden="1" x14ac:dyDescent="0.25">
      <c r="A460" s="52"/>
      <c r="B460" s="53" t="s">
        <v>110</v>
      </c>
      <c r="C460" s="54" t="s">
        <v>111</v>
      </c>
      <c r="D460" s="55"/>
      <c r="E460" s="55"/>
      <c r="F460" s="43">
        <f t="shared" si="266"/>
        <v>0</v>
      </c>
      <c r="G460" s="43"/>
      <c r="H460" s="55"/>
      <c r="I460" s="505"/>
      <c r="J460" s="55"/>
      <c r="K460" s="55"/>
      <c r="L460" s="55"/>
      <c r="M460" s="505"/>
      <c r="N460" s="55"/>
      <c r="O460" s="55"/>
      <c r="P460" s="55"/>
      <c r="Q460" s="55"/>
      <c r="R460" s="55"/>
      <c r="S460" s="55"/>
      <c r="T460" s="55"/>
      <c r="U460" s="43" t="e">
        <f>SUM(#REF!+#REF!)</f>
        <v>#REF!</v>
      </c>
      <c r="V460" s="55"/>
      <c r="W460" s="43">
        <f t="shared" si="275"/>
        <v>0</v>
      </c>
      <c r="X460" s="56"/>
      <c r="Y460" s="55"/>
    </row>
    <row r="461" spans="1:25" s="57" customFormat="1" hidden="1" x14ac:dyDescent="0.25">
      <c r="A461" s="52"/>
      <c r="B461" s="53" t="s">
        <v>112</v>
      </c>
      <c r="C461" s="54" t="s">
        <v>113</v>
      </c>
      <c r="D461" s="55"/>
      <c r="E461" s="55"/>
      <c r="F461" s="43">
        <f t="shared" si="266"/>
        <v>0</v>
      </c>
      <c r="G461" s="43"/>
      <c r="H461" s="55"/>
      <c r="I461" s="505"/>
      <c r="J461" s="55"/>
      <c r="K461" s="55"/>
      <c r="L461" s="55"/>
      <c r="M461" s="505"/>
      <c r="N461" s="55"/>
      <c r="O461" s="55"/>
      <c r="P461" s="55"/>
      <c r="Q461" s="55"/>
      <c r="R461" s="55"/>
      <c r="S461" s="55"/>
      <c r="T461" s="55"/>
      <c r="U461" s="43" t="e">
        <f>SUM(#REF!+#REF!)</f>
        <v>#REF!</v>
      </c>
      <c r="V461" s="55"/>
      <c r="W461" s="43">
        <f t="shared" si="275"/>
        <v>0</v>
      </c>
      <c r="X461" s="56"/>
      <c r="Y461" s="55"/>
    </row>
    <row r="462" spans="1:25" s="57" customFormat="1" hidden="1" x14ac:dyDescent="0.25">
      <c r="A462" s="52"/>
      <c r="B462" s="53" t="s">
        <v>114</v>
      </c>
      <c r="C462" s="54" t="s">
        <v>115</v>
      </c>
      <c r="D462" s="55"/>
      <c r="E462" s="55"/>
      <c r="F462" s="43">
        <f t="shared" si="266"/>
        <v>0</v>
      </c>
      <c r="G462" s="43"/>
      <c r="H462" s="55"/>
      <c r="I462" s="505"/>
      <c r="J462" s="55"/>
      <c r="K462" s="55"/>
      <c r="L462" s="55"/>
      <c r="M462" s="505"/>
      <c r="N462" s="55"/>
      <c r="O462" s="55"/>
      <c r="P462" s="55"/>
      <c r="Q462" s="55"/>
      <c r="R462" s="55"/>
      <c r="S462" s="55"/>
      <c r="T462" s="55"/>
      <c r="U462" s="43" t="e">
        <f>SUM(#REF!+#REF!)</f>
        <v>#REF!</v>
      </c>
      <c r="V462" s="55"/>
      <c r="W462" s="43">
        <f t="shared" si="275"/>
        <v>0</v>
      </c>
      <c r="X462" s="56"/>
      <c r="Y462" s="55"/>
    </row>
    <row r="463" spans="1:25" s="57" customFormat="1" hidden="1" x14ac:dyDescent="0.25">
      <c r="A463" s="52"/>
      <c r="B463" s="53" t="s">
        <v>116</v>
      </c>
      <c r="C463" s="54" t="s">
        <v>117</v>
      </c>
      <c r="D463" s="55"/>
      <c r="E463" s="55"/>
      <c r="F463" s="43">
        <f t="shared" si="266"/>
        <v>0</v>
      </c>
      <c r="G463" s="43"/>
      <c r="H463" s="55"/>
      <c r="I463" s="505"/>
      <c r="J463" s="55"/>
      <c r="K463" s="55"/>
      <c r="L463" s="55"/>
      <c r="M463" s="505"/>
      <c r="N463" s="55"/>
      <c r="O463" s="55"/>
      <c r="P463" s="55"/>
      <c r="Q463" s="55"/>
      <c r="R463" s="55"/>
      <c r="S463" s="55"/>
      <c r="T463" s="55"/>
      <c r="U463" s="43" t="e">
        <f>SUM(#REF!+#REF!)</f>
        <v>#REF!</v>
      </c>
      <c r="V463" s="55"/>
      <c r="W463" s="43">
        <f t="shared" si="275"/>
        <v>0</v>
      </c>
      <c r="X463" s="56"/>
      <c r="Y463" s="55"/>
    </row>
    <row r="464" spans="1:25" s="57" customFormat="1" hidden="1" x14ac:dyDescent="0.25">
      <c r="A464" s="52"/>
      <c r="B464" s="53" t="s">
        <v>118</v>
      </c>
      <c r="C464" s="54" t="s">
        <v>119</v>
      </c>
      <c r="D464" s="55"/>
      <c r="E464" s="55"/>
      <c r="F464" s="43">
        <f t="shared" si="266"/>
        <v>0</v>
      </c>
      <c r="G464" s="43"/>
      <c r="H464" s="55"/>
      <c r="I464" s="505"/>
      <c r="J464" s="55"/>
      <c r="K464" s="55"/>
      <c r="L464" s="55"/>
      <c r="M464" s="505"/>
      <c r="N464" s="55"/>
      <c r="O464" s="55"/>
      <c r="P464" s="55"/>
      <c r="Q464" s="55"/>
      <c r="R464" s="55"/>
      <c r="S464" s="55"/>
      <c r="T464" s="55"/>
      <c r="U464" s="43" t="e">
        <f>SUM(#REF!+#REF!)</f>
        <v>#REF!</v>
      </c>
      <c r="V464" s="55"/>
      <c r="W464" s="43">
        <f t="shared" si="275"/>
        <v>0</v>
      </c>
      <c r="X464" s="56"/>
      <c r="Y464" s="55"/>
    </row>
    <row r="465" spans="1:25" s="57" customFormat="1" hidden="1" x14ac:dyDescent="0.25">
      <c r="A465" s="52"/>
      <c r="B465" s="53" t="s">
        <v>120</v>
      </c>
      <c r="C465" s="54" t="s">
        <v>121</v>
      </c>
      <c r="D465" s="55"/>
      <c r="E465" s="55"/>
      <c r="F465" s="43">
        <f t="shared" si="266"/>
        <v>0</v>
      </c>
      <c r="G465" s="43"/>
      <c r="H465" s="55"/>
      <c r="I465" s="505"/>
      <c r="J465" s="55"/>
      <c r="K465" s="55"/>
      <c r="L465" s="55"/>
      <c r="M465" s="505"/>
      <c r="N465" s="55"/>
      <c r="O465" s="55"/>
      <c r="P465" s="55"/>
      <c r="Q465" s="55"/>
      <c r="R465" s="55"/>
      <c r="S465" s="55"/>
      <c r="T465" s="55"/>
      <c r="U465" s="43" t="e">
        <f>SUM(#REF!+#REF!)</f>
        <v>#REF!</v>
      </c>
      <c r="V465" s="55"/>
      <c r="W465" s="43">
        <f t="shared" si="275"/>
        <v>0</v>
      </c>
      <c r="X465" s="56"/>
      <c r="Y465" s="55"/>
    </row>
    <row r="466" spans="1:25" s="57" customFormat="1" hidden="1" x14ac:dyDescent="0.25">
      <c r="A466" s="52"/>
      <c r="B466" s="53" t="s">
        <v>122</v>
      </c>
      <c r="C466" s="54" t="s">
        <v>123</v>
      </c>
      <c r="D466" s="55"/>
      <c r="E466" s="55"/>
      <c r="F466" s="43">
        <f t="shared" si="266"/>
        <v>0</v>
      </c>
      <c r="G466" s="43"/>
      <c r="H466" s="55"/>
      <c r="I466" s="505"/>
      <c r="J466" s="55"/>
      <c r="K466" s="55"/>
      <c r="L466" s="55"/>
      <c r="M466" s="505"/>
      <c r="N466" s="55"/>
      <c r="O466" s="55"/>
      <c r="P466" s="55"/>
      <c r="Q466" s="55"/>
      <c r="R466" s="55"/>
      <c r="S466" s="55"/>
      <c r="T466" s="55"/>
      <c r="U466" s="43" t="e">
        <f>SUM(#REF!+#REF!)</f>
        <v>#REF!</v>
      </c>
      <c r="V466" s="55"/>
      <c r="W466" s="43">
        <f t="shared" si="275"/>
        <v>0</v>
      </c>
      <c r="X466" s="56"/>
      <c r="Y466" s="55"/>
    </row>
    <row r="467" spans="1:25" s="57" customFormat="1" hidden="1" x14ac:dyDescent="0.25">
      <c r="A467" s="52"/>
      <c r="B467" s="53" t="s">
        <v>124</v>
      </c>
      <c r="C467" s="54" t="s">
        <v>125</v>
      </c>
      <c r="D467" s="55"/>
      <c r="E467" s="55"/>
      <c r="F467" s="43">
        <f t="shared" si="266"/>
        <v>0</v>
      </c>
      <c r="G467" s="43"/>
      <c r="H467" s="55"/>
      <c r="I467" s="505"/>
      <c r="J467" s="55"/>
      <c r="K467" s="55"/>
      <c r="L467" s="55"/>
      <c r="M467" s="505"/>
      <c r="N467" s="55"/>
      <c r="O467" s="55"/>
      <c r="P467" s="55"/>
      <c r="Q467" s="55"/>
      <c r="R467" s="55"/>
      <c r="S467" s="55"/>
      <c r="T467" s="55"/>
      <c r="U467" s="43" t="e">
        <f>SUM(#REF!+#REF!)</f>
        <v>#REF!</v>
      </c>
      <c r="V467" s="55"/>
      <c r="W467" s="43">
        <f t="shared" si="275"/>
        <v>0</v>
      </c>
      <c r="X467" s="56"/>
      <c r="Y467" s="55"/>
    </row>
    <row r="468" spans="1:25" s="57" customFormat="1" hidden="1" x14ac:dyDescent="0.25">
      <c r="A468" s="52"/>
      <c r="B468" s="53" t="s">
        <v>126</v>
      </c>
      <c r="C468" s="54" t="s">
        <v>127</v>
      </c>
      <c r="D468" s="55"/>
      <c r="E468" s="55"/>
      <c r="F468" s="43">
        <f t="shared" si="266"/>
        <v>0</v>
      </c>
      <c r="G468" s="43"/>
      <c r="H468" s="55"/>
      <c r="I468" s="505"/>
      <c r="J468" s="55"/>
      <c r="K468" s="55"/>
      <c r="L468" s="55"/>
      <c r="M468" s="505"/>
      <c r="N468" s="55"/>
      <c r="O468" s="55"/>
      <c r="P468" s="55"/>
      <c r="Q468" s="55"/>
      <c r="R468" s="55"/>
      <c r="S468" s="55"/>
      <c r="T468" s="55"/>
      <c r="U468" s="43" t="e">
        <f>SUM(#REF!+#REF!)</f>
        <v>#REF!</v>
      </c>
      <c r="V468" s="55"/>
      <c r="W468" s="43">
        <f t="shared" si="275"/>
        <v>0</v>
      </c>
      <c r="X468" s="56"/>
      <c r="Y468" s="55"/>
    </row>
    <row r="469" spans="1:25" s="61" customFormat="1" hidden="1" x14ac:dyDescent="0.25">
      <c r="A469" s="58"/>
      <c r="B469" s="58">
        <v>324</v>
      </c>
      <c r="C469" s="59"/>
      <c r="D469" s="60">
        <f>SUM(D470)</f>
        <v>0</v>
      </c>
      <c r="E469" s="60">
        <f t="shared" ref="E469:V469" si="276">SUM(E470)</f>
        <v>0</v>
      </c>
      <c r="F469" s="43">
        <f t="shared" si="266"/>
        <v>0</v>
      </c>
      <c r="G469" s="60"/>
      <c r="H469" s="60">
        <f t="shared" si="276"/>
        <v>0</v>
      </c>
      <c r="I469" s="506">
        <f t="shared" si="276"/>
        <v>0</v>
      </c>
      <c r="J469" s="60">
        <f t="shared" si="276"/>
        <v>0</v>
      </c>
      <c r="K469" s="60">
        <f t="shared" si="276"/>
        <v>0</v>
      </c>
      <c r="L469" s="60">
        <f t="shared" si="276"/>
        <v>0</v>
      </c>
      <c r="M469" s="506">
        <f t="shared" si="276"/>
        <v>0</v>
      </c>
      <c r="N469" s="60">
        <f t="shared" si="276"/>
        <v>0</v>
      </c>
      <c r="O469" s="60">
        <f t="shared" si="276"/>
        <v>0</v>
      </c>
      <c r="P469" s="60">
        <f t="shared" si="276"/>
        <v>0</v>
      </c>
      <c r="Q469" s="60">
        <f t="shared" si="276"/>
        <v>0</v>
      </c>
      <c r="R469" s="60">
        <f t="shared" si="276"/>
        <v>0</v>
      </c>
      <c r="S469" s="60">
        <f t="shared" si="276"/>
        <v>0</v>
      </c>
      <c r="T469" s="60">
        <f t="shared" si="276"/>
        <v>0</v>
      </c>
      <c r="U469" s="43" t="e">
        <f>SUM(#REF!+#REF!)</f>
        <v>#REF!</v>
      </c>
      <c r="V469" s="60">
        <f t="shared" si="276"/>
        <v>0</v>
      </c>
      <c r="W469" s="43">
        <f t="shared" si="275"/>
        <v>0</v>
      </c>
      <c r="X469" s="51">
        <v>0</v>
      </c>
      <c r="Y469" s="60">
        <f>SUM(Y470)</f>
        <v>0</v>
      </c>
    </row>
    <row r="470" spans="1:25" s="57" customFormat="1" hidden="1" x14ac:dyDescent="0.25">
      <c r="A470" s="52"/>
      <c r="B470" s="63" t="s">
        <v>128</v>
      </c>
      <c r="C470" s="54" t="s">
        <v>129</v>
      </c>
      <c r="D470" s="55"/>
      <c r="E470" s="55"/>
      <c r="F470" s="43">
        <f t="shared" si="266"/>
        <v>0</v>
      </c>
      <c r="G470" s="43"/>
      <c r="H470" s="55"/>
      <c r="I470" s="505"/>
      <c r="J470" s="55"/>
      <c r="K470" s="55"/>
      <c r="L470" s="55"/>
      <c r="M470" s="505"/>
      <c r="N470" s="55"/>
      <c r="O470" s="55"/>
      <c r="P470" s="55"/>
      <c r="Q470" s="55"/>
      <c r="R470" s="55"/>
      <c r="S470" s="55"/>
      <c r="T470" s="55"/>
      <c r="U470" s="43" t="e">
        <f>SUM(#REF!+#REF!)</f>
        <v>#REF!</v>
      </c>
      <c r="V470" s="55"/>
      <c r="W470" s="43">
        <f t="shared" si="275"/>
        <v>0</v>
      </c>
      <c r="X470" s="56"/>
      <c r="Y470" s="55"/>
    </row>
    <row r="471" spans="1:25" s="61" customFormat="1" hidden="1" x14ac:dyDescent="0.25">
      <c r="A471" s="58"/>
      <c r="B471" s="64" t="s">
        <v>130</v>
      </c>
      <c r="C471" s="59"/>
      <c r="D471" s="60">
        <f>SUM(D472+D473+D474+D475+D476+D477+D478)</f>
        <v>0</v>
      </c>
      <c r="E471" s="60">
        <f>SUM(E472+E473+E474+E475+E476+E477+E478)</f>
        <v>0</v>
      </c>
      <c r="F471" s="43">
        <f t="shared" si="266"/>
        <v>0</v>
      </c>
      <c r="G471" s="60"/>
      <c r="H471" s="60">
        <f>SUM(H472+H473+H474+H475+H476+H477+H478)</f>
        <v>0</v>
      </c>
      <c r="I471" s="506">
        <f>SUM(I472+I473+I474+I475+I476+I477+I478)</f>
        <v>0</v>
      </c>
      <c r="J471" s="60">
        <f t="shared" ref="J471:T471" si="277">SUM(J472+J473+J474+J475+J476+J477+J478)</f>
        <v>0</v>
      </c>
      <c r="K471" s="60">
        <f t="shared" ref="K471" si="278">SUM(K472+K473+K474+K475+K476+K477+K478)</f>
        <v>0</v>
      </c>
      <c r="L471" s="60">
        <f t="shared" si="277"/>
        <v>0</v>
      </c>
      <c r="M471" s="506">
        <f t="shared" si="277"/>
        <v>0</v>
      </c>
      <c r="N471" s="60">
        <f>SUM(N472+N473+N474+N475+N476+N477+N478)</f>
        <v>0</v>
      </c>
      <c r="O471" s="60">
        <f>SUM(O472+O473+O474+O475+O476+O477+O478)</f>
        <v>0</v>
      </c>
      <c r="P471" s="60">
        <f t="shared" si="277"/>
        <v>0</v>
      </c>
      <c r="Q471" s="60">
        <f t="shared" si="277"/>
        <v>0</v>
      </c>
      <c r="R471" s="60">
        <f t="shared" si="277"/>
        <v>0</v>
      </c>
      <c r="S471" s="60">
        <f t="shared" si="277"/>
        <v>0</v>
      </c>
      <c r="T471" s="60">
        <f t="shared" si="277"/>
        <v>0</v>
      </c>
      <c r="U471" s="43" t="e">
        <f>SUM(#REF!+#REF!)</f>
        <v>#REF!</v>
      </c>
      <c r="V471" s="60">
        <f>SUM(V472+V473+V474+V475+V476+V477+V478)</f>
        <v>0</v>
      </c>
      <c r="W471" s="43">
        <f t="shared" si="275"/>
        <v>0</v>
      </c>
      <c r="X471" s="51">
        <v>0</v>
      </c>
      <c r="Y471" s="60">
        <f>SUM(Y472+Y473+Y474+Y475+Y476+Y477+Y478)</f>
        <v>0</v>
      </c>
    </row>
    <row r="472" spans="1:25" s="57" customFormat="1" ht="12.75" hidden="1" customHeight="1" x14ac:dyDescent="0.25">
      <c r="A472" s="52"/>
      <c r="B472" s="53" t="s">
        <v>131</v>
      </c>
      <c r="C472" s="54" t="s">
        <v>132</v>
      </c>
      <c r="D472" s="55"/>
      <c r="E472" s="55"/>
      <c r="F472" s="43">
        <f t="shared" si="266"/>
        <v>0</v>
      </c>
      <c r="G472" s="43"/>
      <c r="H472" s="55"/>
      <c r="I472" s="505"/>
      <c r="J472" s="55"/>
      <c r="K472" s="55"/>
      <c r="L472" s="55"/>
      <c r="M472" s="505"/>
      <c r="N472" s="55"/>
      <c r="O472" s="55"/>
      <c r="P472" s="55"/>
      <c r="Q472" s="55"/>
      <c r="R472" s="55"/>
      <c r="S472" s="55"/>
      <c r="T472" s="55"/>
      <c r="U472" s="43" t="e">
        <f>SUM(#REF!+#REF!)</f>
        <v>#REF!</v>
      </c>
      <c r="V472" s="55"/>
      <c r="W472" s="43">
        <f t="shared" si="275"/>
        <v>0</v>
      </c>
      <c r="X472" s="56"/>
      <c r="Y472" s="55"/>
    </row>
    <row r="473" spans="1:25" s="57" customFormat="1" hidden="1" x14ac:dyDescent="0.25">
      <c r="A473" s="52"/>
      <c r="B473" s="53" t="s">
        <v>133</v>
      </c>
      <c r="C473" s="54" t="s">
        <v>134</v>
      </c>
      <c r="D473" s="55"/>
      <c r="E473" s="55"/>
      <c r="F473" s="43">
        <f t="shared" si="266"/>
        <v>0</v>
      </c>
      <c r="G473" s="43"/>
      <c r="H473" s="55"/>
      <c r="I473" s="505"/>
      <c r="J473" s="55"/>
      <c r="K473" s="55"/>
      <c r="L473" s="55"/>
      <c r="M473" s="505"/>
      <c r="N473" s="55"/>
      <c r="O473" s="55"/>
      <c r="P473" s="55"/>
      <c r="Q473" s="55"/>
      <c r="R473" s="55"/>
      <c r="S473" s="55"/>
      <c r="T473" s="55"/>
      <c r="U473" s="43" t="e">
        <f>SUM(#REF!+#REF!)</f>
        <v>#REF!</v>
      </c>
      <c r="V473" s="55"/>
      <c r="W473" s="43">
        <f t="shared" si="275"/>
        <v>0</v>
      </c>
      <c r="X473" s="56"/>
      <c r="Y473" s="55"/>
    </row>
    <row r="474" spans="1:25" s="57" customFormat="1" hidden="1" x14ac:dyDescent="0.25">
      <c r="A474" s="52"/>
      <c r="B474" s="53" t="s">
        <v>135</v>
      </c>
      <c r="C474" s="54" t="s">
        <v>136</v>
      </c>
      <c r="D474" s="55"/>
      <c r="E474" s="55"/>
      <c r="F474" s="43">
        <f t="shared" si="266"/>
        <v>0</v>
      </c>
      <c r="G474" s="43"/>
      <c r="H474" s="55"/>
      <c r="I474" s="505"/>
      <c r="J474" s="55"/>
      <c r="K474" s="55"/>
      <c r="L474" s="55"/>
      <c r="M474" s="505"/>
      <c r="N474" s="55"/>
      <c r="O474" s="55"/>
      <c r="P474" s="55"/>
      <c r="Q474" s="55"/>
      <c r="R474" s="55"/>
      <c r="S474" s="55"/>
      <c r="T474" s="55"/>
      <c r="U474" s="43" t="e">
        <f>SUM(#REF!+#REF!)</f>
        <v>#REF!</v>
      </c>
      <c r="V474" s="55"/>
      <c r="W474" s="43">
        <f t="shared" si="275"/>
        <v>0</v>
      </c>
      <c r="X474" s="56"/>
      <c r="Y474" s="55"/>
    </row>
    <row r="475" spans="1:25" s="57" customFormat="1" hidden="1" x14ac:dyDescent="0.25">
      <c r="A475" s="52"/>
      <c r="B475" s="53" t="s">
        <v>137</v>
      </c>
      <c r="C475" s="54" t="s">
        <v>138</v>
      </c>
      <c r="D475" s="55"/>
      <c r="E475" s="55"/>
      <c r="F475" s="43">
        <f t="shared" si="266"/>
        <v>0</v>
      </c>
      <c r="G475" s="43"/>
      <c r="H475" s="55"/>
      <c r="I475" s="505"/>
      <c r="J475" s="55"/>
      <c r="K475" s="55"/>
      <c r="L475" s="55"/>
      <c r="M475" s="505"/>
      <c r="N475" s="55"/>
      <c r="O475" s="55"/>
      <c r="P475" s="55"/>
      <c r="Q475" s="55"/>
      <c r="R475" s="55"/>
      <c r="S475" s="55"/>
      <c r="T475" s="55"/>
      <c r="U475" s="43" t="e">
        <f>SUM(#REF!+#REF!)</f>
        <v>#REF!</v>
      </c>
      <c r="V475" s="55"/>
      <c r="W475" s="43">
        <f t="shared" si="275"/>
        <v>0</v>
      </c>
      <c r="X475" s="56"/>
      <c r="Y475" s="55"/>
    </row>
    <row r="476" spans="1:25" s="57" customFormat="1" hidden="1" x14ac:dyDescent="0.25">
      <c r="A476" s="52"/>
      <c r="B476" s="52">
        <v>3295</v>
      </c>
      <c r="C476" s="54" t="s">
        <v>139</v>
      </c>
      <c r="D476" s="55"/>
      <c r="E476" s="55"/>
      <c r="F476" s="43">
        <f t="shared" ref="F476:F510" si="279">SUM(H476:T476)</f>
        <v>0</v>
      </c>
      <c r="G476" s="43"/>
      <c r="H476" s="55"/>
      <c r="I476" s="505"/>
      <c r="J476" s="55"/>
      <c r="K476" s="55"/>
      <c r="L476" s="55"/>
      <c r="M476" s="505"/>
      <c r="N476" s="55"/>
      <c r="O476" s="55"/>
      <c r="P476" s="55"/>
      <c r="Q476" s="55"/>
      <c r="R476" s="55"/>
      <c r="S476" s="55"/>
      <c r="T476" s="55"/>
      <c r="U476" s="43" t="e">
        <f>SUM(#REF!+#REF!)</f>
        <v>#REF!</v>
      </c>
      <c r="V476" s="55"/>
      <c r="W476" s="43">
        <f t="shared" si="275"/>
        <v>0</v>
      </c>
      <c r="X476" s="56"/>
      <c r="Y476" s="55"/>
    </row>
    <row r="477" spans="1:25" s="57" customFormat="1" hidden="1" x14ac:dyDescent="0.25">
      <c r="A477" s="52"/>
      <c r="B477" s="52">
        <v>3296</v>
      </c>
      <c r="C477" s="65" t="s">
        <v>140</v>
      </c>
      <c r="D477" s="55"/>
      <c r="E477" s="55"/>
      <c r="F477" s="43">
        <f t="shared" si="279"/>
        <v>0</v>
      </c>
      <c r="G477" s="43"/>
      <c r="H477" s="55"/>
      <c r="I477" s="505"/>
      <c r="J477" s="55"/>
      <c r="K477" s="55"/>
      <c r="L477" s="55"/>
      <c r="M477" s="505"/>
      <c r="N477" s="55"/>
      <c r="O477" s="55"/>
      <c r="P477" s="55"/>
      <c r="Q477" s="55"/>
      <c r="R477" s="55"/>
      <c r="S477" s="55"/>
      <c r="T477" s="55"/>
      <c r="U477" s="43" t="e">
        <f>SUM(#REF!+#REF!)</f>
        <v>#REF!</v>
      </c>
      <c r="V477" s="55"/>
      <c r="W477" s="43">
        <f t="shared" si="275"/>
        <v>0</v>
      </c>
      <c r="X477" s="56"/>
      <c r="Y477" s="55"/>
    </row>
    <row r="478" spans="1:25" s="57" customFormat="1" hidden="1" x14ac:dyDescent="0.25">
      <c r="A478" s="52"/>
      <c r="B478" s="53" t="s">
        <v>141</v>
      </c>
      <c r="C478" s="54" t="s">
        <v>142</v>
      </c>
      <c r="D478" s="55"/>
      <c r="E478" s="55"/>
      <c r="F478" s="43">
        <f t="shared" si="279"/>
        <v>0</v>
      </c>
      <c r="G478" s="43"/>
      <c r="H478" s="55"/>
      <c r="I478" s="505"/>
      <c r="J478" s="55"/>
      <c r="K478" s="55"/>
      <c r="L478" s="55"/>
      <c r="M478" s="505"/>
      <c r="N478" s="55"/>
      <c r="O478" s="55"/>
      <c r="P478" s="55"/>
      <c r="Q478" s="55"/>
      <c r="R478" s="55"/>
      <c r="S478" s="55"/>
      <c r="T478" s="55"/>
      <c r="U478" s="43" t="e">
        <f>SUM(#REF!+#REF!)</f>
        <v>#REF!</v>
      </c>
      <c r="V478" s="55"/>
      <c r="W478" s="43">
        <f t="shared" si="275"/>
        <v>0</v>
      </c>
      <c r="X478" s="56"/>
      <c r="Y478" s="55"/>
    </row>
    <row r="479" spans="1:25" s="61" customFormat="1" hidden="1" x14ac:dyDescent="0.25">
      <c r="A479" s="50"/>
      <c r="B479" s="58">
        <v>34</v>
      </c>
      <c r="C479" s="59" t="s">
        <v>143</v>
      </c>
      <c r="D479" s="60">
        <f>SUM(D480+D485)</f>
        <v>0</v>
      </c>
      <c r="E479" s="60">
        <f>SUM(E480+E485)</f>
        <v>0</v>
      </c>
      <c r="F479" s="43">
        <f t="shared" si="279"/>
        <v>0</v>
      </c>
      <c r="G479" s="60"/>
      <c r="H479" s="60">
        <f>SUM(H480+H485)</f>
        <v>0</v>
      </c>
      <c r="I479" s="506">
        <f>SUM(I480+I485)</f>
        <v>0</v>
      </c>
      <c r="J479" s="60">
        <f t="shared" ref="J479:T479" si="280">SUM(J480+J485)</f>
        <v>0</v>
      </c>
      <c r="K479" s="60">
        <f t="shared" ref="K479" si="281">SUM(K480+K485)</f>
        <v>0</v>
      </c>
      <c r="L479" s="60">
        <f t="shared" si="280"/>
        <v>0</v>
      </c>
      <c r="M479" s="506">
        <f t="shared" si="280"/>
        <v>0</v>
      </c>
      <c r="N479" s="60">
        <f>SUM(N480+N485)</f>
        <v>0</v>
      </c>
      <c r="O479" s="60">
        <f>SUM(O480+O485)</f>
        <v>0</v>
      </c>
      <c r="P479" s="60">
        <f t="shared" si="280"/>
        <v>0</v>
      </c>
      <c r="Q479" s="60">
        <f t="shared" si="280"/>
        <v>0</v>
      </c>
      <c r="R479" s="60">
        <f t="shared" si="280"/>
        <v>0</v>
      </c>
      <c r="S479" s="60">
        <f t="shared" si="280"/>
        <v>0</v>
      </c>
      <c r="T479" s="60">
        <f t="shared" si="280"/>
        <v>0</v>
      </c>
      <c r="U479" s="43" t="e">
        <f>SUM(#REF!+#REF!)</f>
        <v>#REF!</v>
      </c>
      <c r="V479" s="60">
        <f>SUM(V480+V485)</f>
        <v>0</v>
      </c>
      <c r="W479" s="43">
        <f t="shared" si="275"/>
        <v>0</v>
      </c>
      <c r="X479" s="51">
        <v>0</v>
      </c>
      <c r="Y479" s="60">
        <f>SUM(Y480+Y485)</f>
        <v>0</v>
      </c>
    </row>
    <row r="480" spans="1:25" s="61" customFormat="1" hidden="1" x14ac:dyDescent="0.25">
      <c r="A480" s="58"/>
      <c r="B480" s="58">
        <v>342</v>
      </c>
      <c r="C480" s="59" t="s">
        <v>144</v>
      </c>
      <c r="D480" s="60">
        <f>SUM(D481+D482+D483+D484)</f>
        <v>0</v>
      </c>
      <c r="E480" s="60">
        <f>SUM(E481+E482+E483+E484)</f>
        <v>0</v>
      </c>
      <c r="F480" s="43">
        <f t="shared" si="279"/>
        <v>0</v>
      </c>
      <c r="G480" s="60"/>
      <c r="H480" s="60">
        <f>SUM(H481+H482+H483+H484)</f>
        <v>0</v>
      </c>
      <c r="I480" s="506">
        <f>SUM(I481+I482+I483+I484)</f>
        <v>0</v>
      </c>
      <c r="J480" s="60">
        <f t="shared" ref="J480:T480" si="282">SUM(J481+J482+J483+J484)</f>
        <v>0</v>
      </c>
      <c r="K480" s="60">
        <f t="shared" ref="K480" si="283">SUM(K481+K482+K483+K484)</f>
        <v>0</v>
      </c>
      <c r="L480" s="60">
        <f t="shared" si="282"/>
        <v>0</v>
      </c>
      <c r="M480" s="506">
        <f t="shared" si="282"/>
        <v>0</v>
      </c>
      <c r="N480" s="60">
        <f>SUM(N481+N482+N483+N484)</f>
        <v>0</v>
      </c>
      <c r="O480" s="60">
        <f>SUM(O481+O482+O483+O484)</f>
        <v>0</v>
      </c>
      <c r="P480" s="60">
        <f t="shared" si="282"/>
        <v>0</v>
      </c>
      <c r="Q480" s="60">
        <f t="shared" si="282"/>
        <v>0</v>
      </c>
      <c r="R480" s="60">
        <f t="shared" si="282"/>
        <v>0</v>
      </c>
      <c r="S480" s="60">
        <f t="shared" si="282"/>
        <v>0</v>
      </c>
      <c r="T480" s="60">
        <f t="shared" si="282"/>
        <v>0</v>
      </c>
      <c r="U480" s="43" t="e">
        <f>SUM(#REF!+#REF!)</f>
        <v>#REF!</v>
      </c>
      <c r="V480" s="60">
        <f>SUM(V481+V482+V483+V484)</f>
        <v>0</v>
      </c>
      <c r="W480" s="43">
        <f t="shared" si="275"/>
        <v>0</v>
      </c>
      <c r="X480" s="51">
        <v>0</v>
      </c>
      <c r="Y480" s="60">
        <f>SUM(Y481+Y482+Y483+Y484)</f>
        <v>0</v>
      </c>
    </row>
    <row r="481" spans="1:25" s="57" customFormat="1" ht="27.75" hidden="1" customHeight="1" x14ac:dyDescent="0.25">
      <c r="A481" s="52"/>
      <c r="B481" s="53" t="s">
        <v>145</v>
      </c>
      <c r="C481" s="54" t="s">
        <v>146</v>
      </c>
      <c r="D481" s="55"/>
      <c r="E481" s="55"/>
      <c r="F481" s="43">
        <f t="shared" si="279"/>
        <v>0</v>
      </c>
      <c r="G481" s="43"/>
      <c r="H481" s="55"/>
      <c r="I481" s="505"/>
      <c r="J481" s="55"/>
      <c r="K481" s="55"/>
      <c r="L481" s="55"/>
      <c r="M481" s="505"/>
      <c r="N481" s="55"/>
      <c r="O481" s="55"/>
      <c r="P481" s="55"/>
      <c r="Q481" s="55"/>
      <c r="R481" s="55"/>
      <c r="S481" s="55"/>
      <c r="T481" s="55"/>
      <c r="U481" s="43" t="e">
        <f>SUM(#REF!+#REF!)</f>
        <v>#REF!</v>
      </c>
      <c r="V481" s="55"/>
      <c r="W481" s="43">
        <f t="shared" si="275"/>
        <v>0</v>
      </c>
      <c r="X481" s="56"/>
      <c r="Y481" s="55"/>
    </row>
    <row r="482" spans="1:25" s="57" customFormat="1" hidden="1" x14ac:dyDescent="0.25">
      <c r="A482" s="52"/>
      <c r="B482" s="52">
        <v>3426</v>
      </c>
      <c r="C482" s="54" t="s">
        <v>147</v>
      </c>
      <c r="D482" s="55"/>
      <c r="E482" s="55"/>
      <c r="F482" s="43">
        <f t="shared" si="279"/>
        <v>0</v>
      </c>
      <c r="G482" s="43"/>
      <c r="H482" s="55"/>
      <c r="I482" s="505"/>
      <c r="J482" s="55"/>
      <c r="K482" s="55"/>
      <c r="L482" s="55"/>
      <c r="M482" s="505"/>
      <c r="N482" s="55"/>
      <c r="O482" s="55"/>
      <c r="P482" s="55"/>
      <c r="Q482" s="55"/>
      <c r="R482" s="55"/>
      <c r="S482" s="55"/>
      <c r="T482" s="55"/>
      <c r="U482" s="43" t="e">
        <f>SUM(#REF!+#REF!)</f>
        <v>#REF!</v>
      </c>
      <c r="V482" s="55"/>
      <c r="W482" s="43">
        <f t="shared" si="275"/>
        <v>0</v>
      </c>
      <c r="X482" s="56"/>
      <c r="Y482" s="55"/>
    </row>
    <row r="483" spans="1:25" s="57" customFormat="1" ht="27" hidden="1" x14ac:dyDescent="0.25">
      <c r="A483" s="52"/>
      <c r="B483" s="52">
        <v>3427</v>
      </c>
      <c r="C483" s="54" t="s">
        <v>148</v>
      </c>
      <c r="D483" s="55"/>
      <c r="E483" s="55"/>
      <c r="F483" s="43">
        <f t="shared" si="279"/>
        <v>0</v>
      </c>
      <c r="G483" s="43"/>
      <c r="H483" s="55"/>
      <c r="I483" s="505"/>
      <c r="J483" s="55"/>
      <c r="K483" s="55"/>
      <c r="L483" s="55"/>
      <c r="M483" s="505"/>
      <c r="N483" s="55"/>
      <c r="O483" s="55"/>
      <c r="P483" s="55"/>
      <c r="Q483" s="55"/>
      <c r="R483" s="55"/>
      <c r="S483" s="55"/>
      <c r="T483" s="55"/>
      <c r="U483" s="43" t="e">
        <f>SUM(#REF!+#REF!)</f>
        <v>#REF!</v>
      </c>
      <c r="V483" s="55"/>
      <c r="W483" s="43">
        <f t="shared" si="275"/>
        <v>0</v>
      </c>
      <c r="X483" s="56"/>
      <c r="Y483" s="55"/>
    </row>
    <row r="484" spans="1:25" s="57" customFormat="1" hidden="1" x14ac:dyDescent="0.25">
      <c r="A484" s="52"/>
      <c r="B484" s="52">
        <v>3428</v>
      </c>
      <c r="C484" s="54" t="s">
        <v>149</v>
      </c>
      <c r="D484" s="55"/>
      <c r="E484" s="55"/>
      <c r="F484" s="43">
        <f t="shared" si="279"/>
        <v>0</v>
      </c>
      <c r="G484" s="43"/>
      <c r="H484" s="55"/>
      <c r="I484" s="505"/>
      <c r="J484" s="55"/>
      <c r="K484" s="55"/>
      <c r="L484" s="55"/>
      <c r="M484" s="505"/>
      <c r="N484" s="55"/>
      <c r="O484" s="55"/>
      <c r="P484" s="55"/>
      <c r="Q484" s="55"/>
      <c r="R484" s="55"/>
      <c r="S484" s="55"/>
      <c r="T484" s="55"/>
      <c r="U484" s="43" t="e">
        <f>SUM(#REF!+#REF!)</f>
        <v>#REF!</v>
      </c>
      <c r="V484" s="55"/>
      <c r="W484" s="43">
        <f t="shared" si="275"/>
        <v>0</v>
      </c>
      <c r="X484" s="56"/>
      <c r="Y484" s="55"/>
    </row>
    <row r="485" spans="1:25" s="61" customFormat="1" hidden="1" x14ac:dyDescent="0.25">
      <c r="A485" s="58"/>
      <c r="B485" s="58">
        <v>343</v>
      </c>
      <c r="C485" s="59"/>
      <c r="D485" s="60">
        <f>SUM(D486+D487+D488+D489)</f>
        <v>0</v>
      </c>
      <c r="E485" s="60">
        <f>SUM(E486+E487+E488+E489)</f>
        <v>0</v>
      </c>
      <c r="F485" s="43">
        <f t="shared" si="279"/>
        <v>0</v>
      </c>
      <c r="G485" s="60"/>
      <c r="H485" s="60">
        <f>SUM(H486+H487+H488+H489)</f>
        <v>0</v>
      </c>
      <c r="I485" s="506">
        <f>SUM(I486+I487+I488+I489)</f>
        <v>0</v>
      </c>
      <c r="J485" s="60">
        <f t="shared" ref="J485:T485" si="284">SUM(J486+J487+J488+J489)</f>
        <v>0</v>
      </c>
      <c r="K485" s="60">
        <f t="shared" ref="K485" si="285">SUM(K486+K487+K488+K489)</f>
        <v>0</v>
      </c>
      <c r="L485" s="60">
        <f t="shared" si="284"/>
        <v>0</v>
      </c>
      <c r="M485" s="506">
        <f t="shared" si="284"/>
        <v>0</v>
      </c>
      <c r="N485" s="60">
        <f>SUM(N486+N487+N488+N489)</f>
        <v>0</v>
      </c>
      <c r="O485" s="60">
        <f>SUM(O486+O487+O488+O489)</f>
        <v>0</v>
      </c>
      <c r="P485" s="60">
        <f t="shared" si="284"/>
        <v>0</v>
      </c>
      <c r="Q485" s="60">
        <f t="shared" si="284"/>
        <v>0</v>
      </c>
      <c r="R485" s="60">
        <f t="shared" si="284"/>
        <v>0</v>
      </c>
      <c r="S485" s="60">
        <f t="shared" si="284"/>
        <v>0</v>
      </c>
      <c r="T485" s="60">
        <f t="shared" si="284"/>
        <v>0</v>
      </c>
      <c r="U485" s="43" t="e">
        <f>SUM(#REF!+#REF!)</f>
        <v>#REF!</v>
      </c>
      <c r="V485" s="60">
        <f>SUM(V486+V487+V488+V489)</f>
        <v>0</v>
      </c>
      <c r="W485" s="43">
        <f t="shared" si="275"/>
        <v>0</v>
      </c>
      <c r="X485" s="51">
        <v>0</v>
      </c>
      <c r="Y485" s="60">
        <f>SUM(Y486+Y487+Y488+Y489)</f>
        <v>0</v>
      </c>
    </row>
    <row r="486" spans="1:25" s="57" customFormat="1" hidden="1" x14ac:dyDescent="0.25">
      <c r="A486" s="52"/>
      <c r="B486" s="53" t="s">
        <v>150</v>
      </c>
      <c r="C486" s="54" t="s">
        <v>151</v>
      </c>
      <c r="D486" s="55"/>
      <c r="E486" s="55"/>
      <c r="F486" s="43">
        <f t="shared" si="279"/>
        <v>0</v>
      </c>
      <c r="G486" s="43"/>
      <c r="H486" s="55"/>
      <c r="I486" s="505"/>
      <c r="J486" s="55"/>
      <c r="K486" s="55"/>
      <c r="L486" s="55"/>
      <c r="M486" s="505"/>
      <c r="N486" s="55"/>
      <c r="O486" s="55"/>
      <c r="P486" s="55"/>
      <c r="Q486" s="55"/>
      <c r="R486" s="55"/>
      <c r="S486" s="55"/>
      <c r="T486" s="55"/>
      <c r="U486" s="43" t="e">
        <f>SUM(#REF!+#REF!)</f>
        <v>#REF!</v>
      </c>
      <c r="V486" s="55"/>
      <c r="W486" s="43">
        <f t="shared" si="275"/>
        <v>0</v>
      </c>
      <c r="X486" s="56"/>
      <c r="Y486" s="55"/>
    </row>
    <row r="487" spans="1:25" s="57" customFormat="1" hidden="1" x14ac:dyDescent="0.25">
      <c r="A487" s="52"/>
      <c r="B487" s="53" t="s">
        <v>152</v>
      </c>
      <c r="C487" s="54" t="s">
        <v>153</v>
      </c>
      <c r="D487" s="55"/>
      <c r="E487" s="55"/>
      <c r="F487" s="43">
        <f t="shared" si="279"/>
        <v>0</v>
      </c>
      <c r="G487" s="43"/>
      <c r="H487" s="55"/>
      <c r="I487" s="505"/>
      <c r="J487" s="55"/>
      <c r="K487" s="55"/>
      <c r="L487" s="55"/>
      <c r="M487" s="505"/>
      <c r="N487" s="55"/>
      <c r="O487" s="55"/>
      <c r="P487" s="55"/>
      <c r="Q487" s="55"/>
      <c r="R487" s="55"/>
      <c r="S487" s="55"/>
      <c r="T487" s="55"/>
      <c r="U487" s="43" t="e">
        <f>SUM(#REF!+#REF!)</f>
        <v>#REF!</v>
      </c>
      <c r="V487" s="55"/>
      <c r="W487" s="43">
        <f t="shared" si="275"/>
        <v>0</v>
      </c>
      <c r="X487" s="56"/>
      <c r="Y487" s="55"/>
    </row>
    <row r="488" spans="1:25" s="57" customFormat="1" hidden="1" x14ac:dyDescent="0.25">
      <c r="A488" s="52"/>
      <c r="B488" s="53" t="s">
        <v>154</v>
      </c>
      <c r="C488" s="54" t="s">
        <v>155</v>
      </c>
      <c r="D488" s="55"/>
      <c r="E488" s="55"/>
      <c r="F488" s="43">
        <f t="shared" si="279"/>
        <v>0</v>
      </c>
      <c r="G488" s="43"/>
      <c r="H488" s="55"/>
      <c r="I488" s="505"/>
      <c r="J488" s="55"/>
      <c r="K488" s="55"/>
      <c r="L488" s="55"/>
      <c r="M488" s="505"/>
      <c r="N488" s="55"/>
      <c r="O488" s="55"/>
      <c r="P488" s="55"/>
      <c r="Q488" s="55"/>
      <c r="R488" s="55"/>
      <c r="S488" s="55"/>
      <c r="T488" s="55"/>
      <c r="U488" s="43" t="e">
        <f>SUM(#REF!+#REF!)</f>
        <v>#REF!</v>
      </c>
      <c r="V488" s="55"/>
      <c r="W488" s="43">
        <f t="shared" si="275"/>
        <v>0</v>
      </c>
      <c r="X488" s="56"/>
      <c r="Y488" s="55"/>
    </row>
    <row r="489" spans="1:25" s="57" customFormat="1" hidden="1" x14ac:dyDescent="0.25">
      <c r="A489" s="52"/>
      <c r="B489" s="53" t="s">
        <v>156</v>
      </c>
      <c r="C489" s="54" t="s">
        <v>157</v>
      </c>
      <c r="D489" s="55"/>
      <c r="E489" s="55"/>
      <c r="F489" s="43">
        <f t="shared" si="279"/>
        <v>0</v>
      </c>
      <c r="G489" s="43"/>
      <c r="H489" s="55"/>
      <c r="I489" s="505"/>
      <c r="J489" s="55"/>
      <c r="K489" s="55"/>
      <c r="L489" s="55"/>
      <c r="M489" s="505"/>
      <c r="N489" s="55"/>
      <c r="O489" s="55"/>
      <c r="P489" s="55"/>
      <c r="Q489" s="55"/>
      <c r="R489" s="55"/>
      <c r="S489" s="55"/>
      <c r="T489" s="55"/>
      <c r="U489" s="43" t="e">
        <f>SUM(#REF!+#REF!)</f>
        <v>#REF!</v>
      </c>
      <c r="V489" s="55"/>
      <c r="W489" s="43">
        <f t="shared" si="275"/>
        <v>0</v>
      </c>
      <c r="X489" s="56"/>
      <c r="Y489" s="55"/>
    </row>
    <row r="490" spans="1:25" s="46" customFormat="1" hidden="1" x14ac:dyDescent="0.25">
      <c r="B490" s="66">
        <v>4</v>
      </c>
      <c r="C490" s="46" t="s">
        <v>158</v>
      </c>
      <c r="D490" s="49">
        <f>SUM(D491)</f>
        <v>0</v>
      </c>
      <c r="E490" s="49">
        <f t="shared" ref="E490:V490" si="286">SUM(E491)</f>
        <v>0</v>
      </c>
      <c r="F490" s="43">
        <f t="shared" si="279"/>
        <v>0</v>
      </c>
      <c r="G490" s="49"/>
      <c r="H490" s="49">
        <f t="shared" si="286"/>
        <v>0</v>
      </c>
      <c r="I490" s="368">
        <f t="shared" si="286"/>
        <v>0</v>
      </c>
      <c r="J490" s="49">
        <f t="shared" si="286"/>
        <v>0</v>
      </c>
      <c r="K490" s="49">
        <f t="shared" si="286"/>
        <v>0</v>
      </c>
      <c r="L490" s="49">
        <f t="shared" si="286"/>
        <v>0</v>
      </c>
      <c r="M490" s="368">
        <f t="shared" si="286"/>
        <v>0</v>
      </c>
      <c r="N490" s="49">
        <f t="shared" si="286"/>
        <v>0</v>
      </c>
      <c r="O490" s="49">
        <f t="shared" si="286"/>
        <v>0</v>
      </c>
      <c r="P490" s="49">
        <f t="shared" si="286"/>
        <v>0</v>
      </c>
      <c r="Q490" s="49">
        <f t="shared" si="286"/>
        <v>0</v>
      </c>
      <c r="R490" s="49">
        <f t="shared" si="286"/>
        <v>0</v>
      </c>
      <c r="S490" s="49">
        <f t="shared" si="286"/>
        <v>0</v>
      </c>
      <c r="T490" s="49">
        <f t="shared" si="286"/>
        <v>0</v>
      </c>
      <c r="U490" s="43" t="e">
        <f>SUM(#REF!+#REF!)</f>
        <v>#REF!</v>
      </c>
      <c r="V490" s="49">
        <f t="shared" si="286"/>
        <v>0</v>
      </c>
      <c r="W490" s="43">
        <f t="shared" si="275"/>
        <v>0</v>
      </c>
      <c r="X490" s="51">
        <v>0</v>
      </c>
      <c r="Y490" s="49">
        <f>SUM(Y491)</f>
        <v>0</v>
      </c>
    </row>
    <row r="491" spans="1:25" s="46" customFormat="1" hidden="1" x14ac:dyDescent="0.25">
      <c r="B491" s="66">
        <v>42</v>
      </c>
      <c r="D491" s="49">
        <f>SUM(D492+D500+D503+D508)</f>
        <v>0</v>
      </c>
      <c r="E491" s="49">
        <f>SUM(E492+E500+E503+E508)</f>
        <v>0</v>
      </c>
      <c r="F491" s="43">
        <f t="shared" si="279"/>
        <v>0</v>
      </c>
      <c r="G491" s="49"/>
      <c r="H491" s="49">
        <f>SUM(H492+H500+H503+H508)</f>
        <v>0</v>
      </c>
      <c r="I491" s="368">
        <f>SUM(I492+I500+I503+I508)</f>
        <v>0</v>
      </c>
      <c r="J491" s="49">
        <f t="shared" ref="J491:T491" si="287">SUM(J492+J500+J503+J508)</f>
        <v>0</v>
      </c>
      <c r="K491" s="49">
        <f t="shared" ref="K491" si="288">SUM(K492+K500+K503+K508)</f>
        <v>0</v>
      </c>
      <c r="L491" s="49">
        <f t="shared" si="287"/>
        <v>0</v>
      </c>
      <c r="M491" s="368">
        <f t="shared" si="287"/>
        <v>0</v>
      </c>
      <c r="N491" s="49">
        <f>SUM(N492+N500+N503+N508)</f>
        <v>0</v>
      </c>
      <c r="O491" s="49">
        <f>SUM(O492+O500+O503+O508)</f>
        <v>0</v>
      </c>
      <c r="P491" s="49">
        <f t="shared" si="287"/>
        <v>0</v>
      </c>
      <c r="Q491" s="49">
        <f t="shared" si="287"/>
        <v>0</v>
      </c>
      <c r="R491" s="49">
        <f t="shared" si="287"/>
        <v>0</v>
      </c>
      <c r="S491" s="49">
        <f t="shared" si="287"/>
        <v>0</v>
      </c>
      <c r="T491" s="49">
        <f t="shared" si="287"/>
        <v>0</v>
      </c>
      <c r="U491" s="43" t="e">
        <f>SUM(#REF!+#REF!)</f>
        <v>#REF!</v>
      </c>
      <c r="V491" s="49">
        <f>SUM(V492+V500+V503+V508)</f>
        <v>0</v>
      </c>
      <c r="W491" s="43">
        <f t="shared" si="275"/>
        <v>0</v>
      </c>
      <c r="X491" s="51">
        <v>0</v>
      </c>
      <c r="Y491" s="49">
        <f>SUM(Y492+Y500+Y503+Y508)</f>
        <v>0</v>
      </c>
    </row>
    <row r="492" spans="1:25" s="46" customFormat="1" hidden="1" x14ac:dyDescent="0.25">
      <c r="B492" s="66">
        <v>422</v>
      </c>
      <c r="D492" s="49">
        <f>SUM(D493+D494+D495+D496+D497+D498+D499)</f>
        <v>0</v>
      </c>
      <c r="E492" s="49">
        <f>SUM(E493+E494+E495+E496+E497+E498+E499)</f>
        <v>0</v>
      </c>
      <c r="F492" s="43">
        <f t="shared" si="279"/>
        <v>0</v>
      </c>
      <c r="G492" s="49"/>
      <c r="H492" s="49">
        <f>SUM(H493+H494+H495+H496+H497+H498+H499)</f>
        <v>0</v>
      </c>
      <c r="I492" s="368">
        <f>SUM(I493+I494+I495+I496+I497+I498+I499)</f>
        <v>0</v>
      </c>
      <c r="J492" s="49">
        <f t="shared" ref="J492:T492" si="289">SUM(J493+J494+J495+J496+J497+J498+J499)</f>
        <v>0</v>
      </c>
      <c r="K492" s="49">
        <f t="shared" ref="K492" si="290">SUM(K493+K494+K495+K496+K497+K498+K499)</f>
        <v>0</v>
      </c>
      <c r="L492" s="49">
        <f t="shared" si="289"/>
        <v>0</v>
      </c>
      <c r="M492" s="368">
        <f t="shared" si="289"/>
        <v>0</v>
      </c>
      <c r="N492" s="49">
        <f>SUM(N493+N494+N495+N496+N497+N498+N499)</f>
        <v>0</v>
      </c>
      <c r="O492" s="49">
        <f>SUM(O493+O494+O495+O496+O497+O498+O499)</f>
        <v>0</v>
      </c>
      <c r="P492" s="49">
        <f t="shared" si="289"/>
        <v>0</v>
      </c>
      <c r="Q492" s="49">
        <f t="shared" si="289"/>
        <v>0</v>
      </c>
      <c r="R492" s="49">
        <f t="shared" si="289"/>
        <v>0</v>
      </c>
      <c r="S492" s="49">
        <f t="shared" si="289"/>
        <v>0</v>
      </c>
      <c r="T492" s="49">
        <f t="shared" si="289"/>
        <v>0</v>
      </c>
      <c r="U492" s="43" t="e">
        <f>SUM(#REF!+#REF!)</f>
        <v>#REF!</v>
      </c>
      <c r="V492" s="49">
        <f>SUM(V493+V494+V495+V496+V497+V498+V499)</f>
        <v>0</v>
      </c>
      <c r="W492" s="43">
        <f t="shared" si="275"/>
        <v>0</v>
      </c>
      <c r="X492" s="51">
        <v>0</v>
      </c>
      <c r="Y492" s="49">
        <f>SUM(Y493+Y494+Y495+Y496+Y497+Y498+Y499)</f>
        <v>0</v>
      </c>
    </row>
    <row r="493" spans="1:25" s="57" customFormat="1" hidden="1" x14ac:dyDescent="0.25">
      <c r="A493" s="52"/>
      <c r="B493" s="67" t="s">
        <v>159</v>
      </c>
      <c r="C493" s="68" t="s">
        <v>160</v>
      </c>
      <c r="D493" s="55"/>
      <c r="E493" s="55"/>
      <c r="F493" s="43">
        <f t="shared" si="279"/>
        <v>0</v>
      </c>
      <c r="G493" s="43"/>
      <c r="H493" s="55"/>
      <c r="I493" s="505"/>
      <c r="J493" s="55"/>
      <c r="K493" s="55"/>
      <c r="L493" s="55"/>
      <c r="M493" s="505"/>
      <c r="N493" s="55"/>
      <c r="O493" s="55"/>
      <c r="P493" s="55"/>
      <c r="Q493" s="55"/>
      <c r="R493" s="55"/>
      <c r="S493" s="55"/>
      <c r="T493" s="55"/>
      <c r="U493" s="43" t="e">
        <f>SUM(#REF!+#REF!)</f>
        <v>#REF!</v>
      </c>
      <c r="V493" s="55"/>
      <c r="W493" s="43">
        <f t="shared" si="275"/>
        <v>0</v>
      </c>
      <c r="X493" s="56"/>
      <c r="Y493" s="55"/>
    </row>
    <row r="494" spans="1:25" s="57" customFormat="1" hidden="1" x14ac:dyDescent="0.25">
      <c r="A494" s="52"/>
      <c r="B494" s="67" t="s">
        <v>161</v>
      </c>
      <c r="C494" s="68" t="s">
        <v>162</v>
      </c>
      <c r="D494" s="55"/>
      <c r="E494" s="55"/>
      <c r="F494" s="43">
        <f t="shared" si="279"/>
        <v>0</v>
      </c>
      <c r="G494" s="43"/>
      <c r="H494" s="55"/>
      <c r="I494" s="505"/>
      <c r="J494" s="55"/>
      <c r="K494" s="55"/>
      <c r="L494" s="55"/>
      <c r="M494" s="505"/>
      <c r="N494" s="55"/>
      <c r="O494" s="55"/>
      <c r="P494" s="55"/>
      <c r="Q494" s="55"/>
      <c r="R494" s="55"/>
      <c r="S494" s="55"/>
      <c r="T494" s="55"/>
      <c r="U494" s="43" t="e">
        <f>SUM(#REF!+#REF!)</f>
        <v>#REF!</v>
      </c>
      <c r="V494" s="55"/>
      <c r="W494" s="43">
        <f t="shared" si="275"/>
        <v>0</v>
      </c>
      <c r="X494" s="56"/>
      <c r="Y494" s="55"/>
    </row>
    <row r="495" spans="1:25" s="57" customFormat="1" hidden="1" x14ac:dyDescent="0.25">
      <c r="A495" s="52"/>
      <c r="B495" s="67" t="s">
        <v>163</v>
      </c>
      <c r="C495" s="68" t="s">
        <v>164</v>
      </c>
      <c r="D495" s="55"/>
      <c r="E495" s="55"/>
      <c r="F495" s="43">
        <f t="shared" si="279"/>
        <v>0</v>
      </c>
      <c r="G495" s="43"/>
      <c r="H495" s="55"/>
      <c r="I495" s="505"/>
      <c r="J495" s="55"/>
      <c r="K495" s="55"/>
      <c r="L495" s="55"/>
      <c r="M495" s="505"/>
      <c r="N495" s="55"/>
      <c r="O495" s="55"/>
      <c r="P495" s="55"/>
      <c r="Q495" s="55"/>
      <c r="R495" s="55"/>
      <c r="S495" s="55"/>
      <c r="T495" s="55"/>
      <c r="U495" s="43" t="e">
        <f>SUM(#REF!+#REF!)</f>
        <v>#REF!</v>
      </c>
      <c r="V495" s="55"/>
      <c r="W495" s="43">
        <f t="shared" si="275"/>
        <v>0</v>
      </c>
      <c r="X495" s="56"/>
      <c r="Y495" s="55"/>
    </row>
    <row r="496" spans="1:25" s="57" customFormat="1" hidden="1" x14ac:dyDescent="0.25">
      <c r="A496" s="52"/>
      <c r="B496" s="67" t="s">
        <v>165</v>
      </c>
      <c r="C496" s="68" t="s">
        <v>166</v>
      </c>
      <c r="D496" s="55"/>
      <c r="E496" s="55"/>
      <c r="F496" s="43">
        <f t="shared" si="279"/>
        <v>0</v>
      </c>
      <c r="G496" s="43"/>
      <c r="H496" s="55"/>
      <c r="I496" s="505"/>
      <c r="J496" s="55"/>
      <c r="K496" s="55"/>
      <c r="L496" s="55"/>
      <c r="M496" s="505"/>
      <c r="N496" s="55"/>
      <c r="O496" s="55"/>
      <c r="P496" s="55"/>
      <c r="Q496" s="55"/>
      <c r="R496" s="55"/>
      <c r="S496" s="55"/>
      <c r="T496" s="55"/>
      <c r="U496" s="43" t="e">
        <f>SUM(#REF!+#REF!)</f>
        <v>#REF!</v>
      </c>
      <c r="V496" s="55"/>
      <c r="W496" s="43">
        <f t="shared" si="275"/>
        <v>0</v>
      </c>
      <c r="X496" s="56"/>
      <c r="Y496" s="55"/>
    </row>
    <row r="497" spans="1:25" s="57" customFormat="1" hidden="1" x14ac:dyDescent="0.25">
      <c r="A497" s="52"/>
      <c r="B497" s="67" t="s">
        <v>167</v>
      </c>
      <c r="C497" s="68" t="s">
        <v>168</v>
      </c>
      <c r="D497" s="55"/>
      <c r="E497" s="55"/>
      <c r="F497" s="43">
        <f t="shared" si="279"/>
        <v>0</v>
      </c>
      <c r="G497" s="43"/>
      <c r="H497" s="55"/>
      <c r="I497" s="505"/>
      <c r="J497" s="55"/>
      <c r="K497" s="55"/>
      <c r="L497" s="55"/>
      <c r="M497" s="505"/>
      <c r="N497" s="55"/>
      <c r="O497" s="55"/>
      <c r="P497" s="55"/>
      <c r="Q497" s="55"/>
      <c r="R497" s="55"/>
      <c r="S497" s="55"/>
      <c r="T497" s="55"/>
      <c r="U497" s="43" t="e">
        <f>SUM(#REF!+#REF!)</f>
        <v>#REF!</v>
      </c>
      <c r="V497" s="55"/>
      <c r="W497" s="43">
        <f t="shared" si="275"/>
        <v>0</v>
      </c>
      <c r="X497" s="56"/>
      <c r="Y497" s="55"/>
    </row>
    <row r="498" spans="1:25" s="57" customFormat="1" hidden="1" x14ac:dyDescent="0.25">
      <c r="A498" s="52"/>
      <c r="B498" s="67" t="s">
        <v>169</v>
      </c>
      <c r="C498" s="68" t="s">
        <v>170</v>
      </c>
      <c r="D498" s="55"/>
      <c r="E498" s="55"/>
      <c r="F498" s="43">
        <f t="shared" si="279"/>
        <v>0</v>
      </c>
      <c r="G498" s="43"/>
      <c r="H498" s="55"/>
      <c r="I498" s="505"/>
      <c r="J498" s="55"/>
      <c r="K498" s="55"/>
      <c r="L498" s="55"/>
      <c r="M498" s="505"/>
      <c r="N498" s="55"/>
      <c r="O498" s="55"/>
      <c r="P498" s="55"/>
      <c r="Q498" s="55"/>
      <c r="R498" s="55"/>
      <c r="S498" s="55"/>
      <c r="T498" s="55"/>
      <c r="U498" s="43" t="e">
        <f>SUM(#REF!+#REF!)</f>
        <v>#REF!</v>
      </c>
      <c r="V498" s="55"/>
      <c r="W498" s="43">
        <f t="shared" si="275"/>
        <v>0</v>
      </c>
      <c r="X498" s="56"/>
      <c r="Y498" s="55"/>
    </row>
    <row r="499" spans="1:25" s="57" customFormat="1" hidden="1" x14ac:dyDescent="0.25">
      <c r="A499" s="52"/>
      <c r="B499" s="67" t="s">
        <v>171</v>
      </c>
      <c r="C499" s="68" t="s">
        <v>172</v>
      </c>
      <c r="D499" s="55"/>
      <c r="E499" s="55"/>
      <c r="F499" s="43">
        <f t="shared" si="279"/>
        <v>0</v>
      </c>
      <c r="G499" s="43"/>
      <c r="H499" s="55"/>
      <c r="I499" s="505"/>
      <c r="J499" s="55"/>
      <c r="K499" s="55"/>
      <c r="L499" s="55"/>
      <c r="M499" s="505"/>
      <c r="N499" s="55"/>
      <c r="O499" s="55"/>
      <c r="P499" s="55"/>
      <c r="Q499" s="55"/>
      <c r="R499" s="55"/>
      <c r="S499" s="55"/>
      <c r="T499" s="55"/>
      <c r="U499" s="43" t="e">
        <f>SUM(#REF!+#REF!)</f>
        <v>#REF!</v>
      </c>
      <c r="V499" s="55"/>
      <c r="W499" s="43">
        <f t="shared" si="275"/>
        <v>0</v>
      </c>
      <c r="X499" s="56"/>
      <c r="Y499" s="55"/>
    </row>
    <row r="500" spans="1:25" s="61" customFormat="1" hidden="1" x14ac:dyDescent="0.25">
      <c r="A500" s="58"/>
      <c r="B500" s="58">
        <v>423</v>
      </c>
      <c r="C500" s="69"/>
      <c r="D500" s="60">
        <f>SUM(D501+D502)</f>
        <v>0</v>
      </c>
      <c r="E500" s="60">
        <f>SUM(E501+E502)</f>
        <v>0</v>
      </c>
      <c r="F500" s="43">
        <f t="shared" si="279"/>
        <v>0</v>
      </c>
      <c r="G500" s="60"/>
      <c r="H500" s="60">
        <f>SUM(H501+H502)</f>
        <v>0</v>
      </c>
      <c r="I500" s="506">
        <f>SUM(I501+I502)</f>
        <v>0</v>
      </c>
      <c r="J500" s="60">
        <f t="shared" ref="J500:T500" si="291">SUM(J501+J502)</f>
        <v>0</v>
      </c>
      <c r="K500" s="60">
        <f t="shared" ref="K500" si="292">SUM(K501+K502)</f>
        <v>0</v>
      </c>
      <c r="L500" s="60">
        <f t="shared" si="291"/>
        <v>0</v>
      </c>
      <c r="M500" s="506">
        <f t="shared" si="291"/>
        <v>0</v>
      </c>
      <c r="N500" s="60">
        <f>SUM(N501+N502)</f>
        <v>0</v>
      </c>
      <c r="O500" s="60">
        <f>SUM(O501+O502)</f>
        <v>0</v>
      </c>
      <c r="P500" s="60">
        <f t="shared" si="291"/>
        <v>0</v>
      </c>
      <c r="Q500" s="60">
        <f t="shared" si="291"/>
        <v>0</v>
      </c>
      <c r="R500" s="60">
        <f t="shared" si="291"/>
        <v>0</v>
      </c>
      <c r="S500" s="60">
        <f t="shared" si="291"/>
        <v>0</v>
      </c>
      <c r="T500" s="60">
        <f t="shared" si="291"/>
        <v>0</v>
      </c>
      <c r="U500" s="43" t="e">
        <f>SUM(#REF!+#REF!)</f>
        <v>#REF!</v>
      </c>
      <c r="V500" s="60">
        <f>SUM(V501+V502)</f>
        <v>0</v>
      </c>
      <c r="W500" s="43">
        <f t="shared" si="275"/>
        <v>0</v>
      </c>
      <c r="X500" s="51">
        <v>0</v>
      </c>
      <c r="Y500" s="60">
        <f>SUM(Y501+Y502)</f>
        <v>0</v>
      </c>
    </row>
    <row r="501" spans="1:25" s="57" customFormat="1" hidden="1" x14ac:dyDescent="0.25">
      <c r="A501" s="52"/>
      <c r="B501" s="67" t="s">
        <v>173</v>
      </c>
      <c r="C501" s="68" t="s">
        <v>174</v>
      </c>
      <c r="D501" s="55"/>
      <c r="E501" s="55"/>
      <c r="F501" s="43">
        <f t="shared" si="279"/>
        <v>0</v>
      </c>
      <c r="G501" s="43"/>
      <c r="H501" s="55"/>
      <c r="I501" s="505"/>
      <c r="J501" s="55"/>
      <c r="K501" s="55"/>
      <c r="L501" s="55"/>
      <c r="M501" s="505"/>
      <c r="N501" s="55"/>
      <c r="O501" s="55"/>
      <c r="P501" s="55"/>
      <c r="Q501" s="55"/>
      <c r="R501" s="55"/>
      <c r="S501" s="55"/>
      <c r="T501" s="55"/>
      <c r="U501" s="43" t="e">
        <f>SUM(#REF!+#REF!)</f>
        <v>#REF!</v>
      </c>
      <c r="V501" s="55"/>
      <c r="W501" s="43">
        <f t="shared" si="275"/>
        <v>0</v>
      </c>
      <c r="X501" s="56"/>
      <c r="Y501" s="55"/>
    </row>
    <row r="502" spans="1:25" s="57" customFormat="1" hidden="1" x14ac:dyDescent="0.25">
      <c r="A502" s="52"/>
      <c r="B502" s="67" t="s">
        <v>175</v>
      </c>
      <c r="C502" s="68" t="s">
        <v>176</v>
      </c>
      <c r="D502" s="55"/>
      <c r="E502" s="55"/>
      <c r="F502" s="43">
        <f t="shared" si="279"/>
        <v>0</v>
      </c>
      <c r="G502" s="43"/>
      <c r="H502" s="55"/>
      <c r="I502" s="505"/>
      <c r="J502" s="55"/>
      <c r="K502" s="55"/>
      <c r="L502" s="55"/>
      <c r="M502" s="505"/>
      <c r="N502" s="55"/>
      <c r="O502" s="55"/>
      <c r="P502" s="55"/>
      <c r="Q502" s="55"/>
      <c r="R502" s="55"/>
      <c r="S502" s="55"/>
      <c r="T502" s="55"/>
      <c r="U502" s="43" t="e">
        <f>SUM(#REF!+#REF!)</f>
        <v>#REF!</v>
      </c>
      <c r="V502" s="55"/>
      <c r="W502" s="43">
        <f t="shared" si="275"/>
        <v>0</v>
      </c>
      <c r="X502" s="56"/>
      <c r="Y502" s="55"/>
    </row>
    <row r="503" spans="1:25" s="61" customFormat="1" hidden="1" x14ac:dyDescent="0.25">
      <c r="A503" s="58"/>
      <c r="B503" s="58">
        <v>424</v>
      </c>
      <c r="C503" s="69"/>
      <c r="D503" s="60">
        <f>SUM(D504+D505+D506+D507)</f>
        <v>0</v>
      </c>
      <c r="E503" s="60">
        <f>SUM(E504+E505+E506+E507)</f>
        <v>0</v>
      </c>
      <c r="F503" s="43">
        <f t="shared" si="279"/>
        <v>0</v>
      </c>
      <c r="G503" s="60"/>
      <c r="H503" s="60">
        <f>SUM(H504+H505+H506+H507)</f>
        <v>0</v>
      </c>
      <c r="I503" s="506">
        <f>SUM(I504+I505+I506+I507)</f>
        <v>0</v>
      </c>
      <c r="J503" s="60">
        <f t="shared" ref="J503:T503" si="293">SUM(J504+J505+J506+J507)</f>
        <v>0</v>
      </c>
      <c r="K503" s="60">
        <f t="shared" ref="K503" si="294">SUM(K504+K505+K506+K507)</f>
        <v>0</v>
      </c>
      <c r="L503" s="60">
        <f t="shared" si="293"/>
        <v>0</v>
      </c>
      <c r="M503" s="506">
        <f t="shared" si="293"/>
        <v>0</v>
      </c>
      <c r="N503" s="60">
        <f>SUM(N504+N505+N506+N507)</f>
        <v>0</v>
      </c>
      <c r="O503" s="60">
        <f>SUM(O504+O505+O506+O507)</f>
        <v>0</v>
      </c>
      <c r="P503" s="60">
        <f t="shared" si="293"/>
        <v>0</v>
      </c>
      <c r="Q503" s="60">
        <f t="shared" si="293"/>
        <v>0</v>
      </c>
      <c r="R503" s="60">
        <f t="shared" si="293"/>
        <v>0</v>
      </c>
      <c r="S503" s="60">
        <f t="shared" si="293"/>
        <v>0</v>
      </c>
      <c r="T503" s="60">
        <f t="shared" si="293"/>
        <v>0</v>
      </c>
      <c r="U503" s="43" t="e">
        <f>SUM(#REF!+#REF!)</f>
        <v>#REF!</v>
      </c>
      <c r="V503" s="60">
        <f>SUM(V504+V505+V506+V507)</f>
        <v>0</v>
      </c>
      <c r="W503" s="43">
        <f t="shared" si="275"/>
        <v>0</v>
      </c>
      <c r="X503" s="51">
        <v>0</v>
      </c>
      <c r="Y503" s="60">
        <f>SUM(Y504+Y505+Y506+Y507)</f>
        <v>0</v>
      </c>
    </row>
    <row r="504" spans="1:25" s="57" customFormat="1" hidden="1" x14ac:dyDescent="0.25">
      <c r="A504" s="52"/>
      <c r="B504" s="70">
        <v>4241</v>
      </c>
      <c r="C504" s="71" t="s">
        <v>177</v>
      </c>
      <c r="D504" s="55"/>
      <c r="E504" s="55"/>
      <c r="F504" s="43">
        <f t="shared" si="279"/>
        <v>0</v>
      </c>
      <c r="G504" s="43"/>
      <c r="H504" s="55"/>
      <c r="I504" s="505"/>
      <c r="J504" s="55"/>
      <c r="K504" s="55"/>
      <c r="L504" s="55"/>
      <c r="M504" s="505"/>
      <c r="N504" s="55"/>
      <c r="O504" s="55"/>
      <c r="P504" s="55"/>
      <c r="Q504" s="55"/>
      <c r="R504" s="55"/>
      <c r="S504" s="55"/>
      <c r="T504" s="55"/>
      <c r="U504" s="43" t="e">
        <f>SUM(#REF!+#REF!)</f>
        <v>#REF!</v>
      </c>
      <c r="V504" s="55"/>
      <c r="W504" s="43">
        <f t="shared" si="275"/>
        <v>0</v>
      </c>
      <c r="X504" s="56"/>
      <c r="Y504" s="55"/>
    </row>
    <row r="505" spans="1:25" s="57" customFormat="1" hidden="1" x14ac:dyDescent="0.25">
      <c r="A505" s="52"/>
      <c r="B505" s="70">
        <v>4242</v>
      </c>
      <c r="C505" s="72" t="s">
        <v>178</v>
      </c>
      <c r="D505" s="55"/>
      <c r="E505" s="55"/>
      <c r="F505" s="43">
        <f t="shared" si="279"/>
        <v>0</v>
      </c>
      <c r="G505" s="43"/>
      <c r="H505" s="55"/>
      <c r="I505" s="505"/>
      <c r="J505" s="55"/>
      <c r="K505" s="55"/>
      <c r="L505" s="55"/>
      <c r="M505" s="505"/>
      <c r="N505" s="55"/>
      <c r="O505" s="55"/>
      <c r="P505" s="55"/>
      <c r="Q505" s="55"/>
      <c r="R505" s="55"/>
      <c r="S505" s="55"/>
      <c r="T505" s="55"/>
      <c r="U505" s="43" t="e">
        <f>SUM(#REF!+#REF!)</f>
        <v>#REF!</v>
      </c>
      <c r="V505" s="55"/>
      <c r="W505" s="43">
        <f t="shared" si="275"/>
        <v>0</v>
      </c>
      <c r="X505" s="56"/>
      <c r="Y505" s="55"/>
    </row>
    <row r="506" spans="1:25" s="57" customFormat="1" hidden="1" x14ac:dyDescent="0.25">
      <c r="A506" s="52"/>
      <c r="B506" s="70">
        <v>4243</v>
      </c>
      <c r="C506" s="72" t="s">
        <v>179</v>
      </c>
      <c r="D506" s="55"/>
      <c r="E506" s="55"/>
      <c r="F506" s="43">
        <f t="shared" si="279"/>
        <v>0</v>
      </c>
      <c r="G506" s="43"/>
      <c r="H506" s="55"/>
      <c r="I506" s="505"/>
      <c r="J506" s="55"/>
      <c r="K506" s="55"/>
      <c r="L506" s="55"/>
      <c r="M506" s="505"/>
      <c r="N506" s="55"/>
      <c r="O506" s="55"/>
      <c r="P506" s="55"/>
      <c r="Q506" s="55"/>
      <c r="R506" s="55"/>
      <c r="S506" s="55"/>
      <c r="T506" s="55"/>
      <c r="U506" s="43" t="e">
        <f>SUM(#REF!+#REF!)</f>
        <v>#REF!</v>
      </c>
      <c r="V506" s="55"/>
      <c r="W506" s="43">
        <f t="shared" si="275"/>
        <v>0</v>
      </c>
      <c r="X506" s="56"/>
      <c r="Y506" s="55"/>
    </row>
    <row r="507" spans="1:25" s="57" customFormat="1" hidden="1" x14ac:dyDescent="0.25">
      <c r="A507" s="52"/>
      <c r="B507" s="70">
        <v>4244</v>
      </c>
      <c r="C507" s="72" t="s">
        <v>180</v>
      </c>
      <c r="D507" s="55"/>
      <c r="E507" s="55"/>
      <c r="F507" s="43">
        <f t="shared" si="279"/>
        <v>0</v>
      </c>
      <c r="G507" s="43"/>
      <c r="H507" s="55"/>
      <c r="I507" s="505"/>
      <c r="J507" s="55"/>
      <c r="K507" s="55"/>
      <c r="L507" s="55"/>
      <c r="M507" s="505"/>
      <c r="N507" s="55"/>
      <c r="O507" s="55"/>
      <c r="P507" s="55"/>
      <c r="Q507" s="55"/>
      <c r="R507" s="55"/>
      <c r="S507" s="55"/>
      <c r="T507" s="55"/>
      <c r="U507" s="43" t="e">
        <f>SUM(#REF!+#REF!)</f>
        <v>#REF!</v>
      </c>
      <c r="V507" s="55"/>
      <c r="W507" s="43">
        <f t="shared" si="275"/>
        <v>0</v>
      </c>
      <c r="X507" s="56"/>
      <c r="Y507" s="55"/>
    </row>
    <row r="508" spans="1:25" s="61" customFormat="1" hidden="1" x14ac:dyDescent="0.25">
      <c r="A508" s="58"/>
      <c r="B508" s="58">
        <v>426</v>
      </c>
      <c r="C508" s="73"/>
      <c r="D508" s="60">
        <f>SUM(D509+D510)</f>
        <v>0</v>
      </c>
      <c r="E508" s="60">
        <f>SUM(E509+E510)</f>
        <v>0</v>
      </c>
      <c r="F508" s="43">
        <f t="shared" si="279"/>
        <v>0</v>
      </c>
      <c r="G508" s="60"/>
      <c r="H508" s="60">
        <f>SUM(H509+H510)</f>
        <v>0</v>
      </c>
      <c r="I508" s="506">
        <f>SUM(I509+I510)</f>
        <v>0</v>
      </c>
      <c r="J508" s="60">
        <f t="shared" ref="J508:T508" si="295">SUM(J509+J510)</f>
        <v>0</v>
      </c>
      <c r="K508" s="60">
        <f t="shared" ref="K508" si="296">SUM(K509+K510)</f>
        <v>0</v>
      </c>
      <c r="L508" s="60">
        <f t="shared" si="295"/>
        <v>0</v>
      </c>
      <c r="M508" s="506">
        <f t="shared" si="295"/>
        <v>0</v>
      </c>
      <c r="N508" s="60">
        <f>SUM(N509+N510)</f>
        <v>0</v>
      </c>
      <c r="O508" s="60">
        <f>SUM(O509+O510)</f>
        <v>0</v>
      </c>
      <c r="P508" s="60">
        <f t="shared" si="295"/>
        <v>0</v>
      </c>
      <c r="Q508" s="60">
        <f t="shared" si="295"/>
        <v>0</v>
      </c>
      <c r="R508" s="60">
        <f t="shared" si="295"/>
        <v>0</v>
      </c>
      <c r="S508" s="60">
        <f t="shared" si="295"/>
        <v>0</v>
      </c>
      <c r="T508" s="60">
        <f t="shared" si="295"/>
        <v>0</v>
      </c>
      <c r="U508" s="43" t="e">
        <f>SUM(#REF!+#REF!)</f>
        <v>#REF!</v>
      </c>
      <c r="V508" s="60">
        <f>SUM(V509+V510)</f>
        <v>0</v>
      </c>
      <c r="W508" s="43">
        <f t="shared" si="275"/>
        <v>0</v>
      </c>
      <c r="X508" s="51">
        <v>0</v>
      </c>
      <c r="Y508" s="60">
        <f>SUM(Y509+Y510)</f>
        <v>0</v>
      </c>
    </row>
    <row r="509" spans="1:25" s="57" customFormat="1" hidden="1" x14ac:dyDescent="0.25">
      <c r="A509" s="52"/>
      <c r="B509" s="67">
        <v>4262</v>
      </c>
      <c r="C509" s="68" t="s">
        <v>181</v>
      </c>
      <c r="D509" s="55"/>
      <c r="E509" s="55"/>
      <c r="F509" s="43">
        <f t="shared" si="279"/>
        <v>0</v>
      </c>
      <c r="G509" s="43"/>
      <c r="H509" s="55"/>
      <c r="I509" s="505"/>
      <c r="J509" s="55"/>
      <c r="K509" s="55"/>
      <c r="L509" s="55"/>
      <c r="M509" s="505"/>
      <c r="N509" s="55"/>
      <c r="O509" s="55"/>
      <c r="P509" s="55"/>
      <c r="Q509" s="55"/>
      <c r="R509" s="55"/>
      <c r="S509" s="55"/>
      <c r="T509" s="55"/>
      <c r="U509" s="43" t="e">
        <f>SUM(#REF!+#REF!)</f>
        <v>#REF!</v>
      </c>
      <c r="V509" s="55"/>
      <c r="W509" s="43">
        <f t="shared" si="275"/>
        <v>0</v>
      </c>
      <c r="X509" s="56"/>
      <c r="Y509" s="55"/>
    </row>
    <row r="510" spans="1:25" s="57" customFormat="1" hidden="1" x14ac:dyDescent="0.25">
      <c r="A510" s="52"/>
      <c r="B510" s="67">
        <v>4263</v>
      </c>
      <c r="C510" s="68" t="s">
        <v>182</v>
      </c>
      <c r="D510" s="55"/>
      <c r="E510" s="55"/>
      <c r="F510" s="43">
        <f t="shared" si="279"/>
        <v>0</v>
      </c>
      <c r="G510" s="43"/>
      <c r="H510" s="55"/>
      <c r="I510" s="505"/>
      <c r="J510" s="55"/>
      <c r="K510" s="55"/>
      <c r="L510" s="55"/>
      <c r="M510" s="505"/>
      <c r="N510" s="55"/>
      <c r="O510" s="55"/>
      <c r="P510" s="55"/>
      <c r="Q510" s="55"/>
      <c r="R510" s="55"/>
      <c r="S510" s="55"/>
      <c r="T510" s="55"/>
      <c r="U510" s="43" t="e">
        <f>SUM(#REF!+#REF!)</f>
        <v>#REF!</v>
      </c>
      <c r="V510" s="55"/>
      <c r="W510" s="43">
        <f t="shared" si="275"/>
        <v>0</v>
      </c>
      <c r="X510" s="56"/>
      <c r="Y510" s="55"/>
    </row>
    <row r="511" spans="1:25" x14ac:dyDescent="0.25">
      <c r="W511" s="43">
        <f t="shared" si="275"/>
        <v>0</v>
      </c>
      <c r="X511" s="74"/>
    </row>
    <row r="512" spans="1:25" s="46" customFormat="1" x14ac:dyDescent="0.25">
      <c r="B512" s="47"/>
      <c r="C512" s="48" t="s">
        <v>191</v>
      </c>
      <c r="D512" s="49">
        <f>SUM(D513+D570)</f>
        <v>0</v>
      </c>
      <c r="E512" s="49">
        <f>SUM(E513+E570)</f>
        <v>0</v>
      </c>
      <c r="F512" s="43">
        <f t="shared" ref="F512:F543" si="297">SUM(H512:T512)</f>
        <v>34500</v>
      </c>
      <c r="G512" s="49"/>
      <c r="H512" s="49">
        <f>SUM(H513+H570)</f>
        <v>34500</v>
      </c>
      <c r="I512" s="368">
        <f>SUM(I513+I570)</f>
        <v>0</v>
      </c>
      <c r="J512" s="49">
        <f t="shared" ref="J512:T512" si="298">SUM(J513+J570)</f>
        <v>0</v>
      </c>
      <c r="K512" s="49">
        <f t="shared" ref="K512" si="299">SUM(K513+K570)</f>
        <v>0</v>
      </c>
      <c r="L512" s="49">
        <f t="shared" si="298"/>
        <v>0</v>
      </c>
      <c r="M512" s="368">
        <f t="shared" si="298"/>
        <v>0</v>
      </c>
      <c r="N512" s="49">
        <f>SUM(N513+N570)</f>
        <v>0</v>
      </c>
      <c r="O512" s="49">
        <f>SUM(O513+O570)</f>
        <v>0</v>
      </c>
      <c r="P512" s="49">
        <f t="shared" si="298"/>
        <v>0</v>
      </c>
      <c r="Q512" s="49">
        <f t="shared" si="298"/>
        <v>0</v>
      </c>
      <c r="R512" s="49">
        <f t="shared" si="298"/>
        <v>0</v>
      </c>
      <c r="S512" s="49">
        <f t="shared" si="298"/>
        <v>0</v>
      </c>
      <c r="T512" s="49">
        <f t="shared" si="298"/>
        <v>0</v>
      </c>
      <c r="U512" s="43" t="e">
        <f>SUM(#REF!+#REF!)</f>
        <v>#REF!</v>
      </c>
      <c r="V512" s="49">
        <f>SUM(V513+V570)</f>
        <v>0</v>
      </c>
      <c r="W512" s="43">
        <f t="shared" si="275"/>
        <v>34500</v>
      </c>
      <c r="X512" s="49">
        <f>SUM(X513+X570)</f>
        <v>35880</v>
      </c>
      <c r="Y512" s="49">
        <f>SUM(Y513+Y570)</f>
        <v>36240</v>
      </c>
    </row>
    <row r="513" spans="1:25" s="46" customFormat="1" x14ac:dyDescent="0.25">
      <c r="B513" s="50">
        <v>3</v>
      </c>
      <c r="C513" s="46" t="s">
        <v>74</v>
      </c>
      <c r="D513" s="49">
        <f>SUM(D514+D526+D559)</f>
        <v>0</v>
      </c>
      <c r="E513" s="49">
        <f>SUM(E514+E526+E559)</f>
        <v>0</v>
      </c>
      <c r="F513" s="43">
        <f t="shared" si="297"/>
        <v>34500</v>
      </c>
      <c r="G513" s="49"/>
      <c r="H513" s="49">
        <f>SUM(H514+H526+H559)</f>
        <v>34500</v>
      </c>
      <c r="I513" s="368">
        <f>SUM(I514+I526+I559)</f>
        <v>0</v>
      </c>
      <c r="J513" s="49">
        <f t="shared" ref="J513:T513" si="300">SUM(J514+J526+J559)</f>
        <v>0</v>
      </c>
      <c r="K513" s="49">
        <f t="shared" ref="K513" si="301">SUM(K514+K526+K559)</f>
        <v>0</v>
      </c>
      <c r="L513" s="49">
        <f t="shared" si="300"/>
        <v>0</v>
      </c>
      <c r="M513" s="368">
        <f t="shared" si="300"/>
        <v>0</v>
      </c>
      <c r="N513" s="49">
        <f>SUM(N514+N526+N559)</f>
        <v>0</v>
      </c>
      <c r="O513" s="49">
        <f>SUM(O514+O526+O559)</f>
        <v>0</v>
      </c>
      <c r="P513" s="49">
        <f t="shared" si="300"/>
        <v>0</v>
      </c>
      <c r="Q513" s="49">
        <f t="shared" si="300"/>
        <v>0</v>
      </c>
      <c r="R513" s="49">
        <f t="shared" si="300"/>
        <v>0</v>
      </c>
      <c r="S513" s="49">
        <f t="shared" si="300"/>
        <v>0</v>
      </c>
      <c r="T513" s="49">
        <f t="shared" si="300"/>
        <v>0</v>
      </c>
      <c r="U513" s="43" t="e">
        <f>SUM(#REF!+#REF!)</f>
        <v>#REF!</v>
      </c>
      <c r="V513" s="49">
        <f>SUM(V514+V526+V559)</f>
        <v>0</v>
      </c>
      <c r="W513" s="43">
        <f t="shared" si="275"/>
        <v>34500</v>
      </c>
      <c r="X513" s="49">
        <f>SUM(X514+X526+X559)</f>
        <v>35880</v>
      </c>
      <c r="Y513" s="49">
        <f>SUM(Y514+Y526+Y559)</f>
        <v>36240</v>
      </c>
    </row>
    <row r="514" spans="1:25" s="46" customFormat="1" x14ac:dyDescent="0.25">
      <c r="B514" s="50">
        <v>31</v>
      </c>
      <c r="D514" s="49">
        <f>SUM(D515+D520+D522)</f>
        <v>0</v>
      </c>
      <c r="E514" s="49">
        <f>SUM(E515+E520+E522)</f>
        <v>0</v>
      </c>
      <c r="F514" s="43">
        <f t="shared" si="297"/>
        <v>34500</v>
      </c>
      <c r="G514" s="49"/>
      <c r="H514" s="49">
        <f>SUM(H515+H520+H522)</f>
        <v>34500</v>
      </c>
      <c r="I514" s="368">
        <f>SUM(I515+I520+I522)</f>
        <v>0</v>
      </c>
      <c r="J514" s="49">
        <f t="shared" ref="J514:T514" si="302">SUM(J515+J520+J522)</f>
        <v>0</v>
      </c>
      <c r="K514" s="49">
        <f t="shared" ref="K514" si="303">SUM(K515+K520+K522)</f>
        <v>0</v>
      </c>
      <c r="L514" s="49">
        <f t="shared" si="302"/>
        <v>0</v>
      </c>
      <c r="M514" s="368">
        <f t="shared" si="302"/>
        <v>0</v>
      </c>
      <c r="N514" s="49">
        <f>SUM(N515+N520+N522)</f>
        <v>0</v>
      </c>
      <c r="O514" s="49">
        <f>SUM(O515+O520+O522)</f>
        <v>0</v>
      </c>
      <c r="P514" s="49">
        <f t="shared" si="302"/>
        <v>0</v>
      </c>
      <c r="Q514" s="49">
        <f t="shared" si="302"/>
        <v>0</v>
      </c>
      <c r="R514" s="49">
        <f t="shared" si="302"/>
        <v>0</v>
      </c>
      <c r="S514" s="49">
        <f t="shared" si="302"/>
        <v>0</v>
      </c>
      <c r="T514" s="49">
        <f t="shared" si="302"/>
        <v>0</v>
      </c>
      <c r="U514" s="43" t="e">
        <f>SUM(#REF!+#REF!)</f>
        <v>#REF!</v>
      </c>
      <c r="V514" s="49">
        <f>SUM(V515+V520+V522)</f>
        <v>0</v>
      </c>
      <c r="W514" s="43">
        <f t="shared" si="275"/>
        <v>34500</v>
      </c>
      <c r="X514" s="49">
        <v>35880</v>
      </c>
      <c r="Y514" s="49">
        <v>36240</v>
      </c>
    </row>
    <row r="515" spans="1:25" s="46" customFormat="1" x14ac:dyDescent="0.25">
      <c r="B515" s="50">
        <v>311</v>
      </c>
      <c r="D515" s="49">
        <f>SUM(D516+D517+D518+D519)</f>
        <v>0</v>
      </c>
      <c r="E515" s="49">
        <f>SUM(E516+E517+E518+E519)</f>
        <v>0</v>
      </c>
      <c r="F515" s="43">
        <f t="shared" si="297"/>
        <v>29000</v>
      </c>
      <c r="G515" s="49"/>
      <c r="H515" s="49">
        <f>SUM(H516+H517+H518+H519)</f>
        <v>29000</v>
      </c>
      <c r="I515" s="368">
        <f>SUM(I516+I517+I518+I519)</f>
        <v>0</v>
      </c>
      <c r="J515" s="49">
        <f t="shared" ref="J515:T515" si="304">SUM(J516+J517+J518+J519)</f>
        <v>0</v>
      </c>
      <c r="K515" s="49">
        <f t="shared" ref="K515" si="305">SUM(K516+K517+K518+K519)</f>
        <v>0</v>
      </c>
      <c r="L515" s="49">
        <f t="shared" si="304"/>
        <v>0</v>
      </c>
      <c r="M515" s="368">
        <f t="shared" si="304"/>
        <v>0</v>
      </c>
      <c r="N515" s="49">
        <f>SUM(N516+N517+N518+N519)</f>
        <v>0</v>
      </c>
      <c r="O515" s="49">
        <f>SUM(O516+O517+O518+O519)</f>
        <v>0</v>
      </c>
      <c r="P515" s="49">
        <f t="shared" si="304"/>
        <v>0</v>
      </c>
      <c r="Q515" s="49">
        <f t="shared" si="304"/>
        <v>0</v>
      </c>
      <c r="R515" s="49">
        <f t="shared" si="304"/>
        <v>0</v>
      </c>
      <c r="S515" s="49">
        <f t="shared" si="304"/>
        <v>0</v>
      </c>
      <c r="T515" s="49">
        <f t="shared" si="304"/>
        <v>0</v>
      </c>
      <c r="U515" s="43" t="e">
        <f>SUM(#REF!+#REF!)</f>
        <v>#REF!</v>
      </c>
      <c r="V515" s="49">
        <f>SUM(V516+V517+V518+V519)</f>
        <v>0</v>
      </c>
      <c r="W515" s="43">
        <f t="shared" si="275"/>
        <v>29000</v>
      </c>
      <c r="X515" s="51">
        <v>0</v>
      </c>
      <c r="Y515" s="49">
        <f>SUM(Y516+Y517+Y518+Y519)</f>
        <v>0</v>
      </c>
    </row>
    <row r="516" spans="1:25" s="57" customFormat="1" x14ac:dyDescent="0.25">
      <c r="A516" s="52"/>
      <c r="B516" s="53" t="s">
        <v>75</v>
      </c>
      <c r="C516" s="54" t="s">
        <v>76</v>
      </c>
      <c r="D516" s="55"/>
      <c r="E516" s="55"/>
      <c r="F516" s="43">
        <f t="shared" si="297"/>
        <v>29000</v>
      </c>
      <c r="G516" s="43"/>
      <c r="H516" s="43">
        <v>29000</v>
      </c>
      <c r="I516" s="505"/>
      <c r="J516" s="55"/>
      <c r="K516" s="55"/>
      <c r="L516" s="55"/>
      <c r="M516" s="505"/>
      <c r="N516" s="55"/>
      <c r="O516" s="55"/>
      <c r="P516" s="55"/>
      <c r="Q516" s="55"/>
      <c r="R516" s="55"/>
      <c r="S516" s="55"/>
      <c r="T516" s="55"/>
      <c r="U516" s="43" t="e">
        <f>SUM(#REF!+#REF!)</f>
        <v>#REF!</v>
      </c>
      <c r="V516" s="55"/>
      <c r="W516" s="43">
        <f t="shared" si="275"/>
        <v>29000</v>
      </c>
      <c r="X516" s="56"/>
      <c r="Y516" s="55"/>
    </row>
    <row r="517" spans="1:25" s="57" customFormat="1" hidden="1" x14ac:dyDescent="0.25">
      <c r="A517" s="52"/>
      <c r="B517" s="53" t="s">
        <v>77</v>
      </c>
      <c r="C517" s="54" t="s">
        <v>78</v>
      </c>
      <c r="D517" s="55"/>
      <c r="E517" s="55"/>
      <c r="F517" s="43">
        <f t="shared" si="297"/>
        <v>0</v>
      </c>
      <c r="G517" s="43"/>
      <c r="H517" s="55"/>
      <c r="I517" s="505"/>
      <c r="J517" s="55"/>
      <c r="K517" s="55"/>
      <c r="L517" s="55"/>
      <c r="M517" s="505"/>
      <c r="N517" s="55"/>
      <c r="O517" s="55"/>
      <c r="P517" s="55"/>
      <c r="Q517" s="55"/>
      <c r="R517" s="55"/>
      <c r="S517" s="55"/>
      <c r="T517" s="55"/>
      <c r="U517" s="43" t="e">
        <f>SUM(#REF!+#REF!)</f>
        <v>#REF!</v>
      </c>
      <c r="V517" s="55"/>
      <c r="W517" s="43">
        <f t="shared" si="275"/>
        <v>0</v>
      </c>
      <c r="X517" s="56"/>
      <c r="Y517" s="55"/>
    </row>
    <row r="518" spans="1:25" s="57" customFormat="1" hidden="1" x14ac:dyDescent="0.25">
      <c r="A518" s="52"/>
      <c r="B518" s="53" t="s">
        <v>79</v>
      </c>
      <c r="C518" s="54" t="s">
        <v>80</v>
      </c>
      <c r="D518" s="55"/>
      <c r="E518" s="55"/>
      <c r="F518" s="43">
        <f t="shared" si="297"/>
        <v>0</v>
      </c>
      <c r="G518" s="43"/>
      <c r="H518" s="55"/>
      <c r="I518" s="505"/>
      <c r="J518" s="55"/>
      <c r="K518" s="55"/>
      <c r="L518" s="55"/>
      <c r="M518" s="505"/>
      <c r="N518" s="55"/>
      <c r="O518" s="55"/>
      <c r="P518" s="55"/>
      <c r="Q518" s="55"/>
      <c r="R518" s="55"/>
      <c r="S518" s="55"/>
      <c r="T518" s="55"/>
      <c r="U518" s="43" t="e">
        <f>SUM(#REF!+#REF!)</f>
        <v>#REF!</v>
      </c>
      <c r="V518" s="55"/>
      <c r="W518" s="43">
        <f t="shared" si="275"/>
        <v>0</v>
      </c>
      <c r="X518" s="56"/>
      <c r="Y518" s="55"/>
    </row>
    <row r="519" spans="1:25" s="57" customFormat="1" hidden="1" x14ac:dyDescent="0.25">
      <c r="A519" s="52"/>
      <c r="B519" s="53" t="s">
        <v>81</v>
      </c>
      <c r="C519" s="54" t="s">
        <v>82</v>
      </c>
      <c r="D519" s="55"/>
      <c r="E519" s="55"/>
      <c r="F519" s="43">
        <f t="shared" si="297"/>
        <v>0</v>
      </c>
      <c r="G519" s="43"/>
      <c r="H519" s="55"/>
      <c r="I519" s="505"/>
      <c r="J519" s="55"/>
      <c r="K519" s="55"/>
      <c r="L519" s="55"/>
      <c r="M519" s="505"/>
      <c r="N519" s="55"/>
      <c r="O519" s="55"/>
      <c r="P519" s="55"/>
      <c r="Q519" s="55"/>
      <c r="R519" s="55"/>
      <c r="S519" s="55"/>
      <c r="T519" s="55"/>
      <c r="U519" s="43" t="e">
        <f>SUM(#REF!+#REF!)</f>
        <v>#REF!</v>
      </c>
      <c r="V519" s="55"/>
      <c r="W519" s="43">
        <f t="shared" si="275"/>
        <v>0</v>
      </c>
      <c r="X519" s="56"/>
      <c r="Y519" s="55"/>
    </row>
    <row r="520" spans="1:25" s="61" customFormat="1" x14ac:dyDescent="0.25">
      <c r="A520" s="58"/>
      <c r="B520" s="58">
        <v>312</v>
      </c>
      <c r="C520" s="59"/>
      <c r="D520" s="60">
        <f>SUM(D521)</f>
        <v>0</v>
      </c>
      <c r="E520" s="60">
        <f t="shared" ref="E520:V520" si="306">SUM(E521)</f>
        <v>0</v>
      </c>
      <c r="F520" s="43">
        <f t="shared" si="297"/>
        <v>700</v>
      </c>
      <c r="G520" s="60"/>
      <c r="H520" s="60">
        <f t="shared" si="306"/>
        <v>700</v>
      </c>
      <c r="I520" s="506">
        <f t="shared" si="306"/>
        <v>0</v>
      </c>
      <c r="J520" s="60">
        <f t="shared" si="306"/>
        <v>0</v>
      </c>
      <c r="K520" s="60">
        <f t="shared" si="306"/>
        <v>0</v>
      </c>
      <c r="L520" s="60">
        <f t="shared" si="306"/>
        <v>0</v>
      </c>
      <c r="M520" s="506">
        <f t="shared" si="306"/>
        <v>0</v>
      </c>
      <c r="N520" s="60">
        <f t="shared" si="306"/>
        <v>0</v>
      </c>
      <c r="O520" s="60">
        <f t="shared" si="306"/>
        <v>0</v>
      </c>
      <c r="P520" s="60">
        <f t="shared" si="306"/>
        <v>0</v>
      </c>
      <c r="Q520" s="60">
        <f t="shared" si="306"/>
        <v>0</v>
      </c>
      <c r="R520" s="60">
        <f t="shared" si="306"/>
        <v>0</v>
      </c>
      <c r="S520" s="60">
        <f t="shared" si="306"/>
        <v>0</v>
      </c>
      <c r="T520" s="60">
        <f t="shared" si="306"/>
        <v>0</v>
      </c>
      <c r="U520" s="43" t="e">
        <f>SUM(#REF!+#REF!)</f>
        <v>#REF!</v>
      </c>
      <c r="V520" s="60">
        <f t="shared" si="306"/>
        <v>0</v>
      </c>
      <c r="W520" s="43">
        <f t="shared" si="275"/>
        <v>700</v>
      </c>
      <c r="X520" s="51">
        <v>0</v>
      </c>
      <c r="Y520" s="60">
        <f>SUM(Y521)</f>
        <v>0</v>
      </c>
    </row>
    <row r="521" spans="1:25" s="57" customFormat="1" x14ac:dyDescent="0.25">
      <c r="A521" s="52"/>
      <c r="B521" s="53" t="s">
        <v>83</v>
      </c>
      <c r="C521" s="54" t="s">
        <v>84</v>
      </c>
      <c r="D521" s="55"/>
      <c r="E521" s="55"/>
      <c r="F521" s="43">
        <f t="shared" si="297"/>
        <v>700</v>
      </c>
      <c r="G521" s="43"/>
      <c r="H521" s="55">
        <v>700</v>
      </c>
      <c r="I521" s="505"/>
      <c r="J521" s="55"/>
      <c r="K521" s="55"/>
      <c r="L521" s="55"/>
      <c r="M521" s="505"/>
      <c r="N521" s="55"/>
      <c r="O521" s="55"/>
      <c r="P521" s="55"/>
      <c r="Q521" s="55"/>
      <c r="R521" s="55"/>
      <c r="S521" s="55"/>
      <c r="T521" s="55"/>
      <c r="U521" s="43" t="e">
        <f>SUM(#REF!+#REF!)</f>
        <v>#REF!</v>
      </c>
      <c r="V521" s="55"/>
      <c r="W521" s="43">
        <f t="shared" si="275"/>
        <v>700</v>
      </c>
      <c r="X521" s="56"/>
      <c r="Y521" s="55"/>
    </row>
    <row r="522" spans="1:25" s="61" customFormat="1" x14ac:dyDescent="0.25">
      <c r="A522" s="58"/>
      <c r="B522" s="58">
        <v>313</v>
      </c>
      <c r="C522" s="59"/>
      <c r="D522" s="60">
        <f>SUM(D523+D524+D525)</f>
        <v>0</v>
      </c>
      <c r="E522" s="60">
        <f>SUM(E523+E524+E525)</f>
        <v>0</v>
      </c>
      <c r="F522" s="43">
        <f t="shared" si="297"/>
        <v>4800</v>
      </c>
      <c r="G522" s="60"/>
      <c r="H522" s="60">
        <f>SUM(H523+H524+H525)</f>
        <v>4800</v>
      </c>
      <c r="I522" s="506">
        <f>SUM(I523+I524+I525)</f>
        <v>0</v>
      </c>
      <c r="J522" s="60">
        <f t="shared" ref="J522:T522" si="307">SUM(J523+J524+J525)</f>
        <v>0</v>
      </c>
      <c r="K522" s="60">
        <f t="shared" ref="K522" si="308">SUM(K523+K524+K525)</f>
        <v>0</v>
      </c>
      <c r="L522" s="60">
        <f t="shared" si="307"/>
        <v>0</v>
      </c>
      <c r="M522" s="506">
        <f t="shared" si="307"/>
        <v>0</v>
      </c>
      <c r="N522" s="60">
        <f>SUM(N523+N524+N525)</f>
        <v>0</v>
      </c>
      <c r="O522" s="60">
        <f>SUM(O523+O524+O525)</f>
        <v>0</v>
      </c>
      <c r="P522" s="60">
        <f t="shared" si="307"/>
        <v>0</v>
      </c>
      <c r="Q522" s="60">
        <f t="shared" si="307"/>
        <v>0</v>
      </c>
      <c r="R522" s="60">
        <f t="shared" si="307"/>
        <v>0</v>
      </c>
      <c r="S522" s="60">
        <f t="shared" si="307"/>
        <v>0</v>
      </c>
      <c r="T522" s="60">
        <f t="shared" si="307"/>
        <v>0</v>
      </c>
      <c r="U522" s="43" t="e">
        <f>SUM(#REF!+#REF!)</f>
        <v>#REF!</v>
      </c>
      <c r="V522" s="60">
        <f>SUM(V523+V524+V525)</f>
        <v>0</v>
      </c>
      <c r="W522" s="43">
        <f t="shared" si="275"/>
        <v>4800</v>
      </c>
      <c r="X522" s="51">
        <v>0</v>
      </c>
      <c r="Y522" s="60">
        <f>SUM(Y523+Y524+Y525)</f>
        <v>0</v>
      </c>
    </row>
    <row r="523" spans="1:25" s="57" customFormat="1" hidden="1" x14ac:dyDescent="0.25">
      <c r="A523" s="52"/>
      <c r="B523" s="53" t="s">
        <v>85</v>
      </c>
      <c r="C523" s="54" t="s">
        <v>86</v>
      </c>
      <c r="D523" s="55"/>
      <c r="E523" s="55"/>
      <c r="F523" s="43">
        <f t="shared" si="297"/>
        <v>0</v>
      </c>
      <c r="G523" s="43"/>
      <c r="H523" s="55"/>
      <c r="I523" s="505"/>
      <c r="J523" s="55"/>
      <c r="K523" s="55"/>
      <c r="L523" s="55"/>
      <c r="M523" s="505"/>
      <c r="N523" s="55"/>
      <c r="O523" s="55"/>
      <c r="P523" s="55"/>
      <c r="Q523" s="55"/>
      <c r="R523" s="55"/>
      <c r="S523" s="55"/>
      <c r="T523" s="55"/>
      <c r="U523" s="43" t="e">
        <f>SUM(#REF!+#REF!)</f>
        <v>#REF!</v>
      </c>
      <c r="V523" s="55"/>
      <c r="W523" s="43">
        <f t="shared" ref="W523:W586" si="309">SUM(H523:R523)</f>
        <v>0</v>
      </c>
      <c r="X523" s="56"/>
      <c r="Y523" s="55"/>
    </row>
    <row r="524" spans="1:25" s="57" customFormat="1" x14ac:dyDescent="0.25">
      <c r="A524" s="52"/>
      <c r="B524" s="53" t="s">
        <v>87</v>
      </c>
      <c r="C524" s="54" t="s">
        <v>88</v>
      </c>
      <c r="D524" s="55"/>
      <c r="E524" s="55"/>
      <c r="F524" s="43">
        <f t="shared" si="297"/>
        <v>4800</v>
      </c>
      <c r="G524" s="43"/>
      <c r="H524" s="43">
        <v>4800</v>
      </c>
      <c r="I524" s="505"/>
      <c r="J524" s="55"/>
      <c r="K524" s="55"/>
      <c r="L524" s="55"/>
      <c r="M524" s="505"/>
      <c r="N524" s="55"/>
      <c r="O524" s="55"/>
      <c r="P524" s="55"/>
      <c r="Q524" s="55"/>
      <c r="R524" s="55"/>
      <c r="S524" s="55"/>
      <c r="T524" s="55"/>
      <c r="U524" s="43" t="e">
        <f>SUM(#REF!+#REF!)</f>
        <v>#REF!</v>
      </c>
      <c r="V524" s="55"/>
      <c r="W524" s="43">
        <f t="shared" si="309"/>
        <v>4800</v>
      </c>
      <c r="X524" s="56"/>
      <c r="Y524" s="55"/>
    </row>
    <row r="525" spans="1:25" s="57" customFormat="1" ht="12.75" hidden="1" customHeight="1" x14ac:dyDescent="0.25">
      <c r="A525" s="52"/>
      <c r="B525" s="53" t="s">
        <v>89</v>
      </c>
      <c r="C525" s="54" t="s">
        <v>90</v>
      </c>
      <c r="D525" s="55"/>
      <c r="E525" s="55"/>
      <c r="F525" s="43">
        <f t="shared" si="297"/>
        <v>0</v>
      </c>
      <c r="G525" s="43"/>
      <c r="H525" s="43">
        <v>0</v>
      </c>
      <c r="I525" s="505"/>
      <c r="J525" s="55"/>
      <c r="K525" s="55"/>
      <c r="L525" s="55"/>
      <c r="M525" s="505"/>
      <c r="N525" s="55"/>
      <c r="O525" s="55"/>
      <c r="P525" s="55"/>
      <c r="Q525" s="55"/>
      <c r="R525" s="55"/>
      <c r="S525" s="55"/>
      <c r="T525" s="55"/>
      <c r="U525" s="43" t="e">
        <f>SUM(#REF!+#REF!)</f>
        <v>#REF!</v>
      </c>
      <c r="V525" s="55"/>
      <c r="W525" s="43">
        <f t="shared" si="309"/>
        <v>0</v>
      </c>
      <c r="X525" s="56"/>
      <c r="Y525" s="55"/>
    </row>
    <row r="526" spans="1:25" s="61" customFormat="1" ht="12.75" hidden="1" customHeight="1" x14ac:dyDescent="0.25">
      <c r="A526" s="58"/>
      <c r="B526" s="58">
        <v>32</v>
      </c>
      <c r="C526" s="59"/>
      <c r="D526" s="60">
        <f>SUM(D527+D532+D539+D549+D551)</f>
        <v>0</v>
      </c>
      <c r="E526" s="60">
        <f>SUM(E527+E532+E539+E549+E551)</f>
        <v>0</v>
      </c>
      <c r="F526" s="43">
        <f t="shared" si="297"/>
        <v>0</v>
      </c>
      <c r="G526" s="60"/>
      <c r="H526" s="60">
        <f>SUM(H527+H532+H539+H549+H551)</f>
        <v>0</v>
      </c>
      <c r="I526" s="506">
        <f>SUM(I527+I532+I539+I549+I551)</f>
        <v>0</v>
      </c>
      <c r="J526" s="60">
        <f t="shared" ref="J526:T526" si="310">SUM(J527+J532+J539+J549+J551)</f>
        <v>0</v>
      </c>
      <c r="K526" s="60">
        <f t="shared" ref="K526" si="311">SUM(K527+K532+K539+K549+K551)</f>
        <v>0</v>
      </c>
      <c r="L526" s="60">
        <f t="shared" si="310"/>
        <v>0</v>
      </c>
      <c r="M526" s="506">
        <f t="shared" si="310"/>
        <v>0</v>
      </c>
      <c r="N526" s="60">
        <f>SUM(N527+N532+N539+N549+N551)</f>
        <v>0</v>
      </c>
      <c r="O526" s="60">
        <f>SUM(O527+O532+O539+O549+O551)</f>
        <v>0</v>
      </c>
      <c r="P526" s="60">
        <f t="shared" si="310"/>
        <v>0</v>
      </c>
      <c r="Q526" s="60">
        <f t="shared" si="310"/>
        <v>0</v>
      </c>
      <c r="R526" s="60">
        <f t="shared" si="310"/>
        <v>0</v>
      </c>
      <c r="S526" s="60">
        <f t="shared" si="310"/>
        <v>0</v>
      </c>
      <c r="T526" s="60">
        <f t="shared" si="310"/>
        <v>0</v>
      </c>
      <c r="U526" s="43" t="e">
        <f>SUM(#REF!+#REF!)</f>
        <v>#REF!</v>
      </c>
      <c r="V526" s="60">
        <f>SUM(V527+V532+V539+V549+V551)</f>
        <v>0</v>
      </c>
      <c r="W526" s="43">
        <f t="shared" si="309"/>
        <v>0</v>
      </c>
      <c r="X526" s="51">
        <v>0</v>
      </c>
      <c r="Y526" s="60">
        <f>SUM(Y527+Y532+Y539+Y549+Y551)</f>
        <v>0</v>
      </c>
    </row>
    <row r="527" spans="1:25" s="61" customFormat="1" ht="12.75" hidden="1" customHeight="1" x14ac:dyDescent="0.25">
      <c r="A527" s="58"/>
      <c r="B527" s="58">
        <v>321</v>
      </c>
      <c r="C527" s="59"/>
      <c r="D527" s="60">
        <f>SUM(D528+D529+D530+D531)</f>
        <v>0</v>
      </c>
      <c r="E527" s="60">
        <f>SUM(E528+E529+E530+E531)</f>
        <v>0</v>
      </c>
      <c r="F527" s="43">
        <f t="shared" si="297"/>
        <v>0</v>
      </c>
      <c r="G527" s="60"/>
      <c r="H527" s="60">
        <f>SUM(H528+H529+H530+H531)</f>
        <v>0</v>
      </c>
      <c r="I527" s="506">
        <f>SUM(I528+I529+I530+I531)</f>
        <v>0</v>
      </c>
      <c r="J527" s="60">
        <f t="shared" ref="J527:T527" si="312">SUM(J528+J529+J530+J531)</f>
        <v>0</v>
      </c>
      <c r="K527" s="60">
        <f t="shared" ref="K527" si="313">SUM(K528+K529+K530+K531)</f>
        <v>0</v>
      </c>
      <c r="L527" s="60">
        <f t="shared" si="312"/>
        <v>0</v>
      </c>
      <c r="M527" s="506">
        <f t="shared" si="312"/>
        <v>0</v>
      </c>
      <c r="N527" s="60">
        <f>SUM(N528+N529+N530+N531)</f>
        <v>0</v>
      </c>
      <c r="O527" s="60">
        <f>SUM(O528+O529+O530+O531)</f>
        <v>0</v>
      </c>
      <c r="P527" s="60">
        <f t="shared" si="312"/>
        <v>0</v>
      </c>
      <c r="Q527" s="60">
        <f t="shared" si="312"/>
        <v>0</v>
      </c>
      <c r="R527" s="60">
        <f t="shared" si="312"/>
        <v>0</v>
      </c>
      <c r="S527" s="60">
        <f t="shared" si="312"/>
        <v>0</v>
      </c>
      <c r="T527" s="60">
        <f t="shared" si="312"/>
        <v>0</v>
      </c>
      <c r="U527" s="43" t="e">
        <f>SUM(#REF!+#REF!)</f>
        <v>#REF!</v>
      </c>
      <c r="V527" s="60">
        <f>SUM(V528+V529+V530+V531)</f>
        <v>0</v>
      </c>
      <c r="W527" s="43">
        <f t="shared" si="309"/>
        <v>0</v>
      </c>
      <c r="X527" s="51">
        <v>0</v>
      </c>
      <c r="Y527" s="60">
        <f>SUM(Y528+Y529+Y530+Y531)</f>
        <v>0</v>
      </c>
    </row>
    <row r="528" spans="1:25" s="57" customFormat="1" hidden="1" x14ac:dyDescent="0.25">
      <c r="A528" s="52"/>
      <c r="B528" s="53" t="s">
        <v>91</v>
      </c>
      <c r="C528" s="54" t="s">
        <v>92</v>
      </c>
      <c r="D528" s="55"/>
      <c r="E528" s="55"/>
      <c r="F528" s="43">
        <f t="shared" si="297"/>
        <v>0</v>
      </c>
      <c r="G528" s="43"/>
      <c r="H528" s="55"/>
      <c r="I528" s="505"/>
      <c r="J528" s="55"/>
      <c r="K528" s="55"/>
      <c r="L528" s="55"/>
      <c r="M528" s="505"/>
      <c r="N528" s="55"/>
      <c r="O528" s="55"/>
      <c r="P528" s="55"/>
      <c r="Q528" s="55"/>
      <c r="R528" s="55"/>
      <c r="S528" s="55"/>
      <c r="T528" s="55"/>
      <c r="U528" s="43" t="e">
        <f>SUM(#REF!+#REF!)</f>
        <v>#REF!</v>
      </c>
      <c r="V528" s="55"/>
      <c r="W528" s="43">
        <f t="shared" si="309"/>
        <v>0</v>
      </c>
      <c r="X528" s="56"/>
      <c r="Y528" s="55"/>
    </row>
    <row r="529" spans="1:25" s="57" customFormat="1" hidden="1" x14ac:dyDescent="0.25">
      <c r="A529" s="52"/>
      <c r="B529" s="53" t="s">
        <v>93</v>
      </c>
      <c r="C529" s="54" t="s">
        <v>94</v>
      </c>
      <c r="D529" s="55"/>
      <c r="E529" s="55"/>
      <c r="F529" s="43">
        <f t="shared" si="297"/>
        <v>0</v>
      </c>
      <c r="G529" s="43"/>
      <c r="H529" s="55"/>
      <c r="I529" s="505"/>
      <c r="J529" s="55"/>
      <c r="K529" s="55"/>
      <c r="L529" s="55"/>
      <c r="M529" s="505"/>
      <c r="N529" s="55"/>
      <c r="O529" s="55"/>
      <c r="P529" s="55"/>
      <c r="Q529" s="55"/>
      <c r="R529" s="55"/>
      <c r="S529" s="55"/>
      <c r="T529" s="55"/>
      <c r="U529" s="43" t="e">
        <f>SUM(#REF!+#REF!)</f>
        <v>#REF!</v>
      </c>
      <c r="V529" s="55"/>
      <c r="W529" s="43">
        <f t="shared" si="309"/>
        <v>0</v>
      </c>
      <c r="X529" s="56"/>
      <c r="Y529" s="55"/>
    </row>
    <row r="530" spans="1:25" s="57" customFormat="1" hidden="1" x14ac:dyDescent="0.25">
      <c r="A530" s="52"/>
      <c r="B530" s="53" t="s">
        <v>95</v>
      </c>
      <c r="C530" s="54" t="s">
        <v>96</v>
      </c>
      <c r="D530" s="55"/>
      <c r="E530" s="55"/>
      <c r="F530" s="43">
        <f t="shared" si="297"/>
        <v>0</v>
      </c>
      <c r="G530" s="43"/>
      <c r="H530" s="55"/>
      <c r="I530" s="505"/>
      <c r="J530" s="55"/>
      <c r="K530" s="55"/>
      <c r="L530" s="55"/>
      <c r="M530" s="505"/>
      <c r="N530" s="55"/>
      <c r="O530" s="55"/>
      <c r="P530" s="55"/>
      <c r="Q530" s="55"/>
      <c r="R530" s="55"/>
      <c r="S530" s="55"/>
      <c r="T530" s="55"/>
      <c r="U530" s="43" t="e">
        <f>SUM(#REF!+#REF!)</f>
        <v>#REF!</v>
      </c>
      <c r="V530" s="55"/>
      <c r="W530" s="43">
        <f t="shared" si="309"/>
        <v>0</v>
      </c>
      <c r="X530" s="56"/>
      <c r="Y530" s="55"/>
    </row>
    <row r="531" spans="1:25" s="57" customFormat="1" hidden="1" x14ac:dyDescent="0.25">
      <c r="A531" s="52"/>
      <c r="B531" s="52">
        <v>3214</v>
      </c>
      <c r="C531" s="54" t="s">
        <v>97</v>
      </c>
      <c r="D531" s="55"/>
      <c r="E531" s="55"/>
      <c r="F531" s="43">
        <f t="shared" si="297"/>
        <v>0</v>
      </c>
      <c r="G531" s="43"/>
      <c r="H531" s="55"/>
      <c r="I531" s="505"/>
      <c r="J531" s="55"/>
      <c r="K531" s="55"/>
      <c r="L531" s="55"/>
      <c r="M531" s="505"/>
      <c r="N531" s="55"/>
      <c r="O531" s="55"/>
      <c r="P531" s="55"/>
      <c r="Q531" s="55"/>
      <c r="R531" s="55"/>
      <c r="S531" s="55"/>
      <c r="T531" s="55"/>
      <c r="U531" s="43" t="e">
        <f>SUM(#REF!+#REF!)</f>
        <v>#REF!</v>
      </c>
      <c r="V531" s="55"/>
      <c r="W531" s="43">
        <f t="shared" si="309"/>
        <v>0</v>
      </c>
      <c r="X531" s="56"/>
      <c r="Y531" s="55"/>
    </row>
    <row r="532" spans="1:25" s="61" customFormat="1" hidden="1" x14ac:dyDescent="0.25">
      <c r="A532" s="58"/>
      <c r="B532" s="58">
        <v>322</v>
      </c>
      <c r="C532" s="59"/>
      <c r="D532" s="60">
        <f>SUM(D533+D534+D535+D536+D537+D538)</f>
        <v>0</v>
      </c>
      <c r="E532" s="60">
        <f>SUM(E533+E534+E535+E536+E537+E538)</f>
        <v>0</v>
      </c>
      <c r="F532" s="43">
        <f t="shared" si="297"/>
        <v>0</v>
      </c>
      <c r="G532" s="60"/>
      <c r="H532" s="60">
        <f>SUM(H533+H534+H535+H536+H537+H538)</f>
        <v>0</v>
      </c>
      <c r="I532" s="506">
        <f>SUM(I533+I534+I535+I536+I537+I538)</f>
        <v>0</v>
      </c>
      <c r="J532" s="60">
        <f t="shared" ref="J532:T532" si="314">SUM(J533+J534+J535+J536+J537+J538)</f>
        <v>0</v>
      </c>
      <c r="K532" s="60">
        <f t="shared" ref="K532" si="315">SUM(K533+K534+K535+K536+K537+K538)</f>
        <v>0</v>
      </c>
      <c r="L532" s="60">
        <f t="shared" si="314"/>
        <v>0</v>
      </c>
      <c r="M532" s="506">
        <f t="shared" si="314"/>
        <v>0</v>
      </c>
      <c r="N532" s="60">
        <f>SUM(N533+N534+N535+N536+N537+N538)</f>
        <v>0</v>
      </c>
      <c r="O532" s="60">
        <f>SUM(O533+O534+O535+O536+O537+O538)</f>
        <v>0</v>
      </c>
      <c r="P532" s="60">
        <f t="shared" si="314"/>
        <v>0</v>
      </c>
      <c r="Q532" s="60">
        <f t="shared" si="314"/>
        <v>0</v>
      </c>
      <c r="R532" s="60">
        <f t="shared" si="314"/>
        <v>0</v>
      </c>
      <c r="S532" s="60">
        <f t="shared" si="314"/>
        <v>0</v>
      </c>
      <c r="T532" s="60">
        <f t="shared" si="314"/>
        <v>0</v>
      </c>
      <c r="U532" s="43" t="e">
        <f>SUM(#REF!+#REF!)</f>
        <v>#REF!</v>
      </c>
      <c r="V532" s="60">
        <f>SUM(V533+V534+V535+V536+V537+V538)</f>
        <v>0</v>
      </c>
      <c r="W532" s="43">
        <f t="shared" si="309"/>
        <v>0</v>
      </c>
      <c r="X532" s="51">
        <v>0</v>
      </c>
      <c r="Y532" s="60">
        <f>SUM(Y533+Y534+Y535+Y536+Y537+Y538)</f>
        <v>0</v>
      </c>
    </row>
    <row r="533" spans="1:25" s="57" customFormat="1" hidden="1" x14ac:dyDescent="0.25">
      <c r="A533" s="52"/>
      <c r="B533" s="53" t="s">
        <v>98</v>
      </c>
      <c r="C533" s="54" t="s">
        <v>99</v>
      </c>
      <c r="D533" s="55"/>
      <c r="E533" s="55"/>
      <c r="F533" s="43">
        <f t="shared" si="297"/>
        <v>0</v>
      </c>
      <c r="G533" s="43"/>
      <c r="H533" s="55"/>
      <c r="I533" s="505"/>
      <c r="J533" s="55"/>
      <c r="K533" s="55"/>
      <c r="L533" s="55"/>
      <c r="M533" s="505"/>
      <c r="N533" s="55"/>
      <c r="O533" s="55"/>
      <c r="P533" s="55"/>
      <c r="Q533" s="55"/>
      <c r="R533" s="55"/>
      <c r="S533" s="55"/>
      <c r="T533" s="55"/>
      <c r="U533" s="43" t="e">
        <f>SUM(#REF!+#REF!)</f>
        <v>#REF!</v>
      </c>
      <c r="V533" s="55"/>
      <c r="W533" s="43">
        <f t="shared" si="309"/>
        <v>0</v>
      </c>
      <c r="X533" s="56"/>
      <c r="Y533" s="55"/>
    </row>
    <row r="534" spans="1:25" s="57" customFormat="1" hidden="1" x14ac:dyDescent="0.25">
      <c r="A534" s="52"/>
      <c r="B534" s="53" t="s">
        <v>100</v>
      </c>
      <c r="C534" s="54" t="s">
        <v>187</v>
      </c>
      <c r="D534" s="55"/>
      <c r="E534" s="55"/>
      <c r="F534" s="43">
        <f t="shared" si="297"/>
        <v>0</v>
      </c>
      <c r="G534" s="43"/>
      <c r="H534" s="55"/>
      <c r="I534" s="505"/>
      <c r="J534" s="55"/>
      <c r="K534" s="55"/>
      <c r="L534" s="55"/>
      <c r="M534" s="505"/>
      <c r="N534" s="55"/>
      <c r="O534" s="55"/>
      <c r="P534" s="55"/>
      <c r="Q534" s="55"/>
      <c r="R534" s="55"/>
      <c r="S534" s="55"/>
      <c r="T534" s="55"/>
      <c r="U534" s="43" t="e">
        <f>SUM(#REF!+#REF!)</f>
        <v>#REF!</v>
      </c>
      <c r="V534" s="55"/>
      <c r="W534" s="43">
        <f t="shared" si="309"/>
        <v>0</v>
      </c>
      <c r="X534" s="56"/>
      <c r="Y534" s="55"/>
    </row>
    <row r="535" spans="1:25" s="57" customFormat="1" hidden="1" x14ac:dyDescent="0.25">
      <c r="A535" s="52"/>
      <c r="B535" s="53" t="s">
        <v>102</v>
      </c>
      <c r="C535" s="54" t="s">
        <v>103</v>
      </c>
      <c r="D535" s="55"/>
      <c r="E535" s="55"/>
      <c r="F535" s="43">
        <f t="shared" si="297"/>
        <v>0</v>
      </c>
      <c r="G535" s="43"/>
      <c r="H535" s="55"/>
      <c r="I535" s="505"/>
      <c r="J535" s="55"/>
      <c r="K535" s="55"/>
      <c r="L535" s="55"/>
      <c r="M535" s="505"/>
      <c r="N535" s="55"/>
      <c r="O535" s="55"/>
      <c r="P535" s="55"/>
      <c r="Q535" s="55"/>
      <c r="R535" s="55"/>
      <c r="S535" s="55"/>
      <c r="T535" s="55"/>
      <c r="U535" s="43" t="e">
        <f>SUM(#REF!+#REF!)</f>
        <v>#REF!</v>
      </c>
      <c r="V535" s="55"/>
      <c r="W535" s="43">
        <f t="shared" si="309"/>
        <v>0</v>
      </c>
      <c r="X535" s="56"/>
      <c r="Y535" s="55"/>
    </row>
    <row r="536" spans="1:25" s="57" customFormat="1" hidden="1" x14ac:dyDescent="0.25">
      <c r="A536" s="52"/>
      <c r="B536" s="53" t="s">
        <v>104</v>
      </c>
      <c r="C536" s="54" t="s">
        <v>105</v>
      </c>
      <c r="D536" s="55"/>
      <c r="E536" s="55"/>
      <c r="F536" s="43">
        <f t="shared" si="297"/>
        <v>0</v>
      </c>
      <c r="G536" s="43"/>
      <c r="H536" s="55"/>
      <c r="I536" s="505"/>
      <c r="J536" s="55"/>
      <c r="K536" s="55"/>
      <c r="L536" s="55"/>
      <c r="M536" s="505"/>
      <c r="N536" s="55"/>
      <c r="O536" s="55"/>
      <c r="P536" s="55"/>
      <c r="Q536" s="55"/>
      <c r="R536" s="55"/>
      <c r="S536" s="55"/>
      <c r="T536" s="55"/>
      <c r="U536" s="43" t="e">
        <f>SUM(#REF!+#REF!)</f>
        <v>#REF!</v>
      </c>
      <c r="V536" s="55"/>
      <c r="W536" s="43">
        <f t="shared" si="309"/>
        <v>0</v>
      </c>
      <c r="X536" s="56"/>
      <c r="Y536" s="55"/>
    </row>
    <row r="537" spans="1:25" s="57" customFormat="1" hidden="1" x14ac:dyDescent="0.25">
      <c r="A537" s="52"/>
      <c r="B537" s="53" t="s">
        <v>106</v>
      </c>
      <c r="C537" s="54" t="s">
        <v>107</v>
      </c>
      <c r="D537" s="55"/>
      <c r="E537" s="55"/>
      <c r="F537" s="43">
        <f t="shared" si="297"/>
        <v>0</v>
      </c>
      <c r="G537" s="43"/>
      <c r="H537" s="55"/>
      <c r="I537" s="505"/>
      <c r="J537" s="55"/>
      <c r="K537" s="55"/>
      <c r="L537" s="55"/>
      <c r="M537" s="505"/>
      <c r="N537" s="55"/>
      <c r="O537" s="55"/>
      <c r="P537" s="55"/>
      <c r="Q537" s="55"/>
      <c r="R537" s="55"/>
      <c r="S537" s="55"/>
      <c r="T537" s="55"/>
      <c r="U537" s="43" t="e">
        <f>SUM(#REF!+#REF!)</f>
        <v>#REF!</v>
      </c>
      <c r="V537" s="55"/>
      <c r="W537" s="43">
        <f t="shared" si="309"/>
        <v>0</v>
      </c>
      <c r="X537" s="56"/>
      <c r="Y537" s="55"/>
    </row>
    <row r="538" spans="1:25" s="57" customFormat="1" hidden="1" x14ac:dyDescent="0.25">
      <c r="A538" s="52"/>
      <c r="B538" s="62" t="s">
        <v>108</v>
      </c>
      <c r="C538" s="54" t="s">
        <v>109</v>
      </c>
      <c r="D538" s="55"/>
      <c r="E538" s="55"/>
      <c r="F538" s="43">
        <f t="shared" si="297"/>
        <v>0</v>
      </c>
      <c r="G538" s="43"/>
      <c r="H538" s="55"/>
      <c r="I538" s="505"/>
      <c r="J538" s="55"/>
      <c r="K538" s="55"/>
      <c r="L538" s="55"/>
      <c r="M538" s="505"/>
      <c r="N538" s="55"/>
      <c r="O538" s="55"/>
      <c r="P538" s="55"/>
      <c r="Q538" s="55"/>
      <c r="R538" s="55"/>
      <c r="S538" s="55"/>
      <c r="T538" s="55"/>
      <c r="U538" s="43" t="e">
        <f>SUM(#REF!+#REF!)</f>
        <v>#REF!</v>
      </c>
      <c r="V538" s="55"/>
      <c r="W538" s="43">
        <f t="shared" si="309"/>
        <v>0</v>
      </c>
      <c r="X538" s="56"/>
      <c r="Y538" s="55"/>
    </row>
    <row r="539" spans="1:25" s="61" customFormat="1" hidden="1" x14ac:dyDescent="0.25">
      <c r="A539" s="58"/>
      <c r="B539" s="58">
        <v>323</v>
      </c>
      <c r="C539" s="59"/>
      <c r="D539" s="60">
        <f>SUM(D540+D541+D542+D543+D544+D545+D546+D547+D548)</f>
        <v>0</v>
      </c>
      <c r="E539" s="60">
        <f>SUM(E540+E541+E542+E543+E544+E545+E546+E547+E548)</f>
        <v>0</v>
      </c>
      <c r="F539" s="43">
        <f t="shared" si="297"/>
        <v>0</v>
      </c>
      <c r="G539" s="60"/>
      <c r="H539" s="60">
        <f>SUM(H540+H541+H542+H543+H544+H545+H546+H547+H548)</f>
        <v>0</v>
      </c>
      <c r="I539" s="506">
        <f>SUM(I540+I541+I542+I543+I544+I545+I546+I547+I548)</f>
        <v>0</v>
      </c>
      <c r="J539" s="60">
        <f t="shared" ref="J539:T539" si="316">SUM(J540+J541+J542+J543+J544+J545+J546+J547+J548)</f>
        <v>0</v>
      </c>
      <c r="K539" s="60">
        <f t="shared" ref="K539" si="317">SUM(K540+K541+K542+K543+K544+K545+K546+K547+K548)</f>
        <v>0</v>
      </c>
      <c r="L539" s="60">
        <f t="shared" si="316"/>
        <v>0</v>
      </c>
      <c r="M539" s="506">
        <f t="shared" si="316"/>
        <v>0</v>
      </c>
      <c r="N539" s="60">
        <f>SUM(N540+N541+N542+N543+N544+N545+N546+N547+N548)</f>
        <v>0</v>
      </c>
      <c r="O539" s="60">
        <f>SUM(O540+O541+O542+O543+O544+O545+O546+O547+O548)</f>
        <v>0</v>
      </c>
      <c r="P539" s="60">
        <f t="shared" si="316"/>
        <v>0</v>
      </c>
      <c r="Q539" s="60">
        <f t="shared" si="316"/>
        <v>0</v>
      </c>
      <c r="R539" s="60">
        <f t="shared" si="316"/>
        <v>0</v>
      </c>
      <c r="S539" s="60">
        <f t="shared" si="316"/>
        <v>0</v>
      </c>
      <c r="T539" s="60">
        <f t="shared" si="316"/>
        <v>0</v>
      </c>
      <c r="U539" s="43" t="e">
        <f>SUM(#REF!+#REF!)</f>
        <v>#REF!</v>
      </c>
      <c r="V539" s="60">
        <f>SUM(V540+V541+V542+V543+V544+V545+V546+V547+V548)</f>
        <v>0</v>
      </c>
      <c r="W539" s="43">
        <f t="shared" si="309"/>
        <v>0</v>
      </c>
      <c r="X539" s="51">
        <v>0</v>
      </c>
      <c r="Y539" s="60">
        <f>SUM(Y540+Y541+Y542+Y543+Y544+Y545+Y546+Y547+Y548)</f>
        <v>0</v>
      </c>
    </row>
    <row r="540" spans="1:25" s="57" customFormat="1" hidden="1" x14ac:dyDescent="0.25">
      <c r="A540" s="52"/>
      <c r="B540" s="53" t="s">
        <v>110</v>
      </c>
      <c r="C540" s="54" t="s">
        <v>111</v>
      </c>
      <c r="D540" s="55"/>
      <c r="E540" s="55"/>
      <c r="F540" s="43">
        <f t="shared" si="297"/>
        <v>0</v>
      </c>
      <c r="G540" s="43"/>
      <c r="H540" s="55"/>
      <c r="I540" s="505"/>
      <c r="J540" s="55"/>
      <c r="K540" s="55"/>
      <c r="L540" s="55"/>
      <c r="M540" s="505"/>
      <c r="N540" s="55"/>
      <c r="O540" s="55"/>
      <c r="P540" s="55"/>
      <c r="Q540" s="55"/>
      <c r="R540" s="55"/>
      <c r="S540" s="55"/>
      <c r="T540" s="55"/>
      <c r="U540" s="43" t="e">
        <f>SUM(#REF!+#REF!)</f>
        <v>#REF!</v>
      </c>
      <c r="V540" s="55"/>
      <c r="W540" s="43">
        <f t="shared" si="309"/>
        <v>0</v>
      </c>
      <c r="X540" s="56"/>
      <c r="Y540" s="55"/>
    </row>
    <row r="541" spans="1:25" s="57" customFormat="1" hidden="1" x14ac:dyDescent="0.25">
      <c r="A541" s="52"/>
      <c r="B541" s="53" t="s">
        <v>112</v>
      </c>
      <c r="C541" s="54" t="s">
        <v>113</v>
      </c>
      <c r="D541" s="55"/>
      <c r="E541" s="55"/>
      <c r="F541" s="43">
        <f t="shared" si="297"/>
        <v>0</v>
      </c>
      <c r="G541" s="43"/>
      <c r="H541" s="55"/>
      <c r="I541" s="505"/>
      <c r="J541" s="55"/>
      <c r="K541" s="55"/>
      <c r="L541" s="55"/>
      <c r="M541" s="505"/>
      <c r="N541" s="55"/>
      <c r="O541" s="55"/>
      <c r="P541" s="55"/>
      <c r="Q541" s="55"/>
      <c r="R541" s="55"/>
      <c r="S541" s="55"/>
      <c r="T541" s="55"/>
      <c r="U541" s="43" t="e">
        <f>SUM(#REF!+#REF!)</f>
        <v>#REF!</v>
      </c>
      <c r="V541" s="55"/>
      <c r="W541" s="43">
        <f t="shared" si="309"/>
        <v>0</v>
      </c>
      <c r="X541" s="56"/>
      <c r="Y541" s="55"/>
    </row>
    <row r="542" spans="1:25" s="57" customFormat="1" hidden="1" x14ac:dyDescent="0.25">
      <c r="A542" s="52"/>
      <c r="B542" s="53" t="s">
        <v>114</v>
      </c>
      <c r="C542" s="54" t="s">
        <v>115</v>
      </c>
      <c r="D542" s="55"/>
      <c r="E542" s="55"/>
      <c r="F542" s="43">
        <f t="shared" si="297"/>
        <v>0</v>
      </c>
      <c r="G542" s="43"/>
      <c r="H542" s="55"/>
      <c r="I542" s="505"/>
      <c r="J542" s="55"/>
      <c r="K542" s="55"/>
      <c r="L542" s="55"/>
      <c r="M542" s="505"/>
      <c r="N542" s="55"/>
      <c r="O542" s="55"/>
      <c r="P542" s="55"/>
      <c r="Q542" s="55"/>
      <c r="R542" s="55"/>
      <c r="S542" s="55"/>
      <c r="T542" s="55"/>
      <c r="U542" s="43" t="e">
        <f>SUM(#REF!+#REF!)</f>
        <v>#REF!</v>
      </c>
      <c r="V542" s="55"/>
      <c r="W542" s="43">
        <f t="shared" si="309"/>
        <v>0</v>
      </c>
      <c r="X542" s="56"/>
      <c r="Y542" s="55"/>
    </row>
    <row r="543" spans="1:25" s="57" customFormat="1" hidden="1" x14ac:dyDescent="0.25">
      <c r="A543" s="52"/>
      <c r="B543" s="53" t="s">
        <v>116</v>
      </c>
      <c r="C543" s="54" t="s">
        <v>117</v>
      </c>
      <c r="D543" s="55"/>
      <c r="E543" s="55"/>
      <c r="F543" s="43">
        <f t="shared" si="297"/>
        <v>0</v>
      </c>
      <c r="G543" s="43"/>
      <c r="H543" s="55"/>
      <c r="I543" s="505"/>
      <c r="J543" s="55"/>
      <c r="K543" s="55"/>
      <c r="L543" s="55"/>
      <c r="M543" s="505"/>
      <c r="N543" s="55"/>
      <c r="O543" s="55"/>
      <c r="P543" s="55"/>
      <c r="Q543" s="55"/>
      <c r="R543" s="55"/>
      <c r="S543" s="55"/>
      <c r="T543" s="55"/>
      <c r="U543" s="43" t="e">
        <f>SUM(#REF!+#REF!)</f>
        <v>#REF!</v>
      </c>
      <c r="V543" s="55"/>
      <c r="W543" s="43">
        <f t="shared" si="309"/>
        <v>0</v>
      </c>
      <c r="X543" s="56"/>
      <c r="Y543" s="55"/>
    </row>
    <row r="544" spans="1:25" s="57" customFormat="1" hidden="1" x14ac:dyDescent="0.25">
      <c r="A544" s="52"/>
      <c r="B544" s="53" t="s">
        <v>118</v>
      </c>
      <c r="C544" s="54" t="s">
        <v>119</v>
      </c>
      <c r="D544" s="55"/>
      <c r="E544" s="55"/>
      <c r="F544" s="43">
        <f t="shared" ref="F544:F575" si="318">SUM(H544:T544)</f>
        <v>0</v>
      </c>
      <c r="G544" s="43"/>
      <c r="H544" s="55"/>
      <c r="I544" s="505"/>
      <c r="J544" s="55"/>
      <c r="K544" s="55"/>
      <c r="L544" s="55"/>
      <c r="M544" s="505"/>
      <c r="N544" s="55"/>
      <c r="O544" s="55"/>
      <c r="P544" s="55"/>
      <c r="Q544" s="55"/>
      <c r="R544" s="55"/>
      <c r="S544" s="55"/>
      <c r="T544" s="55"/>
      <c r="U544" s="43" t="e">
        <f>SUM(#REF!+#REF!)</f>
        <v>#REF!</v>
      </c>
      <c r="V544" s="55"/>
      <c r="W544" s="43">
        <f t="shared" si="309"/>
        <v>0</v>
      </c>
      <c r="X544" s="56"/>
      <c r="Y544" s="55"/>
    </row>
    <row r="545" spans="1:25" s="57" customFormat="1" hidden="1" x14ac:dyDescent="0.25">
      <c r="A545" s="52"/>
      <c r="B545" s="53" t="s">
        <v>120</v>
      </c>
      <c r="C545" s="54" t="s">
        <v>121</v>
      </c>
      <c r="D545" s="55"/>
      <c r="E545" s="55"/>
      <c r="F545" s="43">
        <f t="shared" si="318"/>
        <v>0</v>
      </c>
      <c r="G545" s="43"/>
      <c r="H545" s="55"/>
      <c r="I545" s="505"/>
      <c r="J545" s="55"/>
      <c r="K545" s="55"/>
      <c r="L545" s="55"/>
      <c r="M545" s="505"/>
      <c r="N545" s="55"/>
      <c r="O545" s="55"/>
      <c r="P545" s="55"/>
      <c r="Q545" s="55"/>
      <c r="R545" s="55"/>
      <c r="S545" s="55"/>
      <c r="T545" s="55"/>
      <c r="U545" s="43" t="e">
        <f>SUM(#REF!+#REF!)</f>
        <v>#REF!</v>
      </c>
      <c r="V545" s="55"/>
      <c r="W545" s="43">
        <f t="shared" si="309"/>
        <v>0</v>
      </c>
      <c r="X545" s="56"/>
      <c r="Y545" s="55"/>
    </row>
    <row r="546" spans="1:25" s="57" customFormat="1" hidden="1" x14ac:dyDescent="0.25">
      <c r="A546" s="52"/>
      <c r="B546" s="53" t="s">
        <v>122</v>
      </c>
      <c r="C546" s="54" t="s">
        <v>123</v>
      </c>
      <c r="D546" s="55"/>
      <c r="E546" s="55"/>
      <c r="F546" s="43">
        <f t="shared" si="318"/>
        <v>0</v>
      </c>
      <c r="G546" s="43"/>
      <c r="H546" s="55"/>
      <c r="I546" s="505"/>
      <c r="J546" s="55"/>
      <c r="K546" s="55"/>
      <c r="L546" s="55"/>
      <c r="M546" s="505"/>
      <c r="N546" s="55"/>
      <c r="O546" s="55"/>
      <c r="P546" s="55"/>
      <c r="Q546" s="55"/>
      <c r="R546" s="55"/>
      <c r="S546" s="55"/>
      <c r="T546" s="55"/>
      <c r="U546" s="43" t="e">
        <f>SUM(#REF!+#REF!)</f>
        <v>#REF!</v>
      </c>
      <c r="V546" s="55"/>
      <c r="W546" s="43">
        <f t="shared" si="309"/>
        <v>0</v>
      </c>
      <c r="X546" s="56"/>
      <c r="Y546" s="55"/>
    </row>
    <row r="547" spans="1:25" s="57" customFormat="1" hidden="1" x14ac:dyDescent="0.25">
      <c r="A547" s="52"/>
      <c r="B547" s="53" t="s">
        <v>124</v>
      </c>
      <c r="C547" s="54" t="s">
        <v>125</v>
      </c>
      <c r="D547" s="55"/>
      <c r="E547" s="55"/>
      <c r="F547" s="43">
        <f t="shared" si="318"/>
        <v>0</v>
      </c>
      <c r="G547" s="43"/>
      <c r="H547" s="55"/>
      <c r="I547" s="505"/>
      <c r="J547" s="55"/>
      <c r="K547" s="55"/>
      <c r="L547" s="55"/>
      <c r="M547" s="505"/>
      <c r="N547" s="55"/>
      <c r="O547" s="55"/>
      <c r="P547" s="55"/>
      <c r="Q547" s="55"/>
      <c r="R547" s="55"/>
      <c r="S547" s="55"/>
      <c r="T547" s="55"/>
      <c r="U547" s="43" t="e">
        <f>SUM(#REF!+#REF!)</f>
        <v>#REF!</v>
      </c>
      <c r="V547" s="55"/>
      <c r="W547" s="43">
        <f t="shared" si="309"/>
        <v>0</v>
      </c>
      <c r="X547" s="56"/>
      <c r="Y547" s="55"/>
    </row>
    <row r="548" spans="1:25" s="57" customFormat="1" hidden="1" x14ac:dyDescent="0.25">
      <c r="A548" s="52"/>
      <c r="B548" s="53" t="s">
        <v>126</v>
      </c>
      <c r="C548" s="54" t="s">
        <v>127</v>
      </c>
      <c r="D548" s="55"/>
      <c r="E548" s="55"/>
      <c r="F548" s="43">
        <f t="shared" si="318"/>
        <v>0</v>
      </c>
      <c r="G548" s="43"/>
      <c r="H548" s="55"/>
      <c r="I548" s="505"/>
      <c r="J548" s="55"/>
      <c r="K548" s="55"/>
      <c r="L548" s="55"/>
      <c r="M548" s="505"/>
      <c r="N548" s="55"/>
      <c r="O548" s="55"/>
      <c r="P548" s="55"/>
      <c r="Q548" s="55"/>
      <c r="R548" s="55"/>
      <c r="S548" s="55"/>
      <c r="T548" s="55"/>
      <c r="U548" s="43" t="e">
        <f>SUM(#REF!+#REF!)</f>
        <v>#REF!</v>
      </c>
      <c r="V548" s="55"/>
      <c r="W548" s="43">
        <f t="shared" si="309"/>
        <v>0</v>
      </c>
      <c r="X548" s="56"/>
      <c r="Y548" s="55"/>
    </row>
    <row r="549" spans="1:25" s="61" customFormat="1" hidden="1" x14ac:dyDescent="0.25">
      <c r="A549" s="58"/>
      <c r="B549" s="58">
        <v>324</v>
      </c>
      <c r="C549" s="59"/>
      <c r="D549" s="60">
        <f>SUM(D550)</f>
        <v>0</v>
      </c>
      <c r="E549" s="60">
        <f t="shared" ref="E549:V549" si="319">SUM(E550)</f>
        <v>0</v>
      </c>
      <c r="F549" s="43">
        <f t="shared" si="318"/>
        <v>0</v>
      </c>
      <c r="G549" s="60"/>
      <c r="H549" s="60">
        <f t="shared" si="319"/>
        <v>0</v>
      </c>
      <c r="I549" s="506">
        <f t="shared" si="319"/>
        <v>0</v>
      </c>
      <c r="J549" s="60">
        <f t="shared" si="319"/>
        <v>0</v>
      </c>
      <c r="K549" s="60">
        <f t="shared" si="319"/>
        <v>0</v>
      </c>
      <c r="L549" s="60">
        <f t="shared" si="319"/>
        <v>0</v>
      </c>
      <c r="M549" s="506">
        <f t="shared" si="319"/>
        <v>0</v>
      </c>
      <c r="N549" s="60">
        <f t="shared" si="319"/>
        <v>0</v>
      </c>
      <c r="O549" s="60">
        <f t="shared" si="319"/>
        <v>0</v>
      </c>
      <c r="P549" s="60">
        <f t="shared" si="319"/>
        <v>0</v>
      </c>
      <c r="Q549" s="60">
        <f t="shared" si="319"/>
        <v>0</v>
      </c>
      <c r="R549" s="60">
        <f t="shared" si="319"/>
        <v>0</v>
      </c>
      <c r="S549" s="60">
        <f t="shared" si="319"/>
        <v>0</v>
      </c>
      <c r="T549" s="60">
        <f t="shared" si="319"/>
        <v>0</v>
      </c>
      <c r="U549" s="43" t="e">
        <f>SUM(#REF!+#REF!)</f>
        <v>#REF!</v>
      </c>
      <c r="V549" s="60">
        <f t="shared" si="319"/>
        <v>0</v>
      </c>
      <c r="W549" s="43">
        <f t="shared" si="309"/>
        <v>0</v>
      </c>
      <c r="X549" s="51">
        <v>0</v>
      </c>
      <c r="Y549" s="60">
        <f>SUM(Y550)</f>
        <v>0</v>
      </c>
    </row>
    <row r="550" spans="1:25" s="57" customFormat="1" hidden="1" x14ac:dyDescent="0.25">
      <c r="A550" s="52"/>
      <c r="B550" s="63" t="s">
        <v>128</v>
      </c>
      <c r="C550" s="54" t="s">
        <v>129</v>
      </c>
      <c r="D550" s="55"/>
      <c r="E550" s="55"/>
      <c r="F550" s="43">
        <f t="shared" si="318"/>
        <v>0</v>
      </c>
      <c r="G550" s="43"/>
      <c r="H550" s="55"/>
      <c r="I550" s="505"/>
      <c r="J550" s="55"/>
      <c r="K550" s="55"/>
      <c r="L550" s="55"/>
      <c r="M550" s="505"/>
      <c r="N550" s="55"/>
      <c r="O550" s="55"/>
      <c r="P550" s="55"/>
      <c r="Q550" s="55"/>
      <c r="R550" s="55"/>
      <c r="S550" s="55"/>
      <c r="T550" s="55"/>
      <c r="U550" s="43" t="e">
        <f>SUM(#REF!+#REF!)</f>
        <v>#REF!</v>
      </c>
      <c r="V550" s="55"/>
      <c r="W550" s="43">
        <f t="shared" si="309"/>
        <v>0</v>
      </c>
      <c r="X550" s="56"/>
      <c r="Y550" s="55"/>
    </row>
    <row r="551" spans="1:25" s="61" customFormat="1" hidden="1" x14ac:dyDescent="0.25">
      <c r="A551" s="58"/>
      <c r="B551" s="64" t="s">
        <v>130</v>
      </c>
      <c r="C551" s="59"/>
      <c r="D551" s="60">
        <f>SUM(D552+D553+D554+D555+D556+D557+D558)</f>
        <v>0</v>
      </c>
      <c r="E551" s="60">
        <f>SUM(E552+E553+E554+E555+E556+E557+E558)</f>
        <v>0</v>
      </c>
      <c r="F551" s="43">
        <f t="shared" si="318"/>
        <v>0</v>
      </c>
      <c r="G551" s="60"/>
      <c r="H551" s="60">
        <f>SUM(H552+H553+H554+H555+H556+H557+H558)</f>
        <v>0</v>
      </c>
      <c r="I551" s="506">
        <f>SUM(I552+I553+I554+I555+I556+I557+I558)</f>
        <v>0</v>
      </c>
      <c r="J551" s="60">
        <f t="shared" ref="J551:T551" si="320">SUM(J552+J553+J554+J555+J556+J557+J558)</f>
        <v>0</v>
      </c>
      <c r="K551" s="60">
        <f t="shared" ref="K551" si="321">SUM(K552+K553+K554+K555+K556+K557+K558)</f>
        <v>0</v>
      </c>
      <c r="L551" s="60">
        <f t="shared" si="320"/>
        <v>0</v>
      </c>
      <c r="M551" s="506">
        <f t="shared" si="320"/>
        <v>0</v>
      </c>
      <c r="N551" s="60">
        <f>SUM(N552+N553+N554+N555+N556+N557+N558)</f>
        <v>0</v>
      </c>
      <c r="O551" s="60">
        <f>SUM(O552+O553+O554+O555+O556+O557+O558)</f>
        <v>0</v>
      </c>
      <c r="P551" s="60">
        <f t="shared" si="320"/>
        <v>0</v>
      </c>
      <c r="Q551" s="60">
        <f t="shared" si="320"/>
        <v>0</v>
      </c>
      <c r="R551" s="60">
        <f t="shared" si="320"/>
        <v>0</v>
      </c>
      <c r="S551" s="60">
        <f t="shared" si="320"/>
        <v>0</v>
      </c>
      <c r="T551" s="60">
        <f t="shared" si="320"/>
        <v>0</v>
      </c>
      <c r="U551" s="43" t="e">
        <f>SUM(#REF!+#REF!)</f>
        <v>#REF!</v>
      </c>
      <c r="V551" s="60">
        <f>SUM(V552+V553+V554+V555+V556+V557+V558)</f>
        <v>0</v>
      </c>
      <c r="W551" s="43">
        <f t="shared" si="309"/>
        <v>0</v>
      </c>
      <c r="X551" s="51">
        <v>0</v>
      </c>
      <c r="Y551" s="60">
        <f>SUM(Y552+Y553+Y554+Y555+Y556+Y557+Y558)</f>
        <v>0</v>
      </c>
    </row>
    <row r="552" spans="1:25" s="57" customFormat="1" ht="12.75" hidden="1" customHeight="1" x14ac:dyDescent="0.25">
      <c r="A552" s="52"/>
      <c r="B552" s="53" t="s">
        <v>131</v>
      </c>
      <c r="C552" s="54" t="s">
        <v>132</v>
      </c>
      <c r="D552" s="55"/>
      <c r="E552" s="55"/>
      <c r="F552" s="43">
        <f t="shared" si="318"/>
        <v>0</v>
      </c>
      <c r="G552" s="43"/>
      <c r="H552" s="55"/>
      <c r="I552" s="505"/>
      <c r="J552" s="55"/>
      <c r="K552" s="55"/>
      <c r="L552" s="55"/>
      <c r="M552" s="505"/>
      <c r="N552" s="55"/>
      <c r="O552" s="55"/>
      <c r="P552" s="55"/>
      <c r="Q552" s="55"/>
      <c r="R552" s="55"/>
      <c r="S552" s="55"/>
      <c r="T552" s="55"/>
      <c r="U552" s="43" t="e">
        <f>SUM(#REF!+#REF!)</f>
        <v>#REF!</v>
      </c>
      <c r="V552" s="55"/>
      <c r="W552" s="43">
        <f t="shared" si="309"/>
        <v>0</v>
      </c>
      <c r="X552" s="56"/>
      <c r="Y552" s="55"/>
    </row>
    <row r="553" spans="1:25" s="57" customFormat="1" hidden="1" x14ac:dyDescent="0.25">
      <c r="A553" s="52"/>
      <c r="B553" s="53" t="s">
        <v>133</v>
      </c>
      <c r="C553" s="54" t="s">
        <v>134</v>
      </c>
      <c r="D553" s="55"/>
      <c r="E553" s="55"/>
      <c r="F553" s="43">
        <f t="shared" si="318"/>
        <v>0</v>
      </c>
      <c r="G553" s="43"/>
      <c r="H553" s="55"/>
      <c r="I553" s="505"/>
      <c r="J553" s="55"/>
      <c r="K553" s="55"/>
      <c r="L553" s="55"/>
      <c r="M553" s="505"/>
      <c r="N553" s="55"/>
      <c r="O553" s="55"/>
      <c r="P553" s="55"/>
      <c r="Q553" s="55"/>
      <c r="R553" s="55"/>
      <c r="S553" s="55"/>
      <c r="T553" s="55"/>
      <c r="U553" s="43" t="e">
        <f>SUM(#REF!+#REF!)</f>
        <v>#REF!</v>
      </c>
      <c r="V553" s="55"/>
      <c r="W553" s="43">
        <f t="shared" si="309"/>
        <v>0</v>
      </c>
      <c r="X553" s="56"/>
      <c r="Y553" s="55"/>
    </row>
    <row r="554" spans="1:25" s="57" customFormat="1" hidden="1" x14ac:dyDescent="0.25">
      <c r="A554" s="52"/>
      <c r="B554" s="53" t="s">
        <v>135</v>
      </c>
      <c r="C554" s="54" t="s">
        <v>136</v>
      </c>
      <c r="D554" s="55"/>
      <c r="E554" s="55"/>
      <c r="F554" s="43">
        <f t="shared" si="318"/>
        <v>0</v>
      </c>
      <c r="G554" s="43"/>
      <c r="H554" s="55"/>
      <c r="I554" s="505"/>
      <c r="J554" s="55"/>
      <c r="K554" s="55"/>
      <c r="L554" s="55"/>
      <c r="M554" s="505"/>
      <c r="N554" s="55"/>
      <c r="O554" s="55"/>
      <c r="P554" s="55"/>
      <c r="Q554" s="55"/>
      <c r="R554" s="55"/>
      <c r="S554" s="55"/>
      <c r="T554" s="55"/>
      <c r="U554" s="43" t="e">
        <f>SUM(#REF!+#REF!)</f>
        <v>#REF!</v>
      </c>
      <c r="V554" s="55"/>
      <c r="W554" s="43">
        <f t="shared" si="309"/>
        <v>0</v>
      </c>
      <c r="X554" s="56"/>
      <c r="Y554" s="55"/>
    </row>
    <row r="555" spans="1:25" s="57" customFormat="1" hidden="1" x14ac:dyDescent="0.25">
      <c r="A555" s="52"/>
      <c r="B555" s="53" t="s">
        <v>137</v>
      </c>
      <c r="C555" s="54" t="s">
        <v>138</v>
      </c>
      <c r="D555" s="55"/>
      <c r="E555" s="55"/>
      <c r="F555" s="43">
        <f t="shared" si="318"/>
        <v>0</v>
      </c>
      <c r="G555" s="43"/>
      <c r="H555" s="55"/>
      <c r="I555" s="505"/>
      <c r="J555" s="55"/>
      <c r="K555" s="55"/>
      <c r="L555" s="55"/>
      <c r="M555" s="505"/>
      <c r="N555" s="55"/>
      <c r="O555" s="55"/>
      <c r="P555" s="55"/>
      <c r="Q555" s="55"/>
      <c r="R555" s="55"/>
      <c r="S555" s="55"/>
      <c r="T555" s="55"/>
      <c r="U555" s="43" t="e">
        <f>SUM(#REF!+#REF!)</f>
        <v>#REF!</v>
      </c>
      <c r="V555" s="55"/>
      <c r="W555" s="43">
        <f t="shared" si="309"/>
        <v>0</v>
      </c>
      <c r="X555" s="56"/>
      <c r="Y555" s="55"/>
    </row>
    <row r="556" spans="1:25" s="57" customFormat="1" hidden="1" x14ac:dyDescent="0.25">
      <c r="A556" s="52"/>
      <c r="B556" s="52">
        <v>3295</v>
      </c>
      <c r="C556" s="54" t="s">
        <v>139</v>
      </c>
      <c r="D556" s="55"/>
      <c r="E556" s="55"/>
      <c r="F556" s="43">
        <f t="shared" si="318"/>
        <v>0</v>
      </c>
      <c r="G556" s="43"/>
      <c r="H556" s="55"/>
      <c r="I556" s="505"/>
      <c r="J556" s="55"/>
      <c r="K556" s="55"/>
      <c r="L556" s="55"/>
      <c r="M556" s="505"/>
      <c r="N556" s="55"/>
      <c r="O556" s="55"/>
      <c r="P556" s="55"/>
      <c r="Q556" s="55"/>
      <c r="R556" s="55"/>
      <c r="S556" s="55"/>
      <c r="T556" s="55"/>
      <c r="U556" s="43" t="e">
        <f>SUM(#REF!+#REF!)</f>
        <v>#REF!</v>
      </c>
      <c r="V556" s="55"/>
      <c r="W556" s="43">
        <f t="shared" si="309"/>
        <v>0</v>
      </c>
      <c r="X556" s="56"/>
      <c r="Y556" s="55"/>
    </row>
    <row r="557" spans="1:25" s="57" customFormat="1" hidden="1" x14ac:dyDescent="0.25">
      <c r="A557" s="52"/>
      <c r="B557" s="52">
        <v>3296</v>
      </c>
      <c r="C557" s="65" t="s">
        <v>140</v>
      </c>
      <c r="D557" s="55"/>
      <c r="E557" s="55"/>
      <c r="F557" s="43">
        <f t="shared" si="318"/>
        <v>0</v>
      </c>
      <c r="G557" s="43"/>
      <c r="H557" s="55"/>
      <c r="I557" s="505"/>
      <c r="J557" s="55"/>
      <c r="K557" s="55"/>
      <c r="L557" s="55"/>
      <c r="M557" s="505"/>
      <c r="N557" s="55"/>
      <c r="O557" s="55"/>
      <c r="P557" s="55"/>
      <c r="Q557" s="55"/>
      <c r="R557" s="55"/>
      <c r="S557" s="55"/>
      <c r="T557" s="55"/>
      <c r="U557" s="43" t="e">
        <f>SUM(#REF!+#REF!)</f>
        <v>#REF!</v>
      </c>
      <c r="V557" s="55"/>
      <c r="W557" s="43">
        <f t="shared" si="309"/>
        <v>0</v>
      </c>
      <c r="X557" s="56"/>
      <c r="Y557" s="55"/>
    </row>
    <row r="558" spans="1:25" s="57" customFormat="1" hidden="1" x14ac:dyDescent="0.25">
      <c r="A558" s="52"/>
      <c r="B558" s="53" t="s">
        <v>141</v>
      </c>
      <c r="C558" s="54" t="s">
        <v>142</v>
      </c>
      <c r="D558" s="55"/>
      <c r="E558" s="55"/>
      <c r="F558" s="43">
        <f t="shared" si="318"/>
        <v>0</v>
      </c>
      <c r="G558" s="43"/>
      <c r="H558" s="55"/>
      <c r="I558" s="505"/>
      <c r="J558" s="55"/>
      <c r="K558" s="55"/>
      <c r="L558" s="55"/>
      <c r="M558" s="505"/>
      <c r="N558" s="55"/>
      <c r="O558" s="55"/>
      <c r="P558" s="55"/>
      <c r="Q558" s="55"/>
      <c r="R558" s="55"/>
      <c r="S558" s="55"/>
      <c r="T558" s="55"/>
      <c r="U558" s="43" t="e">
        <f>SUM(#REF!+#REF!)</f>
        <v>#REF!</v>
      </c>
      <c r="V558" s="55"/>
      <c r="W558" s="43">
        <f t="shared" si="309"/>
        <v>0</v>
      </c>
      <c r="X558" s="56"/>
      <c r="Y558" s="55"/>
    </row>
    <row r="559" spans="1:25" s="61" customFormat="1" hidden="1" x14ac:dyDescent="0.25">
      <c r="A559" s="50"/>
      <c r="B559" s="58">
        <v>34</v>
      </c>
      <c r="C559" s="59" t="s">
        <v>143</v>
      </c>
      <c r="D559" s="60">
        <f>SUM(D560+D565)</f>
        <v>0</v>
      </c>
      <c r="E559" s="60">
        <f>SUM(E560+E565)</f>
        <v>0</v>
      </c>
      <c r="F559" s="43">
        <f t="shared" si="318"/>
        <v>0</v>
      </c>
      <c r="G559" s="60"/>
      <c r="H559" s="60">
        <f>SUM(H560+H565)</f>
        <v>0</v>
      </c>
      <c r="I559" s="506">
        <f>SUM(I560+I565)</f>
        <v>0</v>
      </c>
      <c r="J559" s="60">
        <f t="shared" ref="J559:T559" si="322">SUM(J560+J565)</f>
        <v>0</v>
      </c>
      <c r="K559" s="60">
        <f t="shared" ref="K559" si="323">SUM(K560+K565)</f>
        <v>0</v>
      </c>
      <c r="L559" s="60">
        <f t="shared" si="322"/>
        <v>0</v>
      </c>
      <c r="M559" s="506">
        <f t="shared" si="322"/>
        <v>0</v>
      </c>
      <c r="N559" s="60">
        <f>SUM(N560+N565)</f>
        <v>0</v>
      </c>
      <c r="O559" s="60">
        <f>SUM(O560+O565)</f>
        <v>0</v>
      </c>
      <c r="P559" s="60">
        <f t="shared" si="322"/>
        <v>0</v>
      </c>
      <c r="Q559" s="60">
        <f t="shared" si="322"/>
        <v>0</v>
      </c>
      <c r="R559" s="60">
        <f t="shared" si="322"/>
        <v>0</v>
      </c>
      <c r="S559" s="60">
        <f t="shared" si="322"/>
        <v>0</v>
      </c>
      <c r="T559" s="60">
        <f t="shared" si="322"/>
        <v>0</v>
      </c>
      <c r="U559" s="43" t="e">
        <f>SUM(#REF!+#REF!)</f>
        <v>#REF!</v>
      </c>
      <c r="V559" s="60">
        <f>SUM(V560+V565)</f>
        <v>0</v>
      </c>
      <c r="W559" s="43">
        <f t="shared" si="309"/>
        <v>0</v>
      </c>
      <c r="X559" s="51">
        <v>0</v>
      </c>
      <c r="Y559" s="60">
        <f>SUM(Y560+Y565)</f>
        <v>0</v>
      </c>
    </row>
    <row r="560" spans="1:25" s="61" customFormat="1" hidden="1" x14ac:dyDescent="0.25">
      <c r="A560" s="58"/>
      <c r="B560" s="58">
        <v>342</v>
      </c>
      <c r="C560" s="59" t="s">
        <v>144</v>
      </c>
      <c r="D560" s="60">
        <f>SUM(D561+D562+D563+D564)</f>
        <v>0</v>
      </c>
      <c r="E560" s="60">
        <f>SUM(E561+E562+E563+E564)</f>
        <v>0</v>
      </c>
      <c r="F560" s="43">
        <f t="shared" si="318"/>
        <v>0</v>
      </c>
      <c r="G560" s="60"/>
      <c r="H560" s="60">
        <f>SUM(H561+H562+H563+H564)</f>
        <v>0</v>
      </c>
      <c r="I560" s="506">
        <f>SUM(I561+I562+I563+I564)</f>
        <v>0</v>
      </c>
      <c r="J560" s="60">
        <f t="shared" ref="J560:T560" si="324">SUM(J561+J562+J563+J564)</f>
        <v>0</v>
      </c>
      <c r="K560" s="60">
        <f t="shared" ref="K560" si="325">SUM(K561+K562+K563+K564)</f>
        <v>0</v>
      </c>
      <c r="L560" s="60">
        <f t="shared" si="324"/>
        <v>0</v>
      </c>
      <c r="M560" s="506">
        <f t="shared" si="324"/>
        <v>0</v>
      </c>
      <c r="N560" s="60">
        <f>SUM(N561+N562+N563+N564)</f>
        <v>0</v>
      </c>
      <c r="O560" s="60">
        <f>SUM(O561+O562+O563+O564)</f>
        <v>0</v>
      </c>
      <c r="P560" s="60">
        <f t="shared" si="324"/>
        <v>0</v>
      </c>
      <c r="Q560" s="60">
        <f t="shared" si="324"/>
        <v>0</v>
      </c>
      <c r="R560" s="60">
        <f t="shared" si="324"/>
        <v>0</v>
      </c>
      <c r="S560" s="60">
        <f t="shared" si="324"/>
        <v>0</v>
      </c>
      <c r="T560" s="60">
        <f t="shared" si="324"/>
        <v>0</v>
      </c>
      <c r="U560" s="43" t="e">
        <f>SUM(#REF!+#REF!)</f>
        <v>#REF!</v>
      </c>
      <c r="V560" s="60">
        <f>SUM(V561+V562+V563+V564)</f>
        <v>0</v>
      </c>
      <c r="W560" s="43">
        <f t="shared" si="309"/>
        <v>0</v>
      </c>
      <c r="X560" s="51">
        <v>0</v>
      </c>
      <c r="Y560" s="60">
        <f>SUM(Y561+Y562+Y563+Y564)</f>
        <v>0</v>
      </c>
    </row>
    <row r="561" spans="1:25" s="57" customFormat="1" ht="27.75" hidden="1" customHeight="1" x14ac:dyDescent="0.25">
      <c r="A561" s="52"/>
      <c r="B561" s="53" t="s">
        <v>145</v>
      </c>
      <c r="C561" s="54" t="s">
        <v>146</v>
      </c>
      <c r="D561" s="55"/>
      <c r="E561" s="55"/>
      <c r="F561" s="43">
        <f t="shared" si="318"/>
        <v>0</v>
      </c>
      <c r="G561" s="43"/>
      <c r="H561" s="55"/>
      <c r="I561" s="505"/>
      <c r="J561" s="55"/>
      <c r="K561" s="55"/>
      <c r="L561" s="55"/>
      <c r="M561" s="505"/>
      <c r="N561" s="55"/>
      <c r="O561" s="55"/>
      <c r="P561" s="55"/>
      <c r="Q561" s="55"/>
      <c r="R561" s="55"/>
      <c r="S561" s="55"/>
      <c r="T561" s="55"/>
      <c r="U561" s="43" t="e">
        <f>SUM(#REF!+#REF!)</f>
        <v>#REF!</v>
      </c>
      <c r="V561" s="55"/>
      <c r="W561" s="43">
        <f t="shared" si="309"/>
        <v>0</v>
      </c>
      <c r="X561" s="56"/>
      <c r="Y561" s="55"/>
    </row>
    <row r="562" spans="1:25" s="57" customFormat="1" hidden="1" x14ac:dyDescent="0.25">
      <c r="A562" s="52"/>
      <c r="B562" s="52">
        <v>3426</v>
      </c>
      <c r="C562" s="54" t="s">
        <v>147</v>
      </c>
      <c r="D562" s="55"/>
      <c r="E562" s="55"/>
      <c r="F562" s="43">
        <f t="shared" si="318"/>
        <v>0</v>
      </c>
      <c r="G562" s="43"/>
      <c r="H562" s="55"/>
      <c r="I562" s="505"/>
      <c r="J562" s="55"/>
      <c r="K562" s="55"/>
      <c r="L562" s="55"/>
      <c r="M562" s="505"/>
      <c r="N562" s="55"/>
      <c r="O562" s="55"/>
      <c r="P562" s="55"/>
      <c r="Q562" s="55"/>
      <c r="R562" s="55"/>
      <c r="S562" s="55"/>
      <c r="T562" s="55"/>
      <c r="U562" s="43" t="e">
        <f>SUM(#REF!+#REF!)</f>
        <v>#REF!</v>
      </c>
      <c r="V562" s="55"/>
      <c r="W562" s="43">
        <f t="shared" si="309"/>
        <v>0</v>
      </c>
      <c r="X562" s="56"/>
      <c r="Y562" s="55"/>
    </row>
    <row r="563" spans="1:25" s="57" customFormat="1" ht="27" hidden="1" x14ac:dyDescent="0.25">
      <c r="A563" s="52"/>
      <c r="B563" s="52">
        <v>3427</v>
      </c>
      <c r="C563" s="54" t="s">
        <v>148</v>
      </c>
      <c r="D563" s="55"/>
      <c r="E563" s="55"/>
      <c r="F563" s="43">
        <f t="shared" si="318"/>
        <v>0</v>
      </c>
      <c r="G563" s="43"/>
      <c r="H563" s="55"/>
      <c r="I563" s="505"/>
      <c r="J563" s="55"/>
      <c r="K563" s="55"/>
      <c r="L563" s="55"/>
      <c r="M563" s="505"/>
      <c r="N563" s="55"/>
      <c r="O563" s="55"/>
      <c r="P563" s="55"/>
      <c r="Q563" s="55"/>
      <c r="R563" s="55"/>
      <c r="S563" s="55"/>
      <c r="T563" s="55"/>
      <c r="U563" s="43" t="e">
        <f>SUM(#REF!+#REF!)</f>
        <v>#REF!</v>
      </c>
      <c r="V563" s="55"/>
      <c r="W563" s="43">
        <f t="shared" si="309"/>
        <v>0</v>
      </c>
      <c r="X563" s="56"/>
      <c r="Y563" s="55"/>
    </row>
    <row r="564" spans="1:25" s="57" customFormat="1" hidden="1" x14ac:dyDescent="0.25">
      <c r="A564" s="52"/>
      <c r="B564" s="52">
        <v>3428</v>
      </c>
      <c r="C564" s="54" t="s">
        <v>149</v>
      </c>
      <c r="D564" s="55"/>
      <c r="E564" s="55"/>
      <c r="F564" s="43">
        <f t="shared" si="318"/>
        <v>0</v>
      </c>
      <c r="G564" s="43"/>
      <c r="H564" s="55"/>
      <c r="I564" s="505"/>
      <c r="J564" s="55"/>
      <c r="K564" s="55"/>
      <c r="L564" s="55"/>
      <c r="M564" s="505"/>
      <c r="N564" s="55"/>
      <c r="O564" s="55"/>
      <c r="P564" s="55"/>
      <c r="Q564" s="55"/>
      <c r="R564" s="55"/>
      <c r="S564" s="55"/>
      <c r="T564" s="55"/>
      <c r="U564" s="43" t="e">
        <f>SUM(#REF!+#REF!)</f>
        <v>#REF!</v>
      </c>
      <c r="V564" s="55"/>
      <c r="W564" s="43">
        <f t="shared" si="309"/>
        <v>0</v>
      </c>
      <c r="X564" s="56"/>
      <c r="Y564" s="55"/>
    </row>
    <row r="565" spans="1:25" s="61" customFormat="1" hidden="1" x14ac:dyDescent="0.25">
      <c r="A565" s="58"/>
      <c r="B565" s="58">
        <v>343</v>
      </c>
      <c r="C565" s="59"/>
      <c r="D565" s="60">
        <f>SUM(D566+D567+D568+D569)</f>
        <v>0</v>
      </c>
      <c r="E565" s="60">
        <f>SUM(E566+E567+E568+E569)</f>
        <v>0</v>
      </c>
      <c r="F565" s="43">
        <f t="shared" si="318"/>
        <v>0</v>
      </c>
      <c r="G565" s="60"/>
      <c r="H565" s="60">
        <f>SUM(H566+H567+H568+H569)</f>
        <v>0</v>
      </c>
      <c r="I565" s="506">
        <f>SUM(I566+I567+I568+I569)</f>
        <v>0</v>
      </c>
      <c r="J565" s="60">
        <f t="shared" ref="J565:T565" si="326">SUM(J566+J567+J568+J569)</f>
        <v>0</v>
      </c>
      <c r="K565" s="60">
        <f t="shared" ref="K565" si="327">SUM(K566+K567+K568+K569)</f>
        <v>0</v>
      </c>
      <c r="L565" s="60">
        <f t="shared" si="326"/>
        <v>0</v>
      </c>
      <c r="M565" s="506">
        <f t="shared" si="326"/>
        <v>0</v>
      </c>
      <c r="N565" s="60">
        <f>SUM(N566+N567+N568+N569)</f>
        <v>0</v>
      </c>
      <c r="O565" s="60">
        <f>SUM(O566+O567+O568+O569)</f>
        <v>0</v>
      </c>
      <c r="P565" s="60">
        <f t="shared" si="326"/>
        <v>0</v>
      </c>
      <c r="Q565" s="60">
        <f t="shared" si="326"/>
        <v>0</v>
      </c>
      <c r="R565" s="60">
        <f t="shared" si="326"/>
        <v>0</v>
      </c>
      <c r="S565" s="60">
        <f t="shared" si="326"/>
        <v>0</v>
      </c>
      <c r="T565" s="60">
        <f t="shared" si="326"/>
        <v>0</v>
      </c>
      <c r="U565" s="43" t="e">
        <f>SUM(#REF!+#REF!)</f>
        <v>#REF!</v>
      </c>
      <c r="V565" s="60">
        <f>SUM(V566+V567+V568+V569)</f>
        <v>0</v>
      </c>
      <c r="W565" s="43">
        <f t="shared" si="309"/>
        <v>0</v>
      </c>
      <c r="X565" s="51">
        <v>0</v>
      </c>
      <c r="Y565" s="60">
        <f>SUM(Y566+Y567+Y568+Y569)</f>
        <v>0</v>
      </c>
    </row>
    <row r="566" spans="1:25" s="57" customFormat="1" hidden="1" x14ac:dyDescent="0.25">
      <c r="A566" s="52"/>
      <c r="B566" s="53" t="s">
        <v>150</v>
      </c>
      <c r="C566" s="54" t="s">
        <v>151</v>
      </c>
      <c r="D566" s="55"/>
      <c r="E566" s="55"/>
      <c r="F566" s="43">
        <f t="shared" si="318"/>
        <v>0</v>
      </c>
      <c r="G566" s="43"/>
      <c r="H566" s="55"/>
      <c r="I566" s="505"/>
      <c r="J566" s="55"/>
      <c r="K566" s="55"/>
      <c r="L566" s="55"/>
      <c r="M566" s="505"/>
      <c r="N566" s="55"/>
      <c r="O566" s="55"/>
      <c r="P566" s="55"/>
      <c r="Q566" s="55"/>
      <c r="R566" s="55"/>
      <c r="S566" s="55"/>
      <c r="T566" s="55"/>
      <c r="U566" s="43" t="e">
        <f>SUM(#REF!+#REF!)</f>
        <v>#REF!</v>
      </c>
      <c r="V566" s="55"/>
      <c r="W566" s="43">
        <f t="shared" si="309"/>
        <v>0</v>
      </c>
      <c r="X566" s="56"/>
      <c r="Y566" s="55"/>
    </row>
    <row r="567" spans="1:25" s="57" customFormat="1" hidden="1" x14ac:dyDescent="0.25">
      <c r="A567" s="52"/>
      <c r="B567" s="53" t="s">
        <v>152</v>
      </c>
      <c r="C567" s="54" t="s">
        <v>153</v>
      </c>
      <c r="D567" s="55"/>
      <c r="E567" s="55"/>
      <c r="F567" s="43">
        <f t="shared" si="318"/>
        <v>0</v>
      </c>
      <c r="G567" s="43"/>
      <c r="H567" s="55"/>
      <c r="I567" s="505"/>
      <c r="J567" s="55"/>
      <c r="K567" s="55"/>
      <c r="L567" s="55"/>
      <c r="M567" s="505"/>
      <c r="N567" s="55"/>
      <c r="O567" s="55"/>
      <c r="P567" s="55"/>
      <c r="Q567" s="55"/>
      <c r="R567" s="55"/>
      <c r="S567" s="55"/>
      <c r="T567" s="55"/>
      <c r="U567" s="43" t="e">
        <f>SUM(#REF!+#REF!)</f>
        <v>#REF!</v>
      </c>
      <c r="V567" s="55"/>
      <c r="W567" s="43">
        <f t="shared" si="309"/>
        <v>0</v>
      </c>
      <c r="X567" s="56"/>
      <c r="Y567" s="55"/>
    </row>
    <row r="568" spans="1:25" s="57" customFormat="1" hidden="1" x14ac:dyDescent="0.25">
      <c r="A568" s="52"/>
      <c r="B568" s="53" t="s">
        <v>154</v>
      </c>
      <c r="C568" s="54" t="s">
        <v>155</v>
      </c>
      <c r="D568" s="55"/>
      <c r="E568" s="55"/>
      <c r="F568" s="43">
        <f t="shared" si="318"/>
        <v>0</v>
      </c>
      <c r="G568" s="43"/>
      <c r="H568" s="55"/>
      <c r="I568" s="505"/>
      <c r="J568" s="55"/>
      <c r="K568" s="55"/>
      <c r="L568" s="55"/>
      <c r="M568" s="505"/>
      <c r="N568" s="55"/>
      <c r="O568" s="55"/>
      <c r="P568" s="55"/>
      <c r="Q568" s="55"/>
      <c r="R568" s="55"/>
      <c r="S568" s="55"/>
      <c r="T568" s="55"/>
      <c r="U568" s="43" t="e">
        <f>SUM(#REF!+#REF!)</f>
        <v>#REF!</v>
      </c>
      <c r="V568" s="55"/>
      <c r="W568" s="43">
        <f t="shared" si="309"/>
        <v>0</v>
      </c>
      <c r="X568" s="56"/>
      <c r="Y568" s="55"/>
    </row>
    <row r="569" spans="1:25" s="57" customFormat="1" hidden="1" x14ac:dyDescent="0.25">
      <c r="A569" s="52"/>
      <c r="B569" s="53" t="s">
        <v>156</v>
      </c>
      <c r="C569" s="54" t="s">
        <v>157</v>
      </c>
      <c r="D569" s="55"/>
      <c r="E569" s="55"/>
      <c r="F569" s="43">
        <f t="shared" si="318"/>
        <v>0</v>
      </c>
      <c r="G569" s="43"/>
      <c r="H569" s="55"/>
      <c r="I569" s="505"/>
      <c r="J569" s="55"/>
      <c r="K569" s="55"/>
      <c r="L569" s="55"/>
      <c r="M569" s="505"/>
      <c r="N569" s="55"/>
      <c r="O569" s="55"/>
      <c r="P569" s="55"/>
      <c r="Q569" s="55"/>
      <c r="R569" s="55"/>
      <c r="S569" s="55"/>
      <c r="T569" s="55"/>
      <c r="U569" s="43" t="e">
        <f>SUM(#REF!+#REF!)</f>
        <v>#REF!</v>
      </c>
      <c r="V569" s="55"/>
      <c r="W569" s="43">
        <f t="shared" si="309"/>
        <v>0</v>
      </c>
      <c r="X569" s="56"/>
      <c r="Y569" s="55"/>
    </row>
    <row r="570" spans="1:25" s="46" customFormat="1" hidden="1" x14ac:dyDescent="0.25">
      <c r="B570" s="66">
        <v>4</v>
      </c>
      <c r="C570" s="46" t="s">
        <v>158</v>
      </c>
      <c r="D570" s="49">
        <f>SUM(D571)</f>
        <v>0</v>
      </c>
      <c r="E570" s="49">
        <f t="shared" ref="E570:V570" si="328">SUM(E571)</f>
        <v>0</v>
      </c>
      <c r="F570" s="43">
        <f t="shared" si="318"/>
        <v>0</v>
      </c>
      <c r="G570" s="49"/>
      <c r="H570" s="49">
        <f t="shared" si="328"/>
        <v>0</v>
      </c>
      <c r="I570" s="368">
        <f t="shared" si="328"/>
        <v>0</v>
      </c>
      <c r="J570" s="49">
        <f t="shared" si="328"/>
        <v>0</v>
      </c>
      <c r="K570" s="49">
        <f t="shared" si="328"/>
        <v>0</v>
      </c>
      <c r="L570" s="49">
        <f t="shared" si="328"/>
        <v>0</v>
      </c>
      <c r="M570" s="368">
        <f t="shared" si="328"/>
        <v>0</v>
      </c>
      <c r="N570" s="49">
        <f t="shared" si="328"/>
        <v>0</v>
      </c>
      <c r="O570" s="49">
        <f t="shared" si="328"/>
        <v>0</v>
      </c>
      <c r="P570" s="49">
        <f t="shared" si="328"/>
        <v>0</v>
      </c>
      <c r="Q570" s="49">
        <f t="shared" si="328"/>
        <v>0</v>
      </c>
      <c r="R570" s="49">
        <f t="shared" si="328"/>
        <v>0</v>
      </c>
      <c r="S570" s="49">
        <f t="shared" si="328"/>
        <v>0</v>
      </c>
      <c r="T570" s="49">
        <f t="shared" si="328"/>
        <v>0</v>
      </c>
      <c r="U570" s="43" t="e">
        <f>SUM(#REF!+#REF!)</f>
        <v>#REF!</v>
      </c>
      <c r="V570" s="49">
        <f t="shared" si="328"/>
        <v>0</v>
      </c>
      <c r="W570" s="43">
        <f t="shared" si="309"/>
        <v>0</v>
      </c>
      <c r="X570" s="51">
        <v>0</v>
      </c>
      <c r="Y570" s="49">
        <f>SUM(Y571)</f>
        <v>0</v>
      </c>
    </row>
    <row r="571" spans="1:25" s="46" customFormat="1" hidden="1" x14ac:dyDescent="0.25">
      <c r="B571" s="66">
        <v>42</v>
      </c>
      <c r="D571" s="49">
        <f>SUM(D572+D580+D583+D588)</f>
        <v>0</v>
      </c>
      <c r="E571" s="49">
        <f>SUM(E572+E580+E583+E588)</f>
        <v>0</v>
      </c>
      <c r="F571" s="43">
        <f t="shared" si="318"/>
        <v>0</v>
      </c>
      <c r="G571" s="49"/>
      <c r="H571" s="49">
        <f>SUM(H572+H580+H583+H588)</f>
        <v>0</v>
      </c>
      <c r="I571" s="368">
        <f>SUM(I572+I580+I583+I588)</f>
        <v>0</v>
      </c>
      <c r="J571" s="49">
        <f t="shared" ref="J571:T571" si="329">SUM(J572+J580+J583+J588)</f>
        <v>0</v>
      </c>
      <c r="K571" s="49">
        <f t="shared" ref="K571" si="330">SUM(K572+K580+K583+K588)</f>
        <v>0</v>
      </c>
      <c r="L571" s="49">
        <f t="shared" si="329"/>
        <v>0</v>
      </c>
      <c r="M571" s="368">
        <f t="shared" si="329"/>
        <v>0</v>
      </c>
      <c r="N571" s="49">
        <f>SUM(N572+N580+N583+N588)</f>
        <v>0</v>
      </c>
      <c r="O571" s="49">
        <f>SUM(O572+O580+O583+O588)</f>
        <v>0</v>
      </c>
      <c r="P571" s="49">
        <f t="shared" si="329"/>
        <v>0</v>
      </c>
      <c r="Q571" s="49">
        <f t="shared" si="329"/>
        <v>0</v>
      </c>
      <c r="R571" s="49">
        <f t="shared" si="329"/>
        <v>0</v>
      </c>
      <c r="S571" s="49">
        <f t="shared" si="329"/>
        <v>0</v>
      </c>
      <c r="T571" s="49">
        <f t="shared" si="329"/>
        <v>0</v>
      </c>
      <c r="U571" s="43" t="e">
        <f>SUM(#REF!+#REF!)</f>
        <v>#REF!</v>
      </c>
      <c r="V571" s="49">
        <f>SUM(V572+V580+V583+V588)</f>
        <v>0</v>
      </c>
      <c r="W571" s="43">
        <f t="shared" si="309"/>
        <v>0</v>
      </c>
      <c r="X571" s="51">
        <v>0</v>
      </c>
      <c r="Y571" s="49">
        <f>SUM(Y572+Y580+Y583+Y588)</f>
        <v>0</v>
      </c>
    </row>
    <row r="572" spans="1:25" s="46" customFormat="1" hidden="1" x14ac:dyDescent="0.25">
      <c r="B572" s="66">
        <v>422</v>
      </c>
      <c r="D572" s="49">
        <f>SUM(D573+D574+D575+D576+D577+D578+D579)</f>
        <v>0</v>
      </c>
      <c r="E572" s="49">
        <f>SUM(E573+E574+E575+E576+E577+E578+E579)</f>
        <v>0</v>
      </c>
      <c r="F572" s="43">
        <f t="shared" si="318"/>
        <v>0</v>
      </c>
      <c r="G572" s="49"/>
      <c r="H572" s="49">
        <f>SUM(H573+H574+H575+H576+H577+H578+H579)</f>
        <v>0</v>
      </c>
      <c r="I572" s="368">
        <f>SUM(I573+I574+I575+I576+I577+I578+I579)</f>
        <v>0</v>
      </c>
      <c r="J572" s="49">
        <f t="shared" ref="J572:T572" si="331">SUM(J573+J574+J575+J576+J577+J578+J579)</f>
        <v>0</v>
      </c>
      <c r="K572" s="49">
        <f t="shared" ref="K572" si="332">SUM(K573+K574+K575+K576+K577+K578+K579)</f>
        <v>0</v>
      </c>
      <c r="L572" s="49">
        <f t="shared" si="331"/>
        <v>0</v>
      </c>
      <c r="M572" s="368">
        <f t="shared" si="331"/>
        <v>0</v>
      </c>
      <c r="N572" s="49">
        <f>SUM(N573+N574+N575+N576+N577+N578+N579)</f>
        <v>0</v>
      </c>
      <c r="O572" s="49">
        <f>SUM(O573+O574+O575+O576+O577+O578+O579)</f>
        <v>0</v>
      </c>
      <c r="P572" s="49">
        <f t="shared" si="331"/>
        <v>0</v>
      </c>
      <c r="Q572" s="49">
        <f t="shared" si="331"/>
        <v>0</v>
      </c>
      <c r="R572" s="49">
        <f t="shared" si="331"/>
        <v>0</v>
      </c>
      <c r="S572" s="49">
        <f t="shared" si="331"/>
        <v>0</v>
      </c>
      <c r="T572" s="49">
        <f t="shared" si="331"/>
        <v>0</v>
      </c>
      <c r="U572" s="43" t="e">
        <f>SUM(#REF!+#REF!)</f>
        <v>#REF!</v>
      </c>
      <c r="V572" s="49">
        <f>SUM(V573+V574+V575+V576+V577+V578+V579)</f>
        <v>0</v>
      </c>
      <c r="W572" s="43">
        <f t="shared" si="309"/>
        <v>0</v>
      </c>
      <c r="X572" s="51">
        <v>0</v>
      </c>
      <c r="Y572" s="49">
        <f>SUM(Y573+Y574+Y575+Y576+Y577+Y578+Y579)</f>
        <v>0</v>
      </c>
    </row>
    <row r="573" spans="1:25" s="57" customFormat="1" hidden="1" x14ac:dyDescent="0.25">
      <c r="A573" s="52"/>
      <c r="B573" s="67" t="s">
        <v>159</v>
      </c>
      <c r="C573" s="68" t="s">
        <v>160</v>
      </c>
      <c r="D573" s="55"/>
      <c r="E573" s="55"/>
      <c r="F573" s="43">
        <f t="shared" si="318"/>
        <v>0</v>
      </c>
      <c r="G573" s="43"/>
      <c r="H573" s="55"/>
      <c r="I573" s="505"/>
      <c r="J573" s="55"/>
      <c r="K573" s="55"/>
      <c r="L573" s="55"/>
      <c r="M573" s="505"/>
      <c r="N573" s="55"/>
      <c r="O573" s="55"/>
      <c r="P573" s="55"/>
      <c r="Q573" s="55"/>
      <c r="R573" s="55"/>
      <c r="S573" s="55"/>
      <c r="T573" s="55"/>
      <c r="U573" s="43" t="e">
        <f>SUM(#REF!+#REF!)</f>
        <v>#REF!</v>
      </c>
      <c r="V573" s="55"/>
      <c r="W573" s="43">
        <f t="shared" si="309"/>
        <v>0</v>
      </c>
      <c r="X573" s="56"/>
      <c r="Y573" s="55"/>
    </row>
    <row r="574" spans="1:25" s="57" customFormat="1" hidden="1" x14ac:dyDescent="0.25">
      <c r="A574" s="52"/>
      <c r="B574" s="67" t="s">
        <v>161</v>
      </c>
      <c r="C574" s="68" t="s">
        <v>162</v>
      </c>
      <c r="D574" s="55"/>
      <c r="E574" s="55"/>
      <c r="F574" s="43">
        <f t="shared" si="318"/>
        <v>0</v>
      </c>
      <c r="G574" s="43"/>
      <c r="H574" s="55"/>
      <c r="I574" s="505"/>
      <c r="J574" s="55"/>
      <c r="K574" s="55"/>
      <c r="L574" s="55"/>
      <c r="M574" s="505"/>
      <c r="N574" s="55"/>
      <c r="O574" s="55"/>
      <c r="P574" s="55"/>
      <c r="Q574" s="55"/>
      <c r="R574" s="55"/>
      <c r="S574" s="55"/>
      <c r="T574" s="55"/>
      <c r="U574" s="43" t="e">
        <f>SUM(#REF!+#REF!)</f>
        <v>#REF!</v>
      </c>
      <c r="V574" s="55"/>
      <c r="W574" s="43">
        <f t="shared" si="309"/>
        <v>0</v>
      </c>
      <c r="X574" s="56"/>
      <c r="Y574" s="55"/>
    </row>
    <row r="575" spans="1:25" s="57" customFormat="1" hidden="1" x14ac:dyDescent="0.25">
      <c r="A575" s="52"/>
      <c r="B575" s="67" t="s">
        <v>163</v>
      </c>
      <c r="C575" s="68" t="s">
        <v>164</v>
      </c>
      <c r="D575" s="55"/>
      <c r="E575" s="55"/>
      <c r="F575" s="43">
        <f t="shared" si="318"/>
        <v>0</v>
      </c>
      <c r="G575" s="43"/>
      <c r="H575" s="55"/>
      <c r="I575" s="505"/>
      <c r="J575" s="55"/>
      <c r="K575" s="55"/>
      <c r="L575" s="55"/>
      <c r="M575" s="505"/>
      <c r="N575" s="55"/>
      <c r="O575" s="55"/>
      <c r="P575" s="55"/>
      <c r="Q575" s="55"/>
      <c r="R575" s="55"/>
      <c r="S575" s="55"/>
      <c r="T575" s="55"/>
      <c r="U575" s="43" t="e">
        <f>SUM(#REF!+#REF!)</f>
        <v>#REF!</v>
      </c>
      <c r="V575" s="55"/>
      <c r="W575" s="43">
        <f t="shared" si="309"/>
        <v>0</v>
      </c>
      <c r="X575" s="56"/>
      <c r="Y575" s="55"/>
    </row>
    <row r="576" spans="1:25" s="57" customFormat="1" hidden="1" x14ac:dyDescent="0.25">
      <c r="A576" s="52"/>
      <c r="B576" s="67" t="s">
        <v>165</v>
      </c>
      <c r="C576" s="68" t="s">
        <v>166</v>
      </c>
      <c r="D576" s="55"/>
      <c r="E576" s="55"/>
      <c r="F576" s="43">
        <f t="shared" ref="F576:F590" si="333">SUM(H576:T576)</f>
        <v>0</v>
      </c>
      <c r="G576" s="43"/>
      <c r="H576" s="55"/>
      <c r="I576" s="505"/>
      <c r="J576" s="55"/>
      <c r="K576" s="55"/>
      <c r="L576" s="55"/>
      <c r="M576" s="505"/>
      <c r="N576" s="55"/>
      <c r="O576" s="55"/>
      <c r="P576" s="55"/>
      <c r="Q576" s="55"/>
      <c r="R576" s="55"/>
      <c r="S576" s="55"/>
      <c r="T576" s="55"/>
      <c r="U576" s="43" t="e">
        <f>SUM(#REF!+#REF!)</f>
        <v>#REF!</v>
      </c>
      <c r="V576" s="55"/>
      <c r="W576" s="43">
        <f t="shared" si="309"/>
        <v>0</v>
      </c>
      <c r="X576" s="56"/>
      <c r="Y576" s="55"/>
    </row>
    <row r="577" spans="1:25" s="57" customFormat="1" hidden="1" x14ac:dyDescent="0.25">
      <c r="A577" s="52"/>
      <c r="B577" s="67" t="s">
        <v>167</v>
      </c>
      <c r="C577" s="68" t="s">
        <v>168</v>
      </c>
      <c r="D577" s="55"/>
      <c r="E577" s="55"/>
      <c r="F577" s="43">
        <f t="shared" si="333"/>
        <v>0</v>
      </c>
      <c r="G577" s="43"/>
      <c r="H577" s="55"/>
      <c r="I577" s="505"/>
      <c r="J577" s="55"/>
      <c r="K577" s="55"/>
      <c r="L577" s="55"/>
      <c r="M577" s="505"/>
      <c r="N577" s="55"/>
      <c r="O577" s="55"/>
      <c r="P577" s="55"/>
      <c r="Q577" s="55"/>
      <c r="R577" s="55"/>
      <c r="S577" s="55"/>
      <c r="T577" s="55"/>
      <c r="U577" s="43" t="e">
        <f>SUM(#REF!+#REF!)</f>
        <v>#REF!</v>
      </c>
      <c r="V577" s="55"/>
      <c r="W577" s="43">
        <f t="shared" si="309"/>
        <v>0</v>
      </c>
      <c r="X577" s="56"/>
      <c r="Y577" s="55"/>
    </row>
    <row r="578" spans="1:25" s="57" customFormat="1" hidden="1" x14ac:dyDescent="0.25">
      <c r="A578" s="52"/>
      <c r="B578" s="67" t="s">
        <v>169</v>
      </c>
      <c r="C578" s="68" t="s">
        <v>170</v>
      </c>
      <c r="D578" s="55"/>
      <c r="E578" s="55"/>
      <c r="F578" s="43">
        <f t="shared" si="333"/>
        <v>0</v>
      </c>
      <c r="G578" s="43"/>
      <c r="H578" s="55"/>
      <c r="I578" s="505"/>
      <c r="J578" s="55"/>
      <c r="K578" s="55"/>
      <c r="L578" s="55"/>
      <c r="M578" s="505"/>
      <c r="N578" s="55"/>
      <c r="O578" s="55"/>
      <c r="P578" s="55"/>
      <c r="Q578" s="55"/>
      <c r="R578" s="55"/>
      <c r="S578" s="55"/>
      <c r="T578" s="55"/>
      <c r="U578" s="43" t="e">
        <f>SUM(#REF!+#REF!)</f>
        <v>#REF!</v>
      </c>
      <c r="V578" s="55"/>
      <c r="W578" s="43">
        <f t="shared" si="309"/>
        <v>0</v>
      </c>
      <c r="X578" s="56"/>
      <c r="Y578" s="55"/>
    </row>
    <row r="579" spans="1:25" s="57" customFormat="1" hidden="1" x14ac:dyDescent="0.25">
      <c r="A579" s="52"/>
      <c r="B579" s="67" t="s">
        <v>171</v>
      </c>
      <c r="C579" s="68" t="s">
        <v>172</v>
      </c>
      <c r="D579" s="55"/>
      <c r="E579" s="55"/>
      <c r="F579" s="43">
        <f t="shared" si="333"/>
        <v>0</v>
      </c>
      <c r="G579" s="43"/>
      <c r="H579" s="55"/>
      <c r="I579" s="505"/>
      <c r="J579" s="55"/>
      <c r="K579" s="55"/>
      <c r="L579" s="55"/>
      <c r="M579" s="505"/>
      <c r="N579" s="55"/>
      <c r="O579" s="55"/>
      <c r="P579" s="55"/>
      <c r="Q579" s="55"/>
      <c r="R579" s="55"/>
      <c r="S579" s="55"/>
      <c r="T579" s="55"/>
      <c r="U579" s="43" t="e">
        <f>SUM(#REF!+#REF!)</f>
        <v>#REF!</v>
      </c>
      <c r="V579" s="55"/>
      <c r="W579" s="43">
        <f t="shared" si="309"/>
        <v>0</v>
      </c>
      <c r="X579" s="56"/>
      <c r="Y579" s="55"/>
    </row>
    <row r="580" spans="1:25" s="61" customFormat="1" hidden="1" x14ac:dyDescent="0.25">
      <c r="A580" s="58"/>
      <c r="B580" s="58">
        <v>423</v>
      </c>
      <c r="C580" s="69"/>
      <c r="D580" s="60">
        <f>SUM(D581+D582)</f>
        <v>0</v>
      </c>
      <c r="E580" s="60">
        <f>SUM(E581+E582)</f>
        <v>0</v>
      </c>
      <c r="F580" s="43">
        <f t="shared" si="333"/>
        <v>0</v>
      </c>
      <c r="G580" s="60"/>
      <c r="H580" s="60">
        <f>SUM(H581+H582)</f>
        <v>0</v>
      </c>
      <c r="I580" s="506">
        <f>SUM(I581+I582)</f>
        <v>0</v>
      </c>
      <c r="J580" s="60">
        <f t="shared" ref="J580:T580" si="334">SUM(J581+J582)</f>
        <v>0</v>
      </c>
      <c r="K580" s="60">
        <f t="shared" ref="K580" si="335">SUM(K581+K582)</f>
        <v>0</v>
      </c>
      <c r="L580" s="60">
        <f t="shared" si="334"/>
        <v>0</v>
      </c>
      <c r="M580" s="506">
        <f t="shared" si="334"/>
        <v>0</v>
      </c>
      <c r="N580" s="60">
        <f>SUM(N581+N582)</f>
        <v>0</v>
      </c>
      <c r="O580" s="60">
        <f>SUM(O581+O582)</f>
        <v>0</v>
      </c>
      <c r="P580" s="60">
        <f t="shared" si="334"/>
        <v>0</v>
      </c>
      <c r="Q580" s="60">
        <f t="shared" si="334"/>
        <v>0</v>
      </c>
      <c r="R580" s="60">
        <f t="shared" si="334"/>
        <v>0</v>
      </c>
      <c r="S580" s="60">
        <f t="shared" si="334"/>
        <v>0</v>
      </c>
      <c r="T580" s="60">
        <f t="shared" si="334"/>
        <v>0</v>
      </c>
      <c r="U580" s="43" t="e">
        <f>SUM(#REF!+#REF!)</f>
        <v>#REF!</v>
      </c>
      <c r="V580" s="60">
        <f>SUM(V581+V582)</f>
        <v>0</v>
      </c>
      <c r="W580" s="43">
        <f t="shared" si="309"/>
        <v>0</v>
      </c>
      <c r="X580" s="51">
        <v>0</v>
      </c>
      <c r="Y580" s="60">
        <f>SUM(Y581+Y582)</f>
        <v>0</v>
      </c>
    </row>
    <row r="581" spans="1:25" s="57" customFormat="1" hidden="1" x14ac:dyDescent="0.25">
      <c r="A581" s="52"/>
      <c r="B581" s="67" t="s">
        <v>173</v>
      </c>
      <c r="C581" s="68" t="s">
        <v>174</v>
      </c>
      <c r="D581" s="55"/>
      <c r="E581" s="55"/>
      <c r="F581" s="43">
        <f t="shared" si="333"/>
        <v>0</v>
      </c>
      <c r="G581" s="43"/>
      <c r="H581" s="55"/>
      <c r="I581" s="505"/>
      <c r="J581" s="55"/>
      <c r="K581" s="55"/>
      <c r="L581" s="55"/>
      <c r="M581" s="505"/>
      <c r="N581" s="55"/>
      <c r="O581" s="55"/>
      <c r="P581" s="55"/>
      <c r="Q581" s="55"/>
      <c r="R581" s="55"/>
      <c r="S581" s="55"/>
      <c r="T581" s="55"/>
      <c r="U581" s="43" t="e">
        <f>SUM(#REF!+#REF!)</f>
        <v>#REF!</v>
      </c>
      <c r="V581" s="55"/>
      <c r="W581" s="43">
        <f t="shared" si="309"/>
        <v>0</v>
      </c>
      <c r="X581" s="56"/>
      <c r="Y581" s="55"/>
    </row>
    <row r="582" spans="1:25" s="57" customFormat="1" hidden="1" x14ac:dyDescent="0.25">
      <c r="A582" s="52"/>
      <c r="B582" s="67" t="s">
        <v>175</v>
      </c>
      <c r="C582" s="68" t="s">
        <v>176</v>
      </c>
      <c r="D582" s="55"/>
      <c r="E582" s="55"/>
      <c r="F582" s="43">
        <f t="shared" si="333"/>
        <v>0</v>
      </c>
      <c r="G582" s="43"/>
      <c r="H582" s="55"/>
      <c r="I582" s="505"/>
      <c r="J582" s="55"/>
      <c r="K582" s="55"/>
      <c r="L582" s="55"/>
      <c r="M582" s="505"/>
      <c r="N582" s="55"/>
      <c r="O582" s="55"/>
      <c r="P582" s="55"/>
      <c r="Q582" s="55"/>
      <c r="R582" s="55"/>
      <c r="S582" s="55"/>
      <c r="T582" s="55"/>
      <c r="U582" s="43" t="e">
        <f>SUM(#REF!+#REF!)</f>
        <v>#REF!</v>
      </c>
      <c r="V582" s="55"/>
      <c r="W582" s="43">
        <f t="shared" si="309"/>
        <v>0</v>
      </c>
      <c r="X582" s="56"/>
      <c r="Y582" s="55"/>
    </row>
    <row r="583" spans="1:25" s="61" customFormat="1" hidden="1" x14ac:dyDescent="0.25">
      <c r="A583" s="58"/>
      <c r="B583" s="58">
        <v>424</v>
      </c>
      <c r="C583" s="69"/>
      <c r="D583" s="60">
        <f>SUM(D584+D585+D586+D587)</f>
        <v>0</v>
      </c>
      <c r="E583" s="60">
        <f>SUM(E584+E585+E586+E587)</f>
        <v>0</v>
      </c>
      <c r="F583" s="43">
        <f t="shared" si="333"/>
        <v>0</v>
      </c>
      <c r="G583" s="60"/>
      <c r="H583" s="60">
        <f>SUM(H584+H585+H586+H587)</f>
        <v>0</v>
      </c>
      <c r="I583" s="506">
        <f>SUM(I584+I585+I586+I587)</f>
        <v>0</v>
      </c>
      <c r="J583" s="60">
        <f t="shared" ref="J583:T583" si="336">SUM(J584+J585+J586+J587)</f>
        <v>0</v>
      </c>
      <c r="K583" s="60">
        <f t="shared" ref="K583" si="337">SUM(K584+K585+K586+K587)</f>
        <v>0</v>
      </c>
      <c r="L583" s="60">
        <f t="shared" si="336"/>
        <v>0</v>
      </c>
      <c r="M583" s="506">
        <f t="shared" si="336"/>
        <v>0</v>
      </c>
      <c r="N583" s="60">
        <f>SUM(N584+N585+N586+N587)</f>
        <v>0</v>
      </c>
      <c r="O583" s="60">
        <f>SUM(O584+O585+O586+O587)</f>
        <v>0</v>
      </c>
      <c r="P583" s="60">
        <f t="shared" si="336"/>
        <v>0</v>
      </c>
      <c r="Q583" s="60">
        <f t="shared" si="336"/>
        <v>0</v>
      </c>
      <c r="R583" s="60">
        <f t="shared" si="336"/>
        <v>0</v>
      </c>
      <c r="S583" s="60">
        <f t="shared" si="336"/>
        <v>0</v>
      </c>
      <c r="T583" s="60">
        <f t="shared" si="336"/>
        <v>0</v>
      </c>
      <c r="U583" s="43" t="e">
        <f>SUM(#REF!+#REF!)</f>
        <v>#REF!</v>
      </c>
      <c r="V583" s="60">
        <f>SUM(V584+V585+V586+V587)</f>
        <v>0</v>
      </c>
      <c r="W583" s="43">
        <f t="shared" si="309"/>
        <v>0</v>
      </c>
      <c r="X583" s="51">
        <v>0</v>
      </c>
      <c r="Y583" s="60">
        <f>SUM(Y584+Y585+Y586+Y587)</f>
        <v>0</v>
      </c>
    </row>
    <row r="584" spans="1:25" s="57" customFormat="1" hidden="1" x14ac:dyDescent="0.25">
      <c r="A584" s="52"/>
      <c r="B584" s="70">
        <v>4241</v>
      </c>
      <c r="C584" s="71" t="s">
        <v>177</v>
      </c>
      <c r="D584" s="55"/>
      <c r="E584" s="55"/>
      <c r="F584" s="43">
        <f t="shared" si="333"/>
        <v>0</v>
      </c>
      <c r="G584" s="43"/>
      <c r="H584" s="55"/>
      <c r="I584" s="505"/>
      <c r="J584" s="55"/>
      <c r="K584" s="55"/>
      <c r="L584" s="55"/>
      <c r="M584" s="505"/>
      <c r="N584" s="55"/>
      <c r="O584" s="55"/>
      <c r="P584" s="55"/>
      <c r="Q584" s="55"/>
      <c r="R584" s="55"/>
      <c r="S584" s="55"/>
      <c r="T584" s="55"/>
      <c r="U584" s="43" t="e">
        <f>SUM(#REF!+#REF!)</f>
        <v>#REF!</v>
      </c>
      <c r="V584" s="55"/>
      <c r="W584" s="43">
        <f t="shared" si="309"/>
        <v>0</v>
      </c>
      <c r="X584" s="56"/>
      <c r="Y584" s="55"/>
    </row>
    <row r="585" spans="1:25" s="57" customFormat="1" hidden="1" x14ac:dyDescent="0.25">
      <c r="A585" s="52"/>
      <c r="B585" s="70">
        <v>4242</v>
      </c>
      <c r="C585" s="72" t="s">
        <v>178</v>
      </c>
      <c r="D585" s="55"/>
      <c r="E585" s="55"/>
      <c r="F585" s="43">
        <f t="shared" si="333"/>
        <v>0</v>
      </c>
      <c r="G585" s="43"/>
      <c r="H585" s="55"/>
      <c r="I585" s="505"/>
      <c r="J585" s="55"/>
      <c r="K585" s="55"/>
      <c r="L585" s="55"/>
      <c r="M585" s="505"/>
      <c r="N585" s="55"/>
      <c r="O585" s="55"/>
      <c r="P585" s="55"/>
      <c r="Q585" s="55"/>
      <c r="R585" s="55"/>
      <c r="S585" s="55"/>
      <c r="T585" s="55"/>
      <c r="U585" s="43" t="e">
        <f>SUM(#REF!+#REF!)</f>
        <v>#REF!</v>
      </c>
      <c r="V585" s="55"/>
      <c r="W585" s="43">
        <f t="shared" si="309"/>
        <v>0</v>
      </c>
      <c r="X585" s="56"/>
      <c r="Y585" s="55"/>
    </row>
    <row r="586" spans="1:25" s="57" customFormat="1" hidden="1" x14ac:dyDescent="0.25">
      <c r="A586" s="52"/>
      <c r="B586" s="70">
        <v>4243</v>
      </c>
      <c r="C586" s="72" t="s">
        <v>179</v>
      </c>
      <c r="D586" s="55"/>
      <c r="E586" s="55"/>
      <c r="F586" s="43">
        <f t="shared" si="333"/>
        <v>0</v>
      </c>
      <c r="G586" s="43"/>
      <c r="H586" s="55"/>
      <c r="I586" s="505"/>
      <c r="J586" s="55"/>
      <c r="K586" s="55"/>
      <c r="L586" s="55"/>
      <c r="M586" s="505"/>
      <c r="N586" s="55"/>
      <c r="O586" s="55"/>
      <c r="P586" s="55"/>
      <c r="Q586" s="55"/>
      <c r="R586" s="55"/>
      <c r="S586" s="55"/>
      <c r="T586" s="55"/>
      <c r="U586" s="43" t="e">
        <f>SUM(#REF!+#REF!)</f>
        <v>#REF!</v>
      </c>
      <c r="V586" s="55"/>
      <c r="W586" s="43">
        <f t="shared" si="309"/>
        <v>0</v>
      </c>
      <c r="X586" s="56"/>
      <c r="Y586" s="55"/>
    </row>
    <row r="587" spans="1:25" s="57" customFormat="1" hidden="1" x14ac:dyDescent="0.25">
      <c r="A587" s="52"/>
      <c r="B587" s="70">
        <v>4244</v>
      </c>
      <c r="C587" s="72" t="s">
        <v>180</v>
      </c>
      <c r="D587" s="55"/>
      <c r="E587" s="55"/>
      <c r="F587" s="43">
        <f t="shared" si="333"/>
        <v>0</v>
      </c>
      <c r="G587" s="43"/>
      <c r="H587" s="55"/>
      <c r="I587" s="505"/>
      <c r="J587" s="55"/>
      <c r="K587" s="55"/>
      <c r="L587" s="55"/>
      <c r="M587" s="505"/>
      <c r="N587" s="55"/>
      <c r="O587" s="55"/>
      <c r="P587" s="55"/>
      <c r="Q587" s="55"/>
      <c r="R587" s="55"/>
      <c r="S587" s="55"/>
      <c r="T587" s="55"/>
      <c r="U587" s="43" t="e">
        <f>SUM(#REF!+#REF!)</f>
        <v>#REF!</v>
      </c>
      <c r="V587" s="55"/>
      <c r="W587" s="43">
        <f t="shared" ref="W587:W650" si="338">SUM(H587:R587)</f>
        <v>0</v>
      </c>
      <c r="X587" s="56"/>
      <c r="Y587" s="55"/>
    </row>
    <row r="588" spans="1:25" s="61" customFormat="1" hidden="1" x14ac:dyDescent="0.25">
      <c r="A588" s="58"/>
      <c r="B588" s="58">
        <v>426</v>
      </c>
      <c r="C588" s="73"/>
      <c r="D588" s="60">
        <f>SUM(D589+D590)</f>
        <v>0</v>
      </c>
      <c r="E588" s="60">
        <f>SUM(E589+E590)</f>
        <v>0</v>
      </c>
      <c r="F588" s="43">
        <f t="shared" si="333"/>
        <v>0</v>
      </c>
      <c r="G588" s="60"/>
      <c r="H588" s="60">
        <f>SUM(H589+H590)</f>
        <v>0</v>
      </c>
      <c r="I588" s="506">
        <f>SUM(I589+I590)</f>
        <v>0</v>
      </c>
      <c r="J588" s="60">
        <f t="shared" ref="J588:T588" si="339">SUM(J589+J590)</f>
        <v>0</v>
      </c>
      <c r="K588" s="60">
        <f t="shared" ref="K588" si="340">SUM(K589+K590)</f>
        <v>0</v>
      </c>
      <c r="L588" s="60">
        <f t="shared" si="339"/>
        <v>0</v>
      </c>
      <c r="M588" s="506">
        <f t="shared" si="339"/>
        <v>0</v>
      </c>
      <c r="N588" s="60">
        <f>SUM(N589+N590)</f>
        <v>0</v>
      </c>
      <c r="O588" s="60">
        <f>SUM(O589+O590)</f>
        <v>0</v>
      </c>
      <c r="P588" s="60">
        <f t="shared" si="339"/>
        <v>0</v>
      </c>
      <c r="Q588" s="60">
        <f t="shared" si="339"/>
        <v>0</v>
      </c>
      <c r="R588" s="60">
        <f t="shared" si="339"/>
        <v>0</v>
      </c>
      <c r="S588" s="60">
        <f t="shared" si="339"/>
        <v>0</v>
      </c>
      <c r="T588" s="60">
        <f t="shared" si="339"/>
        <v>0</v>
      </c>
      <c r="U588" s="43" t="e">
        <f>SUM(#REF!+#REF!)</f>
        <v>#REF!</v>
      </c>
      <c r="V588" s="60">
        <f>SUM(V589+V590)</f>
        <v>0</v>
      </c>
      <c r="W588" s="43">
        <f t="shared" si="338"/>
        <v>0</v>
      </c>
      <c r="X588" s="51">
        <v>0</v>
      </c>
      <c r="Y588" s="60">
        <f>SUM(Y589+Y590)</f>
        <v>0</v>
      </c>
    </row>
    <row r="589" spans="1:25" s="57" customFormat="1" hidden="1" x14ac:dyDescent="0.25">
      <c r="A589" s="52"/>
      <c r="B589" s="67">
        <v>4262</v>
      </c>
      <c r="C589" s="68" t="s">
        <v>181</v>
      </c>
      <c r="D589" s="55"/>
      <c r="E589" s="55"/>
      <c r="F589" s="43">
        <f t="shared" si="333"/>
        <v>0</v>
      </c>
      <c r="G589" s="43"/>
      <c r="H589" s="55"/>
      <c r="I589" s="505"/>
      <c r="J589" s="55"/>
      <c r="K589" s="55"/>
      <c r="L589" s="55"/>
      <c r="M589" s="505"/>
      <c r="N589" s="55"/>
      <c r="O589" s="55"/>
      <c r="P589" s="55"/>
      <c r="Q589" s="55"/>
      <c r="R589" s="55"/>
      <c r="S589" s="55"/>
      <c r="T589" s="55"/>
      <c r="U589" s="43" t="e">
        <f>SUM(#REF!+#REF!)</f>
        <v>#REF!</v>
      </c>
      <c r="V589" s="55"/>
      <c r="W589" s="43">
        <f t="shared" si="338"/>
        <v>0</v>
      </c>
      <c r="X589" s="56"/>
      <c r="Y589" s="55"/>
    </row>
    <row r="590" spans="1:25" s="57" customFormat="1" hidden="1" x14ac:dyDescent="0.25">
      <c r="A590" s="52"/>
      <c r="B590" s="67">
        <v>4263</v>
      </c>
      <c r="C590" s="68" t="s">
        <v>182</v>
      </c>
      <c r="D590" s="55"/>
      <c r="E590" s="55"/>
      <c r="F590" s="43">
        <f t="shared" si="333"/>
        <v>0</v>
      </c>
      <c r="G590" s="43"/>
      <c r="H590" s="55"/>
      <c r="I590" s="505"/>
      <c r="J590" s="55"/>
      <c r="K590" s="55"/>
      <c r="L590" s="55"/>
      <c r="M590" s="505"/>
      <c r="N590" s="55"/>
      <c r="O590" s="55"/>
      <c r="P590" s="55"/>
      <c r="Q590" s="55"/>
      <c r="R590" s="55"/>
      <c r="S590" s="55"/>
      <c r="T590" s="55"/>
      <c r="U590" s="43" t="e">
        <f>SUM(#REF!+#REF!)</f>
        <v>#REF!</v>
      </c>
      <c r="V590" s="55"/>
      <c r="W590" s="43">
        <f t="shared" si="338"/>
        <v>0</v>
      </c>
      <c r="X590" s="56"/>
      <c r="Y590" s="55"/>
    </row>
    <row r="591" spans="1:25" x14ac:dyDescent="0.25">
      <c r="W591" s="43">
        <f t="shared" si="338"/>
        <v>0</v>
      </c>
      <c r="X591" s="74"/>
    </row>
    <row r="592" spans="1:25" s="57" customFormat="1" hidden="1" x14ac:dyDescent="0.25">
      <c r="A592" s="52"/>
      <c r="B592" s="53" t="s">
        <v>152</v>
      </c>
      <c r="C592" s="54" t="s">
        <v>153</v>
      </c>
      <c r="D592" s="55"/>
      <c r="E592" s="55"/>
      <c r="F592" s="43">
        <f t="shared" ref="F592:F615" si="341">SUM(H592:T592)</f>
        <v>0</v>
      </c>
      <c r="G592" s="43"/>
      <c r="H592" s="55"/>
      <c r="I592" s="505"/>
      <c r="J592" s="55"/>
      <c r="K592" s="55"/>
      <c r="L592" s="55"/>
      <c r="M592" s="505"/>
      <c r="N592" s="55"/>
      <c r="O592" s="55"/>
      <c r="P592" s="55"/>
      <c r="Q592" s="55"/>
      <c r="R592" s="55"/>
      <c r="S592" s="55"/>
      <c r="T592" s="55"/>
      <c r="U592" s="43" t="e">
        <f>SUM(#REF!+#REF!)</f>
        <v>#REF!</v>
      </c>
      <c r="V592" s="55"/>
      <c r="W592" s="43">
        <f t="shared" si="338"/>
        <v>0</v>
      </c>
      <c r="X592" s="56"/>
      <c r="Y592" s="55"/>
    </row>
    <row r="593" spans="1:25" s="57" customFormat="1" hidden="1" x14ac:dyDescent="0.25">
      <c r="A593" s="52"/>
      <c r="B593" s="53" t="s">
        <v>154</v>
      </c>
      <c r="C593" s="54" t="s">
        <v>155</v>
      </c>
      <c r="D593" s="55"/>
      <c r="E593" s="55"/>
      <c r="F593" s="43">
        <f t="shared" si="341"/>
        <v>0</v>
      </c>
      <c r="G593" s="43"/>
      <c r="H593" s="55"/>
      <c r="I593" s="505"/>
      <c r="J593" s="55"/>
      <c r="K593" s="55"/>
      <c r="L593" s="55"/>
      <c r="M593" s="505"/>
      <c r="N593" s="55"/>
      <c r="O593" s="55"/>
      <c r="P593" s="55"/>
      <c r="Q593" s="55"/>
      <c r="R593" s="55"/>
      <c r="S593" s="55"/>
      <c r="T593" s="55"/>
      <c r="U593" s="43" t="e">
        <f>SUM(#REF!+#REF!)</f>
        <v>#REF!</v>
      </c>
      <c r="V593" s="55"/>
      <c r="W593" s="43">
        <f t="shared" si="338"/>
        <v>0</v>
      </c>
      <c r="X593" s="56"/>
      <c r="Y593" s="55"/>
    </row>
    <row r="594" spans="1:25" s="57" customFormat="1" hidden="1" x14ac:dyDescent="0.25">
      <c r="A594" s="52"/>
      <c r="B594" s="53" t="s">
        <v>156</v>
      </c>
      <c r="C594" s="54" t="s">
        <v>157</v>
      </c>
      <c r="D594" s="55"/>
      <c r="E594" s="55"/>
      <c r="F594" s="43">
        <f t="shared" si="341"/>
        <v>0</v>
      </c>
      <c r="G594" s="43"/>
      <c r="H594" s="55"/>
      <c r="I594" s="505"/>
      <c r="J594" s="55"/>
      <c r="K594" s="55"/>
      <c r="L594" s="55"/>
      <c r="M594" s="505"/>
      <c r="N594" s="55"/>
      <c r="O594" s="55"/>
      <c r="P594" s="55"/>
      <c r="Q594" s="55"/>
      <c r="R594" s="55"/>
      <c r="S594" s="55"/>
      <c r="T594" s="55"/>
      <c r="U594" s="43" t="e">
        <f>SUM(#REF!+#REF!)</f>
        <v>#REF!</v>
      </c>
      <c r="V594" s="55"/>
      <c r="W594" s="43">
        <f t="shared" si="338"/>
        <v>0</v>
      </c>
      <c r="X594" s="56"/>
      <c r="Y594" s="55"/>
    </row>
    <row r="595" spans="1:25" s="46" customFormat="1" hidden="1" x14ac:dyDescent="0.25">
      <c r="B595" s="66">
        <v>4</v>
      </c>
      <c r="C595" s="46" t="s">
        <v>158</v>
      </c>
      <c r="D595" s="49">
        <f>SUM(D596)</f>
        <v>0</v>
      </c>
      <c r="E595" s="49">
        <f t="shared" ref="E595:V595" si="342">SUM(E596)</f>
        <v>0</v>
      </c>
      <c r="F595" s="43">
        <f t="shared" si="341"/>
        <v>0</v>
      </c>
      <c r="G595" s="49"/>
      <c r="H595" s="49">
        <f t="shared" si="342"/>
        <v>0</v>
      </c>
      <c r="I595" s="368">
        <f t="shared" si="342"/>
        <v>0</v>
      </c>
      <c r="J595" s="49">
        <f t="shared" si="342"/>
        <v>0</v>
      </c>
      <c r="K595" s="49">
        <f t="shared" si="342"/>
        <v>0</v>
      </c>
      <c r="L595" s="49">
        <f t="shared" si="342"/>
        <v>0</v>
      </c>
      <c r="M595" s="368">
        <f t="shared" si="342"/>
        <v>0</v>
      </c>
      <c r="N595" s="49">
        <f t="shared" si="342"/>
        <v>0</v>
      </c>
      <c r="O595" s="49">
        <f t="shared" si="342"/>
        <v>0</v>
      </c>
      <c r="P595" s="49">
        <f t="shared" si="342"/>
        <v>0</v>
      </c>
      <c r="Q595" s="49">
        <f t="shared" si="342"/>
        <v>0</v>
      </c>
      <c r="R595" s="49">
        <f t="shared" si="342"/>
        <v>0</v>
      </c>
      <c r="S595" s="49">
        <f t="shared" si="342"/>
        <v>0</v>
      </c>
      <c r="T595" s="49">
        <f t="shared" si="342"/>
        <v>0</v>
      </c>
      <c r="U595" s="43" t="e">
        <f>SUM(#REF!+#REF!)</f>
        <v>#REF!</v>
      </c>
      <c r="V595" s="49">
        <f t="shared" si="342"/>
        <v>0</v>
      </c>
      <c r="W595" s="43">
        <f t="shared" si="338"/>
        <v>0</v>
      </c>
      <c r="X595" s="51">
        <v>0</v>
      </c>
      <c r="Y595" s="49">
        <f>SUM(Y596)</f>
        <v>0</v>
      </c>
    </row>
    <row r="596" spans="1:25" s="46" customFormat="1" hidden="1" x14ac:dyDescent="0.25">
      <c r="B596" s="66">
        <v>42</v>
      </c>
      <c r="D596" s="49">
        <f>SUM(D597+D605+D608+D613)</f>
        <v>0</v>
      </c>
      <c r="E596" s="49">
        <f>SUM(E597+E605+E608+E613)</f>
        <v>0</v>
      </c>
      <c r="F596" s="43">
        <f t="shared" si="341"/>
        <v>0</v>
      </c>
      <c r="G596" s="49"/>
      <c r="H596" s="49">
        <f>SUM(H597+H605+H608+H613)</f>
        <v>0</v>
      </c>
      <c r="I596" s="368">
        <f>SUM(I597+I605+I608+I613)</f>
        <v>0</v>
      </c>
      <c r="J596" s="49">
        <f t="shared" ref="J596:T596" si="343">SUM(J597+J605+J608+J613)</f>
        <v>0</v>
      </c>
      <c r="K596" s="49">
        <f t="shared" ref="K596" si="344">SUM(K597+K605+K608+K613)</f>
        <v>0</v>
      </c>
      <c r="L596" s="49">
        <f t="shared" si="343"/>
        <v>0</v>
      </c>
      <c r="M596" s="368">
        <f t="shared" si="343"/>
        <v>0</v>
      </c>
      <c r="N596" s="49">
        <f>SUM(N597+N605+N608+N613)</f>
        <v>0</v>
      </c>
      <c r="O596" s="49">
        <f>SUM(O597+O605+O608+O613)</f>
        <v>0</v>
      </c>
      <c r="P596" s="49">
        <f t="shared" si="343"/>
        <v>0</v>
      </c>
      <c r="Q596" s="49">
        <f t="shared" si="343"/>
        <v>0</v>
      </c>
      <c r="R596" s="49">
        <f t="shared" si="343"/>
        <v>0</v>
      </c>
      <c r="S596" s="49">
        <f t="shared" si="343"/>
        <v>0</v>
      </c>
      <c r="T596" s="49">
        <f t="shared" si="343"/>
        <v>0</v>
      </c>
      <c r="U596" s="43" t="e">
        <f>SUM(#REF!+#REF!)</f>
        <v>#REF!</v>
      </c>
      <c r="V596" s="49">
        <f>SUM(V597+V605+V608+V613)</f>
        <v>0</v>
      </c>
      <c r="W596" s="43">
        <f t="shared" si="338"/>
        <v>0</v>
      </c>
      <c r="X596" s="51">
        <v>0</v>
      </c>
      <c r="Y596" s="49">
        <f>SUM(Y597+Y605+Y608+Y613)</f>
        <v>0</v>
      </c>
    </row>
    <row r="597" spans="1:25" s="46" customFormat="1" hidden="1" x14ac:dyDescent="0.25">
      <c r="B597" s="66">
        <v>422</v>
      </c>
      <c r="D597" s="49">
        <f>SUM(D598+D599+D600+D601+D602+D603+D604)</f>
        <v>0</v>
      </c>
      <c r="E597" s="49">
        <f>SUM(E598+E599+E600+E601+E602+E603+E604)</f>
        <v>0</v>
      </c>
      <c r="F597" s="43">
        <f t="shared" si="341"/>
        <v>0</v>
      </c>
      <c r="G597" s="49"/>
      <c r="H597" s="49">
        <f>SUM(H598+H599+H600+H601+H602+H603+H604)</f>
        <v>0</v>
      </c>
      <c r="I597" s="368">
        <f>SUM(I598+I599+I600+I601+I602+I603+I604)</f>
        <v>0</v>
      </c>
      <c r="J597" s="49">
        <f t="shared" ref="J597:T597" si="345">SUM(J598+J599+J600+J601+J602+J603+J604)</f>
        <v>0</v>
      </c>
      <c r="K597" s="49">
        <f t="shared" ref="K597" si="346">SUM(K598+K599+K600+K601+K602+K603+K604)</f>
        <v>0</v>
      </c>
      <c r="L597" s="49">
        <f t="shared" si="345"/>
        <v>0</v>
      </c>
      <c r="M597" s="368">
        <f t="shared" si="345"/>
        <v>0</v>
      </c>
      <c r="N597" s="49">
        <f>SUM(N598+N599+N600+N601+N602+N603+N604)</f>
        <v>0</v>
      </c>
      <c r="O597" s="49">
        <f>SUM(O598+O599+O600+O601+O602+O603+O604)</f>
        <v>0</v>
      </c>
      <c r="P597" s="49">
        <f t="shared" si="345"/>
        <v>0</v>
      </c>
      <c r="Q597" s="49">
        <f t="shared" si="345"/>
        <v>0</v>
      </c>
      <c r="R597" s="49">
        <f t="shared" si="345"/>
        <v>0</v>
      </c>
      <c r="S597" s="49">
        <f t="shared" si="345"/>
        <v>0</v>
      </c>
      <c r="T597" s="49">
        <f t="shared" si="345"/>
        <v>0</v>
      </c>
      <c r="U597" s="43" t="e">
        <f>SUM(#REF!+#REF!)</f>
        <v>#REF!</v>
      </c>
      <c r="V597" s="49">
        <f>SUM(V598+V599+V600+V601+V602+V603+V604)</f>
        <v>0</v>
      </c>
      <c r="W597" s="43">
        <f t="shared" si="338"/>
        <v>0</v>
      </c>
      <c r="X597" s="51">
        <v>0</v>
      </c>
      <c r="Y597" s="49">
        <f>SUM(Y598+Y599+Y600+Y601+Y602+Y603+Y604)</f>
        <v>0</v>
      </c>
    </row>
    <row r="598" spans="1:25" s="57" customFormat="1" hidden="1" x14ac:dyDescent="0.25">
      <c r="A598" s="52"/>
      <c r="B598" s="67" t="s">
        <v>159</v>
      </c>
      <c r="C598" s="68" t="s">
        <v>160</v>
      </c>
      <c r="D598" s="55"/>
      <c r="E598" s="55"/>
      <c r="F598" s="43">
        <f t="shared" si="341"/>
        <v>0</v>
      </c>
      <c r="G598" s="43"/>
      <c r="H598" s="55"/>
      <c r="I598" s="505"/>
      <c r="J598" s="55"/>
      <c r="K598" s="55"/>
      <c r="L598" s="55"/>
      <c r="M598" s="505"/>
      <c r="N598" s="55"/>
      <c r="O598" s="55"/>
      <c r="P598" s="55"/>
      <c r="Q598" s="55"/>
      <c r="R598" s="55"/>
      <c r="S598" s="55"/>
      <c r="T598" s="55"/>
      <c r="U598" s="43" t="e">
        <f>SUM(#REF!+#REF!)</f>
        <v>#REF!</v>
      </c>
      <c r="V598" s="55"/>
      <c r="W598" s="43">
        <f t="shared" si="338"/>
        <v>0</v>
      </c>
      <c r="X598" s="56"/>
      <c r="Y598" s="55"/>
    </row>
    <row r="599" spans="1:25" s="57" customFormat="1" hidden="1" x14ac:dyDescent="0.25">
      <c r="A599" s="52"/>
      <c r="B599" s="67" t="s">
        <v>161</v>
      </c>
      <c r="C599" s="68" t="s">
        <v>162</v>
      </c>
      <c r="D599" s="55"/>
      <c r="E599" s="55"/>
      <c r="F599" s="43">
        <f t="shared" si="341"/>
        <v>0</v>
      </c>
      <c r="G599" s="43"/>
      <c r="H599" s="55"/>
      <c r="I599" s="505"/>
      <c r="J599" s="55"/>
      <c r="K599" s="55"/>
      <c r="L599" s="55"/>
      <c r="M599" s="505"/>
      <c r="N599" s="55"/>
      <c r="O599" s="55"/>
      <c r="P599" s="55"/>
      <c r="Q599" s="55"/>
      <c r="R599" s="55"/>
      <c r="S599" s="55"/>
      <c r="T599" s="55"/>
      <c r="U599" s="43" t="e">
        <f>SUM(#REF!+#REF!)</f>
        <v>#REF!</v>
      </c>
      <c r="V599" s="55"/>
      <c r="W599" s="43">
        <f t="shared" si="338"/>
        <v>0</v>
      </c>
      <c r="X599" s="56"/>
      <c r="Y599" s="55"/>
    </row>
    <row r="600" spans="1:25" s="57" customFormat="1" hidden="1" x14ac:dyDescent="0.25">
      <c r="A600" s="52"/>
      <c r="B600" s="67" t="s">
        <v>163</v>
      </c>
      <c r="C600" s="68" t="s">
        <v>164</v>
      </c>
      <c r="D600" s="55"/>
      <c r="E600" s="55"/>
      <c r="F600" s="43">
        <f t="shared" si="341"/>
        <v>0</v>
      </c>
      <c r="G600" s="43"/>
      <c r="H600" s="55"/>
      <c r="I600" s="505"/>
      <c r="J600" s="55"/>
      <c r="K600" s="55"/>
      <c r="L600" s="55"/>
      <c r="M600" s="505"/>
      <c r="N600" s="55"/>
      <c r="O600" s="55"/>
      <c r="P600" s="55"/>
      <c r="Q600" s="55"/>
      <c r="R600" s="55"/>
      <c r="S600" s="55"/>
      <c r="T600" s="55"/>
      <c r="U600" s="43" t="e">
        <f>SUM(#REF!+#REF!)</f>
        <v>#REF!</v>
      </c>
      <c r="V600" s="55"/>
      <c r="W600" s="43">
        <f t="shared" si="338"/>
        <v>0</v>
      </c>
      <c r="X600" s="56"/>
      <c r="Y600" s="55"/>
    </row>
    <row r="601" spans="1:25" s="57" customFormat="1" hidden="1" x14ac:dyDescent="0.25">
      <c r="A601" s="52"/>
      <c r="B601" s="67" t="s">
        <v>165</v>
      </c>
      <c r="C601" s="68" t="s">
        <v>166</v>
      </c>
      <c r="D601" s="55"/>
      <c r="E601" s="55"/>
      <c r="F601" s="43">
        <f t="shared" si="341"/>
        <v>0</v>
      </c>
      <c r="G601" s="43"/>
      <c r="H601" s="55"/>
      <c r="I601" s="505"/>
      <c r="J601" s="55"/>
      <c r="K601" s="55"/>
      <c r="L601" s="55"/>
      <c r="M601" s="505"/>
      <c r="N601" s="55"/>
      <c r="O601" s="55"/>
      <c r="P601" s="55"/>
      <c r="Q601" s="55"/>
      <c r="R601" s="55"/>
      <c r="S601" s="55"/>
      <c r="T601" s="55"/>
      <c r="U601" s="43" t="e">
        <f>SUM(#REF!+#REF!)</f>
        <v>#REF!</v>
      </c>
      <c r="V601" s="55"/>
      <c r="W601" s="43">
        <f t="shared" si="338"/>
        <v>0</v>
      </c>
      <c r="X601" s="56"/>
      <c r="Y601" s="55"/>
    </row>
    <row r="602" spans="1:25" s="57" customFormat="1" hidden="1" x14ac:dyDescent="0.25">
      <c r="A602" s="52"/>
      <c r="B602" s="67" t="s">
        <v>167</v>
      </c>
      <c r="C602" s="68" t="s">
        <v>168</v>
      </c>
      <c r="D602" s="55"/>
      <c r="E602" s="55"/>
      <c r="F602" s="43">
        <f t="shared" si="341"/>
        <v>0</v>
      </c>
      <c r="G602" s="43"/>
      <c r="H602" s="55"/>
      <c r="I602" s="505"/>
      <c r="J602" s="55"/>
      <c r="K602" s="55"/>
      <c r="L602" s="55"/>
      <c r="M602" s="505"/>
      <c r="N602" s="55"/>
      <c r="O602" s="55"/>
      <c r="P602" s="55"/>
      <c r="Q602" s="55"/>
      <c r="R602" s="55"/>
      <c r="S602" s="55"/>
      <c r="T602" s="55"/>
      <c r="U602" s="43" t="e">
        <f>SUM(#REF!+#REF!)</f>
        <v>#REF!</v>
      </c>
      <c r="V602" s="55"/>
      <c r="W602" s="43">
        <f t="shared" si="338"/>
        <v>0</v>
      </c>
      <c r="X602" s="56"/>
      <c r="Y602" s="55"/>
    </row>
    <row r="603" spans="1:25" s="57" customFormat="1" hidden="1" x14ac:dyDescent="0.25">
      <c r="A603" s="52"/>
      <c r="B603" s="67" t="s">
        <v>169</v>
      </c>
      <c r="C603" s="68" t="s">
        <v>170</v>
      </c>
      <c r="D603" s="55"/>
      <c r="E603" s="55"/>
      <c r="F603" s="43">
        <f t="shared" si="341"/>
        <v>0</v>
      </c>
      <c r="G603" s="43"/>
      <c r="H603" s="55"/>
      <c r="I603" s="505"/>
      <c r="J603" s="55"/>
      <c r="K603" s="55"/>
      <c r="L603" s="55"/>
      <c r="M603" s="505"/>
      <c r="N603" s="55"/>
      <c r="O603" s="55"/>
      <c r="P603" s="55"/>
      <c r="Q603" s="55"/>
      <c r="R603" s="55"/>
      <c r="S603" s="55"/>
      <c r="T603" s="55"/>
      <c r="U603" s="43" t="e">
        <f>SUM(#REF!+#REF!)</f>
        <v>#REF!</v>
      </c>
      <c r="V603" s="55"/>
      <c r="W603" s="43">
        <f t="shared" si="338"/>
        <v>0</v>
      </c>
      <c r="X603" s="56"/>
      <c r="Y603" s="55"/>
    </row>
    <row r="604" spans="1:25" s="57" customFormat="1" hidden="1" x14ac:dyDescent="0.25">
      <c r="A604" s="52"/>
      <c r="B604" s="67" t="s">
        <v>171</v>
      </c>
      <c r="C604" s="68" t="s">
        <v>172</v>
      </c>
      <c r="D604" s="55"/>
      <c r="E604" s="55"/>
      <c r="F604" s="43">
        <f t="shared" si="341"/>
        <v>0</v>
      </c>
      <c r="G604" s="43"/>
      <c r="H604" s="55"/>
      <c r="I604" s="505"/>
      <c r="J604" s="55"/>
      <c r="K604" s="55"/>
      <c r="L604" s="55"/>
      <c r="M604" s="505"/>
      <c r="N604" s="55"/>
      <c r="O604" s="55"/>
      <c r="P604" s="55"/>
      <c r="Q604" s="55"/>
      <c r="R604" s="55"/>
      <c r="S604" s="55"/>
      <c r="T604" s="55"/>
      <c r="U604" s="43" t="e">
        <f>SUM(#REF!+#REF!)</f>
        <v>#REF!</v>
      </c>
      <c r="V604" s="55"/>
      <c r="W604" s="43">
        <f t="shared" si="338"/>
        <v>0</v>
      </c>
      <c r="X604" s="56"/>
      <c r="Y604" s="55"/>
    </row>
    <row r="605" spans="1:25" s="61" customFormat="1" hidden="1" x14ac:dyDescent="0.25">
      <c r="A605" s="58"/>
      <c r="B605" s="58">
        <v>423</v>
      </c>
      <c r="C605" s="69"/>
      <c r="D605" s="60">
        <f>SUM(D606+D607)</f>
        <v>0</v>
      </c>
      <c r="E605" s="60">
        <f>SUM(E606+E607)</f>
        <v>0</v>
      </c>
      <c r="F605" s="43">
        <f t="shared" si="341"/>
        <v>0</v>
      </c>
      <c r="G605" s="60"/>
      <c r="H605" s="60">
        <f>SUM(H606+H607)</f>
        <v>0</v>
      </c>
      <c r="I605" s="506">
        <f>SUM(I606+I607)</f>
        <v>0</v>
      </c>
      <c r="J605" s="60">
        <f t="shared" ref="J605:T605" si="347">SUM(J606+J607)</f>
        <v>0</v>
      </c>
      <c r="K605" s="60">
        <f t="shared" ref="K605" si="348">SUM(K606+K607)</f>
        <v>0</v>
      </c>
      <c r="L605" s="60">
        <f t="shared" si="347"/>
        <v>0</v>
      </c>
      <c r="M605" s="506">
        <f t="shared" si="347"/>
        <v>0</v>
      </c>
      <c r="N605" s="60">
        <f>SUM(N606+N607)</f>
        <v>0</v>
      </c>
      <c r="O605" s="60">
        <f>SUM(O606+O607)</f>
        <v>0</v>
      </c>
      <c r="P605" s="60">
        <f t="shared" si="347"/>
        <v>0</v>
      </c>
      <c r="Q605" s="60">
        <f t="shared" si="347"/>
        <v>0</v>
      </c>
      <c r="R605" s="60">
        <f t="shared" si="347"/>
        <v>0</v>
      </c>
      <c r="S605" s="60">
        <f t="shared" si="347"/>
        <v>0</v>
      </c>
      <c r="T605" s="60">
        <f t="shared" si="347"/>
        <v>0</v>
      </c>
      <c r="U605" s="43" t="e">
        <f>SUM(#REF!+#REF!)</f>
        <v>#REF!</v>
      </c>
      <c r="V605" s="60">
        <f>SUM(V606+V607)</f>
        <v>0</v>
      </c>
      <c r="W605" s="43">
        <f t="shared" si="338"/>
        <v>0</v>
      </c>
      <c r="X605" s="51">
        <v>0</v>
      </c>
      <c r="Y605" s="60">
        <f>SUM(Y606+Y607)</f>
        <v>0</v>
      </c>
    </row>
    <row r="606" spans="1:25" s="57" customFormat="1" hidden="1" x14ac:dyDescent="0.25">
      <c r="A606" s="52"/>
      <c r="B606" s="67" t="s">
        <v>173</v>
      </c>
      <c r="C606" s="68" t="s">
        <v>174</v>
      </c>
      <c r="D606" s="55"/>
      <c r="E606" s="55"/>
      <c r="F606" s="43">
        <f t="shared" si="341"/>
        <v>0</v>
      </c>
      <c r="G606" s="43"/>
      <c r="H606" s="55"/>
      <c r="I606" s="505"/>
      <c r="J606" s="55"/>
      <c r="K606" s="55"/>
      <c r="L606" s="55"/>
      <c r="M606" s="505"/>
      <c r="N606" s="55"/>
      <c r="O606" s="55"/>
      <c r="P606" s="55"/>
      <c r="Q606" s="55"/>
      <c r="R606" s="55"/>
      <c r="S606" s="55"/>
      <c r="T606" s="55"/>
      <c r="U606" s="43" t="e">
        <f>SUM(#REF!+#REF!)</f>
        <v>#REF!</v>
      </c>
      <c r="V606" s="55"/>
      <c r="W606" s="43">
        <f t="shared" si="338"/>
        <v>0</v>
      </c>
      <c r="X606" s="56"/>
      <c r="Y606" s="55"/>
    </row>
    <row r="607" spans="1:25" s="57" customFormat="1" hidden="1" x14ac:dyDescent="0.25">
      <c r="A607" s="52"/>
      <c r="B607" s="67" t="s">
        <v>175</v>
      </c>
      <c r="C607" s="68" t="s">
        <v>176</v>
      </c>
      <c r="D607" s="55"/>
      <c r="E607" s="55"/>
      <c r="F607" s="43">
        <f t="shared" si="341"/>
        <v>0</v>
      </c>
      <c r="G607" s="43"/>
      <c r="H607" s="55"/>
      <c r="I607" s="505"/>
      <c r="J607" s="55"/>
      <c r="K607" s="55"/>
      <c r="L607" s="55"/>
      <c r="M607" s="505"/>
      <c r="N607" s="55"/>
      <c r="O607" s="55"/>
      <c r="P607" s="55"/>
      <c r="Q607" s="55"/>
      <c r="R607" s="55"/>
      <c r="S607" s="55"/>
      <c r="T607" s="55"/>
      <c r="U607" s="43" t="e">
        <f>SUM(#REF!+#REF!)</f>
        <v>#REF!</v>
      </c>
      <c r="V607" s="55"/>
      <c r="W607" s="43">
        <f t="shared" si="338"/>
        <v>0</v>
      </c>
      <c r="X607" s="56"/>
      <c r="Y607" s="55"/>
    </row>
    <row r="608" spans="1:25" s="61" customFormat="1" hidden="1" x14ac:dyDescent="0.25">
      <c r="A608" s="58"/>
      <c r="B608" s="58">
        <v>424</v>
      </c>
      <c r="C608" s="69"/>
      <c r="D608" s="60">
        <f>SUM(D609+D610+D611+D612)</f>
        <v>0</v>
      </c>
      <c r="E608" s="60">
        <f>SUM(E609+E610+E611+E612)</f>
        <v>0</v>
      </c>
      <c r="F608" s="43">
        <f t="shared" si="341"/>
        <v>0</v>
      </c>
      <c r="G608" s="60"/>
      <c r="H608" s="60">
        <f>SUM(H609+H610+H611+H612)</f>
        <v>0</v>
      </c>
      <c r="I608" s="506">
        <f>SUM(I609+I610+I611+I612)</f>
        <v>0</v>
      </c>
      <c r="J608" s="60">
        <f t="shared" ref="J608:T608" si="349">SUM(J609+J610+J611+J612)</f>
        <v>0</v>
      </c>
      <c r="K608" s="60">
        <f t="shared" ref="K608" si="350">SUM(K609+K610+K611+K612)</f>
        <v>0</v>
      </c>
      <c r="L608" s="60">
        <f t="shared" si="349"/>
        <v>0</v>
      </c>
      <c r="M608" s="506">
        <f t="shared" si="349"/>
        <v>0</v>
      </c>
      <c r="N608" s="60">
        <f>SUM(N609+N610+N611+N612)</f>
        <v>0</v>
      </c>
      <c r="O608" s="60">
        <f>SUM(O609+O610+O611+O612)</f>
        <v>0</v>
      </c>
      <c r="P608" s="60">
        <f t="shared" si="349"/>
        <v>0</v>
      </c>
      <c r="Q608" s="60">
        <f t="shared" si="349"/>
        <v>0</v>
      </c>
      <c r="R608" s="60">
        <f t="shared" si="349"/>
        <v>0</v>
      </c>
      <c r="S608" s="60">
        <f t="shared" si="349"/>
        <v>0</v>
      </c>
      <c r="T608" s="60">
        <f t="shared" si="349"/>
        <v>0</v>
      </c>
      <c r="U608" s="43" t="e">
        <f>SUM(#REF!+#REF!)</f>
        <v>#REF!</v>
      </c>
      <c r="V608" s="60">
        <f>SUM(V609+V610+V611+V612)</f>
        <v>0</v>
      </c>
      <c r="W608" s="43">
        <f t="shared" si="338"/>
        <v>0</v>
      </c>
      <c r="X608" s="51">
        <v>0</v>
      </c>
      <c r="Y608" s="60">
        <f>SUM(Y609+Y610+Y611+Y612)</f>
        <v>0</v>
      </c>
    </row>
    <row r="609" spans="1:25" s="57" customFormat="1" hidden="1" x14ac:dyDescent="0.25">
      <c r="A609" s="52"/>
      <c r="B609" s="70">
        <v>4241</v>
      </c>
      <c r="C609" s="71" t="s">
        <v>177</v>
      </c>
      <c r="D609" s="55"/>
      <c r="E609" s="55"/>
      <c r="F609" s="43">
        <f t="shared" si="341"/>
        <v>0</v>
      </c>
      <c r="G609" s="43"/>
      <c r="H609" s="55"/>
      <c r="I609" s="505"/>
      <c r="J609" s="55"/>
      <c r="K609" s="55"/>
      <c r="L609" s="55"/>
      <c r="M609" s="505"/>
      <c r="N609" s="55"/>
      <c r="O609" s="55"/>
      <c r="P609" s="55"/>
      <c r="Q609" s="55"/>
      <c r="R609" s="55"/>
      <c r="S609" s="55"/>
      <c r="T609" s="55"/>
      <c r="U609" s="43" t="e">
        <f>SUM(#REF!+#REF!)</f>
        <v>#REF!</v>
      </c>
      <c r="V609" s="55"/>
      <c r="W609" s="43">
        <f t="shared" si="338"/>
        <v>0</v>
      </c>
      <c r="X609" s="56"/>
      <c r="Y609" s="55"/>
    </row>
    <row r="610" spans="1:25" s="57" customFormat="1" hidden="1" x14ac:dyDescent="0.25">
      <c r="A610" s="52"/>
      <c r="B610" s="70">
        <v>4242</v>
      </c>
      <c r="C610" s="72" t="s">
        <v>178</v>
      </c>
      <c r="D610" s="55"/>
      <c r="E610" s="55"/>
      <c r="F610" s="43">
        <f t="shared" si="341"/>
        <v>0</v>
      </c>
      <c r="G610" s="43"/>
      <c r="H610" s="55"/>
      <c r="I610" s="505"/>
      <c r="J610" s="55"/>
      <c r="K610" s="55"/>
      <c r="L610" s="55"/>
      <c r="M610" s="505"/>
      <c r="N610" s="55"/>
      <c r="O610" s="55"/>
      <c r="P610" s="55"/>
      <c r="Q610" s="55"/>
      <c r="R610" s="55"/>
      <c r="S610" s="55"/>
      <c r="T610" s="55"/>
      <c r="U610" s="43" t="e">
        <f>SUM(#REF!+#REF!)</f>
        <v>#REF!</v>
      </c>
      <c r="V610" s="55"/>
      <c r="W610" s="43">
        <f t="shared" si="338"/>
        <v>0</v>
      </c>
      <c r="X610" s="56"/>
      <c r="Y610" s="55"/>
    </row>
    <row r="611" spans="1:25" s="57" customFormat="1" hidden="1" x14ac:dyDescent="0.25">
      <c r="A611" s="52"/>
      <c r="B611" s="70">
        <v>4243</v>
      </c>
      <c r="C611" s="72" t="s">
        <v>179</v>
      </c>
      <c r="D611" s="55"/>
      <c r="E611" s="55"/>
      <c r="F611" s="43">
        <f t="shared" si="341"/>
        <v>0</v>
      </c>
      <c r="G611" s="43"/>
      <c r="H611" s="55"/>
      <c r="I611" s="505"/>
      <c r="J611" s="55"/>
      <c r="K611" s="55"/>
      <c r="L611" s="55"/>
      <c r="M611" s="505"/>
      <c r="N611" s="55"/>
      <c r="O611" s="55"/>
      <c r="P611" s="55"/>
      <c r="Q611" s="55"/>
      <c r="R611" s="55"/>
      <c r="S611" s="55"/>
      <c r="T611" s="55"/>
      <c r="U611" s="43" t="e">
        <f>SUM(#REF!+#REF!)</f>
        <v>#REF!</v>
      </c>
      <c r="V611" s="55"/>
      <c r="W611" s="43">
        <f t="shared" si="338"/>
        <v>0</v>
      </c>
      <c r="X611" s="56"/>
      <c r="Y611" s="55"/>
    </row>
    <row r="612" spans="1:25" s="57" customFormat="1" hidden="1" x14ac:dyDescent="0.25">
      <c r="A612" s="52"/>
      <c r="B612" s="70">
        <v>4244</v>
      </c>
      <c r="C612" s="72" t="s">
        <v>180</v>
      </c>
      <c r="D612" s="55"/>
      <c r="E612" s="55"/>
      <c r="F612" s="43">
        <f t="shared" si="341"/>
        <v>0</v>
      </c>
      <c r="G612" s="43"/>
      <c r="H612" s="55"/>
      <c r="I612" s="505"/>
      <c r="J612" s="55"/>
      <c r="K612" s="55"/>
      <c r="L612" s="55"/>
      <c r="M612" s="505"/>
      <c r="N612" s="55"/>
      <c r="O612" s="55"/>
      <c r="P612" s="55"/>
      <c r="Q612" s="55"/>
      <c r="R612" s="55"/>
      <c r="S612" s="55"/>
      <c r="T612" s="55"/>
      <c r="U612" s="43" t="e">
        <f>SUM(#REF!+#REF!)</f>
        <v>#REF!</v>
      </c>
      <c r="V612" s="55"/>
      <c r="W612" s="43">
        <f t="shared" si="338"/>
        <v>0</v>
      </c>
      <c r="X612" s="56"/>
      <c r="Y612" s="55"/>
    </row>
    <row r="613" spans="1:25" s="61" customFormat="1" hidden="1" x14ac:dyDescent="0.25">
      <c r="A613" s="58"/>
      <c r="B613" s="58">
        <v>426</v>
      </c>
      <c r="C613" s="73"/>
      <c r="D613" s="60">
        <f>SUM(D614+D615)</f>
        <v>0</v>
      </c>
      <c r="E613" s="60">
        <f>SUM(E614+E615)</f>
        <v>0</v>
      </c>
      <c r="F613" s="43">
        <f t="shared" si="341"/>
        <v>0</v>
      </c>
      <c r="G613" s="60"/>
      <c r="H613" s="60">
        <f>SUM(H614+H615)</f>
        <v>0</v>
      </c>
      <c r="I613" s="506">
        <f>SUM(I614+I615)</f>
        <v>0</v>
      </c>
      <c r="J613" s="60">
        <f t="shared" ref="J613:T613" si="351">SUM(J614+J615)</f>
        <v>0</v>
      </c>
      <c r="K613" s="60">
        <f t="shared" ref="K613" si="352">SUM(K614+K615)</f>
        <v>0</v>
      </c>
      <c r="L613" s="60">
        <f t="shared" si="351"/>
        <v>0</v>
      </c>
      <c r="M613" s="506">
        <f t="shared" si="351"/>
        <v>0</v>
      </c>
      <c r="N613" s="60">
        <f>SUM(N614+N615)</f>
        <v>0</v>
      </c>
      <c r="O613" s="60">
        <f>SUM(O614+O615)</f>
        <v>0</v>
      </c>
      <c r="P613" s="60">
        <f t="shared" si="351"/>
        <v>0</v>
      </c>
      <c r="Q613" s="60">
        <f t="shared" si="351"/>
        <v>0</v>
      </c>
      <c r="R613" s="60">
        <f t="shared" si="351"/>
        <v>0</v>
      </c>
      <c r="S613" s="60">
        <f t="shared" si="351"/>
        <v>0</v>
      </c>
      <c r="T613" s="60">
        <f t="shared" si="351"/>
        <v>0</v>
      </c>
      <c r="U613" s="43" t="e">
        <f>SUM(#REF!+#REF!)</f>
        <v>#REF!</v>
      </c>
      <c r="V613" s="60">
        <f>SUM(V614+V615)</f>
        <v>0</v>
      </c>
      <c r="W613" s="43">
        <f t="shared" si="338"/>
        <v>0</v>
      </c>
      <c r="X613" s="51">
        <v>0</v>
      </c>
      <c r="Y613" s="60">
        <f>SUM(Y614+Y615)</f>
        <v>0</v>
      </c>
    </row>
    <row r="614" spans="1:25" s="57" customFormat="1" hidden="1" x14ac:dyDescent="0.25">
      <c r="A614" s="52"/>
      <c r="B614" s="67">
        <v>4262</v>
      </c>
      <c r="C614" s="68" t="s">
        <v>181</v>
      </c>
      <c r="D614" s="55"/>
      <c r="E614" s="55"/>
      <c r="F614" s="43">
        <f t="shared" si="341"/>
        <v>0</v>
      </c>
      <c r="G614" s="43"/>
      <c r="H614" s="55"/>
      <c r="I614" s="505"/>
      <c r="J614" s="55"/>
      <c r="K614" s="55"/>
      <c r="L614" s="55"/>
      <c r="M614" s="505"/>
      <c r="N614" s="55"/>
      <c r="O614" s="55"/>
      <c r="P614" s="55"/>
      <c r="Q614" s="55"/>
      <c r="R614" s="55"/>
      <c r="S614" s="55"/>
      <c r="T614" s="55"/>
      <c r="U614" s="43" t="e">
        <f>SUM(#REF!+#REF!)</f>
        <v>#REF!</v>
      </c>
      <c r="V614" s="55"/>
      <c r="W614" s="43">
        <f t="shared" si="338"/>
        <v>0</v>
      </c>
      <c r="X614" s="56"/>
      <c r="Y614" s="55"/>
    </row>
    <row r="615" spans="1:25" s="57" customFormat="1" hidden="1" x14ac:dyDescent="0.25">
      <c r="A615" s="52"/>
      <c r="B615" s="67">
        <v>4263</v>
      </c>
      <c r="C615" s="68" t="s">
        <v>182</v>
      </c>
      <c r="D615" s="55"/>
      <c r="E615" s="55"/>
      <c r="F615" s="43">
        <f t="shared" si="341"/>
        <v>0</v>
      </c>
      <c r="G615" s="43"/>
      <c r="H615" s="55"/>
      <c r="I615" s="505"/>
      <c r="J615" s="55"/>
      <c r="K615" s="55"/>
      <c r="L615" s="55"/>
      <c r="M615" s="505"/>
      <c r="N615" s="55"/>
      <c r="O615" s="55"/>
      <c r="P615" s="55"/>
      <c r="Q615" s="55"/>
      <c r="R615" s="55"/>
      <c r="S615" s="55"/>
      <c r="T615" s="55"/>
      <c r="U615" s="43" t="e">
        <f>SUM(#REF!+#REF!)</f>
        <v>#REF!</v>
      </c>
      <c r="V615" s="55"/>
      <c r="W615" s="43">
        <f t="shared" si="338"/>
        <v>0</v>
      </c>
      <c r="X615" s="56"/>
      <c r="Y615" s="55"/>
    </row>
    <row r="616" spans="1:25" x14ac:dyDescent="0.25">
      <c r="W616" s="43">
        <f t="shared" si="338"/>
        <v>0</v>
      </c>
      <c r="X616" s="74"/>
    </row>
    <row r="617" spans="1:25" s="46" customFormat="1" x14ac:dyDescent="0.25">
      <c r="B617" s="47"/>
      <c r="C617" s="48" t="s">
        <v>193</v>
      </c>
      <c r="D617" s="49">
        <f>SUM(D618+D675)</f>
        <v>0</v>
      </c>
      <c r="E617" s="49">
        <f>SUM(E618+E675)</f>
        <v>0</v>
      </c>
      <c r="F617" s="43">
        <f t="shared" ref="F617:F648" si="353">SUM(H617:T617)</f>
        <v>2700</v>
      </c>
      <c r="G617" s="49"/>
      <c r="H617" s="49">
        <f>SUM(H618+H675)</f>
        <v>2700</v>
      </c>
      <c r="I617" s="368">
        <f>SUM(I618+I675)</f>
        <v>0</v>
      </c>
      <c r="J617" s="49">
        <f t="shared" ref="J617:T617" si="354">SUM(J618+J675)</f>
        <v>0</v>
      </c>
      <c r="K617" s="49">
        <f t="shared" ref="K617" si="355">SUM(K618+K675)</f>
        <v>0</v>
      </c>
      <c r="L617" s="49">
        <f t="shared" si="354"/>
        <v>0</v>
      </c>
      <c r="M617" s="368">
        <f t="shared" si="354"/>
        <v>0</v>
      </c>
      <c r="N617" s="49">
        <f>SUM(N618+N675)</f>
        <v>0</v>
      </c>
      <c r="O617" s="49">
        <f>SUM(O618+O675)</f>
        <v>0</v>
      </c>
      <c r="P617" s="49">
        <f t="shared" si="354"/>
        <v>0</v>
      </c>
      <c r="Q617" s="49">
        <f t="shared" si="354"/>
        <v>0</v>
      </c>
      <c r="R617" s="49">
        <f t="shared" si="354"/>
        <v>0</v>
      </c>
      <c r="S617" s="49">
        <f t="shared" si="354"/>
        <v>0</v>
      </c>
      <c r="T617" s="49">
        <f t="shared" si="354"/>
        <v>0</v>
      </c>
      <c r="U617" s="43" t="e">
        <f>SUM(#REF!+#REF!)</f>
        <v>#REF!</v>
      </c>
      <c r="V617" s="49">
        <f>SUM(V618+V675)</f>
        <v>0</v>
      </c>
      <c r="W617" s="43">
        <f t="shared" si="338"/>
        <v>2700</v>
      </c>
      <c r="X617" s="49">
        <f>SUM(X618+X675)</f>
        <v>2808</v>
      </c>
      <c r="Y617" s="49">
        <f>SUM(Y618+Y675)</f>
        <v>2836</v>
      </c>
    </row>
    <row r="618" spans="1:25" s="46" customFormat="1" x14ac:dyDescent="0.25">
      <c r="B618" s="50">
        <v>3</v>
      </c>
      <c r="C618" s="46" t="s">
        <v>74</v>
      </c>
      <c r="D618" s="49">
        <f>SUM(D619+D631+D664)</f>
        <v>0</v>
      </c>
      <c r="E618" s="49">
        <f>SUM(E619+E631+E664)</f>
        <v>0</v>
      </c>
      <c r="F618" s="43">
        <f t="shared" si="353"/>
        <v>2700</v>
      </c>
      <c r="G618" s="49"/>
      <c r="H618" s="49">
        <f>SUM(H619+H631+H664)</f>
        <v>2700</v>
      </c>
      <c r="I618" s="368">
        <f>SUM(I619+I631+I664)</f>
        <v>0</v>
      </c>
      <c r="J618" s="49">
        <f t="shared" ref="J618:T618" si="356">SUM(J619+J631+J664)</f>
        <v>0</v>
      </c>
      <c r="K618" s="49">
        <f t="shared" ref="K618" si="357">SUM(K619+K631+K664)</f>
        <v>0</v>
      </c>
      <c r="L618" s="49">
        <f t="shared" si="356"/>
        <v>0</v>
      </c>
      <c r="M618" s="368">
        <f t="shared" si="356"/>
        <v>0</v>
      </c>
      <c r="N618" s="49">
        <f>SUM(N619+N631+N664)</f>
        <v>0</v>
      </c>
      <c r="O618" s="49">
        <f>SUM(O619+O631+O664)</f>
        <v>0</v>
      </c>
      <c r="P618" s="49">
        <f t="shared" si="356"/>
        <v>0</v>
      </c>
      <c r="Q618" s="49">
        <f t="shared" si="356"/>
        <v>0</v>
      </c>
      <c r="R618" s="49">
        <f t="shared" si="356"/>
        <v>0</v>
      </c>
      <c r="S618" s="49">
        <f t="shared" si="356"/>
        <v>0</v>
      </c>
      <c r="T618" s="49">
        <f t="shared" si="356"/>
        <v>0</v>
      </c>
      <c r="U618" s="43" t="e">
        <f>SUM(#REF!+#REF!)</f>
        <v>#REF!</v>
      </c>
      <c r="V618" s="49">
        <f>SUM(V619+V631+V664)</f>
        <v>0</v>
      </c>
      <c r="W618" s="43">
        <f t="shared" si="338"/>
        <v>2700</v>
      </c>
      <c r="X618" s="49">
        <f>SUM(X619+X631+X664)</f>
        <v>2808</v>
      </c>
      <c r="Y618" s="49">
        <f>SUM(Y619+Y631+Y664)</f>
        <v>2836</v>
      </c>
    </row>
    <row r="619" spans="1:25" s="46" customFormat="1" hidden="1" x14ac:dyDescent="0.25">
      <c r="B619" s="50">
        <v>31</v>
      </c>
      <c r="D619" s="49">
        <f>SUM(D620+D625+D627)</f>
        <v>0</v>
      </c>
      <c r="E619" s="49">
        <f>SUM(E620+E625+E627)</f>
        <v>0</v>
      </c>
      <c r="F619" s="43">
        <f t="shared" si="353"/>
        <v>0</v>
      </c>
      <c r="G619" s="49"/>
      <c r="H619" s="49">
        <f>SUM(H620+H625+H627)</f>
        <v>0</v>
      </c>
      <c r="I619" s="368">
        <f>SUM(I620+I625+I627)</f>
        <v>0</v>
      </c>
      <c r="J619" s="49">
        <f t="shared" ref="J619:T619" si="358">SUM(J620+J625+J627)</f>
        <v>0</v>
      </c>
      <c r="K619" s="49">
        <f t="shared" ref="K619" si="359">SUM(K620+K625+K627)</f>
        <v>0</v>
      </c>
      <c r="L619" s="49">
        <f t="shared" si="358"/>
        <v>0</v>
      </c>
      <c r="M619" s="368">
        <f t="shared" si="358"/>
        <v>0</v>
      </c>
      <c r="N619" s="49">
        <f>SUM(N620+N625+N627)</f>
        <v>0</v>
      </c>
      <c r="O619" s="49">
        <f>SUM(O620+O625+O627)</f>
        <v>0</v>
      </c>
      <c r="P619" s="49">
        <f t="shared" si="358"/>
        <v>0</v>
      </c>
      <c r="Q619" s="49">
        <f t="shared" si="358"/>
        <v>0</v>
      </c>
      <c r="R619" s="49">
        <f t="shared" si="358"/>
        <v>0</v>
      </c>
      <c r="S619" s="49">
        <f t="shared" si="358"/>
        <v>0</v>
      </c>
      <c r="T619" s="49">
        <f t="shared" si="358"/>
        <v>0</v>
      </c>
      <c r="U619" s="43" t="e">
        <f>SUM(#REF!+#REF!)</f>
        <v>#REF!</v>
      </c>
      <c r="V619" s="49">
        <f>SUM(V620+V625+V627)</f>
        <v>0</v>
      </c>
      <c r="W619" s="43">
        <f t="shared" si="338"/>
        <v>0</v>
      </c>
      <c r="X619" s="49">
        <f>SUM(X620+X625+X627)</f>
        <v>0</v>
      </c>
      <c r="Y619" s="49">
        <f>SUM(Y620+Y625+Y627)</f>
        <v>0</v>
      </c>
    </row>
    <row r="620" spans="1:25" s="46" customFormat="1" hidden="1" x14ac:dyDescent="0.25">
      <c r="B620" s="50">
        <v>311</v>
      </c>
      <c r="D620" s="49">
        <f>SUM(D621+D622+D623+D624)</f>
        <v>0</v>
      </c>
      <c r="E620" s="49">
        <f>SUM(E621+E622+E623+E624)</f>
        <v>0</v>
      </c>
      <c r="F620" s="43">
        <f t="shared" si="353"/>
        <v>0</v>
      </c>
      <c r="G620" s="49"/>
      <c r="H620" s="49">
        <f>SUM(H621+H622+H623+H624)</f>
        <v>0</v>
      </c>
      <c r="I620" s="368">
        <f>SUM(I621+I622+I623+I624)</f>
        <v>0</v>
      </c>
      <c r="J620" s="49">
        <f t="shared" ref="J620:T620" si="360">SUM(J621+J622+J623+J624)</f>
        <v>0</v>
      </c>
      <c r="K620" s="49">
        <f t="shared" ref="K620" si="361">SUM(K621+K622+K623+K624)</f>
        <v>0</v>
      </c>
      <c r="L620" s="49">
        <f t="shared" si="360"/>
        <v>0</v>
      </c>
      <c r="M620" s="368">
        <f t="shared" si="360"/>
        <v>0</v>
      </c>
      <c r="N620" s="49">
        <f>SUM(N621+N622+N623+N624)</f>
        <v>0</v>
      </c>
      <c r="O620" s="49">
        <f>SUM(O621+O622+O623+O624)</f>
        <v>0</v>
      </c>
      <c r="P620" s="49">
        <f t="shared" si="360"/>
        <v>0</v>
      </c>
      <c r="Q620" s="49">
        <f t="shared" si="360"/>
        <v>0</v>
      </c>
      <c r="R620" s="49">
        <f t="shared" si="360"/>
        <v>0</v>
      </c>
      <c r="S620" s="49">
        <f t="shared" si="360"/>
        <v>0</v>
      </c>
      <c r="T620" s="49">
        <f t="shared" si="360"/>
        <v>0</v>
      </c>
      <c r="U620" s="43" t="e">
        <f>SUM(#REF!+#REF!)</f>
        <v>#REF!</v>
      </c>
      <c r="V620" s="49">
        <f>SUM(V621+V622+V623+V624)</f>
        <v>0</v>
      </c>
      <c r="W620" s="43">
        <f t="shared" si="338"/>
        <v>0</v>
      </c>
      <c r="X620" s="49">
        <f>SUM(X621+X622+X623+X624)</f>
        <v>0</v>
      </c>
      <c r="Y620" s="49">
        <f>SUM(Y621+Y622+Y623+Y624)</f>
        <v>0</v>
      </c>
    </row>
    <row r="621" spans="1:25" s="57" customFormat="1" hidden="1" x14ac:dyDescent="0.25">
      <c r="A621" s="52"/>
      <c r="B621" s="53" t="s">
        <v>75</v>
      </c>
      <c r="C621" s="54" t="s">
        <v>76</v>
      </c>
      <c r="D621" s="55"/>
      <c r="E621" s="55"/>
      <c r="F621" s="43">
        <f t="shared" si="353"/>
        <v>0</v>
      </c>
      <c r="G621" s="43"/>
      <c r="H621" s="55"/>
      <c r="I621" s="505"/>
      <c r="J621" s="55"/>
      <c r="K621" s="55"/>
      <c r="L621" s="55"/>
      <c r="M621" s="505"/>
      <c r="N621" s="55"/>
      <c r="O621" s="55"/>
      <c r="P621" s="55"/>
      <c r="Q621" s="55"/>
      <c r="R621" s="55"/>
      <c r="S621" s="55"/>
      <c r="T621" s="55"/>
      <c r="U621" s="43" t="e">
        <f>SUM(#REF!+#REF!)</f>
        <v>#REF!</v>
      </c>
      <c r="V621" s="55"/>
      <c r="W621" s="43">
        <f t="shared" si="338"/>
        <v>0</v>
      </c>
      <c r="X621" s="55"/>
      <c r="Y621" s="55"/>
    </row>
    <row r="622" spans="1:25" s="57" customFormat="1" hidden="1" x14ac:dyDescent="0.25">
      <c r="A622" s="52"/>
      <c r="B622" s="53" t="s">
        <v>77</v>
      </c>
      <c r="C622" s="54" t="s">
        <v>78</v>
      </c>
      <c r="D622" s="55"/>
      <c r="E622" s="55"/>
      <c r="F622" s="43">
        <f t="shared" si="353"/>
        <v>0</v>
      </c>
      <c r="G622" s="43"/>
      <c r="H622" s="55"/>
      <c r="I622" s="505"/>
      <c r="J622" s="55"/>
      <c r="K622" s="55"/>
      <c r="L622" s="55"/>
      <c r="M622" s="505"/>
      <c r="N622" s="55"/>
      <c r="O622" s="55"/>
      <c r="P622" s="55"/>
      <c r="Q622" s="55"/>
      <c r="R622" s="55"/>
      <c r="S622" s="55"/>
      <c r="T622" s="55"/>
      <c r="U622" s="43" t="e">
        <f>SUM(#REF!+#REF!)</f>
        <v>#REF!</v>
      </c>
      <c r="V622" s="55"/>
      <c r="W622" s="43">
        <f t="shared" si="338"/>
        <v>0</v>
      </c>
      <c r="X622" s="55"/>
      <c r="Y622" s="55"/>
    </row>
    <row r="623" spans="1:25" s="57" customFormat="1" hidden="1" x14ac:dyDescent="0.25">
      <c r="A623" s="52"/>
      <c r="B623" s="53" t="s">
        <v>79</v>
      </c>
      <c r="C623" s="54" t="s">
        <v>80</v>
      </c>
      <c r="D623" s="55"/>
      <c r="E623" s="55"/>
      <c r="F623" s="43">
        <f t="shared" si="353"/>
        <v>0</v>
      </c>
      <c r="G623" s="43"/>
      <c r="H623" s="55"/>
      <c r="I623" s="505"/>
      <c r="J623" s="55"/>
      <c r="K623" s="55"/>
      <c r="L623" s="55"/>
      <c r="M623" s="505"/>
      <c r="N623" s="55"/>
      <c r="O623" s="55"/>
      <c r="P623" s="55"/>
      <c r="Q623" s="55"/>
      <c r="R623" s="55"/>
      <c r="S623" s="55"/>
      <c r="T623" s="55"/>
      <c r="U623" s="43" t="e">
        <f>SUM(#REF!+#REF!)</f>
        <v>#REF!</v>
      </c>
      <c r="V623" s="55"/>
      <c r="W623" s="43">
        <f t="shared" si="338"/>
        <v>0</v>
      </c>
      <c r="X623" s="55"/>
      <c r="Y623" s="55"/>
    </row>
    <row r="624" spans="1:25" s="57" customFormat="1" hidden="1" x14ac:dyDescent="0.25">
      <c r="A624" s="52"/>
      <c r="B624" s="53" t="s">
        <v>81</v>
      </c>
      <c r="C624" s="54" t="s">
        <v>82</v>
      </c>
      <c r="D624" s="55"/>
      <c r="E624" s="55"/>
      <c r="F624" s="43">
        <f t="shared" si="353"/>
        <v>0</v>
      </c>
      <c r="G624" s="43"/>
      <c r="H624" s="55"/>
      <c r="I624" s="505"/>
      <c r="J624" s="55"/>
      <c r="K624" s="55"/>
      <c r="L624" s="55"/>
      <c r="M624" s="505"/>
      <c r="N624" s="55"/>
      <c r="O624" s="55"/>
      <c r="P624" s="55"/>
      <c r="Q624" s="55"/>
      <c r="R624" s="55"/>
      <c r="S624" s="55"/>
      <c r="T624" s="55"/>
      <c r="U624" s="43" t="e">
        <f>SUM(#REF!+#REF!)</f>
        <v>#REF!</v>
      </c>
      <c r="V624" s="55"/>
      <c r="W624" s="43">
        <f t="shared" si="338"/>
        <v>0</v>
      </c>
      <c r="X624" s="55"/>
      <c r="Y624" s="55"/>
    </row>
    <row r="625" spans="1:25" s="61" customFormat="1" hidden="1" x14ac:dyDescent="0.25">
      <c r="A625" s="58"/>
      <c r="B625" s="58">
        <v>312</v>
      </c>
      <c r="C625" s="59"/>
      <c r="D625" s="60">
        <f>SUM(D626)</f>
        <v>0</v>
      </c>
      <c r="E625" s="60">
        <f t="shared" ref="E625:V625" si="362">SUM(E626)</f>
        <v>0</v>
      </c>
      <c r="F625" s="43">
        <f t="shared" si="353"/>
        <v>0</v>
      </c>
      <c r="G625" s="60"/>
      <c r="H625" s="60">
        <f t="shared" si="362"/>
        <v>0</v>
      </c>
      <c r="I625" s="506">
        <f t="shared" si="362"/>
        <v>0</v>
      </c>
      <c r="J625" s="60">
        <f t="shared" si="362"/>
        <v>0</v>
      </c>
      <c r="K625" s="60">
        <f t="shared" si="362"/>
        <v>0</v>
      </c>
      <c r="L625" s="60">
        <f t="shared" si="362"/>
        <v>0</v>
      </c>
      <c r="M625" s="506">
        <f t="shared" si="362"/>
        <v>0</v>
      </c>
      <c r="N625" s="60">
        <f t="shared" si="362"/>
        <v>0</v>
      </c>
      <c r="O625" s="60">
        <f t="shared" si="362"/>
        <v>0</v>
      </c>
      <c r="P625" s="60">
        <f t="shared" si="362"/>
        <v>0</v>
      </c>
      <c r="Q625" s="60">
        <f t="shared" si="362"/>
        <v>0</v>
      </c>
      <c r="R625" s="60">
        <f t="shared" si="362"/>
        <v>0</v>
      </c>
      <c r="S625" s="60">
        <f t="shared" si="362"/>
        <v>0</v>
      </c>
      <c r="T625" s="60">
        <f t="shared" si="362"/>
        <v>0</v>
      </c>
      <c r="U625" s="43" t="e">
        <f>SUM(#REF!+#REF!)</f>
        <v>#REF!</v>
      </c>
      <c r="V625" s="60">
        <f t="shared" si="362"/>
        <v>0</v>
      </c>
      <c r="W625" s="43">
        <f t="shared" si="338"/>
        <v>0</v>
      </c>
      <c r="X625" s="60">
        <f>SUM(X626)</f>
        <v>0</v>
      </c>
      <c r="Y625" s="60">
        <f>SUM(Y626)</f>
        <v>0</v>
      </c>
    </row>
    <row r="626" spans="1:25" s="57" customFormat="1" hidden="1" x14ac:dyDescent="0.25">
      <c r="A626" s="52"/>
      <c r="B626" s="53" t="s">
        <v>83</v>
      </c>
      <c r="C626" s="54" t="s">
        <v>84</v>
      </c>
      <c r="D626" s="55"/>
      <c r="E626" s="55"/>
      <c r="F626" s="43">
        <f t="shared" si="353"/>
        <v>0</v>
      </c>
      <c r="G626" s="43"/>
      <c r="H626" s="55"/>
      <c r="I626" s="505"/>
      <c r="J626" s="55"/>
      <c r="K626" s="55"/>
      <c r="L626" s="55"/>
      <c r="M626" s="505"/>
      <c r="N626" s="55"/>
      <c r="O626" s="55"/>
      <c r="P626" s="55"/>
      <c r="Q626" s="55"/>
      <c r="R626" s="55"/>
      <c r="S626" s="55"/>
      <c r="T626" s="55"/>
      <c r="U626" s="43" t="e">
        <f>SUM(#REF!+#REF!)</f>
        <v>#REF!</v>
      </c>
      <c r="V626" s="55"/>
      <c r="W626" s="43">
        <f t="shared" si="338"/>
        <v>0</v>
      </c>
      <c r="X626" s="55"/>
      <c r="Y626" s="55"/>
    </row>
    <row r="627" spans="1:25" s="61" customFormat="1" hidden="1" x14ac:dyDescent="0.25">
      <c r="A627" s="58"/>
      <c r="B627" s="58">
        <v>313</v>
      </c>
      <c r="C627" s="59"/>
      <c r="D627" s="60">
        <f>SUM(D628+D629+D630)</f>
        <v>0</v>
      </c>
      <c r="E627" s="60">
        <f>SUM(E628+E629+E630)</f>
        <v>0</v>
      </c>
      <c r="F627" s="43">
        <f t="shared" si="353"/>
        <v>0</v>
      </c>
      <c r="G627" s="60"/>
      <c r="H627" s="60">
        <f>SUM(H628+H629+H630)</f>
        <v>0</v>
      </c>
      <c r="I627" s="506">
        <f>SUM(I628+I629+I630)</f>
        <v>0</v>
      </c>
      <c r="J627" s="60">
        <f t="shared" ref="J627:T627" si="363">SUM(J628+J629+J630)</f>
        <v>0</v>
      </c>
      <c r="K627" s="60">
        <f t="shared" ref="K627" si="364">SUM(K628+K629+K630)</f>
        <v>0</v>
      </c>
      <c r="L627" s="60">
        <f t="shared" si="363"/>
        <v>0</v>
      </c>
      <c r="M627" s="506">
        <f t="shared" si="363"/>
        <v>0</v>
      </c>
      <c r="N627" s="60">
        <f>SUM(N628+N629+N630)</f>
        <v>0</v>
      </c>
      <c r="O627" s="60">
        <f>SUM(O628+O629+O630)</f>
        <v>0</v>
      </c>
      <c r="P627" s="60">
        <f t="shared" si="363"/>
        <v>0</v>
      </c>
      <c r="Q627" s="60">
        <f t="shared" si="363"/>
        <v>0</v>
      </c>
      <c r="R627" s="60">
        <f t="shared" si="363"/>
        <v>0</v>
      </c>
      <c r="S627" s="60">
        <f t="shared" si="363"/>
        <v>0</v>
      </c>
      <c r="T627" s="60">
        <f t="shared" si="363"/>
        <v>0</v>
      </c>
      <c r="U627" s="43" t="e">
        <f>SUM(#REF!+#REF!)</f>
        <v>#REF!</v>
      </c>
      <c r="V627" s="60">
        <f>SUM(V628+V629+V630)</f>
        <v>0</v>
      </c>
      <c r="W627" s="43">
        <f t="shared" si="338"/>
        <v>0</v>
      </c>
      <c r="X627" s="60">
        <f>SUM(X628+X629+X630)</f>
        <v>0</v>
      </c>
      <c r="Y627" s="60">
        <f>SUM(Y628+Y629+Y630)</f>
        <v>0</v>
      </c>
    </row>
    <row r="628" spans="1:25" s="57" customFormat="1" hidden="1" x14ac:dyDescent="0.25">
      <c r="A628" s="52"/>
      <c r="B628" s="53" t="s">
        <v>85</v>
      </c>
      <c r="C628" s="54" t="s">
        <v>86</v>
      </c>
      <c r="D628" s="55"/>
      <c r="E628" s="55"/>
      <c r="F628" s="43">
        <f t="shared" si="353"/>
        <v>0</v>
      </c>
      <c r="G628" s="43"/>
      <c r="H628" s="55"/>
      <c r="I628" s="505"/>
      <c r="J628" s="55"/>
      <c r="K628" s="55"/>
      <c r="L628" s="55"/>
      <c r="M628" s="505"/>
      <c r="N628" s="55"/>
      <c r="O628" s="55"/>
      <c r="P628" s="55"/>
      <c r="Q628" s="55"/>
      <c r="R628" s="55"/>
      <c r="S628" s="55"/>
      <c r="T628" s="55"/>
      <c r="U628" s="43" t="e">
        <f>SUM(#REF!+#REF!)</f>
        <v>#REF!</v>
      </c>
      <c r="V628" s="55"/>
      <c r="W628" s="43">
        <f t="shared" si="338"/>
        <v>0</v>
      </c>
      <c r="X628" s="55"/>
      <c r="Y628" s="55"/>
    </row>
    <row r="629" spans="1:25" s="57" customFormat="1" hidden="1" x14ac:dyDescent="0.25">
      <c r="A629" s="52"/>
      <c r="B629" s="53" t="s">
        <v>87</v>
      </c>
      <c r="C629" s="54" t="s">
        <v>88</v>
      </c>
      <c r="D629" s="55"/>
      <c r="E629" s="55"/>
      <c r="F629" s="43">
        <f t="shared" si="353"/>
        <v>0</v>
      </c>
      <c r="G629" s="43"/>
      <c r="H629" s="55"/>
      <c r="I629" s="505"/>
      <c r="J629" s="55"/>
      <c r="K629" s="55"/>
      <c r="L629" s="55"/>
      <c r="M629" s="505"/>
      <c r="N629" s="55"/>
      <c r="O629" s="55"/>
      <c r="P629" s="55"/>
      <c r="Q629" s="55"/>
      <c r="R629" s="55"/>
      <c r="S629" s="55"/>
      <c r="T629" s="55"/>
      <c r="U629" s="43" t="e">
        <f>SUM(#REF!+#REF!)</f>
        <v>#REF!</v>
      </c>
      <c r="V629" s="55"/>
      <c r="W629" s="43">
        <f t="shared" si="338"/>
        <v>0</v>
      </c>
      <c r="X629" s="55"/>
      <c r="Y629" s="55"/>
    </row>
    <row r="630" spans="1:25" s="57" customFormat="1" ht="12.75" hidden="1" customHeight="1" x14ac:dyDescent="0.25">
      <c r="A630" s="52"/>
      <c r="B630" s="53" t="s">
        <v>89</v>
      </c>
      <c r="C630" s="54" t="s">
        <v>90</v>
      </c>
      <c r="D630" s="55"/>
      <c r="E630" s="55"/>
      <c r="F630" s="43">
        <f t="shared" si="353"/>
        <v>0</v>
      </c>
      <c r="G630" s="43"/>
      <c r="H630" s="55"/>
      <c r="I630" s="505"/>
      <c r="J630" s="55"/>
      <c r="K630" s="55"/>
      <c r="L630" s="55"/>
      <c r="M630" s="505"/>
      <c r="N630" s="55"/>
      <c r="O630" s="55"/>
      <c r="P630" s="55"/>
      <c r="Q630" s="55"/>
      <c r="R630" s="55"/>
      <c r="S630" s="55"/>
      <c r="T630" s="55"/>
      <c r="U630" s="43" t="e">
        <f>SUM(#REF!+#REF!)</f>
        <v>#REF!</v>
      </c>
      <c r="V630" s="55"/>
      <c r="W630" s="43">
        <f t="shared" si="338"/>
        <v>0</v>
      </c>
      <c r="X630" s="55"/>
      <c r="Y630" s="55"/>
    </row>
    <row r="631" spans="1:25" s="61" customFormat="1" ht="12.75" customHeight="1" x14ac:dyDescent="0.25">
      <c r="A631" s="58"/>
      <c r="B631" s="58">
        <v>32</v>
      </c>
      <c r="C631" s="59"/>
      <c r="D631" s="60">
        <f>SUM(D632+D637+D644+D654+D656)</f>
        <v>0</v>
      </c>
      <c r="E631" s="60">
        <f>SUM(E632+E637+E644+E654+E656)</f>
        <v>0</v>
      </c>
      <c r="F631" s="43">
        <f t="shared" si="353"/>
        <v>2700</v>
      </c>
      <c r="G631" s="60"/>
      <c r="H631" s="60">
        <f>SUM(H632+H637+H644+H654+H656)</f>
        <v>2700</v>
      </c>
      <c r="I631" s="506">
        <f>SUM(I632+I637+I644+I654+I656)</f>
        <v>0</v>
      </c>
      <c r="J631" s="60">
        <f t="shared" ref="J631:T631" si="365">SUM(J632+J637+J644+J654+J656)</f>
        <v>0</v>
      </c>
      <c r="K631" s="60">
        <f t="shared" ref="K631" si="366">SUM(K632+K637+K644+K654+K656)</f>
        <v>0</v>
      </c>
      <c r="L631" s="60">
        <f t="shared" si="365"/>
        <v>0</v>
      </c>
      <c r="M631" s="506">
        <f t="shared" si="365"/>
        <v>0</v>
      </c>
      <c r="N631" s="60">
        <f>SUM(N632+N637+N644+N654+N656)</f>
        <v>0</v>
      </c>
      <c r="O631" s="60">
        <f>SUM(O632+O637+O644+O654+O656)</f>
        <v>0</v>
      </c>
      <c r="P631" s="60">
        <f t="shared" si="365"/>
        <v>0</v>
      </c>
      <c r="Q631" s="60">
        <f t="shared" si="365"/>
        <v>0</v>
      </c>
      <c r="R631" s="60">
        <f t="shared" si="365"/>
        <v>0</v>
      </c>
      <c r="S631" s="60">
        <f t="shared" si="365"/>
        <v>0</v>
      </c>
      <c r="T631" s="60">
        <f t="shared" si="365"/>
        <v>0</v>
      </c>
      <c r="U631" s="43" t="e">
        <f>SUM(#REF!+#REF!)</f>
        <v>#REF!</v>
      </c>
      <c r="V631" s="60">
        <f>SUM(V632+V637+V644+V654+V656)</f>
        <v>0</v>
      </c>
      <c r="W631" s="43">
        <f t="shared" si="338"/>
        <v>2700</v>
      </c>
      <c r="X631" s="60">
        <v>2808</v>
      </c>
      <c r="Y631" s="60">
        <v>2836</v>
      </c>
    </row>
    <row r="632" spans="1:25" s="61" customFormat="1" ht="12.75" hidden="1" customHeight="1" x14ac:dyDescent="0.25">
      <c r="A632" s="58"/>
      <c r="B632" s="58">
        <v>321</v>
      </c>
      <c r="C632" s="59"/>
      <c r="D632" s="60">
        <f>SUM(D633+D634+D635+D636)</f>
        <v>0</v>
      </c>
      <c r="E632" s="60">
        <f>SUM(E633+E634+E635+E636)</f>
        <v>0</v>
      </c>
      <c r="F632" s="43">
        <f t="shared" si="353"/>
        <v>0</v>
      </c>
      <c r="G632" s="60"/>
      <c r="H632" s="60">
        <f>SUM(H633+H634+H635+H636)</f>
        <v>0</v>
      </c>
      <c r="I632" s="506">
        <f>SUM(I633+I634+I635+I636)</f>
        <v>0</v>
      </c>
      <c r="J632" s="60">
        <f t="shared" ref="J632:T632" si="367">SUM(J633+J634+J635+J636)</f>
        <v>0</v>
      </c>
      <c r="K632" s="60">
        <f t="shared" ref="K632" si="368">SUM(K633+K634+K635+K636)</f>
        <v>0</v>
      </c>
      <c r="L632" s="60">
        <f t="shared" si="367"/>
        <v>0</v>
      </c>
      <c r="M632" s="506">
        <f t="shared" si="367"/>
        <v>0</v>
      </c>
      <c r="N632" s="60">
        <f>SUM(N633+N634+N635+N636)</f>
        <v>0</v>
      </c>
      <c r="O632" s="60">
        <f>SUM(O633+O634+O635+O636)</f>
        <v>0</v>
      </c>
      <c r="P632" s="60">
        <f t="shared" si="367"/>
        <v>0</v>
      </c>
      <c r="Q632" s="60">
        <f t="shared" si="367"/>
        <v>0</v>
      </c>
      <c r="R632" s="60">
        <f t="shared" si="367"/>
        <v>0</v>
      </c>
      <c r="S632" s="60">
        <f t="shared" si="367"/>
        <v>0</v>
      </c>
      <c r="T632" s="60">
        <f t="shared" si="367"/>
        <v>0</v>
      </c>
      <c r="U632" s="43" t="e">
        <f>SUM(#REF!+#REF!)</f>
        <v>#REF!</v>
      </c>
      <c r="V632" s="60">
        <f>SUM(V633+V634+V635+V636)</f>
        <v>0</v>
      </c>
      <c r="W632" s="43">
        <f t="shared" si="338"/>
        <v>0</v>
      </c>
      <c r="X632" s="51">
        <v>0</v>
      </c>
      <c r="Y632" s="60">
        <f>SUM(Y633+Y634+Y635+Y636)</f>
        <v>0</v>
      </c>
    </row>
    <row r="633" spans="1:25" s="57" customFormat="1" hidden="1" x14ac:dyDescent="0.25">
      <c r="A633" s="52"/>
      <c r="B633" s="53" t="s">
        <v>91</v>
      </c>
      <c r="C633" s="54" t="s">
        <v>92</v>
      </c>
      <c r="D633" s="55"/>
      <c r="E633" s="55"/>
      <c r="F633" s="43">
        <f t="shared" si="353"/>
        <v>0</v>
      </c>
      <c r="G633" s="43"/>
      <c r="H633" s="55"/>
      <c r="I633" s="505"/>
      <c r="J633" s="55"/>
      <c r="K633" s="55"/>
      <c r="L633" s="55"/>
      <c r="M633" s="505"/>
      <c r="N633" s="55"/>
      <c r="O633" s="55"/>
      <c r="P633" s="55"/>
      <c r="Q633" s="55"/>
      <c r="R633" s="55"/>
      <c r="S633" s="55"/>
      <c r="T633" s="55"/>
      <c r="U633" s="43" t="e">
        <f>SUM(#REF!+#REF!)</f>
        <v>#REF!</v>
      </c>
      <c r="V633" s="55"/>
      <c r="W633" s="43">
        <f t="shared" si="338"/>
        <v>0</v>
      </c>
      <c r="X633" s="56"/>
      <c r="Y633" s="55"/>
    </row>
    <row r="634" spans="1:25" s="57" customFormat="1" hidden="1" x14ac:dyDescent="0.25">
      <c r="A634" s="52"/>
      <c r="B634" s="53" t="s">
        <v>93</v>
      </c>
      <c r="C634" s="54" t="s">
        <v>94</v>
      </c>
      <c r="D634" s="55"/>
      <c r="E634" s="55"/>
      <c r="F634" s="43">
        <f t="shared" si="353"/>
        <v>0</v>
      </c>
      <c r="G634" s="43"/>
      <c r="H634" s="55"/>
      <c r="I634" s="505"/>
      <c r="J634" s="55"/>
      <c r="K634" s="55"/>
      <c r="L634" s="55"/>
      <c r="M634" s="505"/>
      <c r="N634" s="55"/>
      <c r="O634" s="55"/>
      <c r="P634" s="55"/>
      <c r="Q634" s="55"/>
      <c r="R634" s="55"/>
      <c r="S634" s="55"/>
      <c r="T634" s="55"/>
      <c r="U634" s="43" t="e">
        <f>SUM(#REF!+#REF!)</f>
        <v>#REF!</v>
      </c>
      <c r="V634" s="55"/>
      <c r="W634" s="43">
        <f t="shared" si="338"/>
        <v>0</v>
      </c>
      <c r="X634" s="56"/>
      <c r="Y634" s="55"/>
    </row>
    <row r="635" spans="1:25" s="57" customFormat="1" hidden="1" x14ac:dyDescent="0.25">
      <c r="A635" s="52"/>
      <c r="B635" s="53" t="s">
        <v>95</v>
      </c>
      <c r="C635" s="54" t="s">
        <v>96</v>
      </c>
      <c r="D635" s="55"/>
      <c r="E635" s="55"/>
      <c r="F635" s="43">
        <f t="shared" si="353"/>
        <v>0</v>
      </c>
      <c r="G635" s="43"/>
      <c r="H635" s="55"/>
      <c r="I635" s="505"/>
      <c r="J635" s="55"/>
      <c r="K635" s="55"/>
      <c r="L635" s="55"/>
      <c r="M635" s="505"/>
      <c r="N635" s="55"/>
      <c r="O635" s="55"/>
      <c r="P635" s="55"/>
      <c r="Q635" s="55"/>
      <c r="R635" s="55"/>
      <c r="S635" s="55"/>
      <c r="T635" s="55"/>
      <c r="U635" s="43" t="e">
        <f>SUM(#REF!+#REF!)</f>
        <v>#REF!</v>
      </c>
      <c r="V635" s="55"/>
      <c r="W635" s="43">
        <f t="shared" si="338"/>
        <v>0</v>
      </c>
      <c r="X635" s="56"/>
      <c r="Y635" s="55"/>
    </row>
    <row r="636" spans="1:25" s="57" customFormat="1" hidden="1" x14ac:dyDescent="0.25">
      <c r="A636" s="52"/>
      <c r="B636" s="52">
        <v>3214</v>
      </c>
      <c r="C636" s="54" t="s">
        <v>97</v>
      </c>
      <c r="D636" s="55"/>
      <c r="E636" s="55"/>
      <c r="F636" s="43">
        <f t="shared" si="353"/>
        <v>0</v>
      </c>
      <c r="G636" s="43"/>
      <c r="H636" s="55"/>
      <c r="I636" s="505"/>
      <c r="J636" s="55"/>
      <c r="K636" s="55"/>
      <c r="L636" s="55"/>
      <c r="M636" s="505"/>
      <c r="N636" s="55"/>
      <c r="O636" s="55"/>
      <c r="P636" s="55"/>
      <c r="Q636" s="55"/>
      <c r="R636" s="55"/>
      <c r="S636" s="55"/>
      <c r="T636" s="55"/>
      <c r="U636" s="43" t="e">
        <f>SUM(#REF!+#REF!)</f>
        <v>#REF!</v>
      </c>
      <c r="V636" s="55"/>
      <c r="W636" s="43">
        <f t="shared" si="338"/>
        <v>0</v>
      </c>
      <c r="X636" s="56"/>
      <c r="Y636" s="55"/>
    </row>
    <row r="637" spans="1:25" s="61" customFormat="1" hidden="1" x14ac:dyDescent="0.25">
      <c r="A637" s="58"/>
      <c r="B637" s="58">
        <v>322</v>
      </c>
      <c r="C637" s="59"/>
      <c r="D637" s="60">
        <f>SUM(D638+D639+D640+D641+D642+D643)</f>
        <v>0</v>
      </c>
      <c r="E637" s="60">
        <f>SUM(E638+E639+E640+E641+E642+E643)</f>
        <v>0</v>
      </c>
      <c r="F637" s="43">
        <f t="shared" si="353"/>
        <v>0</v>
      </c>
      <c r="G637" s="60"/>
      <c r="H637" s="60">
        <f>SUM(H638+H639+H640+H641+H642+H643)</f>
        <v>0</v>
      </c>
      <c r="I637" s="506">
        <f>SUM(I638+I639+I640+I641+I642+I643)</f>
        <v>0</v>
      </c>
      <c r="J637" s="60">
        <f t="shared" ref="J637:T637" si="369">SUM(J638+J639+J640+J641+J642+J643)</f>
        <v>0</v>
      </c>
      <c r="K637" s="60">
        <f t="shared" ref="K637" si="370">SUM(K638+K639+K640+K641+K642+K643)</f>
        <v>0</v>
      </c>
      <c r="L637" s="60">
        <f t="shared" si="369"/>
        <v>0</v>
      </c>
      <c r="M637" s="506">
        <f t="shared" si="369"/>
        <v>0</v>
      </c>
      <c r="N637" s="60">
        <f>SUM(N638+N639+N640+N641+N642+N643)</f>
        <v>0</v>
      </c>
      <c r="O637" s="60">
        <f>SUM(O638+O639+O640+O641+O642+O643)</f>
        <v>0</v>
      </c>
      <c r="P637" s="60">
        <f t="shared" si="369"/>
        <v>0</v>
      </c>
      <c r="Q637" s="60">
        <f t="shared" si="369"/>
        <v>0</v>
      </c>
      <c r="R637" s="60">
        <f t="shared" si="369"/>
        <v>0</v>
      </c>
      <c r="S637" s="60">
        <f t="shared" si="369"/>
        <v>0</v>
      </c>
      <c r="T637" s="60">
        <f t="shared" si="369"/>
        <v>0</v>
      </c>
      <c r="U637" s="43" t="e">
        <f>SUM(#REF!+#REF!)</f>
        <v>#REF!</v>
      </c>
      <c r="V637" s="60">
        <f>SUM(V638+V639+V640+V641+V642+V643)</f>
        <v>0</v>
      </c>
      <c r="W637" s="43">
        <f t="shared" si="338"/>
        <v>0</v>
      </c>
      <c r="X637" s="51">
        <v>0</v>
      </c>
      <c r="Y637" s="60">
        <f>SUM(Y638+Y639+Y640+Y641+Y642+Y643)</f>
        <v>0</v>
      </c>
    </row>
    <row r="638" spans="1:25" s="57" customFormat="1" hidden="1" x14ac:dyDescent="0.25">
      <c r="A638" s="52"/>
      <c r="B638" s="53" t="s">
        <v>98</v>
      </c>
      <c r="C638" s="54" t="s">
        <v>99</v>
      </c>
      <c r="D638" s="55"/>
      <c r="E638" s="55"/>
      <c r="F638" s="43">
        <f t="shared" si="353"/>
        <v>0</v>
      </c>
      <c r="G638" s="43"/>
      <c r="H638" s="55"/>
      <c r="I638" s="505"/>
      <c r="J638" s="55"/>
      <c r="K638" s="55"/>
      <c r="L638" s="55"/>
      <c r="M638" s="505"/>
      <c r="N638" s="55"/>
      <c r="O638" s="55"/>
      <c r="P638" s="55"/>
      <c r="Q638" s="55"/>
      <c r="R638" s="55"/>
      <c r="S638" s="55"/>
      <c r="T638" s="55"/>
      <c r="U638" s="43" t="e">
        <f>SUM(#REF!+#REF!)</f>
        <v>#REF!</v>
      </c>
      <c r="V638" s="55"/>
      <c r="W638" s="43">
        <f t="shared" si="338"/>
        <v>0</v>
      </c>
      <c r="X638" s="56"/>
      <c r="Y638" s="55"/>
    </row>
    <row r="639" spans="1:25" s="57" customFormat="1" hidden="1" x14ac:dyDescent="0.25">
      <c r="A639" s="52"/>
      <c r="B639" s="53" t="s">
        <v>100</v>
      </c>
      <c r="C639" s="54" t="s">
        <v>187</v>
      </c>
      <c r="D639" s="55"/>
      <c r="E639" s="55"/>
      <c r="F639" s="43">
        <f t="shared" si="353"/>
        <v>0</v>
      </c>
      <c r="G639" s="43"/>
      <c r="H639" s="55"/>
      <c r="I639" s="505"/>
      <c r="J639" s="55"/>
      <c r="K639" s="55"/>
      <c r="L639" s="55"/>
      <c r="M639" s="505"/>
      <c r="N639" s="55"/>
      <c r="O639" s="55"/>
      <c r="P639" s="55"/>
      <c r="Q639" s="55"/>
      <c r="R639" s="55"/>
      <c r="S639" s="55"/>
      <c r="T639" s="55"/>
      <c r="U639" s="43" t="e">
        <f>SUM(#REF!+#REF!)</f>
        <v>#REF!</v>
      </c>
      <c r="V639" s="55"/>
      <c r="W639" s="43">
        <f t="shared" si="338"/>
        <v>0</v>
      </c>
      <c r="X639" s="56"/>
      <c r="Y639" s="55"/>
    </row>
    <row r="640" spans="1:25" s="57" customFormat="1" hidden="1" x14ac:dyDescent="0.25">
      <c r="A640" s="52"/>
      <c r="B640" s="53" t="s">
        <v>102</v>
      </c>
      <c r="C640" s="54" t="s">
        <v>103</v>
      </c>
      <c r="D640" s="55"/>
      <c r="E640" s="55"/>
      <c r="F640" s="43">
        <f t="shared" si="353"/>
        <v>0</v>
      </c>
      <c r="G640" s="43"/>
      <c r="H640" s="55"/>
      <c r="I640" s="505"/>
      <c r="J640" s="55"/>
      <c r="K640" s="55"/>
      <c r="L640" s="55"/>
      <c r="M640" s="505"/>
      <c r="N640" s="55"/>
      <c r="O640" s="55"/>
      <c r="P640" s="55"/>
      <c r="Q640" s="55"/>
      <c r="R640" s="55"/>
      <c r="S640" s="55"/>
      <c r="T640" s="55"/>
      <c r="U640" s="43" t="e">
        <f>SUM(#REF!+#REF!)</f>
        <v>#REF!</v>
      </c>
      <c r="V640" s="55"/>
      <c r="W640" s="43">
        <f t="shared" si="338"/>
        <v>0</v>
      </c>
      <c r="X640" s="56"/>
      <c r="Y640" s="55"/>
    </row>
    <row r="641" spans="1:25" s="57" customFormat="1" hidden="1" x14ac:dyDescent="0.25">
      <c r="A641" s="52"/>
      <c r="B641" s="53" t="s">
        <v>104</v>
      </c>
      <c r="C641" s="54" t="s">
        <v>105</v>
      </c>
      <c r="D641" s="55"/>
      <c r="E641" s="55"/>
      <c r="F641" s="43">
        <f t="shared" si="353"/>
        <v>0</v>
      </c>
      <c r="G641" s="43"/>
      <c r="H641" s="55"/>
      <c r="I641" s="505"/>
      <c r="J641" s="55"/>
      <c r="K641" s="55"/>
      <c r="L641" s="55"/>
      <c r="M641" s="505"/>
      <c r="N641" s="55"/>
      <c r="O641" s="55"/>
      <c r="P641" s="55"/>
      <c r="Q641" s="55"/>
      <c r="R641" s="55"/>
      <c r="S641" s="55"/>
      <c r="T641" s="55"/>
      <c r="U641" s="43" t="e">
        <f>SUM(#REF!+#REF!)</f>
        <v>#REF!</v>
      </c>
      <c r="V641" s="55"/>
      <c r="W641" s="43">
        <f t="shared" si="338"/>
        <v>0</v>
      </c>
      <c r="X641" s="56"/>
      <c r="Y641" s="55"/>
    </row>
    <row r="642" spans="1:25" s="57" customFormat="1" hidden="1" x14ac:dyDescent="0.25">
      <c r="A642" s="52"/>
      <c r="B642" s="53" t="s">
        <v>106</v>
      </c>
      <c r="C642" s="54" t="s">
        <v>107</v>
      </c>
      <c r="D642" s="55"/>
      <c r="E642" s="55"/>
      <c r="F642" s="43">
        <f t="shared" si="353"/>
        <v>0</v>
      </c>
      <c r="G642" s="43"/>
      <c r="H642" s="55"/>
      <c r="I642" s="505"/>
      <c r="J642" s="55"/>
      <c r="K642" s="55"/>
      <c r="L642" s="55"/>
      <c r="M642" s="505"/>
      <c r="N642" s="55"/>
      <c r="O642" s="55"/>
      <c r="P642" s="55"/>
      <c r="Q642" s="55"/>
      <c r="R642" s="55"/>
      <c r="S642" s="55"/>
      <c r="T642" s="55"/>
      <c r="U642" s="43" t="e">
        <f>SUM(#REF!+#REF!)</f>
        <v>#REF!</v>
      </c>
      <c r="V642" s="55"/>
      <c r="W642" s="43">
        <f t="shared" si="338"/>
        <v>0</v>
      </c>
      <c r="X642" s="56"/>
      <c r="Y642" s="55"/>
    </row>
    <row r="643" spans="1:25" s="57" customFormat="1" hidden="1" x14ac:dyDescent="0.25">
      <c r="A643" s="52"/>
      <c r="B643" s="62" t="s">
        <v>108</v>
      </c>
      <c r="C643" s="54" t="s">
        <v>109</v>
      </c>
      <c r="D643" s="55"/>
      <c r="E643" s="55"/>
      <c r="F643" s="43">
        <f t="shared" si="353"/>
        <v>0</v>
      </c>
      <c r="G643" s="43"/>
      <c r="H643" s="55"/>
      <c r="I643" s="505"/>
      <c r="J643" s="55"/>
      <c r="K643" s="55"/>
      <c r="L643" s="55"/>
      <c r="M643" s="505"/>
      <c r="N643" s="55"/>
      <c r="O643" s="55"/>
      <c r="P643" s="55"/>
      <c r="Q643" s="55"/>
      <c r="R643" s="55"/>
      <c r="S643" s="55"/>
      <c r="T643" s="55"/>
      <c r="U643" s="43" t="e">
        <f>SUM(#REF!+#REF!)</f>
        <v>#REF!</v>
      </c>
      <c r="V643" s="55"/>
      <c r="W643" s="43">
        <f t="shared" si="338"/>
        <v>0</v>
      </c>
      <c r="X643" s="56"/>
      <c r="Y643" s="55"/>
    </row>
    <row r="644" spans="1:25" s="61" customFormat="1" hidden="1" x14ac:dyDescent="0.25">
      <c r="A644" s="58"/>
      <c r="B644" s="58">
        <v>323</v>
      </c>
      <c r="C644" s="59"/>
      <c r="D644" s="60">
        <f>SUM(D645+D646+D647+D648+D649+D650+D651+D652+D653)</f>
        <v>0</v>
      </c>
      <c r="E644" s="60">
        <f>SUM(E645+E646+E647+E648+E649+E650+E651+E652+E653)</f>
        <v>0</v>
      </c>
      <c r="F644" s="43">
        <f t="shared" si="353"/>
        <v>0</v>
      </c>
      <c r="G644" s="60"/>
      <c r="H644" s="60">
        <f>SUM(H645+H646+H647+H648+H649+H650+H651+H652+H653)</f>
        <v>0</v>
      </c>
      <c r="I644" s="506">
        <f>SUM(I645+I646+I647+I648+I649+I650+I651+I652+I653)</f>
        <v>0</v>
      </c>
      <c r="J644" s="60">
        <f t="shared" ref="J644:T644" si="371">SUM(J645+J646+J647+J648+J649+J650+J651+J652+J653)</f>
        <v>0</v>
      </c>
      <c r="K644" s="60">
        <f t="shared" ref="K644" si="372">SUM(K645+K646+K647+K648+K649+K650+K651+K652+K653)</f>
        <v>0</v>
      </c>
      <c r="L644" s="60">
        <f t="shared" si="371"/>
        <v>0</v>
      </c>
      <c r="M644" s="506">
        <f t="shared" si="371"/>
        <v>0</v>
      </c>
      <c r="N644" s="60">
        <f>SUM(N645+N646+N647+N648+N649+N650+N651+N652+N653)</f>
        <v>0</v>
      </c>
      <c r="O644" s="60">
        <f>SUM(O645+O646+O647+O648+O649+O650+O651+O652+O653)</f>
        <v>0</v>
      </c>
      <c r="P644" s="60">
        <f t="shared" si="371"/>
        <v>0</v>
      </c>
      <c r="Q644" s="60">
        <f t="shared" si="371"/>
        <v>0</v>
      </c>
      <c r="R644" s="60">
        <f t="shared" si="371"/>
        <v>0</v>
      </c>
      <c r="S644" s="60">
        <f t="shared" si="371"/>
        <v>0</v>
      </c>
      <c r="T644" s="60">
        <f t="shared" si="371"/>
        <v>0</v>
      </c>
      <c r="U644" s="43" t="e">
        <f>SUM(#REF!+#REF!)</f>
        <v>#REF!</v>
      </c>
      <c r="V644" s="60">
        <f>SUM(V645+V646+V647+V648+V649+V650+V651+V652+V653)</f>
        <v>0</v>
      </c>
      <c r="W644" s="43">
        <f t="shared" si="338"/>
        <v>0</v>
      </c>
      <c r="X644" s="51">
        <v>0</v>
      </c>
      <c r="Y644" s="60">
        <f>SUM(Y645+Y646+Y647+Y648+Y649+Y650+Y651+Y652+Y653)</f>
        <v>0</v>
      </c>
    </row>
    <row r="645" spans="1:25" s="57" customFormat="1" hidden="1" x14ac:dyDescent="0.25">
      <c r="A645" s="52"/>
      <c r="B645" s="53" t="s">
        <v>110</v>
      </c>
      <c r="C645" s="54" t="s">
        <v>111</v>
      </c>
      <c r="D645" s="55"/>
      <c r="E645" s="55"/>
      <c r="F645" s="43">
        <f t="shared" si="353"/>
        <v>0</v>
      </c>
      <c r="G645" s="43"/>
      <c r="H645" s="55"/>
      <c r="I645" s="505"/>
      <c r="J645" s="55"/>
      <c r="K645" s="55"/>
      <c r="L645" s="55"/>
      <c r="M645" s="505"/>
      <c r="N645" s="55"/>
      <c r="O645" s="55"/>
      <c r="P645" s="55"/>
      <c r="Q645" s="55"/>
      <c r="R645" s="55"/>
      <c r="S645" s="55"/>
      <c r="T645" s="55"/>
      <c r="U645" s="43" t="e">
        <f>SUM(#REF!+#REF!)</f>
        <v>#REF!</v>
      </c>
      <c r="V645" s="55"/>
      <c r="W645" s="43">
        <f t="shared" si="338"/>
        <v>0</v>
      </c>
      <c r="X645" s="56"/>
      <c r="Y645" s="55"/>
    </row>
    <row r="646" spans="1:25" s="57" customFormat="1" hidden="1" x14ac:dyDescent="0.25">
      <c r="A646" s="52"/>
      <c r="B646" s="53" t="s">
        <v>112</v>
      </c>
      <c r="C646" s="54" t="s">
        <v>113</v>
      </c>
      <c r="D646" s="55"/>
      <c r="E646" s="55"/>
      <c r="F646" s="43">
        <f t="shared" si="353"/>
        <v>0</v>
      </c>
      <c r="G646" s="43"/>
      <c r="H646" s="55"/>
      <c r="I646" s="505"/>
      <c r="J646" s="55"/>
      <c r="K646" s="55"/>
      <c r="L646" s="55"/>
      <c r="M646" s="505"/>
      <c r="N646" s="55"/>
      <c r="O646" s="55"/>
      <c r="P646" s="55"/>
      <c r="Q646" s="55"/>
      <c r="R646" s="55"/>
      <c r="S646" s="55"/>
      <c r="T646" s="55"/>
      <c r="U646" s="43" t="e">
        <f>SUM(#REF!+#REF!)</f>
        <v>#REF!</v>
      </c>
      <c r="V646" s="55"/>
      <c r="W646" s="43">
        <f t="shared" si="338"/>
        <v>0</v>
      </c>
      <c r="X646" s="56"/>
      <c r="Y646" s="55"/>
    </row>
    <row r="647" spans="1:25" s="57" customFormat="1" hidden="1" x14ac:dyDescent="0.25">
      <c r="A647" s="52"/>
      <c r="B647" s="53" t="s">
        <v>114</v>
      </c>
      <c r="C647" s="54" t="s">
        <v>115</v>
      </c>
      <c r="D647" s="55"/>
      <c r="E647" s="55"/>
      <c r="F647" s="43">
        <f t="shared" si="353"/>
        <v>0</v>
      </c>
      <c r="G647" s="43"/>
      <c r="H647" s="55"/>
      <c r="I647" s="505"/>
      <c r="J647" s="55"/>
      <c r="K647" s="55"/>
      <c r="L647" s="55"/>
      <c r="M647" s="505"/>
      <c r="N647" s="55"/>
      <c r="O647" s="55"/>
      <c r="P647" s="55"/>
      <c r="Q647" s="55"/>
      <c r="R647" s="55"/>
      <c r="S647" s="55"/>
      <c r="T647" s="55"/>
      <c r="U647" s="43" t="e">
        <f>SUM(#REF!+#REF!)</f>
        <v>#REF!</v>
      </c>
      <c r="V647" s="55"/>
      <c r="W647" s="43">
        <f t="shared" si="338"/>
        <v>0</v>
      </c>
      <c r="X647" s="56"/>
      <c r="Y647" s="55"/>
    </row>
    <row r="648" spans="1:25" s="57" customFormat="1" hidden="1" x14ac:dyDescent="0.25">
      <c r="A648" s="52"/>
      <c r="B648" s="53" t="s">
        <v>116</v>
      </c>
      <c r="C648" s="54" t="s">
        <v>117</v>
      </c>
      <c r="D648" s="55"/>
      <c r="E648" s="55"/>
      <c r="F648" s="43">
        <f t="shared" si="353"/>
        <v>0</v>
      </c>
      <c r="G648" s="43"/>
      <c r="H648" s="55"/>
      <c r="I648" s="505"/>
      <c r="J648" s="55"/>
      <c r="K648" s="55"/>
      <c r="L648" s="55"/>
      <c r="M648" s="505"/>
      <c r="N648" s="55"/>
      <c r="O648" s="55"/>
      <c r="P648" s="55"/>
      <c r="Q648" s="55"/>
      <c r="R648" s="55"/>
      <c r="S648" s="55"/>
      <c r="T648" s="55"/>
      <c r="U648" s="43" t="e">
        <f>SUM(#REF!+#REF!)</f>
        <v>#REF!</v>
      </c>
      <c r="V648" s="55"/>
      <c r="W648" s="43">
        <f t="shared" si="338"/>
        <v>0</v>
      </c>
      <c r="X648" s="56"/>
      <c r="Y648" s="55"/>
    </row>
    <row r="649" spans="1:25" s="57" customFormat="1" hidden="1" x14ac:dyDescent="0.25">
      <c r="A649" s="52"/>
      <c r="B649" s="53" t="s">
        <v>118</v>
      </c>
      <c r="C649" s="54" t="s">
        <v>119</v>
      </c>
      <c r="D649" s="55"/>
      <c r="E649" s="55"/>
      <c r="F649" s="43">
        <f t="shared" ref="F649:F680" si="373">SUM(H649:T649)</f>
        <v>0</v>
      </c>
      <c r="G649" s="43"/>
      <c r="H649" s="55"/>
      <c r="I649" s="505"/>
      <c r="J649" s="55"/>
      <c r="K649" s="55"/>
      <c r="L649" s="55"/>
      <c r="M649" s="505"/>
      <c r="N649" s="55"/>
      <c r="O649" s="55"/>
      <c r="P649" s="55"/>
      <c r="Q649" s="55"/>
      <c r="R649" s="55"/>
      <c r="S649" s="55"/>
      <c r="T649" s="55"/>
      <c r="U649" s="43" t="e">
        <f>SUM(#REF!+#REF!)</f>
        <v>#REF!</v>
      </c>
      <c r="V649" s="55"/>
      <c r="W649" s="43">
        <f t="shared" si="338"/>
        <v>0</v>
      </c>
      <c r="X649" s="56"/>
      <c r="Y649" s="55"/>
    </row>
    <row r="650" spans="1:25" s="57" customFormat="1" hidden="1" x14ac:dyDescent="0.25">
      <c r="A650" s="52"/>
      <c r="B650" s="53" t="s">
        <v>120</v>
      </c>
      <c r="C650" s="54" t="s">
        <v>121</v>
      </c>
      <c r="D650" s="55"/>
      <c r="E650" s="55"/>
      <c r="F650" s="43">
        <f t="shared" si="373"/>
        <v>0</v>
      </c>
      <c r="G650" s="43"/>
      <c r="H650" s="55"/>
      <c r="I650" s="505"/>
      <c r="J650" s="55"/>
      <c r="K650" s="55"/>
      <c r="L650" s="55"/>
      <c r="M650" s="505"/>
      <c r="N650" s="55"/>
      <c r="O650" s="55"/>
      <c r="P650" s="55"/>
      <c r="Q650" s="55"/>
      <c r="R650" s="55"/>
      <c r="S650" s="55"/>
      <c r="T650" s="55"/>
      <c r="U650" s="43" t="e">
        <f>SUM(#REF!+#REF!)</f>
        <v>#REF!</v>
      </c>
      <c r="V650" s="55"/>
      <c r="W650" s="43">
        <f t="shared" si="338"/>
        <v>0</v>
      </c>
      <c r="X650" s="56"/>
      <c r="Y650" s="55"/>
    </row>
    <row r="651" spans="1:25" s="57" customFormat="1" hidden="1" x14ac:dyDescent="0.25">
      <c r="A651" s="52"/>
      <c r="B651" s="53" t="s">
        <v>122</v>
      </c>
      <c r="C651" s="54" t="s">
        <v>123</v>
      </c>
      <c r="D651" s="55"/>
      <c r="E651" s="55"/>
      <c r="F651" s="43">
        <f t="shared" si="373"/>
        <v>0</v>
      </c>
      <c r="G651" s="43"/>
      <c r="H651" s="55"/>
      <c r="I651" s="505"/>
      <c r="J651" s="55"/>
      <c r="K651" s="55"/>
      <c r="L651" s="55"/>
      <c r="M651" s="505"/>
      <c r="N651" s="55"/>
      <c r="O651" s="55"/>
      <c r="P651" s="55"/>
      <c r="Q651" s="55"/>
      <c r="R651" s="55"/>
      <c r="S651" s="55"/>
      <c r="T651" s="55"/>
      <c r="U651" s="43" t="e">
        <f>SUM(#REF!+#REF!)</f>
        <v>#REF!</v>
      </c>
      <c r="V651" s="55"/>
      <c r="W651" s="43">
        <f t="shared" ref="W651:W714" si="374">SUM(H651:R651)</f>
        <v>0</v>
      </c>
      <c r="X651" s="56"/>
      <c r="Y651" s="55"/>
    </row>
    <row r="652" spans="1:25" s="57" customFormat="1" hidden="1" x14ac:dyDescent="0.25">
      <c r="A652" s="52"/>
      <c r="B652" s="53" t="s">
        <v>124</v>
      </c>
      <c r="C652" s="54" t="s">
        <v>125</v>
      </c>
      <c r="D652" s="55"/>
      <c r="E652" s="55"/>
      <c r="F652" s="43">
        <f t="shared" si="373"/>
        <v>0</v>
      </c>
      <c r="G652" s="43"/>
      <c r="H652" s="55"/>
      <c r="I652" s="505"/>
      <c r="J652" s="55"/>
      <c r="K652" s="55"/>
      <c r="L652" s="55"/>
      <c r="M652" s="505"/>
      <c r="N652" s="55"/>
      <c r="O652" s="55"/>
      <c r="P652" s="55"/>
      <c r="Q652" s="55"/>
      <c r="R652" s="55"/>
      <c r="S652" s="55"/>
      <c r="T652" s="55"/>
      <c r="U652" s="43" t="e">
        <f>SUM(#REF!+#REF!)</f>
        <v>#REF!</v>
      </c>
      <c r="V652" s="55"/>
      <c r="W652" s="43">
        <f t="shared" si="374"/>
        <v>0</v>
      </c>
      <c r="X652" s="56"/>
      <c r="Y652" s="55"/>
    </row>
    <row r="653" spans="1:25" s="57" customFormat="1" hidden="1" x14ac:dyDescent="0.25">
      <c r="A653" s="52"/>
      <c r="B653" s="53" t="s">
        <v>126</v>
      </c>
      <c r="C653" s="54" t="s">
        <v>127</v>
      </c>
      <c r="D653" s="55"/>
      <c r="E653" s="55"/>
      <c r="F653" s="43">
        <f t="shared" si="373"/>
        <v>0</v>
      </c>
      <c r="G653" s="43"/>
      <c r="H653" s="55"/>
      <c r="I653" s="505"/>
      <c r="J653" s="55"/>
      <c r="K653" s="55"/>
      <c r="L653" s="55"/>
      <c r="M653" s="505"/>
      <c r="N653" s="55"/>
      <c r="O653" s="55"/>
      <c r="P653" s="55"/>
      <c r="Q653" s="55"/>
      <c r="R653" s="55"/>
      <c r="S653" s="55"/>
      <c r="T653" s="55"/>
      <c r="U653" s="43" t="e">
        <f>SUM(#REF!+#REF!)</f>
        <v>#REF!</v>
      </c>
      <c r="V653" s="55"/>
      <c r="W653" s="43">
        <f t="shared" si="374"/>
        <v>0</v>
      </c>
      <c r="X653" s="56"/>
      <c r="Y653" s="55"/>
    </row>
    <row r="654" spans="1:25" s="61" customFormat="1" hidden="1" x14ac:dyDescent="0.25">
      <c r="A654" s="58"/>
      <c r="B654" s="58">
        <v>324</v>
      </c>
      <c r="C654" s="59"/>
      <c r="D654" s="60">
        <f>SUM(D655)</f>
        <v>0</v>
      </c>
      <c r="E654" s="60">
        <f t="shared" ref="E654:V654" si="375">SUM(E655)</f>
        <v>0</v>
      </c>
      <c r="F654" s="43">
        <f t="shared" si="373"/>
        <v>0</v>
      </c>
      <c r="G654" s="60"/>
      <c r="H654" s="60">
        <f t="shared" si="375"/>
        <v>0</v>
      </c>
      <c r="I654" s="506">
        <f t="shared" si="375"/>
        <v>0</v>
      </c>
      <c r="J654" s="60">
        <f t="shared" si="375"/>
        <v>0</v>
      </c>
      <c r="K654" s="60">
        <f t="shared" si="375"/>
        <v>0</v>
      </c>
      <c r="L654" s="60">
        <f t="shared" si="375"/>
        <v>0</v>
      </c>
      <c r="M654" s="506">
        <f t="shared" si="375"/>
        <v>0</v>
      </c>
      <c r="N654" s="60">
        <f t="shared" si="375"/>
        <v>0</v>
      </c>
      <c r="O654" s="60">
        <f t="shared" si="375"/>
        <v>0</v>
      </c>
      <c r="P654" s="60">
        <f t="shared" si="375"/>
        <v>0</v>
      </c>
      <c r="Q654" s="60">
        <f t="shared" si="375"/>
        <v>0</v>
      </c>
      <c r="R654" s="60">
        <f t="shared" si="375"/>
        <v>0</v>
      </c>
      <c r="S654" s="60">
        <f t="shared" si="375"/>
        <v>0</v>
      </c>
      <c r="T654" s="60">
        <f t="shared" si="375"/>
        <v>0</v>
      </c>
      <c r="U654" s="43" t="e">
        <f>SUM(#REF!+#REF!)</f>
        <v>#REF!</v>
      </c>
      <c r="V654" s="60">
        <f t="shared" si="375"/>
        <v>0</v>
      </c>
      <c r="W654" s="43">
        <f t="shared" si="374"/>
        <v>0</v>
      </c>
      <c r="X654" s="51">
        <v>0</v>
      </c>
      <c r="Y654" s="60">
        <f>SUM(Y655)</f>
        <v>0</v>
      </c>
    </row>
    <row r="655" spans="1:25" s="57" customFormat="1" hidden="1" x14ac:dyDescent="0.25">
      <c r="A655" s="52"/>
      <c r="B655" s="63" t="s">
        <v>128</v>
      </c>
      <c r="C655" s="54" t="s">
        <v>129</v>
      </c>
      <c r="D655" s="55"/>
      <c r="E655" s="55"/>
      <c r="F655" s="43">
        <f t="shared" si="373"/>
        <v>0</v>
      </c>
      <c r="G655" s="43"/>
      <c r="H655" s="55"/>
      <c r="I655" s="505"/>
      <c r="J655" s="55"/>
      <c r="K655" s="55"/>
      <c r="L655" s="55"/>
      <c r="M655" s="505"/>
      <c r="N655" s="55"/>
      <c r="O655" s="55"/>
      <c r="P655" s="55"/>
      <c r="Q655" s="55"/>
      <c r="R655" s="55"/>
      <c r="S655" s="55"/>
      <c r="T655" s="55"/>
      <c r="U655" s="43" t="e">
        <f>SUM(#REF!+#REF!)</f>
        <v>#REF!</v>
      </c>
      <c r="V655" s="55"/>
      <c r="W655" s="43">
        <f t="shared" si="374"/>
        <v>0</v>
      </c>
      <c r="X655" s="56"/>
      <c r="Y655" s="55"/>
    </row>
    <row r="656" spans="1:25" s="61" customFormat="1" x14ac:dyDescent="0.25">
      <c r="A656" s="58"/>
      <c r="B656" s="64" t="s">
        <v>130</v>
      </c>
      <c r="C656" s="59"/>
      <c r="D656" s="60">
        <f>SUM(D657+D658+D659+D660+D661+D662+D663)</f>
        <v>0</v>
      </c>
      <c r="E656" s="60">
        <f>SUM(E657+E658+E659+E660+E661+E662+E663)</f>
        <v>0</v>
      </c>
      <c r="F656" s="43">
        <f t="shared" si="373"/>
        <v>2700</v>
      </c>
      <c r="G656" s="60"/>
      <c r="H656" s="60">
        <f>SUM(H657+H658+H659+H660+H661+H662+H663)</f>
        <v>2700</v>
      </c>
      <c r="I656" s="506">
        <f>SUM(I657+I658+I659+I660+I661+I662+I663)</f>
        <v>0</v>
      </c>
      <c r="J656" s="60">
        <f t="shared" ref="J656:T656" si="376">SUM(J657+J658+J659+J660+J661+J662+J663)</f>
        <v>0</v>
      </c>
      <c r="K656" s="60">
        <f t="shared" ref="K656" si="377">SUM(K657+K658+K659+K660+K661+K662+K663)</f>
        <v>0</v>
      </c>
      <c r="L656" s="60">
        <f t="shared" si="376"/>
        <v>0</v>
      </c>
      <c r="M656" s="506">
        <f t="shared" si="376"/>
        <v>0</v>
      </c>
      <c r="N656" s="60">
        <f>SUM(N657+N658+N659+N660+N661+N662+N663)</f>
        <v>0</v>
      </c>
      <c r="O656" s="60">
        <f>SUM(O657+O658+O659+O660+O661+O662+O663)</f>
        <v>0</v>
      </c>
      <c r="P656" s="60">
        <f t="shared" si="376"/>
        <v>0</v>
      </c>
      <c r="Q656" s="60">
        <f t="shared" si="376"/>
        <v>0</v>
      </c>
      <c r="R656" s="60">
        <f t="shared" si="376"/>
        <v>0</v>
      </c>
      <c r="S656" s="60">
        <f t="shared" si="376"/>
        <v>0</v>
      </c>
      <c r="T656" s="60">
        <f t="shared" si="376"/>
        <v>0</v>
      </c>
      <c r="U656" s="43" t="e">
        <f>SUM(#REF!+#REF!)</f>
        <v>#REF!</v>
      </c>
      <c r="V656" s="60">
        <f>SUM(V657+V658+V659+V660+V661+V662+V663)</f>
        <v>0</v>
      </c>
      <c r="W656" s="43">
        <f t="shared" si="374"/>
        <v>2700</v>
      </c>
      <c r="X656" s="51">
        <v>0</v>
      </c>
      <c r="Y656" s="60">
        <f>SUM(Y657+Y658+Y659+Y660+Y661+Y662+Y663)</f>
        <v>0</v>
      </c>
    </row>
    <row r="657" spans="1:25" s="57" customFormat="1" ht="12.75" customHeight="1" x14ac:dyDescent="0.25">
      <c r="A657" s="52"/>
      <c r="B657" s="53" t="s">
        <v>131</v>
      </c>
      <c r="C657" s="54" t="s">
        <v>132</v>
      </c>
      <c r="D657" s="55"/>
      <c r="E657" s="55"/>
      <c r="F657" s="43">
        <f t="shared" si="373"/>
        <v>2700</v>
      </c>
      <c r="G657" s="43"/>
      <c r="H657" s="43">
        <v>2700</v>
      </c>
      <c r="I657" s="505"/>
      <c r="J657" s="55"/>
      <c r="K657" s="55"/>
      <c r="L657" s="55"/>
      <c r="M657" s="505"/>
      <c r="N657" s="55"/>
      <c r="O657" s="55"/>
      <c r="P657" s="55"/>
      <c r="Q657" s="55"/>
      <c r="R657" s="55"/>
      <c r="S657" s="55"/>
      <c r="T657" s="55"/>
      <c r="U657" s="43" t="e">
        <f>SUM(#REF!+#REF!)</f>
        <v>#REF!</v>
      </c>
      <c r="V657" s="55"/>
      <c r="W657" s="43">
        <f t="shared" si="374"/>
        <v>2700</v>
      </c>
      <c r="X657" s="56"/>
      <c r="Y657" s="55"/>
    </row>
    <row r="658" spans="1:25" s="57" customFormat="1" hidden="1" x14ac:dyDescent="0.25">
      <c r="A658" s="52"/>
      <c r="B658" s="53" t="s">
        <v>133</v>
      </c>
      <c r="C658" s="54" t="s">
        <v>134</v>
      </c>
      <c r="D658" s="55"/>
      <c r="E658" s="55"/>
      <c r="F658" s="43">
        <f t="shared" si="373"/>
        <v>0</v>
      </c>
      <c r="G658" s="43"/>
      <c r="H658" s="55"/>
      <c r="I658" s="505"/>
      <c r="J658" s="55"/>
      <c r="K658" s="55"/>
      <c r="L658" s="55"/>
      <c r="M658" s="505"/>
      <c r="N658" s="55"/>
      <c r="O658" s="55"/>
      <c r="P658" s="55"/>
      <c r="Q658" s="55"/>
      <c r="R658" s="55"/>
      <c r="S658" s="55"/>
      <c r="T658" s="55"/>
      <c r="U658" s="43" t="e">
        <f>SUM(#REF!+#REF!)</f>
        <v>#REF!</v>
      </c>
      <c r="V658" s="55"/>
      <c r="W658" s="43">
        <f t="shared" si="374"/>
        <v>0</v>
      </c>
      <c r="X658" s="56"/>
      <c r="Y658" s="55"/>
    </row>
    <row r="659" spans="1:25" s="57" customFormat="1" hidden="1" x14ac:dyDescent="0.25">
      <c r="A659" s="52"/>
      <c r="B659" s="53" t="s">
        <v>135</v>
      </c>
      <c r="C659" s="54" t="s">
        <v>136</v>
      </c>
      <c r="D659" s="55"/>
      <c r="E659" s="55"/>
      <c r="F659" s="43">
        <f t="shared" si="373"/>
        <v>0</v>
      </c>
      <c r="G659" s="43"/>
      <c r="H659" s="55"/>
      <c r="I659" s="505"/>
      <c r="J659" s="55"/>
      <c r="K659" s="55"/>
      <c r="L659" s="55"/>
      <c r="M659" s="505"/>
      <c r="N659" s="55"/>
      <c r="O659" s="55"/>
      <c r="P659" s="55"/>
      <c r="Q659" s="55"/>
      <c r="R659" s="55"/>
      <c r="S659" s="55"/>
      <c r="T659" s="55"/>
      <c r="U659" s="43" t="e">
        <f>SUM(#REF!+#REF!)</f>
        <v>#REF!</v>
      </c>
      <c r="V659" s="55"/>
      <c r="W659" s="43">
        <f t="shared" si="374"/>
        <v>0</v>
      </c>
      <c r="X659" s="56"/>
      <c r="Y659" s="55"/>
    </row>
    <row r="660" spans="1:25" s="57" customFormat="1" hidden="1" x14ac:dyDescent="0.25">
      <c r="A660" s="52"/>
      <c r="B660" s="53" t="s">
        <v>137</v>
      </c>
      <c r="C660" s="54" t="s">
        <v>138</v>
      </c>
      <c r="D660" s="55"/>
      <c r="E660" s="55"/>
      <c r="F660" s="43">
        <f t="shared" si="373"/>
        <v>0</v>
      </c>
      <c r="G660" s="43"/>
      <c r="H660" s="55"/>
      <c r="I660" s="505"/>
      <c r="J660" s="55"/>
      <c r="K660" s="55"/>
      <c r="L660" s="55"/>
      <c r="M660" s="505"/>
      <c r="N660" s="55"/>
      <c r="O660" s="55"/>
      <c r="P660" s="55"/>
      <c r="Q660" s="55"/>
      <c r="R660" s="55"/>
      <c r="S660" s="55"/>
      <c r="T660" s="55"/>
      <c r="U660" s="43" t="e">
        <f>SUM(#REF!+#REF!)</f>
        <v>#REF!</v>
      </c>
      <c r="V660" s="55"/>
      <c r="W660" s="43">
        <f t="shared" si="374"/>
        <v>0</v>
      </c>
      <c r="X660" s="56"/>
      <c r="Y660" s="55"/>
    </row>
    <row r="661" spans="1:25" s="57" customFormat="1" hidden="1" x14ac:dyDescent="0.25">
      <c r="A661" s="52"/>
      <c r="B661" s="52">
        <v>3295</v>
      </c>
      <c r="C661" s="54" t="s">
        <v>139</v>
      </c>
      <c r="D661" s="55"/>
      <c r="E661" s="55"/>
      <c r="F661" s="43">
        <f t="shared" si="373"/>
        <v>0</v>
      </c>
      <c r="G661" s="43"/>
      <c r="H661" s="55"/>
      <c r="I661" s="505"/>
      <c r="J661" s="55"/>
      <c r="K661" s="55"/>
      <c r="L661" s="55"/>
      <c r="M661" s="505"/>
      <c r="N661" s="55"/>
      <c r="O661" s="55"/>
      <c r="P661" s="55"/>
      <c r="Q661" s="55"/>
      <c r="R661" s="55"/>
      <c r="S661" s="55"/>
      <c r="T661" s="55"/>
      <c r="U661" s="43" t="e">
        <f>SUM(#REF!+#REF!)</f>
        <v>#REF!</v>
      </c>
      <c r="V661" s="55"/>
      <c r="W661" s="43">
        <f t="shared" si="374"/>
        <v>0</v>
      </c>
      <c r="X661" s="56"/>
      <c r="Y661" s="55"/>
    </row>
    <row r="662" spans="1:25" s="57" customFormat="1" hidden="1" x14ac:dyDescent="0.25">
      <c r="A662" s="52"/>
      <c r="B662" s="52">
        <v>3296</v>
      </c>
      <c r="C662" s="65" t="s">
        <v>140</v>
      </c>
      <c r="D662" s="55"/>
      <c r="E662" s="55"/>
      <c r="F662" s="43">
        <f t="shared" si="373"/>
        <v>0</v>
      </c>
      <c r="G662" s="43"/>
      <c r="H662" s="55"/>
      <c r="I662" s="505"/>
      <c r="J662" s="55"/>
      <c r="K662" s="55"/>
      <c r="L662" s="55"/>
      <c r="M662" s="505"/>
      <c r="N662" s="55"/>
      <c r="O662" s="55"/>
      <c r="P662" s="55"/>
      <c r="Q662" s="55"/>
      <c r="R662" s="55"/>
      <c r="S662" s="55"/>
      <c r="T662" s="55"/>
      <c r="U662" s="43" t="e">
        <f>SUM(#REF!+#REF!)</f>
        <v>#REF!</v>
      </c>
      <c r="V662" s="55"/>
      <c r="W662" s="43">
        <f t="shared" si="374"/>
        <v>0</v>
      </c>
      <c r="X662" s="56"/>
      <c r="Y662" s="55"/>
    </row>
    <row r="663" spans="1:25" s="57" customFormat="1" hidden="1" x14ac:dyDescent="0.25">
      <c r="A663" s="52"/>
      <c r="B663" s="53" t="s">
        <v>141</v>
      </c>
      <c r="C663" s="54" t="s">
        <v>142</v>
      </c>
      <c r="D663" s="55"/>
      <c r="E663" s="55"/>
      <c r="F663" s="43">
        <f t="shared" si="373"/>
        <v>0</v>
      </c>
      <c r="G663" s="43"/>
      <c r="H663" s="55"/>
      <c r="I663" s="505"/>
      <c r="J663" s="55"/>
      <c r="K663" s="55"/>
      <c r="L663" s="55"/>
      <c r="M663" s="505"/>
      <c r="N663" s="55"/>
      <c r="O663" s="55"/>
      <c r="P663" s="55"/>
      <c r="Q663" s="55"/>
      <c r="R663" s="55"/>
      <c r="S663" s="55"/>
      <c r="T663" s="55"/>
      <c r="U663" s="43" t="e">
        <f>SUM(#REF!+#REF!)</f>
        <v>#REF!</v>
      </c>
      <c r="V663" s="55"/>
      <c r="W663" s="43">
        <f t="shared" si="374"/>
        <v>0</v>
      </c>
      <c r="X663" s="56"/>
      <c r="Y663" s="55"/>
    </row>
    <row r="664" spans="1:25" s="61" customFormat="1" hidden="1" x14ac:dyDescent="0.25">
      <c r="A664" s="50"/>
      <c r="B664" s="58">
        <v>34</v>
      </c>
      <c r="C664" s="59" t="s">
        <v>143</v>
      </c>
      <c r="D664" s="60">
        <f>SUM(D665+D670)</f>
        <v>0</v>
      </c>
      <c r="E664" s="60">
        <f>SUM(E665+E670)</f>
        <v>0</v>
      </c>
      <c r="F664" s="43">
        <f t="shared" si="373"/>
        <v>0</v>
      </c>
      <c r="G664" s="60"/>
      <c r="H664" s="60">
        <f>SUM(H665+H670)</f>
        <v>0</v>
      </c>
      <c r="I664" s="506">
        <f>SUM(I665+I670)</f>
        <v>0</v>
      </c>
      <c r="J664" s="60">
        <f t="shared" ref="J664:T664" si="378">SUM(J665+J670)</f>
        <v>0</v>
      </c>
      <c r="K664" s="60">
        <f t="shared" ref="K664" si="379">SUM(K665+K670)</f>
        <v>0</v>
      </c>
      <c r="L664" s="60">
        <f t="shared" si="378"/>
        <v>0</v>
      </c>
      <c r="M664" s="506">
        <f t="shared" si="378"/>
        <v>0</v>
      </c>
      <c r="N664" s="60">
        <f>SUM(N665+N670)</f>
        <v>0</v>
      </c>
      <c r="O664" s="60">
        <f>SUM(O665+O670)</f>
        <v>0</v>
      </c>
      <c r="P664" s="60">
        <f t="shared" si="378"/>
        <v>0</v>
      </c>
      <c r="Q664" s="60">
        <f t="shared" si="378"/>
        <v>0</v>
      </c>
      <c r="R664" s="60">
        <f t="shared" si="378"/>
        <v>0</v>
      </c>
      <c r="S664" s="60">
        <f t="shared" si="378"/>
        <v>0</v>
      </c>
      <c r="T664" s="60">
        <f t="shared" si="378"/>
        <v>0</v>
      </c>
      <c r="U664" s="43" t="e">
        <f>SUM(#REF!+#REF!)</f>
        <v>#REF!</v>
      </c>
      <c r="V664" s="60">
        <f>SUM(V665+V670)</f>
        <v>0</v>
      </c>
      <c r="W664" s="43">
        <f t="shared" si="374"/>
        <v>0</v>
      </c>
      <c r="X664" s="51">
        <v>0</v>
      </c>
      <c r="Y664" s="60">
        <f>SUM(Y665+Y670)</f>
        <v>0</v>
      </c>
    </row>
    <row r="665" spans="1:25" s="61" customFormat="1" hidden="1" x14ac:dyDescent="0.25">
      <c r="A665" s="58"/>
      <c r="B665" s="58">
        <v>342</v>
      </c>
      <c r="C665" s="59" t="s">
        <v>144</v>
      </c>
      <c r="D665" s="60">
        <f>SUM(D666+D667+D668+D669)</f>
        <v>0</v>
      </c>
      <c r="E665" s="60">
        <f>SUM(E666+E667+E668+E669)</f>
        <v>0</v>
      </c>
      <c r="F665" s="43">
        <f t="shared" si="373"/>
        <v>0</v>
      </c>
      <c r="G665" s="60"/>
      <c r="H665" s="60">
        <f>SUM(H666+H667+H668+H669)</f>
        <v>0</v>
      </c>
      <c r="I665" s="506">
        <f>SUM(I666+I667+I668+I669)</f>
        <v>0</v>
      </c>
      <c r="J665" s="60">
        <f t="shared" ref="J665:T665" si="380">SUM(J666+J667+J668+J669)</f>
        <v>0</v>
      </c>
      <c r="K665" s="60">
        <f t="shared" ref="K665" si="381">SUM(K666+K667+K668+K669)</f>
        <v>0</v>
      </c>
      <c r="L665" s="60">
        <f t="shared" si="380"/>
        <v>0</v>
      </c>
      <c r="M665" s="506">
        <f t="shared" si="380"/>
        <v>0</v>
      </c>
      <c r="N665" s="60">
        <f>SUM(N666+N667+N668+N669)</f>
        <v>0</v>
      </c>
      <c r="O665" s="60">
        <f>SUM(O666+O667+O668+O669)</f>
        <v>0</v>
      </c>
      <c r="P665" s="60">
        <f t="shared" si="380"/>
        <v>0</v>
      </c>
      <c r="Q665" s="60">
        <f t="shared" si="380"/>
        <v>0</v>
      </c>
      <c r="R665" s="60">
        <f t="shared" si="380"/>
        <v>0</v>
      </c>
      <c r="S665" s="60">
        <f t="shared" si="380"/>
        <v>0</v>
      </c>
      <c r="T665" s="60">
        <f t="shared" si="380"/>
        <v>0</v>
      </c>
      <c r="U665" s="43" t="e">
        <f>SUM(#REF!+#REF!)</f>
        <v>#REF!</v>
      </c>
      <c r="V665" s="60">
        <f>SUM(V666+V667+V668+V669)</f>
        <v>0</v>
      </c>
      <c r="W665" s="43">
        <f t="shared" si="374"/>
        <v>0</v>
      </c>
      <c r="X665" s="51">
        <v>0</v>
      </c>
      <c r="Y665" s="60">
        <f>SUM(Y666+Y667+Y668+Y669)</f>
        <v>0</v>
      </c>
    </row>
    <row r="666" spans="1:25" s="57" customFormat="1" ht="27.75" hidden="1" customHeight="1" x14ac:dyDescent="0.25">
      <c r="A666" s="52"/>
      <c r="B666" s="53" t="s">
        <v>145</v>
      </c>
      <c r="C666" s="54" t="s">
        <v>146</v>
      </c>
      <c r="D666" s="55"/>
      <c r="E666" s="55"/>
      <c r="F666" s="43">
        <f t="shared" si="373"/>
        <v>0</v>
      </c>
      <c r="G666" s="43"/>
      <c r="H666" s="55"/>
      <c r="I666" s="505"/>
      <c r="J666" s="55"/>
      <c r="K666" s="55"/>
      <c r="L666" s="55"/>
      <c r="M666" s="505"/>
      <c r="N666" s="55"/>
      <c r="O666" s="55"/>
      <c r="P666" s="55"/>
      <c r="Q666" s="55"/>
      <c r="R666" s="55"/>
      <c r="S666" s="55"/>
      <c r="T666" s="55"/>
      <c r="U666" s="43" t="e">
        <f>SUM(#REF!+#REF!)</f>
        <v>#REF!</v>
      </c>
      <c r="V666" s="55"/>
      <c r="W666" s="43">
        <f t="shared" si="374"/>
        <v>0</v>
      </c>
      <c r="X666" s="56"/>
      <c r="Y666" s="55"/>
    </row>
    <row r="667" spans="1:25" s="57" customFormat="1" hidden="1" x14ac:dyDescent="0.25">
      <c r="A667" s="52"/>
      <c r="B667" s="52">
        <v>3426</v>
      </c>
      <c r="C667" s="54" t="s">
        <v>147</v>
      </c>
      <c r="D667" s="55"/>
      <c r="E667" s="55"/>
      <c r="F667" s="43">
        <f t="shared" si="373"/>
        <v>0</v>
      </c>
      <c r="G667" s="43"/>
      <c r="H667" s="55"/>
      <c r="I667" s="505"/>
      <c r="J667" s="55"/>
      <c r="K667" s="55"/>
      <c r="L667" s="55"/>
      <c r="M667" s="505"/>
      <c r="N667" s="55"/>
      <c r="O667" s="55"/>
      <c r="P667" s="55"/>
      <c r="Q667" s="55"/>
      <c r="R667" s="55"/>
      <c r="S667" s="55"/>
      <c r="T667" s="55"/>
      <c r="U667" s="43" t="e">
        <f>SUM(#REF!+#REF!)</f>
        <v>#REF!</v>
      </c>
      <c r="V667" s="55"/>
      <c r="W667" s="43">
        <f t="shared" si="374"/>
        <v>0</v>
      </c>
      <c r="X667" s="56"/>
      <c r="Y667" s="55"/>
    </row>
    <row r="668" spans="1:25" s="57" customFormat="1" ht="27" hidden="1" x14ac:dyDescent="0.25">
      <c r="A668" s="52"/>
      <c r="B668" s="52">
        <v>3427</v>
      </c>
      <c r="C668" s="54" t="s">
        <v>148</v>
      </c>
      <c r="D668" s="55"/>
      <c r="E668" s="55"/>
      <c r="F668" s="43">
        <f t="shared" si="373"/>
        <v>0</v>
      </c>
      <c r="G668" s="43"/>
      <c r="H668" s="55"/>
      <c r="I668" s="505"/>
      <c r="J668" s="55"/>
      <c r="K668" s="55"/>
      <c r="L668" s="55"/>
      <c r="M668" s="505"/>
      <c r="N668" s="55"/>
      <c r="O668" s="55"/>
      <c r="P668" s="55"/>
      <c r="Q668" s="55"/>
      <c r="R668" s="55"/>
      <c r="S668" s="55"/>
      <c r="T668" s="55"/>
      <c r="U668" s="43" t="e">
        <f>SUM(#REF!+#REF!)</f>
        <v>#REF!</v>
      </c>
      <c r="V668" s="55"/>
      <c r="W668" s="43">
        <f t="shared" si="374"/>
        <v>0</v>
      </c>
      <c r="X668" s="56"/>
      <c r="Y668" s="55"/>
    </row>
    <row r="669" spans="1:25" s="57" customFormat="1" hidden="1" x14ac:dyDescent="0.25">
      <c r="A669" s="52"/>
      <c r="B669" s="52">
        <v>3428</v>
      </c>
      <c r="C669" s="54" t="s">
        <v>149</v>
      </c>
      <c r="D669" s="55"/>
      <c r="E669" s="55"/>
      <c r="F669" s="43">
        <f t="shared" si="373"/>
        <v>0</v>
      </c>
      <c r="G669" s="43"/>
      <c r="H669" s="55"/>
      <c r="I669" s="505"/>
      <c r="J669" s="55"/>
      <c r="K669" s="55"/>
      <c r="L669" s="55"/>
      <c r="M669" s="505"/>
      <c r="N669" s="55"/>
      <c r="O669" s="55"/>
      <c r="P669" s="55"/>
      <c r="Q669" s="55"/>
      <c r="R669" s="55"/>
      <c r="S669" s="55"/>
      <c r="T669" s="55"/>
      <c r="U669" s="43" t="e">
        <f>SUM(#REF!+#REF!)</f>
        <v>#REF!</v>
      </c>
      <c r="V669" s="55"/>
      <c r="W669" s="43">
        <f t="shared" si="374"/>
        <v>0</v>
      </c>
      <c r="X669" s="56"/>
      <c r="Y669" s="55"/>
    </row>
    <row r="670" spans="1:25" s="61" customFormat="1" hidden="1" x14ac:dyDescent="0.25">
      <c r="A670" s="58"/>
      <c r="B670" s="58">
        <v>343</v>
      </c>
      <c r="C670" s="59"/>
      <c r="D670" s="60">
        <f>SUM(D671+D672+D673+D674)</f>
        <v>0</v>
      </c>
      <c r="E670" s="60">
        <f>SUM(E671+E672+E673+E674)</f>
        <v>0</v>
      </c>
      <c r="F670" s="43">
        <f t="shared" si="373"/>
        <v>0</v>
      </c>
      <c r="G670" s="60"/>
      <c r="H670" s="60">
        <f>SUM(H671+H672+H673+H674)</f>
        <v>0</v>
      </c>
      <c r="I670" s="506">
        <f>SUM(I671+I672+I673+I674)</f>
        <v>0</v>
      </c>
      <c r="J670" s="60">
        <f t="shared" ref="J670:T670" si="382">SUM(J671+J672+J673+J674)</f>
        <v>0</v>
      </c>
      <c r="K670" s="60">
        <f t="shared" ref="K670" si="383">SUM(K671+K672+K673+K674)</f>
        <v>0</v>
      </c>
      <c r="L670" s="60">
        <f t="shared" si="382"/>
        <v>0</v>
      </c>
      <c r="M670" s="506">
        <f t="shared" si="382"/>
        <v>0</v>
      </c>
      <c r="N670" s="60">
        <f>SUM(N671+N672+N673+N674)</f>
        <v>0</v>
      </c>
      <c r="O670" s="60">
        <f>SUM(O671+O672+O673+O674)</f>
        <v>0</v>
      </c>
      <c r="P670" s="60">
        <f t="shared" si="382"/>
        <v>0</v>
      </c>
      <c r="Q670" s="60">
        <f t="shared" si="382"/>
        <v>0</v>
      </c>
      <c r="R670" s="60">
        <f t="shared" si="382"/>
        <v>0</v>
      </c>
      <c r="S670" s="60">
        <f t="shared" si="382"/>
        <v>0</v>
      </c>
      <c r="T670" s="60">
        <f t="shared" si="382"/>
        <v>0</v>
      </c>
      <c r="U670" s="43" t="e">
        <f>SUM(#REF!+#REF!)</f>
        <v>#REF!</v>
      </c>
      <c r="V670" s="60">
        <f>SUM(V671+V672+V673+V674)</f>
        <v>0</v>
      </c>
      <c r="W670" s="43">
        <f t="shared" si="374"/>
        <v>0</v>
      </c>
      <c r="X670" s="51">
        <v>0</v>
      </c>
      <c r="Y670" s="60">
        <f>SUM(Y671+Y672+Y673+Y674)</f>
        <v>0</v>
      </c>
    </row>
    <row r="671" spans="1:25" s="57" customFormat="1" hidden="1" x14ac:dyDescent="0.25">
      <c r="A671" s="52"/>
      <c r="B671" s="53" t="s">
        <v>150</v>
      </c>
      <c r="C671" s="54" t="s">
        <v>151</v>
      </c>
      <c r="D671" s="55"/>
      <c r="E671" s="55"/>
      <c r="F671" s="43">
        <f t="shared" si="373"/>
        <v>0</v>
      </c>
      <c r="G671" s="43"/>
      <c r="H671" s="55"/>
      <c r="I671" s="505"/>
      <c r="J671" s="55"/>
      <c r="K671" s="55"/>
      <c r="L671" s="55"/>
      <c r="M671" s="505"/>
      <c r="N671" s="55"/>
      <c r="O671" s="55"/>
      <c r="P671" s="55"/>
      <c r="Q671" s="55"/>
      <c r="R671" s="55"/>
      <c r="S671" s="55"/>
      <c r="T671" s="55"/>
      <c r="U671" s="43" t="e">
        <f>SUM(#REF!+#REF!)</f>
        <v>#REF!</v>
      </c>
      <c r="V671" s="55"/>
      <c r="W671" s="43">
        <f t="shared" si="374"/>
        <v>0</v>
      </c>
      <c r="X671" s="56"/>
      <c r="Y671" s="55"/>
    </row>
    <row r="672" spans="1:25" s="57" customFormat="1" hidden="1" x14ac:dyDescent="0.25">
      <c r="A672" s="52"/>
      <c r="B672" s="53" t="s">
        <v>152</v>
      </c>
      <c r="C672" s="54" t="s">
        <v>153</v>
      </c>
      <c r="D672" s="55"/>
      <c r="E672" s="55"/>
      <c r="F672" s="43">
        <f t="shared" si="373"/>
        <v>0</v>
      </c>
      <c r="G672" s="43"/>
      <c r="H672" s="55"/>
      <c r="I672" s="505"/>
      <c r="J672" s="55"/>
      <c r="K672" s="55"/>
      <c r="L672" s="55"/>
      <c r="M672" s="505"/>
      <c r="N672" s="55"/>
      <c r="O672" s="55"/>
      <c r="P672" s="55"/>
      <c r="Q672" s="55"/>
      <c r="R672" s="55"/>
      <c r="S672" s="55"/>
      <c r="T672" s="55"/>
      <c r="U672" s="43" t="e">
        <f>SUM(#REF!+#REF!)</f>
        <v>#REF!</v>
      </c>
      <c r="V672" s="55"/>
      <c r="W672" s="43">
        <f t="shared" si="374"/>
        <v>0</v>
      </c>
      <c r="X672" s="56"/>
      <c r="Y672" s="55"/>
    </row>
    <row r="673" spans="1:25" s="57" customFormat="1" hidden="1" x14ac:dyDescent="0.25">
      <c r="A673" s="52"/>
      <c r="B673" s="53" t="s">
        <v>154</v>
      </c>
      <c r="C673" s="54" t="s">
        <v>155</v>
      </c>
      <c r="D673" s="55"/>
      <c r="E673" s="55"/>
      <c r="F673" s="43">
        <f t="shared" si="373"/>
        <v>0</v>
      </c>
      <c r="G673" s="43"/>
      <c r="H673" s="55"/>
      <c r="I673" s="505"/>
      <c r="J673" s="55"/>
      <c r="K673" s="55"/>
      <c r="L673" s="55"/>
      <c r="M673" s="505"/>
      <c r="N673" s="55"/>
      <c r="O673" s="55"/>
      <c r="P673" s="55"/>
      <c r="Q673" s="55"/>
      <c r="R673" s="55"/>
      <c r="S673" s="55"/>
      <c r="T673" s="55"/>
      <c r="U673" s="43" t="e">
        <f>SUM(#REF!+#REF!)</f>
        <v>#REF!</v>
      </c>
      <c r="V673" s="55"/>
      <c r="W673" s="43">
        <f t="shared" si="374"/>
        <v>0</v>
      </c>
      <c r="X673" s="56"/>
      <c r="Y673" s="55"/>
    </row>
    <row r="674" spans="1:25" s="57" customFormat="1" hidden="1" x14ac:dyDescent="0.25">
      <c r="A674" s="52"/>
      <c r="B674" s="53" t="s">
        <v>156</v>
      </c>
      <c r="C674" s="54" t="s">
        <v>157</v>
      </c>
      <c r="D674" s="55"/>
      <c r="E674" s="55"/>
      <c r="F674" s="43">
        <f t="shared" si="373"/>
        <v>0</v>
      </c>
      <c r="G674" s="43"/>
      <c r="H674" s="55"/>
      <c r="I674" s="505"/>
      <c r="J674" s="55"/>
      <c r="K674" s="55"/>
      <c r="L674" s="55"/>
      <c r="M674" s="505"/>
      <c r="N674" s="55"/>
      <c r="O674" s="55"/>
      <c r="P674" s="55"/>
      <c r="Q674" s="55"/>
      <c r="R674" s="55"/>
      <c r="S674" s="55"/>
      <c r="T674" s="55"/>
      <c r="U674" s="43" t="e">
        <f>SUM(#REF!+#REF!)</f>
        <v>#REF!</v>
      </c>
      <c r="V674" s="55"/>
      <c r="W674" s="43">
        <f t="shared" si="374"/>
        <v>0</v>
      </c>
      <c r="X674" s="56"/>
      <c r="Y674" s="55"/>
    </row>
    <row r="675" spans="1:25" s="46" customFormat="1" hidden="1" x14ac:dyDescent="0.25">
      <c r="B675" s="66">
        <v>4</v>
      </c>
      <c r="C675" s="46" t="s">
        <v>158</v>
      </c>
      <c r="D675" s="49">
        <f>SUM(D676)</f>
        <v>0</v>
      </c>
      <c r="E675" s="49">
        <f t="shared" ref="E675:V675" si="384">SUM(E676)</f>
        <v>0</v>
      </c>
      <c r="F675" s="43">
        <f t="shared" si="373"/>
        <v>0</v>
      </c>
      <c r="G675" s="49"/>
      <c r="H675" s="49">
        <f t="shared" si="384"/>
        <v>0</v>
      </c>
      <c r="I675" s="368">
        <f t="shared" si="384"/>
        <v>0</v>
      </c>
      <c r="J675" s="49">
        <f t="shared" si="384"/>
        <v>0</v>
      </c>
      <c r="K675" s="49">
        <f t="shared" si="384"/>
        <v>0</v>
      </c>
      <c r="L675" s="49">
        <f t="shared" si="384"/>
        <v>0</v>
      </c>
      <c r="M675" s="368">
        <f t="shared" si="384"/>
        <v>0</v>
      </c>
      <c r="N675" s="49">
        <f t="shared" si="384"/>
        <v>0</v>
      </c>
      <c r="O675" s="49">
        <f t="shared" si="384"/>
        <v>0</v>
      </c>
      <c r="P675" s="49">
        <f t="shared" si="384"/>
        <v>0</v>
      </c>
      <c r="Q675" s="49">
        <f t="shared" si="384"/>
        <v>0</v>
      </c>
      <c r="R675" s="49">
        <f t="shared" si="384"/>
        <v>0</v>
      </c>
      <c r="S675" s="49">
        <f t="shared" si="384"/>
        <v>0</v>
      </c>
      <c r="T675" s="49">
        <f t="shared" si="384"/>
        <v>0</v>
      </c>
      <c r="U675" s="43" t="e">
        <f>SUM(#REF!+#REF!)</f>
        <v>#REF!</v>
      </c>
      <c r="V675" s="49">
        <f t="shared" si="384"/>
        <v>0</v>
      </c>
      <c r="W675" s="43">
        <f t="shared" si="374"/>
        <v>0</v>
      </c>
      <c r="X675" s="51">
        <v>0</v>
      </c>
      <c r="Y675" s="49">
        <f>SUM(Y676)</f>
        <v>0</v>
      </c>
    </row>
    <row r="676" spans="1:25" s="46" customFormat="1" hidden="1" x14ac:dyDescent="0.25">
      <c r="B676" s="66">
        <v>42</v>
      </c>
      <c r="D676" s="49">
        <f>SUM(D677+D685+D688+D693)</f>
        <v>0</v>
      </c>
      <c r="E676" s="49">
        <f>SUM(E677+E685+E688+E693)</f>
        <v>0</v>
      </c>
      <c r="F676" s="43">
        <f t="shared" si="373"/>
        <v>0</v>
      </c>
      <c r="G676" s="49"/>
      <c r="H676" s="49">
        <f>SUM(H677+H685+H688+H693)</f>
        <v>0</v>
      </c>
      <c r="I676" s="368">
        <f>SUM(I677+I685+I688+I693)</f>
        <v>0</v>
      </c>
      <c r="J676" s="49">
        <f t="shared" ref="J676:T676" si="385">SUM(J677+J685+J688+J693)</f>
        <v>0</v>
      </c>
      <c r="K676" s="49">
        <f t="shared" ref="K676" si="386">SUM(K677+K685+K688+K693)</f>
        <v>0</v>
      </c>
      <c r="L676" s="49">
        <f t="shared" si="385"/>
        <v>0</v>
      </c>
      <c r="M676" s="368">
        <f t="shared" si="385"/>
        <v>0</v>
      </c>
      <c r="N676" s="49">
        <f>SUM(N677+N685+N688+N693)</f>
        <v>0</v>
      </c>
      <c r="O676" s="49">
        <f>SUM(O677+O685+O688+O693)</f>
        <v>0</v>
      </c>
      <c r="P676" s="49">
        <f t="shared" si="385"/>
        <v>0</v>
      </c>
      <c r="Q676" s="49">
        <f t="shared" si="385"/>
        <v>0</v>
      </c>
      <c r="R676" s="49">
        <f t="shared" si="385"/>
        <v>0</v>
      </c>
      <c r="S676" s="49">
        <f t="shared" si="385"/>
        <v>0</v>
      </c>
      <c r="T676" s="49">
        <f t="shared" si="385"/>
        <v>0</v>
      </c>
      <c r="U676" s="43" t="e">
        <f>SUM(#REF!+#REF!)</f>
        <v>#REF!</v>
      </c>
      <c r="V676" s="49">
        <f>SUM(V677+V685+V688+V693)</f>
        <v>0</v>
      </c>
      <c r="W676" s="43">
        <f t="shared" si="374"/>
        <v>0</v>
      </c>
      <c r="X676" s="51">
        <v>0</v>
      </c>
      <c r="Y676" s="49">
        <f>SUM(Y677+Y685+Y688+Y693)</f>
        <v>0</v>
      </c>
    </row>
    <row r="677" spans="1:25" s="46" customFormat="1" hidden="1" x14ac:dyDescent="0.25">
      <c r="B677" s="66">
        <v>422</v>
      </c>
      <c r="D677" s="49">
        <f>SUM(D678+D679+D680+D681+D682+D683+D684)</f>
        <v>0</v>
      </c>
      <c r="E677" s="49">
        <f>SUM(E678+E679+E680+E681+E682+E683+E684)</f>
        <v>0</v>
      </c>
      <c r="F677" s="43">
        <f t="shared" si="373"/>
        <v>0</v>
      </c>
      <c r="G677" s="49"/>
      <c r="H677" s="49">
        <f>SUM(H678+H679+H680+H681+H682+H683+H684)</f>
        <v>0</v>
      </c>
      <c r="I677" s="368">
        <f>SUM(I678+I679+I680+I681+I682+I683+I684)</f>
        <v>0</v>
      </c>
      <c r="J677" s="49">
        <f t="shared" ref="J677:T677" si="387">SUM(J678+J679+J680+J681+J682+J683+J684)</f>
        <v>0</v>
      </c>
      <c r="K677" s="49">
        <f t="shared" ref="K677" si="388">SUM(K678+K679+K680+K681+K682+K683+K684)</f>
        <v>0</v>
      </c>
      <c r="L677" s="49">
        <f t="shared" si="387"/>
        <v>0</v>
      </c>
      <c r="M677" s="368">
        <f t="shared" si="387"/>
        <v>0</v>
      </c>
      <c r="N677" s="49">
        <f>SUM(N678+N679+N680+N681+N682+N683+N684)</f>
        <v>0</v>
      </c>
      <c r="O677" s="49">
        <f>SUM(O678+O679+O680+O681+O682+O683+O684)</f>
        <v>0</v>
      </c>
      <c r="P677" s="49">
        <f t="shared" si="387"/>
        <v>0</v>
      </c>
      <c r="Q677" s="49">
        <f t="shared" si="387"/>
        <v>0</v>
      </c>
      <c r="R677" s="49">
        <f t="shared" si="387"/>
        <v>0</v>
      </c>
      <c r="S677" s="49">
        <f t="shared" si="387"/>
        <v>0</v>
      </c>
      <c r="T677" s="49">
        <f t="shared" si="387"/>
        <v>0</v>
      </c>
      <c r="U677" s="43" t="e">
        <f>SUM(#REF!+#REF!)</f>
        <v>#REF!</v>
      </c>
      <c r="V677" s="49">
        <f>SUM(V678+V679+V680+V681+V682+V683+V684)</f>
        <v>0</v>
      </c>
      <c r="W677" s="43">
        <f t="shared" si="374"/>
        <v>0</v>
      </c>
      <c r="X677" s="51">
        <v>0</v>
      </c>
      <c r="Y677" s="49">
        <f>SUM(Y678+Y679+Y680+Y681+Y682+Y683+Y684)</f>
        <v>0</v>
      </c>
    </row>
    <row r="678" spans="1:25" s="57" customFormat="1" hidden="1" x14ac:dyDescent="0.25">
      <c r="A678" s="52"/>
      <c r="B678" s="67" t="s">
        <v>159</v>
      </c>
      <c r="C678" s="68" t="s">
        <v>160</v>
      </c>
      <c r="D678" s="55"/>
      <c r="E678" s="55"/>
      <c r="F678" s="43">
        <f t="shared" si="373"/>
        <v>0</v>
      </c>
      <c r="G678" s="43"/>
      <c r="H678" s="55"/>
      <c r="I678" s="505"/>
      <c r="J678" s="55"/>
      <c r="K678" s="55"/>
      <c r="L678" s="55"/>
      <c r="M678" s="505"/>
      <c r="N678" s="55"/>
      <c r="O678" s="55"/>
      <c r="P678" s="55"/>
      <c r="Q678" s="55"/>
      <c r="R678" s="55"/>
      <c r="S678" s="55"/>
      <c r="T678" s="55"/>
      <c r="U678" s="43" t="e">
        <f>SUM(#REF!+#REF!)</f>
        <v>#REF!</v>
      </c>
      <c r="V678" s="55"/>
      <c r="W678" s="43">
        <f t="shared" si="374"/>
        <v>0</v>
      </c>
      <c r="X678" s="56"/>
      <c r="Y678" s="55"/>
    </row>
    <row r="679" spans="1:25" s="57" customFormat="1" hidden="1" x14ac:dyDescent="0.25">
      <c r="A679" s="52"/>
      <c r="B679" s="67" t="s">
        <v>161</v>
      </c>
      <c r="C679" s="68" t="s">
        <v>162</v>
      </c>
      <c r="D679" s="55"/>
      <c r="E679" s="55"/>
      <c r="F679" s="43">
        <f t="shared" si="373"/>
        <v>0</v>
      </c>
      <c r="G679" s="43"/>
      <c r="H679" s="55"/>
      <c r="I679" s="505"/>
      <c r="J679" s="55"/>
      <c r="K679" s="55"/>
      <c r="L679" s="55"/>
      <c r="M679" s="505"/>
      <c r="N679" s="55"/>
      <c r="O679" s="55"/>
      <c r="P679" s="55"/>
      <c r="Q679" s="55"/>
      <c r="R679" s="55"/>
      <c r="S679" s="55"/>
      <c r="T679" s="55"/>
      <c r="U679" s="43" t="e">
        <f>SUM(#REF!+#REF!)</f>
        <v>#REF!</v>
      </c>
      <c r="V679" s="55"/>
      <c r="W679" s="43">
        <f t="shared" si="374"/>
        <v>0</v>
      </c>
      <c r="X679" s="56"/>
      <c r="Y679" s="55"/>
    </row>
    <row r="680" spans="1:25" s="57" customFormat="1" hidden="1" x14ac:dyDescent="0.25">
      <c r="A680" s="52"/>
      <c r="B680" s="67" t="s">
        <v>163</v>
      </c>
      <c r="C680" s="68" t="s">
        <v>164</v>
      </c>
      <c r="D680" s="55"/>
      <c r="E680" s="55"/>
      <c r="F680" s="43">
        <f t="shared" si="373"/>
        <v>0</v>
      </c>
      <c r="G680" s="43"/>
      <c r="H680" s="55"/>
      <c r="I680" s="505"/>
      <c r="J680" s="55"/>
      <c r="K680" s="55"/>
      <c r="L680" s="55"/>
      <c r="M680" s="505"/>
      <c r="N680" s="55"/>
      <c r="O680" s="55"/>
      <c r="P680" s="55"/>
      <c r="Q680" s="55"/>
      <c r="R680" s="55"/>
      <c r="S680" s="55"/>
      <c r="T680" s="55"/>
      <c r="U680" s="43" t="e">
        <f>SUM(#REF!+#REF!)</f>
        <v>#REF!</v>
      </c>
      <c r="V680" s="55"/>
      <c r="W680" s="43">
        <f t="shared" si="374"/>
        <v>0</v>
      </c>
      <c r="X680" s="56"/>
      <c r="Y680" s="55"/>
    </row>
    <row r="681" spans="1:25" s="57" customFormat="1" hidden="1" x14ac:dyDescent="0.25">
      <c r="A681" s="52"/>
      <c r="B681" s="67" t="s">
        <v>165</v>
      </c>
      <c r="C681" s="68" t="s">
        <v>166</v>
      </c>
      <c r="D681" s="55"/>
      <c r="E681" s="55"/>
      <c r="F681" s="43">
        <f t="shared" ref="F681:F695" si="389">SUM(H681:T681)</f>
        <v>0</v>
      </c>
      <c r="G681" s="43"/>
      <c r="H681" s="55"/>
      <c r="I681" s="505"/>
      <c r="J681" s="55"/>
      <c r="K681" s="55"/>
      <c r="L681" s="55"/>
      <c r="M681" s="505"/>
      <c r="N681" s="55"/>
      <c r="O681" s="55"/>
      <c r="P681" s="55"/>
      <c r="Q681" s="55"/>
      <c r="R681" s="55"/>
      <c r="S681" s="55"/>
      <c r="T681" s="55"/>
      <c r="U681" s="43" t="e">
        <f>SUM(#REF!+#REF!)</f>
        <v>#REF!</v>
      </c>
      <c r="V681" s="55"/>
      <c r="W681" s="43">
        <f t="shared" si="374"/>
        <v>0</v>
      </c>
      <c r="X681" s="56"/>
      <c r="Y681" s="55"/>
    </row>
    <row r="682" spans="1:25" s="57" customFormat="1" hidden="1" x14ac:dyDescent="0.25">
      <c r="A682" s="52"/>
      <c r="B682" s="67" t="s">
        <v>167</v>
      </c>
      <c r="C682" s="68" t="s">
        <v>168</v>
      </c>
      <c r="D682" s="55"/>
      <c r="E682" s="55"/>
      <c r="F682" s="43">
        <f t="shared" si="389"/>
        <v>0</v>
      </c>
      <c r="G682" s="43"/>
      <c r="H682" s="55"/>
      <c r="I682" s="505"/>
      <c r="J682" s="55"/>
      <c r="K682" s="55"/>
      <c r="L682" s="55"/>
      <c r="M682" s="505"/>
      <c r="N682" s="55"/>
      <c r="O682" s="55"/>
      <c r="P682" s="55"/>
      <c r="Q682" s="55"/>
      <c r="R682" s="55"/>
      <c r="S682" s="55"/>
      <c r="T682" s="55"/>
      <c r="U682" s="43" t="e">
        <f>SUM(#REF!+#REF!)</f>
        <v>#REF!</v>
      </c>
      <c r="V682" s="55"/>
      <c r="W682" s="43">
        <f t="shared" si="374"/>
        <v>0</v>
      </c>
      <c r="X682" s="56"/>
      <c r="Y682" s="55"/>
    </row>
    <row r="683" spans="1:25" s="57" customFormat="1" hidden="1" x14ac:dyDescent="0.25">
      <c r="A683" s="52"/>
      <c r="B683" s="67" t="s">
        <v>169</v>
      </c>
      <c r="C683" s="68" t="s">
        <v>170</v>
      </c>
      <c r="D683" s="55"/>
      <c r="E683" s="55"/>
      <c r="F683" s="43">
        <f t="shared" si="389"/>
        <v>0</v>
      </c>
      <c r="G683" s="43"/>
      <c r="H683" s="55"/>
      <c r="I683" s="505"/>
      <c r="J683" s="55"/>
      <c r="K683" s="55"/>
      <c r="L683" s="55"/>
      <c r="M683" s="505"/>
      <c r="N683" s="55"/>
      <c r="O683" s="55"/>
      <c r="P683" s="55"/>
      <c r="Q683" s="55"/>
      <c r="R683" s="55"/>
      <c r="S683" s="55"/>
      <c r="T683" s="55"/>
      <c r="U683" s="43" t="e">
        <f>SUM(#REF!+#REF!)</f>
        <v>#REF!</v>
      </c>
      <c r="V683" s="55"/>
      <c r="W683" s="43">
        <f t="shared" si="374"/>
        <v>0</v>
      </c>
      <c r="X683" s="56"/>
      <c r="Y683" s="55"/>
    </row>
    <row r="684" spans="1:25" s="57" customFormat="1" hidden="1" x14ac:dyDescent="0.25">
      <c r="A684" s="52"/>
      <c r="B684" s="67" t="s">
        <v>171</v>
      </c>
      <c r="C684" s="68" t="s">
        <v>172</v>
      </c>
      <c r="D684" s="55"/>
      <c r="E684" s="55"/>
      <c r="F684" s="43">
        <f t="shared" si="389"/>
        <v>0</v>
      </c>
      <c r="G684" s="43"/>
      <c r="H684" s="55"/>
      <c r="I684" s="505"/>
      <c r="J684" s="55"/>
      <c r="K684" s="55"/>
      <c r="L684" s="55"/>
      <c r="M684" s="505"/>
      <c r="N684" s="55"/>
      <c r="O684" s="55"/>
      <c r="P684" s="55"/>
      <c r="Q684" s="55"/>
      <c r="R684" s="55"/>
      <c r="S684" s="55"/>
      <c r="T684" s="55"/>
      <c r="U684" s="43" t="e">
        <f>SUM(#REF!+#REF!)</f>
        <v>#REF!</v>
      </c>
      <c r="V684" s="55"/>
      <c r="W684" s="43">
        <f t="shared" si="374"/>
        <v>0</v>
      </c>
      <c r="X684" s="56"/>
      <c r="Y684" s="55"/>
    </row>
    <row r="685" spans="1:25" s="61" customFormat="1" hidden="1" x14ac:dyDescent="0.25">
      <c r="A685" s="58"/>
      <c r="B685" s="58">
        <v>423</v>
      </c>
      <c r="C685" s="69"/>
      <c r="D685" s="60">
        <f>SUM(D686+D687)</f>
        <v>0</v>
      </c>
      <c r="E685" s="60">
        <f>SUM(E686+E687)</f>
        <v>0</v>
      </c>
      <c r="F685" s="43">
        <f t="shared" si="389"/>
        <v>0</v>
      </c>
      <c r="G685" s="60"/>
      <c r="H685" s="60">
        <f>SUM(H686+H687)</f>
        <v>0</v>
      </c>
      <c r="I685" s="506">
        <f>SUM(I686+I687)</f>
        <v>0</v>
      </c>
      <c r="J685" s="60">
        <f t="shared" ref="J685:T685" si="390">SUM(J686+J687)</f>
        <v>0</v>
      </c>
      <c r="K685" s="60">
        <f t="shared" ref="K685" si="391">SUM(K686+K687)</f>
        <v>0</v>
      </c>
      <c r="L685" s="60">
        <f t="shared" si="390"/>
        <v>0</v>
      </c>
      <c r="M685" s="506">
        <f t="shared" si="390"/>
        <v>0</v>
      </c>
      <c r="N685" s="60">
        <f>SUM(N686+N687)</f>
        <v>0</v>
      </c>
      <c r="O685" s="60">
        <f>SUM(O686+O687)</f>
        <v>0</v>
      </c>
      <c r="P685" s="60">
        <f t="shared" si="390"/>
        <v>0</v>
      </c>
      <c r="Q685" s="60">
        <f t="shared" si="390"/>
        <v>0</v>
      </c>
      <c r="R685" s="60">
        <f t="shared" si="390"/>
        <v>0</v>
      </c>
      <c r="S685" s="60">
        <f t="shared" si="390"/>
        <v>0</v>
      </c>
      <c r="T685" s="60">
        <f t="shared" si="390"/>
        <v>0</v>
      </c>
      <c r="U685" s="43" t="e">
        <f>SUM(#REF!+#REF!)</f>
        <v>#REF!</v>
      </c>
      <c r="V685" s="60">
        <f>SUM(V686+V687)</f>
        <v>0</v>
      </c>
      <c r="W685" s="43">
        <f t="shared" si="374"/>
        <v>0</v>
      </c>
      <c r="X685" s="51">
        <v>0</v>
      </c>
      <c r="Y685" s="60">
        <f>SUM(Y686+Y687)</f>
        <v>0</v>
      </c>
    </row>
    <row r="686" spans="1:25" s="57" customFormat="1" hidden="1" x14ac:dyDescent="0.25">
      <c r="A686" s="52"/>
      <c r="B686" s="67" t="s">
        <v>173</v>
      </c>
      <c r="C686" s="68" t="s">
        <v>174</v>
      </c>
      <c r="D686" s="55"/>
      <c r="E686" s="55"/>
      <c r="F686" s="43">
        <f t="shared" si="389"/>
        <v>0</v>
      </c>
      <c r="G686" s="43"/>
      <c r="H686" s="55"/>
      <c r="I686" s="505"/>
      <c r="J686" s="55"/>
      <c r="K686" s="55"/>
      <c r="L686" s="55"/>
      <c r="M686" s="505"/>
      <c r="N686" s="55"/>
      <c r="O686" s="55"/>
      <c r="P686" s="55"/>
      <c r="Q686" s="55"/>
      <c r="R686" s="55"/>
      <c r="S686" s="55"/>
      <c r="T686" s="55"/>
      <c r="U686" s="43" t="e">
        <f>SUM(#REF!+#REF!)</f>
        <v>#REF!</v>
      </c>
      <c r="V686" s="55"/>
      <c r="W686" s="43">
        <f t="shared" si="374"/>
        <v>0</v>
      </c>
      <c r="X686" s="56"/>
      <c r="Y686" s="55"/>
    </row>
    <row r="687" spans="1:25" s="57" customFormat="1" hidden="1" x14ac:dyDescent="0.25">
      <c r="A687" s="52"/>
      <c r="B687" s="67" t="s">
        <v>175</v>
      </c>
      <c r="C687" s="68" t="s">
        <v>176</v>
      </c>
      <c r="D687" s="55"/>
      <c r="E687" s="55"/>
      <c r="F687" s="43">
        <f t="shared" si="389"/>
        <v>0</v>
      </c>
      <c r="G687" s="43"/>
      <c r="H687" s="55"/>
      <c r="I687" s="505"/>
      <c r="J687" s="55"/>
      <c r="K687" s="55"/>
      <c r="L687" s="55"/>
      <c r="M687" s="505"/>
      <c r="N687" s="55"/>
      <c r="O687" s="55"/>
      <c r="P687" s="55"/>
      <c r="Q687" s="55"/>
      <c r="R687" s="55"/>
      <c r="S687" s="55"/>
      <c r="T687" s="55"/>
      <c r="U687" s="43" t="e">
        <f>SUM(#REF!+#REF!)</f>
        <v>#REF!</v>
      </c>
      <c r="V687" s="55"/>
      <c r="W687" s="43">
        <f t="shared" si="374"/>
        <v>0</v>
      </c>
      <c r="X687" s="56"/>
      <c r="Y687" s="55"/>
    </row>
    <row r="688" spans="1:25" s="61" customFormat="1" hidden="1" x14ac:dyDescent="0.25">
      <c r="A688" s="58"/>
      <c r="B688" s="58">
        <v>424</v>
      </c>
      <c r="C688" s="69"/>
      <c r="D688" s="60">
        <f>SUM(D689+D690+D691+D692)</f>
        <v>0</v>
      </c>
      <c r="E688" s="60">
        <f>SUM(E689+E690+E691+E692)</f>
        <v>0</v>
      </c>
      <c r="F688" s="43">
        <f t="shared" si="389"/>
        <v>0</v>
      </c>
      <c r="G688" s="60"/>
      <c r="H688" s="60">
        <f>SUM(H689+H690+H691+H692)</f>
        <v>0</v>
      </c>
      <c r="I688" s="506">
        <f>SUM(I689+I690+I691+I692)</f>
        <v>0</v>
      </c>
      <c r="J688" s="60">
        <f t="shared" ref="J688:T688" si="392">SUM(J689+J690+J691+J692)</f>
        <v>0</v>
      </c>
      <c r="K688" s="60">
        <f t="shared" ref="K688" si="393">SUM(K689+K690+K691+K692)</f>
        <v>0</v>
      </c>
      <c r="L688" s="60">
        <f t="shared" si="392"/>
        <v>0</v>
      </c>
      <c r="M688" s="506">
        <f t="shared" si="392"/>
        <v>0</v>
      </c>
      <c r="N688" s="60">
        <f>SUM(N689+N690+N691+N692)</f>
        <v>0</v>
      </c>
      <c r="O688" s="60">
        <f>SUM(O689+O690+O691+O692)</f>
        <v>0</v>
      </c>
      <c r="P688" s="60">
        <f t="shared" si="392"/>
        <v>0</v>
      </c>
      <c r="Q688" s="60">
        <f t="shared" si="392"/>
        <v>0</v>
      </c>
      <c r="R688" s="60">
        <f t="shared" si="392"/>
        <v>0</v>
      </c>
      <c r="S688" s="60">
        <f t="shared" si="392"/>
        <v>0</v>
      </c>
      <c r="T688" s="60">
        <f t="shared" si="392"/>
        <v>0</v>
      </c>
      <c r="U688" s="43" t="e">
        <f>SUM(#REF!+#REF!)</f>
        <v>#REF!</v>
      </c>
      <c r="V688" s="60">
        <f>SUM(V689+V690+V691+V692)</f>
        <v>0</v>
      </c>
      <c r="W688" s="43">
        <f t="shared" si="374"/>
        <v>0</v>
      </c>
      <c r="X688" s="51">
        <v>0</v>
      </c>
      <c r="Y688" s="60">
        <f>SUM(Y689+Y690+Y691+Y692)</f>
        <v>0</v>
      </c>
    </row>
    <row r="689" spans="1:25" s="57" customFormat="1" hidden="1" x14ac:dyDescent="0.25">
      <c r="A689" s="52"/>
      <c r="B689" s="70">
        <v>4241</v>
      </c>
      <c r="C689" s="71" t="s">
        <v>177</v>
      </c>
      <c r="D689" s="55"/>
      <c r="E689" s="55"/>
      <c r="F689" s="43">
        <f t="shared" si="389"/>
        <v>0</v>
      </c>
      <c r="G689" s="43"/>
      <c r="H689" s="55"/>
      <c r="I689" s="505"/>
      <c r="J689" s="55"/>
      <c r="K689" s="55"/>
      <c r="L689" s="55"/>
      <c r="M689" s="505"/>
      <c r="N689" s="55"/>
      <c r="O689" s="55"/>
      <c r="P689" s="55"/>
      <c r="Q689" s="55"/>
      <c r="R689" s="55"/>
      <c r="S689" s="55"/>
      <c r="T689" s="55"/>
      <c r="U689" s="43" t="e">
        <f>SUM(#REF!+#REF!)</f>
        <v>#REF!</v>
      </c>
      <c r="V689" s="55"/>
      <c r="W689" s="43">
        <f t="shared" si="374"/>
        <v>0</v>
      </c>
      <c r="X689" s="56"/>
      <c r="Y689" s="55"/>
    </row>
    <row r="690" spans="1:25" s="57" customFormat="1" hidden="1" x14ac:dyDescent="0.25">
      <c r="A690" s="52"/>
      <c r="B690" s="70">
        <v>4242</v>
      </c>
      <c r="C690" s="72" t="s">
        <v>178</v>
      </c>
      <c r="D690" s="55"/>
      <c r="E690" s="55"/>
      <c r="F690" s="43">
        <f t="shared" si="389"/>
        <v>0</v>
      </c>
      <c r="G690" s="43"/>
      <c r="H690" s="55"/>
      <c r="I690" s="505"/>
      <c r="J690" s="55"/>
      <c r="K690" s="55"/>
      <c r="L690" s="55"/>
      <c r="M690" s="505"/>
      <c r="N690" s="55"/>
      <c r="O690" s="55"/>
      <c r="P690" s="55"/>
      <c r="Q690" s="55"/>
      <c r="R690" s="55"/>
      <c r="S690" s="55"/>
      <c r="T690" s="55"/>
      <c r="U690" s="43" t="e">
        <f>SUM(#REF!+#REF!)</f>
        <v>#REF!</v>
      </c>
      <c r="V690" s="55"/>
      <c r="W690" s="43">
        <f t="shared" si="374"/>
        <v>0</v>
      </c>
      <c r="X690" s="56"/>
      <c r="Y690" s="55"/>
    </row>
    <row r="691" spans="1:25" s="57" customFormat="1" hidden="1" x14ac:dyDescent="0.25">
      <c r="A691" s="52"/>
      <c r="B691" s="70">
        <v>4243</v>
      </c>
      <c r="C691" s="72" t="s">
        <v>179</v>
      </c>
      <c r="D691" s="55"/>
      <c r="E691" s="55"/>
      <c r="F691" s="43">
        <f t="shared" si="389"/>
        <v>0</v>
      </c>
      <c r="G691" s="43"/>
      <c r="H691" s="55"/>
      <c r="I691" s="505"/>
      <c r="J691" s="55"/>
      <c r="K691" s="55"/>
      <c r="L691" s="55"/>
      <c r="M691" s="505"/>
      <c r="N691" s="55"/>
      <c r="O691" s="55"/>
      <c r="P691" s="55"/>
      <c r="Q691" s="55"/>
      <c r="R691" s="55"/>
      <c r="S691" s="55"/>
      <c r="T691" s="55"/>
      <c r="U691" s="43" t="e">
        <f>SUM(#REF!+#REF!)</f>
        <v>#REF!</v>
      </c>
      <c r="V691" s="55"/>
      <c r="W691" s="43">
        <f t="shared" si="374"/>
        <v>0</v>
      </c>
      <c r="X691" s="56"/>
      <c r="Y691" s="55"/>
    </row>
    <row r="692" spans="1:25" s="57" customFormat="1" hidden="1" x14ac:dyDescent="0.25">
      <c r="A692" s="52"/>
      <c r="B692" s="70">
        <v>4244</v>
      </c>
      <c r="C692" s="72" t="s">
        <v>180</v>
      </c>
      <c r="D692" s="55"/>
      <c r="E692" s="55"/>
      <c r="F692" s="43">
        <f t="shared" si="389"/>
        <v>0</v>
      </c>
      <c r="G692" s="43"/>
      <c r="H692" s="55"/>
      <c r="I692" s="505"/>
      <c r="J692" s="55"/>
      <c r="K692" s="55"/>
      <c r="L692" s="55"/>
      <c r="M692" s="505"/>
      <c r="N692" s="55"/>
      <c r="O692" s="55"/>
      <c r="P692" s="55"/>
      <c r="Q692" s="55"/>
      <c r="R692" s="55"/>
      <c r="S692" s="55"/>
      <c r="T692" s="55"/>
      <c r="U692" s="43" t="e">
        <f>SUM(#REF!+#REF!)</f>
        <v>#REF!</v>
      </c>
      <c r="V692" s="55"/>
      <c r="W692" s="43">
        <f t="shared" si="374"/>
        <v>0</v>
      </c>
      <c r="X692" s="56"/>
      <c r="Y692" s="55"/>
    </row>
    <row r="693" spans="1:25" s="61" customFormat="1" hidden="1" x14ac:dyDescent="0.25">
      <c r="A693" s="58"/>
      <c r="B693" s="58">
        <v>426</v>
      </c>
      <c r="C693" s="73"/>
      <c r="D693" s="60">
        <f>SUM(D694+D695)</f>
        <v>0</v>
      </c>
      <c r="E693" s="60">
        <f>SUM(E694+E695)</f>
        <v>0</v>
      </c>
      <c r="F693" s="43">
        <f t="shared" si="389"/>
        <v>0</v>
      </c>
      <c r="G693" s="60"/>
      <c r="H693" s="60">
        <f>SUM(H694+H695)</f>
        <v>0</v>
      </c>
      <c r="I693" s="506">
        <f>SUM(I694+I695)</f>
        <v>0</v>
      </c>
      <c r="J693" s="60">
        <f t="shared" ref="J693:T693" si="394">SUM(J694+J695)</f>
        <v>0</v>
      </c>
      <c r="K693" s="60">
        <f t="shared" ref="K693" si="395">SUM(K694+K695)</f>
        <v>0</v>
      </c>
      <c r="L693" s="60">
        <f t="shared" si="394"/>
        <v>0</v>
      </c>
      <c r="M693" s="506">
        <f t="shared" si="394"/>
        <v>0</v>
      </c>
      <c r="N693" s="60">
        <f>SUM(N694+N695)</f>
        <v>0</v>
      </c>
      <c r="O693" s="60">
        <f>SUM(O694+O695)</f>
        <v>0</v>
      </c>
      <c r="P693" s="60">
        <f t="shared" si="394"/>
        <v>0</v>
      </c>
      <c r="Q693" s="60">
        <f t="shared" si="394"/>
        <v>0</v>
      </c>
      <c r="R693" s="60">
        <f t="shared" si="394"/>
        <v>0</v>
      </c>
      <c r="S693" s="60">
        <f t="shared" si="394"/>
        <v>0</v>
      </c>
      <c r="T693" s="60">
        <f t="shared" si="394"/>
        <v>0</v>
      </c>
      <c r="U693" s="43" t="e">
        <f>SUM(#REF!+#REF!)</f>
        <v>#REF!</v>
      </c>
      <c r="V693" s="60">
        <f>SUM(V694+V695)</f>
        <v>0</v>
      </c>
      <c r="W693" s="43">
        <f t="shared" si="374"/>
        <v>0</v>
      </c>
      <c r="X693" s="51">
        <v>0</v>
      </c>
      <c r="Y693" s="60">
        <f>SUM(Y694+Y695)</f>
        <v>0</v>
      </c>
    </row>
    <row r="694" spans="1:25" s="57" customFormat="1" hidden="1" x14ac:dyDescent="0.25">
      <c r="A694" s="52"/>
      <c r="B694" s="67">
        <v>4262</v>
      </c>
      <c r="C694" s="68" t="s">
        <v>181</v>
      </c>
      <c r="D694" s="55"/>
      <c r="E694" s="55"/>
      <c r="F694" s="43">
        <f t="shared" si="389"/>
        <v>0</v>
      </c>
      <c r="G694" s="43"/>
      <c r="H694" s="55"/>
      <c r="I694" s="505"/>
      <c r="J694" s="55"/>
      <c r="K694" s="55"/>
      <c r="L694" s="55"/>
      <c r="M694" s="505"/>
      <c r="N694" s="55"/>
      <c r="O694" s="55"/>
      <c r="P694" s="55"/>
      <c r="Q694" s="55"/>
      <c r="R694" s="55"/>
      <c r="S694" s="55"/>
      <c r="T694" s="55"/>
      <c r="U694" s="43" t="e">
        <f>SUM(#REF!+#REF!)</f>
        <v>#REF!</v>
      </c>
      <c r="V694" s="55"/>
      <c r="W694" s="43">
        <f t="shared" si="374"/>
        <v>0</v>
      </c>
      <c r="X694" s="56"/>
      <c r="Y694" s="55"/>
    </row>
    <row r="695" spans="1:25" s="57" customFormat="1" hidden="1" x14ac:dyDescent="0.25">
      <c r="A695" s="52"/>
      <c r="B695" s="67">
        <v>4263</v>
      </c>
      <c r="C695" s="68" t="s">
        <v>182</v>
      </c>
      <c r="D695" s="55"/>
      <c r="E695" s="55"/>
      <c r="F695" s="43">
        <f t="shared" si="389"/>
        <v>0</v>
      </c>
      <c r="G695" s="43"/>
      <c r="H695" s="55"/>
      <c r="I695" s="505"/>
      <c r="J695" s="55"/>
      <c r="K695" s="55"/>
      <c r="L695" s="55"/>
      <c r="M695" s="505"/>
      <c r="N695" s="55"/>
      <c r="O695" s="55"/>
      <c r="P695" s="55"/>
      <c r="Q695" s="55"/>
      <c r="R695" s="55"/>
      <c r="S695" s="55"/>
      <c r="T695" s="55"/>
      <c r="U695" s="43" t="e">
        <f>SUM(#REF!+#REF!)</f>
        <v>#REF!</v>
      </c>
      <c r="V695" s="55"/>
      <c r="W695" s="43">
        <f t="shared" si="374"/>
        <v>0</v>
      </c>
      <c r="X695" s="56"/>
      <c r="Y695" s="55"/>
    </row>
    <row r="696" spans="1:25" x14ac:dyDescent="0.25">
      <c r="W696" s="43">
        <f t="shared" si="374"/>
        <v>0</v>
      </c>
      <c r="X696" s="74"/>
    </row>
    <row r="697" spans="1:25" s="46" customFormat="1" hidden="1" x14ac:dyDescent="0.25">
      <c r="B697" s="50"/>
      <c r="C697" s="77" t="s">
        <v>194</v>
      </c>
      <c r="D697" s="49">
        <f>SUM(D698+D755)</f>
        <v>0</v>
      </c>
      <c r="E697" s="49">
        <f>SUM(E698+E755)</f>
        <v>0</v>
      </c>
      <c r="F697" s="43">
        <f t="shared" ref="F697:F728" si="396">SUM(H697:T697)</f>
        <v>0</v>
      </c>
      <c r="G697" s="49"/>
      <c r="H697" s="49">
        <f>SUM(H698+H755)</f>
        <v>0</v>
      </c>
      <c r="I697" s="368">
        <f>SUM(I698+I755)</f>
        <v>0</v>
      </c>
      <c r="J697" s="49">
        <f t="shared" ref="J697:T697" si="397">SUM(J698+J755)</f>
        <v>0</v>
      </c>
      <c r="K697" s="49">
        <f t="shared" ref="K697" si="398">SUM(K698+K755)</f>
        <v>0</v>
      </c>
      <c r="L697" s="49">
        <f t="shared" si="397"/>
        <v>0</v>
      </c>
      <c r="M697" s="368">
        <f t="shared" si="397"/>
        <v>0</v>
      </c>
      <c r="N697" s="49">
        <f>SUM(N698+N755)</f>
        <v>0</v>
      </c>
      <c r="O697" s="49">
        <f>SUM(O698+O755)</f>
        <v>0</v>
      </c>
      <c r="P697" s="49">
        <f t="shared" si="397"/>
        <v>0</v>
      </c>
      <c r="Q697" s="49">
        <f t="shared" si="397"/>
        <v>0</v>
      </c>
      <c r="R697" s="49">
        <f t="shared" si="397"/>
        <v>0</v>
      </c>
      <c r="S697" s="49">
        <f t="shared" si="397"/>
        <v>0</v>
      </c>
      <c r="T697" s="49">
        <f t="shared" si="397"/>
        <v>0</v>
      </c>
      <c r="U697" s="43" t="e">
        <f>SUM(#REF!+#REF!)</f>
        <v>#REF!</v>
      </c>
      <c r="V697" s="49">
        <f>SUM(V698+V755)</f>
        <v>0</v>
      </c>
      <c r="W697" s="43">
        <f t="shared" si="374"/>
        <v>0</v>
      </c>
      <c r="X697" s="51">
        <v>0</v>
      </c>
      <c r="Y697" s="49">
        <f>SUM(Y698+Y755)</f>
        <v>0</v>
      </c>
    </row>
    <row r="698" spans="1:25" s="46" customFormat="1" hidden="1" x14ac:dyDescent="0.25">
      <c r="B698" s="50">
        <v>3</v>
      </c>
      <c r="C698" s="46" t="s">
        <v>74</v>
      </c>
      <c r="D698" s="49">
        <f>SUM(D699+D711+D744)</f>
        <v>0</v>
      </c>
      <c r="E698" s="49">
        <f>SUM(E699+E711+E744)</f>
        <v>0</v>
      </c>
      <c r="F698" s="43">
        <f t="shared" si="396"/>
        <v>0</v>
      </c>
      <c r="G698" s="49"/>
      <c r="H698" s="49">
        <f>SUM(H699+H711+H744)</f>
        <v>0</v>
      </c>
      <c r="I698" s="368">
        <f>SUM(I699+I711+I744)</f>
        <v>0</v>
      </c>
      <c r="J698" s="49">
        <f t="shared" ref="J698:T698" si="399">SUM(J699+J711+J744)</f>
        <v>0</v>
      </c>
      <c r="K698" s="49">
        <f t="shared" ref="K698" si="400">SUM(K699+K711+K744)</f>
        <v>0</v>
      </c>
      <c r="L698" s="49">
        <f t="shared" si="399"/>
        <v>0</v>
      </c>
      <c r="M698" s="368">
        <f t="shared" si="399"/>
        <v>0</v>
      </c>
      <c r="N698" s="49">
        <f>SUM(N699+N711+N744)</f>
        <v>0</v>
      </c>
      <c r="O698" s="49">
        <f>SUM(O699+O711+O744)</f>
        <v>0</v>
      </c>
      <c r="P698" s="49">
        <f t="shared" si="399"/>
        <v>0</v>
      </c>
      <c r="Q698" s="49">
        <f t="shared" si="399"/>
        <v>0</v>
      </c>
      <c r="R698" s="49">
        <f t="shared" si="399"/>
        <v>0</v>
      </c>
      <c r="S698" s="49">
        <f t="shared" si="399"/>
        <v>0</v>
      </c>
      <c r="T698" s="49">
        <f t="shared" si="399"/>
        <v>0</v>
      </c>
      <c r="U698" s="43" t="e">
        <f>SUM(#REF!+#REF!)</f>
        <v>#REF!</v>
      </c>
      <c r="V698" s="49">
        <f>SUM(V699+V711+V744)</f>
        <v>0</v>
      </c>
      <c r="W698" s="43">
        <f t="shared" si="374"/>
        <v>0</v>
      </c>
      <c r="X698" s="51">
        <v>0</v>
      </c>
      <c r="Y698" s="49">
        <f>SUM(Y699+Y711+Y744)</f>
        <v>0</v>
      </c>
    </row>
    <row r="699" spans="1:25" s="46" customFormat="1" hidden="1" x14ac:dyDescent="0.25">
      <c r="B699" s="50">
        <v>31</v>
      </c>
      <c r="D699" s="49">
        <f>SUM(D700+D705+D707)</f>
        <v>0</v>
      </c>
      <c r="E699" s="49">
        <f>SUM(E700+E705+E707)</f>
        <v>0</v>
      </c>
      <c r="F699" s="43">
        <f t="shared" si="396"/>
        <v>0</v>
      </c>
      <c r="G699" s="49"/>
      <c r="H699" s="49">
        <f>SUM(H700+H705+H707)</f>
        <v>0</v>
      </c>
      <c r="I699" s="368">
        <f>SUM(I700+I705+I707)</f>
        <v>0</v>
      </c>
      <c r="J699" s="49">
        <f t="shared" ref="J699:T699" si="401">SUM(J700+J705+J707)</f>
        <v>0</v>
      </c>
      <c r="K699" s="49">
        <f t="shared" ref="K699" si="402">SUM(K700+K705+K707)</f>
        <v>0</v>
      </c>
      <c r="L699" s="49">
        <f t="shared" si="401"/>
        <v>0</v>
      </c>
      <c r="M699" s="368">
        <f t="shared" si="401"/>
        <v>0</v>
      </c>
      <c r="N699" s="49">
        <f>SUM(N700+N705+N707)</f>
        <v>0</v>
      </c>
      <c r="O699" s="49">
        <f>SUM(O700+O705+O707)</f>
        <v>0</v>
      </c>
      <c r="P699" s="49">
        <f t="shared" si="401"/>
        <v>0</v>
      </c>
      <c r="Q699" s="49">
        <f t="shared" si="401"/>
        <v>0</v>
      </c>
      <c r="R699" s="49">
        <f t="shared" si="401"/>
        <v>0</v>
      </c>
      <c r="S699" s="49">
        <f t="shared" si="401"/>
        <v>0</v>
      </c>
      <c r="T699" s="49">
        <f t="shared" si="401"/>
        <v>0</v>
      </c>
      <c r="U699" s="43" t="e">
        <f>SUM(#REF!+#REF!)</f>
        <v>#REF!</v>
      </c>
      <c r="V699" s="49">
        <f>SUM(V700+V705+V707)</f>
        <v>0</v>
      </c>
      <c r="W699" s="43">
        <f t="shared" si="374"/>
        <v>0</v>
      </c>
      <c r="X699" s="51">
        <v>0</v>
      </c>
      <c r="Y699" s="49">
        <f>SUM(Y700+Y705+Y707)</f>
        <v>0</v>
      </c>
    </row>
    <row r="700" spans="1:25" s="46" customFormat="1" hidden="1" x14ac:dyDescent="0.25">
      <c r="B700" s="50">
        <v>311</v>
      </c>
      <c r="D700" s="49">
        <f>SUM(D701+D702+D703+D704)</f>
        <v>0</v>
      </c>
      <c r="E700" s="49">
        <f>SUM(E701+E702+E703+E704)</f>
        <v>0</v>
      </c>
      <c r="F700" s="43">
        <f t="shared" si="396"/>
        <v>0</v>
      </c>
      <c r="G700" s="49"/>
      <c r="H700" s="49">
        <f>SUM(H701+H702+H703+H704)</f>
        <v>0</v>
      </c>
      <c r="I700" s="368">
        <f>SUM(I701+I702+I703+I704)</f>
        <v>0</v>
      </c>
      <c r="J700" s="49">
        <f t="shared" ref="J700:T700" si="403">SUM(J701+J702+J703+J704)</f>
        <v>0</v>
      </c>
      <c r="K700" s="49">
        <f t="shared" ref="K700" si="404">SUM(K701+K702+K703+K704)</f>
        <v>0</v>
      </c>
      <c r="L700" s="49">
        <f t="shared" si="403"/>
        <v>0</v>
      </c>
      <c r="M700" s="368">
        <f t="shared" si="403"/>
        <v>0</v>
      </c>
      <c r="N700" s="49">
        <f>SUM(N701+N702+N703+N704)</f>
        <v>0</v>
      </c>
      <c r="O700" s="49">
        <f>SUM(O701+O702+O703+O704)</f>
        <v>0</v>
      </c>
      <c r="P700" s="49">
        <f t="shared" si="403"/>
        <v>0</v>
      </c>
      <c r="Q700" s="49">
        <f t="shared" si="403"/>
        <v>0</v>
      </c>
      <c r="R700" s="49">
        <f t="shared" si="403"/>
        <v>0</v>
      </c>
      <c r="S700" s="49">
        <f t="shared" si="403"/>
        <v>0</v>
      </c>
      <c r="T700" s="49">
        <f t="shared" si="403"/>
        <v>0</v>
      </c>
      <c r="U700" s="43" t="e">
        <f>SUM(#REF!+#REF!)</f>
        <v>#REF!</v>
      </c>
      <c r="V700" s="49">
        <f>SUM(V701+V702+V703+V704)</f>
        <v>0</v>
      </c>
      <c r="W700" s="43">
        <f t="shared" si="374"/>
        <v>0</v>
      </c>
      <c r="X700" s="51">
        <v>0</v>
      </c>
      <c r="Y700" s="49">
        <f>SUM(Y701+Y702+Y703+Y704)</f>
        <v>0</v>
      </c>
    </row>
    <row r="701" spans="1:25" s="57" customFormat="1" hidden="1" x14ac:dyDescent="0.25">
      <c r="A701" s="52"/>
      <c r="B701" s="53" t="s">
        <v>75</v>
      </c>
      <c r="C701" s="54" t="s">
        <v>76</v>
      </c>
      <c r="D701" s="55"/>
      <c r="E701" s="55"/>
      <c r="F701" s="43">
        <f t="shared" si="396"/>
        <v>0</v>
      </c>
      <c r="G701" s="43"/>
      <c r="H701" s="55"/>
      <c r="I701" s="505"/>
      <c r="J701" s="55"/>
      <c r="K701" s="55"/>
      <c r="L701" s="55"/>
      <c r="M701" s="505"/>
      <c r="N701" s="55"/>
      <c r="O701" s="55"/>
      <c r="P701" s="55"/>
      <c r="Q701" s="55"/>
      <c r="R701" s="55"/>
      <c r="S701" s="55"/>
      <c r="T701" s="55"/>
      <c r="U701" s="43" t="e">
        <f>SUM(#REF!+#REF!)</f>
        <v>#REF!</v>
      </c>
      <c r="V701" s="55"/>
      <c r="W701" s="43">
        <f t="shared" si="374"/>
        <v>0</v>
      </c>
      <c r="X701" s="56"/>
      <c r="Y701" s="55"/>
    </row>
    <row r="702" spans="1:25" s="57" customFormat="1" hidden="1" x14ac:dyDescent="0.25">
      <c r="A702" s="52"/>
      <c r="B702" s="53" t="s">
        <v>77</v>
      </c>
      <c r="C702" s="54" t="s">
        <v>78</v>
      </c>
      <c r="D702" s="55"/>
      <c r="E702" s="55"/>
      <c r="F702" s="43">
        <f t="shared" si="396"/>
        <v>0</v>
      </c>
      <c r="G702" s="43"/>
      <c r="H702" s="55"/>
      <c r="I702" s="505"/>
      <c r="J702" s="55"/>
      <c r="K702" s="55"/>
      <c r="L702" s="55"/>
      <c r="M702" s="505"/>
      <c r="N702" s="55"/>
      <c r="O702" s="55"/>
      <c r="P702" s="55"/>
      <c r="Q702" s="55"/>
      <c r="R702" s="55"/>
      <c r="S702" s="55"/>
      <c r="T702" s="55"/>
      <c r="U702" s="43" t="e">
        <f>SUM(#REF!+#REF!)</f>
        <v>#REF!</v>
      </c>
      <c r="V702" s="55"/>
      <c r="W702" s="43">
        <f t="shared" si="374"/>
        <v>0</v>
      </c>
      <c r="X702" s="56"/>
      <c r="Y702" s="55"/>
    </row>
    <row r="703" spans="1:25" s="57" customFormat="1" hidden="1" x14ac:dyDescent="0.25">
      <c r="A703" s="52"/>
      <c r="B703" s="53" t="s">
        <v>79</v>
      </c>
      <c r="C703" s="54" t="s">
        <v>80</v>
      </c>
      <c r="D703" s="55"/>
      <c r="E703" s="55"/>
      <c r="F703" s="43">
        <f t="shared" si="396"/>
        <v>0</v>
      </c>
      <c r="G703" s="43"/>
      <c r="H703" s="55"/>
      <c r="I703" s="505"/>
      <c r="J703" s="55"/>
      <c r="K703" s="55"/>
      <c r="L703" s="55"/>
      <c r="M703" s="505"/>
      <c r="N703" s="55"/>
      <c r="O703" s="55"/>
      <c r="P703" s="55"/>
      <c r="Q703" s="55"/>
      <c r="R703" s="55"/>
      <c r="S703" s="55"/>
      <c r="T703" s="55"/>
      <c r="U703" s="43" t="e">
        <f>SUM(#REF!+#REF!)</f>
        <v>#REF!</v>
      </c>
      <c r="V703" s="55"/>
      <c r="W703" s="43">
        <f t="shared" si="374"/>
        <v>0</v>
      </c>
      <c r="X703" s="56"/>
      <c r="Y703" s="55"/>
    </row>
    <row r="704" spans="1:25" s="57" customFormat="1" hidden="1" x14ac:dyDescent="0.25">
      <c r="A704" s="52"/>
      <c r="B704" s="53" t="s">
        <v>81</v>
      </c>
      <c r="C704" s="54" t="s">
        <v>82</v>
      </c>
      <c r="D704" s="55"/>
      <c r="E704" s="55"/>
      <c r="F704" s="43">
        <f t="shared" si="396"/>
        <v>0</v>
      </c>
      <c r="G704" s="43"/>
      <c r="H704" s="55"/>
      <c r="I704" s="505"/>
      <c r="J704" s="55"/>
      <c r="K704" s="55"/>
      <c r="L704" s="55"/>
      <c r="M704" s="505"/>
      <c r="N704" s="55"/>
      <c r="O704" s="55"/>
      <c r="P704" s="55"/>
      <c r="Q704" s="55"/>
      <c r="R704" s="55"/>
      <c r="S704" s="55"/>
      <c r="T704" s="55"/>
      <c r="U704" s="43" t="e">
        <f>SUM(#REF!+#REF!)</f>
        <v>#REF!</v>
      </c>
      <c r="V704" s="55"/>
      <c r="W704" s="43">
        <f t="shared" si="374"/>
        <v>0</v>
      </c>
      <c r="X704" s="56"/>
      <c r="Y704" s="55"/>
    </row>
    <row r="705" spans="1:25" s="61" customFormat="1" hidden="1" x14ac:dyDescent="0.25">
      <c r="A705" s="58"/>
      <c r="B705" s="58">
        <v>312</v>
      </c>
      <c r="C705" s="59"/>
      <c r="D705" s="60">
        <f>SUM(D706)</f>
        <v>0</v>
      </c>
      <c r="E705" s="60">
        <f t="shared" ref="E705:V705" si="405">SUM(E706)</f>
        <v>0</v>
      </c>
      <c r="F705" s="43">
        <f t="shared" si="396"/>
        <v>0</v>
      </c>
      <c r="G705" s="60"/>
      <c r="H705" s="60">
        <f t="shared" si="405"/>
        <v>0</v>
      </c>
      <c r="I705" s="506">
        <f t="shared" si="405"/>
        <v>0</v>
      </c>
      <c r="J705" s="60">
        <f t="shared" si="405"/>
        <v>0</v>
      </c>
      <c r="K705" s="60">
        <f t="shared" si="405"/>
        <v>0</v>
      </c>
      <c r="L705" s="60">
        <f t="shared" si="405"/>
        <v>0</v>
      </c>
      <c r="M705" s="506">
        <f t="shared" si="405"/>
        <v>0</v>
      </c>
      <c r="N705" s="60">
        <f t="shared" si="405"/>
        <v>0</v>
      </c>
      <c r="O705" s="60">
        <f t="shared" si="405"/>
        <v>0</v>
      </c>
      <c r="P705" s="60">
        <f t="shared" si="405"/>
        <v>0</v>
      </c>
      <c r="Q705" s="60">
        <f t="shared" si="405"/>
        <v>0</v>
      </c>
      <c r="R705" s="60">
        <f t="shared" si="405"/>
        <v>0</v>
      </c>
      <c r="S705" s="60">
        <f t="shared" si="405"/>
        <v>0</v>
      </c>
      <c r="T705" s="60">
        <f t="shared" si="405"/>
        <v>0</v>
      </c>
      <c r="U705" s="43" t="e">
        <f>SUM(#REF!+#REF!)</f>
        <v>#REF!</v>
      </c>
      <c r="V705" s="60">
        <f t="shared" si="405"/>
        <v>0</v>
      </c>
      <c r="W705" s="43">
        <f t="shared" si="374"/>
        <v>0</v>
      </c>
      <c r="X705" s="51">
        <v>0</v>
      </c>
      <c r="Y705" s="60">
        <f>SUM(Y706)</f>
        <v>0</v>
      </c>
    </row>
    <row r="706" spans="1:25" s="57" customFormat="1" hidden="1" x14ac:dyDescent="0.25">
      <c r="A706" s="52"/>
      <c r="B706" s="53" t="s">
        <v>83</v>
      </c>
      <c r="C706" s="54" t="s">
        <v>84</v>
      </c>
      <c r="D706" s="55"/>
      <c r="E706" s="55"/>
      <c r="F706" s="43">
        <f t="shared" si="396"/>
        <v>0</v>
      </c>
      <c r="G706" s="43"/>
      <c r="H706" s="55"/>
      <c r="I706" s="505"/>
      <c r="J706" s="55"/>
      <c r="K706" s="55"/>
      <c r="L706" s="55"/>
      <c r="M706" s="505"/>
      <c r="N706" s="55"/>
      <c r="O706" s="55"/>
      <c r="P706" s="55"/>
      <c r="Q706" s="55"/>
      <c r="R706" s="55"/>
      <c r="S706" s="55"/>
      <c r="T706" s="55"/>
      <c r="U706" s="43" t="e">
        <f>SUM(#REF!+#REF!)</f>
        <v>#REF!</v>
      </c>
      <c r="V706" s="55"/>
      <c r="W706" s="43">
        <f t="shared" si="374"/>
        <v>0</v>
      </c>
      <c r="X706" s="56"/>
      <c r="Y706" s="55"/>
    </row>
    <row r="707" spans="1:25" s="61" customFormat="1" hidden="1" x14ac:dyDescent="0.25">
      <c r="A707" s="58"/>
      <c r="B707" s="58">
        <v>313</v>
      </c>
      <c r="C707" s="59"/>
      <c r="D707" s="60">
        <f>SUM(D708+D709+D710)</f>
        <v>0</v>
      </c>
      <c r="E707" s="60">
        <f>SUM(E708+E709+E710)</f>
        <v>0</v>
      </c>
      <c r="F707" s="43">
        <f t="shared" si="396"/>
        <v>0</v>
      </c>
      <c r="G707" s="60"/>
      <c r="H707" s="60">
        <f>SUM(H708+H709+H710)</f>
        <v>0</v>
      </c>
      <c r="I707" s="506">
        <f>SUM(I708+I709+I710)</f>
        <v>0</v>
      </c>
      <c r="J707" s="60">
        <f t="shared" ref="J707:T707" si="406">SUM(J708+J709+J710)</f>
        <v>0</v>
      </c>
      <c r="K707" s="60">
        <f t="shared" ref="K707" si="407">SUM(K708+K709+K710)</f>
        <v>0</v>
      </c>
      <c r="L707" s="60">
        <f t="shared" si="406"/>
        <v>0</v>
      </c>
      <c r="M707" s="506">
        <f t="shared" si="406"/>
        <v>0</v>
      </c>
      <c r="N707" s="60">
        <f>SUM(N708+N709+N710)</f>
        <v>0</v>
      </c>
      <c r="O707" s="60">
        <f>SUM(O708+O709+O710)</f>
        <v>0</v>
      </c>
      <c r="P707" s="60">
        <f t="shared" si="406"/>
        <v>0</v>
      </c>
      <c r="Q707" s="60">
        <f t="shared" si="406"/>
        <v>0</v>
      </c>
      <c r="R707" s="60">
        <f t="shared" si="406"/>
        <v>0</v>
      </c>
      <c r="S707" s="60">
        <f t="shared" si="406"/>
        <v>0</v>
      </c>
      <c r="T707" s="60">
        <f t="shared" si="406"/>
        <v>0</v>
      </c>
      <c r="U707" s="43" t="e">
        <f>SUM(#REF!+#REF!)</f>
        <v>#REF!</v>
      </c>
      <c r="V707" s="60">
        <f>SUM(V708+V709+V710)</f>
        <v>0</v>
      </c>
      <c r="W707" s="43">
        <f t="shared" si="374"/>
        <v>0</v>
      </c>
      <c r="X707" s="51">
        <v>0</v>
      </c>
      <c r="Y707" s="60">
        <f>SUM(Y708+Y709+Y710)</f>
        <v>0</v>
      </c>
    </row>
    <row r="708" spans="1:25" s="57" customFormat="1" hidden="1" x14ac:dyDescent="0.25">
      <c r="A708" s="52"/>
      <c r="B708" s="53" t="s">
        <v>85</v>
      </c>
      <c r="C708" s="54" t="s">
        <v>86</v>
      </c>
      <c r="D708" s="55"/>
      <c r="E708" s="55"/>
      <c r="F708" s="43">
        <f t="shared" si="396"/>
        <v>0</v>
      </c>
      <c r="G708" s="43"/>
      <c r="H708" s="55"/>
      <c r="I708" s="505"/>
      <c r="J708" s="55"/>
      <c r="K708" s="55"/>
      <c r="L708" s="55"/>
      <c r="M708" s="505"/>
      <c r="N708" s="55"/>
      <c r="O708" s="55"/>
      <c r="P708" s="55"/>
      <c r="Q708" s="55"/>
      <c r="R708" s="55"/>
      <c r="S708" s="55"/>
      <c r="T708" s="55"/>
      <c r="U708" s="43" t="e">
        <f>SUM(#REF!+#REF!)</f>
        <v>#REF!</v>
      </c>
      <c r="V708" s="55"/>
      <c r="W708" s="43">
        <f t="shared" si="374"/>
        <v>0</v>
      </c>
      <c r="X708" s="56"/>
      <c r="Y708" s="55"/>
    </row>
    <row r="709" spans="1:25" s="57" customFormat="1" hidden="1" x14ac:dyDescent="0.25">
      <c r="A709" s="52"/>
      <c r="B709" s="53" t="s">
        <v>87</v>
      </c>
      <c r="C709" s="54" t="s">
        <v>88</v>
      </c>
      <c r="D709" s="55"/>
      <c r="E709" s="55"/>
      <c r="F709" s="43">
        <f t="shared" si="396"/>
        <v>0</v>
      </c>
      <c r="G709" s="43"/>
      <c r="H709" s="55"/>
      <c r="I709" s="505"/>
      <c r="J709" s="55"/>
      <c r="K709" s="55"/>
      <c r="L709" s="55"/>
      <c r="M709" s="505"/>
      <c r="N709" s="55"/>
      <c r="O709" s="55"/>
      <c r="P709" s="55"/>
      <c r="Q709" s="55"/>
      <c r="R709" s="55"/>
      <c r="S709" s="55"/>
      <c r="T709" s="55"/>
      <c r="U709" s="43" t="e">
        <f>SUM(#REF!+#REF!)</f>
        <v>#REF!</v>
      </c>
      <c r="V709" s="55"/>
      <c r="W709" s="43">
        <f t="shared" si="374"/>
        <v>0</v>
      </c>
      <c r="X709" s="56"/>
      <c r="Y709" s="55"/>
    </row>
    <row r="710" spans="1:25" s="57" customFormat="1" ht="12.75" hidden="1" customHeight="1" x14ac:dyDescent="0.25">
      <c r="A710" s="52"/>
      <c r="B710" s="53" t="s">
        <v>89</v>
      </c>
      <c r="C710" s="54" t="s">
        <v>90</v>
      </c>
      <c r="D710" s="55"/>
      <c r="E710" s="55"/>
      <c r="F710" s="43">
        <f t="shared" si="396"/>
        <v>0</v>
      </c>
      <c r="G710" s="43"/>
      <c r="H710" s="55"/>
      <c r="I710" s="505"/>
      <c r="J710" s="55"/>
      <c r="K710" s="55"/>
      <c r="L710" s="55"/>
      <c r="M710" s="505"/>
      <c r="N710" s="55"/>
      <c r="O710" s="55"/>
      <c r="P710" s="55"/>
      <c r="Q710" s="55"/>
      <c r="R710" s="55"/>
      <c r="S710" s="55"/>
      <c r="T710" s="55"/>
      <c r="U710" s="43" t="e">
        <f>SUM(#REF!+#REF!)</f>
        <v>#REF!</v>
      </c>
      <c r="V710" s="55"/>
      <c r="W710" s="43">
        <f t="shared" si="374"/>
        <v>0</v>
      </c>
      <c r="X710" s="56"/>
      <c r="Y710" s="55"/>
    </row>
    <row r="711" spans="1:25" s="61" customFormat="1" ht="12.75" hidden="1" customHeight="1" x14ac:dyDescent="0.25">
      <c r="A711" s="58"/>
      <c r="B711" s="58">
        <v>32</v>
      </c>
      <c r="C711" s="59"/>
      <c r="D711" s="60">
        <f>SUM(D712+D717+D724+D734+D736)</f>
        <v>0</v>
      </c>
      <c r="E711" s="60">
        <f>SUM(E712+E717+E724+E734+E736)</f>
        <v>0</v>
      </c>
      <c r="F711" s="43">
        <f t="shared" si="396"/>
        <v>0</v>
      </c>
      <c r="G711" s="60"/>
      <c r="H711" s="60">
        <f>SUM(H712+H717+H724+H734+H736)</f>
        <v>0</v>
      </c>
      <c r="I711" s="506">
        <f>SUM(I712+I717+I724+I734+I736)</f>
        <v>0</v>
      </c>
      <c r="J711" s="60">
        <f t="shared" ref="J711:T711" si="408">SUM(J712+J717+J724+J734+J736)</f>
        <v>0</v>
      </c>
      <c r="K711" s="60">
        <f t="shared" ref="K711" si="409">SUM(K712+K717+K724+K734+K736)</f>
        <v>0</v>
      </c>
      <c r="L711" s="60">
        <f t="shared" si="408"/>
        <v>0</v>
      </c>
      <c r="M711" s="506">
        <f t="shared" si="408"/>
        <v>0</v>
      </c>
      <c r="N711" s="60">
        <f>SUM(N712+N717+N724+N734+N736)</f>
        <v>0</v>
      </c>
      <c r="O711" s="60">
        <f>SUM(O712+O717+O724+O734+O736)</f>
        <v>0</v>
      </c>
      <c r="P711" s="60">
        <f t="shared" si="408"/>
        <v>0</v>
      </c>
      <c r="Q711" s="60">
        <f t="shared" si="408"/>
        <v>0</v>
      </c>
      <c r="R711" s="60">
        <f t="shared" si="408"/>
        <v>0</v>
      </c>
      <c r="S711" s="60">
        <f t="shared" si="408"/>
        <v>0</v>
      </c>
      <c r="T711" s="60">
        <f t="shared" si="408"/>
        <v>0</v>
      </c>
      <c r="U711" s="43" t="e">
        <f>SUM(#REF!+#REF!)</f>
        <v>#REF!</v>
      </c>
      <c r="V711" s="60">
        <f>SUM(V712+V717+V724+V734+V736)</f>
        <v>0</v>
      </c>
      <c r="W711" s="43">
        <f t="shared" si="374"/>
        <v>0</v>
      </c>
      <c r="X711" s="51">
        <v>0</v>
      </c>
      <c r="Y711" s="60">
        <f>SUM(Y712+Y717+Y724+Y734+Y736)</f>
        <v>0</v>
      </c>
    </row>
    <row r="712" spans="1:25" s="61" customFormat="1" ht="12.75" hidden="1" customHeight="1" x14ac:dyDescent="0.25">
      <c r="A712" s="58"/>
      <c r="B712" s="58">
        <v>321</v>
      </c>
      <c r="C712" s="59"/>
      <c r="D712" s="60">
        <f>SUM(D713+D714+D715+D716)</f>
        <v>0</v>
      </c>
      <c r="E712" s="60">
        <f>SUM(E713+E714+E715+E716)</f>
        <v>0</v>
      </c>
      <c r="F712" s="43">
        <f t="shared" si="396"/>
        <v>0</v>
      </c>
      <c r="G712" s="60"/>
      <c r="H712" s="60">
        <f>SUM(H713+H714+H715+H716)</f>
        <v>0</v>
      </c>
      <c r="I712" s="506">
        <f>SUM(I713+I714+I715+I716)</f>
        <v>0</v>
      </c>
      <c r="J712" s="60">
        <f t="shared" ref="J712:T712" si="410">SUM(J713+J714+J715+J716)</f>
        <v>0</v>
      </c>
      <c r="K712" s="60">
        <f t="shared" ref="K712" si="411">SUM(K713+K714+K715+K716)</f>
        <v>0</v>
      </c>
      <c r="L712" s="60">
        <f t="shared" si="410"/>
        <v>0</v>
      </c>
      <c r="M712" s="506">
        <f t="shared" si="410"/>
        <v>0</v>
      </c>
      <c r="N712" s="60">
        <f>SUM(N713+N714+N715+N716)</f>
        <v>0</v>
      </c>
      <c r="O712" s="60">
        <f>SUM(O713+O714+O715+O716)</f>
        <v>0</v>
      </c>
      <c r="P712" s="60">
        <f t="shared" si="410"/>
        <v>0</v>
      </c>
      <c r="Q712" s="60">
        <f t="shared" si="410"/>
        <v>0</v>
      </c>
      <c r="R712" s="60">
        <f t="shared" si="410"/>
        <v>0</v>
      </c>
      <c r="S712" s="60">
        <f t="shared" si="410"/>
        <v>0</v>
      </c>
      <c r="T712" s="60">
        <f t="shared" si="410"/>
        <v>0</v>
      </c>
      <c r="U712" s="43" t="e">
        <f>SUM(#REF!+#REF!)</f>
        <v>#REF!</v>
      </c>
      <c r="V712" s="60">
        <f>SUM(V713+V714+V715+V716)</f>
        <v>0</v>
      </c>
      <c r="W712" s="43">
        <f t="shared" si="374"/>
        <v>0</v>
      </c>
      <c r="X712" s="51">
        <v>0</v>
      </c>
      <c r="Y712" s="60">
        <f>SUM(Y713+Y714+Y715+Y716)</f>
        <v>0</v>
      </c>
    </row>
    <row r="713" spans="1:25" s="57" customFormat="1" hidden="1" x14ac:dyDescent="0.25">
      <c r="A713" s="52"/>
      <c r="B713" s="53" t="s">
        <v>91</v>
      </c>
      <c r="C713" s="54" t="s">
        <v>92</v>
      </c>
      <c r="D713" s="55"/>
      <c r="E713" s="55"/>
      <c r="F713" s="43">
        <f t="shared" si="396"/>
        <v>0</v>
      </c>
      <c r="G713" s="43"/>
      <c r="H713" s="55"/>
      <c r="I713" s="505"/>
      <c r="J713" s="55"/>
      <c r="K713" s="55"/>
      <c r="L713" s="55"/>
      <c r="M713" s="505"/>
      <c r="N713" s="55"/>
      <c r="O713" s="55"/>
      <c r="P713" s="55"/>
      <c r="Q713" s="55"/>
      <c r="R713" s="55"/>
      <c r="S713" s="55"/>
      <c r="T713" s="55"/>
      <c r="U713" s="43" t="e">
        <f>SUM(#REF!+#REF!)</f>
        <v>#REF!</v>
      </c>
      <c r="V713" s="55"/>
      <c r="W713" s="43">
        <f t="shared" si="374"/>
        <v>0</v>
      </c>
      <c r="X713" s="56"/>
      <c r="Y713" s="55"/>
    </row>
    <row r="714" spans="1:25" s="57" customFormat="1" hidden="1" x14ac:dyDescent="0.25">
      <c r="A714" s="52"/>
      <c r="B714" s="53" t="s">
        <v>93</v>
      </c>
      <c r="C714" s="54" t="s">
        <v>94</v>
      </c>
      <c r="D714" s="55"/>
      <c r="E714" s="55"/>
      <c r="F714" s="43">
        <f t="shared" si="396"/>
        <v>0</v>
      </c>
      <c r="G714" s="43"/>
      <c r="H714" s="55"/>
      <c r="I714" s="505"/>
      <c r="J714" s="55"/>
      <c r="K714" s="55"/>
      <c r="L714" s="55"/>
      <c r="M714" s="505"/>
      <c r="N714" s="55"/>
      <c r="O714" s="55"/>
      <c r="P714" s="55"/>
      <c r="Q714" s="55"/>
      <c r="R714" s="55"/>
      <c r="S714" s="55"/>
      <c r="T714" s="55"/>
      <c r="U714" s="43" t="e">
        <f>SUM(#REF!+#REF!)</f>
        <v>#REF!</v>
      </c>
      <c r="V714" s="55"/>
      <c r="W714" s="43">
        <f t="shared" si="374"/>
        <v>0</v>
      </c>
      <c r="X714" s="56"/>
      <c r="Y714" s="55"/>
    </row>
    <row r="715" spans="1:25" s="57" customFormat="1" hidden="1" x14ac:dyDescent="0.25">
      <c r="A715" s="52"/>
      <c r="B715" s="53" t="s">
        <v>95</v>
      </c>
      <c r="C715" s="54" t="s">
        <v>96</v>
      </c>
      <c r="D715" s="55"/>
      <c r="E715" s="55"/>
      <c r="F715" s="43">
        <f t="shared" si="396"/>
        <v>0</v>
      </c>
      <c r="G715" s="43"/>
      <c r="H715" s="55"/>
      <c r="I715" s="505"/>
      <c r="J715" s="55"/>
      <c r="K715" s="55"/>
      <c r="L715" s="55"/>
      <c r="M715" s="505"/>
      <c r="N715" s="55"/>
      <c r="O715" s="55"/>
      <c r="P715" s="55"/>
      <c r="Q715" s="55"/>
      <c r="R715" s="55"/>
      <c r="S715" s="55"/>
      <c r="T715" s="55"/>
      <c r="U715" s="43" t="e">
        <f>SUM(#REF!+#REF!)</f>
        <v>#REF!</v>
      </c>
      <c r="V715" s="55"/>
      <c r="W715" s="43">
        <f t="shared" ref="W715:W778" si="412">SUM(H715:R715)</f>
        <v>0</v>
      </c>
      <c r="X715" s="56"/>
      <c r="Y715" s="55"/>
    </row>
    <row r="716" spans="1:25" s="57" customFormat="1" hidden="1" x14ac:dyDescent="0.25">
      <c r="A716" s="52"/>
      <c r="B716" s="52">
        <v>3214</v>
      </c>
      <c r="C716" s="54" t="s">
        <v>97</v>
      </c>
      <c r="D716" s="55"/>
      <c r="E716" s="55"/>
      <c r="F716" s="43">
        <f t="shared" si="396"/>
        <v>0</v>
      </c>
      <c r="G716" s="43"/>
      <c r="H716" s="55"/>
      <c r="I716" s="505"/>
      <c r="J716" s="55"/>
      <c r="K716" s="55"/>
      <c r="L716" s="55"/>
      <c r="M716" s="505"/>
      <c r="N716" s="55"/>
      <c r="O716" s="55"/>
      <c r="P716" s="55"/>
      <c r="Q716" s="55"/>
      <c r="R716" s="55"/>
      <c r="S716" s="55"/>
      <c r="T716" s="55"/>
      <c r="U716" s="43" t="e">
        <f>SUM(#REF!+#REF!)</f>
        <v>#REF!</v>
      </c>
      <c r="V716" s="55"/>
      <c r="W716" s="43">
        <f t="shared" si="412"/>
        <v>0</v>
      </c>
      <c r="X716" s="56"/>
      <c r="Y716" s="55"/>
    </row>
    <row r="717" spans="1:25" s="61" customFormat="1" hidden="1" x14ac:dyDescent="0.25">
      <c r="A717" s="58"/>
      <c r="B717" s="58">
        <v>322</v>
      </c>
      <c r="C717" s="59"/>
      <c r="D717" s="60">
        <f>SUM(D718+D719+D720+D721+D722+D723)</f>
        <v>0</v>
      </c>
      <c r="E717" s="60">
        <f>SUM(E718+E719+E720+E721+E722+E723)</f>
        <v>0</v>
      </c>
      <c r="F717" s="43">
        <f t="shared" si="396"/>
        <v>0</v>
      </c>
      <c r="G717" s="60"/>
      <c r="H717" s="60">
        <f>SUM(H718+H719+H720+H721+H722+H723)</f>
        <v>0</v>
      </c>
      <c r="I717" s="506">
        <f>SUM(I718+I719+I720+I721+I722+I723)</f>
        <v>0</v>
      </c>
      <c r="J717" s="60">
        <f t="shared" ref="J717:T717" si="413">SUM(J718+J719+J720+J721+J722+J723)</f>
        <v>0</v>
      </c>
      <c r="K717" s="60">
        <f t="shared" ref="K717" si="414">SUM(K718+K719+K720+K721+K722+K723)</f>
        <v>0</v>
      </c>
      <c r="L717" s="60">
        <f t="shared" si="413"/>
        <v>0</v>
      </c>
      <c r="M717" s="506">
        <f t="shared" si="413"/>
        <v>0</v>
      </c>
      <c r="N717" s="60">
        <f>SUM(N718+N719+N720+N721+N722+N723)</f>
        <v>0</v>
      </c>
      <c r="O717" s="60">
        <f>SUM(O718+O719+O720+O721+O722+O723)</f>
        <v>0</v>
      </c>
      <c r="P717" s="60">
        <f t="shared" si="413"/>
        <v>0</v>
      </c>
      <c r="Q717" s="60">
        <f t="shared" si="413"/>
        <v>0</v>
      </c>
      <c r="R717" s="60">
        <f t="shared" si="413"/>
        <v>0</v>
      </c>
      <c r="S717" s="60">
        <f t="shared" si="413"/>
        <v>0</v>
      </c>
      <c r="T717" s="60">
        <f t="shared" si="413"/>
        <v>0</v>
      </c>
      <c r="U717" s="43" t="e">
        <f>SUM(#REF!+#REF!)</f>
        <v>#REF!</v>
      </c>
      <c r="V717" s="60">
        <f>SUM(V718+V719+V720+V721+V722+V723)</f>
        <v>0</v>
      </c>
      <c r="W717" s="43">
        <f t="shared" si="412"/>
        <v>0</v>
      </c>
      <c r="X717" s="51">
        <v>0</v>
      </c>
      <c r="Y717" s="60">
        <f>SUM(Y718+Y719+Y720+Y721+Y722+Y723)</f>
        <v>0</v>
      </c>
    </row>
    <row r="718" spans="1:25" s="57" customFormat="1" hidden="1" x14ac:dyDescent="0.25">
      <c r="A718" s="52"/>
      <c r="B718" s="53" t="s">
        <v>98</v>
      </c>
      <c r="C718" s="54" t="s">
        <v>99</v>
      </c>
      <c r="D718" s="55"/>
      <c r="E718" s="55"/>
      <c r="F718" s="43">
        <f t="shared" si="396"/>
        <v>0</v>
      </c>
      <c r="G718" s="43"/>
      <c r="H718" s="55"/>
      <c r="I718" s="505"/>
      <c r="J718" s="55"/>
      <c r="K718" s="55"/>
      <c r="L718" s="55"/>
      <c r="M718" s="505"/>
      <c r="N718" s="55"/>
      <c r="O718" s="55"/>
      <c r="P718" s="55"/>
      <c r="Q718" s="55"/>
      <c r="R718" s="55"/>
      <c r="S718" s="55"/>
      <c r="T718" s="55"/>
      <c r="U718" s="43" t="e">
        <f>SUM(#REF!+#REF!)</f>
        <v>#REF!</v>
      </c>
      <c r="V718" s="55"/>
      <c r="W718" s="43">
        <f t="shared" si="412"/>
        <v>0</v>
      </c>
      <c r="X718" s="56"/>
      <c r="Y718" s="55"/>
    </row>
    <row r="719" spans="1:25" s="57" customFormat="1" hidden="1" x14ac:dyDescent="0.25">
      <c r="A719" s="52"/>
      <c r="B719" s="53" t="s">
        <v>100</v>
      </c>
      <c r="C719" s="54" t="s">
        <v>187</v>
      </c>
      <c r="D719" s="55"/>
      <c r="E719" s="55"/>
      <c r="F719" s="43">
        <f t="shared" si="396"/>
        <v>0</v>
      </c>
      <c r="G719" s="43"/>
      <c r="H719" s="55"/>
      <c r="I719" s="505"/>
      <c r="J719" s="55"/>
      <c r="K719" s="55"/>
      <c r="L719" s="55"/>
      <c r="M719" s="505"/>
      <c r="N719" s="55"/>
      <c r="O719" s="55"/>
      <c r="P719" s="55"/>
      <c r="Q719" s="55"/>
      <c r="R719" s="55"/>
      <c r="S719" s="55"/>
      <c r="T719" s="55"/>
      <c r="U719" s="43" t="e">
        <f>SUM(#REF!+#REF!)</f>
        <v>#REF!</v>
      </c>
      <c r="V719" s="55"/>
      <c r="W719" s="43">
        <f t="shared" si="412"/>
        <v>0</v>
      </c>
      <c r="X719" s="56"/>
      <c r="Y719" s="55"/>
    </row>
    <row r="720" spans="1:25" s="57" customFormat="1" hidden="1" x14ac:dyDescent="0.25">
      <c r="A720" s="52"/>
      <c r="B720" s="53" t="s">
        <v>102</v>
      </c>
      <c r="C720" s="54" t="s">
        <v>103</v>
      </c>
      <c r="D720" s="55"/>
      <c r="E720" s="55"/>
      <c r="F720" s="43">
        <f t="shared" si="396"/>
        <v>0</v>
      </c>
      <c r="G720" s="43"/>
      <c r="H720" s="55"/>
      <c r="I720" s="505"/>
      <c r="J720" s="55"/>
      <c r="K720" s="55"/>
      <c r="L720" s="55"/>
      <c r="M720" s="505"/>
      <c r="N720" s="55"/>
      <c r="O720" s="55"/>
      <c r="P720" s="55"/>
      <c r="Q720" s="55"/>
      <c r="R720" s="55"/>
      <c r="S720" s="55"/>
      <c r="T720" s="55"/>
      <c r="U720" s="43" t="e">
        <f>SUM(#REF!+#REF!)</f>
        <v>#REF!</v>
      </c>
      <c r="V720" s="55"/>
      <c r="W720" s="43">
        <f t="shared" si="412"/>
        <v>0</v>
      </c>
      <c r="X720" s="56"/>
      <c r="Y720" s="55"/>
    </row>
    <row r="721" spans="1:25" s="57" customFormat="1" hidden="1" x14ac:dyDescent="0.25">
      <c r="A721" s="52"/>
      <c r="B721" s="53" t="s">
        <v>104</v>
      </c>
      <c r="C721" s="54" t="s">
        <v>105</v>
      </c>
      <c r="D721" s="55"/>
      <c r="E721" s="55"/>
      <c r="F721" s="43">
        <f t="shared" si="396"/>
        <v>0</v>
      </c>
      <c r="G721" s="43"/>
      <c r="H721" s="55"/>
      <c r="I721" s="505"/>
      <c r="J721" s="55"/>
      <c r="K721" s="55"/>
      <c r="L721" s="55"/>
      <c r="M721" s="505"/>
      <c r="N721" s="55"/>
      <c r="O721" s="55"/>
      <c r="P721" s="55"/>
      <c r="Q721" s="55"/>
      <c r="R721" s="55"/>
      <c r="S721" s="55"/>
      <c r="T721" s="55"/>
      <c r="U721" s="43" t="e">
        <f>SUM(#REF!+#REF!)</f>
        <v>#REF!</v>
      </c>
      <c r="V721" s="55"/>
      <c r="W721" s="43">
        <f t="shared" si="412"/>
        <v>0</v>
      </c>
      <c r="X721" s="56"/>
      <c r="Y721" s="55"/>
    </row>
    <row r="722" spans="1:25" s="57" customFormat="1" hidden="1" x14ac:dyDescent="0.25">
      <c r="A722" s="52"/>
      <c r="B722" s="53" t="s">
        <v>106</v>
      </c>
      <c r="C722" s="54" t="s">
        <v>107</v>
      </c>
      <c r="D722" s="55"/>
      <c r="E722" s="55"/>
      <c r="F722" s="43">
        <f t="shared" si="396"/>
        <v>0</v>
      </c>
      <c r="G722" s="43"/>
      <c r="H722" s="55"/>
      <c r="I722" s="505"/>
      <c r="J722" s="55"/>
      <c r="K722" s="55"/>
      <c r="L722" s="55"/>
      <c r="M722" s="505"/>
      <c r="N722" s="55"/>
      <c r="O722" s="55"/>
      <c r="P722" s="55"/>
      <c r="Q722" s="55"/>
      <c r="R722" s="55"/>
      <c r="S722" s="55"/>
      <c r="T722" s="55"/>
      <c r="U722" s="43" t="e">
        <f>SUM(#REF!+#REF!)</f>
        <v>#REF!</v>
      </c>
      <c r="V722" s="55"/>
      <c r="W722" s="43">
        <f t="shared" si="412"/>
        <v>0</v>
      </c>
      <c r="X722" s="56"/>
      <c r="Y722" s="55"/>
    </row>
    <row r="723" spans="1:25" s="57" customFormat="1" hidden="1" x14ac:dyDescent="0.25">
      <c r="A723" s="52"/>
      <c r="B723" s="62" t="s">
        <v>108</v>
      </c>
      <c r="C723" s="54" t="s">
        <v>109</v>
      </c>
      <c r="D723" s="55"/>
      <c r="E723" s="55"/>
      <c r="F723" s="43">
        <f t="shared" si="396"/>
        <v>0</v>
      </c>
      <c r="G723" s="43"/>
      <c r="H723" s="55"/>
      <c r="I723" s="505"/>
      <c r="J723" s="55"/>
      <c r="K723" s="55"/>
      <c r="L723" s="55"/>
      <c r="M723" s="505"/>
      <c r="N723" s="55"/>
      <c r="O723" s="55"/>
      <c r="P723" s="55"/>
      <c r="Q723" s="55"/>
      <c r="R723" s="55"/>
      <c r="S723" s="55"/>
      <c r="T723" s="55"/>
      <c r="U723" s="43" t="e">
        <f>SUM(#REF!+#REF!)</f>
        <v>#REF!</v>
      </c>
      <c r="V723" s="55"/>
      <c r="W723" s="43">
        <f t="shared" si="412"/>
        <v>0</v>
      </c>
      <c r="X723" s="56"/>
      <c r="Y723" s="55"/>
    </row>
    <row r="724" spans="1:25" s="61" customFormat="1" hidden="1" x14ac:dyDescent="0.25">
      <c r="A724" s="58"/>
      <c r="B724" s="58">
        <v>323</v>
      </c>
      <c r="C724" s="59"/>
      <c r="D724" s="60">
        <f>SUM(D725+D726+D727+D728+D729+D730+D731+D732+D733)</f>
        <v>0</v>
      </c>
      <c r="E724" s="60">
        <f>SUM(E725+E726+E727+E728+E729+E730+E731+E732+E733)</f>
        <v>0</v>
      </c>
      <c r="F724" s="43">
        <f t="shared" si="396"/>
        <v>0</v>
      </c>
      <c r="G724" s="60"/>
      <c r="H724" s="60">
        <f>SUM(H725+H726+H727+H728+H729+H730+H731+H732+H733)</f>
        <v>0</v>
      </c>
      <c r="I724" s="506">
        <f>SUM(I725+I726+I727+I728+I729+I730+I731+I732+I733)</f>
        <v>0</v>
      </c>
      <c r="J724" s="60">
        <f t="shared" ref="J724:T724" si="415">SUM(J725+J726+J727+J728+J729+J730+J731+J732+J733)</f>
        <v>0</v>
      </c>
      <c r="K724" s="60">
        <f t="shared" ref="K724" si="416">SUM(K725+K726+K727+K728+K729+K730+K731+K732+K733)</f>
        <v>0</v>
      </c>
      <c r="L724" s="60">
        <f t="shared" si="415"/>
        <v>0</v>
      </c>
      <c r="M724" s="506">
        <f t="shared" si="415"/>
        <v>0</v>
      </c>
      <c r="N724" s="60">
        <f>SUM(N725+N726+N727+N728+N729+N730+N731+N732+N733)</f>
        <v>0</v>
      </c>
      <c r="O724" s="60">
        <f>SUM(O725+O726+O727+O728+O729+O730+O731+O732+O733)</f>
        <v>0</v>
      </c>
      <c r="P724" s="60">
        <f t="shared" si="415"/>
        <v>0</v>
      </c>
      <c r="Q724" s="60">
        <f t="shared" si="415"/>
        <v>0</v>
      </c>
      <c r="R724" s="60">
        <f t="shared" si="415"/>
        <v>0</v>
      </c>
      <c r="S724" s="60">
        <f t="shared" si="415"/>
        <v>0</v>
      </c>
      <c r="T724" s="60">
        <f t="shared" si="415"/>
        <v>0</v>
      </c>
      <c r="U724" s="43" t="e">
        <f>SUM(#REF!+#REF!)</f>
        <v>#REF!</v>
      </c>
      <c r="V724" s="60">
        <f>SUM(V725+V726+V727+V728+V729+V730+V731+V732+V733)</f>
        <v>0</v>
      </c>
      <c r="W724" s="43">
        <f t="shared" si="412"/>
        <v>0</v>
      </c>
      <c r="X724" s="51">
        <v>0</v>
      </c>
      <c r="Y724" s="60">
        <f>SUM(Y725+Y726+Y727+Y728+Y729+Y730+Y731+Y732+Y733)</f>
        <v>0</v>
      </c>
    </row>
    <row r="725" spans="1:25" s="57" customFormat="1" hidden="1" x14ac:dyDescent="0.25">
      <c r="A725" s="52"/>
      <c r="B725" s="53" t="s">
        <v>110</v>
      </c>
      <c r="C725" s="54" t="s">
        <v>111</v>
      </c>
      <c r="D725" s="55"/>
      <c r="E725" s="55"/>
      <c r="F725" s="43">
        <f t="shared" si="396"/>
        <v>0</v>
      </c>
      <c r="G725" s="43"/>
      <c r="H725" s="55"/>
      <c r="I725" s="505"/>
      <c r="J725" s="55"/>
      <c r="K725" s="55"/>
      <c r="L725" s="55"/>
      <c r="M725" s="505"/>
      <c r="N725" s="55"/>
      <c r="O725" s="55"/>
      <c r="P725" s="55"/>
      <c r="Q725" s="55"/>
      <c r="R725" s="55"/>
      <c r="S725" s="55"/>
      <c r="T725" s="55"/>
      <c r="U725" s="43" t="e">
        <f>SUM(#REF!+#REF!)</f>
        <v>#REF!</v>
      </c>
      <c r="V725" s="55"/>
      <c r="W725" s="43">
        <f t="shared" si="412"/>
        <v>0</v>
      </c>
      <c r="X725" s="56"/>
      <c r="Y725" s="55"/>
    </row>
    <row r="726" spans="1:25" s="57" customFormat="1" hidden="1" x14ac:dyDescent="0.25">
      <c r="A726" s="52"/>
      <c r="B726" s="53" t="s">
        <v>112</v>
      </c>
      <c r="C726" s="54" t="s">
        <v>113</v>
      </c>
      <c r="D726" s="55"/>
      <c r="E726" s="55"/>
      <c r="F726" s="43">
        <f t="shared" si="396"/>
        <v>0</v>
      </c>
      <c r="G726" s="43"/>
      <c r="H726" s="55"/>
      <c r="I726" s="505"/>
      <c r="J726" s="55"/>
      <c r="K726" s="55"/>
      <c r="L726" s="55"/>
      <c r="M726" s="505"/>
      <c r="N726" s="55"/>
      <c r="O726" s="55"/>
      <c r="P726" s="55"/>
      <c r="Q726" s="55"/>
      <c r="R726" s="55"/>
      <c r="S726" s="55"/>
      <c r="T726" s="55"/>
      <c r="U726" s="43" t="e">
        <f>SUM(#REF!+#REF!)</f>
        <v>#REF!</v>
      </c>
      <c r="V726" s="55"/>
      <c r="W726" s="43">
        <f t="shared" si="412"/>
        <v>0</v>
      </c>
      <c r="X726" s="56"/>
      <c r="Y726" s="55"/>
    </row>
    <row r="727" spans="1:25" s="57" customFormat="1" hidden="1" x14ac:dyDescent="0.25">
      <c r="A727" s="52"/>
      <c r="B727" s="53" t="s">
        <v>114</v>
      </c>
      <c r="C727" s="54" t="s">
        <v>115</v>
      </c>
      <c r="D727" s="55"/>
      <c r="E727" s="55"/>
      <c r="F727" s="43">
        <f t="shared" si="396"/>
        <v>0</v>
      </c>
      <c r="G727" s="43"/>
      <c r="H727" s="55"/>
      <c r="I727" s="505"/>
      <c r="J727" s="55"/>
      <c r="K727" s="55"/>
      <c r="L727" s="55"/>
      <c r="M727" s="505"/>
      <c r="N727" s="55"/>
      <c r="O727" s="55"/>
      <c r="P727" s="55"/>
      <c r="Q727" s="55"/>
      <c r="R727" s="55"/>
      <c r="S727" s="55"/>
      <c r="T727" s="55"/>
      <c r="U727" s="43" t="e">
        <f>SUM(#REF!+#REF!)</f>
        <v>#REF!</v>
      </c>
      <c r="V727" s="55"/>
      <c r="W727" s="43">
        <f t="shared" si="412"/>
        <v>0</v>
      </c>
      <c r="X727" s="56"/>
      <c r="Y727" s="55"/>
    </row>
    <row r="728" spans="1:25" s="57" customFormat="1" hidden="1" x14ac:dyDescent="0.25">
      <c r="A728" s="52"/>
      <c r="B728" s="53" t="s">
        <v>116</v>
      </c>
      <c r="C728" s="54" t="s">
        <v>117</v>
      </c>
      <c r="D728" s="55"/>
      <c r="E728" s="55"/>
      <c r="F728" s="43">
        <f t="shared" si="396"/>
        <v>0</v>
      </c>
      <c r="G728" s="43"/>
      <c r="H728" s="55"/>
      <c r="I728" s="505"/>
      <c r="J728" s="55"/>
      <c r="K728" s="55"/>
      <c r="L728" s="55"/>
      <c r="M728" s="505"/>
      <c r="N728" s="55"/>
      <c r="O728" s="55"/>
      <c r="P728" s="55"/>
      <c r="Q728" s="55"/>
      <c r="R728" s="55"/>
      <c r="S728" s="55"/>
      <c r="T728" s="55"/>
      <c r="U728" s="43" t="e">
        <f>SUM(#REF!+#REF!)</f>
        <v>#REF!</v>
      </c>
      <c r="V728" s="55"/>
      <c r="W728" s="43">
        <f t="shared" si="412"/>
        <v>0</v>
      </c>
      <c r="X728" s="56"/>
      <c r="Y728" s="55"/>
    </row>
    <row r="729" spans="1:25" s="57" customFormat="1" hidden="1" x14ac:dyDescent="0.25">
      <c r="A729" s="52"/>
      <c r="B729" s="53" t="s">
        <v>118</v>
      </c>
      <c r="C729" s="54" t="s">
        <v>119</v>
      </c>
      <c r="D729" s="55"/>
      <c r="E729" s="55"/>
      <c r="F729" s="43">
        <f t="shared" ref="F729:F760" si="417">SUM(H729:T729)</f>
        <v>0</v>
      </c>
      <c r="G729" s="43"/>
      <c r="H729" s="55"/>
      <c r="I729" s="505"/>
      <c r="J729" s="55"/>
      <c r="K729" s="55"/>
      <c r="L729" s="55"/>
      <c r="M729" s="505"/>
      <c r="N729" s="55"/>
      <c r="O729" s="55"/>
      <c r="P729" s="55"/>
      <c r="Q729" s="55"/>
      <c r="R729" s="55"/>
      <c r="S729" s="55"/>
      <c r="T729" s="55"/>
      <c r="U729" s="43" t="e">
        <f>SUM(#REF!+#REF!)</f>
        <v>#REF!</v>
      </c>
      <c r="V729" s="55"/>
      <c r="W729" s="43">
        <f t="shared" si="412"/>
        <v>0</v>
      </c>
      <c r="X729" s="56"/>
      <c r="Y729" s="55"/>
    </row>
    <row r="730" spans="1:25" s="57" customFormat="1" hidden="1" x14ac:dyDescent="0.25">
      <c r="A730" s="52"/>
      <c r="B730" s="53" t="s">
        <v>120</v>
      </c>
      <c r="C730" s="54" t="s">
        <v>121</v>
      </c>
      <c r="D730" s="55"/>
      <c r="E730" s="55"/>
      <c r="F730" s="43">
        <f t="shared" si="417"/>
        <v>0</v>
      </c>
      <c r="G730" s="43"/>
      <c r="H730" s="55"/>
      <c r="I730" s="505"/>
      <c r="J730" s="55"/>
      <c r="K730" s="55"/>
      <c r="L730" s="55"/>
      <c r="M730" s="505"/>
      <c r="N730" s="55"/>
      <c r="O730" s="55"/>
      <c r="P730" s="55"/>
      <c r="Q730" s="55"/>
      <c r="R730" s="55"/>
      <c r="S730" s="55"/>
      <c r="T730" s="55"/>
      <c r="U730" s="43" t="e">
        <f>SUM(#REF!+#REF!)</f>
        <v>#REF!</v>
      </c>
      <c r="V730" s="55"/>
      <c r="W730" s="43">
        <f t="shared" si="412"/>
        <v>0</v>
      </c>
      <c r="X730" s="56"/>
      <c r="Y730" s="55"/>
    </row>
    <row r="731" spans="1:25" s="57" customFormat="1" hidden="1" x14ac:dyDescent="0.25">
      <c r="A731" s="52"/>
      <c r="B731" s="53" t="s">
        <v>122</v>
      </c>
      <c r="C731" s="54" t="s">
        <v>123</v>
      </c>
      <c r="D731" s="55"/>
      <c r="E731" s="55"/>
      <c r="F731" s="43">
        <f t="shared" si="417"/>
        <v>0</v>
      </c>
      <c r="G731" s="43"/>
      <c r="H731" s="55"/>
      <c r="I731" s="505"/>
      <c r="J731" s="55"/>
      <c r="K731" s="55"/>
      <c r="L731" s="55"/>
      <c r="M731" s="505"/>
      <c r="N731" s="55"/>
      <c r="O731" s="55"/>
      <c r="P731" s="55"/>
      <c r="Q731" s="55"/>
      <c r="R731" s="55"/>
      <c r="S731" s="55"/>
      <c r="T731" s="55"/>
      <c r="U731" s="43" t="e">
        <f>SUM(#REF!+#REF!)</f>
        <v>#REF!</v>
      </c>
      <c r="V731" s="55"/>
      <c r="W731" s="43">
        <f t="shared" si="412"/>
        <v>0</v>
      </c>
      <c r="X731" s="56"/>
      <c r="Y731" s="55"/>
    </row>
    <row r="732" spans="1:25" s="57" customFormat="1" hidden="1" x14ac:dyDescent="0.25">
      <c r="A732" s="52"/>
      <c r="B732" s="53">
        <v>3239</v>
      </c>
      <c r="C732" s="54" t="s">
        <v>127</v>
      </c>
      <c r="D732" s="55"/>
      <c r="E732" s="55"/>
      <c r="F732" s="43">
        <f t="shared" si="417"/>
        <v>0</v>
      </c>
      <c r="G732" s="43"/>
      <c r="H732" s="378"/>
      <c r="I732" s="505"/>
      <c r="J732" s="55"/>
      <c r="K732" s="55"/>
      <c r="L732" s="55"/>
      <c r="M732" s="505"/>
      <c r="N732" s="55"/>
      <c r="O732" s="55"/>
      <c r="P732" s="55"/>
      <c r="Q732" s="55"/>
      <c r="R732" s="55"/>
      <c r="S732" s="55"/>
      <c r="T732" s="55"/>
      <c r="U732" s="43" t="e">
        <f>SUM(#REF!+#REF!)</f>
        <v>#REF!</v>
      </c>
      <c r="V732" s="55"/>
      <c r="W732" s="43">
        <f t="shared" si="412"/>
        <v>0</v>
      </c>
      <c r="X732" s="56"/>
      <c r="Y732" s="55"/>
    </row>
    <row r="733" spans="1:25" s="57" customFormat="1" hidden="1" x14ac:dyDescent="0.25">
      <c r="A733" s="52"/>
      <c r="B733" s="53" t="s">
        <v>126</v>
      </c>
      <c r="C733" s="54" t="s">
        <v>127</v>
      </c>
      <c r="D733" s="55"/>
      <c r="E733" s="55"/>
      <c r="F733" s="43">
        <f t="shared" si="417"/>
        <v>0</v>
      </c>
      <c r="G733" s="43"/>
      <c r="H733" s="55"/>
      <c r="I733" s="505"/>
      <c r="J733" s="55"/>
      <c r="K733" s="55"/>
      <c r="L733" s="55"/>
      <c r="M733" s="505"/>
      <c r="N733" s="55"/>
      <c r="O733" s="55"/>
      <c r="P733" s="55"/>
      <c r="Q733" s="55"/>
      <c r="R733" s="55"/>
      <c r="S733" s="55"/>
      <c r="T733" s="55"/>
      <c r="U733" s="43" t="e">
        <f>SUM(#REF!+#REF!)</f>
        <v>#REF!</v>
      </c>
      <c r="V733" s="55"/>
      <c r="W733" s="43">
        <f t="shared" si="412"/>
        <v>0</v>
      </c>
      <c r="X733" s="56"/>
      <c r="Y733" s="55"/>
    </row>
    <row r="734" spans="1:25" s="61" customFormat="1" hidden="1" x14ac:dyDescent="0.25">
      <c r="A734" s="58"/>
      <c r="B734" s="58">
        <v>324</v>
      </c>
      <c r="C734" s="59"/>
      <c r="D734" s="60">
        <f>SUM(D735)</f>
        <v>0</v>
      </c>
      <c r="E734" s="60">
        <f t="shared" ref="E734:V734" si="418">SUM(E735)</f>
        <v>0</v>
      </c>
      <c r="F734" s="43">
        <f t="shared" si="417"/>
        <v>0</v>
      </c>
      <c r="G734" s="60"/>
      <c r="H734" s="60">
        <f t="shared" si="418"/>
        <v>0</v>
      </c>
      <c r="I734" s="506">
        <f t="shared" si="418"/>
        <v>0</v>
      </c>
      <c r="J734" s="60">
        <f t="shared" si="418"/>
        <v>0</v>
      </c>
      <c r="K734" s="60">
        <f t="shared" si="418"/>
        <v>0</v>
      </c>
      <c r="L734" s="60">
        <f t="shared" si="418"/>
        <v>0</v>
      </c>
      <c r="M734" s="506">
        <f t="shared" si="418"/>
        <v>0</v>
      </c>
      <c r="N734" s="60">
        <f t="shared" si="418"/>
        <v>0</v>
      </c>
      <c r="O734" s="60">
        <f t="shared" si="418"/>
        <v>0</v>
      </c>
      <c r="P734" s="60">
        <f t="shared" si="418"/>
        <v>0</v>
      </c>
      <c r="Q734" s="60">
        <f t="shared" si="418"/>
        <v>0</v>
      </c>
      <c r="R734" s="60">
        <f t="shared" si="418"/>
        <v>0</v>
      </c>
      <c r="S734" s="60">
        <f t="shared" si="418"/>
        <v>0</v>
      </c>
      <c r="T734" s="60">
        <f t="shared" si="418"/>
        <v>0</v>
      </c>
      <c r="U734" s="43" t="e">
        <f>SUM(#REF!+#REF!)</f>
        <v>#REF!</v>
      </c>
      <c r="V734" s="60">
        <f t="shared" si="418"/>
        <v>0</v>
      </c>
      <c r="W734" s="43">
        <f t="shared" si="412"/>
        <v>0</v>
      </c>
      <c r="X734" s="51">
        <v>0</v>
      </c>
      <c r="Y734" s="60">
        <f>SUM(Y735)</f>
        <v>0</v>
      </c>
    </row>
    <row r="735" spans="1:25" s="57" customFormat="1" hidden="1" x14ac:dyDescent="0.25">
      <c r="A735" s="52"/>
      <c r="B735" s="63" t="s">
        <v>128</v>
      </c>
      <c r="C735" s="54" t="s">
        <v>129</v>
      </c>
      <c r="D735" s="55"/>
      <c r="E735" s="55"/>
      <c r="F735" s="43">
        <f t="shared" si="417"/>
        <v>0</v>
      </c>
      <c r="G735" s="43"/>
      <c r="H735" s="55"/>
      <c r="I735" s="505"/>
      <c r="J735" s="55"/>
      <c r="K735" s="55"/>
      <c r="L735" s="55"/>
      <c r="M735" s="505"/>
      <c r="N735" s="55"/>
      <c r="O735" s="55"/>
      <c r="P735" s="55"/>
      <c r="Q735" s="55"/>
      <c r="R735" s="55"/>
      <c r="S735" s="55"/>
      <c r="T735" s="55"/>
      <c r="U735" s="43" t="e">
        <f>SUM(#REF!+#REF!)</f>
        <v>#REF!</v>
      </c>
      <c r="V735" s="55"/>
      <c r="W735" s="43">
        <f t="shared" si="412"/>
        <v>0</v>
      </c>
      <c r="X735" s="56"/>
      <c r="Y735" s="55"/>
    </row>
    <row r="736" spans="1:25" s="61" customFormat="1" hidden="1" x14ac:dyDescent="0.25">
      <c r="A736" s="58"/>
      <c r="B736" s="64" t="s">
        <v>130</v>
      </c>
      <c r="C736" s="59"/>
      <c r="D736" s="60">
        <f>SUM(D737+D738+D739+D740+D741+D742+D743)</f>
        <v>0</v>
      </c>
      <c r="E736" s="60">
        <f>SUM(E737+E738+E739+E740+E741+E742+E743)</f>
        <v>0</v>
      </c>
      <c r="F736" s="43">
        <f t="shared" si="417"/>
        <v>0</v>
      </c>
      <c r="G736" s="60"/>
      <c r="H736" s="60">
        <f>SUM(H737+H738+H739+H740+H741+H742+H743)</f>
        <v>0</v>
      </c>
      <c r="I736" s="506">
        <f>SUM(I737+I738+I739+I740+I741+I742+I743)</f>
        <v>0</v>
      </c>
      <c r="J736" s="60">
        <f t="shared" ref="J736:T736" si="419">SUM(J737+J738+J739+J740+J741+J742+J743)</f>
        <v>0</v>
      </c>
      <c r="K736" s="60">
        <f t="shared" ref="K736" si="420">SUM(K737+K738+K739+K740+K741+K742+K743)</f>
        <v>0</v>
      </c>
      <c r="L736" s="60">
        <f t="shared" si="419"/>
        <v>0</v>
      </c>
      <c r="M736" s="506">
        <f t="shared" si="419"/>
        <v>0</v>
      </c>
      <c r="N736" s="60">
        <f>SUM(N737+N738+N739+N740+N741+N742+N743)</f>
        <v>0</v>
      </c>
      <c r="O736" s="60">
        <f>SUM(O737+O738+O739+O740+O741+O742+O743)</f>
        <v>0</v>
      </c>
      <c r="P736" s="60">
        <f t="shared" si="419"/>
        <v>0</v>
      </c>
      <c r="Q736" s="60">
        <f t="shared" si="419"/>
        <v>0</v>
      </c>
      <c r="R736" s="60">
        <f t="shared" si="419"/>
        <v>0</v>
      </c>
      <c r="S736" s="60">
        <f t="shared" si="419"/>
        <v>0</v>
      </c>
      <c r="T736" s="60">
        <f t="shared" si="419"/>
        <v>0</v>
      </c>
      <c r="U736" s="43" t="e">
        <f>SUM(#REF!+#REF!)</f>
        <v>#REF!</v>
      </c>
      <c r="V736" s="60">
        <f>SUM(V737+V738+V739+V740+V741+V742+V743)</f>
        <v>0</v>
      </c>
      <c r="W736" s="43">
        <f t="shared" si="412"/>
        <v>0</v>
      </c>
      <c r="X736" s="51">
        <v>0</v>
      </c>
      <c r="Y736" s="60">
        <f>SUM(Y737+Y738+Y739+Y740+Y741+Y742+Y743)</f>
        <v>0</v>
      </c>
    </row>
    <row r="737" spans="1:25" s="57" customFormat="1" ht="12.75" hidden="1" customHeight="1" x14ac:dyDescent="0.25">
      <c r="A737" s="52"/>
      <c r="B737" s="53" t="s">
        <v>131</v>
      </c>
      <c r="C737" s="54" t="s">
        <v>132</v>
      </c>
      <c r="D737" s="55"/>
      <c r="E737" s="55"/>
      <c r="F737" s="43">
        <f t="shared" si="417"/>
        <v>0</v>
      </c>
      <c r="G737" s="43"/>
      <c r="H737" s="55"/>
      <c r="I737" s="505"/>
      <c r="J737" s="55"/>
      <c r="K737" s="55"/>
      <c r="L737" s="55"/>
      <c r="M737" s="505"/>
      <c r="N737" s="55"/>
      <c r="O737" s="55"/>
      <c r="P737" s="55"/>
      <c r="Q737" s="55"/>
      <c r="R737" s="55"/>
      <c r="S737" s="55"/>
      <c r="T737" s="55"/>
      <c r="U737" s="43" t="e">
        <f>SUM(#REF!+#REF!)</f>
        <v>#REF!</v>
      </c>
      <c r="V737" s="55"/>
      <c r="W737" s="43">
        <f t="shared" si="412"/>
        <v>0</v>
      </c>
      <c r="X737" s="56"/>
      <c r="Y737" s="55"/>
    </row>
    <row r="738" spans="1:25" s="57" customFormat="1" hidden="1" x14ac:dyDescent="0.25">
      <c r="A738" s="52"/>
      <c r="B738" s="53" t="s">
        <v>133</v>
      </c>
      <c r="C738" s="54" t="s">
        <v>134</v>
      </c>
      <c r="D738" s="55"/>
      <c r="E738" s="55"/>
      <c r="F738" s="43">
        <f t="shared" si="417"/>
        <v>0</v>
      </c>
      <c r="G738" s="43"/>
      <c r="H738" s="55"/>
      <c r="I738" s="505"/>
      <c r="J738" s="55"/>
      <c r="K738" s="55"/>
      <c r="L738" s="55"/>
      <c r="M738" s="505"/>
      <c r="N738" s="55"/>
      <c r="O738" s="55"/>
      <c r="P738" s="55"/>
      <c r="Q738" s="55"/>
      <c r="R738" s="55"/>
      <c r="S738" s="55"/>
      <c r="T738" s="55"/>
      <c r="U738" s="43" t="e">
        <f>SUM(#REF!+#REF!)</f>
        <v>#REF!</v>
      </c>
      <c r="V738" s="55"/>
      <c r="W738" s="43">
        <f t="shared" si="412"/>
        <v>0</v>
      </c>
      <c r="X738" s="56"/>
      <c r="Y738" s="55"/>
    </row>
    <row r="739" spans="1:25" s="57" customFormat="1" hidden="1" x14ac:dyDescent="0.25">
      <c r="A739" s="52"/>
      <c r="B739" s="53" t="s">
        <v>135</v>
      </c>
      <c r="C739" s="54" t="s">
        <v>136</v>
      </c>
      <c r="D739" s="55"/>
      <c r="E739" s="55"/>
      <c r="F739" s="43">
        <f t="shared" si="417"/>
        <v>0</v>
      </c>
      <c r="G739" s="43"/>
      <c r="H739" s="55"/>
      <c r="I739" s="505"/>
      <c r="J739" s="55"/>
      <c r="K739" s="55"/>
      <c r="L739" s="55"/>
      <c r="M739" s="505"/>
      <c r="N739" s="55"/>
      <c r="O739" s="55"/>
      <c r="P739" s="55"/>
      <c r="Q739" s="55"/>
      <c r="R739" s="55"/>
      <c r="S739" s="55"/>
      <c r="T739" s="55"/>
      <c r="U739" s="43" t="e">
        <f>SUM(#REF!+#REF!)</f>
        <v>#REF!</v>
      </c>
      <c r="V739" s="55"/>
      <c r="W739" s="43">
        <f t="shared" si="412"/>
        <v>0</v>
      </c>
      <c r="X739" s="56"/>
      <c r="Y739" s="55"/>
    </row>
    <row r="740" spans="1:25" s="57" customFormat="1" hidden="1" x14ac:dyDescent="0.25">
      <c r="A740" s="52"/>
      <c r="B740" s="53" t="s">
        <v>137</v>
      </c>
      <c r="C740" s="54" t="s">
        <v>138</v>
      </c>
      <c r="D740" s="55"/>
      <c r="E740" s="55"/>
      <c r="F740" s="43">
        <f t="shared" si="417"/>
        <v>0</v>
      </c>
      <c r="G740" s="43"/>
      <c r="H740" s="55"/>
      <c r="I740" s="505"/>
      <c r="J740" s="55"/>
      <c r="K740" s="55"/>
      <c r="L740" s="55"/>
      <c r="M740" s="505"/>
      <c r="N740" s="55"/>
      <c r="O740" s="55"/>
      <c r="P740" s="55"/>
      <c r="Q740" s="55"/>
      <c r="R740" s="55"/>
      <c r="S740" s="55"/>
      <c r="T740" s="55"/>
      <c r="U740" s="43" t="e">
        <f>SUM(#REF!+#REF!)</f>
        <v>#REF!</v>
      </c>
      <c r="V740" s="55"/>
      <c r="W740" s="43">
        <f t="shared" si="412"/>
        <v>0</v>
      </c>
      <c r="X740" s="56"/>
      <c r="Y740" s="55"/>
    </row>
    <row r="741" spans="1:25" s="57" customFormat="1" hidden="1" x14ac:dyDescent="0.25">
      <c r="A741" s="52"/>
      <c r="B741" s="52">
        <v>3295</v>
      </c>
      <c r="C741" s="54" t="s">
        <v>139</v>
      </c>
      <c r="D741" s="55"/>
      <c r="E741" s="55"/>
      <c r="F741" s="43">
        <f t="shared" si="417"/>
        <v>0</v>
      </c>
      <c r="G741" s="43"/>
      <c r="H741" s="55"/>
      <c r="I741" s="505"/>
      <c r="J741" s="55"/>
      <c r="K741" s="55"/>
      <c r="L741" s="55"/>
      <c r="M741" s="505"/>
      <c r="N741" s="55"/>
      <c r="O741" s="55"/>
      <c r="P741" s="55"/>
      <c r="Q741" s="55"/>
      <c r="R741" s="55"/>
      <c r="S741" s="55"/>
      <c r="T741" s="55"/>
      <c r="U741" s="43" t="e">
        <f>SUM(#REF!+#REF!)</f>
        <v>#REF!</v>
      </c>
      <c r="V741" s="55"/>
      <c r="W741" s="43">
        <f t="shared" si="412"/>
        <v>0</v>
      </c>
      <c r="X741" s="56"/>
      <c r="Y741" s="55"/>
    </row>
    <row r="742" spans="1:25" s="57" customFormat="1" hidden="1" x14ac:dyDescent="0.25">
      <c r="A742" s="52"/>
      <c r="B742" s="52">
        <v>3296</v>
      </c>
      <c r="C742" s="65" t="s">
        <v>140</v>
      </c>
      <c r="D742" s="55"/>
      <c r="E742" s="55"/>
      <c r="F742" s="43">
        <f t="shared" si="417"/>
        <v>0</v>
      </c>
      <c r="G742" s="43"/>
      <c r="H742" s="55"/>
      <c r="I742" s="505"/>
      <c r="J742" s="55"/>
      <c r="K742" s="55"/>
      <c r="L742" s="55"/>
      <c r="M742" s="505"/>
      <c r="N742" s="55"/>
      <c r="O742" s="55"/>
      <c r="P742" s="55"/>
      <c r="Q742" s="55"/>
      <c r="R742" s="55"/>
      <c r="S742" s="55"/>
      <c r="T742" s="55"/>
      <c r="U742" s="43" t="e">
        <f>SUM(#REF!+#REF!)</f>
        <v>#REF!</v>
      </c>
      <c r="V742" s="55"/>
      <c r="W742" s="43">
        <f t="shared" si="412"/>
        <v>0</v>
      </c>
      <c r="X742" s="56"/>
      <c r="Y742" s="55"/>
    </row>
    <row r="743" spans="1:25" s="57" customFormat="1" hidden="1" x14ac:dyDescent="0.25">
      <c r="A743" s="52"/>
      <c r="B743" s="53" t="s">
        <v>141</v>
      </c>
      <c r="C743" s="54" t="s">
        <v>142</v>
      </c>
      <c r="D743" s="55"/>
      <c r="E743" s="55"/>
      <c r="F743" s="43">
        <f t="shared" si="417"/>
        <v>0</v>
      </c>
      <c r="G743" s="43"/>
      <c r="H743" s="55"/>
      <c r="I743" s="505"/>
      <c r="J743" s="55"/>
      <c r="K743" s="55"/>
      <c r="L743" s="55"/>
      <c r="M743" s="505"/>
      <c r="N743" s="55"/>
      <c r="O743" s="55"/>
      <c r="P743" s="55"/>
      <c r="Q743" s="55"/>
      <c r="R743" s="55"/>
      <c r="S743" s="55"/>
      <c r="T743" s="55"/>
      <c r="U743" s="43" t="e">
        <f>SUM(#REF!+#REF!)</f>
        <v>#REF!</v>
      </c>
      <c r="V743" s="55"/>
      <c r="W743" s="43">
        <f t="shared" si="412"/>
        <v>0</v>
      </c>
      <c r="X743" s="56"/>
      <c r="Y743" s="55"/>
    </row>
    <row r="744" spans="1:25" s="61" customFormat="1" hidden="1" x14ac:dyDescent="0.25">
      <c r="A744" s="50"/>
      <c r="B744" s="58">
        <v>34</v>
      </c>
      <c r="C744" s="59" t="s">
        <v>143</v>
      </c>
      <c r="D744" s="60">
        <f>SUM(D745+D750)</f>
        <v>0</v>
      </c>
      <c r="E744" s="60">
        <f>SUM(E745+E750)</f>
        <v>0</v>
      </c>
      <c r="F744" s="43">
        <f t="shared" si="417"/>
        <v>0</v>
      </c>
      <c r="G744" s="60"/>
      <c r="H744" s="60">
        <f>SUM(H745+H750)</f>
        <v>0</v>
      </c>
      <c r="I744" s="506">
        <f>SUM(I745+I750)</f>
        <v>0</v>
      </c>
      <c r="J744" s="60">
        <f t="shared" ref="J744:T744" si="421">SUM(J745+J750)</f>
        <v>0</v>
      </c>
      <c r="K744" s="60">
        <f t="shared" ref="K744" si="422">SUM(K745+K750)</f>
        <v>0</v>
      </c>
      <c r="L744" s="60">
        <f t="shared" si="421"/>
        <v>0</v>
      </c>
      <c r="M744" s="506">
        <f t="shared" si="421"/>
        <v>0</v>
      </c>
      <c r="N744" s="60">
        <f>SUM(N745+N750)</f>
        <v>0</v>
      </c>
      <c r="O744" s="60">
        <f>SUM(O745+O750)</f>
        <v>0</v>
      </c>
      <c r="P744" s="60">
        <f t="shared" si="421"/>
        <v>0</v>
      </c>
      <c r="Q744" s="60">
        <f t="shared" si="421"/>
        <v>0</v>
      </c>
      <c r="R744" s="60">
        <f t="shared" si="421"/>
        <v>0</v>
      </c>
      <c r="S744" s="60">
        <f t="shared" si="421"/>
        <v>0</v>
      </c>
      <c r="T744" s="60">
        <f t="shared" si="421"/>
        <v>0</v>
      </c>
      <c r="U744" s="43" t="e">
        <f>SUM(#REF!+#REF!)</f>
        <v>#REF!</v>
      </c>
      <c r="V744" s="60">
        <f>SUM(V745+V750)</f>
        <v>0</v>
      </c>
      <c r="W744" s="43">
        <f t="shared" si="412"/>
        <v>0</v>
      </c>
      <c r="X744" s="51">
        <v>0</v>
      </c>
      <c r="Y744" s="60">
        <f>SUM(Y745+Y750)</f>
        <v>0</v>
      </c>
    </row>
    <row r="745" spans="1:25" s="61" customFormat="1" hidden="1" x14ac:dyDescent="0.25">
      <c r="A745" s="58"/>
      <c r="B745" s="58">
        <v>342</v>
      </c>
      <c r="C745" s="59" t="s">
        <v>144</v>
      </c>
      <c r="D745" s="60">
        <f>SUM(D746+D747+D748+D749)</f>
        <v>0</v>
      </c>
      <c r="E745" s="60">
        <f>SUM(E746+E747+E748+E749)</f>
        <v>0</v>
      </c>
      <c r="F745" s="43">
        <f t="shared" si="417"/>
        <v>0</v>
      </c>
      <c r="G745" s="60"/>
      <c r="H745" s="60">
        <f>SUM(H746+H747+H748+H749)</f>
        <v>0</v>
      </c>
      <c r="I745" s="506">
        <f>SUM(I746+I747+I748+I749)</f>
        <v>0</v>
      </c>
      <c r="J745" s="60">
        <f t="shared" ref="J745:T745" si="423">SUM(J746+J747+J748+J749)</f>
        <v>0</v>
      </c>
      <c r="K745" s="60">
        <f t="shared" ref="K745" si="424">SUM(K746+K747+K748+K749)</f>
        <v>0</v>
      </c>
      <c r="L745" s="60">
        <f t="shared" si="423"/>
        <v>0</v>
      </c>
      <c r="M745" s="506">
        <f t="shared" si="423"/>
        <v>0</v>
      </c>
      <c r="N745" s="60">
        <f>SUM(N746+N747+N748+N749)</f>
        <v>0</v>
      </c>
      <c r="O745" s="60">
        <f>SUM(O746+O747+O748+O749)</f>
        <v>0</v>
      </c>
      <c r="P745" s="60">
        <f t="shared" si="423"/>
        <v>0</v>
      </c>
      <c r="Q745" s="60">
        <f t="shared" si="423"/>
        <v>0</v>
      </c>
      <c r="R745" s="60">
        <f t="shared" si="423"/>
        <v>0</v>
      </c>
      <c r="S745" s="60">
        <f t="shared" si="423"/>
        <v>0</v>
      </c>
      <c r="T745" s="60">
        <f t="shared" si="423"/>
        <v>0</v>
      </c>
      <c r="U745" s="43" t="e">
        <f>SUM(#REF!+#REF!)</f>
        <v>#REF!</v>
      </c>
      <c r="V745" s="60">
        <f>SUM(V746+V747+V748+V749)</f>
        <v>0</v>
      </c>
      <c r="W745" s="43">
        <f t="shared" si="412"/>
        <v>0</v>
      </c>
      <c r="X745" s="51">
        <v>0</v>
      </c>
      <c r="Y745" s="60">
        <f>SUM(Y746+Y747+Y748+Y749)</f>
        <v>0</v>
      </c>
    </row>
    <row r="746" spans="1:25" s="57" customFormat="1" ht="27.75" hidden="1" customHeight="1" x14ac:dyDescent="0.25">
      <c r="A746" s="52"/>
      <c r="B746" s="53" t="s">
        <v>145</v>
      </c>
      <c r="C746" s="54" t="s">
        <v>146</v>
      </c>
      <c r="D746" s="55"/>
      <c r="E746" s="55"/>
      <c r="F746" s="43">
        <f t="shared" si="417"/>
        <v>0</v>
      </c>
      <c r="G746" s="43"/>
      <c r="H746" s="55"/>
      <c r="I746" s="505"/>
      <c r="J746" s="55"/>
      <c r="K746" s="55"/>
      <c r="L746" s="55"/>
      <c r="M746" s="505"/>
      <c r="N746" s="55"/>
      <c r="O746" s="55"/>
      <c r="P746" s="55"/>
      <c r="Q746" s="55"/>
      <c r="R746" s="55"/>
      <c r="S746" s="55"/>
      <c r="T746" s="55"/>
      <c r="U746" s="43" t="e">
        <f>SUM(#REF!+#REF!)</f>
        <v>#REF!</v>
      </c>
      <c r="V746" s="55"/>
      <c r="W746" s="43">
        <f t="shared" si="412"/>
        <v>0</v>
      </c>
      <c r="X746" s="56"/>
      <c r="Y746" s="55"/>
    </row>
    <row r="747" spans="1:25" s="57" customFormat="1" hidden="1" x14ac:dyDescent="0.25">
      <c r="A747" s="52"/>
      <c r="B747" s="52">
        <v>3426</v>
      </c>
      <c r="C747" s="54" t="s">
        <v>147</v>
      </c>
      <c r="D747" s="55"/>
      <c r="E747" s="55"/>
      <c r="F747" s="43">
        <f t="shared" si="417"/>
        <v>0</v>
      </c>
      <c r="G747" s="43"/>
      <c r="H747" s="55"/>
      <c r="I747" s="505"/>
      <c r="J747" s="55"/>
      <c r="K747" s="55"/>
      <c r="L747" s="55"/>
      <c r="M747" s="505"/>
      <c r="N747" s="55"/>
      <c r="O747" s="55"/>
      <c r="P747" s="55"/>
      <c r="Q747" s="55"/>
      <c r="R747" s="55"/>
      <c r="S747" s="55"/>
      <c r="T747" s="55"/>
      <c r="U747" s="43" t="e">
        <f>SUM(#REF!+#REF!)</f>
        <v>#REF!</v>
      </c>
      <c r="V747" s="55"/>
      <c r="W747" s="43">
        <f t="shared" si="412"/>
        <v>0</v>
      </c>
      <c r="X747" s="56"/>
      <c r="Y747" s="55"/>
    </row>
    <row r="748" spans="1:25" s="57" customFormat="1" ht="27" hidden="1" x14ac:dyDescent="0.25">
      <c r="A748" s="52"/>
      <c r="B748" s="52">
        <v>3427</v>
      </c>
      <c r="C748" s="54" t="s">
        <v>148</v>
      </c>
      <c r="D748" s="55"/>
      <c r="E748" s="55"/>
      <c r="F748" s="43">
        <f t="shared" si="417"/>
        <v>0</v>
      </c>
      <c r="G748" s="43"/>
      <c r="H748" s="55"/>
      <c r="I748" s="505"/>
      <c r="J748" s="55"/>
      <c r="K748" s="55"/>
      <c r="L748" s="55"/>
      <c r="M748" s="505"/>
      <c r="N748" s="55"/>
      <c r="O748" s="55"/>
      <c r="P748" s="55"/>
      <c r="Q748" s="55"/>
      <c r="R748" s="55"/>
      <c r="S748" s="55"/>
      <c r="T748" s="55"/>
      <c r="U748" s="43" t="e">
        <f>SUM(#REF!+#REF!)</f>
        <v>#REF!</v>
      </c>
      <c r="V748" s="55"/>
      <c r="W748" s="43">
        <f t="shared" si="412"/>
        <v>0</v>
      </c>
      <c r="X748" s="56"/>
      <c r="Y748" s="55"/>
    </row>
    <row r="749" spans="1:25" s="57" customFormat="1" hidden="1" x14ac:dyDescent="0.25">
      <c r="A749" s="52"/>
      <c r="B749" s="52">
        <v>3428</v>
      </c>
      <c r="C749" s="54" t="s">
        <v>149</v>
      </c>
      <c r="D749" s="55"/>
      <c r="E749" s="55"/>
      <c r="F749" s="43">
        <f t="shared" si="417"/>
        <v>0</v>
      </c>
      <c r="G749" s="43"/>
      <c r="H749" s="55"/>
      <c r="I749" s="505"/>
      <c r="J749" s="55"/>
      <c r="K749" s="55"/>
      <c r="L749" s="55"/>
      <c r="M749" s="505"/>
      <c r="N749" s="55"/>
      <c r="O749" s="55"/>
      <c r="P749" s="55"/>
      <c r="Q749" s="55"/>
      <c r="R749" s="55"/>
      <c r="S749" s="55"/>
      <c r="T749" s="55"/>
      <c r="U749" s="43" t="e">
        <f>SUM(#REF!+#REF!)</f>
        <v>#REF!</v>
      </c>
      <c r="V749" s="55"/>
      <c r="W749" s="43">
        <f t="shared" si="412"/>
        <v>0</v>
      </c>
      <c r="X749" s="56"/>
      <c r="Y749" s="55"/>
    </row>
    <row r="750" spans="1:25" s="61" customFormat="1" hidden="1" x14ac:dyDescent="0.25">
      <c r="A750" s="58"/>
      <c r="B750" s="58">
        <v>343</v>
      </c>
      <c r="C750" s="59"/>
      <c r="D750" s="60">
        <f>SUM(D751+D752+D753+D754)</f>
        <v>0</v>
      </c>
      <c r="E750" s="60">
        <f>SUM(E751+E752+E753+E754)</f>
        <v>0</v>
      </c>
      <c r="F750" s="43">
        <f t="shared" si="417"/>
        <v>0</v>
      </c>
      <c r="G750" s="60"/>
      <c r="H750" s="60">
        <f>SUM(H751+H752+H753+H754)</f>
        <v>0</v>
      </c>
      <c r="I750" s="506">
        <f>SUM(I751+I752+I753+I754)</f>
        <v>0</v>
      </c>
      <c r="J750" s="60">
        <f t="shared" ref="J750:T750" si="425">SUM(J751+J752+J753+J754)</f>
        <v>0</v>
      </c>
      <c r="K750" s="60">
        <f t="shared" ref="K750" si="426">SUM(K751+K752+K753+K754)</f>
        <v>0</v>
      </c>
      <c r="L750" s="60">
        <f t="shared" si="425"/>
        <v>0</v>
      </c>
      <c r="M750" s="506">
        <f t="shared" si="425"/>
        <v>0</v>
      </c>
      <c r="N750" s="60">
        <f>SUM(N751+N752+N753+N754)</f>
        <v>0</v>
      </c>
      <c r="O750" s="60">
        <f>SUM(O751+O752+O753+O754)</f>
        <v>0</v>
      </c>
      <c r="P750" s="60">
        <f t="shared" si="425"/>
        <v>0</v>
      </c>
      <c r="Q750" s="60">
        <f t="shared" si="425"/>
        <v>0</v>
      </c>
      <c r="R750" s="60">
        <f t="shared" si="425"/>
        <v>0</v>
      </c>
      <c r="S750" s="60">
        <f t="shared" si="425"/>
        <v>0</v>
      </c>
      <c r="T750" s="60">
        <f t="shared" si="425"/>
        <v>0</v>
      </c>
      <c r="U750" s="43" t="e">
        <f>SUM(#REF!+#REF!)</f>
        <v>#REF!</v>
      </c>
      <c r="V750" s="60">
        <f>SUM(V751+V752+V753+V754)</f>
        <v>0</v>
      </c>
      <c r="W750" s="43">
        <f t="shared" si="412"/>
        <v>0</v>
      </c>
      <c r="X750" s="51">
        <v>0</v>
      </c>
      <c r="Y750" s="60">
        <f>SUM(Y751+Y752+Y753+Y754)</f>
        <v>0</v>
      </c>
    </row>
    <row r="751" spans="1:25" s="57" customFormat="1" hidden="1" x14ac:dyDescent="0.25">
      <c r="A751" s="52"/>
      <c r="B751" s="53" t="s">
        <v>150</v>
      </c>
      <c r="C751" s="54" t="s">
        <v>151</v>
      </c>
      <c r="D751" s="55"/>
      <c r="E751" s="55"/>
      <c r="F751" s="43">
        <f t="shared" si="417"/>
        <v>0</v>
      </c>
      <c r="G751" s="43"/>
      <c r="H751" s="55"/>
      <c r="I751" s="505"/>
      <c r="J751" s="55"/>
      <c r="K751" s="55"/>
      <c r="L751" s="55"/>
      <c r="M751" s="505"/>
      <c r="N751" s="55"/>
      <c r="O751" s="55"/>
      <c r="P751" s="55"/>
      <c r="Q751" s="55"/>
      <c r="R751" s="55"/>
      <c r="S751" s="55"/>
      <c r="T751" s="55"/>
      <c r="U751" s="43" t="e">
        <f>SUM(#REF!+#REF!)</f>
        <v>#REF!</v>
      </c>
      <c r="V751" s="55"/>
      <c r="W751" s="43">
        <f t="shared" si="412"/>
        <v>0</v>
      </c>
      <c r="X751" s="56"/>
      <c r="Y751" s="55"/>
    </row>
    <row r="752" spans="1:25" s="57" customFormat="1" hidden="1" x14ac:dyDescent="0.25">
      <c r="A752" s="52"/>
      <c r="B752" s="53" t="s">
        <v>152</v>
      </c>
      <c r="C752" s="54" t="s">
        <v>153</v>
      </c>
      <c r="D752" s="55"/>
      <c r="E752" s="55"/>
      <c r="F752" s="43">
        <f t="shared" si="417"/>
        <v>0</v>
      </c>
      <c r="G752" s="43"/>
      <c r="H752" s="55"/>
      <c r="I752" s="505"/>
      <c r="J752" s="55"/>
      <c r="K752" s="55"/>
      <c r="L752" s="55"/>
      <c r="M752" s="505"/>
      <c r="N752" s="55"/>
      <c r="O752" s="55"/>
      <c r="P752" s="55"/>
      <c r="Q752" s="55"/>
      <c r="R752" s="55"/>
      <c r="S752" s="55"/>
      <c r="T752" s="55"/>
      <c r="U752" s="43" t="e">
        <f>SUM(#REF!+#REF!)</f>
        <v>#REF!</v>
      </c>
      <c r="V752" s="55"/>
      <c r="W752" s="43">
        <f t="shared" si="412"/>
        <v>0</v>
      </c>
      <c r="X752" s="56"/>
      <c r="Y752" s="55"/>
    </row>
    <row r="753" spans="1:25" s="57" customFormat="1" hidden="1" x14ac:dyDescent="0.25">
      <c r="A753" s="52"/>
      <c r="B753" s="53" t="s">
        <v>154</v>
      </c>
      <c r="C753" s="54" t="s">
        <v>155</v>
      </c>
      <c r="D753" s="55"/>
      <c r="E753" s="55"/>
      <c r="F753" s="43">
        <f t="shared" si="417"/>
        <v>0</v>
      </c>
      <c r="G753" s="43"/>
      <c r="H753" s="55"/>
      <c r="I753" s="505"/>
      <c r="J753" s="55"/>
      <c r="K753" s="55"/>
      <c r="L753" s="55"/>
      <c r="M753" s="505"/>
      <c r="N753" s="55"/>
      <c r="O753" s="55"/>
      <c r="P753" s="55"/>
      <c r="Q753" s="55"/>
      <c r="R753" s="55"/>
      <c r="S753" s="55"/>
      <c r="T753" s="55"/>
      <c r="U753" s="43" t="e">
        <f>SUM(#REF!+#REF!)</f>
        <v>#REF!</v>
      </c>
      <c r="V753" s="55"/>
      <c r="W753" s="43">
        <f t="shared" si="412"/>
        <v>0</v>
      </c>
      <c r="X753" s="56"/>
      <c r="Y753" s="55"/>
    </row>
    <row r="754" spans="1:25" s="57" customFormat="1" hidden="1" x14ac:dyDescent="0.25">
      <c r="A754" s="52"/>
      <c r="B754" s="53" t="s">
        <v>156</v>
      </c>
      <c r="C754" s="54" t="s">
        <v>157</v>
      </c>
      <c r="D754" s="55"/>
      <c r="E754" s="55"/>
      <c r="F754" s="43">
        <f t="shared" si="417"/>
        <v>0</v>
      </c>
      <c r="G754" s="43"/>
      <c r="H754" s="55"/>
      <c r="I754" s="505"/>
      <c r="J754" s="55"/>
      <c r="K754" s="55"/>
      <c r="L754" s="55"/>
      <c r="M754" s="505"/>
      <c r="N754" s="55"/>
      <c r="O754" s="55"/>
      <c r="P754" s="55"/>
      <c r="Q754" s="55"/>
      <c r="R754" s="55"/>
      <c r="S754" s="55"/>
      <c r="T754" s="55"/>
      <c r="U754" s="43" t="e">
        <f>SUM(#REF!+#REF!)</f>
        <v>#REF!</v>
      </c>
      <c r="V754" s="55"/>
      <c r="W754" s="43">
        <f t="shared" si="412"/>
        <v>0</v>
      </c>
      <c r="X754" s="56"/>
      <c r="Y754" s="55"/>
    </row>
    <row r="755" spans="1:25" s="46" customFormat="1" hidden="1" x14ac:dyDescent="0.25">
      <c r="B755" s="66">
        <v>4</v>
      </c>
      <c r="C755" s="46" t="s">
        <v>158</v>
      </c>
      <c r="D755" s="49">
        <f>SUM(D756)</f>
        <v>0</v>
      </c>
      <c r="E755" s="49">
        <f t="shared" ref="E755:V755" si="427">SUM(E756)</f>
        <v>0</v>
      </c>
      <c r="F755" s="43">
        <f t="shared" si="417"/>
        <v>0</v>
      </c>
      <c r="G755" s="49"/>
      <c r="H755" s="49">
        <f t="shared" si="427"/>
        <v>0</v>
      </c>
      <c r="I755" s="368">
        <f t="shared" si="427"/>
        <v>0</v>
      </c>
      <c r="J755" s="49">
        <f t="shared" si="427"/>
        <v>0</v>
      </c>
      <c r="K755" s="49">
        <f t="shared" si="427"/>
        <v>0</v>
      </c>
      <c r="L755" s="49">
        <f t="shared" si="427"/>
        <v>0</v>
      </c>
      <c r="M755" s="368">
        <f t="shared" si="427"/>
        <v>0</v>
      </c>
      <c r="N755" s="49">
        <f t="shared" si="427"/>
        <v>0</v>
      </c>
      <c r="O755" s="49">
        <f t="shared" si="427"/>
        <v>0</v>
      </c>
      <c r="P755" s="49">
        <f t="shared" si="427"/>
        <v>0</v>
      </c>
      <c r="Q755" s="49">
        <f t="shared" si="427"/>
        <v>0</v>
      </c>
      <c r="R755" s="49">
        <f t="shared" si="427"/>
        <v>0</v>
      </c>
      <c r="S755" s="49">
        <f t="shared" si="427"/>
        <v>0</v>
      </c>
      <c r="T755" s="49">
        <f t="shared" si="427"/>
        <v>0</v>
      </c>
      <c r="U755" s="43" t="e">
        <f>SUM(#REF!+#REF!)</f>
        <v>#REF!</v>
      </c>
      <c r="V755" s="49">
        <f t="shared" si="427"/>
        <v>0</v>
      </c>
      <c r="W755" s="43">
        <f t="shared" si="412"/>
        <v>0</v>
      </c>
      <c r="X755" s="51">
        <v>0</v>
      </c>
      <c r="Y755" s="49">
        <f>SUM(Y756)</f>
        <v>0</v>
      </c>
    </row>
    <row r="756" spans="1:25" s="46" customFormat="1" hidden="1" x14ac:dyDescent="0.25">
      <c r="B756" s="66">
        <v>42</v>
      </c>
      <c r="D756" s="49">
        <f>SUM(D757+D765+D768+D773)</f>
        <v>0</v>
      </c>
      <c r="E756" s="49">
        <f>SUM(E757+E765+E768+E773)</f>
        <v>0</v>
      </c>
      <c r="F756" s="43">
        <f t="shared" si="417"/>
        <v>0</v>
      </c>
      <c r="G756" s="49"/>
      <c r="H756" s="49">
        <f>SUM(H757+H765+H768+H773)</f>
        <v>0</v>
      </c>
      <c r="I756" s="368">
        <f>SUM(I757+I765+I768+I773)</f>
        <v>0</v>
      </c>
      <c r="J756" s="49">
        <f t="shared" ref="J756:T756" si="428">SUM(J757+J765+J768+J773)</f>
        <v>0</v>
      </c>
      <c r="K756" s="49">
        <f t="shared" ref="K756" si="429">SUM(K757+K765+K768+K773)</f>
        <v>0</v>
      </c>
      <c r="L756" s="49">
        <f t="shared" si="428"/>
        <v>0</v>
      </c>
      <c r="M756" s="368">
        <f t="shared" si="428"/>
        <v>0</v>
      </c>
      <c r="N756" s="49">
        <f>SUM(N757+N765+N768+N773)</f>
        <v>0</v>
      </c>
      <c r="O756" s="49">
        <f>SUM(O757+O765+O768+O773)</f>
        <v>0</v>
      </c>
      <c r="P756" s="49">
        <f t="shared" si="428"/>
        <v>0</v>
      </c>
      <c r="Q756" s="49">
        <f t="shared" si="428"/>
        <v>0</v>
      </c>
      <c r="R756" s="49">
        <f t="shared" si="428"/>
        <v>0</v>
      </c>
      <c r="S756" s="49">
        <f t="shared" si="428"/>
        <v>0</v>
      </c>
      <c r="T756" s="49">
        <f t="shared" si="428"/>
        <v>0</v>
      </c>
      <c r="U756" s="43" t="e">
        <f>SUM(#REF!+#REF!)</f>
        <v>#REF!</v>
      </c>
      <c r="V756" s="49">
        <f>SUM(V757+V765+V768+V773)</f>
        <v>0</v>
      </c>
      <c r="W756" s="43">
        <f t="shared" si="412"/>
        <v>0</v>
      </c>
      <c r="X756" s="51">
        <v>0</v>
      </c>
      <c r="Y756" s="49">
        <f>SUM(Y757+Y765+Y768+Y773)</f>
        <v>0</v>
      </c>
    </row>
    <row r="757" spans="1:25" s="46" customFormat="1" hidden="1" x14ac:dyDescent="0.25">
      <c r="B757" s="66">
        <v>422</v>
      </c>
      <c r="D757" s="49">
        <f>SUM(D758+D759+D760+D761+D762+D763+D764)</f>
        <v>0</v>
      </c>
      <c r="E757" s="49">
        <f>SUM(E758+E759+E760+E761+E762+E763+E764)</f>
        <v>0</v>
      </c>
      <c r="F757" s="43">
        <f t="shared" si="417"/>
        <v>0</v>
      </c>
      <c r="G757" s="49"/>
      <c r="H757" s="49">
        <f>SUM(H758+H759+H760+H761+H762+H763+H764)</f>
        <v>0</v>
      </c>
      <c r="I757" s="368">
        <f>SUM(I758+I759+I760+I761+I762+I763+I764)</f>
        <v>0</v>
      </c>
      <c r="J757" s="49">
        <f t="shared" ref="J757:T757" si="430">SUM(J758+J759+J760+J761+J762+J763+J764)</f>
        <v>0</v>
      </c>
      <c r="K757" s="49">
        <f t="shared" ref="K757" si="431">SUM(K758+K759+K760+K761+K762+K763+K764)</f>
        <v>0</v>
      </c>
      <c r="L757" s="49">
        <f t="shared" si="430"/>
        <v>0</v>
      </c>
      <c r="M757" s="368">
        <f t="shared" si="430"/>
        <v>0</v>
      </c>
      <c r="N757" s="49">
        <f>SUM(N758+N759+N760+N761+N762+N763+N764)</f>
        <v>0</v>
      </c>
      <c r="O757" s="49">
        <f>SUM(O758+O759+O760+O761+O762+O763+O764)</f>
        <v>0</v>
      </c>
      <c r="P757" s="49">
        <f t="shared" si="430"/>
        <v>0</v>
      </c>
      <c r="Q757" s="49">
        <f t="shared" si="430"/>
        <v>0</v>
      </c>
      <c r="R757" s="49">
        <f t="shared" si="430"/>
        <v>0</v>
      </c>
      <c r="S757" s="49">
        <f t="shared" si="430"/>
        <v>0</v>
      </c>
      <c r="T757" s="49">
        <f t="shared" si="430"/>
        <v>0</v>
      </c>
      <c r="U757" s="43" t="e">
        <f>SUM(#REF!+#REF!)</f>
        <v>#REF!</v>
      </c>
      <c r="V757" s="49">
        <f>SUM(V758+V759+V760+V761+V762+V763+V764)</f>
        <v>0</v>
      </c>
      <c r="W757" s="43">
        <f t="shared" si="412"/>
        <v>0</v>
      </c>
      <c r="X757" s="51">
        <v>0</v>
      </c>
      <c r="Y757" s="49">
        <f>SUM(Y758+Y759+Y760+Y761+Y762+Y763+Y764)</f>
        <v>0</v>
      </c>
    </row>
    <row r="758" spans="1:25" s="57" customFormat="1" hidden="1" x14ac:dyDescent="0.25">
      <c r="A758" s="52"/>
      <c r="B758" s="67" t="s">
        <v>159</v>
      </c>
      <c r="C758" s="68" t="s">
        <v>160</v>
      </c>
      <c r="D758" s="55"/>
      <c r="E758" s="55"/>
      <c r="F758" s="43">
        <f t="shared" si="417"/>
        <v>0</v>
      </c>
      <c r="G758" s="43"/>
      <c r="H758" s="55"/>
      <c r="I758" s="505"/>
      <c r="J758" s="55"/>
      <c r="K758" s="55"/>
      <c r="L758" s="55"/>
      <c r="M758" s="505"/>
      <c r="N758" s="55"/>
      <c r="O758" s="55"/>
      <c r="P758" s="55"/>
      <c r="Q758" s="55"/>
      <c r="R758" s="55"/>
      <c r="S758" s="55"/>
      <c r="T758" s="55"/>
      <c r="U758" s="43" t="e">
        <f>SUM(#REF!+#REF!)</f>
        <v>#REF!</v>
      </c>
      <c r="V758" s="55"/>
      <c r="W758" s="43">
        <f t="shared" si="412"/>
        <v>0</v>
      </c>
      <c r="X758" s="56"/>
      <c r="Y758" s="55"/>
    </row>
    <row r="759" spans="1:25" s="57" customFormat="1" hidden="1" x14ac:dyDescent="0.25">
      <c r="A759" s="52"/>
      <c r="B759" s="67" t="s">
        <v>161</v>
      </c>
      <c r="C759" s="68" t="s">
        <v>162</v>
      </c>
      <c r="D759" s="55"/>
      <c r="E759" s="55"/>
      <c r="F759" s="43">
        <f t="shared" si="417"/>
        <v>0</v>
      </c>
      <c r="G759" s="43"/>
      <c r="H759" s="55"/>
      <c r="I759" s="505"/>
      <c r="J759" s="55"/>
      <c r="K759" s="55"/>
      <c r="L759" s="55"/>
      <c r="M759" s="505"/>
      <c r="N759" s="55"/>
      <c r="O759" s="55"/>
      <c r="P759" s="55"/>
      <c r="Q759" s="55"/>
      <c r="R759" s="55"/>
      <c r="S759" s="55"/>
      <c r="T759" s="55"/>
      <c r="U759" s="43" t="e">
        <f>SUM(#REF!+#REF!)</f>
        <v>#REF!</v>
      </c>
      <c r="V759" s="55"/>
      <c r="W759" s="43">
        <f t="shared" si="412"/>
        <v>0</v>
      </c>
      <c r="X759" s="56"/>
      <c r="Y759" s="55"/>
    </row>
    <row r="760" spans="1:25" s="57" customFormat="1" hidden="1" x14ac:dyDescent="0.25">
      <c r="A760" s="52"/>
      <c r="B760" s="67" t="s">
        <v>163</v>
      </c>
      <c r="C760" s="68" t="s">
        <v>164</v>
      </c>
      <c r="D760" s="55"/>
      <c r="E760" s="55"/>
      <c r="F760" s="43">
        <f t="shared" si="417"/>
        <v>0</v>
      </c>
      <c r="G760" s="43"/>
      <c r="H760" s="55"/>
      <c r="I760" s="505"/>
      <c r="J760" s="55"/>
      <c r="K760" s="55"/>
      <c r="L760" s="55"/>
      <c r="M760" s="505"/>
      <c r="N760" s="55"/>
      <c r="O760" s="55"/>
      <c r="P760" s="55"/>
      <c r="Q760" s="55"/>
      <c r="R760" s="55"/>
      <c r="S760" s="55"/>
      <c r="T760" s="55"/>
      <c r="U760" s="43" t="e">
        <f>SUM(#REF!+#REF!)</f>
        <v>#REF!</v>
      </c>
      <c r="V760" s="55"/>
      <c r="W760" s="43">
        <f t="shared" si="412"/>
        <v>0</v>
      </c>
      <c r="X760" s="56"/>
      <c r="Y760" s="55"/>
    </row>
    <row r="761" spans="1:25" s="57" customFormat="1" hidden="1" x14ac:dyDescent="0.25">
      <c r="A761" s="52"/>
      <c r="B761" s="67" t="s">
        <v>165</v>
      </c>
      <c r="C761" s="68" t="s">
        <v>166</v>
      </c>
      <c r="D761" s="55"/>
      <c r="E761" s="55"/>
      <c r="F761" s="43">
        <f t="shared" ref="F761:F775" si="432">SUM(H761:T761)</f>
        <v>0</v>
      </c>
      <c r="G761" s="43"/>
      <c r="H761" s="55"/>
      <c r="I761" s="505"/>
      <c r="J761" s="55"/>
      <c r="K761" s="55"/>
      <c r="L761" s="55"/>
      <c r="M761" s="505"/>
      <c r="N761" s="55"/>
      <c r="O761" s="55"/>
      <c r="P761" s="55"/>
      <c r="Q761" s="55"/>
      <c r="R761" s="55"/>
      <c r="S761" s="55"/>
      <c r="T761" s="55"/>
      <c r="U761" s="43" t="e">
        <f>SUM(#REF!+#REF!)</f>
        <v>#REF!</v>
      </c>
      <c r="V761" s="55"/>
      <c r="W761" s="43">
        <f t="shared" si="412"/>
        <v>0</v>
      </c>
      <c r="X761" s="56"/>
      <c r="Y761" s="55"/>
    </row>
    <row r="762" spans="1:25" s="57" customFormat="1" hidden="1" x14ac:dyDescent="0.25">
      <c r="A762" s="52"/>
      <c r="B762" s="67" t="s">
        <v>167</v>
      </c>
      <c r="C762" s="68" t="s">
        <v>168</v>
      </c>
      <c r="D762" s="55"/>
      <c r="E762" s="55"/>
      <c r="F762" s="43">
        <f t="shared" si="432"/>
        <v>0</v>
      </c>
      <c r="G762" s="43"/>
      <c r="H762" s="55"/>
      <c r="I762" s="505"/>
      <c r="J762" s="55"/>
      <c r="K762" s="55"/>
      <c r="L762" s="55"/>
      <c r="M762" s="505"/>
      <c r="N762" s="55"/>
      <c r="O762" s="55"/>
      <c r="P762" s="55"/>
      <c r="Q762" s="55"/>
      <c r="R762" s="55"/>
      <c r="S762" s="55"/>
      <c r="T762" s="55"/>
      <c r="U762" s="43" t="e">
        <f>SUM(#REF!+#REF!)</f>
        <v>#REF!</v>
      </c>
      <c r="V762" s="55"/>
      <c r="W762" s="43">
        <f t="shared" si="412"/>
        <v>0</v>
      </c>
      <c r="X762" s="56"/>
      <c r="Y762" s="55"/>
    </row>
    <row r="763" spans="1:25" s="57" customFormat="1" hidden="1" x14ac:dyDescent="0.25">
      <c r="A763" s="52"/>
      <c r="B763" s="67" t="s">
        <v>169</v>
      </c>
      <c r="C763" s="68" t="s">
        <v>170</v>
      </c>
      <c r="D763" s="55"/>
      <c r="E763" s="55"/>
      <c r="F763" s="43">
        <f t="shared" si="432"/>
        <v>0</v>
      </c>
      <c r="G763" s="43"/>
      <c r="H763" s="55"/>
      <c r="I763" s="505"/>
      <c r="J763" s="55"/>
      <c r="K763" s="55"/>
      <c r="L763" s="55"/>
      <c r="M763" s="505"/>
      <c r="N763" s="55"/>
      <c r="O763" s="55"/>
      <c r="P763" s="55"/>
      <c r="Q763" s="55"/>
      <c r="R763" s="55"/>
      <c r="S763" s="55"/>
      <c r="T763" s="55"/>
      <c r="U763" s="43" t="e">
        <f>SUM(#REF!+#REF!)</f>
        <v>#REF!</v>
      </c>
      <c r="V763" s="55"/>
      <c r="W763" s="43">
        <f t="shared" si="412"/>
        <v>0</v>
      </c>
      <c r="X763" s="56"/>
      <c r="Y763" s="55"/>
    </row>
    <row r="764" spans="1:25" s="57" customFormat="1" hidden="1" x14ac:dyDescent="0.25">
      <c r="A764" s="52"/>
      <c r="B764" s="67" t="s">
        <v>171</v>
      </c>
      <c r="C764" s="68" t="s">
        <v>172</v>
      </c>
      <c r="D764" s="55"/>
      <c r="E764" s="55"/>
      <c r="F764" s="43">
        <f t="shared" si="432"/>
        <v>0</v>
      </c>
      <c r="G764" s="43"/>
      <c r="H764" s="55"/>
      <c r="I764" s="505"/>
      <c r="J764" s="55"/>
      <c r="K764" s="55"/>
      <c r="L764" s="55"/>
      <c r="M764" s="505"/>
      <c r="N764" s="55"/>
      <c r="O764" s="55"/>
      <c r="P764" s="55"/>
      <c r="Q764" s="55"/>
      <c r="R764" s="55"/>
      <c r="S764" s="55"/>
      <c r="T764" s="55"/>
      <c r="U764" s="43" t="e">
        <f>SUM(#REF!+#REF!)</f>
        <v>#REF!</v>
      </c>
      <c r="V764" s="55"/>
      <c r="W764" s="43">
        <f t="shared" si="412"/>
        <v>0</v>
      </c>
      <c r="X764" s="56"/>
      <c r="Y764" s="55"/>
    </row>
    <row r="765" spans="1:25" s="61" customFormat="1" hidden="1" x14ac:dyDescent="0.25">
      <c r="A765" s="58"/>
      <c r="B765" s="58">
        <v>423</v>
      </c>
      <c r="C765" s="69"/>
      <c r="D765" s="60">
        <f>SUM(D766+D767)</f>
        <v>0</v>
      </c>
      <c r="E765" s="60">
        <f>SUM(E766+E767)</f>
        <v>0</v>
      </c>
      <c r="F765" s="43">
        <f t="shared" si="432"/>
        <v>0</v>
      </c>
      <c r="G765" s="60"/>
      <c r="H765" s="60">
        <f>SUM(H766+H767)</f>
        <v>0</v>
      </c>
      <c r="I765" s="506">
        <f>SUM(I766+I767)</f>
        <v>0</v>
      </c>
      <c r="J765" s="60">
        <f t="shared" ref="J765:T765" si="433">SUM(J766+J767)</f>
        <v>0</v>
      </c>
      <c r="K765" s="60">
        <f t="shared" ref="K765" si="434">SUM(K766+K767)</f>
        <v>0</v>
      </c>
      <c r="L765" s="60">
        <f t="shared" si="433"/>
        <v>0</v>
      </c>
      <c r="M765" s="506">
        <f t="shared" si="433"/>
        <v>0</v>
      </c>
      <c r="N765" s="60">
        <f>SUM(N766+N767)</f>
        <v>0</v>
      </c>
      <c r="O765" s="60">
        <f>SUM(O766+O767)</f>
        <v>0</v>
      </c>
      <c r="P765" s="60">
        <f t="shared" si="433"/>
        <v>0</v>
      </c>
      <c r="Q765" s="60">
        <f t="shared" si="433"/>
        <v>0</v>
      </c>
      <c r="R765" s="60">
        <f t="shared" si="433"/>
        <v>0</v>
      </c>
      <c r="S765" s="60">
        <f t="shared" si="433"/>
        <v>0</v>
      </c>
      <c r="T765" s="60">
        <f t="shared" si="433"/>
        <v>0</v>
      </c>
      <c r="U765" s="43" t="e">
        <f>SUM(#REF!+#REF!)</f>
        <v>#REF!</v>
      </c>
      <c r="V765" s="60">
        <f>SUM(V766+V767)</f>
        <v>0</v>
      </c>
      <c r="W765" s="43">
        <f t="shared" si="412"/>
        <v>0</v>
      </c>
      <c r="X765" s="51">
        <v>0</v>
      </c>
      <c r="Y765" s="60">
        <f>SUM(Y766+Y767)</f>
        <v>0</v>
      </c>
    </row>
    <row r="766" spans="1:25" s="57" customFormat="1" hidden="1" x14ac:dyDescent="0.25">
      <c r="A766" s="52"/>
      <c r="B766" s="67" t="s">
        <v>173</v>
      </c>
      <c r="C766" s="68" t="s">
        <v>174</v>
      </c>
      <c r="D766" s="55"/>
      <c r="E766" s="55"/>
      <c r="F766" s="43">
        <f t="shared" si="432"/>
        <v>0</v>
      </c>
      <c r="G766" s="43"/>
      <c r="H766" s="55"/>
      <c r="I766" s="505"/>
      <c r="J766" s="55"/>
      <c r="K766" s="55"/>
      <c r="L766" s="55"/>
      <c r="M766" s="505"/>
      <c r="N766" s="55"/>
      <c r="O766" s="55"/>
      <c r="P766" s="55"/>
      <c r="Q766" s="55"/>
      <c r="R766" s="55"/>
      <c r="S766" s="55"/>
      <c r="T766" s="55"/>
      <c r="U766" s="43" t="e">
        <f>SUM(#REF!+#REF!)</f>
        <v>#REF!</v>
      </c>
      <c r="V766" s="55"/>
      <c r="W766" s="43">
        <f t="shared" si="412"/>
        <v>0</v>
      </c>
      <c r="X766" s="56"/>
      <c r="Y766" s="55"/>
    </row>
    <row r="767" spans="1:25" s="57" customFormat="1" hidden="1" x14ac:dyDescent="0.25">
      <c r="A767" s="52"/>
      <c r="B767" s="67" t="s">
        <v>175</v>
      </c>
      <c r="C767" s="68" t="s">
        <v>176</v>
      </c>
      <c r="D767" s="55"/>
      <c r="E767" s="55"/>
      <c r="F767" s="43">
        <f t="shared" si="432"/>
        <v>0</v>
      </c>
      <c r="G767" s="43"/>
      <c r="H767" s="55"/>
      <c r="I767" s="505"/>
      <c r="J767" s="55"/>
      <c r="K767" s="55"/>
      <c r="L767" s="55"/>
      <c r="M767" s="505"/>
      <c r="N767" s="55"/>
      <c r="O767" s="55"/>
      <c r="P767" s="55"/>
      <c r="Q767" s="55"/>
      <c r="R767" s="55"/>
      <c r="S767" s="55"/>
      <c r="T767" s="55"/>
      <c r="U767" s="43" t="e">
        <f>SUM(#REF!+#REF!)</f>
        <v>#REF!</v>
      </c>
      <c r="V767" s="55"/>
      <c r="W767" s="43">
        <f t="shared" si="412"/>
        <v>0</v>
      </c>
      <c r="X767" s="56"/>
      <c r="Y767" s="55"/>
    </row>
    <row r="768" spans="1:25" s="61" customFormat="1" hidden="1" x14ac:dyDescent="0.25">
      <c r="A768" s="58"/>
      <c r="B768" s="58">
        <v>424</v>
      </c>
      <c r="C768" s="69"/>
      <c r="D768" s="60">
        <f>SUM(D769+D770+D771+D772)</f>
        <v>0</v>
      </c>
      <c r="E768" s="60">
        <f>SUM(E769+E770+E771+E772)</f>
        <v>0</v>
      </c>
      <c r="F768" s="43">
        <f t="shared" si="432"/>
        <v>0</v>
      </c>
      <c r="G768" s="60"/>
      <c r="H768" s="60">
        <f>SUM(H769+H770+H771+H772)</f>
        <v>0</v>
      </c>
      <c r="I768" s="506">
        <f>SUM(I769+I770+I771+I772)</f>
        <v>0</v>
      </c>
      <c r="J768" s="60">
        <f t="shared" ref="J768:T768" si="435">SUM(J769+J770+J771+J772)</f>
        <v>0</v>
      </c>
      <c r="K768" s="60">
        <f t="shared" ref="K768" si="436">SUM(K769+K770+K771+K772)</f>
        <v>0</v>
      </c>
      <c r="L768" s="60">
        <f t="shared" si="435"/>
        <v>0</v>
      </c>
      <c r="M768" s="506">
        <f t="shared" si="435"/>
        <v>0</v>
      </c>
      <c r="N768" s="60">
        <f>SUM(N769+N770+N771+N772)</f>
        <v>0</v>
      </c>
      <c r="O768" s="60">
        <f>SUM(O769+O770+O771+O772)</f>
        <v>0</v>
      </c>
      <c r="P768" s="60">
        <f t="shared" si="435"/>
        <v>0</v>
      </c>
      <c r="Q768" s="60">
        <f t="shared" si="435"/>
        <v>0</v>
      </c>
      <c r="R768" s="60">
        <f t="shared" si="435"/>
        <v>0</v>
      </c>
      <c r="S768" s="60">
        <f t="shared" si="435"/>
        <v>0</v>
      </c>
      <c r="T768" s="60">
        <f t="shared" si="435"/>
        <v>0</v>
      </c>
      <c r="U768" s="43" t="e">
        <f>SUM(#REF!+#REF!)</f>
        <v>#REF!</v>
      </c>
      <c r="V768" s="60">
        <f>SUM(V769+V770+V771+V772)</f>
        <v>0</v>
      </c>
      <c r="W768" s="43">
        <f t="shared" si="412"/>
        <v>0</v>
      </c>
      <c r="X768" s="51">
        <v>0</v>
      </c>
      <c r="Y768" s="60">
        <f>SUM(Y769+Y770+Y771+Y772)</f>
        <v>0</v>
      </c>
    </row>
    <row r="769" spans="1:25" s="57" customFormat="1" hidden="1" x14ac:dyDescent="0.25">
      <c r="A769" s="52"/>
      <c r="B769" s="70">
        <v>4241</v>
      </c>
      <c r="C769" s="71" t="s">
        <v>177</v>
      </c>
      <c r="D769" s="55"/>
      <c r="E769" s="55"/>
      <c r="F769" s="43">
        <f t="shared" si="432"/>
        <v>0</v>
      </c>
      <c r="G769" s="43"/>
      <c r="H769" s="55"/>
      <c r="I769" s="505"/>
      <c r="J769" s="55"/>
      <c r="K769" s="55"/>
      <c r="L769" s="55"/>
      <c r="M769" s="505"/>
      <c r="N769" s="55"/>
      <c r="O769" s="55"/>
      <c r="P769" s="55"/>
      <c r="Q769" s="55"/>
      <c r="R769" s="55"/>
      <c r="S769" s="55"/>
      <c r="T769" s="55"/>
      <c r="U769" s="43" t="e">
        <f>SUM(#REF!+#REF!)</f>
        <v>#REF!</v>
      </c>
      <c r="V769" s="55"/>
      <c r="W769" s="43">
        <f t="shared" si="412"/>
        <v>0</v>
      </c>
      <c r="X769" s="56"/>
      <c r="Y769" s="55"/>
    </row>
    <row r="770" spans="1:25" s="57" customFormat="1" hidden="1" x14ac:dyDescent="0.25">
      <c r="A770" s="52"/>
      <c r="B770" s="70">
        <v>4242</v>
      </c>
      <c r="C770" s="72" t="s">
        <v>178</v>
      </c>
      <c r="D770" s="55"/>
      <c r="E770" s="55"/>
      <c r="F770" s="43">
        <f t="shared" si="432"/>
        <v>0</v>
      </c>
      <c r="G770" s="43"/>
      <c r="H770" s="55"/>
      <c r="I770" s="505"/>
      <c r="J770" s="55"/>
      <c r="K770" s="55"/>
      <c r="L770" s="55"/>
      <c r="M770" s="505"/>
      <c r="N770" s="55"/>
      <c r="O770" s="55"/>
      <c r="P770" s="55"/>
      <c r="Q770" s="55"/>
      <c r="R770" s="55"/>
      <c r="S770" s="55"/>
      <c r="T770" s="55"/>
      <c r="U770" s="43" t="e">
        <f>SUM(#REF!+#REF!)</f>
        <v>#REF!</v>
      </c>
      <c r="V770" s="55"/>
      <c r="W770" s="43">
        <f t="shared" si="412"/>
        <v>0</v>
      </c>
      <c r="X770" s="56"/>
      <c r="Y770" s="55"/>
    </row>
    <row r="771" spans="1:25" s="57" customFormat="1" hidden="1" x14ac:dyDescent="0.25">
      <c r="A771" s="52"/>
      <c r="B771" s="70">
        <v>4243</v>
      </c>
      <c r="C771" s="72" t="s">
        <v>179</v>
      </c>
      <c r="D771" s="55"/>
      <c r="E771" s="55"/>
      <c r="F771" s="43">
        <f t="shared" si="432"/>
        <v>0</v>
      </c>
      <c r="G771" s="43"/>
      <c r="H771" s="55"/>
      <c r="I771" s="505"/>
      <c r="J771" s="55"/>
      <c r="K771" s="55"/>
      <c r="L771" s="55"/>
      <c r="M771" s="505"/>
      <c r="N771" s="55"/>
      <c r="O771" s="55"/>
      <c r="P771" s="55"/>
      <c r="Q771" s="55"/>
      <c r="R771" s="55"/>
      <c r="S771" s="55"/>
      <c r="T771" s="55"/>
      <c r="U771" s="43" t="e">
        <f>SUM(#REF!+#REF!)</f>
        <v>#REF!</v>
      </c>
      <c r="V771" s="55"/>
      <c r="W771" s="43">
        <f t="shared" si="412"/>
        <v>0</v>
      </c>
      <c r="X771" s="56"/>
      <c r="Y771" s="55"/>
    </row>
    <row r="772" spans="1:25" s="57" customFormat="1" hidden="1" x14ac:dyDescent="0.25">
      <c r="A772" s="52"/>
      <c r="B772" s="70">
        <v>4244</v>
      </c>
      <c r="C772" s="72" t="s">
        <v>180</v>
      </c>
      <c r="D772" s="55"/>
      <c r="E772" s="55"/>
      <c r="F772" s="43">
        <f t="shared" si="432"/>
        <v>0</v>
      </c>
      <c r="G772" s="43"/>
      <c r="H772" s="55"/>
      <c r="I772" s="505"/>
      <c r="J772" s="55"/>
      <c r="K772" s="55"/>
      <c r="L772" s="55"/>
      <c r="M772" s="505"/>
      <c r="N772" s="55"/>
      <c r="O772" s="55"/>
      <c r="P772" s="55"/>
      <c r="Q772" s="55"/>
      <c r="R772" s="55"/>
      <c r="S772" s="55"/>
      <c r="T772" s="55"/>
      <c r="U772" s="43" t="e">
        <f>SUM(#REF!+#REF!)</f>
        <v>#REF!</v>
      </c>
      <c r="V772" s="55"/>
      <c r="W772" s="43">
        <f t="shared" si="412"/>
        <v>0</v>
      </c>
      <c r="X772" s="56"/>
      <c r="Y772" s="55"/>
    </row>
    <row r="773" spans="1:25" s="61" customFormat="1" hidden="1" x14ac:dyDescent="0.25">
      <c r="A773" s="58"/>
      <c r="B773" s="58">
        <v>426</v>
      </c>
      <c r="C773" s="73"/>
      <c r="D773" s="60">
        <f>SUM(D774+D775)</f>
        <v>0</v>
      </c>
      <c r="E773" s="60">
        <f>SUM(E774+E775)</f>
        <v>0</v>
      </c>
      <c r="F773" s="43">
        <f t="shared" si="432"/>
        <v>0</v>
      </c>
      <c r="G773" s="60"/>
      <c r="H773" s="60">
        <f>SUM(H774+H775)</f>
        <v>0</v>
      </c>
      <c r="I773" s="506">
        <f>SUM(I774+I775)</f>
        <v>0</v>
      </c>
      <c r="J773" s="60">
        <f t="shared" ref="J773:T773" si="437">SUM(J774+J775)</f>
        <v>0</v>
      </c>
      <c r="K773" s="60">
        <f t="shared" ref="K773" si="438">SUM(K774+K775)</f>
        <v>0</v>
      </c>
      <c r="L773" s="60">
        <f t="shared" si="437"/>
        <v>0</v>
      </c>
      <c r="M773" s="506">
        <f t="shared" si="437"/>
        <v>0</v>
      </c>
      <c r="N773" s="60">
        <f>SUM(N774+N775)</f>
        <v>0</v>
      </c>
      <c r="O773" s="60">
        <f>SUM(O774+O775)</f>
        <v>0</v>
      </c>
      <c r="P773" s="60">
        <f t="shared" si="437"/>
        <v>0</v>
      </c>
      <c r="Q773" s="60">
        <f t="shared" si="437"/>
        <v>0</v>
      </c>
      <c r="R773" s="60">
        <f t="shared" si="437"/>
        <v>0</v>
      </c>
      <c r="S773" s="60">
        <f t="shared" si="437"/>
        <v>0</v>
      </c>
      <c r="T773" s="60">
        <f t="shared" si="437"/>
        <v>0</v>
      </c>
      <c r="U773" s="43" t="e">
        <f>SUM(#REF!+#REF!)</f>
        <v>#REF!</v>
      </c>
      <c r="V773" s="60">
        <f>SUM(V774+V775)</f>
        <v>0</v>
      </c>
      <c r="W773" s="43">
        <f t="shared" si="412"/>
        <v>0</v>
      </c>
      <c r="X773" s="51">
        <v>0</v>
      </c>
      <c r="Y773" s="60">
        <f>SUM(Y774+Y775)</f>
        <v>0</v>
      </c>
    </row>
    <row r="774" spans="1:25" s="57" customFormat="1" hidden="1" x14ac:dyDescent="0.25">
      <c r="A774" s="52"/>
      <c r="B774" s="67">
        <v>4262</v>
      </c>
      <c r="C774" s="68" t="s">
        <v>181</v>
      </c>
      <c r="D774" s="55"/>
      <c r="E774" s="55"/>
      <c r="F774" s="43">
        <f t="shared" si="432"/>
        <v>0</v>
      </c>
      <c r="G774" s="43"/>
      <c r="H774" s="55"/>
      <c r="I774" s="505"/>
      <c r="J774" s="55"/>
      <c r="K774" s="55"/>
      <c r="L774" s="55"/>
      <c r="M774" s="505"/>
      <c r="N774" s="55"/>
      <c r="O774" s="55"/>
      <c r="P774" s="55"/>
      <c r="Q774" s="55"/>
      <c r="R774" s="55"/>
      <c r="S774" s="55"/>
      <c r="T774" s="55"/>
      <c r="U774" s="43" t="e">
        <f>SUM(#REF!+#REF!)</f>
        <v>#REF!</v>
      </c>
      <c r="V774" s="55"/>
      <c r="W774" s="43">
        <f t="shared" si="412"/>
        <v>0</v>
      </c>
      <c r="X774" s="56"/>
      <c r="Y774" s="55"/>
    </row>
    <row r="775" spans="1:25" s="57" customFormat="1" hidden="1" x14ac:dyDescent="0.25">
      <c r="A775" s="52"/>
      <c r="B775" s="67">
        <v>4263</v>
      </c>
      <c r="C775" s="68" t="s">
        <v>182</v>
      </c>
      <c r="D775" s="55"/>
      <c r="E775" s="55"/>
      <c r="F775" s="43">
        <f t="shared" si="432"/>
        <v>0</v>
      </c>
      <c r="G775" s="43"/>
      <c r="H775" s="55"/>
      <c r="I775" s="505"/>
      <c r="J775" s="55"/>
      <c r="K775" s="55"/>
      <c r="L775" s="55"/>
      <c r="M775" s="505"/>
      <c r="N775" s="55"/>
      <c r="O775" s="55"/>
      <c r="P775" s="55"/>
      <c r="Q775" s="55"/>
      <c r="R775" s="55"/>
      <c r="S775" s="55"/>
      <c r="T775" s="55"/>
      <c r="U775" s="43" t="e">
        <f>SUM(#REF!+#REF!)</f>
        <v>#REF!</v>
      </c>
      <c r="V775" s="55"/>
      <c r="W775" s="43">
        <f t="shared" si="412"/>
        <v>0</v>
      </c>
      <c r="X775" s="56"/>
      <c r="Y775" s="55"/>
    </row>
    <row r="776" spans="1:25" x14ac:dyDescent="0.25">
      <c r="W776" s="43">
        <f t="shared" si="412"/>
        <v>0</v>
      </c>
      <c r="X776" s="74"/>
    </row>
    <row r="777" spans="1:25" s="46" customFormat="1" x14ac:dyDescent="0.25">
      <c r="B777" s="47"/>
      <c r="C777" s="48" t="s">
        <v>195</v>
      </c>
      <c r="D777" s="49">
        <f>SUM(D778+D838)</f>
        <v>0</v>
      </c>
      <c r="E777" s="49">
        <f>SUM(E778+E838)</f>
        <v>0</v>
      </c>
      <c r="F777" s="43">
        <f t="shared" ref="F777:F808" si="439">SUM(H777:T777)</f>
        <v>66600</v>
      </c>
      <c r="G777" s="49"/>
      <c r="H777" s="49">
        <f>SUM(H778+H838)</f>
        <v>6600</v>
      </c>
      <c r="I777" s="368">
        <f>SUM(I778+I838)</f>
        <v>0</v>
      </c>
      <c r="J777" s="49">
        <f t="shared" ref="J777:T777" si="440">SUM(J778+J838)</f>
        <v>20400</v>
      </c>
      <c r="K777" s="49">
        <f t="shared" si="440"/>
        <v>32000</v>
      </c>
      <c r="L777" s="49">
        <f t="shared" si="440"/>
        <v>1000</v>
      </c>
      <c r="M777" s="368">
        <f t="shared" si="440"/>
        <v>0</v>
      </c>
      <c r="N777" s="49">
        <f>SUM(N778+N838)</f>
        <v>0</v>
      </c>
      <c r="O777" s="49">
        <f>SUM(O778+O838)</f>
        <v>2600</v>
      </c>
      <c r="P777" s="49">
        <f t="shared" si="440"/>
        <v>0</v>
      </c>
      <c r="Q777" s="49">
        <f t="shared" si="440"/>
        <v>0</v>
      </c>
      <c r="R777" s="49">
        <f t="shared" si="440"/>
        <v>4000</v>
      </c>
      <c r="S777" s="49">
        <f t="shared" si="440"/>
        <v>0</v>
      </c>
      <c r="T777" s="49">
        <f t="shared" si="440"/>
        <v>0</v>
      </c>
      <c r="U777" s="43" t="e">
        <f>SUM(#REF!+#REF!)</f>
        <v>#REF!</v>
      </c>
      <c r="V777" s="49">
        <f>SUM(V778+V838)</f>
        <v>0</v>
      </c>
      <c r="W777" s="43">
        <f t="shared" si="412"/>
        <v>66600</v>
      </c>
      <c r="X777" s="49">
        <f>SUM(X778+X838)</f>
        <v>48776</v>
      </c>
      <c r="Y777" s="49">
        <f>SUM(Y778+Y838)</f>
        <v>49265</v>
      </c>
    </row>
    <row r="778" spans="1:25" s="46" customFormat="1" x14ac:dyDescent="0.25">
      <c r="B778" s="50">
        <v>3</v>
      </c>
      <c r="C778" s="46" t="s">
        <v>74</v>
      </c>
      <c r="D778" s="49">
        <f>SUM(D779+D791+D824)</f>
        <v>0</v>
      </c>
      <c r="E778" s="49">
        <f>SUM(E779+E791+E824)</f>
        <v>0</v>
      </c>
      <c r="F778" s="43">
        <f t="shared" si="439"/>
        <v>66600</v>
      </c>
      <c r="G778" s="49"/>
      <c r="H778" s="49">
        <f>SUM(H779+H791+H824)</f>
        <v>6600</v>
      </c>
      <c r="I778" s="368">
        <f>SUM(I779+I791+I824)</f>
        <v>0</v>
      </c>
      <c r="J778" s="49">
        <f t="shared" ref="J778:T778" si="441">SUM(J779+J791+J824)</f>
        <v>20400</v>
      </c>
      <c r="K778" s="49">
        <f t="shared" ref="K778" si="442">SUM(K779+K791+K824)</f>
        <v>32000</v>
      </c>
      <c r="L778" s="49">
        <f>SUM(L779+L791+L824+L835)</f>
        <v>1000</v>
      </c>
      <c r="M778" s="368">
        <f>SUM(M779+M791+M824+M835)</f>
        <v>0</v>
      </c>
      <c r="N778" s="49">
        <f>SUM(N779+N791+N824)</f>
        <v>0</v>
      </c>
      <c r="O778" s="49">
        <f>SUM(O779+O791+O824)</f>
        <v>2600</v>
      </c>
      <c r="P778" s="49">
        <f t="shared" si="441"/>
        <v>0</v>
      </c>
      <c r="Q778" s="49">
        <f t="shared" si="441"/>
        <v>0</v>
      </c>
      <c r="R778" s="49">
        <f t="shared" si="441"/>
        <v>4000</v>
      </c>
      <c r="S778" s="49">
        <f t="shared" si="441"/>
        <v>0</v>
      </c>
      <c r="T778" s="49">
        <f t="shared" si="441"/>
        <v>0</v>
      </c>
      <c r="U778" s="43" t="e">
        <f>SUM(#REF!+#REF!)</f>
        <v>#REF!</v>
      </c>
      <c r="V778" s="49">
        <f>SUM(V779+V791+V824)</f>
        <v>0</v>
      </c>
      <c r="W778" s="43">
        <f t="shared" si="412"/>
        <v>66600</v>
      </c>
      <c r="X778" s="49">
        <f>SUM(X779+X791+X824+X835)</f>
        <v>48776</v>
      </c>
      <c r="Y778" s="49">
        <f>SUM(Y779+Y791+Y824+Y835)</f>
        <v>49265</v>
      </c>
    </row>
    <row r="779" spans="1:25" s="46" customFormat="1" x14ac:dyDescent="0.25">
      <c r="B779" s="50">
        <v>31</v>
      </c>
      <c r="D779" s="49">
        <f>SUM(D780+D785+D787)</f>
        <v>0</v>
      </c>
      <c r="E779" s="49">
        <f>SUM(E780+E785+E787)</f>
        <v>0</v>
      </c>
      <c r="F779" s="43">
        <f t="shared" si="439"/>
        <v>1340</v>
      </c>
      <c r="G779" s="49"/>
      <c r="H779" s="49">
        <f>SUM(H780+H785+H787)</f>
        <v>0</v>
      </c>
      <c r="I779" s="368">
        <f>SUM(I780+I785+I787)</f>
        <v>0</v>
      </c>
      <c r="J779" s="49">
        <f t="shared" ref="J779:T779" si="443">SUM(J780+J785+J787)</f>
        <v>1165</v>
      </c>
      <c r="K779" s="49">
        <f t="shared" ref="K779" si="444">SUM(K780+K785+K787)</f>
        <v>0</v>
      </c>
      <c r="L779" s="49">
        <f t="shared" si="443"/>
        <v>0</v>
      </c>
      <c r="M779" s="368">
        <f t="shared" si="443"/>
        <v>0</v>
      </c>
      <c r="N779" s="49">
        <f>SUM(N780+N785+N787)</f>
        <v>0</v>
      </c>
      <c r="O779" s="49">
        <f>SUM(O780+O785+O787)</f>
        <v>175</v>
      </c>
      <c r="P779" s="49">
        <f t="shared" si="443"/>
        <v>0</v>
      </c>
      <c r="Q779" s="49">
        <f t="shared" si="443"/>
        <v>0</v>
      </c>
      <c r="R779" s="49">
        <f t="shared" si="443"/>
        <v>0</v>
      </c>
      <c r="S779" s="49">
        <f t="shared" si="443"/>
        <v>0</v>
      </c>
      <c r="T779" s="49">
        <f t="shared" si="443"/>
        <v>0</v>
      </c>
      <c r="U779" s="43" t="e">
        <f>SUM(#REF!+#REF!)</f>
        <v>#REF!</v>
      </c>
      <c r="V779" s="49">
        <f>SUM(V780+V785+V787)</f>
        <v>0</v>
      </c>
      <c r="W779" s="43">
        <f t="shared" ref="W779:W842" si="445">SUM(H779:R779)</f>
        <v>1340</v>
      </c>
      <c r="X779" s="49">
        <v>182</v>
      </c>
      <c r="Y779" s="49">
        <v>185</v>
      </c>
    </row>
    <row r="780" spans="1:25" s="46" customFormat="1" x14ac:dyDescent="0.25">
      <c r="B780" s="50">
        <v>311</v>
      </c>
      <c r="D780" s="49">
        <f>SUM(D781+D782+D783+D784)</f>
        <v>0</v>
      </c>
      <c r="E780" s="49">
        <f>SUM(E781+E782+E783+E784)</f>
        <v>0</v>
      </c>
      <c r="F780" s="43">
        <f t="shared" si="439"/>
        <v>1150</v>
      </c>
      <c r="G780" s="49"/>
      <c r="H780" s="49">
        <f>SUM(H781+H782+H783+H784)</f>
        <v>0</v>
      </c>
      <c r="I780" s="368">
        <f>SUM(I781+I782+I783+I784)</f>
        <v>0</v>
      </c>
      <c r="J780" s="49">
        <f t="shared" ref="J780:T780" si="446">SUM(J781+J782+J783+J784)</f>
        <v>1000</v>
      </c>
      <c r="K780" s="49">
        <f t="shared" ref="K780" si="447">SUM(K781+K782+K783+K784)</f>
        <v>0</v>
      </c>
      <c r="L780" s="49">
        <f t="shared" si="446"/>
        <v>0</v>
      </c>
      <c r="M780" s="368">
        <f t="shared" si="446"/>
        <v>0</v>
      </c>
      <c r="N780" s="49">
        <f>SUM(N781+N782+N783+N784)</f>
        <v>0</v>
      </c>
      <c r="O780" s="49">
        <f>SUM(O781+O782+O783+O784)</f>
        <v>150</v>
      </c>
      <c r="P780" s="49">
        <f t="shared" si="446"/>
        <v>0</v>
      </c>
      <c r="Q780" s="49">
        <f t="shared" si="446"/>
        <v>0</v>
      </c>
      <c r="R780" s="49">
        <f t="shared" si="446"/>
        <v>0</v>
      </c>
      <c r="S780" s="49">
        <f t="shared" si="446"/>
        <v>0</v>
      </c>
      <c r="T780" s="49">
        <f t="shared" si="446"/>
        <v>0</v>
      </c>
      <c r="U780" s="43" t="e">
        <f>SUM(#REF!+#REF!)</f>
        <v>#REF!</v>
      </c>
      <c r="V780" s="49">
        <f>SUM(V781+V782+V783+V784)</f>
        <v>0</v>
      </c>
      <c r="W780" s="43">
        <f t="shared" si="445"/>
        <v>1150</v>
      </c>
      <c r="X780" s="51">
        <v>0</v>
      </c>
      <c r="Y780" s="49">
        <f>SUM(Y781+Y782+Y783+Y784)</f>
        <v>0</v>
      </c>
    </row>
    <row r="781" spans="1:25" s="57" customFormat="1" x14ac:dyDescent="0.25">
      <c r="A781" s="52"/>
      <c r="B781" s="53" t="s">
        <v>75</v>
      </c>
      <c r="C781" s="54" t="s">
        <v>76</v>
      </c>
      <c r="D781" s="55"/>
      <c r="E781" s="55"/>
      <c r="F781" s="43">
        <f t="shared" si="439"/>
        <v>1150</v>
      </c>
      <c r="G781" s="43"/>
      <c r="H781" s="55"/>
      <c r="I781" s="505"/>
      <c r="J781" s="55">
        <v>1000</v>
      </c>
      <c r="K781" s="55"/>
      <c r="L781" s="55"/>
      <c r="M781" s="505"/>
      <c r="N781" s="55"/>
      <c r="O781" s="55">
        <v>150</v>
      </c>
      <c r="P781" s="55"/>
      <c r="Q781" s="55"/>
      <c r="R781" s="55"/>
      <c r="S781" s="55"/>
      <c r="T781" s="55"/>
      <c r="U781" s="43" t="e">
        <f>SUM(#REF!+#REF!)</f>
        <v>#REF!</v>
      </c>
      <c r="V781" s="55"/>
      <c r="W781" s="43">
        <f t="shared" si="445"/>
        <v>1150</v>
      </c>
      <c r="X781" s="56"/>
      <c r="Y781" s="55"/>
    </row>
    <row r="782" spans="1:25" s="57" customFormat="1" hidden="1" x14ac:dyDescent="0.25">
      <c r="A782" s="52"/>
      <c r="B782" s="53" t="s">
        <v>77</v>
      </c>
      <c r="C782" s="54" t="s">
        <v>78</v>
      </c>
      <c r="D782" s="55"/>
      <c r="E782" s="55"/>
      <c r="F782" s="43">
        <f t="shared" si="439"/>
        <v>0</v>
      </c>
      <c r="G782" s="43"/>
      <c r="H782" s="55"/>
      <c r="I782" s="505"/>
      <c r="J782" s="55"/>
      <c r="K782" s="55"/>
      <c r="L782" s="55"/>
      <c r="M782" s="505"/>
      <c r="N782" s="55"/>
      <c r="O782" s="55"/>
      <c r="P782" s="55"/>
      <c r="Q782" s="55"/>
      <c r="R782" s="55"/>
      <c r="S782" s="55"/>
      <c r="T782" s="55"/>
      <c r="U782" s="43" t="e">
        <f>SUM(#REF!+#REF!)</f>
        <v>#REF!</v>
      </c>
      <c r="V782" s="55"/>
      <c r="W782" s="43">
        <f t="shared" si="445"/>
        <v>0</v>
      </c>
      <c r="X782" s="56"/>
      <c r="Y782" s="55"/>
    </row>
    <row r="783" spans="1:25" s="57" customFormat="1" hidden="1" x14ac:dyDescent="0.25">
      <c r="A783" s="52"/>
      <c r="B783" s="53" t="s">
        <v>79</v>
      </c>
      <c r="C783" s="54" t="s">
        <v>80</v>
      </c>
      <c r="D783" s="55"/>
      <c r="E783" s="55"/>
      <c r="F783" s="43">
        <f t="shared" si="439"/>
        <v>0</v>
      </c>
      <c r="G783" s="43"/>
      <c r="H783" s="55"/>
      <c r="I783" s="505"/>
      <c r="J783" s="55"/>
      <c r="K783" s="55"/>
      <c r="L783" s="55"/>
      <c r="M783" s="505"/>
      <c r="N783" s="55"/>
      <c r="O783" s="55"/>
      <c r="P783" s="55"/>
      <c r="Q783" s="55"/>
      <c r="R783" s="55"/>
      <c r="S783" s="55"/>
      <c r="T783" s="55"/>
      <c r="U783" s="43" t="e">
        <f>SUM(#REF!+#REF!)</f>
        <v>#REF!</v>
      </c>
      <c r="V783" s="55"/>
      <c r="W783" s="43">
        <f t="shared" si="445"/>
        <v>0</v>
      </c>
      <c r="X783" s="56"/>
      <c r="Y783" s="55"/>
    </row>
    <row r="784" spans="1:25" s="57" customFormat="1" hidden="1" x14ac:dyDescent="0.25">
      <c r="A784" s="52"/>
      <c r="B784" s="53" t="s">
        <v>81</v>
      </c>
      <c r="C784" s="54" t="s">
        <v>82</v>
      </c>
      <c r="D784" s="55"/>
      <c r="E784" s="55"/>
      <c r="F784" s="43">
        <f t="shared" si="439"/>
        <v>0</v>
      </c>
      <c r="G784" s="43"/>
      <c r="H784" s="55"/>
      <c r="I784" s="505"/>
      <c r="J784" s="55"/>
      <c r="K784" s="55"/>
      <c r="L784" s="55"/>
      <c r="M784" s="505"/>
      <c r="N784" s="55"/>
      <c r="O784" s="55"/>
      <c r="P784" s="55"/>
      <c r="Q784" s="55"/>
      <c r="R784" s="55"/>
      <c r="S784" s="55"/>
      <c r="T784" s="55"/>
      <c r="U784" s="43" t="e">
        <f>SUM(#REF!+#REF!)</f>
        <v>#REF!</v>
      </c>
      <c r="V784" s="55"/>
      <c r="W784" s="43">
        <f t="shared" si="445"/>
        <v>0</v>
      </c>
      <c r="X784" s="56"/>
      <c r="Y784" s="55"/>
    </row>
    <row r="785" spans="1:25" s="61" customFormat="1" hidden="1" x14ac:dyDescent="0.25">
      <c r="A785" s="58"/>
      <c r="B785" s="58">
        <v>312</v>
      </c>
      <c r="C785" s="59"/>
      <c r="D785" s="60">
        <f>SUM(D786)</f>
        <v>0</v>
      </c>
      <c r="E785" s="60">
        <f t="shared" ref="E785:V785" si="448">SUM(E786)</f>
        <v>0</v>
      </c>
      <c r="F785" s="43">
        <f t="shared" si="439"/>
        <v>0</v>
      </c>
      <c r="G785" s="60"/>
      <c r="H785" s="60">
        <f t="shared" si="448"/>
        <v>0</v>
      </c>
      <c r="I785" s="506">
        <f t="shared" si="448"/>
        <v>0</v>
      </c>
      <c r="J785" s="60">
        <f t="shared" si="448"/>
        <v>0</v>
      </c>
      <c r="K785" s="60">
        <f t="shared" si="448"/>
        <v>0</v>
      </c>
      <c r="L785" s="60">
        <f t="shared" si="448"/>
        <v>0</v>
      </c>
      <c r="M785" s="506">
        <f t="shared" si="448"/>
        <v>0</v>
      </c>
      <c r="N785" s="60">
        <f t="shared" si="448"/>
        <v>0</v>
      </c>
      <c r="O785" s="60">
        <f t="shared" si="448"/>
        <v>0</v>
      </c>
      <c r="P785" s="60">
        <f t="shared" si="448"/>
        <v>0</v>
      </c>
      <c r="Q785" s="60">
        <f t="shared" si="448"/>
        <v>0</v>
      </c>
      <c r="R785" s="60">
        <f t="shared" si="448"/>
        <v>0</v>
      </c>
      <c r="S785" s="60">
        <f t="shared" si="448"/>
        <v>0</v>
      </c>
      <c r="T785" s="60">
        <f t="shared" si="448"/>
        <v>0</v>
      </c>
      <c r="U785" s="43" t="e">
        <f>SUM(#REF!+#REF!)</f>
        <v>#REF!</v>
      </c>
      <c r="V785" s="60">
        <f t="shared" si="448"/>
        <v>0</v>
      </c>
      <c r="W785" s="43">
        <f t="shared" si="445"/>
        <v>0</v>
      </c>
      <c r="X785" s="51">
        <v>0</v>
      </c>
      <c r="Y785" s="60">
        <f>SUM(Y786)</f>
        <v>0</v>
      </c>
    </row>
    <row r="786" spans="1:25" s="57" customFormat="1" hidden="1" x14ac:dyDescent="0.25">
      <c r="A786" s="52"/>
      <c r="B786" s="53" t="s">
        <v>83</v>
      </c>
      <c r="C786" s="54" t="s">
        <v>84</v>
      </c>
      <c r="D786" s="55"/>
      <c r="E786" s="55"/>
      <c r="F786" s="43">
        <f t="shared" si="439"/>
        <v>0</v>
      </c>
      <c r="G786" s="43"/>
      <c r="H786" s="55"/>
      <c r="I786" s="505"/>
      <c r="J786" s="55"/>
      <c r="K786" s="55"/>
      <c r="L786" s="55"/>
      <c r="M786" s="505"/>
      <c r="N786" s="55"/>
      <c r="O786" s="55"/>
      <c r="P786" s="55"/>
      <c r="Q786" s="55"/>
      <c r="R786" s="55"/>
      <c r="S786" s="55"/>
      <c r="T786" s="55"/>
      <c r="U786" s="43" t="e">
        <f>SUM(#REF!+#REF!)</f>
        <v>#REF!</v>
      </c>
      <c r="V786" s="55"/>
      <c r="W786" s="43">
        <f t="shared" si="445"/>
        <v>0</v>
      </c>
      <c r="X786" s="56"/>
      <c r="Y786" s="55"/>
    </row>
    <row r="787" spans="1:25" s="61" customFormat="1" x14ac:dyDescent="0.25">
      <c r="A787" s="58"/>
      <c r="B787" s="58">
        <v>313</v>
      </c>
      <c r="C787" s="59"/>
      <c r="D787" s="60">
        <f>SUM(D788+D789+D790)</f>
        <v>0</v>
      </c>
      <c r="E787" s="60">
        <f>SUM(E788+E789+E790)</f>
        <v>0</v>
      </c>
      <c r="F787" s="43">
        <f t="shared" si="439"/>
        <v>190</v>
      </c>
      <c r="G787" s="60"/>
      <c r="H787" s="60">
        <f>SUM(H788+H789+H790)</f>
        <v>0</v>
      </c>
      <c r="I787" s="506">
        <f>SUM(I788+I789+I790)</f>
        <v>0</v>
      </c>
      <c r="J787" s="60">
        <f t="shared" ref="J787:T787" si="449">SUM(J788+J789+J790)</f>
        <v>165</v>
      </c>
      <c r="K787" s="60">
        <f t="shared" ref="K787" si="450">SUM(K788+K789+K790)</f>
        <v>0</v>
      </c>
      <c r="L787" s="60">
        <f t="shared" si="449"/>
        <v>0</v>
      </c>
      <c r="M787" s="506">
        <f t="shared" si="449"/>
        <v>0</v>
      </c>
      <c r="N787" s="60">
        <f>SUM(N788+N789+N790)</f>
        <v>0</v>
      </c>
      <c r="O787" s="60">
        <f>SUM(O788+O789+O790)</f>
        <v>25</v>
      </c>
      <c r="P787" s="60">
        <f t="shared" si="449"/>
        <v>0</v>
      </c>
      <c r="Q787" s="60">
        <f t="shared" si="449"/>
        <v>0</v>
      </c>
      <c r="R787" s="60">
        <f t="shared" si="449"/>
        <v>0</v>
      </c>
      <c r="S787" s="60">
        <f t="shared" si="449"/>
        <v>0</v>
      </c>
      <c r="T787" s="60">
        <f t="shared" si="449"/>
        <v>0</v>
      </c>
      <c r="U787" s="43" t="e">
        <f>SUM(#REF!+#REF!)</f>
        <v>#REF!</v>
      </c>
      <c r="V787" s="60">
        <f>SUM(V788+V789+V790)</f>
        <v>0</v>
      </c>
      <c r="W787" s="43">
        <f t="shared" si="445"/>
        <v>190</v>
      </c>
      <c r="X787" s="51">
        <v>0</v>
      </c>
      <c r="Y787" s="60">
        <f>SUM(Y788+Y789+Y790)</f>
        <v>0</v>
      </c>
    </row>
    <row r="788" spans="1:25" s="57" customFormat="1" hidden="1" x14ac:dyDescent="0.25">
      <c r="A788" s="52"/>
      <c r="B788" s="53" t="s">
        <v>85</v>
      </c>
      <c r="C788" s="54" t="s">
        <v>86</v>
      </c>
      <c r="D788" s="55"/>
      <c r="E788" s="55"/>
      <c r="F788" s="43">
        <f t="shared" si="439"/>
        <v>0</v>
      </c>
      <c r="G788" s="43"/>
      <c r="H788" s="55"/>
      <c r="I788" s="505"/>
      <c r="J788" s="55"/>
      <c r="K788" s="55"/>
      <c r="L788" s="55"/>
      <c r="M788" s="505"/>
      <c r="N788" s="55"/>
      <c r="O788" s="55"/>
      <c r="P788" s="55"/>
      <c r="Q788" s="55"/>
      <c r="R788" s="55"/>
      <c r="S788" s="55"/>
      <c r="T788" s="55"/>
      <c r="U788" s="43" t="e">
        <f>SUM(#REF!+#REF!)</f>
        <v>#REF!</v>
      </c>
      <c r="V788" s="55"/>
      <c r="W788" s="43">
        <f t="shared" si="445"/>
        <v>0</v>
      </c>
      <c r="X788" s="56"/>
      <c r="Y788" s="55"/>
    </row>
    <row r="789" spans="1:25" s="57" customFormat="1" x14ac:dyDescent="0.25">
      <c r="A789" s="52"/>
      <c r="B789" s="53" t="s">
        <v>87</v>
      </c>
      <c r="C789" s="54" t="s">
        <v>88</v>
      </c>
      <c r="D789" s="55"/>
      <c r="E789" s="55"/>
      <c r="F789" s="43">
        <f t="shared" si="439"/>
        <v>190</v>
      </c>
      <c r="G789" s="43"/>
      <c r="H789" s="55"/>
      <c r="I789" s="505"/>
      <c r="J789" s="55">
        <v>165</v>
      </c>
      <c r="K789" s="55"/>
      <c r="L789" s="55"/>
      <c r="M789" s="505"/>
      <c r="N789" s="55"/>
      <c r="O789" s="55">
        <v>25</v>
      </c>
      <c r="P789" s="55"/>
      <c r="Q789" s="55"/>
      <c r="R789" s="55"/>
      <c r="S789" s="55"/>
      <c r="T789" s="55"/>
      <c r="U789" s="43" t="e">
        <f>SUM(#REF!+#REF!)</f>
        <v>#REF!</v>
      </c>
      <c r="V789" s="55"/>
      <c r="W789" s="43">
        <f t="shared" si="445"/>
        <v>190</v>
      </c>
      <c r="X789" s="56"/>
      <c r="Y789" s="55"/>
    </row>
    <row r="790" spans="1:25" s="57" customFormat="1" ht="12.75" hidden="1" customHeight="1" x14ac:dyDescent="0.25">
      <c r="A790" s="52"/>
      <c r="B790" s="53" t="s">
        <v>89</v>
      </c>
      <c r="C790" s="54" t="s">
        <v>90</v>
      </c>
      <c r="D790" s="55"/>
      <c r="E790" s="55"/>
      <c r="F790" s="43">
        <f t="shared" si="439"/>
        <v>0</v>
      </c>
      <c r="G790" s="43"/>
      <c r="H790" s="55"/>
      <c r="I790" s="505"/>
      <c r="J790" s="55"/>
      <c r="K790" s="55"/>
      <c r="L790" s="55"/>
      <c r="M790" s="505"/>
      <c r="N790" s="55"/>
      <c r="O790" s="55"/>
      <c r="P790" s="55"/>
      <c r="Q790" s="55"/>
      <c r="R790" s="55"/>
      <c r="S790" s="55"/>
      <c r="T790" s="55"/>
      <c r="U790" s="43" t="e">
        <f>SUM(#REF!+#REF!)</f>
        <v>#REF!</v>
      </c>
      <c r="V790" s="55"/>
      <c r="W790" s="43">
        <f t="shared" si="445"/>
        <v>0</v>
      </c>
      <c r="X790" s="56"/>
      <c r="Y790" s="55"/>
    </row>
    <row r="791" spans="1:25" s="61" customFormat="1" ht="12.75" customHeight="1" x14ac:dyDescent="0.25">
      <c r="A791" s="58"/>
      <c r="B791" s="58">
        <v>32</v>
      </c>
      <c r="C791" s="59"/>
      <c r="D791" s="60">
        <f>SUM(D792+D797+D804+D814+D816)</f>
        <v>0</v>
      </c>
      <c r="E791" s="60">
        <f>SUM(E792+E797+E804+E814+E816)</f>
        <v>0</v>
      </c>
      <c r="F791" s="43">
        <f t="shared" si="439"/>
        <v>63760</v>
      </c>
      <c r="G791" s="60"/>
      <c r="H791" s="60">
        <f>SUM(H792+H797+H804+H814+H816)</f>
        <v>6600</v>
      </c>
      <c r="I791" s="506">
        <f>SUM(I792+I797+I804+I814+I816)</f>
        <v>0</v>
      </c>
      <c r="J791" s="60">
        <f t="shared" ref="J791:T791" si="451">SUM(J792+J797+J804+J814+J816)</f>
        <v>18835</v>
      </c>
      <c r="K791" s="60">
        <f t="shared" ref="K791" si="452">SUM(K792+K797+K804+K814+K816)</f>
        <v>31900</v>
      </c>
      <c r="L791" s="60">
        <f t="shared" si="451"/>
        <v>0</v>
      </c>
      <c r="M791" s="506">
        <f t="shared" si="451"/>
        <v>0</v>
      </c>
      <c r="N791" s="60">
        <f>SUM(N792+N797+N804+N814+N816)</f>
        <v>0</v>
      </c>
      <c r="O791" s="60">
        <f>SUM(O792+O797+O804+O814+O816)</f>
        <v>2425</v>
      </c>
      <c r="P791" s="60">
        <f t="shared" si="451"/>
        <v>0</v>
      </c>
      <c r="Q791" s="60">
        <f t="shared" si="451"/>
        <v>0</v>
      </c>
      <c r="R791" s="60">
        <f t="shared" si="451"/>
        <v>4000</v>
      </c>
      <c r="S791" s="60">
        <f t="shared" si="451"/>
        <v>0</v>
      </c>
      <c r="T791" s="60">
        <f t="shared" si="451"/>
        <v>0</v>
      </c>
      <c r="U791" s="43" t="e">
        <f>SUM(#REF!+#REF!)</f>
        <v>#REF!</v>
      </c>
      <c r="V791" s="60">
        <f>SUM(V792+V797+V804+V814+V816)</f>
        <v>0</v>
      </c>
      <c r="W791" s="43">
        <f t="shared" si="445"/>
        <v>63760</v>
      </c>
      <c r="X791" s="60">
        <v>47242</v>
      </c>
      <c r="Y791" s="60">
        <v>47715</v>
      </c>
    </row>
    <row r="792" spans="1:25" s="61" customFormat="1" ht="12.75" customHeight="1" x14ac:dyDescent="0.25">
      <c r="A792" s="58"/>
      <c r="B792" s="58">
        <v>321</v>
      </c>
      <c r="C792" s="59"/>
      <c r="D792" s="60">
        <f>SUM(D793+D794+D795+D796)</f>
        <v>0</v>
      </c>
      <c r="E792" s="60">
        <f>SUM(E793+E794+E795+E796)</f>
        <v>0</v>
      </c>
      <c r="F792" s="43">
        <f t="shared" si="439"/>
        <v>7250</v>
      </c>
      <c r="G792" s="60"/>
      <c r="H792" s="60">
        <f>SUM(H793+H794+H795+H796)</f>
        <v>100</v>
      </c>
      <c r="I792" s="506">
        <f>SUM(I793+I794+I795+I796)</f>
        <v>0</v>
      </c>
      <c r="J792" s="60">
        <f t="shared" ref="J792:T792" si="453">SUM(J793+J794+J795+J796)</f>
        <v>7000</v>
      </c>
      <c r="K792" s="60">
        <f t="shared" ref="K792" si="454">SUM(K793+K794+K795+K796)</f>
        <v>0</v>
      </c>
      <c r="L792" s="60">
        <f t="shared" si="453"/>
        <v>0</v>
      </c>
      <c r="M792" s="506">
        <f t="shared" si="453"/>
        <v>0</v>
      </c>
      <c r="N792" s="60">
        <f>SUM(N793+N794+N795+N796)</f>
        <v>0</v>
      </c>
      <c r="O792" s="60">
        <f>SUM(O793+O794+O795+O796)</f>
        <v>150</v>
      </c>
      <c r="P792" s="60">
        <f t="shared" si="453"/>
        <v>0</v>
      </c>
      <c r="Q792" s="60">
        <f t="shared" si="453"/>
        <v>0</v>
      </c>
      <c r="R792" s="60">
        <f t="shared" si="453"/>
        <v>0</v>
      </c>
      <c r="S792" s="60">
        <f t="shared" si="453"/>
        <v>0</v>
      </c>
      <c r="T792" s="60">
        <f t="shared" si="453"/>
        <v>0</v>
      </c>
      <c r="U792" s="43" t="e">
        <f>SUM(#REF!+#REF!)</f>
        <v>#REF!</v>
      </c>
      <c r="V792" s="60">
        <f>SUM(V793+V794+V795+V796)</f>
        <v>0</v>
      </c>
      <c r="W792" s="43">
        <f t="shared" si="445"/>
        <v>7250</v>
      </c>
      <c r="X792" s="51">
        <v>0</v>
      </c>
      <c r="Y792" s="60">
        <f>SUM(Y793+Y794+Y795+Y796)</f>
        <v>0</v>
      </c>
    </row>
    <row r="793" spans="1:25" s="57" customFormat="1" x14ac:dyDescent="0.25">
      <c r="A793" s="52"/>
      <c r="B793" s="53" t="s">
        <v>91</v>
      </c>
      <c r="C793" s="54" t="s">
        <v>92</v>
      </c>
      <c r="D793" s="55"/>
      <c r="E793" s="55"/>
      <c r="F793" s="43">
        <f t="shared" si="439"/>
        <v>4250</v>
      </c>
      <c r="G793" s="43"/>
      <c r="H793" s="55">
        <v>100</v>
      </c>
      <c r="I793" s="505"/>
      <c r="J793" s="55">
        <v>4000</v>
      </c>
      <c r="K793" s="55"/>
      <c r="L793" s="55"/>
      <c r="M793" s="505"/>
      <c r="N793" s="55"/>
      <c r="O793" s="55">
        <v>150</v>
      </c>
      <c r="P793" s="55"/>
      <c r="Q793" s="55"/>
      <c r="R793" s="55"/>
      <c r="S793" s="55"/>
      <c r="T793" s="55"/>
      <c r="U793" s="43" t="e">
        <f>SUM(#REF!+#REF!)</f>
        <v>#REF!</v>
      </c>
      <c r="V793" s="55"/>
      <c r="W793" s="43">
        <f t="shared" si="445"/>
        <v>4250</v>
      </c>
      <c r="X793" s="56"/>
      <c r="Y793" s="55"/>
    </row>
    <row r="794" spans="1:25" s="57" customFormat="1" x14ac:dyDescent="0.25">
      <c r="A794" s="52"/>
      <c r="B794" s="53" t="s">
        <v>93</v>
      </c>
      <c r="C794" s="54" t="s">
        <v>94</v>
      </c>
      <c r="D794" s="55"/>
      <c r="E794" s="55"/>
      <c r="F794" s="43">
        <f t="shared" si="439"/>
        <v>0</v>
      </c>
      <c r="G794" s="43"/>
      <c r="H794" s="55"/>
      <c r="I794" s="505"/>
      <c r="J794" s="55"/>
      <c r="K794" s="55"/>
      <c r="L794" s="55"/>
      <c r="M794" s="505"/>
      <c r="N794" s="55"/>
      <c r="O794" s="55"/>
      <c r="P794" s="55"/>
      <c r="Q794" s="55"/>
      <c r="R794" s="55"/>
      <c r="S794" s="55"/>
      <c r="T794" s="55"/>
      <c r="U794" s="43" t="e">
        <f>SUM(#REF!+#REF!)</f>
        <v>#REF!</v>
      </c>
      <c r="V794" s="55"/>
      <c r="W794" s="43">
        <f t="shared" si="445"/>
        <v>0</v>
      </c>
      <c r="X794" s="56"/>
      <c r="Y794" s="55"/>
    </row>
    <row r="795" spans="1:25" s="57" customFormat="1" x14ac:dyDescent="0.25">
      <c r="A795" s="52"/>
      <c r="B795" s="53" t="s">
        <v>95</v>
      </c>
      <c r="C795" s="54" t="s">
        <v>96</v>
      </c>
      <c r="D795" s="55"/>
      <c r="E795" s="55"/>
      <c r="F795" s="43">
        <f t="shared" si="439"/>
        <v>3000</v>
      </c>
      <c r="G795" s="43"/>
      <c r="H795" s="55"/>
      <c r="I795" s="505"/>
      <c r="J795" s="55">
        <v>3000</v>
      </c>
      <c r="K795" s="55"/>
      <c r="L795" s="55"/>
      <c r="M795" s="505"/>
      <c r="N795" s="55"/>
      <c r="O795" s="55"/>
      <c r="P795" s="55"/>
      <c r="Q795" s="55"/>
      <c r="R795" s="55"/>
      <c r="S795" s="55"/>
      <c r="T795" s="55"/>
      <c r="U795" s="43" t="e">
        <f>SUM(#REF!+#REF!)</f>
        <v>#REF!</v>
      </c>
      <c r="V795" s="55"/>
      <c r="W795" s="43">
        <f t="shared" si="445"/>
        <v>3000</v>
      </c>
      <c r="X795" s="56"/>
      <c r="Y795" s="55"/>
    </row>
    <row r="796" spans="1:25" s="57" customFormat="1" x14ac:dyDescent="0.25">
      <c r="A796" s="52"/>
      <c r="B796" s="52">
        <v>3214</v>
      </c>
      <c r="C796" s="54" t="s">
        <v>97</v>
      </c>
      <c r="D796" s="55"/>
      <c r="E796" s="55"/>
      <c r="F796" s="43">
        <f t="shared" si="439"/>
        <v>0</v>
      </c>
      <c r="G796" s="43"/>
      <c r="H796" s="55"/>
      <c r="I796" s="505"/>
      <c r="J796" s="55"/>
      <c r="K796" s="55"/>
      <c r="L796" s="55"/>
      <c r="M796" s="505"/>
      <c r="N796" s="55"/>
      <c r="O796" s="55"/>
      <c r="P796" s="55"/>
      <c r="Q796" s="55"/>
      <c r="R796" s="55"/>
      <c r="S796" s="55"/>
      <c r="T796" s="55"/>
      <c r="U796" s="43" t="e">
        <f>SUM(#REF!+#REF!)</f>
        <v>#REF!</v>
      </c>
      <c r="V796" s="55"/>
      <c r="W796" s="43">
        <f t="shared" si="445"/>
        <v>0</v>
      </c>
      <c r="X796" s="56"/>
      <c r="Y796" s="55"/>
    </row>
    <row r="797" spans="1:25" s="61" customFormat="1" x14ac:dyDescent="0.25">
      <c r="A797" s="58"/>
      <c r="B797" s="58">
        <v>322</v>
      </c>
      <c r="C797" s="59"/>
      <c r="D797" s="60">
        <f>SUM(D798+D799+D800+D801+D802+D803)</f>
        <v>0</v>
      </c>
      <c r="E797" s="60">
        <f>SUM(E798+E799+E800+E801+E802+E803)</f>
        <v>0</v>
      </c>
      <c r="F797" s="43">
        <f t="shared" si="439"/>
        <v>36010</v>
      </c>
      <c r="G797" s="60"/>
      <c r="H797" s="60">
        <f>SUM(H798+H799+H800+H801+H802+H803)</f>
        <v>200</v>
      </c>
      <c r="I797" s="506">
        <f>SUM(I798+I799+I800+I801+I802+I803)</f>
        <v>0</v>
      </c>
      <c r="J797" s="60">
        <f t="shared" ref="J797:T797" si="455">SUM(J798+J799+J800+J801+J802+J803)</f>
        <v>5535</v>
      </c>
      <c r="K797" s="60">
        <f t="shared" ref="K797" si="456">SUM(K798+K799+K800+K801+K802+K803)</f>
        <v>30000</v>
      </c>
      <c r="L797" s="60">
        <f t="shared" si="455"/>
        <v>0</v>
      </c>
      <c r="M797" s="506">
        <f t="shared" si="455"/>
        <v>0</v>
      </c>
      <c r="N797" s="60">
        <f>SUM(N798+N799+N800+N801+N802+N803)</f>
        <v>0</v>
      </c>
      <c r="O797" s="60">
        <f>SUM(O798+O799+O800+O801+O802+O803)</f>
        <v>75</v>
      </c>
      <c r="P797" s="60">
        <f t="shared" si="455"/>
        <v>0</v>
      </c>
      <c r="Q797" s="60">
        <f t="shared" si="455"/>
        <v>0</v>
      </c>
      <c r="R797" s="60">
        <f t="shared" si="455"/>
        <v>200</v>
      </c>
      <c r="S797" s="60">
        <f t="shared" si="455"/>
        <v>0</v>
      </c>
      <c r="T797" s="60">
        <f t="shared" si="455"/>
        <v>0</v>
      </c>
      <c r="U797" s="43" t="e">
        <f>SUM(#REF!+#REF!)</f>
        <v>#REF!</v>
      </c>
      <c r="V797" s="60">
        <f>SUM(V798+V799+V800+V801+V802+V803)</f>
        <v>0</v>
      </c>
      <c r="W797" s="43">
        <f t="shared" si="445"/>
        <v>36010</v>
      </c>
      <c r="X797" s="51">
        <v>0</v>
      </c>
      <c r="Y797" s="60">
        <f>SUM(Y798+Y799+Y800+Y801+Y802+Y803)</f>
        <v>0</v>
      </c>
    </row>
    <row r="798" spans="1:25" s="57" customFormat="1" x14ac:dyDescent="0.25">
      <c r="A798" s="52"/>
      <c r="B798" s="53" t="s">
        <v>98</v>
      </c>
      <c r="C798" s="54" t="s">
        <v>99</v>
      </c>
      <c r="D798" s="55"/>
      <c r="E798" s="55"/>
      <c r="F798" s="43">
        <f t="shared" si="439"/>
        <v>3425</v>
      </c>
      <c r="G798" s="43"/>
      <c r="H798" s="55">
        <v>200</v>
      </c>
      <c r="I798" s="505"/>
      <c r="J798" s="55">
        <v>2500</v>
      </c>
      <c r="K798" s="55">
        <v>500</v>
      </c>
      <c r="L798" s="55"/>
      <c r="M798" s="505"/>
      <c r="N798" s="55"/>
      <c r="O798" s="55">
        <v>25</v>
      </c>
      <c r="P798" s="55"/>
      <c r="Q798" s="55"/>
      <c r="R798" s="55">
        <v>200</v>
      </c>
      <c r="S798" s="55"/>
      <c r="T798" s="55"/>
      <c r="U798" s="43" t="e">
        <f>SUM(#REF!+#REF!)</f>
        <v>#REF!</v>
      </c>
      <c r="V798" s="55"/>
      <c r="W798" s="43">
        <f t="shared" si="445"/>
        <v>3425</v>
      </c>
      <c r="X798" s="56"/>
      <c r="Y798" s="55"/>
    </row>
    <row r="799" spans="1:25" s="57" customFormat="1" x14ac:dyDescent="0.25">
      <c r="A799" s="52"/>
      <c r="B799" s="53" t="s">
        <v>100</v>
      </c>
      <c r="C799" s="54" t="s">
        <v>187</v>
      </c>
      <c r="D799" s="55"/>
      <c r="E799" s="55"/>
      <c r="F799" s="43">
        <f t="shared" si="439"/>
        <v>28050</v>
      </c>
      <c r="G799" s="43"/>
      <c r="H799" s="55"/>
      <c r="I799" s="505"/>
      <c r="J799" s="55"/>
      <c r="K799" s="55">
        <v>28000</v>
      </c>
      <c r="L799" s="55"/>
      <c r="M799" s="505"/>
      <c r="N799" s="55"/>
      <c r="O799" s="55">
        <v>50</v>
      </c>
      <c r="P799" s="55"/>
      <c r="Q799" s="55"/>
      <c r="R799" s="55"/>
      <c r="S799" s="55"/>
      <c r="T799" s="55"/>
      <c r="U799" s="43" t="e">
        <f>SUM(#REF!+#REF!)</f>
        <v>#REF!</v>
      </c>
      <c r="V799" s="55"/>
      <c r="W799" s="43">
        <f t="shared" si="445"/>
        <v>28050</v>
      </c>
      <c r="X799" s="56"/>
      <c r="Y799" s="55"/>
    </row>
    <row r="800" spans="1:25" s="57" customFormat="1" x14ac:dyDescent="0.25">
      <c r="A800" s="52"/>
      <c r="B800" s="53" t="s">
        <v>102</v>
      </c>
      <c r="C800" s="54" t="s">
        <v>103</v>
      </c>
      <c r="D800" s="55"/>
      <c r="E800" s="55"/>
      <c r="F800" s="43">
        <f t="shared" si="439"/>
        <v>0</v>
      </c>
      <c r="G800" s="43"/>
      <c r="H800" s="55"/>
      <c r="I800" s="505"/>
      <c r="J800" s="55"/>
      <c r="K800" s="55"/>
      <c r="L800" s="55"/>
      <c r="M800" s="505"/>
      <c r="N800" s="55"/>
      <c r="O800" s="55"/>
      <c r="P800" s="55"/>
      <c r="Q800" s="55"/>
      <c r="R800" s="55"/>
      <c r="S800" s="55"/>
      <c r="T800" s="55"/>
      <c r="U800" s="43" t="e">
        <f>SUM(#REF!+#REF!)</f>
        <v>#REF!</v>
      </c>
      <c r="V800" s="55"/>
      <c r="W800" s="43">
        <f t="shared" si="445"/>
        <v>0</v>
      </c>
      <c r="X800" s="56"/>
      <c r="Y800" s="55"/>
    </row>
    <row r="801" spans="1:25" s="57" customFormat="1" x14ac:dyDescent="0.25">
      <c r="A801" s="52"/>
      <c r="B801" s="53" t="s">
        <v>104</v>
      </c>
      <c r="C801" s="54" t="s">
        <v>105</v>
      </c>
      <c r="D801" s="55"/>
      <c r="E801" s="55"/>
      <c r="F801" s="43">
        <f t="shared" si="439"/>
        <v>1135</v>
      </c>
      <c r="G801" s="43"/>
      <c r="H801" s="55"/>
      <c r="I801" s="505"/>
      <c r="J801" s="55">
        <v>1135</v>
      </c>
      <c r="K801" s="55"/>
      <c r="L801" s="55"/>
      <c r="M801" s="505"/>
      <c r="N801" s="55"/>
      <c r="O801" s="55"/>
      <c r="P801" s="55"/>
      <c r="Q801" s="55"/>
      <c r="R801" s="55"/>
      <c r="S801" s="55"/>
      <c r="T801" s="55"/>
      <c r="U801" s="43" t="e">
        <f>SUM(#REF!+#REF!)</f>
        <v>#REF!</v>
      </c>
      <c r="V801" s="55"/>
      <c r="W801" s="43">
        <f t="shared" si="445"/>
        <v>1135</v>
      </c>
      <c r="X801" s="56"/>
      <c r="Y801" s="55"/>
    </row>
    <row r="802" spans="1:25" s="57" customFormat="1" x14ac:dyDescent="0.25">
      <c r="A802" s="52"/>
      <c r="B802" s="53" t="s">
        <v>106</v>
      </c>
      <c r="C802" s="54" t="s">
        <v>107</v>
      </c>
      <c r="D802" s="55"/>
      <c r="E802" s="55"/>
      <c r="F802" s="43">
        <f t="shared" si="439"/>
        <v>1500</v>
      </c>
      <c r="G802" s="43"/>
      <c r="H802" s="55"/>
      <c r="I802" s="505"/>
      <c r="J802" s="55">
        <v>1000</v>
      </c>
      <c r="K802" s="55">
        <v>500</v>
      </c>
      <c r="L802" s="55"/>
      <c r="M802" s="505"/>
      <c r="N802" s="55"/>
      <c r="O802" s="55"/>
      <c r="P802" s="55"/>
      <c r="Q802" s="55"/>
      <c r="R802" s="55"/>
      <c r="S802" s="55"/>
      <c r="T802" s="55"/>
      <c r="U802" s="43" t="e">
        <f>SUM(#REF!+#REF!)</f>
        <v>#REF!</v>
      </c>
      <c r="V802" s="55"/>
      <c r="W802" s="43">
        <f t="shared" si="445"/>
        <v>1500</v>
      </c>
      <c r="X802" s="56"/>
      <c r="Y802" s="55"/>
    </row>
    <row r="803" spans="1:25" s="57" customFormat="1" x14ac:dyDescent="0.25">
      <c r="A803" s="52"/>
      <c r="B803" s="62" t="s">
        <v>108</v>
      </c>
      <c r="C803" s="54" t="s">
        <v>109</v>
      </c>
      <c r="D803" s="55"/>
      <c r="E803" s="55"/>
      <c r="F803" s="43">
        <f t="shared" si="439"/>
        <v>1900</v>
      </c>
      <c r="G803" s="43"/>
      <c r="H803" s="55"/>
      <c r="I803" s="505"/>
      <c r="J803" s="55">
        <v>900</v>
      </c>
      <c r="K803" s="55">
        <v>1000</v>
      </c>
      <c r="L803" s="55"/>
      <c r="M803" s="505"/>
      <c r="N803" s="55"/>
      <c r="O803" s="55"/>
      <c r="P803" s="55"/>
      <c r="Q803" s="55"/>
      <c r="R803" s="55"/>
      <c r="S803" s="55"/>
      <c r="T803" s="55"/>
      <c r="U803" s="43" t="e">
        <f>SUM(#REF!+#REF!)</f>
        <v>#REF!</v>
      </c>
      <c r="V803" s="55"/>
      <c r="W803" s="43">
        <f t="shared" si="445"/>
        <v>1900</v>
      </c>
      <c r="X803" s="56"/>
      <c r="Y803" s="55"/>
    </row>
    <row r="804" spans="1:25" s="61" customFormat="1" x14ac:dyDescent="0.25">
      <c r="A804" s="58"/>
      <c r="B804" s="58">
        <v>323</v>
      </c>
      <c r="C804" s="59"/>
      <c r="D804" s="60">
        <f>SUM(D805+D806+D807+D808+D809+D810+D811+D812+D813)</f>
        <v>0</v>
      </c>
      <c r="E804" s="60">
        <f>SUM(E805+E806+E807+E808+E809+E810+E811+E812+E813)</f>
        <v>0</v>
      </c>
      <c r="F804" s="43">
        <f t="shared" si="439"/>
        <v>18700</v>
      </c>
      <c r="G804" s="60"/>
      <c r="H804" s="60">
        <f>SUM(H805+H806+H807+H808+H809+H810+H811+H812+H813)</f>
        <v>6300</v>
      </c>
      <c r="I804" s="506">
        <f>SUM(I805+I806+I807+I808+I809+I810+I811+I812+I813)</f>
        <v>0</v>
      </c>
      <c r="J804" s="60">
        <f t="shared" ref="J804:T804" si="457">SUM(J805+J806+J807+J808+J809+J810+J811+J812+J813)</f>
        <v>5900</v>
      </c>
      <c r="K804" s="60">
        <f t="shared" ref="K804" si="458">SUM(K805+K806+K807+K808+K809+K810+K811+K812+K813)</f>
        <v>1700</v>
      </c>
      <c r="L804" s="60">
        <f t="shared" si="457"/>
        <v>0</v>
      </c>
      <c r="M804" s="506">
        <f t="shared" si="457"/>
        <v>0</v>
      </c>
      <c r="N804" s="60">
        <f>SUM(N805+N806+N807+N808+N809+N810+N811+N812+N813)</f>
        <v>0</v>
      </c>
      <c r="O804" s="60">
        <f>SUM(O805+O806+O807+O808+O809+O810+O811+O812+O813)</f>
        <v>2200</v>
      </c>
      <c r="P804" s="60">
        <f t="shared" si="457"/>
        <v>0</v>
      </c>
      <c r="Q804" s="60">
        <f t="shared" si="457"/>
        <v>0</v>
      </c>
      <c r="R804" s="60">
        <f t="shared" si="457"/>
        <v>2600</v>
      </c>
      <c r="S804" s="60">
        <f t="shared" si="457"/>
        <v>0</v>
      </c>
      <c r="T804" s="60">
        <f t="shared" si="457"/>
        <v>0</v>
      </c>
      <c r="U804" s="43" t="e">
        <f>SUM(#REF!+#REF!)</f>
        <v>#REF!</v>
      </c>
      <c r="V804" s="60">
        <f>SUM(V805+V806+V807+V808+V809+V810+V811+V812+V813)</f>
        <v>0</v>
      </c>
      <c r="W804" s="43">
        <f t="shared" si="445"/>
        <v>18700</v>
      </c>
      <c r="X804" s="51">
        <v>0</v>
      </c>
      <c r="Y804" s="60">
        <f>SUM(Y805+Y806+Y807+Y808+Y809+Y810+Y811+Y812+Y813)</f>
        <v>0</v>
      </c>
    </row>
    <row r="805" spans="1:25" s="57" customFormat="1" x14ac:dyDescent="0.25">
      <c r="A805" s="52"/>
      <c r="B805" s="53" t="s">
        <v>110</v>
      </c>
      <c r="C805" s="54" t="s">
        <v>111</v>
      </c>
      <c r="D805" s="55"/>
      <c r="E805" s="55"/>
      <c r="F805" s="43">
        <f t="shared" si="439"/>
        <v>13100</v>
      </c>
      <c r="G805" s="43"/>
      <c r="H805" s="55">
        <v>4800</v>
      </c>
      <c r="I805" s="505"/>
      <c r="J805" s="55">
        <v>3000</v>
      </c>
      <c r="K805" s="55">
        <v>600</v>
      </c>
      <c r="L805" s="55"/>
      <c r="M805" s="505"/>
      <c r="N805" s="55"/>
      <c r="O805" s="55">
        <v>2200</v>
      </c>
      <c r="P805" s="55"/>
      <c r="Q805" s="55"/>
      <c r="R805" s="55">
        <v>2500</v>
      </c>
      <c r="S805" s="55"/>
      <c r="T805" s="55"/>
      <c r="U805" s="43" t="e">
        <f>SUM(#REF!+#REF!)</f>
        <v>#REF!</v>
      </c>
      <c r="V805" s="55"/>
      <c r="W805" s="43">
        <f t="shared" si="445"/>
        <v>13100</v>
      </c>
      <c r="X805" s="56"/>
      <c r="Y805" s="55"/>
    </row>
    <row r="806" spans="1:25" s="57" customFormat="1" x14ac:dyDescent="0.25">
      <c r="A806" s="52"/>
      <c r="B806" s="53" t="s">
        <v>112</v>
      </c>
      <c r="C806" s="54" t="s">
        <v>113</v>
      </c>
      <c r="D806" s="55"/>
      <c r="E806" s="55"/>
      <c r="F806" s="43">
        <f t="shared" si="439"/>
        <v>2200</v>
      </c>
      <c r="G806" s="43"/>
      <c r="H806" s="55"/>
      <c r="I806" s="505"/>
      <c r="J806" s="55">
        <v>1400</v>
      </c>
      <c r="K806" s="55">
        <v>800</v>
      </c>
      <c r="L806" s="55"/>
      <c r="M806" s="505"/>
      <c r="N806" s="55"/>
      <c r="O806" s="55"/>
      <c r="P806" s="55"/>
      <c r="Q806" s="55"/>
      <c r="R806" s="55"/>
      <c r="S806" s="55"/>
      <c r="T806" s="55"/>
      <c r="U806" s="43" t="e">
        <f>SUM(#REF!+#REF!)</f>
        <v>#REF!</v>
      </c>
      <c r="V806" s="55"/>
      <c r="W806" s="43">
        <f t="shared" si="445"/>
        <v>2200</v>
      </c>
      <c r="X806" s="56"/>
      <c r="Y806" s="55"/>
    </row>
    <row r="807" spans="1:25" s="57" customFormat="1" x14ac:dyDescent="0.25">
      <c r="A807" s="52"/>
      <c r="B807" s="53" t="s">
        <v>114</v>
      </c>
      <c r="C807" s="54" t="s">
        <v>115</v>
      </c>
      <c r="D807" s="55"/>
      <c r="E807" s="55"/>
      <c r="F807" s="43">
        <f t="shared" si="439"/>
        <v>0</v>
      </c>
      <c r="G807" s="43"/>
      <c r="H807" s="55">
        <v>0</v>
      </c>
      <c r="I807" s="505"/>
      <c r="J807" s="55"/>
      <c r="K807" s="55"/>
      <c r="L807" s="55"/>
      <c r="M807" s="505"/>
      <c r="N807" s="55"/>
      <c r="O807" s="55"/>
      <c r="P807" s="55"/>
      <c r="Q807" s="55"/>
      <c r="R807" s="55"/>
      <c r="S807" s="55"/>
      <c r="T807" s="55"/>
      <c r="U807" s="43" t="e">
        <f>SUM(#REF!+#REF!)</f>
        <v>#REF!</v>
      </c>
      <c r="V807" s="55"/>
      <c r="W807" s="43">
        <f t="shared" si="445"/>
        <v>0</v>
      </c>
      <c r="X807" s="56"/>
      <c r="Y807" s="55"/>
    </row>
    <row r="808" spans="1:25" s="57" customFormat="1" x14ac:dyDescent="0.25">
      <c r="A808" s="52"/>
      <c r="B808" s="53" t="s">
        <v>116</v>
      </c>
      <c r="C808" s="54" t="s">
        <v>117</v>
      </c>
      <c r="D808" s="55"/>
      <c r="E808" s="55"/>
      <c r="F808" s="43">
        <f t="shared" si="439"/>
        <v>0</v>
      </c>
      <c r="G808" s="43"/>
      <c r="H808" s="55"/>
      <c r="I808" s="505"/>
      <c r="J808" s="55"/>
      <c r="K808" s="55"/>
      <c r="L808" s="55"/>
      <c r="M808" s="505"/>
      <c r="N808" s="55"/>
      <c r="O808" s="55"/>
      <c r="P808" s="55"/>
      <c r="Q808" s="55"/>
      <c r="R808" s="55"/>
      <c r="S808" s="55"/>
      <c r="T808" s="55"/>
      <c r="U808" s="43" t="e">
        <f>SUM(#REF!+#REF!)</f>
        <v>#REF!</v>
      </c>
      <c r="V808" s="55"/>
      <c r="W808" s="43">
        <f t="shared" si="445"/>
        <v>0</v>
      </c>
      <c r="X808" s="56"/>
      <c r="Y808" s="55"/>
    </row>
    <row r="809" spans="1:25" s="57" customFormat="1" x14ac:dyDescent="0.25">
      <c r="A809" s="52"/>
      <c r="B809" s="53" t="s">
        <v>118</v>
      </c>
      <c r="C809" s="54" t="s">
        <v>119</v>
      </c>
      <c r="D809" s="55"/>
      <c r="E809" s="55"/>
      <c r="F809" s="43">
        <f t="shared" ref="F809:F834" si="459">SUM(H809:T809)</f>
        <v>0</v>
      </c>
      <c r="G809" s="43"/>
      <c r="H809" s="55"/>
      <c r="I809" s="505"/>
      <c r="J809" s="55"/>
      <c r="K809" s="55"/>
      <c r="L809" s="55"/>
      <c r="M809" s="505"/>
      <c r="N809" s="55"/>
      <c r="O809" s="55"/>
      <c r="P809" s="55"/>
      <c r="Q809" s="55"/>
      <c r="R809" s="55"/>
      <c r="S809" s="55"/>
      <c r="T809" s="55"/>
      <c r="U809" s="43" t="e">
        <f>SUM(#REF!+#REF!)</f>
        <v>#REF!</v>
      </c>
      <c r="V809" s="55"/>
      <c r="W809" s="43">
        <f t="shared" si="445"/>
        <v>0</v>
      </c>
      <c r="X809" s="56"/>
      <c r="Y809" s="55"/>
    </row>
    <row r="810" spans="1:25" s="57" customFormat="1" x14ac:dyDescent="0.25">
      <c r="A810" s="52"/>
      <c r="B810" s="53" t="s">
        <v>120</v>
      </c>
      <c r="C810" s="54" t="s">
        <v>121</v>
      </c>
      <c r="D810" s="55"/>
      <c r="E810" s="55"/>
      <c r="F810" s="43">
        <f t="shared" si="459"/>
        <v>0</v>
      </c>
      <c r="G810" s="43"/>
      <c r="H810" s="55"/>
      <c r="I810" s="505"/>
      <c r="J810" s="55"/>
      <c r="K810" s="55"/>
      <c r="L810" s="55"/>
      <c r="M810" s="505"/>
      <c r="N810" s="55"/>
      <c r="O810" s="55"/>
      <c r="P810" s="55"/>
      <c r="Q810" s="55"/>
      <c r="R810" s="55"/>
      <c r="S810" s="55"/>
      <c r="T810" s="55"/>
      <c r="U810" s="43" t="e">
        <f>SUM(#REF!+#REF!)</f>
        <v>#REF!</v>
      </c>
      <c r="V810" s="55"/>
      <c r="W810" s="43">
        <f t="shared" si="445"/>
        <v>0</v>
      </c>
      <c r="X810" s="56"/>
      <c r="Y810" s="55"/>
    </row>
    <row r="811" spans="1:25" s="57" customFormat="1" x14ac:dyDescent="0.25">
      <c r="A811" s="52"/>
      <c r="B811" s="53" t="s">
        <v>122</v>
      </c>
      <c r="C811" s="54" t="s">
        <v>123</v>
      </c>
      <c r="D811" s="55"/>
      <c r="E811" s="55"/>
      <c r="F811" s="43">
        <f t="shared" si="459"/>
        <v>900</v>
      </c>
      <c r="G811" s="43"/>
      <c r="H811" s="55">
        <v>0</v>
      </c>
      <c r="I811" s="505"/>
      <c r="J811" s="55">
        <v>800</v>
      </c>
      <c r="K811" s="55"/>
      <c r="L811" s="55"/>
      <c r="M811" s="505">
        <v>0</v>
      </c>
      <c r="N811" s="55"/>
      <c r="O811" s="55"/>
      <c r="P811" s="55"/>
      <c r="Q811" s="55"/>
      <c r="R811" s="55">
        <v>100</v>
      </c>
      <c r="S811" s="55"/>
      <c r="T811" s="55"/>
      <c r="U811" s="43" t="e">
        <f>SUM(#REF!+#REF!)</f>
        <v>#REF!</v>
      </c>
      <c r="V811" s="55"/>
      <c r="W811" s="43">
        <f t="shared" si="445"/>
        <v>900</v>
      </c>
      <c r="X811" s="56"/>
      <c r="Y811" s="55"/>
    </row>
    <row r="812" spans="1:25" s="57" customFormat="1" x14ac:dyDescent="0.25">
      <c r="A812" s="52"/>
      <c r="B812" s="53" t="s">
        <v>124</v>
      </c>
      <c r="C812" s="54" t="s">
        <v>125</v>
      </c>
      <c r="D812" s="55"/>
      <c r="E812" s="55"/>
      <c r="F812" s="43">
        <f t="shared" si="459"/>
        <v>300</v>
      </c>
      <c r="G812" s="43"/>
      <c r="H812" s="55"/>
      <c r="I812" s="505"/>
      <c r="J812" s="55">
        <v>300</v>
      </c>
      <c r="K812" s="55"/>
      <c r="L812" s="55"/>
      <c r="M812" s="505"/>
      <c r="N812" s="55"/>
      <c r="O812" s="55"/>
      <c r="P812" s="55"/>
      <c r="Q812" s="55"/>
      <c r="R812" s="55"/>
      <c r="S812" s="55"/>
      <c r="T812" s="55"/>
      <c r="U812" s="43" t="e">
        <f>SUM(#REF!+#REF!)</f>
        <v>#REF!</v>
      </c>
      <c r="V812" s="55"/>
      <c r="W812" s="43">
        <f t="shared" si="445"/>
        <v>300</v>
      </c>
      <c r="X812" s="56"/>
      <c r="Y812" s="55"/>
    </row>
    <row r="813" spans="1:25" s="57" customFormat="1" x14ac:dyDescent="0.25">
      <c r="A813" s="52"/>
      <c r="B813" s="53" t="s">
        <v>126</v>
      </c>
      <c r="C813" s="54" t="s">
        <v>127</v>
      </c>
      <c r="D813" s="55"/>
      <c r="E813" s="55"/>
      <c r="F813" s="43">
        <f t="shared" si="459"/>
        <v>2200</v>
      </c>
      <c r="G813" s="43"/>
      <c r="H813" s="55">
        <v>1500</v>
      </c>
      <c r="I813" s="505"/>
      <c r="J813" s="55">
        <v>400</v>
      </c>
      <c r="K813" s="55">
        <v>300</v>
      </c>
      <c r="L813" s="55"/>
      <c r="M813" s="505"/>
      <c r="N813" s="55"/>
      <c r="O813" s="55"/>
      <c r="P813" s="55"/>
      <c r="Q813" s="55"/>
      <c r="R813" s="55"/>
      <c r="S813" s="55"/>
      <c r="T813" s="55"/>
      <c r="U813" s="43" t="e">
        <f>SUM(#REF!+#REF!)</f>
        <v>#REF!</v>
      </c>
      <c r="V813" s="55"/>
      <c r="W813" s="43">
        <f t="shared" si="445"/>
        <v>2200</v>
      </c>
      <c r="X813" s="56"/>
      <c r="Y813" s="55"/>
    </row>
    <row r="814" spans="1:25" s="61" customFormat="1" x14ac:dyDescent="0.25">
      <c r="A814" s="58"/>
      <c r="B814" s="58">
        <v>324</v>
      </c>
      <c r="C814" s="59"/>
      <c r="D814" s="60">
        <f>SUM(D815)</f>
        <v>0</v>
      </c>
      <c r="E814" s="60">
        <f t="shared" ref="E814:V814" si="460">SUM(E815)</f>
        <v>0</v>
      </c>
      <c r="F814" s="43">
        <f t="shared" si="459"/>
        <v>0</v>
      </c>
      <c r="G814" s="60"/>
      <c r="H814" s="60">
        <f t="shared" si="460"/>
        <v>0</v>
      </c>
      <c r="I814" s="506">
        <f t="shared" si="460"/>
        <v>0</v>
      </c>
      <c r="J814" s="60">
        <f t="shared" si="460"/>
        <v>0</v>
      </c>
      <c r="K814" s="60">
        <f t="shared" si="460"/>
        <v>0</v>
      </c>
      <c r="L814" s="60">
        <f t="shared" si="460"/>
        <v>0</v>
      </c>
      <c r="M814" s="506">
        <f t="shared" si="460"/>
        <v>0</v>
      </c>
      <c r="N814" s="60">
        <f t="shared" si="460"/>
        <v>0</v>
      </c>
      <c r="O814" s="60">
        <f t="shared" si="460"/>
        <v>0</v>
      </c>
      <c r="P814" s="60">
        <f t="shared" si="460"/>
        <v>0</v>
      </c>
      <c r="Q814" s="60">
        <f t="shared" si="460"/>
        <v>0</v>
      </c>
      <c r="R814" s="60">
        <f t="shared" si="460"/>
        <v>0</v>
      </c>
      <c r="S814" s="60">
        <f t="shared" si="460"/>
        <v>0</v>
      </c>
      <c r="T814" s="60">
        <f t="shared" si="460"/>
        <v>0</v>
      </c>
      <c r="U814" s="43" t="e">
        <f>SUM(#REF!+#REF!)</f>
        <v>#REF!</v>
      </c>
      <c r="V814" s="60">
        <f t="shared" si="460"/>
        <v>0</v>
      </c>
      <c r="W814" s="43">
        <f t="shared" si="445"/>
        <v>0</v>
      </c>
      <c r="X814" s="51">
        <v>0</v>
      </c>
      <c r="Y814" s="60">
        <f>SUM(Y815)</f>
        <v>0</v>
      </c>
    </row>
    <row r="815" spans="1:25" s="57" customFormat="1" x14ac:dyDescent="0.25">
      <c r="A815" s="52"/>
      <c r="B815" s="63" t="s">
        <v>128</v>
      </c>
      <c r="C815" s="54" t="s">
        <v>129</v>
      </c>
      <c r="D815" s="55"/>
      <c r="E815" s="55"/>
      <c r="F815" s="43">
        <f t="shared" si="459"/>
        <v>0</v>
      </c>
      <c r="G815" s="43"/>
      <c r="H815" s="55"/>
      <c r="I815" s="505"/>
      <c r="J815" s="55"/>
      <c r="K815" s="55"/>
      <c r="L815" s="55">
        <f>SUM(15000-15000)</f>
        <v>0</v>
      </c>
      <c r="M815" s="505"/>
      <c r="N815" s="55"/>
      <c r="O815" s="55"/>
      <c r="P815" s="55"/>
      <c r="Q815" s="55"/>
      <c r="R815" s="55"/>
      <c r="S815" s="55"/>
      <c r="T815" s="55"/>
      <c r="U815" s="43" t="e">
        <f>SUM(#REF!+#REF!)</f>
        <v>#REF!</v>
      </c>
      <c r="V815" s="55"/>
      <c r="W815" s="43">
        <f t="shared" si="445"/>
        <v>0</v>
      </c>
      <c r="X815" s="56"/>
      <c r="Y815" s="55"/>
    </row>
    <row r="816" spans="1:25" s="61" customFormat="1" x14ac:dyDescent="0.25">
      <c r="A816" s="58"/>
      <c r="B816" s="64" t="s">
        <v>130</v>
      </c>
      <c r="C816" s="59"/>
      <c r="D816" s="60">
        <f>SUM(D817+D818+D819+D820+D821+D822+D823)</f>
        <v>0</v>
      </c>
      <c r="E816" s="60">
        <f>SUM(E817+E818+E819+E820+E821+E822+E823)</f>
        <v>0</v>
      </c>
      <c r="F816" s="43">
        <f t="shared" si="459"/>
        <v>1800</v>
      </c>
      <c r="G816" s="60"/>
      <c r="H816" s="60">
        <f>SUM(H817+H818+H819+H820+H821+H822+H823)</f>
        <v>0</v>
      </c>
      <c r="I816" s="506">
        <f>SUM(I817+I818+I819+I820+I821+I822+I823)</f>
        <v>0</v>
      </c>
      <c r="J816" s="60">
        <f t="shared" ref="J816:T816" si="461">SUM(J817+J818+J819+J820+J821+J822+J823)</f>
        <v>400</v>
      </c>
      <c r="K816" s="60">
        <f t="shared" ref="K816" si="462">SUM(K817+K818+K819+K820+K821+K822+K823)</f>
        <v>200</v>
      </c>
      <c r="L816" s="60">
        <f t="shared" si="461"/>
        <v>0</v>
      </c>
      <c r="M816" s="506">
        <f t="shared" si="461"/>
        <v>0</v>
      </c>
      <c r="N816" s="60">
        <f>SUM(N817+N818+N819+N820+N821+N822+N823)</f>
        <v>0</v>
      </c>
      <c r="O816" s="60">
        <f>SUM(O817+O818+O819+O820+O821+O822+O823)</f>
        <v>0</v>
      </c>
      <c r="P816" s="60">
        <f t="shared" si="461"/>
        <v>0</v>
      </c>
      <c r="Q816" s="60">
        <f t="shared" si="461"/>
        <v>0</v>
      </c>
      <c r="R816" s="60">
        <f t="shared" si="461"/>
        <v>1200</v>
      </c>
      <c r="S816" s="60">
        <f t="shared" si="461"/>
        <v>0</v>
      </c>
      <c r="T816" s="60">
        <f t="shared" si="461"/>
        <v>0</v>
      </c>
      <c r="U816" s="43" t="e">
        <f>SUM(#REF!+#REF!)</f>
        <v>#REF!</v>
      </c>
      <c r="V816" s="60">
        <f>SUM(V817+V818+V819+V820+V821+V822+V823)</f>
        <v>0</v>
      </c>
      <c r="W816" s="43">
        <f t="shared" si="445"/>
        <v>1800</v>
      </c>
      <c r="X816" s="51">
        <v>0</v>
      </c>
      <c r="Y816" s="60">
        <f>SUM(Y817+Y818+Y819+Y820+Y821+Y822+Y823)</f>
        <v>0</v>
      </c>
    </row>
    <row r="817" spans="1:25" s="57" customFormat="1" ht="12.75" customHeight="1" x14ac:dyDescent="0.25">
      <c r="A817" s="52"/>
      <c r="B817" s="53" t="s">
        <v>131</v>
      </c>
      <c r="C817" s="54" t="s">
        <v>132</v>
      </c>
      <c r="D817" s="55"/>
      <c r="E817" s="55"/>
      <c r="F817" s="43">
        <f t="shared" si="459"/>
        <v>0</v>
      </c>
      <c r="G817" s="43"/>
      <c r="H817" s="55"/>
      <c r="I817" s="505"/>
      <c r="J817" s="55"/>
      <c r="K817" s="55"/>
      <c r="L817" s="55"/>
      <c r="M817" s="505"/>
      <c r="N817" s="55"/>
      <c r="O817" s="55"/>
      <c r="P817" s="55"/>
      <c r="Q817" s="55"/>
      <c r="R817" s="55"/>
      <c r="S817" s="55"/>
      <c r="T817" s="55"/>
      <c r="U817" s="43" t="e">
        <f>SUM(#REF!+#REF!)</f>
        <v>#REF!</v>
      </c>
      <c r="V817" s="55"/>
      <c r="W817" s="43">
        <f t="shared" si="445"/>
        <v>0</v>
      </c>
      <c r="X817" s="56"/>
      <c r="Y817" s="55"/>
    </row>
    <row r="818" spans="1:25" s="57" customFormat="1" x14ac:dyDescent="0.25">
      <c r="A818" s="52"/>
      <c r="B818" s="53" t="s">
        <v>133</v>
      </c>
      <c r="C818" s="54" t="s">
        <v>134</v>
      </c>
      <c r="D818" s="55"/>
      <c r="E818" s="55"/>
      <c r="F818" s="43">
        <f t="shared" si="459"/>
        <v>0</v>
      </c>
      <c r="G818" s="43"/>
      <c r="H818" s="55"/>
      <c r="I818" s="505"/>
      <c r="J818" s="55"/>
      <c r="K818" s="55"/>
      <c r="L818" s="55"/>
      <c r="M818" s="505"/>
      <c r="N818" s="55"/>
      <c r="O818" s="55"/>
      <c r="P818" s="55"/>
      <c r="Q818" s="55"/>
      <c r="R818" s="55"/>
      <c r="S818" s="55"/>
      <c r="T818" s="55"/>
      <c r="U818" s="43" t="e">
        <f>SUM(#REF!+#REF!)</f>
        <v>#REF!</v>
      </c>
      <c r="V818" s="55"/>
      <c r="W818" s="43">
        <f t="shared" si="445"/>
        <v>0</v>
      </c>
      <c r="X818" s="56"/>
      <c r="Y818" s="55"/>
    </row>
    <row r="819" spans="1:25" s="57" customFormat="1" x14ac:dyDescent="0.25">
      <c r="A819" s="52"/>
      <c r="B819" s="53" t="s">
        <v>135</v>
      </c>
      <c r="C819" s="54" t="s">
        <v>136</v>
      </c>
      <c r="D819" s="55"/>
      <c r="E819" s="55"/>
      <c r="F819" s="43">
        <f t="shared" si="459"/>
        <v>0</v>
      </c>
      <c r="G819" s="43"/>
      <c r="H819" s="55"/>
      <c r="I819" s="505"/>
      <c r="J819" s="55"/>
      <c r="K819" s="55"/>
      <c r="L819" s="55"/>
      <c r="M819" s="505"/>
      <c r="N819" s="55"/>
      <c r="O819" s="55"/>
      <c r="P819" s="55"/>
      <c r="Q819" s="55"/>
      <c r="R819" s="55"/>
      <c r="S819" s="55"/>
      <c r="T819" s="55"/>
      <c r="U819" s="43" t="e">
        <f>SUM(#REF!+#REF!)</f>
        <v>#REF!</v>
      </c>
      <c r="V819" s="55"/>
      <c r="W819" s="43">
        <f t="shared" si="445"/>
        <v>0</v>
      </c>
      <c r="X819" s="56"/>
      <c r="Y819" s="55"/>
    </row>
    <row r="820" spans="1:25" s="57" customFormat="1" x14ac:dyDescent="0.25">
      <c r="A820" s="52"/>
      <c r="B820" s="53" t="s">
        <v>137</v>
      </c>
      <c r="C820" s="54" t="s">
        <v>138</v>
      </c>
      <c r="D820" s="55"/>
      <c r="E820" s="55"/>
      <c r="F820" s="43">
        <f t="shared" si="459"/>
        <v>0</v>
      </c>
      <c r="G820" s="43"/>
      <c r="H820" s="55"/>
      <c r="I820" s="505"/>
      <c r="J820" s="55"/>
      <c r="K820" s="55"/>
      <c r="L820" s="55"/>
      <c r="M820" s="505"/>
      <c r="N820" s="55"/>
      <c r="O820" s="55"/>
      <c r="P820" s="55"/>
      <c r="Q820" s="55"/>
      <c r="R820" s="55"/>
      <c r="S820" s="55"/>
      <c r="T820" s="55"/>
      <c r="U820" s="43" t="e">
        <f>SUM(#REF!+#REF!)</f>
        <v>#REF!</v>
      </c>
      <c r="V820" s="55"/>
      <c r="W820" s="43">
        <f t="shared" si="445"/>
        <v>0</v>
      </c>
      <c r="X820" s="56"/>
      <c r="Y820" s="55"/>
    </row>
    <row r="821" spans="1:25" s="57" customFormat="1" x14ac:dyDescent="0.25">
      <c r="A821" s="52"/>
      <c r="B821" s="52">
        <v>3295</v>
      </c>
      <c r="C821" s="54" t="s">
        <v>139</v>
      </c>
      <c r="D821" s="55"/>
      <c r="E821" s="55"/>
      <c r="F821" s="43">
        <f t="shared" si="459"/>
        <v>0</v>
      </c>
      <c r="G821" s="43"/>
      <c r="H821" s="55"/>
      <c r="I821" s="505"/>
      <c r="J821" s="55"/>
      <c r="K821" s="55"/>
      <c r="L821" s="55"/>
      <c r="M821" s="505"/>
      <c r="N821" s="55"/>
      <c r="O821" s="55"/>
      <c r="P821" s="55"/>
      <c r="Q821" s="55"/>
      <c r="R821" s="55"/>
      <c r="S821" s="55"/>
      <c r="T821" s="55"/>
      <c r="U821" s="43" t="e">
        <f>SUM(#REF!+#REF!)</f>
        <v>#REF!</v>
      </c>
      <c r="V821" s="55"/>
      <c r="W821" s="43">
        <f t="shared" si="445"/>
        <v>0</v>
      </c>
      <c r="X821" s="56"/>
      <c r="Y821" s="55"/>
    </row>
    <row r="822" spans="1:25" s="57" customFormat="1" x14ac:dyDescent="0.25">
      <c r="A822" s="52"/>
      <c r="B822" s="52">
        <v>3296</v>
      </c>
      <c r="C822" s="65" t="s">
        <v>140</v>
      </c>
      <c r="D822" s="55"/>
      <c r="E822" s="55"/>
      <c r="F822" s="43">
        <f t="shared" si="459"/>
        <v>0</v>
      </c>
      <c r="G822" s="43"/>
      <c r="H822" s="55"/>
      <c r="I822" s="505"/>
      <c r="J822" s="55"/>
      <c r="K822" s="55"/>
      <c r="L822" s="55"/>
      <c r="M822" s="505"/>
      <c r="N822" s="55"/>
      <c r="O822" s="55"/>
      <c r="P822" s="55"/>
      <c r="Q822" s="55"/>
      <c r="R822" s="55"/>
      <c r="S822" s="55"/>
      <c r="T822" s="55"/>
      <c r="U822" s="43" t="e">
        <f>SUM(#REF!+#REF!)</f>
        <v>#REF!</v>
      </c>
      <c r="V822" s="55"/>
      <c r="W822" s="43">
        <f t="shared" si="445"/>
        <v>0</v>
      </c>
      <c r="X822" s="56"/>
      <c r="Y822" s="55"/>
    </row>
    <row r="823" spans="1:25" s="57" customFormat="1" x14ac:dyDescent="0.25">
      <c r="A823" s="52"/>
      <c r="B823" s="53" t="s">
        <v>141</v>
      </c>
      <c r="C823" s="54" t="s">
        <v>142</v>
      </c>
      <c r="D823" s="55"/>
      <c r="E823" s="55"/>
      <c r="F823" s="43">
        <f t="shared" si="459"/>
        <v>1800</v>
      </c>
      <c r="G823" s="43"/>
      <c r="H823" s="55"/>
      <c r="I823" s="505"/>
      <c r="J823" s="55">
        <v>400</v>
      </c>
      <c r="K823" s="55">
        <v>200</v>
      </c>
      <c r="L823" s="55"/>
      <c r="M823" s="505"/>
      <c r="N823" s="55"/>
      <c r="O823" s="55"/>
      <c r="P823" s="55"/>
      <c r="Q823" s="55"/>
      <c r="R823" s="55">
        <v>1200</v>
      </c>
      <c r="S823" s="55"/>
      <c r="T823" s="55"/>
      <c r="U823" s="43" t="e">
        <f>SUM(#REF!+#REF!)</f>
        <v>#REF!</v>
      </c>
      <c r="V823" s="55"/>
      <c r="W823" s="43">
        <f t="shared" si="445"/>
        <v>1800</v>
      </c>
      <c r="X823" s="56"/>
      <c r="Y823" s="55"/>
    </row>
    <row r="824" spans="1:25" s="61" customFormat="1" x14ac:dyDescent="0.25">
      <c r="A824" s="50"/>
      <c r="B824" s="58">
        <v>34</v>
      </c>
      <c r="C824" s="59" t="s">
        <v>143</v>
      </c>
      <c r="D824" s="60">
        <f>SUM(D825+D830)</f>
        <v>0</v>
      </c>
      <c r="E824" s="60">
        <f>SUM(E825+E830)</f>
        <v>0</v>
      </c>
      <c r="F824" s="43">
        <f t="shared" si="459"/>
        <v>500</v>
      </c>
      <c r="G824" s="60"/>
      <c r="H824" s="60">
        <f>SUM(H825+H830)</f>
        <v>0</v>
      </c>
      <c r="I824" s="506">
        <f>SUM(I825+I830)</f>
        <v>0</v>
      </c>
      <c r="J824" s="60">
        <f t="shared" ref="J824:T824" si="463">SUM(J825+J830)</f>
        <v>400</v>
      </c>
      <c r="K824" s="60">
        <f t="shared" ref="K824" si="464">SUM(K825+K830)</f>
        <v>100</v>
      </c>
      <c r="L824" s="60">
        <f t="shared" si="463"/>
        <v>0</v>
      </c>
      <c r="M824" s="506">
        <f t="shared" si="463"/>
        <v>0</v>
      </c>
      <c r="N824" s="60">
        <f>SUM(N825+N830)</f>
        <v>0</v>
      </c>
      <c r="O824" s="60">
        <f>SUM(O825+O830)</f>
        <v>0</v>
      </c>
      <c r="P824" s="60">
        <f t="shared" si="463"/>
        <v>0</v>
      </c>
      <c r="Q824" s="60">
        <f t="shared" si="463"/>
        <v>0</v>
      </c>
      <c r="R824" s="60">
        <f t="shared" si="463"/>
        <v>0</v>
      </c>
      <c r="S824" s="60">
        <f t="shared" si="463"/>
        <v>0</v>
      </c>
      <c r="T824" s="60">
        <f t="shared" si="463"/>
        <v>0</v>
      </c>
      <c r="U824" s="43" t="e">
        <f>SUM(#REF!+#REF!)</f>
        <v>#REF!</v>
      </c>
      <c r="V824" s="60">
        <f>SUM(V825+V830)</f>
        <v>0</v>
      </c>
      <c r="W824" s="43">
        <f t="shared" si="445"/>
        <v>500</v>
      </c>
      <c r="X824" s="60">
        <v>312</v>
      </c>
      <c r="Y824" s="60">
        <v>315</v>
      </c>
    </row>
    <row r="825" spans="1:25" s="61" customFormat="1" hidden="1" x14ac:dyDescent="0.25">
      <c r="A825" s="58"/>
      <c r="B825" s="58">
        <v>342</v>
      </c>
      <c r="C825" s="59" t="s">
        <v>144</v>
      </c>
      <c r="D825" s="60">
        <f>SUM(D826+D827+D828+D829)</f>
        <v>0</v>
      </c>
      <c r="E825" s="60">
        <f>SUM(E826+E827+E828+E829)</f>
        <v>0</v>
      </c>
      <c r="F825" s="43">
        <f t="shared" si="459"/>
        <v>0</v>
      </c>
      <c r="G825" s="60"/>
      <c r="H825" s="60">
        <f>SUM(H826+H827+H828+H829)</f>
        <v>0</v>
      </c>
      <c r="I825" s="506">
        <f>SUM(I826+I827+I828+I829)</f>
        <v>0</v>
      </c>
      <c r="J825" s="60">
        <f t="shared" ref="J825:T825" si="465">SUM(J826+J827+J828+J829)</f>
        <v>0</v>
      </c>
      <c r="K825" s="60">
        <f t="shared" ref="K825" si="466">SUM(K826+K827+K828+K829)</f>
        <v>0</v>
      </c>
      <c r="L825" s="60">
        <f t="shared" si="465"/>
        <v>0</v>
      </c>
      <c r="M825" s="506">
        <f t="shared" si="465"/>
        <v>0</v>
      </c>
      <c r="N825" s="60">
        <f>SUM(N826+N827+N828+N829)</f>
        <v>0</v>
      </c>
      <c r="O825" s="60">
        <f>SUM(O826+O827+O828+O829)</f>
        <v>0</v>
      </c>
      <c r="P825" s="60">
        <f t="shared" si="465"/>
        <v>0</v>
      </c>
      <c r="Q825" s="60">
        <f t="shared" si="465"/>
        <v>0</v>
      </c>
      <c r="R825" s="60">
        <f t="shared" si="465"/>
        <v>0</v>
      </c>
      <c r="S825" s="60">
        <f t="shared" si="465"/>
        <v>0</v>
      </c>
      <c r="T825" s="60">
        <f t="shared" si="465"/>
        <v>0</v>
      </c>
      <c r="U825" s="43" t="e">
        <f>SUM(#REF!+#REF!)</f>
        <v>#REF!</v>
      </c>
      <c r="V825" s="60">
        <f>SUM(V826+V827+V828+V829)</f>
        <v>0</v>
      </c>
      <c r="W825" s="43">
        <f t="shared" si="445"/>
        <v>0</v>
      </c>
      <c r="X825" s="51">
        <v>0</v>
      </c>
      <c r="Y825" s="60">
        <f>SUM(Y826+Y827+Y828+Y829)</f>
        <v>0</v>
      </c>
    </row>
    <row r="826" spans="1:25" s="57" customFormat="1" ht="27.75" hidden="1" customHeight="1" x14ac:dyDescent="0.25">
      <c r="A826" s="52"/>
      <c r="B826" s="53" t="s">
        <v>145</v>
      </c>
      <c r="C826" s="54" t="s">
        <v>146</v>
      </c>
      <c r="D826" s="55"/>
      <c r="E826" s="55"/>
      <c r="F826" s="43">
        <f t="shared" si="459"/>
        <v>0</v>
      </c>
      <c r="G826" s="43"/>
      <c r="H826" s="55"/>
      <c r="I826" s="505"/>
      <c r="J826" s="55"/>
      <c r="K826" s="55"/>
      <c r="L826" s="55"/>
      <c r="M826" s="505"/>
      <c r="N826" s="55"/>
      <c r="O826" s="55"/>
      <c r="P826" s="55"/>
      <c r="Q826" s="55"/>
      <c r="R826" s="55"/>
      <c r="S826" s="55"/>
      <c r="T826" s="55"/>
      <c r="U826" s="43" t="e">
        <f>SUM(#REF!+#REF!)</f>
        <v>#REF!</v>
      </c>
      <c r="V826" s="55"/>
      <c r="W826" s="43">
        <f t="shared" si="445"/>
        <v>0</v>
      </c>
      <c r="X826" s="56"/>
      <c r="Y826" s="55"/>
    </row>
    <row r="827" spans="1:25" s="57" customFormat="1" hidden="1" x14ac:dyDescent="0.25">
      <c r="A827" s="52"/>
      <c r="B827" s="52">
        <v>3426</v>
      </c>
      <c r="C827" s="54" t="s">
        <v>147</v>
      </c>
      <c r="D827" s="55"/>
      <c r="E827" s="55"/>
      <c r="F827" s="43">
        <f t="shared" si="459"/>
        <v>0</v>
      </c>
      <c r="G827" s="43"/>
      <c r="H827" s="55"/>
      <c r="I827" s="505"/>
      <c r="J827" s="55"/>
      <c r="K827" s="55"/>
      <c r="L827" s="55"/>
      <c r="M827" s="505"/>
      <c r="N827" s="55"/>
      <c r="O827" s="55"/>
      <c r="P827" s="55"/>
      <c r="Q827" s="55"/>
      <c r="R827" s="55"/>
      <c r="S827" s="55"/>
      <c r="T827" s="55"/>
      <c r="U827" s="43" t="e">
        <f>SUM(#REF!+#REF!)</f>
        <v>#REF!</v>
      </c>
      <c r="V827" s="55"/>
      <c r="W827" s="43">
        <f t="shared" si="445"/>
        <v>0</v>
      </c>
      <c r="X827" s="56"/>
      <c r="Y827" s="55"/>
    </row>
    <row r="828" spans="1:25" s="57" customFormat="1" ht="27" hidden="1" x14ac:dyDescent="0.25">
      <c r="A828" s="52"/>
      <c r="B828" s="52">
        <v>3427</v>
      </c>
      <c r="C828" s="54" t="s">
        <v>148</v>
      </c>
      <c r="D828" s="55"/>
      <c r="E828" s="55"/>
      <c r="F828" s="43">
        <f t="shared" si="459"/>
        <v>0</v>
      </c>
      <c r="G828" s="43"/>
      <c r="H828" s="55"/>
      <c r="I828" s="505"/>
      <c r="J828" s="55"/>
      <c r="K828" s="55"/>
      <c r="L828" s="55"/>
      <c r="M828" s="505"/>
      <c r="N828" s="55"/>
      <c r="O828" s="55"/>
      <c r="P828" s="55"/>
      <c r="Q828" s="55"/>
      <c r="R828" s="55"/>
      <c r="S828" s="55"/>
      <c r="T828" s="55"/>
      <c r="U828" s="43" t="e">
        <f>SUM(#REF!+#REF!)</f>
        <v>#REF!</v>
      </c>
      <c r="V828" s="55"/>
      <c r="W828" s="43">
        <f t="shared" si="445"/>
        <v>0</v>
      </c>
      <c r="X828" s="56"/>
      <c r="Y828" s="55"/>
    </row>
    <row r="829" spans="1:25" s="57" customFormat="1" hidden="1" x14ac:dyDescent="0.25">
      <c r="A829" s="52"/>
      <c r="B829" s="52">
        <v>3428</v>
      </c>
      <c r="C829" s="54" t="s">
        <v>149</v>
      </c>
      <c r="D829" s="55"/>
      <c r="E829" s="55"/>
      <c r="F829" s="43">
        <f t="shared" si="459"/>
        <v>0</v>
      </c>
      <c r="G829" s="43"/>
      <c r="H829" s="55"/>
      <c r="I829" s="505"/>
      <c r="J829" s="55"/>
      <c r="K829" s="55"/>
      <c r="L829" s="55"/>
      <c r="M829" s="505"/>
      <c r="N829" s="55"/>
      <c r="O829" s="55"/>
      <c r="P829" s="55"/>
      <c r="Q829" s="55"/>
      <c r="R829" s="55"/>
      <c r="S829" s="55"/>
      <c r="T829" s="55"/>
      <c r="U829" s="43" t="e">
        <f>SUM(#REF!+#REF!)</f>
        <v>#REF!</v>
      </c>
      <c r="V829" s="55"/>
      <c r="W829" s="43">
        <f t="shared" si="445"/>
        <v>0</v>
      </c>
      <c r="X829" s="56"/>
      <c r="Y829" s="55"/>
    </row>
    <row r="830" spans="1:25" s="61" customFormat="1" x14ac:dyDescent="0.25">
      <c r="A830" s="58"/>
      <c r="B830" s="58">
        <v>343</v>
      </c>
      <c r="C830" s="59"/>
      <c r="D830" s="60">
        <f>SUM(D831+D832+D833+D834)</f>
        <v>0</v>
      </c>
      <c r="E830" s="60">
        <f>SUM(E831+E832+E833+E834)</f>
        <v>0</v>
      </c>
      <c r="F830" s="43">
        <f t="shared" si="459"/>
        <v>500</v>
      </c>
      <c r="G830" s="60"/>
      <c r="H830" s="60">
        <f>SUM(H831+H832+H833+H834)</f>
        <v>0</v>
      </c>
      <c r="I830" s="506">
        <f>SUM(I831+I832+I833+I834)</f>
        <v>0</v>
      </c>
      <c r="J830" s="60">
        <f t="shared" ref="J830:T830" si="467">SUM(J831+J832+J833+J834)</f>
        <v>400</v>
      </c>
      <c r="K830" s="60">
        <f t="shared" si="467"/>
        <v>100</v>
      </c>
      <c r="L830" s="60">
        <f t="shared" si="467"/>
        <v>0</v>
      </c>
      <c r="M830" s="506">
        <f t="shared" si="467"/>
        <v>0</v>
      </c>
      <c r="N830" s="60">
        <f>SUM(N831+N832+N833+N834)</f>
        <v>0</v>
      </c>
      <c r="O830" s="60">
        <f>SUM(O831+O832+O833+O834)</f>
        <v>0</v>
      </c>
      <c r="P830" s="60">
        <f t="shared" si="467"/>
        <v>0</v>
      </c>
      <c r="Q830" s="60">
        <f t="shared" si="467"/>
        <v>0</v>
      </c>
      <c r="R830" s="60">
        <f t="shared" si="467"/>
        <v>0</v>
      </c>
      <c r="S830" s="60">
        <f t="shared" si="467"/>
        <v>0</v>
      </c>
      <c r="T830" s="60">
        <f t="shared" si="467"/>
        <v>0</v>
      </c>
      <c r="U830" s="43" t="e">
        <f>SUM(#REF!+#REF!)</f>
        <v>#REF!</v>
      </c>
      <c r="V830" s="60">
        <f>SUM(V831+V832+V833+V834)</f>
        <v>0</v>
      </c>
      <c r="W830" s="43">
        <f t="shared" si="445"/>
        <v>500</v>
      </c>
      <c r="X830" s="51">
        <v>0</v>
      </c>
      <c r="Y830" s="60">
        <f>SUM(Y831+Y832+Y833+Y834)</f>
        <v>0</v>
      </c>
    </row>
    <row r="831" spans="1:25" s="57" customFormat="1" x14ac:dyDescent="0.25">
      <c r="A831" s="52"/>
      <c r="B831" s="53" t="s">
        <v>150</v>
      </c>
      <c r="C831" s="54" t="s">
        <v>151</v>
      </c>
      <c r="D831" s="55"/>
      <c r="E831" s="55"/>
      <c r="F831" s="43">
        <f t="shared" si="459"/>
        <v>500</v>
      </c>
      <c r="G831" s="43"/>
      <c r="H831" s="55"/>
      <c r="I831" s="505"/>
      <c r="J831" s="55">
        <v>400</v>
      </c>
      <c r="K831" s="55">
        <v>100</v>
      </c>
      <c r="L831" s="55"/>
      <c r="M831" s="505"/>
      <c r="N831" s="55"/>
      <c r="O831" s="55"/>
      <c r="P831" s="55"/>
      <c r="Q831" s="55"/>
      <c r="R831" s="55"/>
      <c r="S831" s="55"/>
      <c r="T831" s="55"/>
      <c r="U831" s="43" t="e">
        <f>SUM(#REF!+#REF!)</f>
        <v>#REF!</v>
      </c>
      <c r="V831" s="55"/>
      <c r="W831" s="43">
        <f t="shared" si="445"/>
        <v>500</v>
      </c>
      <c r="X831" s="56"/>
      <c r="Y831" s="55"/>
    </row>
    <row r="832" spans="1:25" s="57" customFormat="1" x14ac:dyDescent="0.25">
      <c r="A832" s="52"/>
      <c r="B832" s="53" t="s">
        <v>152</v>
      </c>
      <c r="C832" s="54" t="s">
        <v>153</v>
      </c>
      <c r="D832" s="55"/>
      <c r="E832" s="55"/>
      <c r="F832" s="43">
        <f t="shared" si="459"/>
        <v>0</v>
      </c>
      <c r="G832" s="43"/>
      <c r="H832" s="55"/>
      <c r="I832" s="505"/>
      <c r="J832" s="55"/>
      <c r="K832" s="55"/>
      <c r="L832" s="55"/>
      <c r="M832" s="505"/>
      <c r="N832" s="55"/>
      <c r="O832" s="55"/>
      <c r="P832" s="55"/>
      <c r="Q832" s="55"/>
      <c r="R832" s="55"/>
      <c r="S832" s="55"/>
      <c r="T832" s="55"/>
      <c r="U832" s="43" t="e">
        <f>SUM(#REF!+#REF!)</f>
        <v>#REF!</v>
      </c>
      <c r="V832" s="55"/>
      <c r="W832" s="43">
        <f t="shared" si="445"/>
        <v>0</v>
      </c>
      <c r="X832" s="56"/>
      <c r="Y832" s="55"/>
    </row>
    <row r="833" spans="1:25" s="57" customFormat="1" x14ac:dyDescent="0.25">
      <c r="A833" s="52"/>
      <c r="B833" s="53" t="s">
        <v>154</v>
      </c>
      <c r="C833" s="54" t="s">
        <v>155</v>
      </c>
      <c r="D833" s="55"/>
      <c r="E833" s="55"/>
      <c r="F833" s="43">
        <f t="shared" si="459"/>
        <v>0</v>
      </c>
      <c r="G833" s="43"/>
      <c r="H833" s="55"/>
      <c r="I833" s="505"/>
      <c r="J833" s="55"/>
      <c r="K833" s="55"/>
      <c r="L833" s="55"/>
      <c r="M833" s="505"/>
      <c r="N833" s="55"/>
      <c r="O833" s="55"/>
      <c r="P833" s="55"/>
      <c r="Q833" s="55"/>
      <c r="R833" s="55"/>
      <c r="S833" s="55"/>
      <c r="T833" s="55"/>
      <c r="U833" s="43" t="e">
        <f>SUM(#REF!+#REF!)</f>
        <v>#REF!</v>
      </c>
      <c r="V833" s="55"/>
      <c r="W833" s="43">
        <f t="shared" si="445"/>
        <v>0</v>
      </c>
      <c r="X833" s="56"/>
      <c r="Y833" s="55"/>
    </row>
    <row r="834" spans="1:25" s="57" customFormat="1" x14ac:dyDescent="0.25">
      <c r="A834" s="52"/>
      <c r="B834" s="53" t="s">
        <v>156</v>
      </c>
      <c r="C834" s="54" t="s">
        <v>157</v>
      </c>
      <c r="D834" s="55"/>
      <c r="E834" s="55"/>
      <c r="F834" s="43">
        <f t="shared" si="459"/>
        <v>0</v>
      </c>
      <c r="G834" s="43"/>
      <c r="H834" s="55"/>
      <c r="I834" s="505"/>
      <c r="J834" s="55"/>
      <c r="K834" s="55"/>
      <c r="L834" s="55"/>
      <c r="M834" s="505"/>
      <c r="N834" s="55"/>
      <c r="O834" s="55"/>
      <c r="P834" s="55"/>
      <c r="Q834" s="55"/>
      <c r="R834" s="55"/>
      <c r="S834" s="55"/>
      <c r="T834" s="55"/>
      <c r="U834" s="43" t="e">
        <f>SUM(#REF!+#REF!)</f>
        <v>#REF!</v>
      </c>
      <c r="V834" s="55"/>
      <c r="W834" s="43">
        <f t="shared" si="445"/>
        <v>0</v>
      </c>
      <c r="X834" s="56"/>
      <c r="Y834" s="55"/>
    </row>
    <row r="835" spans="1:25" s="57" customFormat="1" x14ac:dyDescent="0.25">
      <c r="A835" s="52"/>
      <c r="B835" s="66">
        <v>38</v>
      </c>
      <c r="C835" s="69" t="s">
        <v>853</v>
      </c>
      <c r="D835" s="55"/>
      <c r="E835" s="55"/>
      <c r="F835" s="43"/>
      <c r="G835" s="43"/>
      <c r="H835" s="60">
        <f>SUM(H836)</f>
        <v>0</v>
      </c>
      <c r="I835" s="506">
        <f t="shared" ref="I835:V836" si="468">SUM(I836)</f>
        <v>0</v>
      </c>
      <c r="J835" s="60">
        <f t="shared" si="468"/>
        <v>0</v>
      </c>
      <c r="K835" s="60">
        <f t="shared" si="468"/>
        <v>0</v>
      </c>
      <c r="L835" s="60">
        <f t="shared" si="468"/>
        <v>1000</v>
      </c>
      <c r="M835" s="506">
        <f t="shared" si="468"/>
        <v>0</v>
      </c>
      <c r="N835" s="60">
        <f t="shared" si="468"/>
        <v>0</v>
      </c>
      <c r="O835" s="60">
        <f t="shared" si="468"/>
        <v>0</v>
      </c>
      <c r="P835" s="60">
        <f t="shared" si="468"/>
        <v>0</v>
      </c>
      <c r="Q835" s="60">
        <f t="shared" si="468"/>
        <v>0</v>
      </c>
      <c r="R835" s="60">
        <f t="shared" si="468"/>
        <v>0</v>
      </c>
      <c r="S835" s="60">
        <f t="shared" si="468"/>
        <v>0</v>
      </c>
      <c r="T835" s="60">
        <f t="shared" si="468"/>
        <v>0</v>
      </c>
      <c r="U835" s="60" t="e">
        <f t="shared" si="468"/>
        <v>#REF!</v>
      </c>
      <c r="V835" s="60">
        <f t="shared" si="468"/>
        <v>0</v>
      </c>
      <c r="W835" s="43">
        <f t="shared" si="445"/>
        <v>1000</v>
      </c>
      <c r="X835" s="60">
        <v>1040</v>
      </c>
      <c r="Y835" s="60">
        <v>1050</v>
      </c>
    </row>
    <row r="836" spans="1:25" s="57" customFormat="1" x14ac:dyDescent="0.25">
      <c r="A836" s="52"/>
      <c r="B836" s="66">
        <v>381</v>
      </c>
      <c r="C836" s="69"/>
      <c r="D836" s="55"/>
      <c r="E836" s="55"/>
      <c r="F836" s="43"/>
      <c r="G836" s="43"/>
      <c r="H836" s="60">
        <f>SUM(H837)</f>
        <v>0</v>
      </c>
      <c r="I836" s="506">
        <f t="shared" ref="I836" si="469">SUM(I837)</f>
        <v>0</v>
      </c>
      <c r="J836" s="60">
        <f t="shared" ref="J836" si="470">SUM(J837)</f>
        <v>0</v>
      </c>
      <c r="K836" s="60">
        <f t="shared" ref="K836" si="471">SUM(K837)</f>
        <v>0</v>
      </c>
      <c r="L836" s="60">
        <f t="shared" ref="L836" si="472">SUM(L837)</f>
        <v>1000</v>
      </c>
      <c r="M836" s="506">
        <f t="shared" ref="M836" si="473">SUM(M837)</f>
        <v>0</v>
      </c>
      <c r="N836" s="60">
        <f t="shared" si="468"/>
        <v>0</v>
      </c>
      <c r="O836" s="60">
        <f t="shared" si="468"/>
        <v>0</v>
      </c>
      <c r="P836" s="60">
        <f t="shared" ref="P836" si="474">SUM(P837)</f>
        <v>0</v>
      </c>
      <c r="Q836" s="60">
        <f t="shared" ref="Q836" si="475">SUM(Q837)</f>
        <v>0</v>
      </c>
      <c r="R836" s="60">
        <f t="shared" ref="R836" si="476">SUM(R837)</f>
        <v>0</v>
      </c>
      <c r="S836" s="60">
        <f t="shared" ref="S836" si="477">SUM(S837)</f>
        <v>0</v>
      </c>
      <c r="T836" s="60">
        <f t="shared" ref="T836" si="478">SUM(T837)</f>
        <v>0</v>
      </c>
      <c r="U836" s="60" t="e">
        <f t="shared" ref="U836" si="479">SUM(U837)</f>
        <v>#REF!</v>
      </c>
      <c r="V836" s="60">
        <f t="shared" ref="V836" si="480">SUM(V837)</f>
        <v>0</v>
      </c>
      <c r="W836" s="43">
        <f t="shared" si="445"/>
        <v>1000</v>
      </c>
      <c r="X836" s="60">
        <f t="shared" ref="X836" si="481">SUM(X837)</f>
        <v>0</v>
      </c>
      <c r="Y836" s="60">
        <f t="shared" ref="Y836" si="482">SUM(Y837)</f>
        <v>0</v>
      </c>
    </row>
    <row r="837" spans="1:25" s="57" customFormat="1" x14ac:dyDescent="0.25">
      <c r="A837" s="52"/>
      <c r="B837" s="67">
        <v>3812</v>
      </c>
      <c r="C837" s="68" t="s">
        <v>874</v>
      </c>
      <c r="D837" s="55"/>
      <c r="E837" s="55"/>
      <c r="F837" s="43"/>
      <c r="G837" s="43"/>
      <c r="H837" s="55"/>
      <c r="I837" s="505"/>
      <c r="J837" s="55"/>
      <c r="K837" s="55"/>
      <c r="L837" s="55">
        <v>1000</v>
      </c>
      <c r="M837" s="505"/>
      <c r="N837" s="55"/>
      <c r="O837" s="55"/>
      <c r="P837" s="55"/>
      <c r="Q837" s="55"/>
      <c r="R837" s="55"/>
      <c r="S837" s="55"/>
      <c r="T837" s="55"/>
      <c r="U837" s="43" t="e">
        <f>SUM(#REF!+#REF!)</f>
        <v>#REF!</v>
      </c>
      <c r="V837" s="55"/>
      <c r="W837" s="43">
        <f t="shared" si="445"/>
        <v>1000</v>
      </c>
      <c r="X837" s="56"/>
      <c r="Y837" s="55"/>
    </row>
    <row r="838" spans="1:25" s="46" customFormat="1" hidden="1" x14ac:dyDescent="0.25">
      <c r="B838" s="66">
        <v>4</v>
      </c>
      <c r="C838" s="46" t="s">
        <v>158</v>
      </c>
      <c r="D838" s="49">
        <f>SUM(D839)</f>
        <v>0</v>
      </c>
      <c r="E838" s="49">
        <f t="shared" ref="E838:V838" si="483">SUM(E839)</f>
        <v>0</v>
      </c>
      <c r="F838" s="43">
        <f t="shared" ref="F838:F859" si="484">SUM(H838:T838)</f>
        <v>0</v>
      </c>
      <c r="G838" s="49"/>
      <c r="H838" s="49">
        <f t="shared" si="483"/>
        <v>0</v>
      </c>
      <c r="I838" s="368">
        <f t="shared" si="483"/>
        <v>0</v>
      </c>
      <c r="J838" s="49">
        <f t="shared" si="483"/>
        <v>0</v>
      </c>
      <c r="K838" s="49">
        <f t="shared" si="483"/>
        <v>0</v>
      </c>
      <c r="L838" s="49">
        <f t="shared" si="483"/>
        <v>0</v>
      </c>
      <c r="M838" s="368">
        <f t="shared" si="483"/>
        <v>0</v>
      </c>
      <c r="N838" s="49">
        <f t="shared" si="483"/>
        <v>0</v>
      </c>
      <c r="O838" s="49">
        <f t="shared" si="483"/>
        <v>0</v>
      </c>
      <c r="P838" s="49">
        <f t="shared" si="483"/>
        <v>0</v>
      </c>
      <c r="Q838" s="49">
        <f t="shared" si="483"/>
        <v>0</v>
      </c>
      <c r="R838" s="49">
        <f t="shared" si="483"/>
        <v>0</v>
      </c>
      <c r="S838" s="49">
        <f t="shared" si="483"/>
        <v>0</v>
      </c>
      <c r="T838" s="49">
        <f t="shared" si="483"/>
        <v>0</v>
      </c>
      <c r="U838" s="43" t="e">
        <f>SUM(#REF!+#REF!)</f>
        <v>#REF!</v>
      </c>
      <c r="V838" s="49">
        <f t="shared" si="483"/>
        <v>0</v>
      </c>
      <c r="W838" s="43">
        <f t="shared" si="445"/>
        <v>0</v>
      </c>
      <c r="X838" s="51">
        <v>0</v>
      </c>
      <c r="Y838" s="49">
        <f>SUM(Y839)</f>
        <v>0</v>
      </c>
    </row>
    <row r="839" spans="1:25" s="46" customFormat="1" hidden="1" x14ac:dyDescent="0.25">
      <c r="B839" s="66">
        <v>42</v>
      </c>
      <c r="D839" s="49">
        <f>SUM(D840+D849+D852+D857)</f>
        <v>0</v>
      </c>
      <c r="E839" s="49">
        <f>SUM(E840+E849+E852+E857)</f>
        <v>0</v>
      </c>
      <c r="F839" s="43">
        <f t="shared" si="484"/>
        <v>0</v>
      </c>
      <c r="G839" s="49"/>
      <c r="H839" s="49">
        <f>SUM(H840+H849+H852+H857)</f>
        <v>0</v>
      </c>
      <c r="I839" s="368">
        <f>SUM(I840+I849+I852+I857)</f>
        <v>0</v>
      </c>
      <c r="J839" s="49">
        <f t="shared" ref="J839:T839" si="485">SUM(J840+J849+J852+J857)</f>
        <v>0</v>
      </c>
      <c r="K839" s="49">
        <f t="shared" ref="K839" si="486">SUM(K840+K849+K852+K857)</f>
        <v>0</v>
      </c>
      <c r="L839" s="49">
        <f t="shared" si="485"/>
        <v>0</v>
      </c>
      <c r="M839" s="368">
        <f t="shared" si="485"/>
        <v>0</v>
      </c>
      <c r="N839" s="49">
        <f>SUM(N840+N849+N852+N857)</f>
        <v>0</v>
      </c>
      <c r="O839" s="49">
        <f>SUM(O840+O849+O852+O857)</f>
        <v>0</v>
      </c>
      <c r="P839" s="49">
        <f t="shared" si="485"/>
        <v>0</v>
      </c>
      <c r="Q839" s="49">
        <f t="shared" si="485"/>
        <v>0</v>
      </c>
      <c r="R839" s="49">
        <f t="shared" si="485"/>
        <v>0</v>
      </c>
      <c r="S839" s="49">
        <f t="shared" si="485"/>
        <v>0</v>
      </c>
      <c r="T839" s="49">
        <f t="shared" si="485"/>
        <v>0</v>
      </c>
      <c r="U839" s="43" t="e">
        <f>SUM(#REF!+#REF!)</f>
        <v>#REF!</v>
      </c>
      <c r="V839" s="49">
        <f>SUM(V840+V849+V852+V857)</f>
        <v>0</v>
      </c>
      <c r="W839" s="43">
        <f t="shared" si="445"/>
        <v>0</v>
      </c>
      <c r="X839" s="51"/>
      <c r="Y839" s="49"/>
    </row>
    <row r="840" spans="1:25" s="46" customFormat="1" hidden="1" x14ac:dyDescent="0.25">
      <c r="B840" s="66">
        <v>422</v>
      </c>
      <c r="D840" s="49">
        <f>SUM(D841+D842+D843+D844+D845+D847+D848)</f>
        <v>0</v>
      </c>
      <c r="E840" s="49">
        <f>SUM(E841+E842+E843+E844+E845+E847+E848)</f>
        <v>0</v>
      </c>
      <c r="F840" s="43">
        <f t="shared" si="484"/>
        <v>0</v>
      </c>
      <c r="G840" s="49"/>
      <c r="H840" s="49">
        <f>SUM(H841+H842+H843+H844+H845+H847+H848)</f>
        <v>0</v>
      </c>
      <c r="I840" s="368">
        <f>SUM(I841+I842+I843+I844+I845+I847+I848)</f>
        <v>0</v>
      </c>
      <c r="J840" s="49">
        <f t="shared" ref="J840:T840" si="487">SUM(J841+J842+J843+J844+J845+J847+J848)</f>
        <v>0</v>
      </c>
      <c r="K840" s="49">
        <f t="shared" ref="K840" si="488">SUM(K841+K842+K843+K844+K845+K847+K848)</f>
        <v>0</v>
      </c>
      <c r="L840" s="49">
        <f t="shared" si="487"/>
        <v>0</v>
      </c>
      <c r="M840" s="368">
        <f t="shared" si="487"/>
        <v>0</v>
      </c>
      <c r="N840" s="49">
        <f>SUM(N841+N842+N843+N844+N845+N847+N848)</f>
        <v>0</v>
      </c>
      <c r="O840" s="49">
        <f>SUM(O841+O842+O843+O844+O845+O847+O848)</f>
        <v>0</v>
      </c>
      <c r="P840" s="49">
        <f t="shared" si="487"/>
        <v>0</v>
      </c>
      <c r="Q840" s="49">
        <f t="shared" si="487"/>
        <v>0</v>
      </c>
      <c r="R840" s="49">
        <f t="shared" si="487"/>
        <v>0</v>
      </c>
      <c r="S840" s="49">
        <f t="shared" si="487"/>
        <v>0</v>
      </c>
      <c r="T840" s="49">
        <f t="shared" si="487"/>
        <v>0</v>
      </c>
      <c r="U840" s="43" t="e">
        <f>SUM(#REF!+#REF!)</f>
        <v>#REF!</v>
      </c>
      <c r="V840" s="49">
        <f>SUM(V841+V842+V843+V844+V845+V847+V848)</f>
        <v>0</v>
      </c>
      <c r="W840" s="43">
        <f t="shared" si="445"/>
        <v>0</v>
      </c>
      <c r="X840" s="51">
        <v>0</v>
      </c>
      <c r="Y840" s="49">
        <f>SUM(Y841+Y842+Y843+Y844+Y845+Y847+Y848)</f>
        <v>0</v>
      </c>
    </row>
    <row r="841" spans="1:25" s="57" customFormat="1" hidden="1" x14ac:dyDescent="0.25">
      <c r="A841" s="52"/>
      <c r="B841" s="67" t="s">
        <v>159</v>
      </c>
      <c r="C841" s="68" t="s">
        <v>160</v>
      </c>
      <c r="D841" s="55"/>
      <c r="E841" s="55"/>
      <c r="F841" s="43">
        <f t="shared" si="484"/>
        <v>0</v>
      </c>
      <c r="G841" s="43"/>
      <c r="H841" s="55"/>
      <c r="I841" s="505"/>
      <c r="J841" s="55"/>
      <c r="K841" s="55"/>
      <c r="L841" s="55"/>
      <c r="M841" s="505"/>
      <c r="N841" s="55"/>
      <c r="O841" s="55"/>
      <c r="P841" s="55"/>
      <c r="Q841" s="55"/>
      <c r="R841" s="55"/>
      <c r="S841" s="55"/>
      <c r="T841" s="55"/>
      <c r="U841" s="43" t="e">
        <f>SUM(#REF!+#REF!)</f>
        <v>#REF!</v>
      </c>
      <c r="V841" s="55"/>
      <c r="W841" s="43">
        <f t="shared" si="445"/>
        <v>0</v>
      </c>
      <c r="X841" s="56"/>
      <c r="Y841" s="55"/>
    </row>
    <row r="842" spans="1:25" s="57" customFormat="1" hidden="1" x14ac:dyDescent="0.25">
      <c r="A842" s="52"/>
      <c r="B842" s="67" t="s">
        <v>161</v>
      </c>
      <c r="C842" s="68" t="s">
        <v>162</v>
      </c>
      <c r="D842" s="55"/>
      <c r="E842" s="55"/>
      <c r="F842" s="43">
        <f t="shared" si="484"/>
        <v>0</v>
      </c>
      <c r="G842" s="43"/>
      <c r="H842" s="55"/>
      <c r="I842" s="505"/>
      <c r="J842" s="55"/>
      <c r="K842" s="55"/>
      <c r="L842" s="55"/>
      <c r="M842" s="505"/>
      <c r="N842" s="55"/>
      <c r="O842" s="55"/>
      <c r="P842" s="55"/>
      <c r="Q842" s="55"/>
      <c r="R842" s="55"/>
      <c r="S842" s="55"/>
      <c r="T842" s="55"/>
      <c r="U842" s="43" t="e">
        <f>SUM(#REF!+#REF!)</f>
        <v>#REF!</v>
      </c>
      <c r="V842" s="55"/>
      <c r="W842" s="43">
        <f t="shared" si="445"/>
        <v>0</v>
      </c>
      <c r="X842" s="56"/>
      <c r="Y842" s="55"/>
    </row>
    <row r="843" spans="1:25" s="57" customFormat="1" hidden="1" x14ac:dyDescent="0.25">
      <c r="A843" s="52"/>
      <c r="B843" s="67" t="s">
        <v>163</v>
      </c>
      <c r="C843" s="68" t="s">
        <v>164</v>
      </c>
      <c r="D843" s="55"/>
      <c r="E843" s="55"/>
      <c r="F843" s="43">
        <f t="shared" si="484"/>
        <v>0</v>
      </c>
      <c r="G843" s="43"/>
      <c r="H843" s="55"/>
      <c r="I843" s="505"/>
      <c r="J843" s="55"/>
      <c r="K843" s="55"/>
      <c r="L843" s="55"/>
      <c r="M843" s="505"/>
      <c r="N843" s="55"/>
      <c r="O843" s="55"/>
      <c r="P843" s="55"/>
      <c r="Q843" s="55"/>
      <c r="R843" s="55"/>
      <c r="S843" s="55"/>
      <c r="T843" s="55"/>
      <c r="U843" s="43" t="e">
        <f>SUM(#REF!+#REF!)</f>
        <v>#REF!</v>
      </c>
      <c r="V843" s="55"/>
      <c r="W843" s="43">
        <f t="shared" ref="W843:W906" si="489">SUM(H843:R843)</f>
        <v>0</v>
      </c>
      <c r="X843" s="56"/>
      <c r="Y843" s="55"/>
    </row>
    <row r="844" spans="1:25" s="57" customFormat="1" hidden="1" x14ac:dyDescent="0.25">
      <c r="A844" s="52"/>
      <c r="B844" s="67" t="s">
        <v>165</v>
      </c>
      <c r="C844" s="68" t="s">
        <v>166</v>
      </c>
      <c r="D844" s="55"/>
      <c r="E844" s="55"/>
      <c r="F844" s="43">
        <f t="shared" si="484"/>
        <v>0</v>
      </c>
      <c r="G844" s="43"/>
      <c r="H844" s="55"/>
      <c r="I844" s="505"/>
      <c r="J844" s="55"/>
      <c r="K844" s="55"/>
      <c r="L844" s="55"/>
      <c r="M844" s="505"/>
      <c r="N844" s="55"/>
      <c r="O844" s="55"/>
      <c r="P844" s="55"/>
      <c r="Q844" s="55"/>
      <c r="R844" s="55"/>
      <c r="S844" s="55"/>
      <c r="T844" s="55"/>
      <c r="U844" s="43" t="e">
        <f>SUM(#REF!+#REF!)</f>
        <v>#REF!</v>
      </c>
      <c r="V844" s="55"/>
      <c r="W844" s="43">
        <f t="shared" si="489"/>
        <v>0</v>
      </c>
      <c r="X844" s="56"/>
      <c r="Y844" s="55"/>
    </row>
    <row r="845" spans="1:25" s="57" customFormat="1" hidden="1" x14ac:dyDescent="0.25">
      <c r="A845" s="52"/>
      <c r="B845" s="67" t="s">
        <v>167</v>
      </c>
      <c r="C845" s="68" t="s">
        <v>168</v>
      </c>
      <c r="D845" s="55"/>
      <c r="E845" s="55"/>
      <c r="F845" s="43">
        <f t="shared" si="484"/>
        <v>0</v>
      </c>
      <c r="G845" s="43"/>
      <c r="H845" s="55"/>
      <c r="I845" s="505"/>
      <c r="J845" s="55"/>
      <c r="K845" s="55"/>
      <c r="L845" s="55"/>
      <c r="M845" s="505"/>
      <c r="N845" s="55"/>
      <c r="O845" s="55"/>
      <c r="P845" s="55"/>
      <c r="Q845" s="55"/>
      <c r="R845" s="55"/>
      <c r="S845" s="55"/>
      <c r="T845" s="55"/>
      <c r="U845" s="43" t="e">
        <f>SUM(#REF!+#REF!)</f>
        <v>#REF!</v>
      </c>
      <c r="V845" s="55"/>
      <c r="W845" s="43">
        <f t="shared" si="489"/>
        <v>0</v>
      </c>
      <c r="X845" s="56"/>
      <c r="Y845" s="55"/>
    </row>
    <row r="846" spans="1:25" s="57" customFormat="1" hidden="1" x14ac:dyDescent="0.25">
      <c r="A846" s="52"/>
      <c r="B846" s="67" t="s">
        <v>159</v>
      </c>
      <c r="C846" s="68" t="s">
        <v>160</v>
      </c>
      <c r="D846" s="55"/>
      <c r="E846" s="55"/>
      <c r="F846" s="43">
        <f t="shared" si="484"/>
        <v>0</v>
      </c>
      <c r="G846" s="43"/>
      <c r="H846" s="55"/>
      <c r="I846" s="505"/>
      <c r="J846" s="55"/>
      <c r="K846" s="55"/>
      <c r="L846" s="55"/>
      <c r="M846" s="505"/>
      <c r="N846" s="55"/>
      <c r="O846" s="55"/>
      <c r="P846" s="55"/>
      <c r="Q846" s="55"/>
      <c r="R846" s="55"/>
      <c r="S846" s="55"/>
      <c r="T846" s="55"/>
      <c r="U846" s="43" t="e">
        <f>SUM(#REF!+#REF!)</f>
        <v>#REF!</v>
      </c>
      <c r="V846" s="55"/>
      <c r="W846" s="43">
        <f t="shared" si="489"/>
        <v>0</v>
      </c>
      <c r="X846" s="56"/>
      <c r="Y846" s="55"/>
    </row>
    <row r="847" spans="1:25" s="57" customFormat="1" hidden="1" x14ac:dyDescent="0.25">
      <c r="A847" s="52"/>
      <c r="B847" s="67" t="s">
        <v>169</v>
      </c>
      <c r="C847" s="68" t="s">
        <v>170</v>
      </c>
      <c r="D847" s="55"/>
      <c r="E847" s="55"/>
      <c r="F847" s="43">
        <f t="shared" si="484"/>
        <v>0</v>
      </c>
      <c r="G847" s="43"/>
      <c r="H847" s="55"/>
      <c r="I847" s="505"/>
      <c r="J847" s="55"/>
      <c r="K847" s="55"/>
      <c r="L847" s="55"/>
      <c r="M847" s="505"/>
      <c r="N847" s="55"/>
      <c r="O847" s="55"/>
      <c r="P847" s="55"/>
      <c r="Q847" s="55"/>
      <c r="R847" s="55"/>
      <c r="S847" s="55"/>
      <c r="T847" s="55"/>
      <c r="U847" s="43" t="e">
        <f>SUM(#REF!+#REF!)</f>
        <v>#REF!</v>
      </c>
      <c r="V847" s="55"/>
      <c r="W847" s="43">
        <f t="shared" si="489"/>
        <v>0</v>
      </c>
      <c r="X847" s="56"/>
      <c r="Y847" s="55"/>
    </row>
    <row r="848" spans="1:25" s="57" customFormat="1" hidden="1" x14ac:dyDescent="0.25">
      <c r="A848" s="52"/>
      <c r="B848" s="67" t="s">
        <v>171</v>
      </c>
      <c r="C848" s="68" t="s">
        <v>172</v>
      </c>
      <c r="D848" s="55"/>
      <c r="E848" s="55"/>
      <c r="F848" s="43">
        <f t="shared" si="484"/>
        <v>0</v>
      </c>
      <c r="G848" s="43"/>
      <c r="H848" s="55"/>
      <c r="I848" s="505"/>
      <c r="J848" s="55"/>
      <c r="K848" s="55"/>
      <c r="L848" s="55"/>
      <c r="M848" s="505"/>
      <c r="N848" s="55"/>
      <c r="O848" s="55"/>
      <c r="P848" s="55"/>
      <c r="Q848" s="55"/>
      <c r="R848" s="55"/>
      <c r="S848" s="55"/>
      <c r="T848" s="55"/>
      <c r="U848" s="43" t="e">
        <f>SUM(#REF!+#REF!)</f>
        <v>#REF!</v>
      </c>
      <c r="V848" s="55"/>
      <c r="W848" s="43">
        <f t="shared" si="489"/>
        <v>0</v>
      </c>
      <c r="X848" s="56"/>
      <c r="Y848" s="55"/>
    </row>
    <row r="849" spans="1:25" s="61" customFormat="1" hidden="1" x14ac:dyDescent="0.25">
      <c r="A849" s="58"/>
      <c r="B849" s="58">
        <v>423</v>
      </c>
      <c r="C849" s="69"/>
      <c r="D849" s="60">
        <f>SUM(D850+D851)</f>
        <v>0</v>
      </c>
      <c r="E849" s="60">
        <f>SUM(E850+E851)</f>
        <v>0</v>
      </c>
      <c r="F849" s="43">
        <f t="shared" si="484"/>
        <v>0</v>
      </c>
      <c r="G849" s="60"/>
      <c r="H849" s="60">
        <f>SUM(H850+H851)</f>
        <v>0</v>
      </c>
      <c r="I849" s="506">
        <f>SUM(I850+I851)</f>
        <v>0</v>
      </c>
      <c r="J849" s="60">
        <f t="shared" ref="J849:T849" si="490">SUM(J850+J851)</f>
        <v>0</v>
      </c>
      <c r="K849" s="60">
        <f t="shared" ref="K849" si="491">SUM(K850+K851)</f>
        <v>0</v>
      </c>
      <c r="L849" s="60">
        <f t="shared" si="490"/>
        <v>0</v>
      </c>
      <c r="M849" s="506">
        <f t="shared" si="490"/>
        <v>0</v>
      </c>
      <c r="N849" s="60">
        <f>SUM(N850+N851)</f>
        <v>0</v>
      </c>
      <c r="O849" s="60">
        <f>SUM(O850+O851)</f>
        <v>0</v>
      </c>
      <c r="P849" s="60">
        <f t="shared" si="490"/>
        <v>0</v>
      </c>
      <c r="Q849" s="60">
        <f t="shared" si="490"/>
        <v>0</v>
      </c>
      <c r="R849" s="60">
        <f t="shared" si="490"/>
        <v>0</v>
      </c>
      <c r="S849" s="60">
        <f t="shared" si="490"/>
        <v>0</v>
      </c>
      <c r="T849" s="60">
        <f t="shared" si="490"/>
        <v>0</v>
      </c>
      <c r="U849" s="43" t="e">
        <f>SUM(#REF!+#REF!)</f>
        <v>#REF!</v>
      </c>
      <c r="V849" s="60">
        <f>SUM(V850+V851)</f>
        <v>0</v>
      </c>
      <c r="W849" s="43">
        <f t="shared" si="489"/>
        <v>0</v>
      </c>
      <c r="X849" s="51">
        <v>0</v>
      </c>
      <c r="Y849" s="60">
        <f>SUM(Y850+Y851)</f>
        <v>0</v>
      </c>
    </row>
    <row r="850" spans="1:25" s="57" customFormat="1" hidden="1" x14ac:dyDescent="0.25">
      <c r="A850" s="52"/>
      <c r="B850" s="67" t="s">
        <v>173</v>
      </c>
      <c r="C850" s="68" t="s">
        <v>174</v>
      </c>
      <c r="D850" s="55"/>
      <c r="E850" s="55"/>
      <c r="F850" s="43">
        <f t="shared" si="484"/>
        <v>0</v>
      </c>
      <c r="G850" s="43"/>
      <c r="H850" s="55"/>
      <c r="I850" s="505"/>
      <c r="J850" s="55"/>
      <c r="K850" s="55"/>
      <c r="L850" s="55"/>
      <c r="M850" s="505"/>
      <c r="N850" s="55"/>
      <c r="O850" s="55"/>
      <c r="P850" s="55"/>
      <c r="Q850" s="55"/>
      <c r="R850" s="55"/>
      <c r="S850" s="55"/>
      <c r="T850" s="55"/>
      <c r="U850" s="43" t="e">
        <f>SUM(#REF!+#REF!)</f>
        <v>#REF!</v>
      </c>
      <c r="V850" s="55"/>
      <c r="W850" s="43">
        <f t="shared" si="489"/>
        <v>0</v>
      </c>
      <c r="X850" s="56"/>
      <c r="Y850" s="55"/>
    </row>
    <row r="851" spans="1:25" s="57" customFormat="1" hidden="1" x14ac:dyDescent="0.25">
      <c r="A851" s="52"/>
      <c r="B851" s="67" t="s">
        <v>175</v>
      </c>
      <c r="C851" s="68" t="s">
        <v>176</v>
      </c>
      <c r="D851" s="55"/>
      <c r="E851" s="55"/>
      <c r="F851" s="43">
        <f t="shared" si="484"/>
        <v>0</v>
      </c>
      <c r="G851" s="43"/>
      <c r="H851" s="55"/>
      <c r="I851" s="505"/>
      <c r="J851" s="55"/>
      <c r="K851" s="55"/>
      <c r="L851" s="55"/>
      <c r="M851" s="505"/>
      <c r="N851" s="55"/>
      <c r="O851" s="55"/>
      <c r="P851" s="55"/>
      <c r="Q851" s="55"/>
      <c r="R851" s="55"/>
      <c r="S851" s="55"/>
      <c r="T851" s="55"/>
      <c r="U851" s="43" t="e">
        <f>SUM(#REF!+#REF!)</f>
        <v>#REF!</v>
      </c>
      <c r="V851" s="55"/>
      <c r="W851" s="43">
        <f t="shared" si="489"/>
        <v>0</v>
      </c>
      <c r="X851" s="56"/>
      <c r="Y851" s="55"/>
    </row>
    <row r="852" spans="1:25" s="61" customFormat="1" hidden="1" x14ac:dyDescent="0.25">
      <c r="A852" s="58"/>
      <c r="B852" s="58">
        <v>424</v>
      </c>
      <c r="C852" s="69"/>
      <c r="D852" s="60">
        <f>SUM(D853+D854+D855+D856)</f>
        <v>0</v>
      </c>
      <c r="E852" s="60">
        <f>SUM(E853+E854+E855+E856)</f>
        <v>0</v>
      </c>
      <c r="F852" s="43">
        <f t="shared" si="484"/>
        <v>0</v>
      </c>
      <c r="G852" s="60"/>
      <c r="H852" s="60">
        <f>SUM(H853+H854+H855+H856)</f>
        <v>0</v>
      </c>
      <c r="I852" s="506">
        <f>SUM(I853+I854+I855+I856)</f>
        <v>0</v>
      </c>
      <c r="J852" s="60">
        <f t="shared" ref="J852:T852" si="492">SUM(J853+J854+J855+J856)</f>
        <v>0</v>
      </c>
      <c r="K852" s="60">
        <f t="shared" ref="K852" si="493">SUM(K853+K854+K855+K856)</f>
        <v>0</v>
      </c>
      <c r="L852" s="60">
        <f t="shared" si="492"/>
        <v>0</v>
      </c>
      <c r="M852" s="506">
        <f t="shared" si="492"/>
        <v>0</v>
      </c>
      <c r="N852" s="60">
        <f>SUM(N853+N854+N855+N856)</f>
        <v>0</v>
      </c>
      <c r="O852" s="60">
        <f>SUM(O853+O854+O855+O856)</f>
        <v>0</v>
      </c>
      <c r="P852" s="60">
        <f t="shared" si="492"/>
        <v>0</v>
      </c>
      <c r="Q852" s="60">
        <f t="shared" si="492"/>
        <v>0</v>
      </c>
      <c r="R852" s="60">
        <f t="shared" si="492"/>
        <v>0</v>
      </c>
      <c r="S852" s="60">
        <f t="shared" si="492"/>
        <v>0</v>
      </c>
      <c r="T852" s="60">
        <f t="shared" si="492"/>
        <v>0</v>
      </c>
      <c r="U852" s="43" t="e">
        <f>SUM(#REF!+#REF!)</f>
        <v>#REF!</v>
      </c>
      <c r="V852" s="60">
        <f>SUM(V853+V854+V855+V856)</f>
        <v>0</v>
      </c>
      <c r="W852" s="43">
        <f t="shared" si="489"/>
        <v>0</v>
      </c>
      <c r="X852" s="51">
        <v>0</v>
      </c>
      <c r="Y852" s="60">
        <f>SUM(Y853+Y854+Y855+Y856)</f>
        <v>0</v>
      </c>
    </row>
    <row r="853" spans="1:25" s="57" customFormat="1" hidden="1" x14ac:dyDescent="0.25">
      <c r="A853" s="52"/>
      <c r="B853" s="70">
        <v>4241</v>
      </c>
      <c r="C853" s="71" t="s">
        <v>177</v>
      </c>
      <c r="D853" s="55"/>
      <c r="E853" s="55"/>
      <c r="F853" s="43">
        <f t="shared" si="484"/>
        <v>0</v>
      </c>
      <c r="G853" s="43"/>
      <c r="H853" s="55"/>
      <c r="I853" s="505"/>
      <c r="J853" s="55"/>
      <c r="K853" s="55"/>
      <c r="L853" s="55"/>
      <c r="M853" s="505"/>
      <c r="N853" s="55"/>
      <c r="O853" s="55"/>
      <c r="P853" s="55"/>
      <c r="Q853" s="55"/>
      <c r="R853" s="55"/>
      <c r="S853" s="55"/>
      <c r="T853" s="55"/>
      <c r="U853" s="43" t="e">
        <f>SUM(#REF!+#REF!)</f>
        <v>#REF!</v>
      </c>
      <c r="V853" s="55"/>
      <c r="W853" s="43">
        <f t="shared" si="489"/>
        <v>0</v>
      </c>
      <c r="X853" s="56"/>
      <c r="Y853" s="55"/>
    </row>
    <row r="854" spans="1:25" s="57" customFormat="1" hidden="1" x14ac:dyDescent="0.25">
      <c r="A854" s="52"/>
      <c r="B854" s="70">
        <v>4242</v>
      </c>
      <c r="C854" s="72" t="s">
        <v>178</v>
      </c>
      <c r="D854" s="55"/>
      <c r="E854" s="55"/>
      <c r="F854" s="43">
        <f t="shared" si="484"/>
        <v>0</v>
      </c>
      <c r="G854" s="43"/>
      <c r="H854" s="55"/>
      <c r="I854" s="505"/>
      <c r="J854" s="55"/>
      <c r="K854" s="55"/>
      <c r="L854" s="55"/>
      <c r="M854" s="505"/>
      <c r="N854" s="55"/>
      <c r="O854" s="55"/>
      <c r="P854" s="55"/>
      <c r="Q854" s="55"/>
      <c r="R854" s="55"/>
      <c r="S854" s="55"/>
      <c r="T854" s="55"/>
      <c r="U854" s="43" t="e">
        <f>SUM(#REF!+#REF!)</f>
        <v>#REF!</v>
      </c>
      <c r="V854" s="55"/>
      <c r="W854" s="43">
        <f t="shared" si="489"/>
        <v>0</v>
      </c>
      <c r="X854" s="56"/>
      <c r="Y854" s="55"/>
    </row>
    <row r="855" spans="1:25" s="57" customFormat="1" hidden="1" x14ac:dyDescent="0.25">
      <c r="A855" s="52"/>
      <c r="B855" s="70">
        <v>4243</v>
      </c>
      <c r="C855" s="72" t="s">
        <v>179</v>
      </c>
      <c r="D855" s="55"/>
      <c r="E855" s="55"/>
      <c r="F855" s="43">
        <f t="shared" si="484"/>
        <v>0</v>
      </c>
      <c r="G855" s="43"/>
      <c r="H855" s="55"/>
      <c r="I855" s="505"/>
      <c r="J855" s="55"/>
      <c r="K855" s="55"/>
      <c r="L855" s="55"/>
      <c r="M855" s="505"/>
      <c r="N855" s="55"/>
      <c r="O855" s="55"/>
      <c r="P855" s="55"/>
      <c r="Q855" s="55"/>
      <c r="R855" s="55"/>
      <c r="S855" s="55"/>
      <c r="T855" s="55"/>
      <c r="U855" s="43" t="e">
        <f>SUM(#REF!+#REF!)</f>
        <v>#REF!</v>
      </c>
      <c r="V855" s="55"/>
      <c r="W855" s="43">
        <f t="shared" si="489"/>
        <v>0</v>
      </c>
      <c r="X855" s="56"/>
      <c r="Y855" s="55"/>
    </row>
    <row r="856" spans="1:25" s="57" customFormat="1" hidden="1" x14ac:dyDescent="0.25">
      <c r="A856" s="52"/>
      <c r="B856" s="70">
        <v>4244</v>
      </c>
      <c r="C856" s="72" t="s">
        <v>180</v>
      </c>
      <c r="D856" s="55"/>
      <c r="E856" s="55"/>
      <c r="F856" s="43">
        <f t="shared" si="484"/>
        <v>0</v>
      </c>
      <c r="G856" s="43"/>
      <c r="H856" s="55"/>
      <c r="I856" s="505"/>
      <c r="J856" s="55"/>
      <c r="K856" s="55"/>
      <c r="L856" s="55"/>
      <c r="M856" s="505"/>
      <c r="N856" s="55"/>
      <c r="O856" s="55"/>
      <c r="P856" s="55"/>
      <c r="Q856" s="55"/>
      <c r="R856" s="55"/>
      <c r="S856" s="55"/>
      <c r="T856" s="55"/>
      <c r="U856" s="43" t="e">
        <f>SUM(#REF!+#REF!)</f>
        <v>#REF!</v>
      </c>
      <c r="V856" s="55"/>
      <c r="W856" s="43">
        <f t="shared" si="489"/>
        <v>0</v>
      </c>
      <c r="X856" s="56"/>
      <c r="Y856" s="55"/>
    </row>
    <row r="857" spans="1:25" s="61" customFormat="1" hidden="1" x14ac:dyDescent="0.25">
      <c r="A857" s="58"/>
      <c r="B857" s="58">
        <v>426</v>
      </c>
      <c r="C857" s="73"/>
      <c r="D857" s="60">
        <f>SUM(D858+D859)</f>
        <v>0</v>
      </c>
      <c r="E857" s="60">
        <f>SUM(E858+E859)</f>
        <v>0</v>
      </c>
      <c r="F857" s="43">
        <f t="shared" si="484"/>
        <v>0</v>
      </c>
      <c r="G857" s="60"/>
      <c r="H857" s="60">
        <f>SUM(H858+H859)</f>
        <v>0</v>
      </c>
      <c r="I857" s="506">
        <f>SUM(I858+I859)</f>
        <v>0</v>
      </c>
      <c r="J857" s="60">
        <f t="shared" ref="J857:T857" si="494">SUM(J858+J859)</f>
        <v>0</v>
      </c>
      <c r="K857" s="60">
        <f t="shared" ref="K857" si="495">SUM(K858+K859)</f>
        <v>0</v>
      </c>
      <c r="L857" s="60">
        <f t="shared" si="494"/>
        <v>0</v>
      </c>
      <c r="M857" s="506">
        <f t="shared" si="494"/>
        <v>0</v>
      </c>
      <c r="N857" s="60">
        <f>SUM(N858+N859)</f>
        <v>0</v>
      </c>
      <c r="O857" s="60">
        <f>SUM(O858+O859)</f>
        <v>0</v>
      </c>
      <c r="P857" s="60">
        <f t="shared" si="494"/>
        <v>0</v>
      </c>
      <c r="Q857" s="60">
        <f t="shared" si="494"/>
        <v>0</v>
      </c>
      <c r="R857" s="60">
        <f t="shared" si="494"/>
        <v>0</v>
      </c>
      <c r="S857" s="60">
        <f t="shared" si="494"/>
        <v>0</v>
      </c>
      <c r="T857" s="60">
        <f t="shared" si="494"/>
        <v>0</v>
      </c>
      <c r="U857" s="43" t="e">
        <f>SUM(#REF!+#REF!)</f>
        <v>#REF!</v>
      </c>
      <c r="V857" s="60">
        <f>SUM(V858+V859)</f>
        <v>0</v>
      </c>
      <c r="W857" s="43">
        <f t="shared" si="489"/>
        <v>0</v>
      </c>
      <c r="X857" s="51">
        <v>0</v>
      </c>
      <c r="Y857" s="60">
        <f>SUM(Y858+Y859)</f>
        <v>0</v>
      </c>
    </row>
    <row r="858" spans="1:25" s="57" customFormat="1" hidden="1" x14ac:dyDescent="0.25">
      <c r="A858" s="52"/>
      <c r="B858" s="67">
        <v>4262</v>
      </c>
      <c r="C858" s="68" t="s">
        <v>181</v>
      </c>
      <c r="D858" s="55"/>
      <c r="E858" s="55"/>
      <c r="F858" s="43">
        <f t="shared" si="484"/>
        <v>0</v>
      </c>
      <c r="G858" s="43"/>
      <c r="H858" s="55"/>
      <c r="I858" s="505"/>
      <c r="J858" s="55"/>
      <c r="K858" s="55"/>
      <c r="L858" s="55"/>
      <c r="M858" s="505"/>
      <c r="N858" s="55"/>
      <c r="O858" s="55"/>
      <c r="P858" s="55"/>
      <c r="Q858" s="55"/>
      <c r="R858" s="55"/>
      <c r="S858" s="55"/>
      <c r="T858" s="55"/>
      <c r="U858" s="43" t="e">
        <f>SUM(#REF!+#REF!)</f>
        <v>#REF!</v>
      </c>
      <c r="V858" s="55"/>
      <c r="W858" s="43">
        <f t="shared" si="489"/>
        <v>0</v>
      </c>
      <c r="X858" s="56"/>
      <c r="Y858" s="55"/>
    </row>
    <row r="859" spans="1:25" s="57" customFormat="1" hidden="1" x14ac:dyDescent="0.25">
      <c r="A859" s="52"/>
      <c r="B859" s="67">
        <v>4263</v>
      </c>
      <c r="C859" s="68" t="s">
        <v>182</v>
      </c>
      <c r="D859" s="55"/>
      <c r="E859" s="55"/>
      <c r="F859" s="43">
        <f t="shared" si="484"/>
        <v>0</v>
      </c>
      <c r="G859" s="43"/>
      <c r="H859" s="55"/>
      <c r="I859" s="505"/>
      <c r="J859" s="55"/>
      <c r="K859" s="55"/>
      <c r="L859" s="55"/>
      <c r="M859" s="505"/>
      <c r="N859" s="55"/>
      <c r="O859" s="55"/>
      <c r="P859" s="55"/>
      <c r="Q859" s="55"/>
      <c r="R859" s="55"/>
      <c r="S859" s="55"/>
      <c r="T859" s="55"/>
      <c r="U859" s="43" t="e">
        <f>SUM(#REF!+#REF!)</f>
        <v>#REF!</v>
      </c>
      <c r="V859" s="55"/>
      <c r="W859" s="43">
        <f t="shared" si="489"/>
        <v>0</v>
      </c>
      <c r="X859" s="56"/>
      <c r="Y859" s="55"/>
    </row>
    <row r="860" spans="1:25" hidden="1" x14ac:dyDescent="0.25">
      <c r="W860" s="43">
        <f t="shared" si="489"/>
        <v>0</v>
      </c>
      <c r="X860" s="74"/>
    </row>
    <row r="861" spans="1:25" s="46" customFormat="1" hidden="1" x14ac:dyDescent="0.25">
      <c r="B861" s="50"/>
      <c r="C861" s="77" t="s">
        <v>196</v>
      </c>
      <c r="D861" s="49">
        <f>SUM(D862+D919)</f>
        <v>0</v>
      </c>
      <c r="E861" s="49">
        <f>SUM(E862+E919)</f>
        <v>0</v>
      </c>
      <c r="F861" s="43">
        <f t="shared" ref="F861:F892" si="496">SUM(H861:T861)</f>
        <v>0</v>
      </c>
      <c r="G861" s="49"/>
      <c r="H861" s="49">
        <f>SUM(H862+H919)</f>
        <v>0</v>
      </c>
      <c r="I861" s="368">
        <f>SUM(I862+I919)</f>
        <v>0</v>
      </c>
      <c r="J861" s="49">
        <f t="shared" ref="J861:T861" si="497">SUM(J862+J919)</f>
        <v>0</v>
      </c>
      <c r="K861" s="49">
        <f t="shared" ref="K861" si="498">SUM(K862+K919)</f>
        <v>0</v>
      </c>
      <c r="L861" s="49">
        <f t="shared" si="497"/>
        <v>0</v>
      </c>
      <c r="M861" s="368">
        <f t="shared" si="497"/>
        <v>0</v>
      </c>
      <c r="N861" s="49">
        <f>SUM(N862+N919)</f>
        <v>0</v>
      </c>
      <c r="O861" s="49">
        <f>SUM(O862+O919)</f>
        <v>0</v>
      </c>
      <c r="P861" s="49">
        <f t="shared" si="497"/>
        <v>0</v>
      </c>
      <c r="Q861" s="49">
        <f t="shared" si="497"/>
        <v>0</v>
      </c>
      <c r="R861" s="49">
        <f t="shared" si="497"/>
        <v>0</v>
      </c>
      <c r="S861" s="49">
        <f t="shared" si="497"/>
        <v>0</v>
      </c>
      <c r="T861" s="49">
        <f t="shared" si="497"/>
        <v>0</v>
      </c>
      <c r="U861" s="43" t="e">
        <f>SUM(#REF!+#REF!)</f>
        <v>#REF!</v>
      </c>
      <c r="V861" s="49">
        <f>SUM(V862+V919)</f>
        <v>0</v>
      </c>
      <c r="W861" s="43">
        <f t="shared" si="489"/>
        <v>0</v>
      </c>
      <c r="X861" s="51">
        <v>0</v>
      </c>
      <c r="Y861" s="49">
        <f>SUM(Y862+Y919)</f>
        <v>0</v>
      </c>
    </row>
    <row r="862" spans="1:25" s="46" customFormat="1" hidden="1" x14ac:dyDescent="0.25">
      <c r="B862" s="50">
        <v>3</v>
      </c>
      <c r="C862" s="46" t="s">
        <v>74</v>
      </c>
      <c r="D862" s="49">
        <f>SUM(D863+D875+D908)</f>
        <v>0</v>
      </c>
      <c r="E862" s="49">
        <f>SUM(E863+E875+E908)</f>
        <v>0</v>
      </c>
      <c r="F862" s="43">
        <f t="shared" si="496"/>
        <v>0</v>
      </c>
      <c r="G862" s="49"/>
      <c r="H862" s="49">
        <f>SUM(H863+H875+H908)</f>
        <v>0</v>
      </c>
      <c r="I862" s="368">
        <f>SUM(I863+I875+I908)</f>
        <v>0</v>
      </c>
      <c r="J862" s="49">
        <f t="shared" ref="J862:T862" si="499">SUM(J863+J875+J908)</f>
        <v>0</v>
      </c>
      <c r="K862" s="49">
        <f t="shared" ref="K862" si="500">SUM(K863+K875+K908)</f>
        <v>0</v>
      </c>
      <c r="L862" s="49">
        <f t="shared" si="499"/>
        <v>0</v>
      </c>
      <c r="M862" s="368">
        <f t="shared" si="499"/>
        <v>0</v>
      </c>
      <c r="N862" s="49">
        <f>SUM(N863+N875+N908)</f>
        <v>0</v>
      </c>
      <c r="O862" s="49">
        <f>SUM(O863+O875+O908)</f>
        <v>0</v>
      </c>
      <c r="P862" s="49">
        <f t="shared" si="499"/>
        <v>0</v>
      </c>
      <c r="Q862" s="49">
        <f t="shared" si="499"/>
        <v>0</v>
      </c>
      <c r="R862" s="49">
        <f t="shared" si="499"/>
        <v>0</v>
      </c>
      <c r="S862" s="49">
        <f t="shared" si="499"/>
        <v>0</v>
      </c>
      <c r="T862" s="49">
        <f t="shared" si="499"/>
        <v>0</v>
      </c>
      <c r="U862" s="43" t="e">
        <f>SUM(#REF!+#REF!)</f>
        <v>#REF!</v>
      </c>
      <c r="V862" s="49">
        <f>SUM(V863+V875+V908)</f>
        <v>0</v>
      </c>
      <c r="W862" s="43">
        <f t="shared" si="489"/>
        <v>0</v>
      </c>
      <c r="X862" s="51">
        <v>0</v>
      </c>
      <c r="Y862" s="49">
        <f>SUM(Y863+Y875+Y908)</f>
        <v>0</v>
      </c>
    </row>
    <row r="863" spans="1:25" s="46" customFormat="1" hidden="1" x14ac:dyDescent="0.25">
      <c r="B863" s="50">
        <v>31</v>
      </c>
      <c r="D863" s="49">
        <f>SUM(D864+D869+D871)</f>
        <v>0</v>
      </c>
      <c r="E863" s="49">
        <f>SUM(E864+E869+E871)</f>
        <v>0</v>
      </c>
      <c r="F863" s="43">
        <f t="shared" si="496"/>
        <v>0</v>
      </c>
      <c r="G863" s="49"/>
      <c r="H863" s="49">
        <f>SUM(H864+H869+H871)</f>
        <v>0</v>
      </c>
      <c r="I863" s="368">
        <f>SUM(I864+I869+I871)</f>
        <v>0</v>
      </c>
      <c r="J863" s="49">
        <f t="shared" ref="J863:T863" si="501">SUM(J864+J869+J871)</f>
        <v>0</v>
      </c>
      <c r="K863" s="49">
        <f t="shared" ref="K863" si="502">SUM(K864+K869+K871)</f>
        <v>0</v>
      </c>
      <c r="L863" s="49">
        <f t="shared" si="501"/>
        <v>0</v>
      </c>
      <c r="M863" s="368">
        <f t="shared" si="501"/>
        <v>0</v>
      </c>
      <c r="N863" s="49">
        <f>SUM(N864+N869+N871)</f>
        <v>0</v>
      </c>
      <c r="O863" s="49">
        <f>SUM(O864+O869+O871)</f>
        <v>0</v>
      </c>
      <c r="P863" s="49">
        <f t="shared" si="501"/>
        <v>0</v>
      </c>
      <c r="Q863" s="49">
        <f t="shared" si="501"/>
        <v>0</v>
      </c>
      <c r="R863" s="49">
        <f t="shared" si="501"/>
        <v>0</v>
      </c>
      <c r="S863" s="49">
        <f t="shared" si="501"/>
        <v>0</v>
      </c>
      <c r="T863" s="49">
        <f t="shared" si="501"/>
        <v>0</v>
      </c>
      <c r="U863" s="43" t="e">
        <f>SUM(#REF!+#REF!)</f>
        <v>#REF!</v>
      </c>
      <c r="V863" s="49">
        <f>SUM(V864+V869+V871)</f>
        <v>0</v>
      </c>
      <c r="W863" s="43">
        <f t="shared" si="489"/>
        <v>0</v>
      </c>
      <c r="X863" s="51">
        <v>0</v>
      </c>
      <c r="Y863" s="49">
        <f>SUM(Y864+Y869+Y871)</f>
        <v>0</v>
      </c>
    </row>
    <row r="864" spans="1:25" s="46" customFormat="1" hidden="1" x14ac:dyDescent="0.25">
      <c r="B864" s="50">
        <v>311</v>
      </c>
      <c r="D864" s="49">
        <f>SUM(D865+D866+D867+D868)</f>
        <v>0</v>
      </c>
      <c r="E864" s="49">
        <f>SUM(E865+E866+E867+E868)</f>
        <v>0</v>
      </c>
      <c r="F864" s="43">
        <f t="shared" si="496"/>
        <v>0</v>
      </c>
      <c r="G864" s="49"/>
      <c r="H864" s="49">
        <f>SUM(H865+H866+H867+H868)</f>
        <v>0</v>
      </c>
      <c r="I864" s="368">
        <f>SUM(I865+I866+I867+I868)</f>
        <v>0</v>
      </c>
      <c r="J864" s="49">
        <f t="shared" ref="J864:T864" si="503">SUM(J865+J866+J867+J868)</f>
        <v>0</v>
      </c>
      <c r="K864" s="49">
        <f t="shared" ref="K864" si="504">SUM(K865+K866+K867+K868)</f>
        <v>0</v>
      </c>
      <c r="L864" s="49">
        <f t="shared" si="503"/>
        <v>0</v>
      </c>
      <c r="M864" s="368">
        <f t="shared" si="503"/>
        <v>0</v>
      </c>
      <c r="N864" s="49">
        <f>SUM(N865+N866+N867+N868)</f>
        <v>0</v>
      </c>
      <c r="O864" s="49">
        <f>SUM(O865+O866+O867+O868)</f>
        <v>0</v>
      </c>
      <c r="P864" s="49">
        <f t="shared" si="503"/>
        <v>0</v>
      </c>
      <c r="Q864" s="49">
        <f t="shared" si="503"/>
        <v>0</v>
      </c>
      <c r="R864" s="49">
        <f t="shared" si="503"/>
        <v>0</v>
      </c>
      <c r="S864" s="49">
        <f t="shared" si="503"/>
        <v>0</v>
      </c>
      <c r="T864" s="49">
        <f t="shared" si="503"/>
        <v>0</v>
      </c>
      <c r="U864" s="43" t="e">
        <f>SUM(#REF!+#REF!)</f>
        <v>#REF!</v>
      </c>
      <c r="V864" s="49">
        <f>SUM(V865+V866+V867+V868)</f>
        <v>0</v>
      </c>
      <c r="W864" s="43">
        <f t="shared" si="489"/>
        <v>0</v>
      </c>
      <c r="X864" s="51">
        <v>0</v>
      </c>
      <c r="Y864" s="49">
        <f>SUM(Y865+Y866+Y867+Y868)</f>
        <v>0</v>
      </c>
    </row>
    <row r="865" spans="1:25" s="57" customFormat="1" hidden="1" x14ac:dyDescent="0.25">
      <c r="A865" s="52"/>
      <c r="B865" s="53" t="s">
        <v>75</v>
      </c>
      <c r="C865" s="54" t="s">
        <v>76</v>
      </c>
      <c r="D865" s="55"/>
      <c r="E865" s="55"/>
      <c r="F865" s="43">
        <f t="shared" si="496"/>
        <v>0</v>
      </c>
      <c r="G865" s="43"/>
      <c r="H865" s="55"/>
      <c r="I865" s="505"/>
      <c r="J865" s="55"/>
      <c r="K865" s="55"/>
      <c r="L865" s="55"/>
      <c r="M865" s="505"/>
      <c r="N865" s="55"/>
      <c r="O865" s="55"/>
      <c r="P865" s="55"/>
      <c r="Q865" s="55"/>
      <c r="R865" s="55"/>
      <c r="S865" s="55"/>
      <c r="T865" s="55"/>
      <c r="U865" s="43" t="e">
        <f>SUM(#REF!+#REF!)</f>
        <v>#REF!</v>
      </c>
      <c r="V865" s="55"/>
      <c r="W865" s="43">
        <f t="shared" si="489"/>
        <v>0</v>
      </c>
      <c r="X865" s="56"/>
      <c r="Y865" s="55"/>
    </row>
    <row r="866" spans="1:25" s="57" customFormat="1" hidden="1" x14ac:dyDescent="0.25">
      <c r="A866" s="52"/>
      <c r="B866" s="53" t="s">
        <v>77</v>
      </c>
      <c r="C866" s="54" t="s">
        <v>78</v>
      </c>
      <c r="D866" s="55"/>
      <c r="E866" s="55"/>
      <c r="F866" s="43">
        <f t="shared" si="496"/>
        <v>0</v>
      </c>
      <c r="G866" s="43"/>
      <c r="H866" s="55"/>
      <c r="I866" s="505"/>
      <c r="J866" s="55"/>
      <c r="K866" s="55"/>
      <c r="L866" s="55"/>
      <c r="M866" s="505"/>
      <c r="N866" s="55"/>
      <c r="O866" s="55"/>
      <c r="P866" s="55"/>
      <c r="Q866" s="55"/>
      <c r="R866" s="55"/>
      <c r="S866" s="55"/>
      <c r="T866" s="55"/>
      <c r="U866" s="43" t="e">
        <f>SUM(#REF!+#REF!)</f>
        <v>#REF!</v>
      </c>
      <c r="V866" s="55"/>
      <c r="W866" s="43">
        <f t="shared" si="489"/>
        <v>0</v>
      </c>
      <c r="X866" s="56"/>
      <c r="Y866" s="55"/>
    </row>
    <row r="867" spans="1:25" s="57" customFormat="1" hidden="1" x14ac:dyDescent="0.25">
      <c r="A867" s="52"/>
      <c r="B867" s="53" t="s">
        <v>79</v>
      </c>
      <c r="C867" s="54" t="s">
        <v>80</v>
      </c>
      <c r="D867" s="55"/>
      <c r="E867" s="55"/>
      <c r="F867" s="43">
        <f t="shared" si="496"/>
        <v>0</v>
      </c>
      <c r="G867" s="43"/>
      <c r="H867" s="55"/>
      <c r="I867" s="505"/>
      <c r="J867" s="55"/>
      <c r="K867" s="55"/>
      <c r="L867" s="55"/>
      <c r="M867" s="505"/>
      <c r="N867" s="55"/>
      <c r="O867" s="55"/>
      <c r="P867" s="55"/>
      <c r="Q867" s="55"/>
      <c r="R867" s="55"/>
      <c r="S867" s="55"/>
      <c r="T867" s="55"/>
      <c r="U867" s="43" t="e">
        <f>SUM(#REF!+#REF!)</f>
        <v>#REF!</v>
      </c>
      <c r="V867" s="55"/>
      <c r="W867" s="43">
        <f t="shared" si="489"/>
        <v>0</v>
      </c>
      <c r="X867" s="56"/>
      <c r="Y867" s="55"/>
    </row>
    <row r="868" spans="1:25" s="57" customFormat="1" hidden="1" x14ac:dyDescent="0.25">
      <c r="A868" s="52"/>
      <c r="B868" s="53" t="s">
        <v>81</v>
      </c>
      <c r="C868" s="54" t="s">
        <v>82</v>
      </c>
      <c r="D868" s="55"/>
      <c r="E868" s="55"/>
      <c r="F868" s="43">
        <f t="shared" si="496"/>
        <v>0</v>
      </c>
      <c r="G868" s="43"/>
      <c r="H868" s="55"/>
      <c r="I868" s="505"/>
      <c r="J868" s="55"/>
      <c r="K868" s="55"/>
      <c r="L868" s="55"/>
      <c r="M868" s="505"/>
      <c r="N868" s="55"/>
      <c r="O868" s="55"/>
      <c r="P868" s="55"/>
      <c r="Q868" s="55"/>
      <c r="R868" s="55"/>
      <c r="S868" s="55"/>
      <c r="T868" s="55"/>
      <c r="U868" s="43" t="e">
        <f>SUM(#REF!+#REF!)</f>
        <v>#REF!</v>
      </c>
      <c r="V868" s="55"/>
      <c r="W868" s="43">
        <f t="shared" si="489"/>
        <v>0</v>
      </c>
      <c r="X868" s="56"/>
      <c r="Y868" s="55"/>
    </row>
    <row r="869" spans="1:25" s="61" customFormat="1" hidden="1" x14ac:dyDescent="0.25">
      <c r="A869" s="58"/>
      <c r="B869" s="58">
        <v>312</v>
      </c>
      <c r="C869" s="59"/>
      <c r="D869" s="60">
        <f>SUM(D870)</f>
        <v>0</v>
      </c>
      <c r="E869" s="60">
        <f t="shared" ref="E869:V869" si="505">SUM(E870)</f>
        <v>0</v>
      </c>
      <c r="F869" s="43">
        <f t="shared" si="496"/>
        <v>0</v>
      </c>
      <c r="G869" s="60"/>
      <c r="H869" s="60">
        <f t="shared" si="505"/>
        <v>0</v>
      </c>
      <c r="I869" s="506">
        <f t="shared" si="505"/>
        <v>0</v>
      </c>
      <c r="J869" s="60">
        <f t="shared" si="505"/>
        <v>0</v>
      </c>
      <c r="K869" s="60">
        <f t="shared" si="505"/>
        <v>0</v>
      </c>
      <c r="L869" s="60">
        <f t="shared" si="505"/>
        <v>0</v>
      </c>
      <c r="M869" s="506">
        <f t="shared" si="505"/>
        <v>0</v>
      </c>
      <c r="N869" s="60">
        <f t="shared" si="505"/>
        <v>0</v>
      </c>
      <c r="O869" s="60">
        <f t="shared" si="505"/>
        <v>0</v>
      </c>
      <c r="P869" s="60">
        <f t="shared" si="505"/>
        <v>0</v>
      </c>
      <c r="Q869" s="60">
        <f t="shared" si="505"/>
        <v>0</v>
      </c>
      <c r="R869" s="60">
        <f t="shared" si="505"/>
        <v>0</v>
      </c>
      <c r="S869" s="60">
        <f t="shared" si="505"/>
        <v>0</v>
      </c>
      <c r="T869" s="60">
        <f t="shared" si="505"/>
        <v>0</v>
      </c>
      <c r="U869" s="43" t="e">
        <f>SUM(#REF!+#REF!)</f>
        <v>#REF!</v>
      </c>
      <c r="V869" s="60">
        <f t="shared" si="505"/>
        <v>0</v>
      </c>
      <c r="W869" s="43">
        <f t="shared" si="489"/>
        <v>0</v>
      </c>
      <c r="X869" s="51">
        <v>0</v>
      </c>
      <c r="Y869" s="60">
        <f>SUM(Y870)</f>
        <v>0</v>
      </c>
    </row>
    <row r="870" spans="1:25" s="57" customFormat="1" hidden="1" x14ac:dyDescent="0.25">
      <c r="A870" s="52"/>
      <c r="B870" s="53" t="s">
        <v>83</v>
      </c>
      <c r="C870" s="54" t="s">
        <v>84</v>
      </c>
      <c r="D870" s="55"/>
      <c r="E870" s="55"/>
      <c r="F870" s="43">
        <f t="shared" si="496"/>
        <v>0</v>
      </c>
      <c r="G870" s="43"/>
      <c r="H870" s="55"/>
      <c r="I870" s="505"/>
      <c r="J870" s="55"/>
      <c r="K870" s="55"/>
      <c r="L870" s="55"/>
      <c r="M870" s="505"/>
      <c r="N870" s="55"/>
      <c r="O870" s="55"/>
      <c r="P870" s="55"/>
      <c r="Q870" s="55"/>
      <c r="R870" s="55"/>
      <c r="S870" s="55"/>
      <c r="T870" s="55"/>
      <c r="U870" s="43" t="e">
        <f>SUM(#REF!+#REF!)</f>
        <v>#REF!</v>
      </c>
      <c r="V870" s="55"/>
      <c r="W870" s="43">
        <f t="shared" si="489"/>
        <v>0</v>
      </c>
      <c r="X870" s="56"/>
      <c r="Y870" s="55"/>
    </row>
    <row r="871" spans="1:25" s="61" customFormat="1" hidden="1" x14ac:dyDescent="0.25">
      <c r="A871" s="58"/>
      <c r="B871" s="58">
        <v>313</v>
      </c>
      <c r="C871" s="59"/>
      <c r="D871" s="60">
        <f>SUM(D872+D873+D874)</f>
        <v>0</v>
      </c>
      <c r="E871" s="60">
        <f>SUM(E872+E873+E874)</f>
        <v>0</v>
      </c>
      <c r="F871" s="43">
        <f t="shared" si="496"/>
        <v>0</v>
      </c>
      <c r="G871" s="60"/>
      <c r="H871" s="60">
        <f>SUM(H872+H873+H874)</f>
        <v>0</v>
      </c>
      <c r="I871" s="506">
        <f>SUM(I872+I873+I874)</f>
        <v>0</v>
      </c>
      <c r="J871" s="60">
        <f t="shared" ref="J871:T871" si="506">SUM(J872+J873+J874)</f>
        <v>0</v>
      </c>
      <c r="K871" s="60">
        <f t="shared" ref="K871" si="507">SUM(K872+K873+K874)</f>
        <v>0</v>
      </c>
      <c r="L871" s="60">
        <f t="shared" si="506"/>
        <v>0</v>
      </c>
      <c r="M871" s="506">
        <f t="shared" si="506"/>
        <v>0</v>
      </c>
      <c r="N871" s="60">
        <f>SUM(N872+N873+N874)</f>
        <v>0</v>
      </c>
      <c r="O871" s="60">
        <f>SUM(O872+O873+O874)</f>
        <v>0</v>
      </c>
      <c r="P871" s="60">
        <f t="shared" si="506"/>
        <v>0</v>
      </c>
      <c r="Q871" s="60">
        <f t="shared" si="506"/>
        <v>0</v>
      </c>
      <c r="R871" s="60">
        <f t="shared" si="506"/>
        <v>0</v>
      </c>
      <c r="S871" s="60">
        <f t="shared" si="506"/>
        <v>0</v>
      </c>
      <c r="T871" s="60">
        <f t="shared" si="506"/>
        <v>0</v>
      </c>
      <c r="U871" s="43" t="e">
        <f>SUM(#REF!+#REF!)</f>
        <v>#REF!</v>
      </c>
      <c r="V871" s="60">
        <f>SUM(V872+V873+V874)</f>
        <v>0</v>
      </c>
      <c r="W871" s="43">
        <f t="shared" si="489"/>
        <v>0</v>
      </c>
      <c r="X871" s="51">
        <v>0</v>
      </c>
      <c r="Y871" s="60">
        <f>SUM(Y872+Y873+Y874)</f>
        <v>0</v>
      </c>
    </row>
    <row r="872" spans="1:25" s="57" customFormat="1" hidden="1" x14ac:dyDescent="0.25">
      <c r="A872" s="52"/>
      <c r="B872" s="53" t="s">
        <v>85</v>
      </c>
      <c r="C872" s="54" t="s">
        <v>86</v>
      </c>
      <c r="D872" s="55"/>
      <c r="E872" s="55"/>
      <c r="F872" s="43">
        <f t="shared" si="496"/>
        <v>0</v>
      </c>
      <c r="G872" s="43"/>
      <c r="H872" s="55"/>
      <c r="I872" s="505"/>
      <c r="J872" s="55"/>
      <c r="K872" s="55"/>
      <c r="L872" s="55"/>
      <c r="M872" s="505"/>
      <c r="N872" s="55"/>
      <c r="O872" s="55"/>
      <c r="P872" s="55"/>
      <c r="Q872" s="55"/>
      <c r="R872" s="55"/>
      <c r="S872" s="55"/>
      <c r="T872" s="55"/>
      <c r="U872" s="43" t="e">
        <f>SUM(#REF!+#REF!)</f>
        <v>#REF!</v>
      </c>
      <c r="V872" s="55"/>
      <c r="W872" s="43">
        <f t="shared" si="489"/>
        <v>0</v>
      </c>
      <c r="X872" s="56"/>
      <c r="Y872" s="55"/>
    </row>
    <row r="873" spans="1:25" s="57" customFormat="1" hidden="1" x14ac:dyDescent="0.25">
      <c r="A873" s="52"/>
      <c r="B873" s="53" t="s">
        <v>87</v>
      </c>
      <c r="C873" s="54" t="s">
        <v>88</v>
      </c>
      <c r="D873" s="55"/>
      <c r="E873" s="55"/>
      <c r="F873" s="43">
        <f t="shared" si="496"/>
        <v>0</v>
      </c>
      <c r="G873" s="43"/>
      <c r="H873" s="55"/>
      <c r="I873" s="505"/>
      <c r="J873" s="55"/>
      <c r="K873" s="55"/>
      <c r="L873" s="55"/>
      <c r="M873" s="505"/>
      <c r="N873" s="55"/>
      <c r="O873" s="55"/>
      <c r="P873" s="55"/>
      <c r="Q873" s="55"/>
      <c r="R873" s="55"/>
      <c r="S873" s="55"/>
      <c r="T873" s="55"/>
      <c r="U873" s="43" t="e">
        <f>SUM(#REF!+#REF!)</f>
        <v>#REF!</v>
      </c>
      <c r="V873" s="55"/>
      <c r="W873" s="43">
        <f t="shared" si="489"/>
        <v>0</v>
      </c>
      <c r="X873" s="56"/>
      <c r="Y873" s="55"/>
    </row>
    <row r="874" spans="1:25" s="57" customFormat="1" ht="12.75" hidden="1" customHeight="1" x14ac:dyDescent="0.25">
      <c r="A874" s="52"/>
      <c r="B874" s="53" t="s">
        <v>89</v>
      </c>
      <c r="C874" s="54" t="s">
        <v>90</v>
      </c>
      <c r="D874" s="55"/>
      <c r="E874" s="55"/>
      <c r="F874" s="43">
        <f t="shared" si="496"/>
        <v>0</v>
      </c>
      <c r="G874" s="43"/>
      <c r="H874" s="55"/>
      <c r="I874" s="505"/>
      <c r="J874" s="55"/>
      <c r="K874" s="55"/>
      <c r="L874" s="55"/>
      <c r="M874" s="505"/>
      <c r="N874" s="55"/>
      <c r="O874" s="55"/>
      <c r="P874" s="55"/>
      <c r="Q874" s="55"/>
      <c r="R874" s="55"/>
      <c r="S874" s="55"/>
      <c r="T874" s="55"/>
      <c r="U874" s="43" t="e">
        <f>SUM(#REF!+#REF!)</f>
        <v>#REF!</v>
      </c>
      <c r="V874" s="55"/>
      <c r="W874" s="43">
        <f t="shared" si="489"/>
        <v>0</v>
      </c>
      <c r="X874" s="56"/>
      <c r="Y874" s="55"/>
    </row>
    <row r="875" spans="1:25" s="61" customFormat="1" ht="12.75" hidden="1" customHeight="1" x14ac:dyDescent="0.25">
      <c r="A875" s="58"/>
      <c r="B875" s="58">
        <v>32</v>
      </c>
      <c r="C875" s="59"/>
      <c r="D875" s="60">
        <f>SUM(D876+D881+D888+D898+D900)</f>
        <v>0</v>
      </c>
      <c r="E875" s="60">
        <f>SUM(E876+E881+E888+E898+E900)</f>
        <v>0</v>
      </c>
      <c r="F875" s="43">
        <f t="shared" si="496"/>
        <v>0</v>
      </c>
      <c r="G875" s="60"/>
      <c r="H875" s="60">
        <f>SUM(H876+H881+H888+H898+H900)</f>
        <v>0</v>
      </c>
      <c r="I875" s="506">
        <f>SUM(I876+I881+I888+I898+I900)</f>
        <v>0</v>
      </c>
      <c r="J875" s="60">
        <f t="shared" ref="J875:T875" si="508">SUM(J876+J881+J888+J898+J900)</f>
        <v>0</v>
      </c>
      <c r="K875" s="60">
        <f t="shared" ref="K875" si="509">SUM(K876+K881+K888+K898+K900)</f>
        <v>0</v>
      </c>
      <c r="L875" s="60">
        <f t="shared" si="508"/>
        <v>0</v>
      </c>
      <c r="M875" s="506">
        <f t="shared" si="508"/>
        <v>0</v>
      </c>
      <c r="N875" s="60">
        <f>SUM(N876+N881+N888+N898+N900)</f>
        <v>0</v>
      </c>
      <c r="O875" s="60">
        <f>SUM(O876+O881+O888+O898+O900)</f>
        <v>0</v>
      </c>
      <c r="P875" s="60">
        <f t="shared" si="508"/>
        <v>0</v>
      </c>
      <c r="Q875" s="60">
        <f t="shared" si="508"/>
        <v>0</v>
      </c>
      <c r="R875" s="60">
        <f t="shared" si="508"/>
        <v>0</v>
      </c>
      <c r="S875" s="60">
        <f t="shared" si="508"/>
        <v>0</v>
      </c>
      <c r="T875" s="60">
        <f t="shared" si="508"/>
        <v>0</v>
      </c>
      <c r="U875" s="43" t="e">
        <f>SUM(#REF!+#REF!)</f>
        <v>#REF!</v>
      </c>
      <c r="V875" s="60">
        <f>SUM(V876+V881+V888+V898+V900)</f>
        <v>0</v>
      </c>
      <c r="W875" s="43">
        <f t="shared" si="489"/>
        <v>0</v>
      </c>
      <c r="X875" s="51">
        <v>0</v>
      </c>
      <c r="Y875" s="60">
        <f>SUM(Y876+Y881+Y888+Y898+Y900)</f>
        <v>0</v>
      </c>
    </row>
    <row r="876" spans="1:25" s="61" customFormat="1" ht="12.75" hidden="1" customHeight="1" x14ac:dyDescent="0.25">
      <c r="A876" s="58"/>
      <c r="B876" s="58">
        <v>321</v>
      </c>
      <c r="C876" s="59"/>
      <c r="D876" s="60">
        <f>SUM(D877+D878+D879+D880)</f>
        <v>0</v>
      </c>
      <c r="E876" s="60">
        <f>SUM(E877+E878+E879+E880)</f>
        <v>0</v>
      </c>
      <c r="F876" s="43">
        <f t="shared" si="496"/>
        <v>0</v>
      </c>
      <c r="G876" s="60"/>
      <c r="H876" s="60">
        <f>SUM(H877+H878+H879+H880)</f>
        <v>0</v>
      </c>
      <c r="I876" s="506">
        <f>SUM(I877+I878+I879+I880)</f>
        <v>0</v>
      </c>
      <c r="J876" s="60">
        <f t="shared" ref="J876:T876" si="510">SUM(J877+J878+J879+J880)</f>
        <v>0</v>
      </c>
      <c r="K876" s="60">
        <f t="shared" ref="K876" si="511">SUM(K877+K878+K879+K880)</f>
        <v>0</v>
      </c>
      <c r="L876" s="60">
        <f t="shared" si="510"/>
        <v>0</v>
      </c>
      <c r="M876" s="506">
        <f t="shared" si="510"/>
        <v>0</v>
      </c>
      <c r="N876" s="60">
        <f>SUM(N877+N878+N879+N880)</f>
        <v>0</v>
      </c>
      <c r="O876" s="60">
        <f>SUM(O877+O878+O879+O880)</f>
        <v>0</v>
      </c>
      <c r="P876" s="60">
        <f t="shared" si="510"/>
        <v>0</v>
      </c>
      <c r="Q876" s="60">
        <f t="shared" si="510"/>
        <v>0</v>
      </c>
      <c r="R876" s="60">
        <f t="shared" si="510"/>
        <v>0</v>
      </c>
      <c r="S876" s="60">
        <f t="shared" si="510"/>
        <v>0</v>
      </c>
      <c r="T876" s="60">
        <f t="shared" si="510"/>
        <v>0</v>
      </c>
      <c r="U876" s="43" t="e">
        <f>SUM(#REF!+#REF!)</f>
        <v>#REF!</v>
      </c>
      <c r="V876" s="60">
        <f>SUM(V877+V878+V879+V880)</f>
        <v>0</v>
      </c>
      <c r="W876" s="43">
        <f t="shared" si="489"/>
        <v>0</v>
      </c>
      <c r="X876" s="51">
        <v>0</v>
      </c>
      <c r="Y876" s="60">
        <f>SUM(Y877+Y878+Y879+Y880)</f>
        <v>0</v>
      </c>
    </row>
    <row r="877" spans="1:25" s="57" customFormat="1" hidden="1" x14ac:dyDescent="0.25">
      <c r="A877" s="52"/>
      <c r="B877" s="53" t="s">
        <v>91</v>
      </c>
      <c r="C877" s="54" t="s">
        <v>92</v>
      </c>
      <c r="D877" s="55"/>
      <c r="E877" s="55"/>
      <c r="F877" s="43">
        <f t="shared" si="496"/>
        <v>0</v>
      </c>
      <c r="G877" s="43"/>
      <c r="H877" s="55"/>
      <c r="I877" s="505"/>
      <c r="J877" s="55"/>
      <c r="K877" s="55"/>
      <c r="L877" s="55"/>
      <c r="M877" s="505"/>
      <c r="N877" s="55"/>
      <c r="O877" s="55"/>
      <c r="P877" s="55"/>
      <c r="Q877" s="55"/>
      <c r="R877" s="55"/>
      <c r="S877" s="55"/>
      <c r="T877" s="55"/>
      <c r="U877" s="43" t="e">
        <f>SUM(#REF!+#REF!)</f>
        <v>#REF!</v>
      </c>
      <c r="V877" s="55"/>
      <c r="W877" s="43">
        <f t="shared" si="489"/>
        <v>0</v>
      </c>
      <c r="X877" s="56"/>
      <c r="Y877" s="55"/>
    </row>
    <row r="878" spans="1:25" s="57" customFormat="1" hidden="1" x14ac:dyDescent="0.25">
      <c r="A878" s="52"/>
      <c r="B878" s="53" t="s">
        <v>93</v>
      </c>
      <c r="C878" s="54" t="s">
        <v>94</v>
      </c>
      <c r="D878" s="55"/>
      <c r="E878" s="55"/>
      <c r="F878" s="43">
        <f t="shared" si="496"/>
        <v>0</v>
      </c>
      <c r="G878" s="43"/>
      <c r="H878" s="55"/>
      <c r="I878" s="505"/>
      <c r="J878" s="55"/>
      <c r="K878" s="55"/>
      <c r="L878" s="55"/>
      <c r="M878" s="505"/>
      <c r="N878" s="55"/>
      <c r="O878" s="55"/>
      <c r="P878" s="55"/>
      <c r="Q878" s="55"/>
      <c r="R878" s="55"/>
      <c r="S878" s="55"/>
      <c r="T878" s="55"/>
      <c r="U878" s="43" t="e">
        <f>SUM(#REF!+#REF!)</f>
        <v>#REF!</v>
      </c>
      <c r="V878" s="55"/>
      <c r="W878" s="43">
        <f t="shared" si="489"/>
        <v>0</v>
      </c>
      <c r="X878" s="56"/>
      <c r="Y878" s="55"/>
    </row>
    <row r="879" spans="1:25" s="57" customFormat="1" hidden="1" x14ac:dyDescent="0.25">
      <c r="A879" s="52"/>
      <c r="B879" s="53" t="s">
        <v>95</v>
      </c>
      <c r="C879" s="54" t="s">
        <v>96</v>
      </c>
      <c r="D879" s="55"/>
      <c r="E879" s="55"/>
      <c r="F879" s="43">
        <f t="shared" si="496"/>
        <v>0</v>
      </c>
      <c r="G879" s="43"/>
      <c r="H879" s="55"/>
      <c r="I879" s="505"/>
      <c r="J879" s="55"/>
      <c r="K879" s="55"/>
      <c r="L879" s="55"/>
      <c r="M879" s="505"/>
      <c r="N879" s="55"/>
      <c r="O879" s="55"/>
      <c r="P879" s="55"/>
      <c r="Q879" s="55"/>
      <c r="R879" s="55"/>
      <c r="S879" s="55"/>
      <c r="T879" s="55"/>
      <c r="U879" s="43" t="e">
        <f>SUM(#REF!+#REF!)</f>
        <v>#REF!</v>
      </c>
      <c r="V879" s="55"/>
      <c r="W879" s="43">
        <f t="shared" si="489"/>
        <v>0</v>
      </c>
      <c r="X879" s="56"/>
      <c r="Y879" s="55"/>
    </row>
    <row r="880" spans="1:25" s="57" customFormat="1" hidden="1" x14ac:dyDescent="0.25">
      <c r="A880" s="52"/>
      <c r="B880" s="52">
        <v>3214</v>
      </c>
      <c r="C880" s="54" t="s">
        <v>97</v>
      </c>
      <c r="D880" s="55"/>
      <c r="E880" s="55"/>
      <c r="F880" s="43">
        <f t="shared" si="496"/>
        <v>0</v>
      </c>
      <c r="G880" s="43"/>
      <c r="H880" s="55"/>
      <c r="I880" s="505"/>
      <c r="J880" s="55"/>
      <c r="K880" s="55"/>
      <c r="L880" s="55"/>
      <c r="M880" s="505"/>
      <c r="N880" s="55"/>
      <c r="O880" s="55"/>
      <c r="P880" s="55"/>
      <c r="Q880" s="55"/>
      <c r="R880" s="55"/>
      <c r="S880" s="55"/>
      <c r="T880" s="55"/>
      <c r="U880" s="43" t="e">
        <f>SUM(#REF!+#REF!)</f>
        <v>#REF!</v>
      </c>
      <c r="V880" s="55"/>
      <c r="W880" s="43">
        <f t="shared" si="489"/>
        <v>0</v>
      </c>
      <c r="X880" s="56"/>
      <c r="Y880" s="55"/>
    </row>
    <row r="881" spans="1:25" s="61" customFormat="1" hidden="1" x14ac:dyDescent="0.25">
      <c r="A881" s="58"/>
      <c r="B881" s="58">
        <v>322</v>
      </c>
      <c r="C881" s="59"/>
      <c r="D881" s="60">
        <f>SUM(D882+D883+D884+D885+D886+D887)</f>
        <v>0</v>
      </c>
      <c r="E881" s="60">
        <f>SUM(E882+E883+E884+E885+E886+E887)</f>
        <v>0</v>
      </c>
      <c r="F881" s="43">
        <f t="shared" si="496"/>
        <v>0</v>
      </c>
      <c r="G881" s="60"/>
      <c r="H881" s="60">
        <f>SUM(H882+H883+H884+H885+H886+H887)</f>
        <v>0</v>
      </c>
      <c r="I881" s="506">
        <f>SUM(I882+I883+I884+I885+I886+I887)</f>
        <v>0</v>
      </c>
      <c r="J881" s="60">
        <f t="shared" ref="J881:T881" si="512">SUM(J882+J883+J884+J885+J886+J887)</f>
        <v>0</v>
      </c>
      <c r="K881" s="60">
        <f t="shared" ref="K881" si="513">SUM(K882+K883+K884+K885+K886+K887)</f>
        <v>0</v>
      </c>
      <c r="L881" s="60">
        <f t="shared" si="512"/>
        <v>0</v>
      </c>
      <c r="M881" s="506">
        <f t="shared" si="512"/>
        <v>0</v>
      </c>
      <c r="N881" s="60">
        <f>SUM(N882+N883+N884+N885+N886+N887)</f>
        <v>0</v>
      </c>
      <c r="O881" s="60">
        <f>SUM(O882+O883+O884+O885+O886+O887)</f>
        <v>0</v>
      </c>
      <c r="P881" s="60">
        <f t="shared" si="512"/>
        <v>0</v>
      </c>
      <c r="Q881" s="60">
        <f t="shared" si="512"/>
        <v>0</v>
      </c>
      <c r="R881" s="60">
        <f t="shared" si="512"/>
        <v>0</v>
      </c>
      <c r="S881" s="60">
        <f t="shared" si="512"/>
        <v>0</v>
      </c>
      <c r="T881" s="60">
        <f t="shared" si="512"/>
        <v>0</v>
      </c>
      <c r="U881" s="43" t="e">
        <f>SUM(#REF!+#REF!)</f>
        <v>#REF!</v>
      </c>
      <c r="V881" s="60">
        <f>SUM(V882+V883+V884+V885+V886+V887)</f>
        <v>0</v>
      </c>
      <c r="W881" s="43">
        <f t="shared" si="489"/>
        <v>0</v>
      </c>
      <c r="X881" s="51">
        <v>0</v>
      </c>
      <c r="Y881" s="60">
        <f>SUM(Y882+Y883+Y884+Y885+Y886+Y887)</f>
        <v>0</v>
      </c>
    </row>
    <row r="882" spans="1:25" s="57" customFormat="1" hidden="1" x14ac:dyDescent="0.25">
      <c r="A882" s="52"/>
      <c r="B882" s="53" t="s">
        <v>98</v>
      </c>
      <c r="C882" s="54" t="s">
        <v>99</v>
      </c>
      <c r="D882" s="55"/>
      <c r="E882" s="55"/>
      <c r="F882" s="43">
        <f t="shared" si="496"/>
        <v>0</v>
      </c>
      <c r="G882" s="43"/>
      <c r="H882" s="55"/>
      <c r="I882" s="505"/>
      <c r="J882" s="55"/>
      <c r="K882" s="55"/>
      <c r="L882" s="55"/>
      <c r="M882" s="505"/>
      <c r="N882" s="55"/>
      <c r="O882" s="55"/>
      <c r="P882" s="55"/>
      <c r="Q882" s="55"/>
      <c r="R882" s="55"/>
      <c r="S882" s="55"/>
      <c r="T882" s="55"/>
      <c r="U882" s="43" t="e">
        <f>SUM(#REF!+#REF!)</f>
        <v>#REF!</v>
      </c>
      <c r="V882" s="55"/>
      <c r="W882" s="43">
        <f t="shared" si="489"/>
        <v>0</v>
      </c>
      <c r="X882" s="56"/>
      <c r="Y882" s="55"/>
    </row>
    <row r="883" spans="1:25" s="57" customFormat="1" hidden="1" x14ac:dyDescent="0.25">
      <c r="A883" s="52"/>
      <c r="B883" s="53" t="s">
        <v>100</v>
      </c>
      <c r="C883" s="54" t="s">
        <v>185</v>
      </c>
      <c r="D883" s="55"/>
      <c r="E883" s="55"/>
      <c r="F883" s="43">
        <f t="shared" si="496"/>
        <v>0</v>
      </c>
      <c r="G883" s="43"/>
      <c r="H883" s="55"/>
      <c r="I883" s="505"/>
      <c r="J883" s="55"/>
      <c r="K883" s="55"/>
      <c r="L883" s="55"/>
      <c r="M883" s="505"/>
      <c r="N883" s="55"/>
      <c r="O883" s="55"/>
      <c r="P883" s="55"/>
      <c r="Q883" s="55"/>
      <c r="R883" s="55"/>
      <c r="S883" s="55"/>
      <c r="T883" s="55"/>
      <c r="U883" s="43" t="e">
        <f>SUM(#REF!+#REF!)</f>
        <v>#REF!</v>
      </c>
      <c r="V883" s="55"/>
      <c r="W883" s="43">
        <f t="shared" si="489"/>
        <v>0</v>
      </c>
      <c r="X883" s="56"/>
      <c r="Y883" s="55"/>
    </row>
    <row r="884" spans="1:25" s="57" customFormat="1" hidden="1" x14ac:dyDescent="0.25">
      <c r="A884" s="52"/>
      <c r="B884" s="53" t="s">
        <v>102</v>
      </c>
      <c r="C884" s="54" t="s">
        <v>103</v>
      </c>
      <c r="D884" s="55"/>
      <c r="E884" s="55"/>
      <c r="F884" s="43">
        <f t="shared" si="496"/>
        <v>0</v>
      </c>
      <c r="G884" s="43"/>
      <c r="H884" s="55"/>
      <c r="I884" s="505"/>
      <c r="J884" s="55"/>
      <c r="K884" s="55"/>
      <c r="L884" s="55"/>
      <c r="M884" s="505"/>
      <c r="N884" s="55"/>
      <c r="O884" s="55"/>
      <c r="P884" s="55"/>
      <c r="Q884" s="55"/>
      <c r="R884" s="55"/>
      <c r="S884" s="55"/>
      <c r="T884" s="55"/>
      <c r="U884" s="43" t="e">
        <f>SUM(#REF!+#REF!)</f>
        <v>#REF!</v>
      </c>
      <c r="V884" s="55"/>
      <c r="W884" s="43">
        <f t="shared" si="489"/>
        <v>0</v>
      </c>
      <c r="X884" s="56"/>
      <c r="Y884" s="55"/>
    </row>
    <row r="885" spans="1:25" s="57" customFormat="1" hidden="1" x14ac:dyDescent="0.25">
      <c r="A885" s="52"/>
      <c r="B885" s="53" t="s">
        <v>104</v>
      </c>
      <c r="C885" s="54" t="s">
        <v>105</v>
      </c>
      <c r="D885" s="55"/>
      <c r="E885" s="55"/>
      <c r="F885" s="43">
        <f t="shared" si="496"/>
        <v>0</v>
      </c>
      <c r="G885" s="43"/>
      <c r="H885" s="55"/>
      <c r="I885" s="505"/>
      <c r="J885" s="55"/>
      <c r="K885" s="55"/>
      <c r="L885" s="55"/>
      <c r="M885" s="505"/>
      <c r="N885" s="55"/>
      <c r="O885" s="55"/>
      <c r="P885" s="55"/>
      <c r="Q885" s="55"/>
      <c r="R885" s="55"/>
      <c r="S885" s="55"/>
      <c r="T885" s="55"/>
      <c r="U885" s="43" t="e">
        <f>SUM(#REF!+#REF!)</f>
        <v>#REF!</v>
      </c>
      <c r="V885" s="55"/>
      <c r="W885" s="43">
        <f t="shared" si="489"/>
        <v>0</v>
      </c>
      <c r="X885" s="56"/>
      <c r="Y885" s="55"/>
    </row>
    <row r="886" spans="1:25" s="57" customFormat="1" hidden="1" x14ac:dyDescent="0.25">
      <c r="A886" s="52"/>
      <c r="B886" s="53" t="s">
        <v>106</v>
      </c>
      <c r="C886" s="54" t="s">
        <v>107</v>
      </c>
      <c r="D886" s="55"/>
      <c r="E886" s="55"/>
      <c r="F886" s="43">
        <f t="shared" si="496"/>
        <v>0</v>
      </c>
      <c r="G886" s="43"/>
      <c r="H886" s="55"/>
      <c r="I886" s="505"/>
      <c r="J886" s="55"/>
      <c r="K886" s="55"/>
      <c r="L886" s="55"/>
      <c r="M886" s="505"/>
      <c r="N886" s="55"/>
      <c r="O886" s="55"/>
      <c r="P886" s="55"/>
      <c r="Q886" s="55"/>
      <c r="R886" s="55"/>
      <c r="S886" s="55"/>
      <c r="T886" s="55"/>
      <c r="U886" s="43" t="e">
        <f>SUM(#REF!+#REF!)</f>
        <v>#REF!</v>
      </c>
      <c r="V886" s="55"/>
      <c r="W886" s="43">
        <f t="shared" si="489"/>
        <v>0</v>
      </c>
      <c r="X886" s="56"/>
      <c r="Y886" s="55"/>
    </row>
    <row r="887" spans="1:25" s="57" customFormat="1" hidden="1" x14ac:dyDescent="0.25">
      <c r="A887" s="52"/>
      <c r="B887" s="62" t="s">
        <v>108</v>
      </c>
      <c r="C887" s="54" t="s">
        <v>109</v>
      </c>
      <c r="D887" s="55"/>
      <c r="E887" s="55"/>
      <c r="F887" s="43">
        <f t="shared" si="496"/>
        <v>0</v>
      </c>
      <c r="G887" s="43"/>
      <c r="H887" s="55"/>
      <c r="I887" s="505"/>
      <c r="J887" s="55"/>
      <c r="K887" s="55"/>
      <c r="L887" s="55"/>
      <c r="M887" s="505"/>
      <c r="N887" s="55"/>
      <c r="O887" s="55"/>
      <c r="P887" s="55"/>
      <c r="Q887" s="55"/>
      <c r="R887" s="55"/>
      <c r="S887" s="55"/>
      <c r="T887" s="55"/>
      <c r="U887" s="43" t="e">
        <f>SUM(#REF!+#REF!)</f>
        <v>#REF!</v>
      </c>
      <c r="V887" s="55"/>
      <c r="W887" s="43">
        <f t="shared" si="489"/>
        <v>0</v>
      </c>
      <c r="X887" s="56"/>
      <c r="Y887" s="55"/>
    </row>
    <row r="888" spans="1:25" s="61" customFormat="1" hidden="1" x14ac:dyDescent="0.25">
      <c r="A888" s="58"/>
      <c r="B888" s="58">
        <v>323</v>
      </c>
      <c r="C888" s="59"/>
      <c r="D888" s="60">
        <f>SUM(D889+D890+D891+D892+D893+D894+D895+D896+D897)</f>
        <v>0</v>
      </c>
      <c r="E888" s="60">
        <f>SUM(E889+E890+E891+E892+E893+E894+E895+E896+E897)</f>
        <v>0</v>
      </c>
      <c r="F888" s="43">
        <f t="shared" si="496"/>
        <v>0</v>
      </c>
      <c r="G888" s="60"/>
      <c r="H888" s="60">
        <f>SUM(H889+H890+H891+H892+H893+H894+H895+H896+H897)</f>
        <v>0</v>
      </c>
      <c r="I888" s="506">
        <f>SUM(I889+I890+I891+I892+I893+I894+I895+I896+I897)</f>
        <v>0</v>
      </c>
      <c r="J888" s="60">
        <f t="shared" ref="J888:T888" si="514">SUM(J889+J890+J891+J892+J893+J894+J895+J896+J897)</f>
        <v>0</v>
      </c>
      <c r="K888" s="60">
        <f t="shared" ref="K888" si="515">SUM(K889+K890+K891+K892+K893+K894+K895+K896+K897)</f>
        <v>0</v>
      </c>
      <c r="L888" s="60">
        <f t="shared" si="514"/>
        <v>0</v>
      </c>
      <c r="M888" s="506">
        <f t="shared" si="514"/>
        <v>0</v>
      </c>
      <c r="N888" s="60">
        <f>SUM(N889+N890+N891+N892+N893+N894+N895+N896+N897)</f>
        <v>0</v>
      </c>
      <c r="O888" s="60">
        <f>SUM(O889+O890+O891+O892+O893+O894+O895+O896+O897)</f>
        <v>0</v>
      </c>
      <c r="P888" s="60">
        <f t="shared" si="514"/>
        <v>0</v>
      </c>
      <c r="Q888" s="60">
        <f t="shared" si="514"/>
        <v>0</v>
      </c>
      <c r="R888" s="60">
        <f t="shared" si="514"/>
        <v>0</v>
      </c>
      <c r="S888" s="60">
        <f t="shared" si="514"/>
        <v>0</v>
      </c>
      <c r="T888" s="60">
        <f t="shared" si="514"/>
        <v>0</v>
      </c>
      <c r="U888" s="43" t="e">
        <f>SUM(#REF!+#REF!)</f>
        <v>#REF!</v>
      </c>
      <c r="V888" s="60">
        <f>SUM(V889+V890+V891+V892+V893+V894+V895+V896+V897)</f>
        <v>0</v>
      </c>
      <c r="W888" s="43">
        <f t="shared" si="489"/>
        <v>0</v>
      </c>
      <c r="X888" s="51">
        <v>0</v>
      </c>
      <c r="Y888" s="60">
        <f>SUM(Y889+Y890+Y891+Y892+Y893+Y894+Y895+Y896+Y897)</f>
        <v>0</v>
      </c>
    </row>
    <row r="889" spans="1:25" s="57" customFormat="1" hidden="1" x14ac:dyDescent="0.25">
      <c r="A889" s="52"/>
      <c r="B889" s="53" t="s">
        <v>110</v>
      </c>
      <c r="C889" s="54" t="s">
        <v>111</v>
      </c>
      <c r="D889" s="55"/>
      <c r="E889" s="55"/>
      <c r="F889" s="43">
        <f t="shared" si="496"/>
        <v>0</v>
      </c>
      <c r="G889" s="43"/>
      <c r="H889" s="55"/>
      <c r="I889" s="505"/>
      <c r="J889" s="55"/>
      <c r="K889" s="55"/>
      <c r="L889" s="55"/>
      <c r="M889" s="505"/>
      <c r="N889" s="55"/>
      <c r="O889" s="55"/>
      <c r="P889" s="55"/>
      <c r="Q889" s="55"/>
      <c r="R889" s="55"/>
      <c r="S889" s="55"/>
      <c r="T889" s="55"/>
      <c r="U889" s="43" t="e">
        <f>SUM(#REF!+#REF!)</f>
        <v>#REF!</v>
      </c>
      <c r="V889" s="55"/>
      <c r="W889" s="43">
        <f t="shared" si="489"/>
        <v>0</v>
      </c>
      <c r="X889" s="56"/>
      <c r="Y889" s="55"/>
    </row>
    <row r="890" spans="1:25" s="57" customFormat="1" hidden="1" x14ac:dyDescent="0.25">
      <c r="A890" s="52"/>
      <c r="B890" s="53" t="s">
        <v>112</v>
      </c>
      <c r="C890" s="54" t="s">
        <v>113</v>
      </c>
      <c r="D890" s="55"/>
      <c r="E890" s="55"/>
      <c r="F890" s="43">
        <f t="shared" si="496"/>
        <v>0</v>
      </c>
      <c r="G890" s="43"/>
      <c r="H890" s="55"/>
      <c r="I890" s="505"/>
      <c r="J890" s="55"/>
      <c r="K890" s="55"/>
      <c r="L890" s="55"/>
      <c r="M890" s="505"/>
      <c r="N890" s="55"/>
      <c r="O890" s="55"/>
      <c r="P890" s="55"/>
      <c r="Q890" s="55"/>
      <c r="R890" s="55"/>
      <c r="S890" s="55"/>
      <c r="T890" s="55"/>
      <c r="U890" s="43" t="e">
        <f>SUM(#REF!+#REF!)</f>
        <v>#REF!</v>
      </c>
      <c r="V890" s="55"/>
      <c r="W890" s="43">
        <f t="shared" si="489"/>
        <v>0</v>
      </c>
      <c r="X890" s="56"/>
      <c r="Y890" s="55"/>
    </row>
    <row r="891" spans="1:25" s="57" customFormat="1" hidden="1" x14ac:dyDescent="0.25">
      <c r="A891" s="52"/>
      <c r="B891" s="53" t="s">
        <v>114</v>
      </c>
      <c r="C891" s="54" t="s">
        <v>115</v>
      </c>
      <c r="D891" s="55"/>
      <c r="E891" s="55"/>
      <c r="F891" s="43">
        <f t="shared" si="496"/>
        <v>0</v>
      </c>
      <c r="G891" s="43"/>
      <c r="H891" s="55"/>
      <c r="I891" s="505"/>
      <c r="J891" s="55"/>
      <c r="K891" s="55"/>
      <c r="L891" s="55"/>
      <c r="M891" s="505"/>
      <c r="N891" s="55"/>
      <c r="O891" s="55"/>
      <c r="P891" s="55"/>
      <c r="Q891" s="55"/>
      <c r="R891" s="55"/>
      <c r="S891" s="55"/>
      <c r="T891" s="55"/>
      <c r="U891" s="43" t="e">
        <f>SUM(#REF!+#REF!)</f>
        <v>#REF!</v>
      </c>
      <c r="V891" s="55"/>
      <c r="W891" s="43">
        <f t="shared" si="489"/>
        <v>0</v>
      </c>
      <c r="X891" s="56"/>
      <c r="Y891" s="55"/>
    </row>
    <row r="892" spans="1:25" s="57" customFormat="1" hidden="1" x14ac:dyDescent="0.25">
      <c r="A892" s="52"/>
      <c r="B892" s="53" t="s">
        <v>116</v>
      </c>
      <c r="C892" s="54" t="s">
        <v>117</v>
      </c>
      <c r="D892" s="55"/>
      <c r="E892" s="55"/>
      <c r="F892" s="43">
        <f t="shared" si="496"/>
        <v>0</v>
      </c>
      <c r="G892" s="43"/>
      <c r="H892" s="55"/>
      <c r="I892" s="505"/>
      <c r="J892" s="55"/>
      <c r="K892" s="55"/>
      <c r="L892" s="55"/>
      <c r="M892" s="505"/>
      <c r="N892" s="55"/>
      <c r="O892" s="55"/>
      <c r="P892" s="55"/>
      <c r="Q892" s="55"/>
      <c r="R892" s="55"/>
      <c r="S892" s="55"/>
      <c r="T892" s="55"/>
      <c r="U892" s="43" t="e">
        <f>SUM(#REF!+#REF!)</f>
        <v>#REF!</v>
      </c>
      <c r="V892" s="55"/>
      <c r="W892" s="43">
        <f t="shared" si="489"/>
        <v>0</v>
      </c>
      <c r="X892" s="56"/>
      <c r="Y892" s="55"/>
    </row>
    <row r="893" spans="1:25" s="57" customFormat="1" hidden="1" x14ac:dyDescent="0.25">
      <c r="A893" s="52"/>
      <c r="B893" s="53" t="s">
        <v>118</v>
      </c>
      <c r="C893" s="54" t="s">
        <v>119</v>
      </c>
      <c r="D893" s="55"/>
      <c r="E893" s="55"/>
      <c r="F893" s="43">
        <f t="shared" ref="F893:F924" si="516">SUM(H893:T893)</f>
        <v>0</v>
      </c>
      <c r="G893" s="43"/>
      <c r="H893" s="55"/>
      <c r="I893" s="505"/>
      <c r="J893" s="55"/>
      <c r="K893" s="55"/>
      <c r="L893" s="55"/>
      <c r="M893" s="505"/>
      <c r="N893" s="55"/>
      <c r="O893" s="55"/>
      <c r="P893" s="55"/>
      <c r="Q893" s="55"/>
      <c r="R893" s="55"/>
      <c r="S893" s="55"/>
      <c r="T893" s="55"/>
      <c r="U893" s="43" t="e">
        <f>SUM(#REF!+#REF!)</f>
        <v>#REF!</v>
      </c>
      <c r="V893" s="55"/>
      <c r="W893" s="43">
        <f t="shared" si="489"/>
        <v>0</v>
      </c>
      <c r="X893" s="56"/>
      <c r="Y893" s="55"/>
    </row>
    <row r="894" spans="1:25" s="57" customFormat="1" hidden="1" x14ac:dyDescent="0.25">
      <c r="A894" s="52"/>
      <c r="B894" s="53" t="s">
        <v>120</v>
      </c>
      <c r="C894" s="54" t="s">
        <v>121</v>
      </c>
      <c r="D894" s="55"/>
      <c r="E894" s="55"/>
      <c r="F894" s="43">
        <f t="shared" si="516"/>
        <v>0</v>
      </c>
      <c r="G894" s="43"/>
      <c r="H894" s="55"/>
      <c r="I894" s="505"/>
      <c r="J894" s="55"/>
      <c r="K894" s="55"/>
      <c r="L894" s="55"/>
      <c r="M894" s="505"/>
      <c r="N894" s="55"/>
      <c r="O894" s="55"/>
      <c r="P894" s="55"/>
      <c r="Q894" s="55"/>
      <c r="R894" s="55"/>
      <c r="S894" s="55"/>
      <c r="T894" s="55"/>
      <c r="U894" s="43" t="e">
        <f>SUM(#REF!+#REF!)</f>
        <v>#REF!</v>
      </c>
      <c r="V894" s="55"/>
      <c r="W894" s="43">
        <f t="shared" si="489"/>
        <v>0</v>
      </c>
      <c r="X894" s="56"/>
      <c r="Y894" s="55"/>
    </row>
    <row r="895" spans="1:25" s="57" customFormat="1" hidden="1" x14ac:dyDescent="0.25">
      <c r="A895" s="52"/>
      <c r="B895" s="53" t="s">
        <v>122</v>
      </c>
      <c r="C895" s="54" t="s">
        <v>123</v>
      </c>
      <c r="D895" s="55"/>
      <c r="E895" s="55"/>
      <c r="F895" s="43">
        <f t="shared" si="516"/>
        <v>0</v>
      </c>
      <c r="G895" s="43"/>
      <c r="H895" s="55"/>
      <c r="I895" s="505"/>
      <c r="J895" s="55"/>
      <c r="K895" s="55"/>
      <c r="L895" s="55"/>
      <c r="M895" s="505"/>
      <c r="N895" s="55"/>
      <c r="O895" s="55"/>
      <c r="P895" s="55"/>
      <c r="Q895" s="55"/>
      <c r="R895" s="55"/>
      <c r="S895" s="55"/>
      <c r="T895" s="55"/>
      <c r="U895" s="43" t="e">
        <f>SUM(#REF!+#REF!)</f>
        <v>#REF!</v>
      </c>
      <c r="V895" s="55"/>
      <c r="W895" s="43">
        <f t="shared" si="489"/>
        <v>0</v>
      </c>
      <c r="X895" s="56"/>
      <c r="Y895" s="55"/>
    </row>
    <row r="896" spans="1:25" s="57" customFormat="1" hidden="1" x14ac:dyDescent="0.25">
      <c r="A896" s="52"/>
      <c r="B896" s="53" t="s">
        <v>124</v>
      </c>
      <c r="C896" s="54" t="s">
        <v>125</v>
      </c>
      <c r="D896" s="55"/>
      <c r="E896" s="55"/>
      <c r="F896" s="43">
        <f t="shared" si="516"/>
        <v>0</v>
      </c>
      <c r="G896" s="43"/>
      <c r="H896" s="55"/>
      <c r="I896" s="505"/>
      <c r="J896" s="55"/>
      <c r="K896" s="55"/>
      <c r="L896" s="55"/>
      <c r="M896" s="505"/>
      <c r="N896" s="55"/>
      <c r="O896" s="55"/>
      <c r="P896" s="55"/>
      <c r="Q896" s="55"/>
      <c r="R896" s="55"/>
      <c r="S896" s="55"/>
      <c r="T896" s="55"/>
      <c r="U896" s="43" t="e">
        <f>SUM(#REF!+#REF!)</f>
        <v>#REF!</v>
      </c>
      <c r="V896" s="55"/>
      <c r="W896" s="43">
        <f t="shared" si="489"/>
        <v>0</v>
      </c>
      <c r="X896" s="56"/>
      <c r="Y896" s="55"/>
    </row>
    <row r="897" spans="1:25" s="57" customFormat="1" hidden="1" x14ac:dyDescent="0.25">
      <c r="A897" s="52"/>
      <c r="B897" s="53" t="s">
        <v>126</v>
      </c>
      <c r="C897" s="54" t="s">
        <v>127</v>
      </c>
      <c r="D897" s="55"/>
      <c r="E897" s="55"/>
      <c r="F897" s="43">
        <f t="shared" si="516"/>
        <v>0</v>
      </c>
      <c r="G897" s="43"/>
      <c r="H897" s="55"/>
      <c r="I897" s="505"/>
      <c r="J897" s="55"/>
      <c r="K897" s="55"/>
      <c r="L897" s="55"/>
      <c r="M897" s="505"/>
      <c r="N897" s="55"/>
      <c r="O897" s="55"/>
      <c r="P897" s="55"/>
      <c r="Q897" s="55"/>
      <c r="R897" s="55"/>
      <c r="S897" s="55"/>
      <c r="T897" s="55"/>
      <c r="U897" s="43" t="e">
        <f>SUM(#REF!+#REF!)</f>
        <v>#REF!</v>
      </c>
      <c r="V897" s="55"/>
      <c r="W897" s="43">
        <f t="shared" si="489"/>
        <v>0</v>
      </c>
      <c r="X897" s="56"/>
      <c r="Y897" s="55"/>
    </row>
    <row r="898" spans="1:25" s="61" customFormat="1" hidden="1" x14ac:dyDescent="0.25">
      <c r="A898" s="58"/>
      <c r="B898" s="58">
        <v>324</v>
      </c>
      <c r="C898" s="59"/>
      <c r="D898" s="60">
        <f>SUM(D899)</f>
        <v>0</v>
      </c>
      <c r="E898" s="60">
        <f t="shared" ref="E898:V898" si="517">SUM(E899)</f>
        <v>0</v>
      </c>
      <c r="F898" s="43">
        <f t="shared" si="516"/>
        <v>0</v>
      </c>
      <c r="G898" s="60"/>
      <c r="H898" s="60">
        <f t="shared" si="517"/>
        <v>0</v>
      </c>
      <c r="I898" s="506">
        <f t="shared" si="517"/>
        <v>0</v>
      </c>
      <c r="J898" s="60">
        <f t="shared" si="517"/>
        <v>0</v>
      </c>
      <c r="K898" s="60">
        <f t="shared" si="517"/>
        <v>0</v>
      </c>
      <c r="L898" s="60">
        <f t="shared" si="517"/>
        <v>0</v>
      </c>
      <c r="M898" s="506">
        <f t="shared" si="517"/>
        <v>0</v>
      </c>
      <c r="N898" s="60">
        <f t="shared" si="517"/>
        <v>0</v>
      </c>
      <c r="O898" s="60">
        <f t="shared" si="517"/>
        <v>0</v>
      </c>
      <c r="P898" s="60">
        <f t="shared" si="517"/>
        <v>0</v>
      </c>
      <c r="Q898" s="60">
        <f t="shared" si="517"/>
        <v>0</v>
      </c>
      <c r="R898" s="60">
        <f t="shared" si="517"/>
        <v>0</v>
      </c>
      <c r="S898" s="60">
        <f t="shared" si="517"/>
        <v>0</v>
      </c>
      <c r="T898" s="60">
        <f t="shared" si="517"/>
        <v>0</v>
      </c>
      <c r="U898" s="43" t="e">
        <f>SUM(#REF!+#REF!)</f>
        <v>#REF!</v>
      </c>
      <c r="V898" s="60">
        <f t="shared" si="517"/>
        <v>0</v>
      </c>
      <c r="W898" s="43">
        <f t="shared" si="489"/>
        <v>0</v>
      </c>
      <c r="X898" s="51">
        <v>0</v>
      </c>
      <c r="Y898" s="60">
        <f>SUM(Y899)</f>
        <v>0</v>
      </c>
    </row>
    <row r="899" spans="1:25" s="57" customFormat="1" hidden="1" x14ac:dyDescent="0.25">
      <c r="A899" s="52"/>
      <c r="B899" s="63" t="s">
        <v>128</v>
      </c>
      <c r="C899" s="54" t="s">
        <v>129</v>
      </c>
      <c r="D899" s="55"/>
      <c r="E899" s="55"/>
      <c r="F899" s="43">
        <f t="shared" si="516"/>
        <v>0</v>
      </c>
      <c r="G899" s="43"/>
      <c r="H899" s="55"/>
      <c r="I899" s="505"/>
      <c r="J899" s="55"/>
      <c r="K899" s="55"/>
      <c r="L899" s="55"/>
      <c r="M899" s="505"/>
      <c r="N899" s="55"/>
      <c r="O899" s="55"/>
      <c r="P899" s="55"/>
      <c r="Q899" s="55"/>
      <c r="R899" s="55"/>
      <c r="S899" s="55"/>
      <c r="T899" s="55"/>
      <c r="U899" s="43" t="e">
        <f>SUM(#REF!+#REF!)</f>
        <v>#REF!</v>
      </c>
      <c r="V899" s="55"/>
      <c r="W899" s="43">
        <f t="shared" si="489"/>
        <v>0</v>
      </c>
      <c r="X899" s="56"/>
      <c r="Y899" s="55"/>
    </row>
    <row r="900" spans="1:25" s="61" customFormat="1" hidden="1" x14ac:dyDescent="0.25">
      <c r="A900" s="58"/>
      <c r="B900" s="64" t="s">
        <v>130</v>
      </c>
      <c r="C900" s="59"/>
      <c r="D900" s="60">
        <f>SUM(D901+D902+D903+D904+D905+D906+D907)</f>
        <v>0</v>
      </c>
      <c r="E900" s="60">
        <f>SUM(E901+E902+E903+E904+E905+E906+E907)</f>
        <v>0</v>
      </c>
      <c r="F900" s="43">
        <f t="shared" si="516"/>
        <v>0</v>
      </c>
      <c r="G900" s="60"/>
      <c r="H900" s="60">
        <f>SUM(H901+H902+H903+H904+H905+H906+H907)</f>
        <v>0</v>
      </c>
      <c r="I900" s="506">
        <f>SUM(I901+I902+I903+I904+I905+I906+I907)</f>
        <v>0</v>
      </c>
      <c r="J900" s="60">
        <f t="shared" ref="J900:T900" si="518">SUM(J901+J902+J903+J904+J905+J906+J907)</f>
        <v>0</v>
      </c>
      <c r="K900" s="60">
        <f t="shared" ref="K900" si="519">SUM(K901+K902+K903+K904+K905+K906+K907)</f>
        <v>0</v>
      </c>
      <c r="L900" s="60">
        <f t="shared" si="518"/>
        <v>0</v>
      </c>
      <c r="M900" s="506">
        <f t="shared" si="518"/>
        <v>0</v>
      </c>
      <c r="N900" s="60">
        <f>SUM(N901+N902+N903+N904+N905+N906+N907)</f>
        <v>0</v>
      </c>
      <c r="O900" s="60">
        <f>SUM(O901+O902+O903+O904+O905+O906+O907)</f>
        <v>0</v>
      </c>
      <c r="P900" s="60">
        <f t="shared" si="518"/>
        <v>0</v>
      </c>
      <c r="Q900" s="60">
        <f t="shared" si="518"/>
        <v>0</v>
      </c>
      <c r="R900" s="60">
        <f t="shared" si="518"/>
        <v>0</v>
      </c>
      <c r="S900" s="60">
        <f t="shared" si="518"/>
        <v>0</v>
      </c>
      <c r="T900" s="60">
        <f t="shared" si="518"/>
        <v>0</v>
      </c>
      <c r="U900" s="43" t="e">
        <f>SUM(#REF!+#REF!)</f>
        <v>#REF!</v>
      </c>
      <c r="V900" s="60">
        <f>SUM(V901+V902+V903+V904+V905+V906+V907)</f>
        <v>0</v>
      </c>
      <c r="W900" s="43">
        <f t="shared" si="489"/>
        <v>0</v>
      </c>
      <c r="X900" s="51">
        <v>0</v>
      </c>
      <c r="Y900" s="60">
        <f>SUM(Y901+Y902+Y903+Y904+Y905+Y906+Y907)</f>
        <v>0</v>
      </c>
    </row>
    <row r="901" spans="1:25" s="57" customFormat="1" ht="12.75" hidden="1" customHeight="1" x14ac:dyDescent="0.25">
      <c r="A901" s="52"/>
      <c r="B901" s="53" t="s">
        <v>131</v>
      </c>
      <c r="C901" s="54" t="s">
        <v>132</v>
      </c>
      <c r="D901" s="55"/>
      <c r="E901" s="55"/>
      <c r="F901" s="43">
        <f t="shared" si="516"/>
        <v>0</v>
      </c>
      <c r="G901" s="43"/>
      <c r="H901" s="55"/>
      <c r="I901" s="505"/>
      <c r="J901" s="55"/>
      <c r="K901" s="55"/>
      <c r="L901" s="55"/>
      <c r="M901" s="505"/>
      <c r="N901" s="55"/>
      <c r="O901" s="55"/>
      <c r="P901" s="55"/>
      <c r="Q901" s="55"/>
      <c r="R901" s="55"/>
      <c r="S901" s="55"/>
      <c r="T901" s="55"/>
      <c r="U901" s="43" t="e">
        <f>SUM(#REF!+#REF!)</f>
        <v>#REF!</v>
      </c>
      <c r="V901" s="55"/>
      <c r="W901" s="43">
        <f t="shared" si="489"/>
        <v>0</v>
      </c>
      <c r="X901" s="56"/>
      <c r="Y901" s="55"/>
    </row>
    <row r="902" spans="1:25" s="57" customFormat="1" hidden="1" x14ac:dyDescent="0.25">
      <c r="A902" s="52"/>
      <c r="B902" s="53" t="s">
        <v>133</v>
      </c>
      <c r="C902" s="54" t="s">
        <v>134</v>
      </c>
      <c r="D902" s="55"/>
      <c r="E902" s="55"/>
      <c r="F902" s="43">
        <f t="shared" si="516"/>
        <v>0</v>
      </c>
      <c r="G902" s="43"/>
      <c r="H902" s="55"/>
      <c r="I902" s="505"/>
      <c r="J902" s="55"/>
      <c r="K902" s="55"/>
      <c r="L902" s="55"/>
      <c r="M902" s="505"/>
      <c r="N902" s="55"/>
      <c r="O902" s="55"/>
      <c r="P902" s="55"/>
      <c r="Q902" s="55"/>
      <c r="R902" s="55"/>
      <c r="S902" s="55"/>
      <c r="T902" s="55"/>
      <c r="U902" s="43" t="e">
        <f>SUM(#REF!+#REF!)</f>
        <v>#REF!</v>
      </c>
      <c r="V902" s="55"/>
      <c r="W902" s="43">
        <f t="shared" si="489"/>
        <v>0</v>
      </c>
      <c r="X902" s="56"/>
      <c r="Y902" s="55"/>
    </row>
    <row r="903" spans="1:25" s="57" customFormat="1" hidden="1" x14ac:dyDescent="0.25">
      <c r="A903" s="52"/>
      <c r="B903" s="53" t="s">
        <v>135</v>
      </c>
      <c r="C903" s="54" t="s">
        <v>136</v>
      </c>
      <c r="D903" s="55"/>
      <c r="E903" s="55"/>
      <c r="F903" s="43">
        <f t="shared" si="516"/>
        <v>0</v>
      </c>
      <c r="G903" s="43"/>
      <c r="H903" s="55"/>
      <c r="I903" s="505"/>
      <c r="J903" s="55"/>
      <c r="K903" s="55"/>
      <c r="L903" s="55"/>
      <c r="M903" s="505"/>
      <c r="N903" s="55"/>
      <c r="O903" s="55"/>
      <c r="P903" s="55"/>
      <c r="Q903" s="55"/>
      <c r="R903" s="55"/>
      <c r="S903" s="55"/>
      <c r="T903" s="55"/>
      <c r="U903" s="43" t="e">
        <f>SUM(#REF!+#REF!)</f>
        <v>#REF!</v>
      </c>
      <c r="V903" s="55"/>
      <c r="W903" s="43">
        <f t="shared" si="489"/>
        <v>0</v>
      </c>
      <c r="X903" s="56"/>
      <c r="Y903" s="55"/>
    </row>
    <row r="904" spans="1:25" s="57" customFormat="1" hidden="1" x14ac:dyDescent="0.25">
      <c r="A904" s="52"/>
      <c r="B904" s="53" t="s">
        <v>137</v>
      </c>
      <c r="C904" s="54" t="s">
        <v>138</v>
      </c>
      <c r="D904" s="55"/>
      <c r="E904" s="55"/>
      <c r="F904" s="43">
        <f t="shared" si="516"/>
        <v>0</v>
      </c>
      <c r="G904" s="43"/>
      <c r="H904" s="55"/>
      <c r="I904" s="505"/>
      <c r="J904" s="55"/>
      <c r="K904" s="55"/>
      <c r="L904" s="55"/>
      <c r="M904" s="505"/>
      <c r="N904" s="55"/>
      <c r="O904" s="55"/>
      <c r="P904" s="55"/>
      <c r="Q904" s="55"/>
      <c r="R904" s="55"/>
      <c r="S904" s="55"/>
      <c r="T904" s="55"/>
      <c r="U904" s="43" t="e">
        <f>SUM(#REF!+#REF!)</f>
        <v>#REF!</v>
      </c>
      <c r="V904" s="55"/>
      <c r="W904" s="43">
        <f t="shared" si="489"/>
        <v>0</v>
      </c>
      <c r="X904" s="56"/>
      <c r="Y904" s="55"/>
    </row>
    <row r="905" spans="1:25" s="57" customFormat="1" hidden="1" x14ac:dyDescent="0.25">
      <c r="A905" s="52"/>
      <c r="B905" s="52">
        <v>3295</v>
      </c>
      <c r="C905" s="54" t="s">
        <v>139</v>
      </c>
      <c r="D905" s="55"/>
      <c r="E905" s="55"/>
      <c r="F905" s="43">
        <f t="shared" si="516"/>
        <v>0</v>
      </c>
      <c r="G905" s="43"/>
      <c r="H905" s="55"/>
      <c r="I905" s="505"/>
      <c r="J905" s="55"/>
      <c r="K905" s="55"/>
      <c r="L905" s="55"/>
      <c r="M905" s="505"/>
      <c r="N905" s="55"/>
      <c r="O905" s="55"/>
      <c r="P905" s="55"/>
      <c r="Q905" s="55"/>
      <c r="R905" s="55"/>
      <c r="S905" s="55"/>
      <c r="T905" s="55"/>
      <c r="U905" s="43" t="e">
        <f>SUM(#REF!+#REF!)</f>
        <v>#REF!</v>
      </c>
      <c r="V905" s="55"/>
      <c r="W905" s="43">
        <f t="shared" si="489"/>
        <v>0</v>
      </c>
      <c r="X905" s="56"/>
      <c r="Y905" s="55"/>
    </row>
    <row r="906" spans="1:25" s="57" customFormat="1" hidden="1" x14ac:dyDescent="0.25">
      <c r="A906" s="52"/>
      <c r="B906" s="52">
        <v>3296</v>
      </c>
      <c r="C906" s="65" t="s">
        <v>140</v>
      </c>
      <c r="D906" s="55"/>
      <c r="E906" s="55"/>
      <c r="F906" s="43">
        <f t="shared" si="516"/>
        <v>0</v>
      </c>
      <c r="G906" s="43"/>
      <c r="H906" s="55"/>
      <c r="I906" s="505"/>
      <c r="J906" s="55"/>
      <c r="K906" s="55"/>
      <c r="L906" s="55"/>
      <c r="M906" s="505"/>
      <c r="N906" s="55"/>
      <c r="O906" s="55"/>
      <c r="P906" s="55"/>
      <c r="Q906" s="55"/>
      <c r="R906" s="55"/>
      <c r="S906" s="55"/>
      <c r="T906" s="55"/>
      <c r="U906" s="43" t="e">
        <f>SUM(#REF!+#REF!)</f>
        <v>#REF!</v>
      </c>
      <c r="V906" s="55"/>
      <c r="W906" s="43">
        <f t="shared" si="489"/>
        <v>0</v>
      </c>
      <c r="X906" s="56"/>
      <c r="Y906" s="55"/>
    </row>
    <row r="907" spans="1:25" s="57" customFormat="1" hidden="1" x14ac:dyDescent="0.25">
      <c r="A907" s="52"/>
      <c r="B907" s="53" t="s">
        <v>141</v>
      </c>
      <c r="C907" s="54" t="s">
        <v>142</v>
      </c>
      <c r="D907" s="55"/>
      <c r="E907" s="55"/>
      <c r="F907" s="43">
        <f t="shared" si="516"/>
        <v>0</v>
      </c>
      <c r="G907" s="43"/>
      <c r="H907" s="55"/>
      <c r="I907" s="505"/>
      <c r="J907" s="55"/>
      <c r="K907" s="55"/>
      <c r="L907" s="55"/>
      <c r="M907" s="505"/>
      <c r="N907" s="55"/>
      <c r="O907" s="55"/>
      <c r="P907" s="55"/>
      <c r="Q907" s="55"/>
      <c r="R907" s="55"/>
      <c r="S907" s="55"/>
      <c r="T907" s="55"/>
      <c r="U907" s="43" t="e">
        <f>SUM(#REF!+#REF!)</f>
        <v>#REF!</v>
      </c>
      <c r="V907" s="55"/>
      <c r="W907" s="43">
        <f t="shared" ref="W907:W970" si="520">SUM(H907:R907)</f>
        <v>0</v>
      </c>
      <c r="X907" s="56"/>
      <c r="Y907" s="55"/>
    </row>
    <row r="908" spans="1:25" s="61" customFormat="1" hidden="1" x14ac:dyDescent="0.25">
      <c r="A908" s="50"/>
      <c r="B908" s="58">
        <v>34</v>
      </c>
      <c r="C908" s="59" t="s">
        <v>143</v>
      </c>
      <c r="D908" s="60">
        <f>SUM(D909+D914)</f>
        <v>0</v>
      </c>
      <c r="E908" s="60">
        <f>SUM(E909+E914)</f>
        <v>0</v>
      </c>
      <c r="F908" s="43">
        <f t="shared" si="516"/>
        <v>0</v>
      </c>
      <c r="G908" s="60"/>
      <c r="H908" s="60">
        <f>SUM(H909+H914)</f>
        <v>0</v>
      </c>
      <c r="I908" s="506">
        <f>SUM(I909+I914)</f>
        <v>0</v>
      </c>
      <c r="J908" s="60">
        <f t="shared" ref="J908:T908" si="521">SUM(J909+J914)</f>
        <v>0</v>
      </c>
      <c r="K908" s="60">
        <f t="shared" ref="K908" si="522">SUM(K909+K914)</f>
        <v>0</v>
      </c>
      <c r="L908" s="60">
        <f t="shared" si="521"/>
        <v>0</v>
      </c>
      <c r="M908" s="506">
        <f t="shared" si="521"/>
        <v>0</v>
      </c>
      <c r="N908" s="60">
        <f>SUM(N909+N914)</f>
        <v>0</v>
      </c>
      <c r="O908" s="60">
        <f>SUM(O909+O914)</f>
        <v>0</v>
      </c>
      <c r="P908" s="60">
        <f t="shared" si="521"/>
        <v>0</v>
      </c>
      <c r="Q908" s="60">
        <f t="shared" si="521"/>
        <v>0</v>
      </c>
      <c r="R908" s="60">
        <f t="shared" si="521"/>
        <v>0</v>
      </c>
      <c r="S908" s="60">
        <f t="shared" si="521"/>
        <v>0</v>
      </c>
      <c r="T908" s="60">
        <f t="shared" si="521"/>
        <v>0</v>
      </c>
      <c r="U908" s="43" t="e">
        <f>SUM(#REF!+#REF!)</f>
        <v>#REF!</v>
      </c>
      <c r="V908" s="60">
        <f>SUM(V909+V914)</f>
        <v>0</v>
      </c>
      <c r="W908" s="43">
        <f t="shared" si="520"/>
        <v>0</v>
      </c>
      <c r="X908" s="51">
        <v>0</v>
      </c>
      <c r="Y908" s="60">
        <f>SUM(Y909+Y914)</f>
        <v>0</v>
      </c>
    </row>
    <row r="909" spans="1:25" s="61" customFormat="1" hidden="1" x14ac:dyDescent="0.25">
      <c r="A909" s="58"/>
      <c r="B909" s="58">
        <v>342</v>
      </c>
      <c r="C909" s="59" t="s">
        <v>144</v>
      </c>
      <c r="D909" s="60">
        <f>SUM(D910+D911+D912+D913)</f>
        <v>0</v>
      </c>
      <c r="E909" s="60">
        <f>SUM(E910+E911+E912+E913)</f>
        <v>0</v>
      </c>
      <c r="F909" s="43">
        <f t="shared" si="516"/>
        <v>0</v>
      </c>
      <c r="G909" s="60"/>
      <c r="H909" s="60">
        <f>SUM(H910+H911+H912+H913)</f>
        <v>0</v>
      </c>
      <c r="I909" s="506">
        <f>SUM(I910+I911+I912+I913)</f>
        <v>0</v>
      </c>
      <c r="J909" s="60">
        <f t="shared" ref="J909:T909" si="523">SUM(J910+J911+J912+J913)</f>
        <v>0</v>
      </c>
      <c r="K909" s="60">
        <f t="shared" ref="K909" si="524">SUM(K910+K911+K912+K913)</f>
        <v>0</v>
      </c>
      <c r="L909" s="60">
        <f t="shared" si="523"/>
        <v>0</v>
      </c>
      <c r="M909" s="506">
        <f t="shared" si="523"/>
        <v>0</v>
      </c>
      <c r="N909" s="60">
        <f>SUM(N910+N911+N912+N913)</f>
        <v>0</v>
      </c>
      <c r="O909" s="60">
        <f>SUM(O910+O911+O912+O913)</f>
        <v>0</v>
      </c>
      <c r="P909" s="60">
        <f t="shared" si="523"/>
        <v>0</v>
      </c>
      <c r="Q909" s="60">
        <f t="shared" si="523"/>
        <v>0</v>
      </c>
      <c r="R909" s="60">
        <f t="shared" si="523"/>
        <v>0</v>
      </c>
      <c r="S909" s="60">
        <f t="shared" si="523"/>
        <v>0</v>
      </c>
      <c r="T909" s="60">
        <f t="shared" si="523"/>
        <v>0</v>
      </c>
      <c r="U909" s="43" t="e">
        <f>SUM(#REF!+#REF!)</f>
        <v>#REF!</v>
      </c>
      <c r="V909" s="60">
        <f>SUM(V910+V911+V912+V913)</f>
        <v>0</v>
      </c>
      <c r="W909" s="43">
        <f t="shared" si="520"/>
        <v>0</v>
      </c>
      <c r="X909" s="51">
        <v>0</v>
      </c>
      <c r="Y909" s="60">
        <f>SUM(Y910+Y911+Y912+Y913)</f>
        <v>0</v>
      </c>
    </row>
    <row r="910" spans="1:25" s="57" customFormat="1" ht="27.75" hidden="1" customHeight="1" x14ac:dyDescent="0.25">
      <c r="A910" s="52"/>
      <c r="B910" s="53" t="s">
        <v>145</v>
      </c>
      <c r="C910" s="54" t="s">
        <v>146</v>
      </c>
      <c r="D910" s="55"/>
      <c r="E910" s="55"/>
      <c r="F910" s="43">
        <f t="shared" si="516"/>
        <v>0</v>
      </c>
      <c r="G910" s="43"/>
      <c r="H910" s="55"/>
      <c r="I910" s="505"/>
      <c r="J910" s="55"/>
      <c r="K910" s="55"/>
      <c r="L910" s="55"/>
      <c r="M910" s="505"/>
      <c r="N910" s="55"/>
      <c r="O910" s="55"/>
      <c r="P910" s="55"/>
      <c r="Q910" s="55"/>
      <c r="R910" s="55"/>
      <c r="S910" s="55"/>
      <c r="T910" s="55"/>
      <c r="U910" s="43" t="e">
        <f>SUM(#REF!+#REF!)</f>
        <v>#REF!</v>
      </c>
      <c r="V910" s="55"/>
      <c r="W910" s="43">
        <f t="shared" si="520"/>
        <v>0</v>
      </c>
      <c r="X910" s="56"/>
      <c r="Y910" s="55"/>
    </row>
    <row r="911" spans="1:25" s="57" customFormat="1" hidden="1" x14ac:dyDescent="0.25">
      <c r="A911" s="52"/>
      <c r="B911" s="52">
        <v>3426</v>
      </c>
      <c r="C911" s="54" t="s">
        <v>147</v>
      </c>
      <c r="D911" s="55"/>
      <c r="E911" s="55"/>
      <c r="F911" s="43">
        <f t="shared" si="516"/>
        <v>0</v>
      </c>
      <c r="G911" s="43"/>
      <c r="H911" s="55"/>
      <c r="I911" s="505"/>
      <c r="J911" s="55"/>
      <c r="K911" s="55"/>
      <c r="L911" s="55"/>
      <c r="M911" s="505"/>
      <c r="N911" s="55"/>
      <c r="O911" s="55"/>
      <c r="P911" s="55"/>
      <c r="Q911" s="55"/>
      <c r="R911" s="55"/>
      <c r="S911" s="55"/>
      <c r="T911" s="55"/>
      <c r="U911" s="43" t="e">
        <f>SUM(#REF!+#REF!)</f>
        <v>#REF!</v>
      </c>
      <c r="V911" s="55"/>
      <c r="W911" s="43">
        <f t="shared" si="520"/>
        <v>0</v>
      </c>
      <c r="X911" s="56"/>
      <c r="Y911" s="55"/>
    </row>
    <row r="912" spans="1:25" s="57" customFormat="1" ht="27" hidden="1" x14ac:dyDescent="0.25">
      <c r="A912" s="52"/>
      <c r="B912" s="52">
        <v>3427</v>
      </c>
      <c r="C912" s="54" t="s">
        <v>148</v>
      </c>
      <c r="D912" s="55"/>
      <c r="E912" s="55"/>
      <c r="F912" s="43">
        <f t="shared" si="516"/>
        <v>0</v>
      </c>
      <c r="G912" s="43"/>
      <c r="H912" s="55"/>
      <c r="I912" s="505"/>
      <c r="J912" s="55"/>
      <c r="K912" s="55"/>
      <c r="L912" s="55"/>
      <c r="M912" s="505"/>
      <c r="N912" s="55"/>
      <c r="O912" s="55"/>
      <c r="P912" s="55"/>
      <c r="Q912" s="55"/>
      <c r="R912" s="55"/>
      <c r="S912" s="55"/>
      <c r="T912" s="55"/>
      <c r="U912" s="43" t="e">
        <f>SUM(#REF!+#REF!)</f>
        <v>#REF!</v>
      </c>
      <c r="V912" s="55"/>
      <c r="W912" s="43">
        <f t="shared" si="520"/>
        <v>0</v>
      </c>
      <c r="X912" s="56"/>
      <c r="Y912" s="55"/>
    </row>
    <row r="913" spans="1:25" s="57" customFormat="1" hidden="1" x14ac:dyDescent="0.25">
      <c r="A913" s="52"/>
      <c r="B913" s="52">
        <v>3428</v>
      </c>
      <c r="C913" s="54" t="s">
        <v>149</v>
      </c>
      <c r="D913" s="55"/>
      <c r="E913" s="55"/>
      <c r="F913" s="43">
        <f t="shared" si="516"/>
        <v>0</v>
      </c>
      <c r="G913" s="43"/>
      <c r="H913" s="55"/>
      <c r="I913" s="505"/>
      <c r="J913" s="55"/>
      <c r="K913" s="55"/>
      <c r="L913" s="55"/>
      <c r="M913" s="505"/>
      <c r="N913" s="55"/>
      <c r="O913" s="55"/>
      <c r="P913" s="55"/>
      <c r="Q913" s="55"/>
      <c r="R913" s="55"/>
      <c r="S913" s="55"/>
      <c r="T913" s="55"/>
      <c r="U913" s="43" t="e">
        <f>SUM(#REF!+#REF!)</f>
        <v>#REF!</v>
      </c>
      <c r="V913" s="55"/>
      <c r="W913" s="43">
        <f t="shared" si="520"/>
        <v>0</v>
      </c>
      <c r="X913" s="56"/>
      <c r="Y913" s="55"/>
    </row>
    <row r="914" spans="1:25" s="61" customFormat="1" hidden="1" x14ac:dyDescent="0.25">
      <c r="A914" s="58"/>
      <c r="B914" s="58">
        <v>343</v>
      </c>
      <c r="C914" s="59"/>
      <c r="D914" s="60">
        <f>SUM(D915+D916+D917+D918)</f>
        <v>0</v>
      </c>
      <c r="E914" s="60">
        <f>SUM(E915+E916+E917+E918)</f>
        <v>0</v>
      </c>
      <c r="F914" s="43">
        <f t="shared" si="516"/>
        <v>0</v>
      </c>
      <c r="G914" s="60"/>
      <c r="H914" s="60">
        <f>SUM(H915+H916+H917+H918)</f>
        <v>0</v>
      </c>
      <c r="I914" s="506">
        <f>SUM(I915+I916+I917+I918)</f>
        <v>0</v>
      </c>
      <c r="J914" s="60">
        <f t="shared" ref="J914:T914" si="525">SUM(J915+J916+J917+J918)</f>
        <v>0</v>
      </c>
      <c r="K914" s="60">
        <f t="shared" ref="K914" si="526">SUM(K915+K916+K917+K918)</f>
        <v>0</v>
      </c>
      <c r="L914" s="60">
        <f t="shared" si="525"/>
        <v>0</v>
      </c>
      <c r="M914" s="506">
        <f t="shared" si="525"/>
        <v>0</v>
      </c>
      <c r="N914" s="60">
        <f>SUM(N915+N916+N917+N918)</f>
        <v>0</v>
      </c>
      <c r="O914" s="60">
        <f>SUM(O915+O916+O917+O918)</f>
        <v>0</v>
      </c>
      <c r="P914" s="60">
        <f t="shared" si="525"/>
        <v>0</v>
      </c>
      <c r="Q914" s="60">
        <f t="shared" si="525"/>
        <v>0</v>
      </c>
      <c r="R914" s="60">
        <f t="shared" si="525"/>
        <v>0</v>
      </c>
      <c r="S914" s="60">
        <f t="shared" si="525"/>
        <v>0</v>
      </c>
      <c r="T914" s="60">
        <f t="shared" si="525"/>
        <v>0</v>
      </c>
      <c r="U914" s="43" t="e">
        <f>SUM(#REF!+#REF!)</f>
        <v>#REF!</v>
      </c>
      <c r="V914" s="60">
        <f>SUM(V915+V916+V917+V918)</f>
        <v>0</v>
      </c>
      <c r="W914" s="43">
        <f t="shared" si="520"/>
        <v>0</v>
      </c>
      <c r="X914" s="51">
        <v>0</v>
      </c>
      <c r="Y914" s="60">
        <f>SUM(Y915+Y916+Y917+Y918)</f>
        <v>0</v>
      </c>
    </row>
    <row r="915" spans="1:25" s="57" customFormat="1" hidden="1" x14ac:dyDescent="0.25">
      <c r="A915" s="52"/>
      <c r="B915" s="53" t="s">
        <v>150</v>
      </c>
      <c r="C915" s="54" t="s">
        <v>151</v>
      </c>
      <c r="D915" s="55"/>
      <c r="E915" s="55"/>
      <c r="F915" s="43">
        <f t="shared" si="516"/>
        <v>0</v>
      </c>
      <c r="G915" s="43"/>
      <c r="H915" s="55"/>
      <c r="I915" s="505"/>
      <c r="J915" s="55"/>
      <c r="K915" s="55"/>
      <c r="L915" s="55"/>
      <c r="M915" s="505"/>
      <c r="N915" s="55"/>
      <c r="O915" s="55"/>
      <c r="P915" s="55"/>
      <c r="Q915" s="55"/>
      <c r="R915" s="55"/>
      <c r="S915" s="55"/>
      <c r="T915" s="55"/>
      <c r="U915" s="43" t="e">
        <f>SUM(#REF!+#REF!)</f>
        <v>#REF!</v>
      </c>
      <c r="V915" s="55"/>
      <c r="W915" s="43">
        <f t="shared" si="520"/>
        <v>0</v>
      </c>
      <c r="X915" s="56"/>
      <c r="Y915" s="55"/>
    </row>
    <row r="916" spans="1:25" s="57" customFormat="1" hidden="1" x14ac:dyDescent="0.25">
      <c r="A916" s="52"/>
      <c r="B916" s="53" t="s">
        <v>152</v>
      </c>
      <c r="C916" s="54" t="s">
        <v>153</v>
      </c>
      <c r="D916" s="55"/>
      <c r="E916" s="55"/>
      <c r="F916" s="43">
        <f t="shared" si="516"/>
        <v>0</v>
      </c>
      <c r="G916" s="43"/>
      <c r="H916" s="55"/>
      <c r="I916" s="505"/>
      <c r="J916" s="55"/>
      <c r="K916" s="55"/>
      <c r="L916" s="55"/>
      <c r="M916" s="505"/>
      <c r="N916" s="55"/>
      <c r="O916" s="55"/>
      <c r="P916" s="55"/>
      <c r="Q916" s="55"/>
      <c r="R916" s="55"/>
      <c r="S916" s="55"/>
      <c r="T916" s="55"/>
      <c r="U916" s="43" t="e">
        <f>SUM(#REF!+#REF!)</f>
        <v>#REF!</v>
      </c>
      <c r="V916" s="55"/>
      <c r="W916" s="43">
        <f t="shared" si="520"/>
        <v>0</v>
      </c>
      <c r="X916" s="56"/>
      <c r="Y916" s="55"/>
    </row>
    <row r="917" spans="1:25" s="57" customFormat="1" hidden="1" x14ac:dyDescent="0.25">
      <c r="A917" s="52"/>
      <c r="B917" s="53" t="s">
        <v>154</v>
      </c>
      <c r="C917" s="54" t="s">
        <v>155</v>
      </c>
      <c r="D917" s="55"/>
      <c r="E917" s="55"/>
      <c r="F917" s="43">
        <f t="shared" si="516"/>
        <v>0</v>
      </c>
      <c r="G917" s="43"/>
      <c r="H917" s="55"/>
      <c r="I917" s="505"/>
      <c r="J917" s="55"/>
      <c r="K917" s="55"/>
      <c r="L917" s="55"/>
      <c r="M917" s="505"/>
      <c r="N917" s="55"/>
      <c r="O917" s="55"/>
      <c r="P917" s="55"/>
      <c r="Q917" s="55"/>
      <c r="R917" s="55"/>
      <c r="S917" s="55"/>
      <c r="T917" s="55"/>
      <c r="U917" s="43" t="e">
        <f>SUM(#REF!+#REF!)</f>
        <v>#REF!</v>
      </c>
      <c r="V917" s="55"/>
      <c r="W917" s="43">
        <f t="shared" si="520"/>
        <v>0</v>
      </c>
      <c r="X917" s="56"/>
      <c r="Y917" s="55"/>
    </row>
    <row r="918" spans="1:25" s="57" customFormat="1" hidden="1" x14ac:dyDescent="0.25">
      <c r="A918" s="52"/>
      <c r="B918" s="53" t="s">
        <v>156</v>
      </c>
      <c r="C918" s="54" t="s">
        <v>157</v>
      </c>
      <c r="D918" s="55"/>
      <c r="E918" s="55"/>
      <c r="F918" s="43">
        <f t="shared" si="516"/>
        <v>0</v>
      </c>
      <c r="G918" s="43"/>
      <c r="H918" s="55"/>
      <c r="I918" s="505"/>
      <c r="J918" s="55"/>
      <c r="K918" s="55"/>
      <c r="L918" s="55"/>
      <c r="M918" s="505"/>
      <c r="N918" s="55"/>
      <c r="O918" s="55"/>
      <c r="P918" s="55"/>
      <c r="Q918" s="55"/>
      <c r="R918" s="55"/>
      <c r="S918" s="55"/>
      <c r="T918" s="55"/>
      <c r="U918" s="43" t="e">
        <f>SUM(#REF!+#REF!)</f>
        <v>#REF!</v>
      </c>
      <c r="V918" s="55"/>
      <c r="W918" s="43">
        <f t="shared" si="520"/>
        <v>0</v>
      </c>
      <c r="X918" s="56"/>
      <c r="Y918" s="55"/>
    </row>
    <row r="919" spans="1:25" s="46" customFormat="1" hidden="1" x14ac:dyDescent="0.25">
      <c r="B919" s="66">
        <v>4</v>
      </c>
      <c r="C919" s="46" t="s">
        <v>158</v>
      </c>
      <c r="D919" s="49">
        <f>SUM(D920)</f>
        <v>0</v>
      </c>
      <c r="E919" s="49">
        <f t="shared" ref="E919:V919" si="527">SUM(E920)</f>
        <v>0</v>
      </c>
      <c r="F919" s="43">
        <f t="shared" si="516"/>
        <v>0</v>
      </c>
      <c r="G919" s="49"/>
      <c r="H919" s="49">
        <f t="shared" si="527"/>
        <v>0</v>
      </c>
      <c r="I919" s="368">
        <f t="shared" si="527"/>
        <v>0</v>
      </c>
      <c r="J919" s="49">
        <f t="shared" si="527"/>
        <v>0</v>
      </c>
      <c r="K919" s="49">
        <f t="shared" si="527"/>
        <v>0</v>
      </c>
      <c r="L919" s="49">
        <f t="shared" si="527"/>
        <v>0</v>
      </c>
      <c r="M919" s="368">
        <f t="shared" si="527"/>
        <v>0</v>
      </c>
      <c r="N919" s="49">
        <f t="shared" si="527"/>
        <v>0</v>
      </c>
      <c r="O919" s="49">
        <f t="shared" si="527"/>
        <v>0</v>
      </c>
      <c r="P919" s="49">
        <f t="shared" si="527"/>
        <v>0</v>
      </c>
      <c r="Q919" s="49">
        <f t="shared" si="527"/>
        <v>0</v>
      </c>
      <c r="R919" s="49">
        <f t="shared" si="527"/>
        <v>0</v>
      </c>
      <c r="S919" s="49">
        <f t="shared" si="527"/>
        <v>0</v>
      </c>
      <c r="T919" s="49">
        <f t="shared" si="527"/>
        <v>0</v>
      </c>
      <c r="U919" s="43" t="e">
        <f>SUM(#REF!+#REF!)</f>
        <v>#REF!</v>
      </c>
      <c r="V919" s="49">
        <f t="shared" si="527"/>
        <v>0</v>
      </c>
      <c r="W919" s="43">
        <f t="shared" si="520"/>
        <v>0</v>
      </c>
      <c r="X919" s="51">
        <v>0</v>
      </c>
      <c r="Y919" s="49">
        <f>SUM(Y920)</f>
        <v>0</v>
      </c>
    </row>
    <row r="920" spans="1:25" s="46" customFormat="1" hidden="1" x14ac:dyDescent="0.25">
      <c r="B920" s="66">
        <v>42</v>
      </c>
      <c r="D920" s="49">
        <f>SUM(D921+D929+D932+D937)</f>
        <v>0</v>
      </c>
      <c r="E920" s="49">
        <f>SUM(E921+E929+E932+E937)</f>
        <v>0</v>
      </c>
      <c r="F920" s="43">
        <f t="shared" si="516"/>
        <v>0</v>
      </c>
      <c r="G920" s="49"/>
      <c r="H920" s="49">
        <f>SUM(H921+H929+H932+H937)</f>
        <v>0</v>
      </c>
      <c r="I920" s="368">
        <f>SUM(I921+I929+I932+I937)</f>
        <v>0</v>
      </c>
      <c r="J920" s="49">
        <f t="shared" ref="J920:T920" si="528">SUM(J921+J929+J932+J937)</f>
        <v>0</v>
      </c>
      <c r="K920" s="49">
        <f t="shared" ref="K920" si="529">SUM(K921+K929+K932+K937)</f>
        <v>0</v>
      </c>
      <c r="L920" s="49">
        <f t="shared" si="528"/>
        <v>0</v>
      </c>
      <c r="M920" s="368">
        <f t="shared" si="528"/>
        <v>0</v>
      </c>
      <c r="N920" s="49">
        <f>SUM(N921+N929+N932+N937)</f>
        <v>0</v>
      </c>
      <c r="O920" s="49">
        <f>SUM(O921+O929+O932+O937)</f>
        <v>0</v>
      </c>
      <c r="P920" s="49">
        <f t="shared" si="528"/>
        <v>0</v>
      </c>
      <c r="Q920" s="49">
        <f t="shared" si="528"/>
        <v>0</v>
      </c>
      <c r="R920" s="49">
        <f t="shared" si="528"/>
        <v>0</v>
      </c>
      <c r="S920" s="49">
        <f t="shared" si="528"/>
        <v>0</v>
      </c>
      <c r="T920" s="49">
        <f t="shared" si="528"/>
        <v>0</v>
      </c>
      <c r="U920" s="43" t="e">
        <f>SUM(#REF!+#REF!)</f>
        <v>#REF!</v>
      </c>
      <c r="V920" s="49">
        <f>SUM(V921+V929+V932+V937)</f>
        <v>0</v>
      </c>
      <c r="W920" s="43">
        <f t="shared" si="520"/>
        <v>0</v>
      </c>
      <c r="X920" s="51">
        <v>0</v>
      </c>
      <c r="Y920" s="49">
        <f>SUM(Y921+Y929+Y932+Y937)</f>
        <v>0</v>
      </c>
    </row>
    <row r="921" spans="1:25" s="46" customFormat="1" hidden="1" x14ac:dyDescent="0.25">
      <c r="B921" s="66">
        <v>422</v>
      </c>
      <c r="D921" s="49">
        <f>SUM(D922+D923+D924+D925+D926+D927+D928)</f>
        <v>0</v>
      </c>
      <c r="E921" s="49">
        <f>SUM(E922+E923+E924+E925+E926+E927+E928)</f>
        <v>0</v>
      </c>
      <c r="F921" s="43">
        <f t="shared" si="516"/>
        <v>0</v>
      </c>
      <c r="G921" s="49"/>
      <c r="H921" s="49">
        <f>SUM(H922+H923+H924+H925+H926+H927+H928)</f>
        <v>0</v>
      </c>
      <c r="I921" s="368">
        <f>SUM(I922+I923+I924+I925+I926+I927+I928)</f>
        <v>0</v>
      </c>
      <c r="J921" s="49">
        <f t="shared" ref="J921:T921" si="530">SUM(J922+J923+J924+J925+J926+J927+J928)</f>
        <v>0</v>
      </c>
      <c r="K921" s="49">
        <f t="shared" ref="K921" si="531">SUM(K922+K923+K924+K925+K926+K927+K928)</f>
        <v>0</v>
      </c>
      <c r="L921" s="49">
        <f t="shared" si="530"/>
        <v>0</v>
      </c>
      <c r="M921" s="368">
        <f t="shared" si="530"/>
        <v>0</v>
      </c>
      <c r="N921" s="49">
        <f>SUM(N922+N923+N924+N925+N926+N927+N928)</f>
        <v>0</v>
      </c>
      <c r="O921" s="49">
        <f>SUM(O922+O923+O924+O925+O926+O927+O928)</f>
        <v>0</v>
      </c>
      <c r="P921" s="49">
        <f t="shared" si="530"/>
        <v>0</v>
      </c>
      <c r="Q921" s="49">
        <f t="shared" si="530"/>
        <v>0</v>
      </c>
      <c r="R921" s="49">
        <f t="shared" si="530"/>
        <v>0</v>
      </c>
      <c r="S921" s="49">
        <f t="shared" si="530"/>
        <v>0</v>
      </c>
      <c r="T921" s="49">
        <f t="shared" si="530"/>
        <v>0</v>
      </c>
      <c r="U921" s="43" t="e">
        <f>SUM(#REF!+#REF!)</f>
        <v>#REF!</v>
      </c>
      <c r="V921" s="49">
        <f>SUM(V922+V923+V924+V925+V926+V927+V928)</f>
        <v>0</v>
      </c>
      <c r="W921" s="43">
        <f t="shared" si="520"/>
        <v>0</v>
      </c>
      <c r="X921" s="51">
        <v>0</v>
      </c>
      <c r="Y921" s="49">
        <f>SUM(Y922+Y923+Y924+Y925+Y926+Y927+Y928)</f>
        <v>0</v>
      </c>
    </row>
    <row r="922" spans="1:25" s="57" customFormat="1" hidden="1" x14ac:dyDescent="0.25">
      <c r="A922" s="52"/>
      <c r="B922" s="67" t="s">
        <v>159</v>
      </c>
      <c r="C922" s="68" t="s">
        <v>160</v>
      </c>
      <c r="D922" s="55"/>
      <c r="E922" s="55"/>
      <c r="F922" s="43">
        <f t="shared" si="516"/>
        <v>0</v>
      </c>
      <c r="G922" s="43"/>
      <c r="H922" s="55"/>
      <c r="I922" s="505"/>
      <c r="J922" s="55"/>
      <c r="K922" s="55"/>
      <c r="L922" s="55"/>
      <c r="M922" s="505"/>
      <c r="N922" s="55"/>
      <c r="O922" s="55"/>
      <c r="P922" s="55"/>
      <c r="Q922" s="55"/>
      <c r="R922" s="55"/>
      <c r="S922" s="55"/>
      <c r="T922" s="55"/>
      <c r="U922" s="43" t="e">
        <f>SUM(#REF!+#REF!)</f>
        <v>#REF!</v>
      </c>
      <c r="V922" s="55"/>
      <c r="W922" s="43">
        <f t="shared" si="520"/>
        <v>0</v>
      </c>
      <c r="X922" s="56"/>
      <c r="Y922" s="55"/>
    </row>
    <row r="923" spans="1:25" s="57" customFormat="1" hidden="1" x14ac:dyDescent="0.25">
      <c r="A923" s="52"/>
      <c r="B923" s="67" t="s">
        <v>161</v>
      </c>
      <c r="C923" s="68" t="s">
        <v>162</v>
      </c>
      <c r="D923" s="55"/>
      <c r="E923" s="55"/>
      <c r="F923" s="43">
        <f t="shared" si="516"/>
        <v>0</v>
      </c>
      <c r="G923" s="43"/>
      <c r="H923" s="55"/>
      <c r="I923" s="505"/>
      <c r="J923" s="55"/>
      <c r="K923" s="55"/>
      <c r="L923" s="55"/>
      <c r="M923" s="505"/>
      <c r="N923" s="55"/>
      <c r="O923" s="55"/>
      <c r="P923" s="55"/>
      <c r="Q923" s="55"/>
      <c r="R923" s="55"/>
      <c r="S923" s="55"/>
      <c r="T923" s="55"/>
      <c r="U923" s="43" t="e">
        <f>SUM(#REF!+#REF!)</f>
        <v>#REF!</v>
      </c>
      <c r="V923" s="55"/>
      <c r="W923" s="43">
        <f t="shared" si="520"/>
        <v>0</v>
      </c>
      <c r="X923" s="56"/>
      <c r="Y923" s="55"/>
    </row>
    <row r="924" spans="1:25" s="57" customFormat="1" hidden="1" x14ac:dyDescent="0.25">
      <c r="A924" s="52"/>
      <c r="B924" s="67" t="s">
        <v>163</v>
      </c>
      <c r="C924" s="68" t="s">
        <v>164</v>
      </c>
      <c r="D924" s="55"/>
      <c r="E924" s="55"/>
      <c r="F924" s="43">
        <f t="shared" si="516"/>
        <v>0</v>
      </c>
      <c r="G924" s="43"/>
      <c r="H924" s="55"/>
      <c r="I924" s="505"/>
      <c r="J924" s="55"/>
      <c r="K924" s="55"/>
      <c r="L924" s="55"/>
      <c r="M924" s="505"/>
      <c r="N924" s="55"/>
      <c r="O924" s="55"/>
      <c r="P924" s="55"/>
      <c r="Q924" s="55"/>
      <c r="R924" s="55"/>
      <c r="S924" s="55"/>
      <c r="T924" s="55"/>
      <c r="U924" s="43" t="e">
        <f>SUM(#REF!+#REF!)</f>
        <v>#REF!</v>
      </c>
      <c r="V924" s="55"/>
      <c r="W924" s="43">
        <f t="shared" si="520"/>
        <v>0</v>
      </c>
      <c r="X924" s="56"/>
      <c r="Y924" s="55"/>
    </row>
    <row r="925" spans="1:25" s="57" customFormat="1" hidden="1" x14ac:dyDescent="0.25">
      <c r="A925" s="52"/>
      <c r="B925" s="67" t="s">
        <v>165</v>
      </c>
      <c r="C925" s="68" t="s">
        <v>166</v>
      </c>
      <c r="D925" s="55"/>
      <c r="E925" s="55"/>
      <c r="F925" s="43">
        <f t="shared" ref="F925:F939" si="532">SUM(H925:T925)</f>
        <v>0</v>
      </c>
      <c r="G925" s="43"/>
      <c r="H925" s="55"/>
      <c r="I925" s="505"/>
      <c r="J925" s="55"/>
      <c r="K925" s="55"/>
      <c r="L925" s="55"/>
      <c r="M925" s="505"/>
      <c r="N925" s="55"/>
      <c r="O925" s="55"/>
      <c r="P925" s="55"/>
      <c r="Q925" s="55"/>
      <c r="R925" s="55"/>
      <c r="S925" s="55"/>
      <c r="T925" s="55"/>
      <c r="U925" s="43" t="e">
        <f>SUM(#REF!+#REF!)</f>
        <v>#REF!</v>
      </c>
      <c r="V925" s="55"/>
      <c r="W925" s="43">
        <f t="shared" si="520"/>
        <v>0</v>
      </c>
      <c r="X925" s="56"/>
      <c r="Y925" s="55"/>
    </row>
    <row r="926" spans="1:25" s="57" customFormat="1" hidden="1" x14ac:dyDescent="0.25">
      <c r="A926" s="52"/>
      <c r="B926" s="67" t="s">
        <v>167</v>
      </c>
      <c r="C926" s="68" t="s">
        <v>168</v>
      </c>
      <c r="D926" s="55"/>
      <c r="E926" s="55"/>
      <c r="F926" s="43">
        <f t="shared" si="532"/>
        <v>0</v>
      </c>
      <c r="G926" s="43"/>
      <c r="H926" s="55"/>
      <c r="I926" s="505"/>
      <c r="J926" s="55"/>
      <c r="K926" s="55"/>
      <c r="L926" s="55"/>
      <c r="M926" s="505"/>
      <c r="N926" s="55"/>
      <c r="O926" s="55"/>
      <c r="P926" s="55"/>
      <c r="Q926" s="55"/>
      <c r="R926" s="55"/>
      <c r="S926" s="55"/>
      <c r="T926" s="55"/>
      <c r="U926" s="43" t="e">
        <f>SUM(#REF!+#REF!)</f>
        <v>#REF!</v>
      </c>
      <c r="V926" s="55"/>
      <c r="W926" s="43">
        <f t="shared" si="520"/>
        <v>0</v>
      </c>
      <c r="X926" s="56"/>
      <c r="Y926" s="55"/>
    </row>
    <row r="927" spans="1:25" s="57" customFormat="1" hidden="1" x14ac:dyDescent="0.25">
      <c r="A927" s="52"/>
      <c r="B927" s="67" t="s">
        <v>169</v>
      </c>
      <c r="C927" s="68" t="s">
        <v>170</v>
      </c>
      <c r="D927" s="55"/>
      <c r="E927" s="55"/>
      <c r="F927" s="43">
        <f t="shared" si="532"/>
        <v>0</v>
      </c>
      <c r="G927" s="43"/>
      <c r="H927" s="55"/>
      <c r="I927" s="505"/>
      <c r="J927" s="55"/>
      <c r="K927" s="55"/>
      <c r="L927" s="55"/>
      <c r="M927" s="505"/>
      <c r="N927" s="55"/>
      <c r="O927" s="55"/>
      <c r="P927" s="55"/>
      <c r="Q927" s="55"/>
      <c r="R927" s="55"/>
      <c r="S927" s="55"/>
      <c r="T927" s="55"/>
      <c r="U927" s="43" t="e">
        <f>SUM(#REF!+#REF!)</f>
        <v>#REF!</v>
      </c>
      <c r="V927" s="55"/>
      <c r="W927" s="43">
        <f t="shared" si="520"/>
        <v>0</v>
      </c>
      <c r="X927" s="56"/>
      <c r="Y927" s="55"/>
    </row>
    <row r="928" spans="1:25" s="57" customFormat="1" hidden="1" x14ac:dyDescent="0.25">
      <c r="A928" s="52"/>
      <c r="B928" s="67" t="s">
        <v>171</v>
      </c>
      <c r="C928" s="68" t="s">
        <v>172</v>
      </c>
      <c r="D928" s="55"/>
      <c r="E928" s="55"/>
      <c r="F928" s="43">
        <f t="shared" si="532"/>
        <v>0</v>
      </c>
      <c r="G928" s="43"/>
      <c r="H928" s="55"/>
      <c r="I928" s="505"/>
      <c r="J928" s="55"/>
      <c r="K928" s="55"/>
      <c r="L928" s="55"/>
      <c r="M928" s="505"/>
      <c r="N928" s="55"/>
      <c r="O928" s="55"/>
      <c r="P928" s="55"/>
      <c r="Q928" s="55"/>
      <c r="R928" s="55"/>
      <c r="S928" s="55"/>
      <c r="T928" s="55"/>
      <c r="U928" s="43" t="e">
        <f>SUM(#REF!+#REF!)</f>
        <v>#REF!</v>
      </c>
      <c r="V928" s="55"/>
      <c r="W928" s="43">
        <f t="shared" si="520"/>
        <v>0</v>
      </c>
      <c r="X928" s="56"/>
      <c r="Y928" s="55"/>
    </row>
    <row r="929" spans="1:25" s="61" customFormat="1" hidden="1" x14ac:dyDescent="0.25">
      <c r="A929" s="58"/>
      <c r="B929" s="58">
        <v>423</v>
      </c>
      <c r="C929" s="69"/>
      <c r="D929" s="60">
        <f>SUM(D930+D931)</f>
        <v>0</v>
      </c>
      <c r="E929" s="60">
        <f>SUM(E930+E931)</f>
        <v>0</v>
      </c>
      <c r="F929" s="43">
        <f t="shared" si="532"/>
        <v>0</v>
      </c>
      <c r="G929" s="60"/>
      <c r="H929" s="60">
        <f>SUM(H930+H931)</f>
        <v>0</v>
      </c>
      <c r="I929" s="506">
        <f>SUM(I930+I931)</f>
        <v>0</v>
      </c>
      <c r="J929" s="60">
        <f t="shared" ref="J929:T929" si="533">SUM(J930+J931)</f>
        <v>0</v>
      </c>
      <c r="K929" s="60">
        <f t="shared" ref="K929" si="534">SUM(K930+K931)</f>
        <v>0</v>
      </c>
      <c r="L929" s="60">
        <f t="shared" si="533"/>
        <v>0</v>
      </c>
      <c r="M929" s="506">
        <f t="shared" si="533"/>
        <v>0</v>
      </c>
      <c r="N929" s="60">
        <f>SUM(N930+N931)</f>
        <v>0</v>
      </c>
      <c r="O929" s="60">
        <f>SUM(O930+O931)</f>
        <v>0</v>
      </c>
      <c r="P929" s="60">
        <f t="shared" si="533"/>
        <v>0</v>
      </c>
      <c r="Q929" s="60">
        <f t="shared" si="533"/>
        <v>0</v>
      </c>
      <c r="R929" s="60">
        <f t="shared" si="533"/>
        <v>0</v>
      </c>
      <c r="S929" s="60">
        <f t="shared" si="533"/>
        <v>0</v>
      </c>
      <c r="T929" s="60">
        <f t="shared" si="533"/>
        <v>0</v>
      </c>
      <c r="U929" s="43" t="e">
        <f>SUM(#REF!+#REF!)</f>
        <v>#REF!</v>
      </c>
      <c r="V929" s="60">
        <f>SUM(V930+V931)</f>
        <v>0</v>
      </c>
      <c r="W929" s="43">
        <f t="shared" si="520"/>
        <v>0</v>
      </c>
      <c r="X929" s="51">
        <v>0</v>
      </c>
      <c r="Y929" s="60">
        <f>SUM(Y930+Y931)</f>
        <v>0</v>
      </c>
    </row>
    <row r="930" spans="1:25" s="57" customFormat="1" hidden="1" x14ac:dyDescent="0.25">
      <c r="A930" s="52"/>
      <c r="B930" s="67" t="s">
        <v>173</v>
      </c>
      <c r="C930" s="68" t="s">
        <v>174</v>
      </c>
      <c r="D930" s="55"/>
      <c r="E930" s="55"/>
      <c r="F930" s="43">
        <f t="shared" si="532"/>
        <v>0</v>
      </c>
      <c r="G930" s="43"/>
      <c r="H930" s="55"/>
      <c r="I930" s="505"/>
      <c r="J930" s="55"/>
      <c r="K930" s="55"/>
      <c r="L930" s="55"/>
      <c r="M930" s="505"/>
      <c r="N930" s="55"/>
      <c r="O930" s="55"/>
      <c r="P930" s="55"/>
      <c r="Q930" s="55"/>
      <c r="R930" s="55"/>
      <c r="S930" s="55"/>
      <c r="T930" s="55"/>
      <c r="U930" s="43" t="e">
        <f>SUM(#REF!+#REF!)</f>
        <v>#REF!</v>
      </c>
      <c r="V930" s="55"/>
      <c r="W930" s="43">
        <f t="shared" si="520"/>
        <v>0</v>
      </c>
      <c r="X930" s="56"/>
      <c r="Y930" s="55"/>
    </row>
    <row r="931" spans="1:25" s="57" customFormat="1" hidden="1" x14ac:dyDescent="0.25">
      <c r="A931" s="52"/>
      <c r="B931" s="67" t="s">
        <v>175</v>
      </c>
      <c r="C931" s="68" t="s">
        <v>176</v>
      </c>
      <c r="D931" s="55"/>
      <c r="E931" s="55"/>
      <c r="F931" s="43">
        <f t="shared" si="532"/>
        <v>0</v>
      </c>
      <c r="G931" s="43"/>
      <c r="H931" s="55"/>
      <c r="I931" s="505"/>
      <c r="J931" s="55"/>
      <c r="K931" s="55"/>
      <c r="L931" s="55"/>
      <c r="M931" s="505"/>
      <c r="N931" s="55"/>
      <c r="O931" s="55"/>
      <c r="P931" s="55"/>
      <c r="Q931" s="55"/>
      <c r="R931" s="55"/>
      <c r="S931" s="55"/>
      <c r="T931" s="55"/>
      <c r="U931" s="43" t="e">
        <f>SUM(#REF!+#REF!)</f>
        <v>#REF!</v>
      </c>
      <c r="V931" s="55"/>
      <c r="W931" s="43">
        <f t="shared" si="520"/>
        <v>0</v>
      </c>
      <c r="X931" s="56"/>
      <c r="Y931" s="55"/>
    </row>
    <row r="932" spans="1:25" s="61" customFormat="1" hidden="1" x14ac:dyDescent="0.25">
      <c r="A932" s="58"/>
      <c r="B932" s="58">
        <v>424</v>
      </c>
      <c r="C932" s="69"/>
      <c r="D932" s="60">
        <f>SUM(D933+D934+D935+D936)</f>
        <v>0</v>
      </c>
      <c r="E932" s="60">
        <f>SUM(E933+E934+E935+E936)</f>
        <v>0</v>
      </c>
      <c r="F932" s="43">
        <f t="shared" si="532"/>
        <v>0</v>
      </c>
      <c r="G932" s="60"/>
      <c r="H932" s="60">
        <f>SUM(H933+H934+H935+H936)</f>
        <v>0</v>
      </c>
      <c r="I932" s="506">
        <f>SUM(I933+I934+I935+I936)</f>
        <v>0</v>
      </c>
      <c r="J932" s="60">
        <f t="shared" ref="J932:T932" si="535">SUM(J933+J934+J935+J936)</f>
        <v>0</v>
      </c>
      <c r="K932" s="60">
        <f t="shared" ref="K932" si="536">SUM(K933+K934+K935+K936)</f>
        <v>0</v>
      </c>
      <c r="L932" s="60">
        <f t="shared" si="535"/>
        <v>0</v>
      </c>
      <c r="M932" s="506">
        <f t="shared" si="535"/>
        <v>0</v>
      </c>
      <c r="N932" s="60">
        <f>SUM(N933+N934+N935+N936)</f>
        <v>0</v>
      </c>
      <c r="O932" s="60">
        <f>SUM(O933+O934+O935+O936)</f>
        <v>0</v>
      </c>
      <c r="P932" s="60">
        <f t="shared" si="535"/>
        <v>0</v>
      </c>
      <c r="Q932" s="60">
        <f t="shared" si="535"/>
        <v>0</v>
      </c>
      <c r="R932" s="60">
        <f t="shared" si="535"/>
        <v>0</v>
      </c>
      <c r="S932" s="60">
        <f t="shared" si="535"/>
        <v>0</v>
      </c>
      <c r="T932" s="60">
        <f t="shared" si="535"/>
        <v>0</v>
      </c>
      <c r="U932" s="43" t="e">
        <f>SUM(#REF!+#REF!)</f>
        <v>#REF!</v>
      </c>
      <c r="V932" s="60">
        <f>SUM(V933+V934+V935+V936)</f>
        <v>0</v>
      </c>
      <c r="W932" s="43">
        <f t="shared" si="520"/>
        <v>0</v>
      </c>
      <c r="X932" s="51">
        <v>0</v>
      </c>
      <c r="Y932" s="60">
        <f>SUM(Y933+Y934+Y935+Y936)</f>
        <v>0</v>
      </c>
    </row>
    <row r="933" spans="1:25" s="57" customFormat="1" hidden="1" x14ac:dyDescent="0.25">
      <c r="A933" s="52"/>
      <c r="B933" s="70">
        <v>4241</v>
      </c>
      <c r="C933" s="71" t="s">
        <v>177</v>
      </c>
      <c r="D933" s="55"/>
      <c r="E933" s="55"/>
      <c r="F933" s="43">
        <f t="shared" si="532"/>
        <v>0</v>
      </c>
      <c r="G933" s="43"/>
      <c r="H933" s="55"/>
      <c r="I933" s="505"/>
      <c r="J933" s="55"/>
      <c r="K933" s="55"/>
      <c r="L933" s="55"/>
      <c r="M933" s="505"/>
      <c r="N933" s="55"/>
      <c r="O933" s="55"/>
      <c r="P933" s="55"/>
      <c r="Q933" s="55"/>
      <c r="R933" s="55"/>
      <c r="S933" s="55"/>
      <c r="T933" s="55"/>
      <c r="U933" s="43" t="e">
        <f>SUM(#REF!+#REF!)</f>
        <v>#REF!</v>
      </c>
      <c r="V933" s="55"/>
      <c r="W933" s="43">
        <f t="shared" si="520"/>
        <v>0</v>
      </c>
      <c r="X933" s="56"/>
      <c r="Y933" s="55"/>
    </row>
    <row r="934" spans="1:25" s="57" customFormat="1" hidden="1" x14ac:dyDescent="0.25">
      <c r="A934" s="52"/>
      <c r="B934" s="70">
        <v>4242</v>
      </c>
      <c r="C934" s="72" t="s">
        <v>178</v>
      </c>
      <c r="D934" s="55"/>
      <c r="E934" s="55"/>
      <c r="F934" s="43">
        <f t="shared" si="532"/>
        <v>0</v>
      </c>
      <c r="G934" s="43"/>
      <c r="H934" s="55"/>
      <c r="I934" s="505"/>
      <c r="J934" s="55"/>
      <c r="K934" s="55"/>
      <c r="L934" s="55"/>
      <c r="M934" s="505"/>
      <c r="N934" s="55"/>
      <c r="O934" s="55"/>
      <c r="P934" s="55"/>
      <c r="Q934" s="55"/>
      <c r="R934" s="55"/>
      <c r="S934" s="55"/>
      <c r="T934" s="55"/>
      <c r="U934" s="43" t="e">
        <f>SUM(#REF!+#REF!)</f>
        <v>#REF!</v>
      </c>
      <c r="V934" s="55"/>
      <c r="W934" s="43">
        <f t="shared" si="520"/>
        <v>0</v>
      </c>
      <c r="X934" s="56"/>
      <c r="Y934" s="55"/>
    </row>
    <row r="935" spans="1:25" s="57" customFormat="1" hidden="1" x14ac:dyDescent="0.25">
      <c r="A935" s="52"/>
      <c r="B935" s="70">
        <v>4243</v>
      </c>
      <c r="C935" s="72" t="s">
        <v>179</v>
      </c>
      <c r="D935" s="55"/>
      <c r="E935" s="55"/>
      <c r="F935" s="43">
        <f t="shared" si="532"/>
        <v>0</v>
      </c>
      <c r="G935" s="43"/>
      <c r="H935" s="55"/>
      <c r="I935" s="505"/>
      <c r="J935" s="55"/>
      <c r="K935" s="55"/>
      <c r="L935" s="55"/>
      <c r="M935" s="505"/>
      <c r="N935" s="55"/>
      <c r="O935" s="55"/>
      <c r="P935" s="55"/>
      <c r="Q935" s="55"/>
      <c r="R935" s="55"/>
      <c r="S935" s="55"/>
      <c r="T935" s="55"/>
      <c r="U935" s="43" t="e">
        <f>SUM(#REF!+#REF!)</f>
        <v>#REF!</v>
      </c>
      <c r="V935" s="55"/>
      <c r="W935" s="43">
        <f t="shared" si="520"/>
        <v>0</v>
      </c>
      <c r="X935" s="56"/>
      <c r="Y935" s="55"/>
    </row>
    <row r="936" spans="1:25" s="57" customFormat="1" hidden="1" x14ac:dyDescent="0.25">
      <c r="A936" s="52"/>
      <c r="B936" s="70">
        <v>4244</v>
      </c>
      <c r="C936" s="72" t="s">
        <v>180</v>
      </c>
      <c r="D936" s="55"/>
      <c r="E936" s="55"/>
      <c r="F936" s="43">
        <f t="shared" si="532"/>
        <v>0</v>
      </c>
      <c r="G936" s="43"/>
      <c r="H936" s="55"/>
      <c r="I936" s="505"/>
      <c r="J936" s="55"/>
      <c r="K936" s="55"/>
      <c r="L936" s="55"/>
      <c r="M936" s="505"/>
      <c r="N936" s="55"/>
      <c r="O936" s="55"/>
      <c r="P936" s="55"/>
      <c r="Q936" s="55"/>
      <c r="R936" s="55"/>
      <c r="S936" s="55"/>
      <c r="T936" s="55"/>
      <c r="U936" s="43" t="e">
        <f>SUM(#REF!+#REF!)</f>
        <v>#REF!</v>
      </c>
      <c r="V936" s="55"/>
      <c r="W936" s="43">
        <f t="shared" si="520"/>
        <v>0</v>
      </c>
      <c r="X936" s="56"/>
      <c r="Y936" s="55"/>
    </row>
    <row r="937" spans="1:25" s="61" customFormat="1" hidden="1" x14ac:dyDescent="0.25">
      <c r="A937" s="58"/>
      <c r="B937" s="58">
        <v>426</v>
      </c>
      <c r="C937" s="73"/>
      <c r="D937" s="60">
        <f>SUM(D938+D939)</f>
        <v>0</v>
      </c>
      <c r="E937" s="60">
        <f>SUM(E938+E939)</f>
        <v>0</v>
      </c>
      <c r="F937" s="43">
        <f t="shared" si="532"/>
        <v>0</v>
      </c>
      <c r="G937" s="60"/>
      <c r="H937" s="60">
        <f>SUM(H938+H939)</f>
        <v>0</v>
      </c>
      <c r="I937" s="506">
        <f>SUM(I938+I939)</f>
        <v>0</v>
      </c>
      <c r="J937" s="60">
        <f t="shared" ref="J937:T937" si="537">SUM(J938+J939)</f>
        <v>0</v>
      </c>
      <c r="K937" s="60">
        <f t="shared" ref="K937" si="538">SUM(K938+K939)</f>
        <v>0</v>
      </c>
      <c r="L937" s="60">
        <f t="shared" si="537"/>
        <v>0</v>
      </c>
      <c r="M937" s="506">
        <f t="shared" si="537"/>
        <v>0</v>
      </c>
      <c r="N937" s="60">
        <f>SUM(N938+N939)</f>
        <v>0</v>
      </c>
      <c r="O937" s="60">
        <f>SUM(O938+O939)</f>
        <v>0</v>
      </c>
      <c r="P937" s="60">
        <f t="shared" si="537"/>
        <v>0</v>
      </c>
      <c r="Q937" s="60">
        <f t="shared" si="537"/>
        <v>0</v>
      </c>
      <c r="R937" s="60">
        <f t="shared" si="537"/>
        <v>0</v>
      </c>
      <c r="S937" s="60">
        <f t="shared" si="537"/>
        <v>0</v>
      </c>
      <c r="T937" s="60">
        <f t="shared" si="537"/>
        <v>0</v>
      </c>
      <c r="U937" s="43" t="e">
        <f>SUM(#REF!+#REF!)</f>
        <v>#REF!</v>
      </c>
      <c r="V937" s="60">
        <f>SUM(V938+V939)</f>
        <v>0</v>
      </c>
      <c r="W937" s="43">
        <f t="shared" si="520"/>
        <v>0</v>
      </c>
      <c r="X937" s="51">
        <v>0</v>
      </c>
      <c r="Y937" s="60">
        <f>SUM(Y938+Y939)</f>
        <v>0</v>
      </c>
    </row>
    <row r="938" spans="1:25" s="57" customFormat="1" hidden="1" x14ac:dyDescent="0.25">
      <c r="A938" s="52"/>
      <c r="B938" s="67">
        <v>4262</v>
      </c>
      <c r="C938" s="68" t="s">
        <v>181</v>
      </c>
      <c r="D938" s="55"/>
      <c r="E938" s="55"/>
      <c r="F938" s="43">
        <f t="shared" si="532"/>
        <v>0</v>
      </c>
      <c r="G938" s="43"/>
      <c r="H938" s="55"/>
      <c r="I938" s="505"/>
      <c r="J938" s="55"/>
      <c r="K938" s="55"/>
      <c r="L938" s="55"/>
      <c r="M938" s="505"/>
      <c r="N938" s="55"/>
      <c r="O938" s="55"/>
      <c r="P938" s="55"/>
      <c r="Q938" s="55"/>
      <c r="R938" s="55"/>
      <c r="S938" s="55"/>
      <c r="T938" s="55"/>
      <c r="U938" s="43" t="e">
        <f>SUM(#REF!+#REF!)</f>
        <v>#REF!</v>
      </c>
      <c r="V938" s="55"/>
      <c r="W938" s="43">
        <f t="shared" si="520"/>
        <v>0</v>
      </c>
      <c r="X938" s="56"/>
      <c r="Y938" s="55"/>
    </row>
    <row r="939" spans="1:25" s="57" customFormat="1" hidden="1" x14ac:dyDescent="0.25">
      <c r="A939" s="52"/>
      <c r="B939" s="67">
        <v>4263</v>
      </c>
      <c r="C939" s="68" t="s">
        <v>182</v>
      </c>
      <c r="D939" s="55"/>
      <c r="E939" s="55"/>
      <c r="F939" s="43">
        <f t="shared" si="532"/>
        <v>0</v>
      </c>
      <c r="G939" s="43"/>
      <c r="H939" s="55"/>
      <c r="I939" s="505"/>
      <c r="J939" s="55"/>
      <c r="K939" s="55"/>
      <c r="L939" s="55"/>
      <c r="M939" s="505"/>
      <c r="N939" s="55"/>
      <c r="O939" s="55"/>
      <c r="P939" s="55"/>
      <c r="Q939" s="55"/>
      <c r="R939" s="55"/>
      <c r="S939" s="55"/>
      <c r="T939" s="55"/>
      <c r="U939" s="43" t="e">
        <f>SUM(#REF!+#REF!)</f>
        <v>#REF!</v>
      </c>
      <c r="V939" s="55"/>
      <c r="W939" s="43">
        <f t="shared" si="520"/>
        <v>0</v>
      </c>
      <c r="X939" s="56"/>
      <c r="Y939" s="55"/>
    </row>
    <row r="940" spans="1:25" s="57" customFormat="1" ht="12.75" customHeight="1" x14ac:dyDescent="0.25">
      <c r="A940" s="52"/>
      <c r="B940" s="67"/>
      <c r="C940" s="68"/>
      <c r="D940" s="55"/>
      <c r="E940" s="55"/>
      <c r="F940" s="43"/>
      <c r="G940" s="43"/>
      <c r="H940" s="55"/>
      <c r="I940" s="505"/>
      <c r="J940" s="55"/>
      <c r="K940" s="55"/>
      <c r="L940" s="55"/>
      <c r="M940" s="505"/>
      <c r="N940" s="55"/>
      <c r="O940" s="55"/>
      <c r="P940" s="55"/>
      <c r="Q940" s="55"/>
      <c r="R940" s="55"/>
      <c r="S940" s="55"/>
      <c r="T940" s="55"/>
      <c r="U940" s="43"/>
      <c r="V940" s="55"/>
      <c r="W940" s="43">
        <f t="shared" si="520"/>
        <v>0</v>
      </c>
      <c r="X940" s="56"/>
      <c r="Y940" s="55"/>
    </row>
    <row r="941" spans="1:25" s="46" customFormat="1" x14ac:dyDescent="0.25">
      <c r="B941" s="47"/>
      <c r="C941" s="48" t="s">
        <v>197</v>
      </c>
      <c r="D941" s="49">
        <f>SUM(D942+D999)</f>
        <v>0</v>
      </c>
      <c r="E941" s="49">
        <f>SUM(E942+E999)</f>
        <v>0</v>
      </c>
      <c r="F941" s="43">
        <f t="shared" ref="F941:F972" si="539">SUM(H941:T941)</f>
        <v>24000</v>
      </c>
      <c r="G941" s="49"/>
      <c r="H941" s="49">
        <f>SUM(H942+H999)</f>
        <v>0</v>
      </c>
      <c r="I941" s="368">
        <f>SUM(I942+I999)</f>
        <v>0</v>
      </c>
      <c r="J941" s="49">
        <f t="shared" ref="J941:T941" si="540">SUM(J942+J999)</f>
        <v>8000</v>
      </c>
      <c r="K941" s="49">
        <f t="shared" ref="K941" si="541">SUM(K942+K999)</f>
        <v>16000</v>
      </c>
      <c r="L941" s="49">
        <f t="shared" si="540"/>
        <v>0</v>
      </c>
      <c r="M941" s="368">
        <f t="shared" si="540"/>
        <v>0</v>
      </c>
      <c r="N941" s="49">
        <f>SUM(N942+N999)</f>
        <v>0</v>
      </c>
      <c r="O941" s="49">
        <f>SUM(O942+O999)</f>
        <v>0</v>
      </c>
      <c r="P941" s="49">
        <f t="shared" si="540"/>
        <v>0</v>
      </c>
      <c r="Q941" s="49">
        <f t="shared" si="540"/>
        <v>0</v>
      </c>
      <c r="R941" s="49">
        <f t="shared" si="540"/>
        <v>0</v>
      </c>
      <c r="S941" s="49">
        <f t="shared" si="540"/>
        <v>0</v>
      </c>
      <c r="T941" s="49">
        <f t="shared" si="540"/>
        <v>0</v>
      </c>
      <c r="U941" s="43" t="e">
        <f>SUM(#REF!+#REF!)</f>
        <v>#REF!</v>
      </c>
      <c r="V941" s="49">
        <f>SUM(V942+V999)</f>
        <v>0</v>
      </c>
      <c r="W941" s="43">
        <f t="shared" si="520"/>
        <v>24000</v>
      </c>
      <c r="X941" s="49">
        <f>SUM(X942+X999)</f>
        <v>16640</v>
      </c>
      <c r="Y941" s="49">
        <f>SUM(Y942+Y999)</f>
        <v>16807</v>
      </c>
    </row>
    <row r="942" spans="1:25" s="46" customFormat="1" x14ac:dyDescent="0.25">
      <c r="B942" s="50">
        <v>3</v>
      </c>
      <c r="C942" s="46" t="s">
        <v>74</v>
      </c>
      <c r="D942" s="49">
        <f>SUM(D943+D955+D988)</f>
        <v>0</v>
      </c>
      <c r="E942" s="49">
        <f>SUM(E943+E955+E988)</f>
        <v>0</v>
      </c>
      <c r="F942" s="43">
        <f t="shared" si="539"/>
        <v>24000</v>
      </c>
      <c r="G942" s="49"/>
      <c r="H942" s="49">
        <f>SUM(H943+H955+H988)</f>
        <v>0</v>
      </c>
      <c r="I942" s="368">
        <f>SUM(I943+I955+I988)</f>
        <v>0</v>
      </c>
      <c r="J942" s="49">
        <f t="shared" ref="J942:T942" si="542">SUM(J943+J955+J988)</f>
        <v>8000</v>
      </c>
      <c r="K942" s="49">
        <f t="shared" ref="K942" si="543">SUM(K943+K955+K988)</f>
        <v>16000</v>
      </c>
      <c r="L942" s="49">
        <f t="shared" si="542"/>
        <v>0</v>
      </c>
      <c r="M942" s="368">
        <f t="shared" si="542"/>
        <v>0</v>
      </c>
      <c r="N942" s="49">
        <f>SUM(N943+N955+N988)</f>
        <v>0</v>
      </c>
      <c r="O942" s="49">
        <f>SUM(O943+O955+O988)</f>
        <v>0</v>
      </c>
      <c r="P942" s="49">
        <f t="shared" si="542"/>
        <v>0</v>
      </c>
      <c r="Q942" s="49">
        <f t="shared" si="542"/>
        <v>0</v>
      </c>
      <c r="R942" s="49">
        <f t="shared" si="542"/>
        <v>0</v>
      </c>
      <c r="S942" s="49">
        <f t="shared" si="542"/>
        <v>0</v>
      </c>
      <c r="T942" s="49">
        <f t="shared" si="542"/>
        <v>0</v>
      </c>
      <c r="U942" s="43" t="e">
        <f>SUM(#REF!+#REF!)</f>
        <v>#REF!</v>
      </c>
      <c r="V942" s="49">
        <f>SUM(V943+V955+V988)</f>
        <v>0</v>
      </c>
      <c r="W942" s="43">
        <f t="shared" si="520"/>
        <v>24000</v>
      </c>
      <c r="X942" s="49">
        <f>SUM(X943+X955+X988)</f>
        <v>16640</v>
      </c>
      <c r="Y942" s="49">
        <f>SUM(Y943+Y955+Y988)</f>
        <v>16807</v>
      </c>
    </row>
    <row r="943" spans="1:25" s="46" customFormat="1" hidden="1" x14ac:dyDescent="0.25">
      <c r="B943" s="50">
        <v>31</v>
      </c>
      <c r="D943" s="49">
        <f>SUM(D944+D949+D951)</f>
        <v>0</v>
      </c>
      <c r="E943" s="49">
        <f>SUM(E944+E949+E951)</f>
        <v>0</v>
      </c>
      <c r="F943" s="43">
        <f t="shared" si="539"/>
        <v>0</v>
      </c>
      <c r="G943" s="49"/>
      <c r="H943" s="49">
        <f>SUM(H944+H949+H951)</f>
        <v>0</v>
      </c>
      <c r="I943" s="368">
        <f>SUM(I944+I949+I951)</f>
        <v>0</v>
      </c>
      <c r="J943" s="49">
        <f t="shared" ref="J943:T943" si="544">SUM(J944+J949+J951)</f>
        <v>0</v>
      </c>
      <c r="K943" s="49">
        <f t="shared" ref="K943" si="545">SUM(K944+K949+K951)</f>
        <v>0</v>
      </c>
      <c r="L943" s="49">
        <f t="shared" si="544"/>
        <v>0</v>
      </c>
      <c r="M943" s="368">
        <f t="shared" si="544"/>
        <v>0</v>
      </c>
      <c r="N943" s="49">
        <f>SUM(N944+N949+N951)</f>
        <v>0</v>
      </c>
      <c r="O943" s="49">
        <f>SUM(O944+O949+O951)</f>
        <v>0</v>
      </c>
      <c r="P943" s="49">
        <f t="shared" si="544"/>
        <v>0</v>
      </c>
      <c r="Q943" s="49">
        <f t="shared" si="544"/>
        <v>0</v>
      </c>
      <c r="R943" s="49">
        <f t="shared" si="544"/>
        <v>0</v>
      </c>
      <c r="S943" s="49">
        <f t="shared" si="544"/>
        <v>0</v>
      </c>
      <c r="T943" s="49">
        <f t="shared" si="544"/>
        <v>0</v>
      </c>
      <c r="U943" s="43" t="e">
        <f>SUM(#REF!+#REF!)</f>
        <v>#REF!</v>
      </c>
      <c r="V943" s="49">
        <f>SUM(V944+V949+V951)</f>
        <v>0</v>
      </c>
      <c r="W943" s="43">
        <f t="shared" si="520"/>
        <v>0</v>
      </c>
      <c r="X943" s="49">
        <f>SUM(X944+X949+X951)</f>
        <v>0</v>
      </c>
      <c r="Y943" s="49">
        <f>SUM(Y944+Y949+Y951)</f>
        <v>0</v>
      </c>
    </row>
    <row r="944" spans="1:25" s="46" customFormat="1" hidden="1" x14ac:dyDescent="0.25">
      <c r="B944" s="50">
        <v>311</v>
      </c>
      <c r="D944" s="49">
        <f>SUM(D945+D946+D947+D948)</f>
        <v>0</v>
      </c>
      <c r="E944" s="49">
        <f>SUM(E945+E946+E947+E948)</f>
        <v>0</v>
      </c>
      <c r="F944" s="43">
        <f t="shared" si="539"/>
        <v>0</v>
      </c>
      <c r="G944" s="49"/>
      <c r="H944" s="49">
        <f>SUM(H945+H946+H947+H948)</f>
        <v>0</v>
      </c>
      <c r="I944" s="368">
        <f>SUM(I945+I946+I947+I948)</f>
        <v>0</v>
      </c>
      <c r="J944" s="49">
        <f t="shared" ref="J944:T944" si="546">SUM(J945+J946+J947+J948)</f>
        <v>0</v>
      </c>
      <c r="K944" s="49">
        <f t="shared" ref="K944" si="547">SUM(K945+K946+K947+K948)</f>
        <v>0</v>
      </c>
      <c r="L944" s="49">
        <f t="shared" si="546"/>
        <v>0</v>
      </c>
      <c r="M944" s="368">
        <f t="shared" si="546"/>
        <v>0</v>
      </c>
      <c r="N944" s="49">
        <f>SUM(N945+N946+N947+N948)</f>
        <v>0</v>
      </c>
      <c r="O944" s="49">
        <f>SUM(O945+O946+O947+O948)</f>
        <v>0</v>
      </c>
      <c r="P944" s="49">
        <f t="shared" si="546"/>
        <v>0</v>
      </c>
      <c r="Q944" s="49">
        <f t="shared" si="546"/>
        <v>0</v>
      </c>
      <c r="R944" s="49">
        <f t="shared" si="546"/>
        <v>0</v>
      </c>
      <c r="S944" s="49">
        <f t="shared" si="546"/>
        <v>0</v>
      </c>
      <c r="T944" s="49">
        <f t="shared" si="546"/>
        <v>0</v>
      </c>
      <c r="U944" s="43" t="e">
        <f>SUM(#REF!+#REF!)</f>
        <v>#REF!</v>
      </c>
      <c r="V944" s="49">
        <f>SUM(V945+V946+V947+V948)</f>
        <v>0</v>
      </c>
      <c r="W944" s="43">
        <f t="shared" si="520"/>
        <v>0</v>
      </c>
      <c r="X944" s="49">
        <f>SUM(X945+X946+X947+X948)</f>
        <v>0</v>
      </c>
      <c r="Y944" s="49">
        <f>SUM(Y945+Y946+Y947+Y948)</f>
        <v>0</v>
      </c>
    </row>
    <row r="945" spans="1:25" s="57" customFormat="1" hidden="1" x14ac:dyDescent="0.25">
      <c r="A945" s="52"/>
      <c r="B945" s="53" t="s">
        <v>75</v>
      </c>
      <c r="C945" s="54" t="s">
        <v>76</v>
      </c>
      <c r="D945" s="55"/>
      <c r="E945" s="55"/>
      <c r="F945" s="43">
        <f t="shared" si="539"/>
        <v>0</v>
      </c>
      <c r="G945" s="43"/>
      <c r="H945" s="55"/>
      <c r="I945" s="505"/>
      <c r="J945" s="55"/>
      <c r="K945" s="55"/>
      <c r="L945" s="55"/>
      <c r="M945" s="505"/>
      <c r="N945" s="55"/>
      <c r="O945" s="55"/>
      <c r="P945" s="55"/>
      <c r="Q945" s="55"/>
      <c r="R945" s="55"/>
      <c r="S945" s="55"/>
      <c r="T945" s="55"/>
      <c r="U945" s="43" t="e">
        <f>SUM(#REF!+#REF!)</f>
        <v>#REF!</v>
      </c>
      <c r="V945" s="55"/>
      <c r="W945" s="43">
        <f t="shared" si="520"/>
        <v>0</v>
      </c>
      <c r="X945" s="55"/>
      <c r="Y945" s="55"/>
    </row>
    <row r="946" spans="1:25" s="57" customFormat="1" hidden="1" x14ac:dyDescent="0.25">
      <c r="A946" s="52"/>
      <c r="B946" s="53" t="s">
        <v>77</v>
      </c>
      <c r="C946" s="54" t="s">
        <v>78</v>
      </c>
      <c r="D946" s="55"/>
      <c r="E946" s="55"/>
      <c r="F946" s="43">
        <f t="shared" si="539"/>
        <v>0</v>
      </c>
      <c r="G946" s="43"/>
      <c r="H946" s="55"/>
      <c r="I946" s="505"/>
      <c r="J946" s="55"/>
      <c r="K946" s="55"/>
      <c r="L946" s="55"/>
      <c r="M946" s="505"/>
      <c r="N946" s="55"/>
      <c r="O946" s="55"/>
      <c r="P946" s="55"/>
      <c r="Q946" s="55"/>
      <c r="R946" s="55"/>
      <c r="S946" s="55"/>
      <c r="T946" s="55"/>
      <c r="U946" s="43" t="e">
        <f>SUM(#REF!+#REF!)</f>
        <v>#REF!</v>
      </c>
      <c r="V946" s="55"/>
      <c r="W946" s="43">
        <f t="shared" si="520"/>
        <v>0</v>
      </c>
      <c r="X946" s="55"/>
      <c r="Y946" s="55"/>
    </row>
    <row r="947" spans="1:25" s="57" customFormat="1" hidden="1" x14ac:dyDescent="0.25">
      <c r="A947" s="52"/>
      <c r="B947" s="53" t="s">
        <v>79</v>
      </c>
      <c r="C947" s="54" t="s">
        <v>80</v>
      </c>
      <c r="D947" s="55"/>
      <c r="E947" s="55"/>
      <c r="F947" s="43">
        <f t="shared" si="539"/>
        <v>0</v>
      </c>
      <c r="G947" s="43"/>
      <c r="H947" s="55"/>
      <c r="I947" s="505"/>
      <c r="J947" s="55"/>
      <c r="K947" s="55"/>
      <c r="L947" s="55"/>
      <c r="M947" s="505"/>
      <c r="N947" s="55"/>
      <c r="O947" s="55"/>
      <c r="P947" s="55"/>
      <c r="Q947" s="55"/>
      <c r="R947" s="55"/>
      <c r="S947" s="55"/>
      <c r="T947" s="55"/>
      <c r="U947" s="43" t="e">
        <f>SUM(#REF!+#REF!)</f>
        <v>#REF!</v>
      </c>
      <c r="V947" s="55"/>
      <c r="W947" s="43">
        <f t="shared" si="520"/>
        <v>0</v>
      </c>
      <c r="X947" s="55"/>
      <c r="Y947" s="55"/>
    </row>
    <row r="948" spans="1:25" s="57" customFormat="1" hidden="1" x14ac:dyDescent="0.25">
      <c r="A948" s="52"/>
      <c r="B948" s="53" t="s">
        <v>81</v>
      </c>
      <c r="C948" s="54" t="s">
        <v>82</v>
      </c>
      <c r="D948" s="55"/>
      <c r="E948" s="55"/>
      <c r="F948" s="43">
        <f t="shared" si="539"/>
        <v>0</v>
      </c>
      <c r="G948" s="43"/>
      <c r="H948" s="55"/>
      <c r="I948" s="505"/>
      <c r="J948" s="55"/>
      <c r="K948" s="55"/>
      <c r="L948" s="55"/>
      <c r="M948" s="505"/>
      <c r="N948" s="55"/>
      <c r="O948" s="55"/>
      <c r="P948" s="55"/>
      <c r="Q948" s="55"/>
      <c r="R948" s="55"/>
      <c r="S948" s="55"/>
      <c r="T948" s="55"/>
      <c r="U948" s="43" t="e">
        <f>SUM(#REF!+#REF!)</f>
        <v>#REF!</v>
      </c>
      <c r="V948" s="55"/>
      <c r="W948" s="43">
        <f t="shared" si="520"/>
        <v>0</v>
      </c>
      <c r="X948" s="55"/>
      <c r="Y948" s="55"/>
    </row>
    <row r="949" spans="1:25" s="61" customFormat="1" hidden="1" x14ac:dyDescent="0.25">
      <c r="A949" s="58"/>
      <c r="B949" s="58">
        <v>312</v>
      </c>
      <c r="C949" s="59"/>
      <c r="D949" s="60">
        <f>SUM(D950)</f>
        <v>0</v>
      </c>
      <c r="E949" s="60">
        <f t="shared" ref="E949:V949" si="548">SUM(E950)</f>
        <v>0</v>
      </c>
      <c r="F949" s="43">
        <f t="shared" si="539"/>
        <v>0</v>
      </c>
      <c r="G949" s="60"/>
      <c r="H949" s="60">
        <f t="shared" si="548"/>
        <v>0</v>
      </c>
      <c r="I949" s="506">
        <f t="shared" si="548"/>
        <v>0</v>
      </c>
      <c r="J949" s="60">
        <f t="shared" si="548"/>
        <v>0</v>
      </c>
      <c r="K949" s="60">
        <f t="shared" si="548"/>
        <v>0</v>
      </c>
      <c r="L949" s="60">
        <f t="shared" si="548"/>
        <v>0</v>
      </c>
      <c r="M949" s="506">
        <f t="shared" si="548"/>
        <v>0</v>
      </c>
      <c r="N949" s="60">
        <f t="shared" si="548"/>
        <v>0</v>
      </c>
      <c r="O949" s="60">
        <f t="shared" si="548"/>
        <v>0</v>
      </c>
      <c r="P949" s="60">
        <f t="shared" si="548"/>
        <v>0</v>
      </c>
      <c r="Q949" s="60">
        <f t="shared" si="548"/>
        <v>0</v>
      </c>
      <c r="R949" s="60">
        <f t="shared" si="548"/>
        <v>0</v>
      </c>
      <c r="S949" s="60">
        <f t="shared" si="548"/>
        <v>0</v>
      </c>
      <c r="T949" s="60">
        <f t="shared" si="548"/>
        <v>0</v>
      </c>
      <c r="U949" s="43" t="e">
        <f>SUM(#REF!+#REF!)</f>
        <v>#REF!</v>
      </c>
      <c r="V949" s="60">
        <f t="shared" si="548"/>
        <v>0</v>
      </c>
      <c r="W949" s="43">
        <f t="shared" si="520"/>
        <v>0</v>
      </c>
      <c r="X949" s="60">
        <f>SUM(X950)</f>
        <v>0</v>
      </c>
      <c r="Y949" s="60">
        <f>SUM(Y950)</f>
        <v>0</v>
      </c>
    </row>
    <row r="950" spans="1:25" s="57" customFormat="1" hidden="1" x14ac:dyDescent="0.25">
      <c r="A950" s="52"/>
      <c r="B950" s="53" t="s">
        <v>83</v>
      </c>
      <c r="C950" s="54" t="s">
        <v>84</v>
      </c>
      <c r="D950" s="55"/>
      <c r="E950" s="55"/>
      <c r="F950" s="43">
        <f t="shared" si="539"/>
        <v>0</v>
      </c>
      <c r="G950" s="43"/>
      <c r="H950" s="55"/>
      <c r="I950" s="505"/>
      <c r="J950" s="55"/>
      <c r="K950" s="55"/>
      <c r="L950" s="55"/>
      <c r="M950" s="505"/>
      <c r="N950" s="55"/>
      <c r="O950" s="55"/>
      <c r="P950" s="55"/>
      <c r="Q950" s="55"/>
      <c r="R950" s="55"/>
      <c r="S950" s="55"/>
      <c r="T950" s="55"/>
      <c r="U950" s="43" t="e">
        <f>SUM(#REF!+#REF!)</f>
        <v>#REF!</v>
      </c>
      <c r="V950" s="55"/>
      <c r="W950" s="43">
        <f t="shared" si="520"/>
        <v>0</v>
      </c>
      <c r="X950" s="55"/>
      <c r="Y950" s="55"/>
    </row>
    <row r="951" spans="1:25" s="61" customFormat="1" hidden="1" x14ac:dyDescent="0.25">
      <c r="A951" s="58"/>
      <c r="B951" s="58">
        <v>313</v>
      </c>
      <c r="C951" s="59"/>
      <c r="D951" s="60">
        <f>SUM(D952+D953+D954)</f>
        <v>0</v>
      </c>
      <c r="E951" s="60">
        <f>SUM(E952+E953+E954)</f>
        <v>0</v>
      </c>
      <c r="F951" s="43">
        <f t="shared" si="539"/>
        <v>0</v>
      </c>
      <c r="G951" s="60"/>
      <c r="H951" s="60">
        <f>SUM(H952+H953+H954)</f>
        <v>0</v>
      </c>
      <c r="I951" s="506">
        <f>SUM(I952+I953+I954)</f>
        <v>0</v>
      </c>
      <c r="J951" s="60">
        <f t="shared" ref="J951:T951" si="549">SUM(J952+J953+J954)</f>
        <v>0</v>
      </c>
      <c r="K951" s="60">
        <f t="shared" ref="K951" si="550">SUM(K952+K953+K954)</f>
        <v>0</v>
      </c>
      <c r="L951" s="60">
        <f t="shared" si="549"/>
        <v>0</v>
      </c>
      <c r="M951" s="506">
        <f t="shared" si="549"/>
        <v>0</v>
      </c>
      <c r="N951" s="60">
        <f>SUM(N952+N953+N954)</f>
        <v>0</v>
      </c>
      <c r="O951" s="60">
        <f>SUM(O952+O953+O954)</f>
        <v>0</v>
      </c>
      <c r="P951" s="60">
        <f t="shared" si="549"/>
        <v>0</v>
      </c>
      <c r="Q951" s="60">
        <f t="shared" si="549"/>
        <v>0</v>
      </c>
      <c r="R951" s="60">
        <f t="shared" si="549"/>
        <v>0</v>
      </c>
      <c r="S951" s="60">
        <f t="shared" si="549"/>
        <v>0</v>
      </c>
      <c r="T951" s="60">
        <f t="shared" si="549"/>
        <v>0</v>
      </c>
      <c r="U951" s="43" t="e">
        <f>SUM(#REF!+#REF!)</f>
        <v>#REF!</v>
      </c>
      <c r="V951" s="60">
        <f>SUM(V952+V953+V954)</f>
        <v>0</v>
      </c>
      <c r="W951" s="43">
        <f t="shared" si="520"/>
        <v>0</v>
      </c>
      <c r="X951" s="60">
        <f>SUM(X952+X953+X954)</f>
        <v>0</v>
      </c>
      <c r="Y951" s="60">
        <f>SUM(Y952+Y953+Y954)</f>
        <v>0</v>
      </c>
    </row>
    <row r="952" spans="1:25" s="57" customFormat="1" hidden="1" x14ac:dyDescent="0.25">
      <c r="A952" s="52"/>
      <c r="B952" s="53" t="s">
        <v>85</v>
      </c>
      <c r="C952" s="54" t="s">
        <v>86</v>
      </c>
      <c r="D952" s="55"/>
      <c r="E952" s="55"/>
      <c r="F952" s="43">
        <f t="shared" si="539"/>
        <v>0</v>
      </c>
      <c r="G952" s="43"/>
      <c r="H952" s="55"/>
      <c r="I952" s="505"/>
      <c r="J952" s="55"/>
      <c r="K952" s="55"/>
      <c r="L952" s="55"/>
      <c r="M952" s="505"/>
      <c r="N952" s="55"/>
      <c r="O952" s="55"/>
      <c r="P952" s="55"/>
      <c r="Q952" s="55"/>
      <c r="R952" s="55"/>
      <c r="S952" s="55"/>
      <c r="T952" s="55"/>
      <c r="U952" s="43" t="e">
        <f>SUM(#REF!+#REF!)</f>
        <v>#REF!</v>
      </c>
      <c r="V952" s="55"/>
      <c r="W952" s="43">
        <f t="shared" si="520"/>
        <v>0</v>
      </c>
      <c r="X952" s="55"/>
      <c r="Y952" s="55"/>
    </row>
    <row r="953" spans="1:25" s="57" customFormat="1" hidden="1" x14ac:dyDescent="0.25">
      <c r="A953" s="52"/>
      <c r="B953" s="53" t="s">
        <v>87</v>
      </c>
      <c r="C953" s="54" t="s">
        <v>88</v>
      </c>
      <c r="D953" s="55"/>
      <c r="E953" s="55"/>
      <c r="F953" s="43">
        <f t="shared" si="539"/>
        <v>0</v>
      </c>
      <c r="G953" s="43"/>
      <c r="H953" s="55"/>
      <c r="I953" s="505"/>
      <c r="J953" s="55"/>
      <c r="K953" s="55"/>
      <c r="L953" s="55"/>
      <c r="M953" s="505"/>
      <c r="N953" s="55"/>
      <c r="O953" s="55"/>
      <c r="P953" s="55"/>
      <c r="Q953" s="55"/>
      <c r="R953" s="55"/>
      <c r="S953" s="55"/>
      <c r="T953" s="55"/>
      <c r="U953" s="43" t="e">
        <f>SUM(#REF!+#REF!)</f>
        <v>#REF!</v>
      </c>
      <c r="V953" s="55"/>
      <c r="W953" s="43">
        <f t="shared" si="520"/>
        <v>0</v>
      </c>
      <c r="X953" s="55"/>
      <c r="Y953" s="55"/>
    </row>
    <row r="954" spans="1:25" s="57" customFormat="1" ht="12.75" hidden="1" customHeight="1" x14ac:dyDescent="0.25">
      <c r="A954" s="52"/>
      <c r="B954" s="53" t="s">
        <v>89</v>
      </c>
      <c r="C954" s="54" t="s">
        <v>90</v>
      </c>
      <c r="D954" s="55"/>
      <c r="E954" s="55"/>
      <c r="F954" s="43">
        <f t="shared" si="539"/>
        <v>0</v>
      </c>
      <c r="G954" s="43"/>
      <c r="H954" s="55"/>
      <c r="I954" s="505"/>
      <c r="J954" s="55"/>
      <c r="K954" s="55"/>
      <c r="L954" s="55"/>
      <c r="M954" s="505"/>
      <c r="N954" s="55"/>
      <c r="O954" s="55"/>
      <c r="P954" s="55"/>
      <c r="Q954" s="55"/>
      <c r="R954" s="55"/>
      <c r="S954" s="55"/>
      <c r="T954" s="55"/>
      <c r="U954" s="43" t="e">
        <f>SUM(#REF!+#REF!)</f>
        <v>#REF!</v>
      </c>
      <c r="V954" s="55"/>
      <c r="W954" s="43">
        <f t="shared" si="520"/>
        <v>0</v>
      </c>
      <c r="X954" s="55"/>
      <c r="Y954" s="55"/>
    </row>
    <row r="955" spans="1:25" s="61" customFormat="1" ht="12.75" customHeight="1" x14ac:dyDescent="0.25">
      <c r="A955" s="58"/>
      <c r="B955" s="58">
        <v>32</v>
      </c>
      <c r="C955" s="59"/>
      <c r="D955" s="60">
        <f>SUM(D956+D961+D968+D978+D980)</f>
        <v>0</v>
      </c>
      <c r="E955" s="60">
        <f>SUM(E956+E961+E968+E978+E980)</f>
        <v>0</v>
      </c>
      <c r="F955" s="43">
        <f t="shared" si="539"/>
        <v>24000</v>
      </c>
      <c r="G955" s="60"/>
      <c r="H955" s="60">
        <f>SUM(H956+H961+H968+H978+H980)</f>
        <v>0</v>
      </c>
      <c r="I955" s="506">
        <f>SUM(I956+I961+I968+I978+I980)</f>
        <v>0</v>
      </c>
      <c r="J955" s="60">
        <f t="shared" ref="J955:T955" si="551">SUM(J956+J961+J968+J978+J980)</f>
        <v>8000</v>
      </c>
      <c r="K955" s="60">
        <f t="shared" ref="K955" si="552">SUM(K956+K961+K968+K978+K980)</f>
        <v>16000</v>
      </c>
      <c r="L955" s="60">
        <f t="shared" si="551"/>
        <v>0</v>
      </c>
      <c r="M955" s="506">
        <f t="shared" si="551"/>
        <v>0</v>
      </c>
      <c r="N955" s="60">
        <f>SUM(N956+N961+N968+N978+N980)</f>
        <v>0</v>
      </c>
      <c r="O955" s="60">
        <f>SUM(O956+O961+O968+O978+O980)</f>
        <v>0</v>
      </c>
      <c r="P955" s="60">
        <f t="shared" si="551"/>
        <v>0</v>
      </c>
      <c r="Q955" s="60">
        <f t="shared" si="551"/>
        <v>0</v>
      </c>
      <c r="R955" s="60">
        <f t="shared" si="551"/>
        <v>0</v>
      </c>
      <c r="S955" s="60">
        <f t="shared" si="551"/>
        <v>0</v>
      </c>
      <c r="T955" s="60">
        <f t="shared" si="551"/>
        <v>0</v>
      </c>
      <c r="U955" s="43" t="e">
        <f>SUM(#REF!+#REF!)</f>
        <v>#REF!</v>
      </c>
      <c r="V955" s="60">
        <f>SUM(V956+V961+V968+V978+V980)</f>
        <v>0</v>
      </c>
      <c r="W955" s="43">
        <f t="shared" si="520"/>
        <v>24000</v>
      </c>
      <c r="X955" s="60">
        <v>16640</v>
      </c>
      <c r="Y955" s="60">
        <v>16807</v>
      </c>
    </row>
    <row r="956" spans="1:25" s="61" customFormat="1" ht="12.75" customHeight="1" x14ac:dyDescent="0.25">
      <c r="A956" s="58"/>
      <c r="B956" s="58">
        <v>321</v>
      </c>
      <c r="C956" s="59"/>
      <c r="D956" s="60">
        <f>SUM(D957+D958+D959+D960)</f>
        <v>0</v>
      </c>
      <c r="E956" s="60">
        <f>SUM(E957+E958+E959+E960)</f>
        <v>0</v>
      </c>
      <c r="F956" s="43">
        <f t="shared" si="539"/>
        <v>6000</v>
      </c>
      <c r="G956" s="60"/>
      <c r="H956" s="60">
        <f>SUM(H957+H958+H959+H960)</f>
        <v>0</v>
      </c>
      <c r="I956" s="506">
        <f>SUM(I957+I958+I959+I960)</f>
        <v>0</v>
      </c>
      <c r="J956" s="60">
        <f t="shared" ref="J956:T956" si="553">SUM(J957+J958+J959+J960)</f>
        <v>3000</v>
      </c>
      <c r="K956" s="60">
        <f t="shared" ref="K956" si="554">SUM(K957+K958+K959+K960)</f>
        <v>3000</v>
      </c>
      <c r="L956" s="60">
        <f t="shared" si="553"/>
        <v>0</v>
      </c>
      <c r="M956" s="506">
        <f t="shared" si="553"/>
        <v>0</v>
      </c>
      <c r="N956" s="60">
        <f>SUM(N957+N958+N959+N960)</f>
        <v>0</v>
      </c>
      <c r="O956" s="60">
        <f>SUM(O957+O958+O959+O960)</f>
        <v>0</v>
      </c>
      <c r="P956" s="60">
        <f t="shared" si="553"/>
        <v>0</v>
      </c>
      <c r="Q956" s="60">
        <f t="shared" si="553"/>
        <v>0</v>
      </c>
      <c r="R956" s="60">
        <f t="shared" si="553"/>
        <v>0</v>
      </c>
      <c r="S956" s="60">
        <f t="shared" si="553"/>
        <v>0</v>
      </c>
      <c r="T956" s="60">
        <f t="shared" si="553"/>
        <v>0</v>
      </c>
      <c r="U956" s="43" t="e">
        <f>SUM(#REF!+#REF!)</f>
        <v>#REF!</v>
      </c>
      <c r="V956" s="60">
        <f>SUM(V957+V958+V959+V960)</f>
        <v>0</v>
      </c>
      <c r="W956" s="43">
        <f t="shared" si="520"/>
        <v>6000</v>
      </c>
      <c r="X956" s="51">
        <v>0</v>
      </c>
      <c r="Y956" s="60">
        <f>SUM(Y957+Y958+Y959+Y960)</f>
        <v>0</v>
      </c>
    </row>
    <row r="957" spans="1:25" s="57" customFormat="1" x14ac:dyDescent="0.25">
      <c r="A957" s="52"/>
      <c r="B957" s="53" t="s">
        <v>91</v>
      </c>
      <c r="C957" s="54" t="s">
        <v>92</v>
      </c>
      <c r="D957" s="55"/>
      <c r="E957" s="55"/>
      <c r="F957" s="43">
        <f t="shared" si="539"/>
        <v>4500</v>
      </c>
      <c r="G957" s="43"/>
      <c r="H957" s="55"/>
      <c r="I957" s="505"/>
      <c r="J957" s="55">
        <v>2000</v>
      </c>
      <c r="K957" s="55">
        <v>2500</v>
      </c>
      <c r="L957" s="55"/>
      <c r="M957" s="505"/>
      <c r="N957" s="55"/>
      <c r="O957" s="55"/>
      <c r="P957" s="55"/>
      <c r="Q957" s="55"/>
      <c r="R957" s="55"/>
      <c r="S957" s="55"/>
      <c r="T957" s="55"/>
      <c r="U957" s="43" t="e">
        <f>SUM(#REF!+#REF!)</f>
        <v>#REF!</v>
      </c>
      <c r="V957" s="55"/>
      <c r="W957" s="43">
        <f t="shared" si="520"/>
        <v>4500</v>
      </c>
      <c r="X957" s="56"/>
      <c r="Y957" s="55"/>
    </row>
    <row r="958" spans="1:25" s="57" customFormat="1" x14ac:dyDescent="0.25">
      <c r="A958" s="52"/>
      <c r="B958" s="53" t="s">
        <v>93</v>
      </c>
      <c r="C958" s="54" t="s">
        <v>94</v>
      </c>
      <c r="D958" s="55"/>
      <c r="E958" s="55"/>
      <c r="F958" s="43">
        <f t="shared" si="539"/>
        <v>0</v>
      </c>
      <c r="G958" s="43"/>
      <c r="H958" s="55"/>
      <c r="I958" s="505"/>
      <c r="J958" s="55"/>
      <c r="K958" s="55"/>
      <c r="L958" s="55"/>
      <c r="M958" s="505"/>
      <c r="N958" s="55"/>
      <c r="O958" s="55"/>
      <c r="P958" s="55"/>
      <c r="Q958" s="55"/>
      <c r="R958" s="55"/>
      <c r="S958" s="55"/>
      <c r="T958" s="55"/>
      <c r="U958" s="43" t="e">
        <f>SUM(#REF!+#REF!)</f>
        <v>#REF!</v>
      </c>
      <c r="V958" s="55"/>
      <c r="W958" s="43">
        <f t="shared" si="520"/>
        <v>0</v>
      </c>
      <c r="X958" s="56"/>
      <c r="Y958" s="55"/>
    </row>
    <row r="959" spans="1:25" s="57" customFormat="1" x14ac:dyDescent="0.25">
      <c r="A959" s="52"/>
      <c r="B959" s="53" t="s">
        <v>95</v>
      </c>
      <c r="C959" s="54" t="s">
        <v>96</v>
      </c>
      <c r="D959" s="55"/>
      <c r="E959" s="55"/>
      <c r="F959" s="43">
        <f t="shared" si="539"/>
        <v>1500</v>
      </c>
      <c r="G959" s="43"/>
      <c r="H959" s="55"/>
      <c r="I959" s="505"/>
      <c r="J959" s="55">
        <v>1000</v>
      </c>
      <c r="K959" s="55">
        <v>500</v>
      </c>
      <c r="L959" s="55"/>
      <c r="M959" s="505"/>
      <c r="N959" s="55"/>
      <c r="O959" s="55"/>
      <c r="P959" s="55"/>
      <c r="Q959" s="55"/>
      <c r="R959" s="55"/>
      <c r="S959" s="55"/>
      <c r="T959" s="55"/>
      <c r="U959" s="43" t="e">
        <f>SUM(#REF!+#REF!)</f>
        <v>#REF!</v>
      </c>
      <c r="V959" s="55"/>
      <c r="W959" s="43">
        <f t="shared" si="520"/>
        <v>1500</v>
      </c>
      <c r="X959" s="56"/>
      <c r="Y959" s="55"/>
    </row>
    <row r="960" spans="1:25" s="57" customFormat="1" x14ac:dyDescent="0.25">
      <c r="A960" s="52"/>
      <c r="B960" s="52">
        <v>3214</v>
      </c>
      <c r="C960" s="54" t="s">
        <v>97</v>
      </c>
      <c r="D960" s="55"/>
      <c r="E960" s="55"/>
      <c r="F960" s="43">
        <f t="shared" si="539"/>
        <v>0</v>
      </c>
      <c r="G960" s="43"/>
      <c r="H960" s="55"/>
      <c r="I960" s="505"/>
      <c r="J960" s="55"/>
      <c r="K960" s="55"/>
      <c r="L960" s="55"/>
      <c r="M960" s="505"/>
      <c r="N960" s="55"/>
      <c r="O960" s="55"/>
      <c r="P960" s="55"/>
      <c r="Q960" s="55"/>
      <c r="R960" s="55"/>
      <c r="S960" s="55"/>
      <c r="T960" s="55"/>
      <c r="U960" s="43" t="e">
        <f>SUM(#REF!+#REF!)</f>
        <v>#REF!</v>
      </c>
      <c r="V960" s="55"/>
      <c r="W960" s="43">
        <f t="shared" si="520"/>
        <v>0</v>
      </c>
      <c r="X960" s="56"/>
      <c r="Y960" s="55"/>
    </row>
    <row r="961" spans="1:25" s="61" customFormat="1" x14ac:dyDescent="0.25">
      <c r="A961" s="58"/>
      <c r="B961" s="58">
        <v>322</v>
      </c>
      <c r="C961" s="59"/>
      <c r="D961" s="60">
        <f>SUM(D962+D963+D964+D965+D966+D967)</f>
        <v>0</v>
      </c>
      <c r="E961" s="60">
        <f>SUM(E962+E963+E964+E965+E966+E967)</f>
        <v>0</v>
      </c>
      <c r="F961" s="43">
        <f t="shared" si="539"/>
        <v>4600</v>
      </c>
      <c r="G961" s="60"/>
      <c r="H961" s="60">
        <f>SUM(H962+H963+H964+H965+H966+H967)</f>
        <v>0</v>
      </c>
      <c r="I961" s="506">
        <f>SUM(I962+I963+I964+I965+I966+I967)</f>
        <v>0</v>
      </c>
      <c r="J961" s="60">
        <f t="shared" ref="J961:T961" si="555">SUM(J962+J963+J964+J965+J966+J967)</f>
        <v>1100</v>
      </c>
      <c r="K961" s="60">
        <f t="shared" ref="K961" si="556">SUM(K962+K963+K964+K965+K966+K967)</f>
        <v>3500</v>
      </c>
      <c r="L961" s="60">
        <f t="shared" si="555"/>
        <v>0</v>
      </c>
      <c r="M961" s="506">
        <f t="shared" si="555"/>
        <v>0</v>
      </c>
      <c r="N961" s="60">
        <f>SUM(N962+N963+N964+N965+N966+N967)</f>
        <v>0</v>
      </c>
      <c r="O961" s="60">
        <f>SUM(O962+O963+O964+O965+O966+O967)</f>
        <v>0</v>
      </c>
      <c r="P961" s="60">
        <f t="shared" si="555"/>
        <v>0</v>
      </c>
      <c r="Q961" s="60">
        <f t="shared" si="555"/>
        <v>0</v>
      </c>
      <c r="R961" s="60">
        <f t="shared" si="555"/>
        <v>0</v>
      </c>
      <c r="S961" s="60">
        <f t="shared" si="555"/>
        <v>0</v>
      </c>
      <c r="T961" s="60">
        <f t="shared" si="555"/>
        <v>0</v>
      </c>
      <c r="U961" s="43" t="e">
        <f>SUM(#REF!+#REF!)</f>
        <v>#REF!</v>
      </c>
      <c r="V961" s="60">
        <f>SUM(V962+V963+V964+V965+V966+V967)</f>
        <v>0</v>
      </c>
      <c r="W961" s="43">
        <f t="shared" si="520"/>
        <v>4600</v>
      </c>
      <c r="X961" s="51">
        <v>0</v>
      </c>
      <c r="Y961" s="60">
        <f>SUM(Y962+Y963+Y964+Y965+Y966+Y967)</f>
        <v>0</v>
      </c>
    </row>
    <row r="962" spans="1:25" s="57" customFormat="1" x14ac:dyDescent="0.25">
      <c r="A962" s="52"/>
      <c r="B962" s="53" t="s">
        <v>98</v>
      </c>
      <c r="C962" s="54" t="s">
        <v>99</v>
      </c>
      <c r="D962" s="55"/>
      <c r="E962" s="55"/>
      <c r="F962" s="43">
        <f t="shared" si="539"/>
        <v>3300</v>
      </c>
      <c r="G962" s="43"/>
      <c r="H962" s="55"/>
      <c r="I962" s="505"/>
      <c r="J962" s="55">
        <v>800</v>
      </c>
      <c r="K962" s="55">
        <v>2500</v>
      </c>
      <c r="L962" s="55"/>
      <c r="M962" s="505"/>
      <c r="N962" s="55"/>
      <c r="O962" s="55"/>
      <c r="P962" s="55"/>
      <c r="Q962" s="55"/>
      <c r="R962" s="55"/>
      <c r="S962" s="55"/>
      <c r="T962" s="55"/>
      <c r="U962" s="43" t="e">
        <f>SUM(#REF!+#REF!)</f>
        <v>#REF!</v>
      </c>
      <c r="V962" s="55"/>
      <c r="W962" s="43">
        <f t="shared" si="520"/>
        <v>3300</v>
      </c>
      <c r="X962" s="56"/>
      <c r="Y962" s="55"/>
    </row>
    <row r="963" spans="1:25" s="57" customFormat="1" x14ac:dyDescent="0.25">
      <c r="A963" s="52"/>
      <c r="B963" s="53" t="s">
        <v>100</v>
      </c>
      <c r="C963" s="54" t="s">
        <v>187</v>
      </c>
      <c r="D963" s="55"/>
      <c r="E963" s="55"/>
      <c r="F963" s="43">
        <f t="shared" si="539"/>
        <v>0</v>
      </c>
      <c r="G963" s="43"/>
      <c r="H963" s="55"/>
      <c r="I963" s="505"/>
      <c r="J963" s="55"/>
      <c r="K963" s="55"/>
      <c r="L963" s="55"/>
      <c r="M963" s="505"/>
      <c r="N963" s="55"/>
      <c r="O963" s="55"/>
      <c r="P963" s="55"/>
      <c r="Q963" s="55"/>
      <c r="R963" s="55"/>
      <c r="S963" s="55"/>
      <c r="T963" s="55"/>
      <c r="U963" s="43" t="e">
        <f>SUM(#REF!+#REF!)</f>
        <v>#REF!</v>
      </c>
      <c r="V963" s="55"/>
      <c r="W963" s="43">
        <f t="shared" si="520"/>
        <v>0</v>
      </c>
      <c r="X963" s="56"/>
      <c r="Y963" s="55"/>
    </row>
    <row r="964" spans="1:25" s="57" customFormat="1" x14ac:dyDescent="0.25">
      <c r="A964" s="52"/>
      <c r="B964" s="53" t="s">
        <v>102</v>
      </c>
      <c r="C964" s="54" t="s">
        <v>103</v>
      </c>
      <c r="D964" s="55"/>
      <c r="E964" s="55"/>
      <c r="F964" s="43">
        <f t="shared" si="539"/>
        <v>0</v>
      </c>
      <c r="G964" s="43"/>
      <c r="H964" s="55"/>
      <c r="I964" s="505"/>
      <c r="J964" s="55"/>
      <c r="K964" s="55"/>
      <c r="L964" s="55"/>
      <c r="M964" s="505"/>
      <c r="N964" s="55"/>
      <c r="O964" s="55"/>
      <c r="P964" s="55"/>
      <c r="Q964" s="55"/>
      <c r="R964" s="55"/>
      <c r="S964" s="55"/>
      <c r="T964" s="55"/>
      <c r="U964" s="43" t="e">
        <f>SUM(#REF!+#REF!)</f>
        <v>#REF!</v>
      </c>
      <c r="V964" s="55"/>
      <c r="W964" s="43">
        <f t="shared" si="520"/>
        <v>0</v>
      </c>
      <c r="X964" s="56"/>
      <c r="Y964" s="55"/>
    </row>
    <row r="965" spans="1:25" s="57" customFormat="1" x14ac:dyDescent="0.25">
      <c r="A965" s="52"/>
      <c r="B965" s="53" t="s">
        <v>104</v>
      </c>
      <c r="C965" s="54" t="s">
        <v>105</v>
      </c>
      <c r="D965" s="55"/>
      <c r="E965" s="55"/>
      <c r="F965" s="43">
        <f t="shared" si="539"/>
        <v>500</v>
      </c>
      <c r="G965" s="43"/>
      <c r="H965" s="55"/>
      <c r="I965" s="505"/>
      <c r="J965" s="55">
        <v>100</v>
      </c>
      <c r="K965" s="55">
        <v>400</v>
      </c>
      <c r="L965" s="55"/>
      <c r="M965" s="505"/>
      <c r="N965" s="55"/>
      <c r="O965" s="55"/>
      <c r="P965" s="55"/>
      <c r="Q965" s="55"/>
      <c r="R965" s="55"/>
      <c r="S965" s="55"/>
      <c r="T965" s="55"/>
      <c r="U965" s="43" t="e">
        <f>SUM(#REF!+#REF!)</f>
        <v>#REF!</v>
      </c>
      <c r="V965" s="55"/>
      <c r="W965" s="43">
        <f t="shared" si="520"/>
        <v>500</v>
      </c>
      <c r="X965" s="56"/>
      <c r="Y965" s="55"/>
    </row>
    <row r="966" spans="1:25" s="57" customFormat="1" x14ac:dyDescent="0.25">
      <c r="A966" s="52"/>
      <c r="B966" s="53" t="s">
        <v>106</v>
      </c>
      <c r="C966" s="54" t="s">
        <v>107</v>
      </c>
      <c r="D966" s="55"/>
      <c r="E966" s="55"/>
      <c r="F966" s="43">
        <f t="shared" si="539"/>
        <v>800</v>
      </c>
      <c r="G966" s="43"/>
      <c r="H966" s="55"/>
      <c r="I966" s="505"/>
      <c r="J966" s="55">
        <v>200</v>
      </c>
      <c r="K966" s="55">
        <v>600</v>
      </c>
      <c r="L966" s="55"/>
      <c r="M966" s="505"/>
      <c r="N966" s="55"/>
      <c r="O966" s="55"/>
      <c r="P966" s="55"/>
      <c r="Q966" s="55"/>
      <c r="R966" s="55"/>
      <c r="S966" s="55"/>
      <c r="T966" s="55"/>
      <c r="U966" s="43" t="e">
        <f>SUM(#REF!+#REF!)</f>
        <v>#REF!</v>
      </c>
      <c r="V966" s="55"/>
      <c r="W966" s="43">
        <f t="shared" si="520"/>
        <v>800</v>
      </c>
      <c r="X966" s="56"/>
      <c r="Y966" s="55"/>
    </row>
    <row r="967" spans="1:25" s="57" customFormat="1" x14ac:dyDescent="0.25">
      <c r="A967" s="52"/>
      <c r="B967" s="62" t="s">
        <v>108</v>
      </c>
      <c r="C967" s="54" t="s">
        <v>109</v>
      </c>
      <c r="D967" s="55"/>
      <c r="E967" s="55"/>
      <c r="F967" s="43">
        <f t="shared" si="539"/>
        <v>0</v>
      </c>
      <c r="G967" s="43"/>
      <c r="H967" s="55"/>
      <c r="I967" s="505"/>
      <c r="J967" s="55"/>
      <c r="K967" s="55"/>
      <c r="L967" s="55"/>
      <c r="M967" s="505"/>
      <c r="N967" s="55"/>
      <c r="O967" s="55"/>
      <c r="P967" s="55"/>
      <c r="Q967" s="55"/>
      <c r="R967" s="55"/>
      <c r="S967" s="55"/>
      <c r="T967" s="55"/>
      <c r="U967" s="43" t="e">
        <f>SUM(#REF!+#REF!)</f>
        <v>#REF!</v>
      </c>
      <c r="V967" s="55"/>
      <c r="W967" s="43">
        <f t="shared" si="520"/>
        <v>0</v>
      </c>
      <c r="X967" s="56"/>
      <c r="Y967" s="55"/>
    </row>
    <row r="968" spans="1:25" s="61" customFormat="1" x14ac:dyDescent="0.25">
      <c r="A968" s="58"/>
      <c r="B968" s="58">
        <v>323</v>
      </c>
      <c r="C968" s="59"/>
      <c r="D968" s="60">
        <f>SUM(D969+D970+D971+D972+D973+D974+D975+D976+D977)</f>
        <v>0</v>
      </c>
      <c r="E968" s="60">
        <f>SUM(E969+E970+E971+E972+E973+E974+E975+E976+E977)</f>
        <v>0</v>
      </c>
      <c r="F968" s="43">
        <f t="shared" si="539"/>
        <v>12100</v>
      </c>
      <c r="G968" s="60"/>
      <c r="H968" s="60">
        <f>SUM(H969+H970+H971+H972+H973+H974+H975+H976+H977)</f>
        <v>0</v>
      </c>
      <c r="I968" s="506">
        <f>SUM(I969+I970+I971+I972+I973+I974+I975+I976+I977)</f>
        <v>0</v>
      </c>
      <c r="J968" s="60">
        <f t="shared" ref="J968:T968" si="557">SUM(J969+J970+J971+J972+J973+J974+J975+J976+J977)</f>
        <v>3900</v>
      </c>
      <c r="K968" s="60">
        <f t="shared" ref="K968" si="558">SUM(K969+K970+K971+K972+K973+K974+K975+K976+K977)</f>
        <v>8200</v>
      </c>
      <c r="L968" s="60">
        <f t="shared" si="557"/>
        <v>0</v>
      </c>
      <c r="M968" s="506">
        <f t="shared" si="557"/>
        <v>0</v>
      </c>
      <c r="N968" s="60">
        <f>SUM(N969+N970+N971+N972+N973+N974+N975+N976+N977)</f>
        <v>0</v>
      </c>
      <c r="O968" s="60">
        <f>SUM(O969+O970+O971+O972+O973+O974+O975+O976+O977)</f>
        <v>0</v>
      </c>
      <c r="P968" s="60">
        <f t="shared" si="557"/>
        <v>0</v>
      </c>
      <c r="Q968" s="60">
        <f t="shared" si="557"/>
        <v>0</v>
      </c>
      <c r="R968" s="60">
        <f t="shared" si="557"/>
        <v>0</v>
      </c>
      <c r="S968" s="60">
        <f t="shared" si="557"/>
        <v>0</v>
      </c>
      <c r="T968" s="60">
        <f t="shared" si="557"/>
        <v>0</v>
      </c>
      <c r="U968" s="43" t="e">
        <f>SUM(#REF!+#REF!)</f>
        <v>#REF!</v>
      </c>
      <c r="V968" s="60">
        <f>SUM(V969+V970+V971+V972+V973+V974+V975+V976+V977)</f>
        <v>0</v>
      </c>
      <c r="W968" s="43">
        <f t="shared" si="520"/>
        <v>12100</v>
      </c>
      <c r="X968" s="51">
        <v>0</v>
      </c>
      <c r="Y968" s="60">
        <f>SUM(Y969+Y970+Y971+Y972+Y973+Y974+Y975+Y976+Y977)</f>
        <v>0</v>
      </c>
    </row>
    <row r="969" spans="1:25" s="57" customFormat="1" x14ac:dyDescent="0.25">
      <c r="A969" s="52"/>
      <c r="B969" s="53" t="s">
        <v>110</v>
      </c>
      <c r="C969" s="54" t="s">
        <v>111</v>
      </c>
      <c r="D969" s="55"/>
      <c r="E969" s="55"/>
      <c r="F969" s="43">
        <f t="shared" si="539"/>
        <v>5500</v>
      </c>
      <c r="G969" s="43"/>
      <c r="H969" s="55"/>
      <c r="I969" s="505"/>
      <c r="J969" s="55">
        <v>2000</v>
      </c>
      <c r="K969" s="55">
        <v>3500</v>
      </c>
      <c r="L969" s="55"/>
      <c r="M969" s="505"/>
      <c r="N969" s="55"/>
      <c r="O969" s="55"/>
      <c r="P969" s="55"/>
      <c r="Q969" s="55"/>
      <c r="R969" s="55"/>
      <c r="S969" s="55"/>
      <c r="T969" s="55"/>
      <c r="U969" s="43" t="e">
        <f>SUM(#REF!+#REF!)</f>
        <v>#REF!</v>
      </c>
      <c r="V969" s="55"/>
      <c r="W969" s="43">
        <f t="shared" si="520"/>
        <v>5500</v>
      </c>
      <c r="X969" s="56"/>
      <c r="Y969" s="55"/>
    </row>
    <row r="970" spans="1:25" s="57" customFormat="1" x14ac:dyDescent="0.25">
      <c r="A970" s="52"/>
      <c r="B970" s="53" t="s">
        <v>112</v>
      </c>
      <c r="C970" s="54" t="s">
        <v>113</v>
      </c>
      <c r="D970" s="55"/>
      <c r="E970" s="55"/>
      <c r="F970" s="43">
        <f t="shared" si="539"/>
        <v>2200</v>
      </c>
      <c r="G970" s="43"/>
      <c r="H970" s="55"/>
      <c r="I970" s="505"/>
      <c r="J970" s="55">
        <v>1000</v>
      </c>
      <c r="K970" s="55">
        <v>1200</v>
      </c>
      <c r="L970" s="55"/>
      <c r="M970" s="505"/>
      <c r="N970" s="55"/>
      <c r="O970" s="55"/>
      <c r="P970" s="55"/>
      <c r="Q970" s="55"/>
      <c r="R970" s="55"/>
      <c r="S970" s="55"/>
      <c r="T970" s="55"/>
      <c r="U970" s="43" t="e">
        <f>SUM(#REF!+#REF!)</f>
        <v>#REF!</v>
      </c>
      <c r="V970" s="55"/>
      <c r="W970" s="43">
        <f t="shared" si="520"/>
        <v>2200</v>
      </c>
      <c r="X970" s="56"/>
      <c r="Y970" s="55"/>
    </row>
    <row r="971" spans="1:25" s="57" customFormat="1" x14ac:dyDescent="0.25">
      <c r="A971" s="52"/>
      <c r="B971" s="53" t="s">
        <v>114</v>
      </c>
      <c r="C971" s="54" t="s">
        <v>115</v>
      </c>
      <c r="D971" s="55"/>
      <c r="E971" s="55"/>
      <c r="F971" s="43">
        <f t="shared" si="539"/>
        <v>500</v>
      </c>
      <c r="G971" s="43"/>
      <c r="H971" s="55"/>
      <c r="I971" s="505"/>
      <c r="J971" s="55"/>
      <c r="K971" s="55">
        <v>500</v>
      </c>
      <c r="L971" s="55"/>
      <c r="M971" s="505"/>
      <c r="N971" s="55"/>
      <c r="O971" s="55"/>
      <c r="P971" s="55"/>
      <c r="Q971" s="55"/>
      <c r="R971" s="55"/>
      <c r="S971" s="55"/>
      <c r="T971" s="55"/>
      <c r="U971" s="43" t="e">
        <f>SUM(#REF!+#REF!)</f>
        <v>#REF!</v>
      </c>
      <c r="V971" s="55"/>
      <c r="W971" s="43">
        <f t="shared" ref="W971:W1034" si="559">SUM(H971:R971)</f>
        <v>500</v>
      </c>
      <c r="X971" s="56"/>
      <c r="Y971" s="55"/>
    </row>
    <row r="972" spans="1:25" s="57" customFormat="1" x14ac:dyDescent="0.25">
      <c r="A972" s="52"/>
      <c r="B972" s="53" t="s">
        <v>116</v>
      </c>
      <c r="C972" s="54" t="s">
        <v>117</v>
      </c>
      <c r="D972" s="55"/>
      <c r="E972" s="55"/>
      <c r="F972" s="43">
        <f t="shared" si="539"/>
        <v>0</v>
      </c>
      <c r="G972" s="43"/>
      <c r="H972" s="55"/>
      <c r="I972" s="505"/>
      <c r="J972" s="55"/>
      <c r="K972" s="55"/>
      <c r="L972" s="55"/>
      <c r="M972" s="505"/>
      <c r="N972" s="55"/>
      <c r="O972" s="55"/>
      <c r="P972" s="55"/>
      <c r="Q972" s="55"/>
      <c r="R972" s="55"/>
      <c r="S972" s="55"/>
      <c r="T972" s="55"/>
      <c r="U972" s="43" t="e">
        <f>SUM(#REF!+#REF!)</f>
        <v>#REF!</v>
      </c>
      <c r="V972" s="55"/>
      <c r="W972" s="43">
        <f t="shared" si="559"/>
        <v>0</v>
      </c>
      <c r="X972" s="56"/>
      <c r="Y972" s="55"/>
    </row>
    <row r="973" spans="1:25" s="57" customFormat="1" x14ac:dyDescent="0.25">
      <c r="A973" s="52"/>
      <c r="B973" s="53" t="s">
        <v>118</v>
      </c>
      <c r="C973" s="54" t="s">
        <v>119</v>
      </c>
      <c r="D973" s="55"/>
      <c r="E973" s="55"/>
      <c r="F973" s="43">
        <f t="shared" ref="F973:F1004" si="560">SUM(H973:T973)</f>
        <v>0</v>
      </c>
      <c r="G973" s="43"/>
      <c r="H973" s="55"/>
      <c r="I973" s="505"/>
      <c r="J973" s="55"/>
      <c r="K973" s="55">
        <v>0</v>
      </c>
      <c r="L973" s="55"/>
      <c r="M973" s="505"/>
      <c r="N973" s="55"/>
      <c r="O973" s="55"/>
      <c r="P973" s="55"/>
      <c r="Q973" s="55"/>
      <c r="R973" s="55"/>
      <c r="S973" s="55"/>
      <c r="T973" s="55"/>
      <c r="U973" s="43" t="e">
        <f>SUM(#REF!+#REF!)</f>
        <v>#REF!</v>
      </c>
      <c r="V973" s="55"/>
      <c r="W973" s="43">
        <f t="shared" si="559"/>
        <v>0</v>
      </c>
      <c r="X973" s="56"/>
      <c r="Y973" s="55"/>
    </row>
    <row r="974" spans="1:25" s="57" customFormat="1" x14ac:dyDescent="0.25">
      <c r="A974" s="52"/>
      <c r="B974" s="53" t="s">
        <v>120</v>
      </c>
      <c r="C974" s="54" t="s">
        <v>121</v>
      </c>
      <c r="D974" s="55"/>
      <c r="E974" s="55"/>
      <c r="F974" s="43">
        <f t="shared" si="560"/>
        <v>0</v>
      </c>
      <c r="G974" s="43"/>
      <c r="H974" s="55"/>
      <c r="I974" s="505"/>
      <c r="J974" s="55"/>
      <c r="K974" s="55"/>
      <c r="L974" s="55"/>
      <c r="M974" s="505"/>
      <c r="N974" s="55"/>
      <c r="O974" s="55"/>
      <c r="P974" s="55"/>
      <c r="Q974" s="55"/>
      <c r="R974" s="55"/>
      <c r="S974" s="55"/>
      <c r="T974" s="55"/>
      <c r="U974" s="43" t="e">
        <f>SUM(#REF!+#REF!)</f>
        <v>#REF!</v>
      </c>
      <c r="V974" s="55"/>
      <c r="W974" s="43">
        <f t="shared" si="559"/>
        <v>0</v>
      </c>
      <c r="X974" s="56"/>
      <c r="Y974" s="55"/>
    </row>
    <row r="975" spans="1:25" s="57" customFormat="1" x14ac:dyDescent="0.25">
      <c r="A975" s="52"/>
      <c r="B975" s="53" t="s">
        <v>122</v>
      </c>
      <c r="C975" s="54" t="s">
        <v>123</v>
      </c>
      <c r="D975" s="55"/>
      <c r="E975" s="55"/>
      <c r="F975" s="43">
        <f t="shared" si="560"/>
        <v>1000</v>
      </c>
      <c r="G975" s="43"/>
      <c r="H975" s="55"/>
      <c r="I975" s="505"/>
      <c r="J975" s="55"/>
      <c r="K975" s="55">
        <v>1000</v>
      </c>
      <c r="L975" s="55"/>
      <c r="M975" s="505"/>
      <c r="N975" s="55"/>
      <c r="O975" s="55"/>
      <c r="P975" s="55"/>
      <c r="Q975" s="55"/>
      <c r="R975" s="55"/>
      <c r="S975" s="55"/>
      <c r="T975" s="55"/>
      <c r="U975" s="43" t="e">
        <f>SUM(#REF!+#REF!)</f>
        <v>#REF!</v>
      </c>
      <c r="V975" s="55"/>
      <c r="W975" s="43">
        <f t="shared" si="559"/>
        <v>1000</v>
      </c>
      <c r="X975" s="56"/>
      <c r="Y975" s="55"/>
    </row>
    <row r="976" spans="1:25" s="57" customFormat="1" x14ac:dyDescent="0.25">
      <c r="A976" s="52"/>
      <c r="B976" s="53" t="s">
        <v>124</v>
      </c>
      <c r="C976" s="54" t="s">
        <v>125</v>
      </c>
      <c r="D976" s="55"/>
      <c r="E976" s="55"/>
      <c r="F976" s="43">
        <f t="shared" si="560"/>
        <v>0</v>
      </c>
      <c r="G976" s="43"/>
      <c r="H976" s="55"/>
      <c r="I976" s="505"/>
      <c r="J976" s="55"/>
      <c r="K976" s="55"/>
      <c r="L976" s="55"/>
      <c r="M976" s="505"/>
      <c r="N976" s="55"/>
      <c r="O976" s="55"/>
      <c r="P976" s="55"/>
      <c r="Q976" s="55"/>
      <c r="R976" s="55"/>
      <c r="S976" s="55"/>
      <c r="T976" s="55"/>
      <c r="U976" s="43" t="e">
        <f>SUM(#REF!+#REF!)</f>
        <v>#REF!</v>
      </c>
      <c r="V976" s="55"/>
      <c r="W976" s="43">
        <f t="shared" si="559"/>
        <v>0</v>
      </c>
      <c r="X976" s="56"/>
      <c r="Y976" s="55"/>
    </row>
    <row r="977" spans="1:25" s="57" customFormat="1" x14ac:dyDescent="0.25">
      <c r="A977" s="52"/>
      <c r="B977" s="53" t="s">
        <v>126</v>
      </c>
      <c r="C977" s="54" t="s">
        <v>127</v>
      </c>
      <c r="D977" s="55"/>
      <c r="E977" s="55"/>
      <c r="F977" s="43">
        <f t="shared" si="560"/>
        <v>2900</v>
      </c>
      <c r="G977" s="43"/>
      <c r="H977" s="55"/>
      <c r="I977" s="505"/>
      <c r="J977" s="55">
        <v>900</v>
      </c>
      <c r="K977" s="55">
        <v>2000</v>
      </c>
      <c r="L977" s="55"/>
      <c r="M977" s="505"/>
      <c r="N977" s="55"/>
      <c r="O977" s="55"/>
      <c r="P977" s="55"/>
      <c r="Q977" s="55"/>
      <c r="R977" s="55"/>
      <c r="S977" s="55"/>
      <c r="T977" s="55"/>
      <c r="U977" s="43" t="e">
        <f>SUM(#REF!+#REF!)</f>
        <v>#REF!</v>
      </c>
      <c r="V977" s="55"/>
      <c r="W977" s="43">
        <f t="shared" si="559"/>
        <v>2900</v>
      </c>
      <c r="X977" s="56"/>
      <c r="Y977" s="55"/>
    </row>
    <row r="978" spans="1:25" s="61" customFormat="1" x14ac:dyDescent="0.25">
      <c r="A978" s="58"/>
      <c r="B978" s="58">
        <v>324</v>
      </c>
      <c r="C978" s="59"/>
      <c r="D978" s="60">
        <f>SUM(D979)</f>
        <v>0</v>
      </c>
      <c r="E978" s="60">
        <f t="shared" ref="E978:V978" si="561">SUM(E979)</f>
        <v>0</v>
      </c>
      <c r="F978" s="43">
        <f t="shared" si="560"/>
        <v>0</v>
      </c>
      <c r="G978" s="60"/>
      <c r="H978" s="60">
        <f t="shared" si="561"/>
        <v>0</v>
      </c>
      <c r="I978" s="506">
        <f t="shared" si="561"/>
        <v>0</v>
      </c>
      <c r="J978" s="60">
        <f t="shared" si="561"/>
        <v>0</v>
      </c>
      <c r="K978" s="60">
        <f t="shared" si="561"/>
        <v>0</v>
      </c>
      <c r="L978" s="60">
        <f t="shared" si="561"/>
        <v>0</v>
      </c>
      <c r="M978" s="506">
        <f t="shared" si="561"/>
        <v>0</v>
      </c>
      <c r="N978" s="60">
        <f t="shared" si="561"/>
        <v>0</v>
      </c>
      <c r="O978" s="60">
        <f t="shared" si="561"/>
        <v>0</v>
      </c>
      <c r="P978" s="60">
        <f t="shared" si="561"/>
        <v>0</v>
      </c>
      <c r="Q978" s="60">
        <f t="shared" si="561"/>
        <v>0</v>
      </c>
      <c r="R978" s="60">
        <f t="shared" si="561"/>
        <v>0</v>
      </c>
      <c r="S978" s="60">
        <f t="shared" si="561"/>
        <v>0</v>
      </c>
      <c r="T978" s="60">
        <f t="shared" si="561"/>
        <v>0</v>
      </c>
      <c r="U978" s="43" t="e">
        <f>SUM(#REF!+#REF!)</f>
        <v>#REF!</v>
      </c>
      <c r="V978" s="60">
        <f t="shared" si="561"/>
        <v>0</v>
      </c>
      <c r="W978" s="43">
        <f t="shared" si="559"/>
        <v>0</v>
      </c>
      <c r="X978" s="51">
        <v>0</v>
      </c>
      <c r="Y978" s="60">
        <f>SUM(Y979)</f>
        <v>0</v>
      </c>
    </row>
    <row r="979" spans="1:25" s="57" customFormat="1" x14ac:dyDescent="0.25">
      <c r="A979" s="52"/>
      <c r="B979" s="63" t="s">
        <v>128</v>
      </c>
      <c r="C979" s="54" t="s">
        <v>129</v>
      </c>
      <c r="D979" s="55"/>
      <c r="E979" s="55"/>
      <c r="F979" s="43">
        <f t="shared" si="560"/>
        <v>0</v>
      </c>
      <c r="G979" s="43"/>
      <c r="H979" s="55"/>
      <c r="I979" s="505"/>
      <c r="J979" s="55"/>
      <c r="K979" s="55"/>
      <c r="L979" s="55"/>
      <c r="M979" s="505"/>
      <c r="N979" s="55"/>
      <c r="O979" s="55"/>
      <c r="P979" s="55"/>
      <c r="Q979" s="55"/>
      <c r="R979" s="55"/>
      <c r="S979" s="55"/>
      <c r="T979" s="55"/>
      <c r="U979" s="43" t="e">
        <f>SUM(#REF!+#REF!)</f>
        <v>#REF!</v>
      </c>
      <c r="V979" s="55"/>
      <c r="W979" s="43">
        <f t="shared" si="559"/>
        <v>0</v>
      </c>
      <c r="X979" s="56"/>
      <c r="Y979" s="55"/>
    </row>
    <row r="980" spans="1:25" s="61" customFormat="1" x14ac:dyDescent="0.25">
      <c r="A980" s="58"/>
      <c r="B980" s="64" t="s">
        <v>130</v>
      </c>
      <c r="C980" s="59"/>
      <c r="D980" s="60">
        <f>SUM(D981+D982+D983+D984+D985+D986+D987)</f>
        <v>0</v>
      </c>
      <c r="E980" s="60">
        <f>SUM(E981+E982+E983+E984+E985+E986+E987)</f>
        <v>0</v>
      </c>
      <c r="F980" s="43">
        <f t="shared" si="560"/>
        <v>1300</v>
      </c>
      <c r="G980" s="60"/>
      <c r="H980" s="60">
        <f>SUM(H981+H982+H983+H984+H985+H986+H987)</f>
        <v>0</v>
      </c>
      <c r="I980" s="506">
        <f>SUM(I981+I982+I983+I984+I985+I986+I987)</f>
        <v>0</v>
      </c>
      <c r="J980" s="60">
        <f t="shared" ref="J980:T980" si="562">SUM(J981+J982+J983+J984+J985+J986+J987)</f>
        <v>0</v>
      </c>
      <c r="K980" s="60">
        <f t="shared" ref="K980" si="563">SUM(K981+K982+K983+K984+K985+K986+K987)</f>
        <v>1300</v>
      </c>
      <c r="L980" s="60">
        <f t="shared" si="562"/>
        <v>0</v>
      </c>
      <c r="M980" s="506">
        <f t="shared" si="562"/>
        <v>0</v>
      </c>
      <c r="N980" s="60">
        <f>SUM(N981+N982+N983+N984+N985+N986+N987)</f>
        <v>0</v>
      </c>
      <c r="O980" s="60">
        <f>SUM(O981+O982+O983+O984+O985+O986+O987)</f>
        <v>0</v>
      </c>
      <c r="P980" s="60">
        <f t="shared" si="562"/>
        <v>0</v>
      </c>
      <c r="Q980" s="60">
        <f t="shared" si="562"/>
        <v>0</v>
      </c>
      <c r="R980" s="60">
        <f t="shared" si="562"/>
        <v>0</v>
      </c>
      <c r="S980" s="60">
        <f t="shared" si="562"/>
        <v>0</v>
      </c>
      <c r="T980" s="60">
        <f t="shared" si="562"/>
        <v>0</v>
      </c>
      <c r="U980" s="43" t="e">
        <f>SUM(#REF!+#REF!)</f>
        <v>#REF!</v>
      </c>
      <c r="V980" s="60">
        <f>SUM(V981+V982+V983+V984+V985+V986+V987)</f>
        <v>0</v>
      </c>
      <c r="W980" s="43">
        <f t="shared" si="559"/>
        <v>1300</v>
      </c>
      <c r="X980" s="51">
        <v>0</v>
      </c>
      <c r="Y980" s="60">
        <f>SUM(Y981+Y982+Y983+Y984+Y985+Y986+Y987)</f>
        <v>0</v>
      </c>
    </row>
    <row r="981" spans="1:25" s="57" customFormat="1" ht="12.75" customHeight="1" x14ac:dyDescent="0.25">
      <c r="A981" s="52"/>
      <c r="B981" s="53" t="s">
        <v>131</v>
      </c>
      <c r="C981" s="54" t="s">
        <v>132</v>
      </c>
      <c r="D981" s="55"/>
      <c r="E981" s="55"/>
      <c r="F981" s="43">
        <f t="shared" si="560"/>
        <v>0</v>
      </c>
      <c r="G981" s="43"/>
      <c r="H981" s="55"/>
      <c r="I981" s="505"/>
      <c r="J981" s="55"/>
      <c r="K981" s="55"/>
      <c r="L981" s="55"/>
      <c r="M981" s="505"/>
      <c r="N981" s="55"/>
      <c r="O981" s="55"/>
      <c r="P981" s="55"/>
      <c r="Q981" s="55"/>
      <c r="R981" s="55"/>
      <c r="S981" s="55"/>
      <c r="T981" s="55"/>
      <c r="U981" s="43" t="e">
        <f>SUM(#REF!+#REF!)</f>
        <v>#REF!</v>
      </c>
      <c r="V981" s="55"/>
      <c r="W981" s="43">
        <f t="shared" si="559"/>
        <v>0</v>
      </c>
      <c r="X981" s="56"/>
      <c r="Y981" s="55"/>
    </row>
    <row r="982" spans="1:25" s="57" customFormat="1" x14ac:dyDescent="0.25">
      <c r="A982" s="52"/>
      <c r="B982" s="53" t="s">
        <v>133</v>
      </c>
      <c r="C982" s="54" t="s">
        <v>134</v>
      </c>
      <c r="D982" s="55"/>
      <c r="E982" s="55"/>
      <c r="F982" s="43">
        <f t="shared" si="560"/>
        <v>0</v>
      </c>
      <c r="G982" s="43"/>
      <c r="H982" s="55"/>
      <c r="I982" s="505"/>
      <c r="J982" s="55"/>
      <c r="K982" s="55"/>
      <c r="L982" s="55"/>
      <c r="M982" s="505"/>
      <c r="N982" s="55"/>
      <c r="O982" s="55"/>
      <c r="P982" s="55"/>
      <c r="Q982" s="55"/>
      <c r="R982" s="55"/>
      <c r="S982" s="55"/>
      <c r="T982" s="55"/>
      <c r="U982" s="43" t="e">
        <f>SUM(#REF!+#REF!)</f>
        <v>#REF!</v>
      </c>
      <c r="V982" s="55"/>
      <c r="W982" s="43">
        <f t="shared" si="559"/>
        <v>0</v>
      </c>
      <c r="X982" s="56"/>
      <c r="Y982" s="55"/>
    </row>
    <row r="983" spans="1:25" s="57" customFormat="1" x14ac:dyDescent="0.25">
      <c r="A983" s="52"/>
      <c r="B983" s="53" t="s">
        <v>135</v>
      </c>
      <c r="C983" s="54" t="s">
        <v>136</v>
      </c>
      <c r="D983" s="55"/>
      <c r="E983" s="55"/>
      <c r="F983" s="43">
        <f t="shared" si="560"/>
        <v>0</v>
      </c>
      <c r="G983" s="43"/>
      <c r="H983" s="55"/>
      <c r="I983" s="505"/>
      <c r="J983" s="55"/>
      <c r="K983" s="55"/>
      <c r="L983" s="55"/>
      <c r="M983" s="505"/>
      <c r="N983" s="55"/>
      <c r="O983" s="55"/>
      <c r="P983" s="55"/>
      <c r="Q983" s="55"/>
      <c r="R983" s="55"/>
      <c r="S983" s="55"/>
      <c r="T983" s="55"/>
      <c r="U983" s="43" t="e">
        <f>SUM(#REF!+#REF!)</f>
        <v>#REF!</v>
      </c>
      <c r="V983" s="55"/>
      <c r="W983" s="43">
        <f t="shared" si="559"/>
        <v>0</v>
      </c>
      <c r="X983" s="56"/>
      <c r="Y983" s="55"/>
    </row>
    <row r="984" spans="1:25" s="57" customFormat="1" x14ac:dyDescent="0.25">
      <c r="A984" s="52"/>
      <c r="B984" s="53" t="s">
        <v>137</v>
      </c>
      <c r="C984" s="54" t="s">
        <v>138</v>
      </c>
      <c r="D984" s="55"/>
      <c r="E984" s="55"/>
      <c r="F984" s="43">
        <f t="shared" si="560"/>
        <v>800</v>
      </c>
      <c r="G984" s="43"/>
      <c r="H984" s="55"/>
      <c r="I984" s="505"/>
      <c r="J984" s="55"/>
      <c r="K984" s="55">
        <v>800</v>
      </c>
      <c r="L984" s="55"/>
      <c r="M984" s="505"/>
      <c r="N984" s="55"/>
      <c r="O984" s="55"/>
      <c r="P984" s="55"/>
      <c r="Q984" s="55"/>
      <c r="R984" s="55"/>
      <c r="S984" s="55"/>
      <c r="T984" s="55"/>
      <c r="U984" s="43" t="e">
        <f>SUM(#REF!+#REF!)</f>
        <v>#REF!</v>
      </c>
      <c r="V984" s="55"/>
      <c r="W984" s="43">
        <f t="shared" si="559"/>
        <v>800</v>
      </c>
      <c r="X984" s="56"/>
      <c r="Y984" s="55"/>
    </row>
    <row r="985" spans="1:25" s="57" customFormat="1" x14ac:dyDescent="0.25">
      <c r="A985" s="52"/>
      <c r="B985" s="52">
        <v>3295</v>
      </c>
      <c r="C985" s="54" t="s">
        <v>139</v>
      </c>
      <c r="D985" s="55"/>
      <c r="E985" s="55"/>
      <c r="F985" s="43">
        <f t="shared" si="560"/>
        <v>0</v>
      </c>
      <c r="G985" s="43"/>
      <c r="H985" s="55"/>
      <c r="I985" s="505"/>
      <c r="J985" s="55"/>
      <c r="K985" s="55"/>
      <c r="L985" s="55"/>
      <c r="M985" s="505"/>
      <c r="N985" s="55"/>
      <c r="O985" s="55"/>
      <c r="P985" s="55"/>
      <c r="Q985" s="55"/>
      <c r="R985" s="55"/>
      <c r="S985" s="55"/>
      <c r="T985" s="55"/>
      <c r="U985" s="43" t="e">
        <f>SUM(#REF!+#REF!)</f>
        <v>#REF!</v>
      </c>
      <c r="V985" s="55"/>
      <c r="W985" s="43">
        <f t="shared" si="559"/>
        <v>0</v>
      </c>
      <c r="X985" s="56"/>
      <c r="Y985" s="55"/>
    </row>
    <row r="986" spans="1:25" s="57" customFormat="1" x14ac:dyDescent="0.25">
      <c r="A986" s="52"/>
      <c r="B986" s="52">
        <v>3296</v>
      </c>
      <c r="C986" s="65" t="s">
        <v>140</v>
      </c>
      <c r="D986" s="55"/>
      <c r="E986" s="55"/>
      <c r="F986" s="43">
        <f t="shared" si="560"/>
        <v>0</v>
      </c>
      <c r="G986" s="43"/>
      <c r="H986" s="55"/>
      <c r="I986" s="505"/>
      <c r="J986" s="55"/>
      <c r="K986" s="55"/>
      <c r="L986" s="55"/>
      <c r="M986" s="505"/>
      <c r="N986" s="55"/>
      <c r="O986" s="55"/>
      <c r="P986" s="55"/>
      <c r="Q986" s="55"/>
      <c r="R986" s="55"/>
      <c r="S986" s="55"/>
      <c r="T986" s="55"/>
      <c r="U986" s="43" t="e">
        <f>SUM(#REF!+#REF!)</f>
        <v>#REF!</v>
      </c>
      <c r="V986" s="55"/>
      <c r="W986" s="43">
        <f t="shared" si="559"/>
        <v>0</v>
      </c>
      <c r="X986" s="56"/>
      <c r="Y986" s="55"/>
    </row>
    <row r="987" spans="1:25" s="57" customFormat="1" x14ac:dyDescent="0.25">
      <c r="A987" s="52"/>
      <c r="B987" s="53" t="s">
        <v>141</v>
      </c>
      <c r="C987" s="54" t="s">
        <v>142</v>
      </c>
      <c r="D987" s="55"/>
      <c r="E987" s="55"/>
      <c r="F987" s="43">
        <f t="shared" si="560"/>
        <v>500</v>
      </c>
      <c r="G987" s="43"/>
      <c r="H987" s="55"/>
      <c r="I987" s="505"/>
      <c r="J987" s="55"/>
      <c r="K987" s="55">
        <v>500</v>
      </c>
      <c r="L987" s="55"/>
      <c r="M987" s="505"/>
      <c r="N987" s="55"/>
      <c r="O987" s="55"/>
      <c r="P987" s="55"/>
      <c r="Q987" s="55"/>
      <c r="R987" s="55"/>
      <c r="S987" s="55"/>
      <c r="T987" s="55"/>
      <c r="U987" s="43" t="e">
        <f>SUM(#REF!+#REF!)</f>
        <v>#REF!</v>
      </c>
      <c r="V987" s="55"/>
      <c r="W987" s="43">
        <f t="shared" si="559"/>
        <v>500</v>
      </c>
      <c r="X987" s="56"/>
      <c r="Y987" s="55"/>
    </row>
    <row r="988" spans="1:25" s="61" customFormat="1" hidden="1" x14ac:dyDescent="0.25">
      <c r="A988" s="50"/>
      <c r="B988" s="58">
        <v>34</v>
      </c>
      <c r="C988" s="59" t="s">
        <v>143</v>
      </c>
      <c r="D988" s="60">
        <f>SUM(D989+D994)</f>
        <v>0</v>
      </c>
      <c r="E988" s="60">
        <f>SUM(E989+E994)</f>
        <v>0</v>
      </c>
      <c r="F988" s="43">
        <f t="shared" si="560"/>
        <v>0</v>
      </c>
      <c r="G988" s="60"/>
      <c r="H988" s="60">
        <f>SUM(H989+H994)</f>
        <v>0</v>
      </c>
      <c r="I988" s="506">
        <f>SUM(I989+I994)</f>
        <v>0</v>
      </c>
      <c r="J988" s="60">
        <f t="shared" ref="J988:T988" si="564">SUM(J989+J994)</f>
        <v>0</v>
      </c>
      <c r="K988" s="60">
        <f t="shared" ref="K988" si="565">SUM(K989+K994)</f>
        <v>0</v>
      </c>
      <c r="L988" s="60">
        <f t="shared" si="564"/>
        <v>0</v>
      </c>
      <c r="M988" s="506">
        <f t="shared" si="564"/>
        <v>0</v>
      </c>
      <c r="N988" s="60">
        <f>SUM(N989+N994)</f>
        <v>0</v>
      </c>
      <c r="O988" s="60">
        <f>SUM(O989+O994)</f>
        <v>0</v>
      </c>
      <c r="P988" s="60">
        <f t="shared" si="564"/>
        <v>0</v>
      </c>
      <c r="Q988" s="60">
        <f t="shared" si="564"/>
        <v>0</v>
      </c>
      <c r="R988" s="60">
        <f t="shared" si="564"/>
        <v>0</v>
      </c>
      <c r="S988" s="60">
        <f t="shared" si="564"/>
        <v>0</v>
      </c>
      <c r="T988" s="60">
        <f t="shared" si="564"/>
        <v>0</v>
      </c>
      <c r="U988" s="43" t="e">
        <f>SUM(#REF!+#REF!)</f>
        <v>#REF!</v>
      </c>
      <c r="V988" s="60">
        <f>SUM(V989+V994)</f>
        <v>0</v>
      </c>
      <c r="W988" s="43">
        <f t="shared" si="559"/>
        <v>0</v>
      </c>
      <c r="X988" s="51">
        <v>0</v>
      </c>
      <c r="Y988" s="60">
        <v>0</v>
      </c>
    </row>
    <row r="989" spans="1:25" s="61" customFormat="1" hidden="1" x14ac:dyDescent="0.25">
      <c r="A989" s="58"/>
      <c r="B989" s="58">
        <v>342</v>
      </c>
      <c r="C989" s="59" t="s">
        <v>144</v>
      </c>
      <c r="D989" s="60">
        <f>SUM(D990+D991+D992+D993)</f>
        <v>0</v>
      </c>
      <c r="E989" s="60">
        <f>SUM(E990+E991+E992+E993)</f>
        <v>0</v>
      </c>
      <c r="F989" s="43">
        <f t="shared" si="560"/>
        <v>0</v>
      </c>
      <c r="G989" s="60"/>
      <c r="H989" s="60">
        <f>SUM(H990+H991+H992+H993)</f>
        <v>0</v>
      </c>
      <c r="I989" s="506">
        <f>SUM(I990+I991+I992+I993)</f>
        <v>0</v>
      </c>
      <c r="J989" s="60">
        <f t="shared" ref="J989:T989" si="566">SUM(J990+J991+J992+J993)</f>
        <v>0</v>
      </c>
      <c r="K989" s="60">
        <f t="shared" ref="K989" si="567">SUM(K990+K991+K992+K993)</f>
        <v>0</v>
      </c>
      <c r="L989" s="60">
        <f t="shared" si="566"/>
        <v>0</v>
      </c>
      <c r="M989" s="506">
        <f t="shared" si="566"/>
        <v>0</v>
      </c>
      <c r="N989" s="60">
        <f>SUM(N990+N991+N992+N993)</f>
        <v>0</v>
      </c>
      <c r="O989" s="60">
        <f>SUM(O990+O991+O992+O993)</f>
        <v>0</v>
      </c>
      <c r="P989" s="60">
        <f t="shared" si="566"/>
        <v>0</v>
      </c>
      <c r="Q989" s="60">
        <f t="shared" si="566"/>
        <v>0</v>
      </c>
      <c r="R989" s="60">
        <f t="shared" si="566"/>
        <v>0</v>
      </c>
      <c r="S989" s="60">
        <f t="shared" si="566"/>
        <v>0</v>
      </c>
      <c r="T989" s="60">
        <f t="shared" si="566"/>
        <v>0</v>
      </c>
      <c r="U989" s="43" t="e">
        <f>SUM(#REF!+#REF!)</f>
        <v>#REF!</v>
      </c>
      <c r="V989" s="60">
        <f>SUM(V990+V991+V992+V993)</f>
        <v>0</v>
      </c>
      <c r="W989" s="43">
        <f t="shared" si="559"/>
        <v>0</v>
      </c>
      <c r="X989" s="51">
        <v>0</v>
      </c>
      <c r="Y989" s="60">
        <f t="shared" ref="Y989:Y994" si="568">SUM(Y990+Y991+Y992+Y993)</f>
        <v>0</v>
      </c>
    </row>
    <row r="990" spans="1:25" s="57" customFormat="1" ht="27.75" hidden="1" customHeight="1" x14ac:dyDescent="0.25">
      <c r="A990" s="52"/>
      <c r="B990" s="53" t="s">
        <v>145</v>
      </c>
      <c r="C990" s="54" t="s">
        <v>146</v>
      </c>
      <c r="D990" s="55"/>
      <c r="E990" s="55"/>
      <c r="F990" s="43">
        <f t="shared" si="560"/>
        <v>0</v>
      </c>
      <c r="G990" s="43"/>
      <c r="H990" s="55"/>
      <c r="I990" s="505"/>
      <c r="J990" s="55"/>
      <c r="K990" s="55"/>
      <c r="L990" s="55"/>
      <c r="M990" s="505"/>
      <c r="N990" s="55"/>
      <c r="O990" s="55"/>
      <c r="P990" s="55"/>
      <c r="Q990" s="55"/>
      <c r="R990" s="55"/>
      <c r="S990" s="55"/>
      <c r="T990" s="55"/>
      <c r="U990" s="43" t="e">
        <f>SUM(#REF!+#REF!)</f>
        <v>#REF!</v>
      </c>
      <c r="V990" s="55"/>
      <c r="W990" s="43">
        <f t="shared" si="559"/>
        <v>0</v>
      </c>
      <c r="X990" s="51">
        <v>0</v>
      </c>
      <c r="Y990" s="60">
        <f t="shared" si="568"/>
        <v>0</v>
      </c>
    </row>
    <row r="991" spans="1:25" s="57" customFormat="1" hidden="1" x14ac:dyDescent="0.25">
      <c r="A991" s="52"/>
      <c r="B991" s="52">
        <v>3426</v>
      </c>
      <c r="C991" s="54" t="s">
        <v>147</v>
      </c>
      <c r="D991" s="55"/>
      <c r="E991" s="55"/>
      <c r="F991" s="43">
        <f t="shared" si="560"/>
        <v>0</v>
      </c>
      <c r="G991" s="43"/>
      <c r="H991" s="55"/>
      <c r="I991" s="505"/>
      <c r="J991" s="55"/>
      <c r="K991" s="55"/>
      <c r="L991" s="55"/>
      <c r="M991" s="505"/>
      <c r="N991" s="55"/>
      <c r="O991" s="55"/>
      <c r="P991" s="55"/>
      <c r="Q991" s="55"/>
      <c r="R991" s="55"/>
      <c r="S991" s="55"/>
      <c r="T991" s="55"/>
      <c r="U991" s="43" t="e">
        <f>SUM(#REF!+#REF!)</f>
        <v>#REF!</v>
      </c>
      <c r="V991" s="55"/>
      <c r="W991" s="43">
        <f t="shared" si="559"/>
        <v>0</v>
      </c>
      <c r="X991" s="51">
        <v>0</v>
      </c>
      <c r="Y991" s="60">
        <f t="shared" si="568"/>
        <v>0</v>
      </c>
    </row>
    <row r="992" spans="1:25" s="57" customFormat="1" ht="27" hidden="1" x14ac:dyDescent="0.25">
      <c r="A992" s="52"/>
      <c r="B992" s="52">
        <v>3427</v>
      </c>
      <c r="C992" s="54" t="s">
        <v>148</v>
      </c>
      <c r="D992" s="55"/>
      <c r="E992" s="55"/>
      <c r="F992" s="43">
        <f t="shared" si="560"/>
        <v>0</v>
      </c>
      <c r="G992" s="43"/>
      <c r="H992" s="55"/>
      <c r="I992" s="505"/>
      <c r="J992" s="55"/>
      <c r="K992" s="55"/>
      <c r="L992" s="55"/>
      <c r="M992" s="505"/>
      <c r="N992" s="55"/>
      <c r="O992" s="55"/>
      <c r="P992" s="55"/>
      <c r="Q992" s="55"/>
      <c r="R992" s="55"/>
      <c r="S992" s="55"/>
      <c r="T992" s="55"/>
      <c r="U992" s="43" t="e">
        <f>SUM(#REF!+#REF!)</f>
        <v>#REF!</v>
      </c>
      <c r="V992" s="55"/>
      <c r="W992" s="43">
        <f t="shared" si="559"/>
        <v>0</v>
      </c>
      <c r="X992" s="51">
        <v>0</v>
      </c>
      <c r="Y992" s="60">
        <f t="shared" si="568"/>
        <v>0</v>
      </c>
    </row>
    <row r="993" spans="1:25" s="57" customFormat="1" hidden="1" x14ac:dyDescent="0.25">
      <c r="A993" s="52"/>
      <c r="B993" s="52">
        <v>3428</v>
      </c>
      <c r="C993" s="54" t="s">
        <v>149</v>
      </c>
      <c r="D993" s="55"/>
      <c r="E993" s="55"/>
      <c r="F993" s="43">
        <f t="shared" si="560"/>
        <v>0</v>
      </c>
      <c r="G993" s="43"/>
      <c r="H993" s="55"/>
      <c r="I993" s="505"/>
      <c r="J993" s="55"/>
      <c r="K993" s="55"/>
      <c r="L993" s="55"/>
      <c r="M993" s="505"/>
      <c r="N993" s="55"/>
      <c r="O993" s="55"/>
      <c r="P993" s="55"/>
      <c r="Q993" s="55"/>
      <c r="R993" s="55"/>
      <c r="S993" s="55"/>
      <c r="T993" s="55"/>
      <c r="U993" s="43" t="e">
        <f>SUM(#REF!+#REF!)</f>
        <v>#REF!</v>
      </c>
      <c r="V993" s="55"/>
      <c r="W993" s="43">
        <f t="shared" si="559"/>
        <v>0</v>
      </c>
      <c r="X993" s="51">
        <v>0</v>
      </c>
      <c r="Y993" s="60">
        <f t="shared" si="568"/>
        <v>0</v>
      </c>
    </row>
    <row r="994" spans="1:25" s="61" customFormat="1" hidden="1" x14ac:dyDescent="0.25">
      <c r="A994" s="58"/>
      <c r="B994" s="58">
        <v>343</v>
      </c>
      <c r="C994" s="59"/>
      <c r="D994" s="60">
        <f>SUM(D995+D996+D997+D998)</f>
        <v>0</v>
      </c>
      <c r="E994" s="60">
        <f>SUM(E995+E996+E997+E998)</f>
        <v>0</v>
      </c>
      <c r="F994" s="43">
        <f t="shared" si="560"/>
        <v>0</v>
      </c>
      <c r="G994" s="60"/>
      <c r="H994" s="60">
        <f>SUM(H995+H996+H997+H998)</f>
        <v>0</v>
      </c>
      <c r="I994" s="506">
        <f>SUM(I995+I996+I997+I998)</f>
        <v>0</v>
      </c>
      <c r="J994" s="60">
        <f t="shared" ref="J994:T994" si="569">SUM(J995+J996+J997+J998)</f>
        <v>0</v>
      </c>
      <c r="K994" s="60">
        <f t="shared" ref="K994" si="570">SUM(K995+K996+K997+K998)</f>
        <v>0</v>
      </c>
      <c r="L994" s="60">
        <f t="shared" si="569"/>
        <v>0</v>
      </c>
      <c r="M994" s="506">
        <f t="shared" si="569"/>
        <v>0</v>
      </c>
      <c r="N994" s="60">
        <f>SUM(N995+N996+N997+N998)</f>
        <v>0</v>
      </c>
      <c r="O994" s="60">
        <f>SUM(O995+O996+O997+O998)</f>
        <v>0</v>
      </c>
      <c r="P994" s="60">
        <f t="shared" si="569"/>
        <v>0</v>
      </c>
      <c r="Q994" s="60">
        <f t="shared" si="569"/>
        <v>0</v>
      </c>
      <c r="R994" s="60">
        <f t="shared" si="569"/>
        <v>0</v>
      </c>
      <c r="S994" s="60">
        <f t="shared" si="569"/>
        <v>0</v>
      </c>
      <c r="T994" s="60">
        <f t="shared" si="569"/>
        <v>0</v>
      </c>
      <c r="U994" s="43" t="e">
        <f>SUM(#REF!+#REF!)</f>
        <v>#REF!</v>
      </c>
      <c r="V994" s="60">
        <f>SUM(V995+V996+V997+V998)</f>
        <v>0</v>
      </c>
      <c r="W994" s="43">
        <f t="shared" si="559"/>
        <v>0</v>
      </c>
      <c r="X994" s="51">
        <v>0</v>
      </c>
      <c r="Y994" s="60">
        <f t="shared" si="568"/>
        <v>0</v>
      </c>
    </row>
    <row r="995" spans="1:25" s="57" customFormat="1" hidden="1" x14ac:dyDescent="0.25">
      <c r="A995" s="52"/>
      <c r="B995" s="53" t="s">
        <v>150</v>
      </c>
      <c r="C995" s="54" t="s">
        <v>151</v>
      </c>
      <c r="D995" s="55"/>
      <c r="E995" s="55"/>
      <c r="F995" s="43">
        <f t="shared" si="560"/>
        <v>0</v>
      </c>
      <c r="G995" s="43"/>
      <c r="H995" s="55"/>
      <c r="I995" s="505"/>
      <c r="J995" s="55"/>
      <c r="K995" s="55"/>
      <c r="L995" s="55"/>
      <c r="M995" s="505"/>
      <c r="N995" s="55"/>
      <c r="O995" s="55"/>
      <c r="P995" s="55"/>
      <c r="Q995" s="55"/>
      <c r="R995" s="55"/>
      <c r="S995" s="55"/>
      <c r="T995" s="55"/>
      <c r="U995" s="43" t="e">
        <f>SUM(#REF!+#REF!)</f>
        <v>#REF!</v>
      </c>
      <c r="V995" s="55"/>
      <c r="W995" s="43">
        <f t="shared" si="559"/>
        <v>0</v>
      </c>
      <c r="X995" s="56"/>
      <c r="Y995" s="55"/>
    </row>
    <row r="996" spans="1:25" s="57" customFormat="1" hidden="1" x14ac:dyDescent="0.25">
      <c r="A996" s="52"/>
      <c r="B996" s="53" t="s">
        <v>152</v>
      </c>
      <c r="C996" s="54" t="s">
        <v>153</v>
      </c>
      <c r="D996" s="55"/>
      <c r="E996" s="55"/>
      <c r="F996" s="43">
        <f t="shared" si="560"/>
        <v>0</v>
      </c>
      <c r="G996" s="43"/>
      <c r="H996" s="55"/>
      <c r="I996" s="505"/>
      <c r="J996" s="55"/>
      <c r="K996" s="55"/>
      <c r="L996" s="55"/>
      <c r="M996" s="505"/>
      <c r="N996" s="55"/>
      <c r="O996" s="55"/>
      <c r="P996" s="55"/>
      <c r="Q996" s="55"/>
      <c r="R996" s="55"/>
      <c r="S996" s="55"/>
      <c r="T996" s="55"/>
      <c r="U996" s="43" t="e">
        <f>SUM(#REF!+#REF!)</f>
        <v>#REF!</v>
      </c>
      <c r="V996" s="55"/>
      <c r="W996" s="43">
        <f t="shared" si="559"/>
        <v>0</v>
      </c>
      <c r="X996" s="56"/>
      <c r="Y996" s="55"/>
    </row>
    <row r="997" spans="1:25" s="57" customFormat="1" hidden="1" x14ac:dyDescent="0.25">
      <c r="A997" s="52"/>
      <c r="B997" s="53" t="s">
        <v>154</v>
      </c>
      <c r="C997" s="54" t="s">
        <v>155</v>
      </c>
      <c r="D997" s="55"/>
      <c r="E997" s="55"/>
      <c r="F997" s="43">
        <f t="shared" si="560"/>
        <v>0</v>
      </c>
      <c r="G997" s="43"/>
      <c r="H997" s="55"/>
      <c r="I997" s="505"/>
      <c r="J997" s="55"/>
      <c r="K997" s="55"/>
      <c r="L997" s="55"/>
      <c r="M997" s="505"/>
      <c r="N997" s="55"/>
      <c r="O997" s="55"/>
      <c r="P997" s="55"/>
      <c r="Q997" s="55"/>
      <c r="R997" s="55"/>
      <c r="S997" s="55"/>
      <c r="T997" s="55"/>
      <c r="U997" s="43" t="e">
        <f>SUM(#REF!+#REF!)</f>
        <v>#REF!</v>
      </c>
      <c r="V997" s="55"/>
      <c r="W997" s="43">
        <f t="shared" si="559"/>
        <v>0</v>
      </c>
      <c r="X997" s="56"/>
      <c r="Y997" s="55"/>
    </row>
    <row r="998" spans="1:25" s="57" customFormat="1" hidden="1" x14ac:dyDescent="0.25">
      <c r="A998" s="52"/>
      <c r="B998" s="53" t="s">
        <v>156</v>
      </c>
      <c r="C998" s="54" t="s">
        <v>157</v>
      </c>
      <c r="D998" s="55"/>
      <c r="E998" s="55"/>
      <c r="F998" s="43">
        <f t="shared" si="560"/>
        <v>0</v>
      </c>
      <c r="G998" s="43"/>
      <c r="H998" s="55"/>
      <c r="I998" s="505"/>
      <c r="J998" s="55"/>
      <c r="K998" s="55"/>
      <c r="L998" s="55"/>
      <c r="M998" s="505"/>
      <c r="N998" s="55"/>
      <c r="O998" s="55"/>
      <c r="P998" s="55"/>
      <c r="Q998" s="55"/>
      <c r="R998" s="55"/>
      <c r="S998" s="55"/>
      <c r="T998" s="55"/>
      <c r="U998" s="43" t="e">
        <f>SUM(#REF!+#REF!)</f>
        <v>#REF!</v>
      </c>
      <c r="V998" s="55"/>
      <c r="W998" s="43">
        <f t="shared" si="559"/>
        <v>0</v>
      </c>
      <c r="X998" s="56"/>
      <c r="Y998" s="55"/>
    </row>
    <row r="999" spans="1:25" s="46" customFormat="1" ht="13.7" hidden="1" customHeight="1" x14ac:dyDescent="0.25">
      <c r="B999" s="66">
        <v>4</v>
      </c>
      <c r="C999" s="46" t="s">
        <v>158</v>
      </c>
      <c r="D999" s="49">
        <f>SUM(D1000)</f>
        <v>0</v>
      </c>
      <c r="E999" s="49">
        <f t="shared" ref="E999:V999" si="571">SUM(E1000)</f>
        <v>0</v>
      </c>
      <c r="F999" s="43">
        <f t="shared" si="560"/>
        <v>0</v>
      </c>
      <c r="G999" s="49"/>
      <c r="H999" s="49">
        <f t="shared" si="571"/>
        <v>0</v>
      </c>
      <c r="I999" s="368">
        <f t="shared" si="571"/>
        <v>0</v>
      </c>
      <c r="J999" s="49">
        <f t="shared" si="571"/>
        <v>0</v>
      </c>
      <c r="K999" s="49">
        <f t="shared" si="571"/>
        <v>0</v>
      </c>
      <c r="L999" s="49">
        <f t="shared" si="571"/>
        <v>0</v>
      </c>
      <c r="M999" s="368">
        <f t="shared" si="571"/>
        <v>0</v>
      </c>
      <c r="N999" s="49">
        <f t="shared" si="571"/>
        <v>0</v>
      </c>
      <c r="O999" s="49">
        <f t="shared" si="571"/>
        <v>0</v>
      </c>
      <c r="P999" s="49">
        <f t="shared" si="571"/>
        <v>0</v>
      </c>
      <c r="Q999" s="49">
        <f t="shared" si="571"/>
        <v>0</v>
      </c>
      <c r="R999" s="49">
        <f t="shared" si="571"/>
        <v>0</v>
      </c>
      <c r="S999" s="49">
        <f t="shared" si="571"/>
        <v>0</v>
      </c>
      <c r="T999" s="49">
        <f t="shared" si="571"/>
        <v>0</v>
      </c>
      <c r="U999" s="43" t="e">
        <f>SUM(#REF!+#REF!)</f>
        <v>#REF!</v>
      </c>
      <c r="V999" s="49">
        <f t="shared" si="571"/>
        <v>0</v>
      </c>
      <c r="W999" s="43">
        <f t="shared" si="559"/>
        <v>0</v>
      </c>
      <c r="X999" s="51">
        <v>0</v>
      </c>
      <c r="Y999" s="49">
        <f>SUM(Y1000)</f>
        <v>0</v>
      </c>
    </row>
    <row r="1000" spans="1:25" s="46" customFormat="1" ht="13.7" hidden="1" customHeight="1" x14ac:dyDescent="0.25">
      <c r="B1000" s="66">
        <v>42</v>
      </c>
      <c r="D1000" s="49">
        <f>SUM(D1001+D1009+D1012+D1017)</f>
        <v>0</v>
      </c>
      <c r="E1000" s="49">
        <f>SUM(E1001+E1009+E1012+E1017)</f>
        <v>0</v>
      </c>
      <c r="F1000" s="43">
        <f t="shared" si="560"/>
        <v>0</v>
      </c>
      <c r="G1000" s="49"/>
      <c r="H1000" s="49">
        <f>SUM(H1001+H1009+H1012+H1017)</f>
        <v>0</v>
      </c>
      <c r="I1000" s="368">
        <f>SUM(I1001+I1009+I1012+I1017)</f>
        <v>0</v>
      </c>
      <c r="J1000" s="49">
        <f t="shared" ref="J1000:T1000" si="572">SUM(J1001+J1009+J1012+J1017)</f>
        <v>0</v>
      </c>
      <c r="K1000" s="49">
        <f t="shared" ref="K1000" si="573">SUM(K1001+K1009+K1012+K1017)</f>
        <v>0</v>
      </c>
      <c r="L1000" s="49">
        <f t="shared" si="572"/>
        <v>0</v>
      </c>
      <c r="M1000" s="368">
        <f t="shared" si="572"/>
        <v>0</v>
      </c>
      <c r="N1000" s="49">
        <f>SUM(N1001+N1009+N1012+N1017)</f>
        <v>0</v>
      </c>
      <c r="O1000" s="49">
        <f>SUM(O1001+O1009+O1012+O1017)</f>
        <v>0</v>
      </c>
      <c r="P1000" s="49">
        <f t="shared" si="572"/>
        <v>0</v>
      </c>
      <c r="Q1000" s="49">
        <f t="shared" si="572"/>
        <v>0</v>
      </c>
      <c r="R1000" s="49">
        <f t="shared" si="572"/>
        <v>0</v>
      </c>
      <c r="S1000" s="49">
        <f t="shared" si="572"/>
        <v>0</v>
      </c>
      <c r="T1000" s="49">
        <f t="shared" si="572"/>
        <v>0</v>
      </c>
      <c r="U1000" s="43" t="e">
        <f>SUM(#REF!+#REF!)</f>
        <v>#REF!</v>
      </c>
      <c r="V1000" s="49">
        <f>SUM(V1001+V1009+V1012+V1017)</f>
        <v>0</v>
      </c>
      <c r="W1000" s="43">
        <f t="shared" si="559"/>
        <v>0</v>
      </c>
      <c r="X1000" s="51"/>
      <c r="Y1000" s="49"/>
    </row>
    <row r="1001" spans="1:25" s="46" customFormat="1" ht="13.7" hidden="1" customHeight="1" x14ac:dyDescent="0.25">
      <c r="B1001" s="66">
        <v>422</v>
      </c>
      <c r="D1001" s="49">
        <f>SUM(D1002+D1003+D1004+D1005+D1006+D1007+D1008)</f>
        <v>0</v>
      </c>
      <c r="E1001" s="49">
        <f>SUM(E1002+E1003+E1004+E1005+E1006+E1007+E1008)</f>
        <v>0</v>
      </c>
      <c r="F1001" s="43">
        <f t="shared" si="560"/>
        <v>0</v>
      </c>
      <c r="G1001" s="49"/>
      <c r="H1001" s="49">
        <f>SUM(H1002+H1003+H1004+H1005+H1006+H1007+H1008)</f>
        <v>0</v>
      </c>
      <c r="I1001" s="368">
        <f>SUM(I1002+I1003+I1004+I1005+I1006+I1007+I1008)</f>
        <v>0</v>
      </c>
      <c r="J1001" s="49">
        <f t="shared" ref="J1001:T1001" si="574">SUM(J1002+J1003+J1004+J1005+J1006+J1007+J1008)</f>
        <v>0</v>
      </c>
      <c r="K1001" s="49">
        <f t="shared" ref="K1001" si="575">SUM(K1002+K1003+K1004+K1005+K1006+K1007+K1008)</f>
        <v>0</v>
      </c>
      <c r="L1001" s="49">
        <f t="shared" si="574"/>
        <v>0</v>
      </c>
      <c r="M1001" s="368">
        <f t="shared" si="574"/>
        <v>0</v>
      </c>
      <c r="N1001" s="49">
        <f>SUM(N1002+N1003+N1004+N1005+N1006+N1007+N1008)</f>
        <v>0</v>
      </c>
      <c r="O1001" s="49">
        <f>SUM(O1002+O1003+O1004+O1005+O1006+O1007+O1008)</f>
        <v>0</v>
      </c>
      <c r="P1001" s="49">
        <f t="shared" si="574"/>
        <v>0</v>
      </c>
      <c r="Q1001" s="49">
        <f t="shared" si="574"/>
        <v>0</v>
      </c>
      <c r="R1001" s="49">
        <f t="shared" si="574"/>
        <v>0</v>
      </c>
      <c r="S1001" s="49">
        <f t="shared" si="574"/>
        <v>0</v>
      </c>
      <c r="T1001" s="49">
        <f t="shared" si="574"/>
        <v>0</v>
      </c>
      <c r="U1001" s="43" t="e">
        <f>SUM(#REF!+#REF!)</f>
        <v>#REF!</v>
      </c>
      <c r="V1001" s="49">
        <f>SUM(V1002+V1003+V1004+V1005+V1006+V1007+V1008)</f>
        <v>0</v>
      </c>
      <c r="W1001" s="43">
        <f t="shared" si="559"/>
        <v>0</v>
      </c>
      <c r="X1001" s="51">
        <v>0</v>
      </c>
      <c r="Y1001" s="49">
        <f>SUM(Y1002+Y1003+Y1004+Y1005+Y1006+Y1007+Y1008)</f>
        <v>0</v>
      </c>
    </row>
    <row r="1002" spans="1:25" s="57" customFormat="1" ht="13.7" hidden="1" customHeight="1" x14ac:dyDescent="0.25">
      <c r="A1002" s="52"/>
      <c r="B1002" s="67" t="s">
        <v>159</v>
      </c>
      <c r="C1002" s="68" t="s">
        <v>160</v>
      </c>
      <c r="D1002" s="55"/>
      <c r="E1002" s="55"/>
      <c r="F1002" s="43">
        <f t="shared" si="560"/>
        <v>0</v>
      </c>
      <c r="G1002" s="43"/>
      <c r="H1002" s="55"/>
      <c r="I1002" s="505"/>
      <c r="J1002" s="55"/>
      <c r="K1002" s="55"/>
      <c r="L1002" s="55"/>
      <c r="M1002" s="505"/>
      <c r="N1002" s="55"/>
      <c r="O1002" s="55"/>
      <c r="P1002" s="55"/>
      <c r="Q1002" s="55"/>
      <c r="R1002" s="55"/>
      <c r="S1002" s="55"/>
      <c r="T1002" s="55"/>
      <c r="U1002" s="43" t="e">
        <f>SUM(#REF!+#REF!)</f>
        <v>#REF!</v>
      </c>
      <c r="V1002" s="55"/>
      <c r="W1002" s="43">
        <f t="shared" si="559"/>
        <v>0</v>
      </c>
      <c r="X1002" s="56"/>
      <c r="Y1002" s="55"/>
    </row>
    <row r="1003" spans="1:25" s="57" customFormat="1" ht="13.7" hidden="1" customHeight="1" x14ac:dyDescent="0.25">
      <c r="A1003" s="52"/>
      <c r="B1003" s="67" t="s">
        <v>161</v>
      </c>
      <c r="C1003" s="68" t="s">
        <v>162</v>
      </c>
      <c r="D1003" s="55"/>
      <c r="E1003" s="55"/>
      <c r="F1003" s="43">
        <f t="shared" si="560"/>
        <v>0</v>
      </c>
      <c r="G1003" s="43"/>
      <c r="H1003" s="55"/>
      <c r="I1003" s="505"/>
      <c r="J1003" s="55"/>
      <c r="K1003" s="55"/>
      <c r="L1003" s="55"/>
      <c r="M1003" s="505"/>
      <c r="N1003" s="55"/>
      <c r="O1003" s="55"/>
      <c r="P1003" s="55"/>
      <c r="Q1003" s="55"/>
      <c r="R1003" s="55"/>
      <c r="S1003" s="55"/>
      <c r="T1003" s="55"/>
      <c r="U1003" s="43" t="e">
        <f>SUM(#REF!+#REF!)</f>
        <v>#REF!</v>
      </c>
      <c r="V1003" s="55"/>
      <c r="W1003" s="43">
        <f t="shared" si="559"/>
        <v>0</v>
      </c>
      <c r="X1003" s="56"/>
      <c r="Y1003" s="55"/>
    </row>
    <row r="1004" spans="1:25" s="57" customFormat="1" ht="13.7" hidden="1" customHeight="1" x14ac:dyDescent="0.25">
      <c r="A1004" s="52"/>
      <c r="B1004" s="67" t="s">
        <v>163</v>
      </c>
      <c r="C1004" s="68" t="s">
        <v>164</v>
      </c>
      <c r="D1004" s="55"/>
      <c r="E1004" s="55"/>
      <c r="F1004" s="43">
        <f t="shared" si="560"/>
        <v>0</v>
      </c>
      <c r="G1004" s="43"/>
      <c r="H1004" s="55"/>
      <c r="I1004" s="505"/>
      <c r="J1004" s="55"/>
      <c r="K1004" s="55"/>
      <c r="L1004" s="55"/>
      <c r="M1004" s="505"/>
      <c r="N1004" s="55"/>
      <c r="O1004" s="55"/>
      <c r="P1004" s="55"/>
      <c r="Q1004" s="55"/>
      <c r="R1004" s="55"/>
      <c r="S1004" s="55"/>
      <c r="T1004" s="55"/>
      <c r="U1004" s="43" t="e">
        <f>SUM(#REF!+#REF!)</f>
        <v>#REF!</v>
      </c>
      <c r="V1004" s="55"/>
      <c r="W1004" s="43">
        <f t="shared" si="559"/>
        <v>0</v>
      </c>
      <c r="X1004" s="56"/>
      <c r="Y1004" s="55"/>
    </row>
    <row r="1005" spans="1:25" s="57" customFormat="1" ht="13.7" hidden="1" customHeight="1" x14ac:dyDescent="0.25">
      <c r="A1005" s="52"/>
      <c r="B1005" s="67" t="s">
        <v>165</v>
      </c>
      <c r="C1005" s="68" t="s">
        <v>166</v>
      </c>
      <c r="D1005" s="55"/>
      <c r="E1005" s="55"/>
      <c r="F1005" s="43">
        <f t="shared" ref="F1005:F1019" si="576">SUM(H1005:T1005)</f>
        <v>0</v>
      </c>
      <c r="G1005" s="43"/>
      <c r="H1005" s="55"/>
      <c r="I1005" s="505"/>
      <c r="J1005" s="55"/>
      <c r="K1005" s="55"/>
      <c r="L1005" s="55"/>
      <c r="M1005" s="505"/>
      <c r="N1005" s="55"/>
      <c r="O1005" s="55"/>
      <c r="P1005" s="55"/>
      <c r="Q1005" s="55"/>
      <c r="R1005" s="55"/>
      <c r="S1005" s="55"/>
      <c r="T1005" s="55"/>
      <c r="U1005" s="43" t="e">
        <f>SUM(#REF!+#REF!)</f>
        <v>#REF!</v>
      </c>
      <c r="V1005" s="55"/>
      <c r="W1005" s="43">
        <f t="shared" si="559"/>
        <v>0</v>
      </c>
      <c r="X1005" s="56"/>
      <c r="Y1005" s="55"/>
    </row>
    <row r="1006" spans="1:25" s="57" customFormat="1" ht="13.7" hidden="1" customHeight="1" x14ac:dyDescent="0.25">
      <c r="A1006" s="52"/>
      <c r="B1006" s="67" t="s">
        <v>167</v>
      </c>
      <c r="C1006" s="68" t="s">
        <v>168</v>
      </c>
      <c r="D1006" s="55"/>
      <c r="E1006" s="55"/>
      <c r="F1006" s="43">
        <f t="shared" si="576"/>
        <v>0</v>
      </c>
      <c r="G1006" s="43"/>
      <c r="H1006" s="55"/>
      <c r="I1006" s="505"/>
      <c r="J1006" s="55"/>
      <c r="K1006" s="55"/>
      <c r="L1006" s="55"/>
      <c r="M1006" s="505"/>
      <c r="N1006" s="55"/>
      <c r="O1006" s="55"/>
      <c r="P1006" s="55"/>
      <c r="Q1006" s="55"/>
      <c r="R1006" s="55"/>
      <c r="S1006" s="55"/>
      <c r="T1006" s="55"/>
      <c r="U1006" s="43" t="e">
        <f>SUM(#REF!+#REF!)</f>
        <v>#REF!</v>
      </c>
      <c r="V1006" s="55"/>
      <c r="W1006" s="43">
        <f t="shared" si="559"/>
        <v>0</v>
      </c>
      <c r="X1006" s="56"/>
      <c r="Y1006" s="55"/>
    </row>
    <row r="1007" spans="1:25" s="57" customFormat="1" ht="13.7" hidden="1" customHeight="1" x14ac:dyDescent="0.25">
      <c r="A1007" s="52"/>
      <c r="B1007" s="67" t="s">
        <v>169</v>
      </c>
      <c r="C1007" s="68" t="s">
        <v>170</v>
      </c>
      <c r="D1007" s="55"/>
      <c r="E1007" s="55"/>
      <c r="F1007" s="43">
        <f t="shared" si="576"/>
        <v>0</v>
      </c>
      <c r="G1007" s="43"/>
      <c r="H1007" s="55"/>
      <c r="I1007" s="505"/>
      <c r="J1007" s="55"/>
      <c r="K1007" s="55"/>
      <c r="L1007" s="55"/>
      <c r="M1007" s="505"/>
      <c r="N1007" s="55"/>
      <c r="O1007" s="55"/>
      <c r="P1007" s="55"/>
      <c r="Q1007" s="55"/>
      <c r="R1007" s="55"/>
      <c r="S1007" s="55"/>
      <c r="T1007" s="55"/>
      <c r="U1007" s="43" t="e">
        <f>SUM(#REF!+#REF!)</f>
        <v>#REF!</v>
      </c>
      <c r="V1007" s="55"/>
      <c r="W1007" s="43">
        <f t="shared" si="559"/>
        <v>0</v>
      </c>
      <c r="X1007" s="56"/>
      <c r="Y1007" s="55"/>
    </row>
    <row r="1008" spans="1:25" s="57" customFormat="1" ht="13.7" hidden="1" customHeight="1" x14ac:dyDescent="0.25">
      <c r="A1008" s="52"/>
      <c r="B1008" s="67" t="s">
        <v>171</v>
      </c>
      <c r="C1008" s="68" t="s">
        <v>172</v>
      </c>
      <c r="D1008" s="55"/>
      <c r="E1008" s="55"/>
      <c r="F1008" s="43">
        <f t="shared" si="576"/>
        <v>0</v>
      </c>
      <c r="G1008" s="43"/>
      <c r="H1008" s="55"/>
      <c r="I1008" s="505"/>
      <c r="J1008" s="55"/>
      <c r="K1008" s="55"/>
      <c r="L1008" s="55"/>
      <c r="M1008" s="505"/>
      <c r="N1008" s="55"/>
      <c r="O1008" s="55"/>
      <c r="P1008" s="55"/>
      <c r="Q1008" s="55"/>
      <c r="R1008" s="55"/>
      <c r="S1008" s="55"/>
      <c r="T1008" s="55"/>
      <c r="U1008" s="43" t="e">
        <f>SUM(#REF!+#REF!)</f>
        <v>#REF!</v>
      </c>
      <c r="V1008" s="55"/>
      <c r="W1008" s="43">
        <f t="shared" si="559"/>
        <v>0</v>
      </c>
      <c r="X1008" s="56"/>
      <c r="Y1008" s="55"/>
    </row>
    <row r="1009" spans="1:25" s="61" customFormat="1" ht="13.7" hidden="1" customHeight="1" x14ac:dyDescent="0.25">
      <c r="A1009" s="58"/>
      <c r="B1009" s="58">
        <v>423</v>
      </c>
      <c r="C1009" s="69"/>
      <c r="D1009" s="60">
        <f>SUM(D1010+D1011)</f>
        <v>0</v>
      </c>
      <c r="E1009" s="60">
        <f>SUM(E1010+E1011)</f>
        <v>0</v>
      </c>
      <c r="F1009" s="43">
        <f t="shared" si="576"/>
        <v>0</v>
      </c>
      <c r="G1009" s="60"/>
      <c r="H1009" s="60">
        <f>SUM(H1010+H1011)</f>
        <v>0</v>
      </c>
      <c r="I1009" s="506">
        <f>SUM(I1010+I1011)</f>
        <v>0</v>
      </c>
      <c r="J1009" s="60">
        <f t="shared" ref="J1009:T1009" si="577">SUM(J1010+J1011)</f>
        <v>0</v>
      </c>
      <c r="K1009" s="60">
        <f t="shared" ref="K1009" si="578">SUM(K1010+K1011)</f>
        <v>0</v>
      </c>
      <c r="L1009" s="60">
        <f t="shared" si="577"/>
        <v>0</v>
      </c>
      <c r="M1009" s="506">
        <f t="shared" si="577"/>
        <v>0</v>
      </c>
      <c r="N1009" s="60">
        <f>SUM(N1010+N1011)</f>
        <v>0</v>
      </c>
      <c r="O1009" s="60">
        <f>SUM(O1010+O1011)</f>
        <v>0</v>
      </c>
      <c r="P1009" s="60">
        <f t="shared" si="577"/>
        <v>0</v>
      </c>
      <c r="Q1009" s="60">
        <f t="shared" si="577"/>
        <v>0</v>
      </c>
      <c r="R1009" s="60">
        <f t="shared" si="577"/>
        <v>0</v>
      </c>
      <c r="S1009" s="60">
        <f t="shared" si="577"/>
        <v>0</v>
      </c>
      <c r="T1009" s="60">
        <f t="shared" si="577"/>
        <v>0</v>
      </c>
      <c r="U1009" s="43" t="e">
        <f>SUM(#REF!+#REF!)</f>
        <v>#REF!</v>
      </c>
      <c r="V1009" s="60">
        <f>SUM(V1010+V1011)</f>
        <v>0</v>
      </c>
      <c r="W1009" s="43">
        <f t="shared" si="559"/>
        <v>0</v>
      </c>
      <c r="X1009" s="51">
        <v>0</v>
      </c>
      <c r="Y1009" s="60">
        <f>SUM(Y1010+Y1011)</f>
        <v>0</v>
      </c>
    </row>
    <row r="1010" spans="1:25" s="57" customFormat="1" ht="13.7" hidden="1" customHeight="1" x14ac:dyDescent="0.25">
      <c r="A1010" s="52"/>
      <c r="B1010" s="67" t="s">
        <v>173</v>
      </c>
      <c r="C1010" s="68" t="s">
        <v>174</v>
      </c>
      <c r="D1010" s="55"/>
      <c r="E1010" s="55"/>
      <c r="F1010" s="43">
        <f t="shared" si="576"/>
        <v>0</v>
      </c>
      <c r="G1010" s="43"/>
      <c r="H1010" s="55"/>
      <c r="I1010" s="505"/>
      <c r="J1010" s="55"/>
      <c r="K1010" s="55"/>
      <c r="L1010" s="55"/>
      <c r="M1010" s="505"/>
      <c r="N1010" s="55"/>
      <c r="O1010" s="55"/>
      <c r="P1010" s="55"/>
      <c r="Q1010" s="55"/>
      <c r="R1010" s="55"/>
      <c r="S1010" s="55"/>
      <c r="T1010" s="55"/>
      <c r="U1010" s="43" t="e">
        <f>SUM(#REF!+#REF!)</f>
        <v>#REF!</v>
      </c>
      <c r="V1010" s="55"/>
      <c r="W1010" s="43">
        <f t="shared" si="559"/>
        <v>0</v>
      </c>
      <c r="X1010" s="56"/>
      <c r="Y1010" s="55"/>
    </row>
    <row r="1011" spans="1:25" s="57" customFormat="1" ht="13.7" hidden="1" customHeight="1" x14ac:dyDescent="0.25">
      <c r="A1011" s="52"/>
      <c r="B1011" s="67" t="s">
        <v>175</v>
      </c>
      <c r="C1011" s="68" t="s">
        <v>176</v>
      </c>
      <c r="D1011" s="55"/>
      <c r="E1011" s="55"/>
      <c r="F1011" s="43">
        <f t="shared" si="576"/>
        <v>0</v>
      </c>
      <c r="G1011" s="43"/>
      <c r="H1011" s="55"/>
      <c r="I1011" s="505"/>
      <c r="J1011" s="55"/>
      <c r="K1011" s="55"/>
      <c r="L1011" s="55"/>
      <c r="M1011" s="505"/>
      <c r="N1011" s="55"/>
      <c r="O1011" s="55"/>
      <c r="P1011" s="55"/>
      <c r="Q1011" s="55"/>
      <c r="R1011" s="55"/>
      <c r="S1011" s="55"/>
      <c r="T1011" s="55"/>
      <c r="U1011" s="43" t="e">
        <f>SUM(#REF!+#REF!)</f>
        <v>#REF!</v>
      </c>
      <c r="V1011" s="55"/>
      <c r="W1011" s="43">
        <f t="shared" si="559"/>
        <v>0</v>
      </c>
      <c r="X1011" s="56"/>
      <c r="Y1011" s="55"/>
    </row>
    <row r="1012" spans="1:25" s="61" customFormat="1" ht="13.7" hidden="1" customHeight="1" x14ac:dyDescent="0.25">
      <c r="A1012" s="58"/>
      <c r="B1012" s="58">
        <v>424</v>
      </c>
      <c r="C1012" s="69"/>
      <c r="D1012" s="60">
        <f>SUM(D1013+D1014+D1015+D1016)</f>
        <v>0</v>
      </c>
      <c r="E1012" s="60">
        <f>SUM(E1013+E1014+E1015+E1016)</f>
        <v>0</v>
      </c>
      <c r="F1012" s="43">
        <f t="shared" si="576"/>
        <v>0</v>
      </c>
      <c r="G1012" s="60"/>
      <c r="H1012" s="60">
        <f>SUM(H1013+H1014+H1015+H1016)</f>
        <v>0</v>
      </c>
      <c r="I1012" s="506">
        <f>SUM(I1013+I1014+I1015+I1016)</f>
        <v>0</v>
      </c>
      <c r="J1012" s="60">
        <f t="shared" ref="J1012:T1012" si="579">SUM(J1013+J1014+J1015+J1016)</f>
        <v>0</v>
      </c>
      <c r="K1012" s="60">
        <f t="shared" ref="K1012" si="580">SUM(K1013+K1014+K1015+K1016)</f>
        <v>0</v>
      </c>
      <c r="L1012" s="60">
        <f t="shared" si="579"/>
        <v>0</v>
      </c>
      <c r="M1012" s="506">
        <f t="shared" si="579"/>
        <v>0</v>
      </c>
      <c r="N1012" s="60">
        <f>SUM(N1013+N1014+N1015+N1016)</f>
        <v>0</v>
      </c>
      <c r="O1012" s="60">
        <f>SUM(O1013+O1014+O1015+O1016)</f>
        <v>0</v>
      </c>
      <c r="P1012" s="60">
        <f t="shared" si="579"/>
        <v>0</v>
      </c>
      <c r="Q1012" s="60">
        <f t="shared" si="579"/>
        <v>0</v>
      </c>
      <c r="R1012" s="60">
        <f t="shared" si="579"/>
        <v>0</v>
      </c>
      <c r="S1012" s="60">
        <f t="shared" si="579"/>
        <v>0</v>
      </c>
      <c r="T1012" s="60">
        <f t="shared" si="579"/>
        <v>0</v>
      </c>
      <c r="U1012" s="43" t="e">
        <f>SUM(#REF!+#REF!)</f>
        <v>#REF!</v>
      </c>
      <c r="V1012" s="60">
        <f>SUM(V1013+V1014+V1015+V1016)</f>
        <v>0</v>
      </c>
      <c r="W1012" s="43">
        <f t="shared" si="559"/>
        <v>0</v>
      </c>
      <c r="X1012" s="51">
        <v>0</v>
      </c>
      <c r="Y1012" s="60">
        <f>SUM(Y1013+Y1014+Y1015+Y1016)</f>
        <v>0</v>
      </c>
    </row>
    <row r="1013" spans="1:25" s="57" customFormat="1" ht="13.7" hidden="1" customHeight="1" x14ac:dyDescent="0.25">
      <c r="A1013" s="52"/>
      <c r="B1013" s="70">
        <v>4241</v>
      </c>
      <c r="C1013" s="71" t="s">
        <v>177</v>
      </c>
      <c r="D1013" s="55"/>
      <c r="E1013" s="55"/>
      <c r="F1013" s="43">
        <f t="shared" si="576"/>
        <v>0</v>
      </c>
      <c r="G1013" s="43"/>
      <c r="H1013" s="55"/>
      <c r="I1013" s="505"/>
      <c r="J1013" s="55"/>
      <c r="K1013" s="55"/>
      <c r="L1013" s="55"/>
      <c r="M1013" s="505"/>
      <c r="N1013" s="55"/>
      <c r="O1013" s="55"/>
      <c r="P1013" s="55"/>
      <c r="Q1013" s="55"/>
      <c r="R1013" s="55"/>
      <c r="S1013" s="55"/>
      <c r="T1013" s="55"/>
      <c r="U1013" s="43" t="e">
        <f>SUM(#REF!+#REF!)</f>
        <v>#REF!</v>
      </c>
      <c r="V1013" s="55"/>
      <c r="W1013" s="43">
        <f t="shared" si="559"/>
        <v>0</v>
      </c>
      <c r="X1013" s="56"/>
      <c r="Y1013" s="55"/>
    </row>
    <row r="1014" spans="1:25" s="57" customFormat="1" hidden="1" x14ac:dyDescent="0.25">
      <c r="A1014" s="52"/>
      <c r="B1014" s="70">
        <v>4242</v>
      </c>
      <c r="C1014" s="72" t="s">
        <v>178</v>
      </c>
      <c r="D1014" s="55"/>
      <c r="E1014" s="55"/>
      <c r="F1014" s="43">
        <f t="shared" si="576"/>
        <v>0</v>
      </c>
      <c r="G1014" s="43"/>
      <c r="H1014" s="55"/>
      <c r="I1014" s="505"/>
      <c r="J1014" s="55"/>
      <c r="K1014" s="55"/>
      <c r="L1014" s="55"/>
      <c r="M1014" s="505"/>
      <c r="N1014" s="55"/>
      <c r="O1014" s="55"/>
      <c r="P1014" s="55"/>
      <c r="Q1014" s="55"/>
      <c r="R1014" s="55"/>
      <c r="S1014" s="55"/>
      <c r="T1014" s="55"/>
      <c r="U1014" s="43" t="e">
        <f>SUM(#REF!+#REF!)</f>
        <v>#REF!</v>
      </c>
      <c r="V1014" s="55"/>
      <c r="W1014" s="43">
        <f t="shared" si="559"/>
        <v>0</v>
      </c>
      <c r="X1014" s="56"/>
      <c r="Y1014" s="55"/>
    </row>
    <row r="1015" spans="1:25" s="57" customFormat="1" hidden="1" x14ac:dyDescent="0.25">
      <c r="A1015" s="52"/>
      <c r="B1015" s="70">
        <v>4243</v>
      </c>
      <c r="C1015" s="72" t="s">
        <v>179</v>
      </c>
      <c r="D1015" s="55"/>
      <c r="E1015" s="55"/>
      <c r="F1015" s="43">
        <f t="shared" si="576"/>
        <v>0</v>
      </c>
      <c r="G1015" s="43"/>
      <c r="H1015" s="55"/>
      <c r="I1015" s="505"/>
      <c r="J1015" s="55"/>
      <c r="K1015" s="55"/>
      <c r="L1015" s="55"/>
      <c r="M1015" s="505"/>
      <c r="N1015" s="55"/>
      <c r="O1015" s="55"/>
      <c r="P1015" s="55"/>
      <c r="Q1015" s="55"/>
      <c r="R1015" s="55"/>
      <c r="S1015" s="55"/>
      <c r="T1015" s="55"/>
      <c r="U1015" s="43" t="e">
        <f>SUM(#REF!+#REF!)</f>
        <v>#REF!</v>
      </c>
      <c r="V1015" s="55"/>
      <c r="W1015" s="43">
        <f t="shared" si="559"/>
        <v>0</v>
      </c>
      <c r="X1015" s="56"/>
      <c r="Y1015" s="55"/>
    </row>
    <row r="1016" spans="1:25" s="57" customFormat="1" hidden="1" x14ac:dyDescent="0.25">
      <c r="A1016" s="52"/>
      <c r="B1016" s="70">
        <v>4244</v>
      </c>
      <c r="C1016" s="72" t="s">
        <v>180</v>
      </c>
      <c r="D1016" s="55"/>
      <c r="E1016" s="55"/>
      <c r="F1016" s="43">
        <f t="shared" si="576"/>
        <v>0</v>
      </c>
      <c r="G1016" s="43"/>
      <c r="H1016" s="55"/>
      <c r="I1016" s="505"/>
      <c r="J1016" s="55"/>
      <c r="K1016" s="55"/>
      <c r="L1016" s="55"/>
      <c r="M1016" s="505"/>
      <c r="N1016" s="55"/>
      <c r="O1016" s="55"/>
      <c r="P1016" s="55"/>
      <c r="Q1016" s="55"/>
      <c r="R1016" s="55"/>
      <c r="S1016" s="55"/>
      <c r="T1016" s="55"/>
      <c r="U1016" s="43" t="e">
        <f>SUM(#REF!+#REF!)</f>
        <v>#REF!</v>
      </c>
      <c r="V1016" s="55"/>
      <c r="W1016" s="43">
        <f t="shared" si="559"/>
        <v>0</v>
      </c>
      <c r="X1016" s="56"/>
      <c r="Y1016" s="55"/>
    </row>
    <row r="1017" spans="1:25" s="61" customFormat="1" hidden="1" x14ac:dyDescent="0.25">
      <c r="A1017" s="58"/>
      <c r="B1017" s="58">
        <v>426</v>
      </c>
      <c r="C1017" s="73"/>
      <c r="D1017" s="60">
        <f>SUM(D1018+D1019)</f>
        <v>0</v>
      </c>
      <c r="E1017" s="60">
        <f>SUM(E1018+E1019)</f>
        <v>0</v>
      </c>
      <c r="F1017" s="43">
        <f t="shared" si="576"/>
        <v>0</v>
      </c>
      <c r="G1017" s="60"/>
      <c r="H1017" s="60">
        <f>SUM(H1018+H1019)</f>
        <v>0</v>
      </c>
      <c r="I1017" s="506">
        <f>SUM(I1018+I1019)</f>
        <v>0</v>
      </c>
      <c r="J1017" s="60">
        <f t="shared" ref="J1017:T1017" si="581">SUM(J1018+J1019)</f>
        <v>0</v>
      </c>
      <c r="K1017" s="60">
        <f t="shared" ref="K1017" si="582">SUM(K1018+K1019)</f>
        <v>0</v>
      </c>
      <c r="L1017" s="60">
        <f t="shared" si="581"/>
        <v>0</v>
      </c>
      <c r="M1017" s="506">
        <f t="shared" si="581"/>
        <v>0</v>
      </c>
      <c r="N1017" s="60">
        <f>SUM(N1018+N1019)</f>
        <v>0</v>
      </c>
      <c r="O1017" s="60">
        <f>SUM(O1018+O1019)</f>
        <v>0</v>
      </c>
      <c r="P1017" s="60">
        <f t="shared" si="581"/>
        <v>0</v>
      </c>
      <c r="Q1017" s="60">
        <f t="shared" si="581"/>
        <v>0</v>
      </c>
      <c r="R1017" s="60">
        <f t="shared" si="581"/>
        <v>0</v>
      </c>
      <c r="S1017" s="60">
        <f t="shared" si="581"/>
        <v>0</v>
      </c>
      <c r="T1017" s="60">
        <f t="shared" si="581"/>
        <v>0</v>
      </c>
      <c r="U1017" s="43" t="e">
        <f>SUM(#REF!+#REF!)</f>
        <v>#REF!</v>
      </c>
      <c r="V1017" s="60">
        <f>SUM(V1018+V1019)</f>
        <v>0</v>
      </c>
      <c r="W1017" s="43">
        <f t="shared" si="559"/>
        <v>0</v>
      </c>
      <c r="X1017" s="51">
        <v>0</v>
      </c>
      <c r="Y1017" s="60">
        <f>SUM(Y1018+Y1019)</f>
        <v>0</v>
      </c>
    </row>
    <row r="1018" spans="1:25" s="57" customFormat="1" hidden="1" x14ac:dyDescent="0.25">
      <c r="A1018" s="52"/>
      <c r="B1018" s="67">
        <v>4262</v>
      </c>
      <c r="C1018" s="68" t="s">
        <v>181</v>
      </c>
      <c r="D1018" s="55"/>
      <c r="E1018" s="55"/>
      <c r="F1018" s="43">
        <f t="shared" si="576"/>
        <v>0</v>
      </c>
      <c r="G1018" s="43"/>
      <c r="H1018" s="55"/>
      <c r="I1018" s="505"/>
      <c r="J1018" s="55"/>
      <c r="K1018" s="55"/>
      <c r="L1018" s="55"/>
      <c r="M1018" s="505"/>
      <c r="N1018" s="55"/>
      <c r="O1018" s="55"/>
      <c r="P1018" s="55"/>
      <c r="Q1018" s="55"/>
      <c r="R1018" s="55"/>
      <c r="S1018" s="55"/>
      <c r="T1018" s="55"/>
      <c r="U1018" s="43" t="e">
        <f>SUM(#REF!+#REF!)</f>
        <v>#REF!</v>
      </c>
      <c r="V1018" s="55"/>
      <c r="W1018" s="43">
        <f t="shared" si="559"/>
        <v>0</v>
      </c>
      <c r="X1018" s="56"/>
      <c r="Y1018" s="55"/>
    </row>
    <row r="1019" spans="1:25" s="57" customFormat="1" hidden="1" x14ac:dyDescent="0.25">
      <c r="A1019" s="52"/>
      <c r="B1019" s="67">
        <v>4263</v>
      </c>
      <c r="C1019" s="68" t="s">
        <v>182</v>
      </c>
      <c r="D1019" s="55"/>
      <c r="E1019" s="55"/>
      <c r="F1019" s="43">
        <f t="shared" si="576"/>
        <v>0</v>
      </c>
      <c r="G1019" s="43"/>
      <c r="H1019" s="55"/>
      <c r="I1019" s="505"/>
      <c r="J1019" s="55"/>
      <c r="K1019" s="55"/>
      <c r="L1019" s="55"/>
      <c r="M1019" s="505"/>
      <c r="N1019" s="55"/>
      <c r="O1019" s="55"/>
      <c r="P1019" s="55"/>
      <c r="Q1019" s="55"/>
      <c r="R1019" s="55"/>
      <c r="S1019" s="55"/>
      <c r="T1019" s="55"/>
      <c r="U1019" s="43" t="e">
        <f>SUM(#REF!+#REF!)</f>
        <v>#REF!</v>
      </c>
      <c r="V1019" s="55"/>
      <c r="W1019" s="43">
        <f t="shared" si="559"/>
        <v>0</v>
      </c>
      <c r="X1019" s="56"/>
      <c r="Y1019" s="55"/>
    </row>
    <row r="1020" spans="1:25" hidden="1" x14ac:dyDescent="0.25">
      <c r="W1020" s="43">
        <f t="shared" si="559"/>
        <v>0</v>
      </c>
      <c r="X1020" s="74"/>
    </row>
    <row r="1021" spans="1:25" s="46" customFormat="1" hidden="1" x14ac:dyDescent="0.25">
      <c r="B1021" s="50"/>
      <c r="C1021" s="77" t="s">
        <v>198</v>
      </c>
      <c r="D1021" s="49">
        <f>SUM(D1022+D1079)</f>
        <v>0</v>
      </c>
      <c r="E1021" s="49">
        <f>SUM(E1022+E1079)</f>
        <v>0</v>
      </c>
      <c r="F1021" s="43">
        <f t="shared" ref="F1021:F1052" si="583">SUM(H1021:T1021)</f>
        <v>0</v>
      </c>
      <c r="G1021" s="49"/>
      <c r="H1021" s="49">
        <f>SUM(H1022+H1079)</f>
        <v>0</v>
      </c>
      <c r="I1021" s="368">
        <f>SUM(I1022+I1079)</f>
        <v>0</v>
      </c>
      <c r="J1021" s="49">
        <f t="shared" ref="J1021:T1021" si="584">SUM(J1022+J1079)</f>
        <v>0</v>
      </c>
      <c r="K1021" s="49">
        <f t="shared" ref="K1021" si="585">SUM(K1022+K1079)</f>
        <v>0</v>
      </c>
      <c r="L1021" s="49">
        <f t="shared" si="584"/>
        <v>0</v>
      </c>
      <c r="M1021" s="368">
        <f t="shared" si="584"/>
        <v>0</v>
      </c>
      <c r="N1021" s="49">
        <f>SUM(N1022+N1079)</f>
        <v>0</v>
      </c>
      <c r="O1021" s="49">
        <f>SUM(O1022+O1079)</f>
        <v>0</v>
      </c>
      <c r="P1021" s="49">
        <f t="shared" si="584"/>
        <v>0</v>
      </c>
      <c r="Q1021" s="49">
        <f t="shared" si="584"/>
        <v>0</v>
      </c>
      <c r="R1021" s="49">
        <f t="shared" si="584"/>
        <v>0</v>
      </c>
      <c r="S1021" s="49">
        <f t="shared" si="584"/>
        <v>0</v>
      </c>
      <c r="T1021" s="49">
        <f t="shared" si="584"/>
        <v>0</v>
      </c>
      <c r="U1021" s="43" t="e">
        <f>SUM(#REF!+#REF!)</f>
        <v>#REF!</v>
      </c>
      <c r="V1021" s="49">
        <f>SUM(V1022+V1079)</f>
        <v>0</v>
      </c>
      <c r="W1021" s="43">
        <f t="shared" si="559"/>
        <v>0</v>
      </c>
      <c r="X1021" s="51"/>
      <c r="Y1021" s="49"/>
    </row>
    <row r="1022" spans="1:25" s="46" customFormat="1" hidden="1" x14ac:dyDescent="0.25">
      <c r="B1022" s="50">
        <v>3</v>
      </c>
      <c r="C1022" s="46" t="s">
        <v>74</v>
      </c>
      <c r="D1022" s="49">
        <f>SUM(D1023+D1035+D1068)</f>
        <v>0</v>
      </c>
      <c r="E1022" s="49">
        <f>SUM(E1023+E1035+E1068)</f>
        <v>0</v>
      </c>
      <c r="F1022" s="43">
        <f t="shared" si="583"/>
        <v>0</v>
      </c>
      <c r="G1022" s="49"/>
      <c r="H1022" s="49">
        <f>SUM(H1023+H1035+H1068)</f>
        <v>0</v>
      </c>
      <c r="I1022" s="368">
        <f>SUM(I1023+I1035+I1068)</f>
        <v>0</v>
      </c>
      <c r="J1022" s="49">
        <f t="shared" ref="J1022:T1022" si="586">SUM(J1023+J1035+J1068)</f>
        <v>0</v>
      </c>
      <c r="K1022" s="49">
        <f t="shared" ref="K1022" si="587">SUM(K1023+K1035+K1068)</f>
        <v>0</v>
      </c>
      <c r="L1022" s="49">
        <f t="shared" si="586"/>
        <v>0</v>
      </c>
      <c r="M1022" s="368">
        <f t="shared" si="586"/>
        <v>0</v>
      </c>
      <c r="N1022" s="49">
        <f>SUM(N1023+N1035+N1068)</f>
        <v>0</v>
      </c>
      <c r="O1022" s="49">
        <f>SUM(O1023+O1035+O1068)</f>
        <v>0</v>
      </c>
      <c r="P1022" s="49">
        <f t="shared" si="586"/>
        <v>0</v>
      </c>
      <c r="Q1022" s="49">
        <f t="shared" si="586"/>
        <v>0</v>
      </c>
      <c r="R1022" s="49">
        <f t="shared" si="586"/>
        <v>0</v>
      </c>
      <c r="S1022" s="49">
        <f t="shared" si="586"/>
        <v>0</v>
      </c>
      <c r="T1022" s="49">
        <f t="shared" si="586"/>
        <v>0</v>
      </c>
      <c r="U1022" s="43" t="e">
        <f>SUM(#REF!+#REF!)</f>
        <v>#REF!</v>
      </c>
      <c r="V1022" s="49">
        <f>SUM(V1023+V1035+V1068)</f>
        <v>0</v>
      </c>
      <c r="W1022" s="43">
        <f t="shared" si="559"/>
        <v>0</v>
      </c>
      <c r="X1022" s="51"/>
      <c r="Y1022" s="49"/>
    </row>
    <row r="1023" spans="1:25" s="46" customFormat="1" hidden="1" x14ac:dyDescent="0.25">
      <c r="B1023" s="50">
        <v>31</v>
      </c>
      <c r="D1023" s="49">
        <f>SUM(D1024+D1029+D1031)</f>
        <v>0</v>
      </c>
      <c r="E1023" s="49">
        <f>SUM(E1024+E1029+E1031)</f>
        <v>0</v>
      </c>
      <c r="F1023" s="43">
        <f t="shared" si="583"/>
        <v>0</v>
      </c>
      <c r="G1023" s="49"/>
      <c r="H1023" s="49">
        <f>SUM(H1024+H1029+H1031)</f>
        <v>0</v>
      </c>
      <c r="I1023" s="368">
        <f>SUM(I1024+I1029+I1031)</f>
        <v>0</v>
      </c>
      <c r="J1023" s="49">
        <f t="shared" ref="J1023:T1023" si="588">SUM(J1024+J1029+J1031)</f>
        <v>0</v>
      </c>
      <c r="K1023" s="49">
        <f t="shared" ref="K1023" si="589">SUM(K1024+K1029+K1031)</f>
        <v>0</v>
      </c>
      <c r="L1023" s="49">
        <f t="shared" si="588"/>
        <v>0</v>
      </c>
      <c r="M1023" s="368">
        <f t="shared" si="588"/>
        <v>0</v>
      </c>
      <c r="N1023" s="49">
        <f>SUM(N1024+N1029+N1031)</f>
        <v>0</v>
      </c>
      <c r="O1023" s="49">
        <f>SUM(O1024+O1029+O1031)</f>
        <v>0</v>
      </c>
      <c r="P1023" s="49">
        <f t="shared" si="588"/>
        <v>0</v>
      </c>
      <c r="Q1023" s="49">
        <f t="shared" si="588"/>
        <v>0</v>
      </c>
      <c r="R1023" s="49">
        <f t="shared" si="588"/>
        <v>0</v>
      </c>
      <c r="S1023" s="49">
        <f t="shared" si="588"/>
        <v>0</v>
      </c>
      <c r="T1023" s="49">
        <f t="shared" si="588"/>
        <v>0</v>
      </c>
      <c r="U1023" s="43" t="e">
        <f>SUM(#REF!+#REF!)</f>
        <v>#REF!</v>
      </c>
      <c r="V1023" s="49">
        <f>SUM(V1024+V1029+V1031)</f>
        <v>0</v>
      </c>
      <c r="W1023" s="43">
        <f t="shared" si="559"/>
        <v>0</v>
      </c>
      <c r="X1023" s="51"/>
      <c r="Y1023" s="49"/>
    </row>
    <row r="1024" spans="1:25" s="46" customFormat="1" hidden="1" x14ac:dyDescent="0.25">
      <c r="B1024" s="50">
        <v>311</v>
      </c>
      <c r="D1024" s="49">
        <f>SUM(D1025+D1026+D1027+D1028)</f>
        <v>0</v>
      </c>
      <c r="E1024" s="49">
        <f>SUM(E1025+E1026+E1027+E1028)</f>
        <v>0</v>
      </c>
      <c r="F1024" s="43">
        <f t="shared" si="583"/>
        <v>0</v>
      </c>
      <c r="G1024" s="49"/>
      <c r="H1024" s="49">
        <f>SUM(H1025+H1026+H1027+H1028)</f>
        <v>0</v>
      </c>
      <c r="I1024" s="368">
        <f>SUM(I1025+I1026+I1027+I1028)</f>
        <v>0</v>
      </c>
      <c r="J1024" s="49">
        <f t="shared" ref="J1024:T1024" si="590">SUM(J1025+J1026+J1027+J1028)</f>
        <v>0</v>
      </c>
      <c r="K1024" s="49">
        <f t="shared" ref="K1024" si="591">SUM(K1025+K1026+K1027+K1028)</f>
        <v>0</v>
      </c>
      <c r="L1024" s="49">
        <f t="shared" si="590"/>
        <v>0</v>
      </c>
      <c r="M1024" s="368">
        <f t="shared" si="590"/>
        <v>0</v>
      </c>
      <c r="N1024" s="49">
        <f>SUM(N1025+N1026+N1027+N1028)</f>
        <v>0</v>
      </c>
      <c r="O1024" s="49">
        <f>SUM(O1025+O1026+O1027+O1028)</f>
        <v>0</v>
      </c>
      <c r="P1024" s="49">
        <f t="shared" si="590"/>
        <v>0</v>
      </c>
      <c r="Q1024" s="49">
        <f t="shared" si="590"/>
        <v>0</v>
      </c>
      <c r="R1024" s="49">
        <f t="shared" si="590"/>
        <v>0</v>
      </c>
      <c r="S1024" s="49">
        <f t="shared" si="590"/>
        <v>0</v>
      </c>
      <c r="T1024" s="49">
        <f t="shared" si="590"/>
        <v>0</v>
      </c>
      <c r="U1024" s="43" t="e">
        <f>SUM(#REF!+#REF!)</f>
        <v>#REF!</v>
      </c>
      <c r="V1024" s="49">
        <f>SUM(V1025+V1026+V1027+V1028)</f>
        <v>0</v>
      </c>
      <c r="W1024" s="43">
        <f t="shared" si="559"/>
        <v>0</v>
      </c>
      <c r="X1024" s="51"/>
      <c r="Y1024" s="49"/>
    </row>
    <row r="1025" spans="1:25" s="57" customFormat="1" hidden="1" x14ac:dyDescent="0.25">
      <c r="A1025" s="52"/>
      <c r="B1025" s="53" t="s">
        <v>75</v>
      </c>
      <c r="C1025" s="54" t="s">
        <v>76</v>
      </c>
      <c r="D1025" s="55"/>
      <c r="E1025" s="55"/>
      <c r="F1025" s="43">
        <f t="shared" si="583"/>
        <v>0</v>
      </c>
      <c r="G1025" s="43"/>
      <c r="H1025" s="55"/>
      <c r="I1025" s="505"/>
      <c r="J1025" s="55"/>
      <c r="K1025" s="55"/>
      <c r="L1025" s="55"/>
      <c r="M1025" s="508"/>
      <c r="N1025" s="55"/>
      <c r="O1025" s="55"/>
      <c r="P1025" s="55"/>
      <c r="Q1025" s="55"/>
      <c r="R1025" s="55"/>
      <c r="S1025" s="55"/>
      <c r="T1025" s="55"/>
      <c r="U1025" s="43" t="e">
        <f>SUM(#REF!+#REF!)</f>
        <v>#REF!</v>
      </c>
      <c r="V1025" s="55"/>
      <c r="W1025" s="43">
        <f t="shared" si="559"/>
        <v>0</v>
      </c>
      <c r="X1025" s="56"/>
      <c r="Y1025" s="55"/>
    </row>
    <row r="1026" spans="1:25" s="57" customFormat="1" hidden="1" x14ac:dyDescent="0.25">
      <c r="A1026" s="52"/>
      <c r="B1026" s="53" t="s">
        <v>77</v>
      </c>
      <c r="C1026" s="54" t="s">
        <v>78</v>
      </c>
      <c r="D1026" s="55"/>
      <c r="E1026" s="55"/>
      <c r="F1026" s="43">
        <f t="shared" si="583"/>
        <v>0</v>
      </c>
      <c r="G1026" s="43"/>
      <c r="H1026" s="55"/>
      <c r="I1026" s="505"/>
      <c r="J1026" s="55"/>
      <c r="K1026" s="55"/>
      <c r="L1026" s="55"/>
      <c r="M1026" s="505"/>
      <c r="N1026" s="55"/>
      <c r="O1026" s="55"/>
      <c r="P1026" s="55"/>
      <c r="Q1026" s="55"/>
      <c r="R1026" s="55"/>
      <c r="S1026" s="55"/>
      <c r="T1026" s="55"/>
      <c r="U1026" s="43" t="e">
        <f>SUM(#REF!+#REF!)</f>
        <v>#REF!</v>
      </c>
      <c r="V1026" s="55"/>
      <c r="W1026" s="43">
        <f t="shared" si="559"/>
        <v>0</v>
      </c>
      <c r="X1026" s="56"/>
      <c r="Y1026" s="55"/>
    </row>
    <row r="1027" spans="1:25" s="57" customFormat="1" hidden="1" x14ac:dyDescent="0.25">
      <c r="A1027" s="52"/>
      <c r="B1027" s="53" t="s">
        <v>79</v>
      </c>
      <c r="C1027" s="54" t="s">
        <v>80</v>
      </c>
      <c r="D1027" s="55"/>
      <c r="E1027" s="55"/>
      <c r="F1027" s="43">
        <f t="shared" si="583"/>
        <v>0</v>
      </c>
      <c r="G1027" s="43"/>
      <c r="H1027" s="55"/>
      <c r="I1027" s="505"/>
      <c r="J1027" s="55"/>
      <c r="K1027" s="55"/>
      <c r="L1027" s="55"/>
      <c r="M1027" s="505"/>
      <c r="N1027" s="55"/>
      <c r="O1027" s="55"/>
      <c r="P1027" s="55"/>
      <c r="Q1027" s="55"/>
      <c r="R1027" s="55"/>
      <c r="S1027" s="55"/>
      <c r="T1027" s="55"/>
      <c r="U1027" s="43" t="e">
        <f>SUM(#REF!+#REF!)</f>
        <v>#REF!</v>
      </c>
      <c r="V1027" s="55"/>
      <c r="W1027" s="43">
        <f t="shared" si="559"/>
        <v>0</v>
      </c>
      <c r="X1027" s="56"/>
      <c r="Y1027" s="55"/>
    </row>
    <row r="1028" spans="1:25" s="57" customFormat="1" hidden="1" x14ac:dyDescent="0.25">
      <c r="A1028" s="52"/>
      <c r="B1028" s="53" t="s">
        <v>81</v>
      </c>
      <c r="C1028" s="54" t="s">
        <v>82</v>
      </c>
      <c r="D1028" s="55"/>
      <c r="E1028" s="55"/>
      <c r="F1028" s="43">
        <f t="shared" si="583"/>
        <v>0</v>
      </c>
      <c r="G1028" s="43"/>
      <c r="H1028" s="55"/>
      <c r="I1028" s="505"/>
      <c r="J1028" s="55"/>
      <c r="K1028" s="55"/>
      <c r="L1028" s="55"/>
      <c r="M1028" s="505"/>
      <c r="N1028" s="55"/>
      <c r="O1028" s="55"/>
      <c r="P1028" s="55"/>
      <c r="Q1028" s="55"/>
      <c r="R1028" s="55"/>
      <c r="S1028" s="55"/>
      <c r="T1028" s="55"/>
      <c r="U1028" s="43" t="e">
        <f>SUM(#REF!+#REF!)</f>
        <v>#REF!</v>
      </c>
      <c r="V1028" s="55"/>
      <c r="W1028" s="43">
        <f t="shared" si="559"/>
        <v>0</v>
      </c>
      <c r="X1028" s="56"/>
      <c r="Y1028" s="55"/>
    </row>
    <row r="1029" spans="1:25" s="61" customFormat="1" hidden="1" x14ac:dyDescent="0.25">
      <c r="A1029" s="58"/>
      <c r="B1029" s="58">
        <v>312</v>
      </c>
      <c r="C1029" s="59"/>
      <c r="D1029" s="60">
        <f>SUM(D1030)</f>
        <v>0</v>
      </c>
      <c r="E1029" s="60">
        <f t="shared" ref="E1029:V1029" si="592">SUM(E1030)</f>
        <v>0</v>
      </c>
      <c r="F1029" s="43">
        <f t="shared" si="583"/>
        <v>0</v>
      </c>
      <c r="G1029" s="60"/>
      <c r="H1029" s="60">
        <f t="shared" si="592"/>
        <v>0</v>
      </c>
      <c r="I1029" s="506">
        <f t="shared" si="592"/>
        <v>0</v>
      </c>
      <c r="J1029" s="60">
        <f t="shared" si="592"/>
        <v>0</v>
      </c>
      <c r="K1029" s="60">
        <f t="shared" si="592"/>
        <v>0</v>
      </c>
      <c r="L1029" s="60">
        <f t="shared" si="592"/>
        <v>0</v>
      </c>
      <c r="M1029" s="506">
        <f t="shared" si="592"/>
        <v>0</v>
      </c>
      <c r="N1029" s="60">
        <f t="shared" si="592"/>
        <v>0</v>
      </c>
      <c r="O1029" s="60">
        <f t="shared" si="592"/>
        <v>0</v>
      </c>
      <c r="P1029" s="60">
        <f t="shared" si="592"/>
        <v>0</v>
      </c>
      <c r="Q1029" s="60">
        <f t="shared" si="592"/>
        <v>0</v>
      </c>
      <c r="R1029" s="60">
        <f t="shared" si="592"/>
        <v>0</v>
      </c>
      <c r="S1029" s="60">
        <f t="shared" si="592"/>
        <v>0</v>
      </c>
      <c r="T1029" s="60">
        <f t="shared" si="592"/>
        <v>0</v>
      </c>
      <c r="U1029" s="43" t="e">
        <f>SUM(#REF!+#REF!)</f>
        <v>#REF!</v>
      </c>
      <c r="V1029" s="60">
        <f t="shared" si="592"/>
        <v>0</v>
      </c>
      <c r="W1029" s="43">
        <f t="shared" si="559"/>
        <v>0</v>
      </c>
      <c r="X1029" s="51"/>
      <c r="Y1029" s="60"/>
    </row>
    <row r="1030" spans="1:25" s="57" customFormat="1" hidden="1" x14ac:dyDescent="0.25">
      <c r="A1030" s="52"/>
      <c r="B1030" s="53" t="s">
        <v>83</v>
      </c>
      <c r="C1030" s="54" t="s">
        <v>84</v>
      </c>
      <c r="D1030" s="55"/>
      <c r="E1030" s="55"/>
      <c r="F1030" s="43">
        <f t="shared" si="583"/>
        <v>0</v>
      </c>
      <c r="G1030" s="43"/>
      <c r="H1030" s="55"/>
      <c r="I1030" s="505"/>
      <c r="J1030" s="55"/>
      <c r="K1030" s="55"/>
      <c r="L1030" s="55"/>
      <c r="M1030" s="508"/>
      <c r="N1030" s="55"/>
      <c r="O1030" s="55"/>
      <c r="P1030" s="55"/>
      <c r="Q1030" s="55"/>
      <c r="R1030" s="55"/>
      <c r="S1030" s="55"/>
      <c r="T1030" s="55"/>
      <c r="U1030" s="43" t="e">
        <f>SUM(#REF!+#REF!)</f>
        <v>#REF!</v>
      </c>
      <c r="V1030" s="55"/>
      <c r="W1030" s="43">
        <f t="shared" si="559"/>
        <v>0</v>
      </c>
      <c r="X1030" s="56"/>
      <c r="Y1030" s="55"/>
    </row>
    <row r="1031" spans="1:25" s="61" customFormat="1" hidden="1" x14ac:dyDescent="0.25">
      <c r="A1031" s="58"/>
      <c r="B1031" s="58">
        <v>313</v>
      </c>
      <c r="C1031" s="59"/>
      <c r="D1031" s="60">
        <f>SUM(D1032+D1033+D1034)</f>
        <v>0</v>
      </c>
      <c r="E1031" s="60">
        <f>SUM(E1032+E1033+E1034)</f>
        <v>0</v>
      </c>
      <c r="F1031" s="43">
        <f t="shared" si="583"/>
        <v>0</v>
      </c>
      <c r="G1031" s="60"/>
      <c r="H1031" s="60">
        <f>SUM(H1032+H1033+H1034)</f>
        <v>0</v>
      </c>
      <c r="I1031" s="506">
        <f>SUM(I1032+I1033+I1034)</f>
        <v>0</v>
      </c>
      <c r="J1031" s="60">
        <f t="shared" ref="J1031:T1031" si="593">SUM(J1032+J1033+J1034)</f>
        <v>0</v>
      </c>
      <c r="K1031" s="60">
        <f t="shared" ref="K1031" si="594">SUM(K1032+K1033+K1034)</f>
        <v>0</v>
      </c>
      <c r="L1031" s="60">
        <f t="shared" si="593"/>
        <v>0</v>
      </c>
      <c r="M1031" s="506">
        <f t="shared" si="593"/>
        <v>0</v>
      </c>
      <c r="N1031" s="60">
        <f>SUM(N1032+N1033+N1034)</f>
        <v>0</v>
      </c>
      <c r="O1031" s="60">
        <f>SUM(O1032+O1033+O1034)</f>
        <v>0</v>
      </c>
      <c r="P1031" s="60">
        <f t="shared" si="593"/>
        <v>0</v>
      </c>
      <c r="Q1031" s="60">
        <f t="shared" si="593"/>
        <v>0</v>
      </c>
      <c r="R1031" s="60">
        <f t="shared" si="593"/>
        <v>0</v>
      </c>
      <c r="S1031" s="60">
        <f t="shared" si="593"/>
        <v>0</v>
      </c>
      <c r="T1031" s="60">
        <f t="shared" si="593"/>
        <v>0</v>
      </c>
      <c r="U1031" s="43" t="e">
        <f>SUM(#REF!+#REF!)</f>
        <v>#REF!</v>
      </c>
      <c r="V1031" s="60">
        <f>SUM(V1032+V1033+V1034)</f>
        <v>0</v>
      </c>
      <c r="W1031" s="43">
        <f t="shared" si="559"/>
        <v>0</v>
      </c>
      <c r="X1031" s="51"/>
      <c r="Y1031" s="60"/>
    </row>
    <row r="1032" spans="1:25" s="57" customFormat="1" hidden="1" x14ac:dyDescent="0.25">
      <c r="A1032" s="52"/>
      <c r="B1032" s="53" t="s">
        <v>85</v>
      </c>
      <c r="C1032" s="54" t="s">
        <v>86</v>
      </c>
      <c r="D1032" s="55"/>
      <c r="E1032" s="55"/>
      <c r="F1032" s="43">
        <f t="shared" si="583"/>
        <v>0</v>
      </c>
      <c r="G1032" s="43"/>
      <c r="H1032" s="55"/>
      <c r="I1032" s="505"/>
      <c r="J1032" s="55"/>
      <c r="K1032" s="55"/>
      <c r="L1032" s="55"/>
      <c r="M1032" s="505"/>
      <c r="N1032" s="55"/>
      <c r="O1032" s="55"/>
      <c r="P1032" s="55"/>
      <c r="Q1032" s="55"/>
      <c r="R1032" s="55"/>
      <c r="S1032" s="55"/>
      <c r="T1032" s="55"/>
      <c r="U1032" s="43" t="e">
        <f>SUM(#REF!+#REF!)</f>
        <v>#REF!</v>
      </c>
      <c r="V1032" s="55"/>
      <c r="W1032" s="43">
        <f t="shared" si="559"/>
        <v>0</v>
      </c>
      <c r="X1032" s="56"/>
      <c r="Y1032" s="55"/>
    </row>
    <row r="1033" spans="1:25" s="57" customFormat="1" hidden="1" x14ac:dyDescent="0.25">
      <c r="A1033" s="52"/>
      <c r="B1033" s="53" t="s">
        <v>87</v>
      </c>
      <c r="C1033" s="54" t="s">
        <v>88</v>
      </c>
      <c r="D1033" s="55"/>
      <c r="E1033" s="55"/>
      <c r="F1033" s="43">
        <f t="shared" si="583"/>
        <v>0</v>
      </c>
      <c r="G1033" s="43"/>
      <c r="H1033" s="55"/>
      <c r="I1033" s="505"/>
      <c r="J1033" s="55"/>
      <c r="K1033" s="55"/>
      <c r="L1033" s="55"/>
      <c r="M1033" s="505"/>
      <c r="N1033" s="55"/>
      <c r="O1033" s="55"/>
      <c r="P1033" s="55"/>
      <c r="Q1033" s="55"/>
      <c r="R1033" s="55"/>
      <c r="S1033" s="55"/>
      <c r="T1033" s="55"/>
      <c r="U1033" s="43" t="e">
        <f>SUM(#REF!+#REF!)</f>
        <v>#REF!</v>
      </c>
      <c r="V1033" s="55"/>
      <c r="W1033" s="43">
        <f t="shared" si="559"/>
        <v>0</v>
      </c>
      <c r="X1033" s="56"/>
      <c r="Y1033" s="55"/>
    </row>
    <row r="1034" spans="1:25" s="57" customFormat="1" ht="12.75" hidden="1" customHeight="1" x14ac:dyDescent="0.25">
      <c r="A1034" s="52"/>
      <c r="B1034" s="53" t="s">
        <v>89</v>
      </c>
      <c r="C1034" s="54" t="s">
        <v>90</v>
      </c>
      <c r="D1034" s="55"/>
      <c r="E1034" s="55"/>
      <c r="F1034" s="43">
        <f t="shared" si="583"/>
        <v>0</v>
      </c>
      <c r="G1034" s="43"/>
      <c r="H1034" s="55"/>
      <c r="I1034" s="505"/>
      <c r="J1034" s="55"/>
      <c r="K1034" s="55"/>
      <c r="L1034" s="55"/>
      <c r="M1034" s="505"/>
      <c r="N1034" s="55"/>
      <c r="O1034" s="55"/>
      <c r="P1034" s="55"/>
      <c r="Q1034" s="55"/>
      <c r="R1034" s="55"/>
      <c r="S1034" s="55"/>
      <c r="T1034" s="55"/>
      <c r="U1034" s="43" t="e">
        <f>SUM(#REF!+#REF!)</f>
        <v>#REF!</v>
      </c>
      <c r="V1034" s="55"/>
      <c r="W1034" s="43">
        <f t="shared" si="559"/>
        <v>0</v>
      </c>
      <c r="X1034" s="56"/>
      <c r="Y1034" s="55"/>
    </row>
    <row r="1035" spans="1:25" s="61" customFormat="1" ht="12.75" hidden="1" customHeight="1" x14ac:dyDescent="0.25">
      <c r="A1035" s="58"/>
      <c r="B1035" s="58">
        <v>32</v>
      </c>
      <c r="C1035" s="59"/>
      <c r="D1035" s="60">
        <f>SUM(D1036+D1041+D1048+D1058+D1060)</f>
        <v>0</v>
      </c>
      <c r="E1035" s="60">
        <f>SUM(E1036+E1041+E1048+E1058+E1060)</f>
        <v>0</v>
      </c>
      <c r="F1035" s="43">
        <f t="shared" si="583"/>
        <v>0</v>
      </c>
      <c r="G1035" s="60"/>
      <c r="H1035" s="60">
        <f>SUM(H1036+H1041+H1048+H1058+H1060)</f>
        <v>0</v>
      </c>
      <c r="I1035" s="506">
        <f>SUM(I1036+I1041+I1048+I1058+I1060)</f>
        <v>0</v>
      </c>
      <c r="J1035" s="60">
        <f t="shared" ref="J1035:T1035" si="595">SUM(J1036+J1041+J1048+J1058+J1060)</f>
        <v>0</v>
      </c>
      <c r="K1035" s="60">
        <f t="shared" ref="K1035" si="596">SUM(K1036+K1041+K1048+K1058+K1060)</f>
        <v>0</v>
      </c>
      <c r="L1035" s="60">
        <f t="shared" si="595"/>
        <v>0</v>
      </c>
      <c r="M1035" s="506">
        <f t="shared" si="595"/>
        <v>0</v>
      </c>
      <c r="N1035" s="60">
        <f>SUM(N1036+N1041+N1048+N1058+N1060)</f>
        <v>0</v>
      </c>
      <c r="O1035" s="60">
        <f>SUM(O1036+O1041+O1048+O1058+O1060)</f>
        <v>0</v>
      </c>
      <c r="P1035" s="60">
        <f t="shared" si="595"/>
        <v>0</v>
      </c>
      <c r="Q1035" s="60">
        <f t="shared" si="595"/>
        <v>0</v>
      </c>
      <c r="R1035" s="60">
        <f t="shared" si="595"/>
        <v>0</v>
      </c>
      <c r="S1035" s="60">
        <f t="shared" si="595"/>
        <v>0</v>
      </c>
      <c r="T1035" s="60">
        <f t="shared" si="595"/>
        <v>0</v>
      </c>
      <c r="U1035" s="43" t="e">
        <f>SUM(#REF!+#REF!)</f>
        <v>#REF!</v>
      </c>
      <c r="V1035" s="60">
        <f>SUM(V1036+V1041+V1048+V1058+V1060)</f>
        <v>0</v>
      </c>
      <c r="W1035" s="43">
        <f t="shared" ref="W1035:W1098" si="597">SUM(H1035:R1035)</f>
        <v>0</v>
      </c>
      <c r="X1035" s="51"/>
      <c r="Y1035" s="60"/>
    </row>
    <row r="1036" spans="1:25" s="61" customFormat="1" ht="12.75" hidden="1" customHeight="1" x14ac:dyDescent="0.25">
      <c r="A1036" s="58"/>
      <c r="B1036" s="58">
        <v>321</v>
      </c>
      <c r="C1036" s="59"/>
      <c r="D1036" s="60">
        <f>SUM(D1037+D1038+D1039+D1040)</f>
        <v>0</v>
      </c>
      <c r="E1036" s="60">
        <f>SUM(E1037+E1038+E1039+E1040)</f>
        <v>0</v>
      </c>
      <c r="F1036" s="43">
        <f t="shared" si="583"/>
        <v>0</v>
      </c>
      <c r="G1036" s="60"/>
      <c r="H1036" s="60">
        <f>SUM(H1037+H1038+H1039+H1040)</f>
        <v>0</v>
      </c>
      <c r="I1036" s="506">
        <f>SUM(I1037+I1038+I1039+I1040)</f>
        <v>0</v>
      </c>
      <c r="J1036" s="60">
        <f t="shared" ref="J1036:T1036" si="598">SUM(J1037+J1038+J1039+J1040)</f>
        <v>0</v>
      </c>
      <c r="K1036" s="60">
        <f t="shared" ref="K1036" si="599">SUM(K1037+K1038+K1039+K1040)</f>
        <v>0</v>
      </c>
      <c r="L1036" s="60">
        <f t="shared" si="598"/>
        <v>0</v>
      </c>
      <c r="M1036" s="506">
        <f t="shared" si="598"/>
        <v>0</v>
      </c>
      <c r="N1036" s="60">
        <f>SUM(N1037+N1038+N1039+N1040)</f>
        <v>0</v>
      </c>
      <c r="O1036" s="60">
        <f>SUM(O1037+O1038+O1039+O1040)</f>
        <v>0</v>
      </c>
      <c r="P1036" s="60">
        <f t="shared" si="598"/>
        <v>0</v>
      </c>
      <c r="Q1036" s="60">
        <f t="shared" si="598"/>
        <v>0</v>
      </c>
      <c r="R1036" s="60">
        <f t="shared" si="598"/>
        <v>0</v>
      </c>
      <c r="S1036" s="60">
        <f t="shared" si="598"/>
        <v>0</v>
      </c>
      <c r="T1036" s="60">
        <f t="shared" si="598"/>
        <v>0</v>
      </c>
      <c r="U1036" s="43" t="e">
        <f>SUM(#REF!+#REF!)</f>
        <v>#REF!</v>
      </c>
      <c r="V1036" s="60">
        <f>SUM(V1037+V1038+V1039+V1040)</f>
        <v>0</v>
      </c>
      <c r="W1036" s="43">
        <f t="shared" si="597"/>
        <v>0</v>
      </c>
      <c r="X1036" s="51"/>
      <c r="Y1036" s="60"/>
    </row>
    <row r="1037" spans="1:25" s="57" customFormat="1" hidden="1" x14ac:dyDescent="0.25">
      <c r="A1037" s="52"/>
      <c r="B1037" s="53" t="s">
        <v>91</v>
      </c>
      <c r="C1037" s="54" t="s">
        <v>92</v>
      </c>
      <c r="D1037" s="55"/>
      <c r="E1037" s="55"/>
      <c r="F1037" s="43">
        <f t="shared" si="583"/>
        <v>0</v>
      </c>
      <c r="G1037" s="43"/>
      <c r="H1037" s="55"/>
      <c r="I1037" s="505"/>
      <c r="J1037" s="55"/>
      <c r="K1037" s="55"/>
      <c r="L1037" s="55"/>
      <c r="M1037" s="505"/>
      <c r="N1037" s="55"/>
      <c r="O1037" s="55"/>
      <c r="P1037" s="55"/>
      <c r="Q1037" s="55"/>
      <c r="R1037" s="55"/>
      <c r="S1037" s="55"/>
      <c r="T1037" s="55"/>
      <c r="U1037" s="43" t="e">
        <f>SUM(#REF!+#REF!)</f>
        <v>#REF!</v>
      </c>
      <c r="V1037" s="55"/>
      <c r="W1037" s="43">
        <f t="shared" si="597"/>
        <v>0</v>
      </c>
      <c r="X1037" s="56"/>
      <c r="Y1037" s="55"/>
    </row>
    <row r="1038" spans="1:25" s="57" customFormat="1" hidden="1" x14ac:dyDescent="0.25">
      <c r="A1038" s="52"/>
      <c r="B1038" s="53" t="s">
        <v>93</v>
      </c>
      <c r="C1038" s="54" t="s">
        <v>94</v>
      </c>
      <c r="D1038" s="55"/>
      <c r="E1038" s="55"/>
      <c r="F1038" s="43">
        <f t="shared" si="583"/>
        <v>0</v>
      </c>
      <c r="G1038" s="43"/>
      <c r="H1038" s="55"/>
      <c r="I1038" s="505"/>
      <c r="J1038" s="55"/>
      <c r="K1038" s="55"/>
      <c r="L1038" s="55"/>
      <c r="M1038" s="505"/>
      <c r="N1038" s="55"/>
      <c r="O1038" s="55"/>
      <c r="P1038" s="55"/>
      <c r="Q1038" s="55"/>
      <c r="R1038" s="55"/>
      <c r="S1038" s="55"/>
      <c r="T1038" s="55"/>
      <c r="U1038" s="43" t="e">
        <f>SUM(#REF!+#REF!)</f>
        <v>#REF!</v>
      </c>
      <c r="V1038" s="55"/>
      <c r="W1038" s="43">
        <f t="shared" si="597"/>
        <v>0</v>
      </c>
      <c r="X1038" s="56"/>
      <c r="Y1038" s="55"/>
    </row>
    <row r="1039" spans="1:25" s="57" customFormat="1" hidden="1" x14ac:dyDescent="0.25">
      <c r="A1039" s="52"/>
      <c r="B1039" s="53" t="s">
        <v>95</v>
      </c>
      <c r="C1039" s="54" t="s">
        <v>96</v>
      </c>
      <c r="D1039" s="55"/>
      <c r="E1039" s="55"/>
      <c r="F1039" s="43">
        <f t="shared" si="583"/>
        <v>0</v>
      </c>
      <c r="G1039" s="43"/>
      <c r="H1039" s="55"/>
      <c r="I1039" s="505"/>
      <c r="J1039" s="55"/>
      <c r="K1039" s="55"/>
      <c r="L1039" s="55"/>
      <c r="M1039" s="505"/>
      <c r="N1039" s="55"/>
      <c r="O1039" s="55"/>
      <c r="P1039" s="55"/>
      <c r="Q1039" s="55"/>
      <c r="R1039" s="55"/>
      <c r="S1039" s="55"/>
      <c r="T1039" s="55"/>
      <c r="U1039" s="43" t="e">
        <f>SUM(#REF!+#REF!)</f>
        <v>#REF!</v>
      </c>
      <c r="V1039" s="55"/>
      <c r="W1039" s="43">
        <f t="shared" si="597"/>
        <v>0</v>
      </c>
      <c r="X1039" s="56"/>
      <c r="Y1039" s="55"/>
    </row>
    <row r="1040" spans="1:25" s="57" customFormat="1" hidden="1" x14ac:dyDescent="0.25">
      <c r="A1040" s="52"/>
      <c r="B1040" s="52">
        <v>3214</v>
      </c>
      <c r="C1040" s="54" t="s">
        <v>97</v>
      </c>
      <c r="D1040" s="55"/>
      <c r="E1040" s="55"/>
      <c r="F1040" s="43">
        <f t="shared" si="583"/>
        <v>0</v>
      </c>
      <c r="G1040" s="43"/>
      <c r="H1040" s="55"/>
      <c r="I1040" s="505"/>
      <c r="J1040" s="55"/>
      <c r="K1040" s="55"/>
      <c r="L1040" s="55"/>
      <c r="M1040" s="505"/>
      <c r="N1040" s="55"/>
      <c r="O1040" s="55"/>
      <c r="P1040" s="55"/>
      <c r="Q1040" s="55"/>
      <c r="R1040" s="55"/>
      <c r="S1040" s="55"/>
      <c r="T1040" s="55"/>
      <c r="U1040" s="43" t="e">
        <f>SUM(#REF!+#REF!)</f>
        <v>#REF!</v>
      </c>
      <c r="V1040" s="55"/>
      <c r="W1040" s="43">
        <f t="shared" si="597"/>
        <v>0</v>
      </c>
      <c r="X1040" s="56"/>
      <c r="Y1040" s="55"/>
    </row>
    <row r="1041" spans="1:25" s="61" customFormat="1" hidden="1" x14ac:dyDescent="0.25">
      <c r="A1041" s="58"/>
      <c r="B1041" s="58">
        <v>322</v>
      </c>
      <c r="C1041" s="59"/>
      <c r="D1041" s="60">
        <f>SUM(D1042+D1043+D1044+D1045+D1046+D1047)</f>
        <v>0</v>
      </c>
      <c r="E1041" s="60">
        <f>SUM(E1042+E1043+E1044+E1045+E1046+E1047)</f>
        <v>0</v>
      </c>
      <c r="F1041" s="43">
        <f t="shared" si="583"/>
        <v>0</v>
      </c>
      <c r="G1041" s="60"/>
      <c r="H1041" s="60">
        <f>SUM(H1042+H1043+H1044+H1045+H1046+H1047)</f>
        <v>0</v>
      </c>
      <c r="I1041" s="506">
        <f>SUM(I1042+I1043+I1044+I1045+I1046+I1047)</f>
        <v>0</v>
      </c>
      <c r="J1041" s="60">
        <f t="shared" ref="J1041:T1041" si="600">SUM(J1042+J1043+J1044+J1045+J1046+J1047)</f>
        <v>0</v>
      </c>
      <c r="K1041" s="60">
        <f t="shared" ref="K1041" si="601">SUM(K1042+K1043+K1044+K1045+K1046+K1047)</f>
        <v>0</v>
      </c>
      <c r="L1041" s="60">
        <f t="shared" si="600"/>
        <v>0</v>
      </c>
      <c r="M1041" s="506">
        <f t="shared" si="600"/>
        <v>0</v>
      </c>
      <c r="N1041" s="60">
        <f>SUM(N1042+N1043+N1044+N1045+N1046+N1047)</f>
        <v>0</v>
      </c>
      <c r="O1041" s="60">
        <f>SUM(O1042+O1043+O1044+O1045+O1046+O1047)</f>
        <v>0</v>
      </c>
      <c r="P1041" s="60">
        <f t="shared" si="600"/>
        <v>0</v>
      </c>
      <c r="Q1041" s="60">
        <f t="shared" si="600"/>
        <v>0</v>
      </c>
      <c r="R1041" s="60">
        <f t="shared" si="600"/>
        <v>0</v>
      </c>
      <c r="S1041" s="60">
        <f t="shared" si="600"/>
        <v>0</v>
      </c>
      <c r="T1041" s="60">
        <f t="shared" si="600"/>
        <v>0</v>
      </c>
      <c r="U1041" s="43" t="e">
        <f>SUM(#REF!+#REF!)</f>
        <v>#REF!</v>
      </c>
      <c r="V1041" s="60">
        <f>SUM(V1042+V1043+V1044+V1045+V1046+V1047)</f>
        <v>0</v>
      </c>
      <c r="W1041" s="43">
        <f t="shared" si="597"/>
        <v>0</v>
      </c>
      <c r="X1041" s="51">
        <v>0</v>
      </c>
      <c r="Y1041" s="60">
        <f>SUM(Y1042+Y1043+Y1044+Y1045+Y1046+Y1047)</f>
        <v>0</v>
      </c>
    </row>
    <row r="1042" spans="1:25" s="57" customFormat="1" hidden="1" x14ac:dyDescent="0.25">
      <c r="A1042" s="52"/>
      <c r="B1042" s="53" t="s">
        <v>98</v>
      </c>
      <c r="C1042" s="54" t="s">
        <v>99</v>
      </c>
      <c r="D1042" s="55"/>
      <c r="E1042" s="55"/>
      <c r="F1042" s="43">
        <f t="shared" si="583"/>
        <v>0</v>
      </c>
      <c r="G1042" s="43"/>
      <c r="H1042" s="55"/>
      <c r="I1042" s="505"/>
      <c r="J1042" s="55"/>
      <c r="K1042" s="55"/>
      <c r="L1042" s="55"/>
      <c r="M1042" s="505"/>
      <c r="N1042" s="55"/>
      <c r="O1042" s="55"/>
      <c r="P1042" s="55"/>
      <c r="Q1042" s="55"/>
      <c r="R1042" s="55"/>
      <c r="S1042" s="55"/>
      <c r="T1042" s="55"/>
      <c r="U1042" s="43" t="e">
        <f>SUM(#REF!+#REF!)</f>
        <v>#REF!</v>
      </c>
      <c r="V1042" s="55"/>
      <c r="W1042" s="43">
        <f t="shared" si="597"/>
        <v>0</v>
      </c>
      <c r="X1042" s="56"/>
      <c r="Y1042" s="55"/>
    </row>
    <row r="1043" spans="1:25" s="57" customFormat="1" hidden="1" x14ac:dyDescent="0.25">
      <c r="A1043" s="52"/>
      <c r="B1043" s="53" t="s">
        <v>100</v>
      </c>
      <c r="C1043" s="54" t="s">
        <v>187</v>
      </c>
      <c r="D1043" s="55"/>
      <c r="E1043" s="55"/>
      <c r="F1043" s="43">
        <f t="shared" si="583"/>
        <v>0</v>
      </c>
      <c r="G1043" s="43"/>
      <c r="H1043" s="55"/>
      <c r="I1043" s="505"/>
      <c r="J1043" s="55"/>
      <c r="K1043" s="55"/>
      <c r="L1043" s="55"/>
      <c r="M1043" s="505"/>
      <c r="N1043" s="55"/>
      <c r="O1043" s="55"/>
      <c r="P1043" s="55"/>
      <c r="Q1043" s="55"/>
      <c r="R1043" s="55"/>
      <c r="S1043" s="55"/>
      <c r="T1043" s="55"/>
      <c r="U1043" s="43" t="e">
        <f>SUM(#REF!+#REF!)</f>
        <v>#REF!</v>
      </c>
      <c r="V1043" s="55"/>
      <c r="W1043" s="43">
        <f t="shared" si="597"/>
        <v>0</v>
      </c>
      <c r="X1043" s="56"/>
      <c r="Y1043" s="55"/>
    </row>
    <row r="1044" spans="1:25" s="57" customFormat="1" hidden="1" x14ac:dyDescent="0.25">
      <c r="A1044" s="52"/>
      <c r="B1044" s="53" t="s">
        <v>102</v>
      </c>
      <c r="C1044" s="54" t="s">
        <v>103</v>
      </c>
      <c r="D1044" s="55"/>
      <c r="E1044" s="55"/>
      <c r="F1044" s="43">
        <f t="shared" si="583"/>
        <v>0</v>
      </c>
      <c r="G1044" s="43"/>
      <c r="H1044" s="55"/>
      <c r="I1044" s="505"/>
      <c r="J1044" s="55"/>
      <c r="K1044" s="55"/>
      <c r="L1044" s="55"/>
      <c r="M1044" s="505"/>
      <c r="N1044" s="55"/>
      <c r="O1044" s="55"/>
      <c r="P1044" s="55"/>
      <c r="Q1044" s="55"/>
      <c r="R1044" s="55"/>
      <c r="S1044" s="55"/>
      <c r="T1044" s="55"/>
      <c r="U1044" s="43" t="e">
        <f>SUM(#REF!+#REF!)</f>
        <v>#REF!</v>
      </c>
      <c r="V1044" s="55"/>
      <c r="W1044" s="43">
        <f t="shared" si="597"/>
        <v>0</v>
      </c>
      <c r="X1044" s="56"/>
      <c r="Y1044" s="55"/>
    </row>
    <row r="1045" spans="1:25" s="57" customFormat="1" hidden="1" x14ac:dyDescent="0.25">
      <c r="A1045" s="52"/>
      <c r="B1045" s="53" t="s">
        <v>104</v>
      </c>
      <c r="C1045" s="54" t="s">
        <v>105</v>
      </c>
      <c r="D1045" s="55"/>
      <c r="E1045" s="55"/>
      <c r="F1045" s="43">
        <f t="shared" si="583"/>
        <v>0</v>
      </c>
      <c r="G1045" s="43"/>
      <c r="H1045" s="55"/>
      <c r="I1045" s="505"/>
      <c r="J1045" s="55"/>
      <c r="K1045" s="55"/>
      <c r="L1045" s="55"/>
      <c r="M1045" s="505"/>
      <c r="N1045" s="55"/>
      <c r="O1045" s="55"/>
      <c r="P1045" s="55"/>
      <c r="Q1045" s="55"/>
      <c r="R1045" s="55"/>
      <c r="S1045" s="55"/>
      <c r="T1045" s="55"/>
      <c r="U1045" s="43" t="e">
        <f>SUM(#REF!+#REF!)</f>
        <v>#REF!</v>
      </c>
      <c r="V1045" s="55"/>
      <c r="W1045" s="43">
        <f t="shared" si="597"/>
        <v>0</v>
      </c>
      <c r="X1045" s="56"/>
      <c r="Y1045" s="55"/>
    </row>
    <row r="1046" spans="1:25" s="57" customFormat="1" hidden="1" x14ac:dyDescent="0.25">
      <c r="A1046" s="52"/>
      <c r="B1046" s="53" t="s">
        <v>106</v>
      </c>
      <c r="C1046" s="54" t="s">
        <v>107</v>
      </c>
      <c r="D1046" s="55"/>
      <c r="E1046" s="55"/>
      <c r="F1046" s="43">
        <f t="shared" si="583"/>
        <v>0</v>
      </c>
      <c r="G1046" s="43"/>
      <c r="H1046" s="55"/>
      <c r="I1046" s="505"/>
      <c r="J1046" s="55"/>
      <c r="K1046" s="55"/>
      <c r="L1046" s="55"/>
      <c r="M1046" s="505"/>
      <c r="N1046" s="55"/>
      <c r="O1046" s="55"/>
      <c r="P1046" s="55"/>
      <c r="Q1046" s="55"/>
      <c r="R1046" s="55"/>
      <c r="S1046" s="55"/>
      <c r="T1046" s="55"/>
      <c r="U1046" s="43" t="e">
        <f>SUM(#REF!+#REF!)</f>
        <v>#REF!</v>
      </c>
      <c r="V1046" s="55"/>
      <c r="W1046" s="43">
        <f t="shared" si="597"/>
        <v>0</v>
      </c>
      <c r="X1046" s="56"/>
      <c r="Y1046" s="55"/>
    </row>
    <row r="1047" spans="1:25" s="57" customFormat="1" hidden="1" x14ac:dyDescent="0.25">
      <c r="A1047" s="52"/>
      <c r="B1047" s="62" t="s">
        <v>108</v>
      </c>
      <c r="C1047" s="54" t="s">
        <v>109</v>
      </c>
      <c r="D1047" s="55"/>
      <c r="E1047" s="55"/>
      <c r="F1047" s="43">
        <f t="shared" si="583"/>
        <v>0</v>
      </c>
      <c r="G1047" s="43"/>
      <c r="H1047" s="55"/>
      <c r="I1047" s="505"/>
      <c r="J1047" s="55"/>
      <c r="K1047" s="55"/>
      <c r="L1047" s="55"/>
      <c r="M1047" s="505"/>
      <c r="N1047" s="55"/>
      <c r="O1047" s="55"/>
      <c r="P1047" s="55"/>
      <c r="Q1047" s="55"/>
      <c r="R1047" s="55"/>
      <c r="S1047" s="55"/>
      <c r="T1047" s="55"/>
      <c r="U1047" s="43" t="e">
        <f>SUM(#REF!+#REF!)</f>
        <v>#REF!</v>
      </c>
      <c r="V1047" s="55"/>
      <c r="W1047" s="43">
        <f t="shared" si="597"/>
        <v>0</v>
      </c>
      <c r="X1047" s="56"/>
      <c r="Y1047" s="55"/>
    </row>
    <row r="1048" spans="1:25" s="61" customFormat="1" hidden="1" x14ac:dyDescent="0.25">
      <c r="A1048" s="58"/>
      <c r="B1048" s="58">
        <v>323</v>
      </c>
      <c r="C1048" s="59"/>
      <c r="D1048" s="60">
        <f>SUM(D1049+D1050+D1051+D1052+D1053+D1054+D1055+D1056+D1057)</f>
        <v>0</v>
      </c>
      <c r="E1048" s="60">
        <f>SUM(E1049+E1050+E1051+E1052+E1053+E1054+E1055+E1056+E1057)</f>
        <v>0</v>
      </c>
      <c r="F1048" s="43">
        <f t="shared" si="583"/>
        <v>0</v>
      </c>
      <c r="G1048" s="60"/>
      <c r="H1048" s="60">
        <f>SUM(H1049+H1050+H1051+H1052+H1053+H1054+H1055+H1056+H1057)</f>
        <v>0</v>
      </c>
      <c r="I1048" s="506">
        <f>SUM(I1049+I1050+I1051+I1052+I1053+I1054+I1055+I1056+I1057)</f>
        <v>0</v>
      </c>
      <c r="J1048" s="60">
        <f t="shared" ref="J1048:T1048" si="602">SUM(J1049+J1050+J1051+J1052+J1053+J1054+J1055+J1056+J1057)</f>
        <v>0</v>
      </c>
      <c r="K1048" s="60">
        <f t="shared" ref="K1048" si="603">SUM(K1049+K1050+K1051+K1052+K1053+K1054+K1055+K1056+K1057)</f>
        <v>0</v>
      </c>
      <c r="L1048" s="60">
        <f t="shared" si="602"/>
        <v>0</v>
      </c>
      <c r="M1048" s="506">
        <f t="shared" si="602"/>
        <v>0</v>
      </c>
      <c r="N1048" s="60">
        <f>SUM(N1049+N1050+N1051+N1052+N1053+N1054+N1055+N1056+N1057)</f>
        <v>0</v>
      </c>
      <c r="O1048" s="60">
        <f>SUM(O1049+O1050+O1051+O1052+O1053+O1054+O1055+O1056+O1057)</f>
        <v>0</v>
      </c>
      <c r="P1048" s="60">
        <f t="shared" si="602"/>
        <v>0</v>
      </c>
      <c r="Q1048" s="60">
        <f t="shared" si="602"/>
        <v>0</v>
      </c>
      <c r="R1048" s="60">
        <f t="shared" si="602"/>
        <v>0</v>
      </c>
      <c r="S1048" s="60">
        <f t="shared" si="602"/>
        <v>0</v>
      </c>
      <c r="T1048" s="60">
        <f t="shared" si="602"/>
        <v>0</v>
      </c>
      <c r="U1048" s="43" t="e">
        <f>SUM(#REF!+#REF!)</f>
        <v>#REF!</v>
      </c>
      <c r="V1048" s="60">
        <f>SUM(V1049+V1050+V1051+V1052+V1053+V1054+V1055+V1056+V1057)</f>
        <v>0</v>
      </c>
      <c r="W1048" s="43">
        <f t="shared" si="597"/>
        <v>0</v>
      </c>
      <c r="X1048" s="51">
        <v>0</v>
      </c>
      <c r="Y1048" s="60">
        <f>SUM(Y1049+Y1050+Y1051+Y1052+Y1053+Y1054+Y1055+Y1056+Y1057)</f>
        <v>0</v>
      </c>
    </row>
    <row r="1049" spans="1:25" s="57" customFormat="1" hidden="1" x14ac:dyDescent="0.25">
      <c r="A1049" s="52"/>
      <c r="B1049" s="53" t="s">
        <v>110</v>
      </c>
      <c r="C1049" s="54" t="s">
        <v>111</v>
      </c>
      <c r="D1049" s="55"/>
      <c r="E1049" s="55"/>
      <c r="F1049" s="43">
        <f t="shared" si="583"/>
        <v>0</v>
      </c>
      <c r="G1049" s="43"/>
      <c r="H1049" s="55"/>
      <c r="I1049" s="505"/>
      <c r="J1049" s="55"/>
      <c r="K1049" s="55"/>
      <c r="L1049" s="55"/>
      <c r="M1049" s="505"/>
      <c r="N1049" s="55"/>
      <c r="O1049" s="55"/>
      <c r="P1049" s="55"/>
      <c r="Q1049" s="55"/>
      <c r="R1049" s="55"/>
      <c r="S1049" s="55"/>
      <c r="T1049" s="55"/>
      <c r="U1049" s="43" t="e">
        <f>SUM(#REF!+#REF!)</f>
        <v>#REF!</v>
      </c>
      <c r="V1049" s="55"/>
      <c r="W1049" s="43">
        <f t="shared" si="597"/>
        <v>0</v>
      </c>
      <c r="X1049" s="56"/>
      <c r="Y1049" s="55"/>
    </row>
    <row r="1050" spans="1:25" s="57" customFormat="1" hidden="1" x14ac:dyDescent="0.25">
      <c r="A1050" s="52"/>
      <c r="B1050" s="53" t="s">
        <v>112</v>
      </c>
      <c r="C1050" s="54" t="s">
        <v>113</v>
      </c>
      <c r="D1050" s="55"/>
      <c r="E1050" s="55"/>
      <c r="F1050" s="43">
        <f t="shared" si="583"/>
        <v>0</v>
      </c>
      <c r="G1050" s="43"/>
      <c r="H1050" s="55"/>
      <c r="I1050" s="505"/>
      <c r="J1050" s="55"/>
      <c r="K1050" s="55"/>
      <c r="L1050" s="55"/>
      <c r="M1050" s="505"/>
      <c r="N1050" s="55"/>
      <c r="O1050" s="55"/>
      <c r="P1050" s="55"/>
      <c r="Q1050" s="55"/>
      <c r="R1050" s="55"/>
      <c r="S1050" s="55"/>
      <c r="T1050" s="55"/>
      <c r="U1050" s="43" t="e">
        <f>SUM(#REF!+#REF!)</f>
        <v>#REF!</v>
      </c>
      <c r="V1050" s="55"/>
      <c r="W1050" s="43">
        <f t="shared" si="597"/>
        <v>0</v>
      </c>
      <c r="X1050" s="56"/>
      <c r="Y1050" s="55"/>
    </row>
    <row r="1051" spans="1:25" s="57" customFormat="1" hidden="1" x14ac:dyDescent="0.25">
      <c r="A1051" s="52"/>
      <c r="B1051" s="53" t="s">
        <v>114</v>
      </c>
      <c r="C1051" s="54" t="s">
        <v>115</v>
      </c>
      <c r="D1051" s="55"/>
      <c r="E1051" s="55"/>
      <c r="F1051" s="43">
        <f t="shared" si="583"/>
        <v>0</v>
      </c>
      <c r="G1051" s="43"/>
      <c r="H1051" s="55"/>
      <c r="I1051" s="505"/>
      <c r="J1051" s="55"/>
      <c r="K1051" s="55"/>
      <c r="L1051" s="55"/>
      <c r="M1051" s="505"/>
      <c r="N1051" s="55"/>
      <c r="O1051" s="55"/>
      <c r="P1051" s="55"/>
      <c r="Q1051" s="55"/>
      <c r="R1051" s="55"/>
      <c r="S1051" s="55"/>
      <c r="T1051" s="55"/>
      <c r="U1051" s="43" t="e">
        <f>SUM(#REF!+#REF!)</f>
        <v>#REF!</v>
      </c>
      <c r="V1051" s="55"/>
      <c r="W1051" s="43">
        <f t="shared" si="597"/>
        <v>0</v>
      </c>
      <c r="X1051" s="56"/>
      <c r="Y1051" s="55"/>
    </row>
    <row r="1052" spans="1:25" s="57" customFormat="1" hidden="1" x14ac:dyDescent="0.25">
      <c r="A1052" s="52"/>
      <c r="B1052" s="53" t="s">
        <v>116</v>
      </c>
      <c r="C1052" s="54" t="s">
        <v>117</v>
      </c>
      <c r="D1052" s="55"/>
      <c r="E1052" s="55"/>
      <c r="F1052" s="43">
        <f t="shared" si="583"/>
        <v>0</v>
      </c>
      <c r="G1052" s="43"/>
      <c r="H1052" s="55"/>
      <c r="I1052" s="505"/>
      <c r="J1052" s="55"/>
      <c r="K1052" s="55"/>
      <c r="L1052" s="55"/>
      <c r="M1052" s="505"/>
      <c r="N1052" s="55"/>
      <c r="O1052" s="55"/>
      <c r="P1052" s="55"/>
      <c r="Q1052" s="55"/>
      <c r="R1052" s="55"/>
      <c r="S1052" s="55"/>
      <c r="T1052" s="55"/>
      <c r="U1052" s="43" t="e">
        <f>SUM(#REF!+#REF!)</f>
        <v>#REF!</v>
      </c>
      <c r="V1052" s="55"/>
      <c r="W1052" s="43">
        <f t="shared" si="597"/>
        <v>0</v>
      </c>
      <c r="X1052" s="56"/>
      <c r="Y1052" s="55"/>
    </row>
    <row r="1053" spans="1:25" s="57" customFormat="1" hidden="1" x14ac:dyDescent="0.25">
      <c r="A1053" s="52"/>
      <c r="B1053" s="53" t="s">
        <v>118</v>
      </c>
      <c r="C1053" s="54" t="s">
        <v>119</v>
      </c>
      <c r="D1053" s="55"/>
      <c r="E1053" s="55"/>
      <c r="F1053" s="43">
        <f t="shared" ref="F1053:F1084" si="604">SUM(H1053:T1053)</f>
        <v>0</v>
      </c>
      <c r="G1053" s="43"/>
      <c r="H1053" s="55"/>
      <c r="I1053" s="505"/>
      <c r="J1053" s="55"/>
      <c r="K1053" s="55"/>
      <c r="L1053" s="55"/>
      <c r="M1053" s="505"/>
      <c r="N1053" s="55"/>
      <c r="O1053" s="55"/>
      <c r="P1053" s="55"/>
      <c r="Q1053" s="55"/>
      <c r="R1053" s="55"/>
      <c r="S1053" s="55"/>
      <c r="T1053" s="55"/>
      <c r="U1053" s="43" t="e">
        <f>SUM(#REF!+#REF!)</f>
        <v>#REF!</v>
      </c>
      <c r="V1053" s="55"/>
      <c r="W1053" s="43">
        <f t="shared" si="597"/>
        <v>0</v>
      </c>
      <c r="X1053" s="56"/>
      <c r="Y1053" s="55"/>
    </row>
    <row r="1054" spans="1:25" s="57" customFormat="1" hidden="1" x14ac:dyDescent="0.25">
      <c r="A1054" s="52"/>
      <c r="B1054" s="53" t="s">
        <v>120</v>
      </c>
      <c r="C1054" s="54" t="s">
        <v>121</v>
      </c>
      <c r="D1054" s="55"/>
      <c r="E1054" s="55"/>
      <c r="F1054" s="43">
        <f t="shared" si="604"/>
        <v>0</v>
      </c>
      <c r="G1054" s="43"/>
      <c r="H1054" s="55"/>
      <c r="I1054" s="505"/>
      <c r="J1054" s="55"/>
      <c r="K1054" s="55"/>
      <c r="L1054" s="55"/>
      <c r="M1054" s="505"/>
      <c r="N1054" s="55"/>
      <c r="O1054" s="55"/>
      <c r="P1054" s="55"/>
      <c r="Q1054" s="55"/>
      <c r="R1054" s="55"/>
      <c r="S1054" s="55"/>
      <c r="T1054" s="55"/>
      <c r="U1054" s="43" t="e">
        <f>SUM(#REF!+#REF!)</f>
        <v>#REF!</v>
      </c>
      <c r="V1054" s="55"/>
      <c r="W1054" s="43">
        <f t="shared" si="597"/>
        <v>0</v>
      </c>
      <c r="X1054" s="56"/>
      <c r="Y1054" s="55"/>
    </row>
    <row r="1055" spans="1:25" s="57" customFormat="1" hidden="1" x14ac:dyDescent="0.25">
      <c r="A1055" s="52"/>
      <c r="B1055" s="53" t="s">
        <v>122</v>
      </c>
      <c r="C1055" s="54" t="s">
        <v>123</v>
      </c>
      <c r="D1055" s="55"/>
      <c r="E1055" s="55"/>
      <c r="F1055" s="43">
        <f t="shared" si="604"/>
        <v>0</v>
      </c>
      <c r="G1055" s="43"/>
      <c r="H1055" s="55"/>
      <c r="I1055" s="505"/>
      <c r="J1055" s="55"/>
      <c r="K1055" s="55"/>
      <c r="L1055" s="55"/>
      <c r="M1055" s="505"/>
      <c r="N1055" s="55"/>
      <c r="O1055" s="55"/>
      <c r="P1055" s="55"/>
      <c r="Q1055" s="55"/>
      <c r="R1055" s="55"/>
      <c r="S1055" s="55"/>
      <c r="T1055" s="55"/>
      <c r="U1055" s="43" t="e">
        <f>SUM(#REF!+#REF!)</f>
        <v>#REF!</v>
      </c>
      <c r="V1055" s="55"/>
      <c r="W1055" s="43">
        <f t="shared" si="597"/>
        <v>0</v>
      </c>
      <c r="X1055" s="56"/>
      <c r="Y1055" s="55"/>
    </row>
    <row r="1056" spans="1:25" s="57" customFormat="1" hidden="1" x14ac:dyDescent="0.25">
      <c r="A1056" s="52"/>
      <c r="B1056" s="53" t="s">
        <v>124</v>
      </c>
      <c r="C1056" s="54" t="s">
        <v>125</v>
      </c>
      <c r="D1056" s="55"/>
      <c r="E1056" s="55"/>
      <c r="F1056" s="43">
        <f t="shared" si="604"/>
        <v>0</v>
      </c>
      <c r="G1056" s="43"/>
      <c r="H1056" s="55"/>
      <c r="I1056" s="505"/>
      <c r="J1056" s="55"/>
      <c r="K1056" s="55"/>
      <c r="L1056" s="55"/>
      <c r="M1056" s="505"/>
      <c r="N1056" s="55"/>
      <c r="O1056" s="55"/>
      <c r="P1056" s="55"/>
      <c r="Q1056" s="55"/>
      <c r="R1056" s="55"/>
      <c r="S1056" s="55"/>
      <c r="T1056" s="55"/>
      <c r="U1056" s="43" t="e">
        <f>SUM(#REF!+#REF!)</f>
        <v>#REF!</v>
      </c>
      <c r="V1056" s="55"/>
      <c r="W1056" s="43">
        <f t="shared" si="597"/>
        <v>0</v>
      </c>
      <c r="X1056" s="56"/>
      <c r="Y1056" s="55"/>
    </row>
    <row r="1057" spans="1:25" s="57" customFormat="1" hidden="1" x14ac:dyDescent="0.25">
      <c r="A1057" s="52"/>
      <c r="B1057" s="53" t="s">
        <v>126</v>
      </c>
      <c r="C1057" s="54" t="s">
        <v>127</v>
      </c>
      <c r="D1057" s="55"/>
      <c r="E1057" s="55"/>
      <c r="F1057" s="43">
        <f t="shared" si="604"/>
        <v>0</v>
      </c>
      <c r="G1057" s="43"/>
      <c r="H1057" s="55"/>
      <c r="I1057" s="505"/>
      <c r="J1057" s="55"/>
      <c r="K1057" s="55"/>
      <c r="L1057" s="55"/>
      <c r="M1057" s="505"/>
      <c r="N1057" s="55"/>
      <c r="O1057" s="55"/>
      <c r="P1057" s="55"/>
      <c r="Q1057" s="55"/>
      <c r="R1057" s="55"/>
      <c r="S1057" s="55"/>
      <c r="T1057" s="55"/>
      <c r="U1057" s="43" t="e">
        <f>SUM(#REF!+#REF!)</f>
        <v>#REF!</v>
      </c>
      <c r="V1057" s="55"/>
      <c r="W1057" s="43">
        <f t="shared" si="597"/>
        <v>0</v>
      </c>
      <c r="X1057" s="56"/>
      <c r="Y1057" s="55"/>
    </row>
    <row r="1058" spans="1:25" s="61" customFormat="1" hidden="1" x14ac:dyDescent="0.25">
      <c r="A1058" s="58"/>
      <c r="B1058" s="58">
        <v>324</v>
      </c>
      <c r="C1058" s="59"/>
      <c r="D1058" s="60">
        <f>SUM(D1059)</f>
        <v>0</v>
      </c>
      <c r="E1058" s="60">
        <f t="shared" ref="E1058:V1058" si="605">SUM(E1059)</f>
        <v>0</v>
      </c>
      <c r="F1058" s="43">
        <f t="shared" si="604"/>
        <v>0</v>
      </c>
      <c r="G1058" s="60"/>
      <c r="H1058" s="60">
        <f t="shared" si="605"/>
        <v>0</v>
      </c>
      <c r="I1058" s="506">
        <f t="shared" si="605"/>
        <v>0</v>
      </c>
      <c r="J1058" s="60">
        <f t="shared" si="605"/>
        <v>0</v>
      </c>
      <c r="K1058" s="60">
        <f t="shared" si="605"/>
        <v>0</v>
      </c>
      <c r="L1058" s="60">
        <f t="shared" si="605"/>
        <v>0</v>
      </c>
      <c r="M1058" s="506">
        <f t="shared" si="605"/>
        <v>0</v>
      </c>
      <c r="N1058" s="60">
        <f t="shared" si="605"/>
        <v>0</v>
      </c>
      <c r="O1058" s="60">
        <f t="shared" si="605"/>
        <v>0</v>
      </c>
      <c r="P1058" s="60">
        <f t="shared" si="605"/>
        <v>0</v>
      </c>
      <c r="Q1058" s="60">
        <f t="shared" si="605"/>
        <v>0</v>
      </c>
      <c r="R1058" s="60">
        <f t="shared" si="605"/>
        <v>0</v>
      </c>
      <c r="S1058" s="60">
        <f t="shared" si="605"/>
        <v>0</v>
      </c>
      <c r="T1058" s="60">
        <f t="shared" si="605"/>
        <v>0</v>
      </c>
      <c r="U1058" s="43" t="e">
        <f>SUM(#REF!+#REF!)</f>
        <v>#REF!</v>
      </c>
      <c r="V1058" s="60">
        <f t="shared" si="605"/>
        <v>0</v>
      </c>
      <c r="W1058" s="43">
        <f t="shared" si="597"/>
        <v>0</v>
      </c>
      <c r="X1058" s="51">
        <v>0</v>
      </c>
      <c r="Y1058" s="60">
        <f>SUM(Y1059)</f>
        <v>0</v>
      </c>
    </row>
    <row r="1059" spans="1:25" s="57" customFormat="1" hidden="1" x14ac:dyDescent="0.25">
      <c r="A1059" s="52"/>
      <c r="B1059" s="63" t="s">
        <v>128</v>
      </c>
      <c r="C1059" s="54" t="s">
        <v>129</v>
      </c>
      <c r="D1059" s="55"/>
      <c r="E1059" s="55"/>
      <c r="F1059" s="43">
        <f t="shared" si="604"/>
        <v>0</v>
      </c>
      <c r="G1059" s="43"/>
      <c r="H1059" s="55"/>
      <c r="I1059" s="505"/>
      <c r="J1059" s="55"/>
      <c r="K1059" s="55"/>
      <c r="L1059" s="55"/>
      <c r="M1059" s="505"/>
      <c r="N1059" s="55"/>
      <c r="O1059" s="55"/>
      <c r="P1059" s="55"/>
      <c r="Q1059" s="55"/>
      <c r="R1059" s="55"/>
      <c r="S1059" s="55"/>
      <c r="T1059" s="55"/>
      <c r="U1059" s="43" t="e">
        <f>SUM(#REF!+#REF!)</f>
        <v>#REF!</v>
      </c>
      <c r="V1059" s="55"/>
      <c r="W1059" s="43">
        <f t="shared" si="597"/>
        <v>0</v>
      </c>
      <c r="X1059" s="56"/>
      <c r="Y1059" s="55"/>
    </row>
    <row r="1060" spans="1:25" s="61" customFormat="1" hidden="1" x14ac:dyDescent="0.25">
      <c r="A1060" s="58"/>
      <c r="B1060" s="64" t="s">
        <v>130</v>
      </c>
      <c r="C1060" s="59"/>
      <c r="D1060" s="60">
        <f>SUM(D1061+D1062+D1063+D1064+D1065+D1066+D1067)</f>
        <v>0</v>
      </c>
      <c r="E1060" s="60">
        <f>SUM(E1061+E1062+E1063+E1064+E1065+E1066+E1067)</f>
        <v>0</v>
      </c>
      <c r="F1060" s="43">
        <f t="shared" si="604"/>
        <v>0</v>
      </c>
      <c r="G1060" s="60"/>
      <c r="H1060" s="60">
        <f>SUM(H1061+H1062+H1063+H1064+H1065+H1066+H1067)</f>
        <v>0</v>
      </c>
      <c r="I1060" s="506">
        <f>SUM(I1061+I1062+I1063+I1064+I1065+I1066+I1067)</f>
        <v>0</v>
      </c>
      <c r="J1060" s="60">
        <f t="shared" ref="J1060:T1060" si="606">SUM(J1061+J1062+J1063+J1064+J1065+J1066+J1067)</f>
        <v>0</v>
      </c>
      <c r="K1060" s="60">
        <f t="shared" ref="K1060" si="607">SUM(K1061+K1062+K1063+K1064+K1065+K1066+K1067)</f>
        <v>0</v>
      </c>
      <c r="L1060" s="60">
        <f t="shared" si="606"/>
        <v>0</v>
      </c>
      <c r="M1060" s="506">
        <f t="shared" si="606"/>
        <v>0</v>
      </c>
      <c r="N1060" s="60">
        <f>SUM(N1061+N1062+N1063+N1064+N1065+N1066+N1067)</f>
        <v>0</v>
      </c>
      <c r="O1060" s="60">
        <f>SUM(O1061+O1062+O1063+O1064+O1065+O1066+O1067)</f>
        <v>0</v>
      </c>
      <c r="P1060" s="60">
        <f t="shared" si="606"/>
        <v>0</v>
      </c>
      <c r="Q1060" s="60">
        <f t="shared" si="606"/>
        <v>0</v>
      </c>
      <c r="R1060" s="60">
        <f t="shared" si="606"/>
        <v>0</v>
      </c>
      <c r="S1060" s="60">
        <f t="shared" si="606"/>
        <v>0</v>
      </c>
      <c r="T1060" s="60">
        <f t="shared" si="606"/>
        <v>0</v>
      </c>
      <c r="U1060" s="43" t="e">
        <f>SUM(#REF!+#REF!)</f>
        <v>#REF!</v>
      </c>
      <c r="V1060" s="60">
        <f>SUM(V1061+V1062+V1063+V1064+V1065+V1066+V1067)</f>
        <v>0</v>
      </c>
      <c r="W1060" s="43">
        <f t="shared" si="597"/>
        <v>0</v>
      </c>
      <c r="X1060" s="51">
        <v>0</v>
      </c>
      <c r="Y1060" s="60">
        <f>SUM(Y1061+Y1062+Y1063+Y1064+Y1065+Y1066+Y1067)</f>
        <v>0</v>
      </c>
    </row>
    <row r="1061" spans="1:25" s="57" customFormat="1" ht="12.75" hidden="1" customHeight="1" x14ac:dyDescent="0.25">
      <c r="A1061" s="52"/>
      <c r="B1061" s="53" t="s">
        <v>131</v>
      </c>
      <c r="C1061" s="54" t="s">
        <v>132</v>
      </c>
      <c r="D1061" s="55"/>
      <c r="E1061" s="55"/>
      <c r="F1061" s="43">
        <f t="shared" si="604"/>
        <v>0</v>
      </c>
      <c r="G1061" s="43"/>
      <c r="H1061" s="55"/>
      <c r="I1061" s="505"/>
      <c r="J1061" s="55"/>
      <c r="K1061" s="55"/>
      <c r="L1061" s="55"/>
      <c r="M1061" s="505"/>
      <c r="N1061" s="55"/>
      <c r="O1061" s="55"/>
      <c r="P1061" s="55"/>
      <c r="Q1061" s="55"/>
      <c r="R1061" s="55"/>
      <c r="S1061" s="55"/>
      <c r="T1061" s="55"/>
      <c r="U1061" s="43" t="e">
        <f>SUM(#REF!+#REF!)</f>
        <v>#REF!</v>
      </c>
      <c r="V1061" s="55"/>
      <c r="W1061" s="43">
        <f t="shared" si="597"/>
        <v>0</v>
      </c>
      <c r="X1061" s="56"/>
      <c r="Y1061" s="55"/>
    </row>
    <row r="1062" spans="1:25" s="57" customFormat="1" hidden="1" x14ac:dyDescent="0.25">
      <c r="A1062" s="52"/>
      <c r="B1062" s="53" t="s">
        <v>133</v>
      </c>
      <c r="C1062" s="54" t="s">
        <v>134</v>
      </c>
      <c r="D1062" s="55"/>
      <c r="E1062" s="55"/>
      <c r="F1062" s="43">
        <f t="shared" si="604"/>
        <v>0</v>
      </c>
      <c r="G1062" s="43"/>
      <c r="H1062" s="55"/>
      <c r="I1062" s="505"/>
      <c r="J1062" s="55"/>
      <c r="K1062" s="55"/>
      <c r="L1062" s="55"/>
      <c r="M1062" s="505"/>
      <c r="N1062" s="55"/>
      <c r="O1062" s="55"/>
      <c r="P1062" s="55"/>
      <c r="Q1062" s="55"/>
      <c r="R1062" s="55"/>
      <c r="S1062" s="55"/>
      <c r="T1062" s="55"/>
      <c r="U1062" s="43" t="e">
        <f>SUM(#REF!+#REF!)</f>
        <v>#REF!</v>
      </c>
      <c r="V1062" s="55"/>
      <c r="W1062" s="43">
        <f t="shared" si="597"/>
        <v>0</v>
      </c>
      <c r="X1062" s="56"/>
      <c r="Y1062" s="55"/>
    </row>
    <row r="1063" spans="1:25" s="57" customFormat="1" hidden="1" x14ac:dyDescent="0.25">
      <c r="A1063" s="52"/>
      <c r="B1063" s="53" t="s">
        <v>135</v>
      </c>
      <c r="C1063" s="54" t="s">
        <v>136</v>
      </c>
      <c r="D1063" s="55"/>
      <c r="E1063" s="55"/>
      <c r="F1063" s="43">
        <f t="shared" si="604"/>
        <v>0</v>
      </c>
      <c r="G1063" s="43"/>
      <c r="H1063" s="55"/>
      <c r="I1063" s="505"/>
      <c r="J1063" s="55"/>
      <c r="K1063" s="55"/>
      <c r="L1063" s="55"/>
      <c r="M1063" s="505"/>
      <c r="N1063" s="55"/>
      <c r="O1063" s="55"/>
      <c r="P1063" s="55"/>
      <c r="Q1063" s="55"/>
      <c r="R1063" s="55"/>
      <c r="S1063" s="55"/>
      <c r="T1063" s="55"/>
      <c r="U1063" s="43" t="e">
        <f>SUM(#REF!+#REF!)</f>
        <v>#REF!</v>
      </c>
      <c r="V1063" s="55"/>
      <c r="W1063" s="43">
        <f t="shared" si="597"/>
        <v>0</v>
      </c>
      <c r="X1063" s="56"/>
      <c r="Y1063" s="55"/>
    </row>
    <row r="1064" spans="1:25" s="57" customFormat="1" hidden="1" x14ac:dyDescent="0.25">
      <c r="A1064" s="52"/>
      <c r="B1064" s="53" t="s">
        <v>137</v>
      </c>
      <c r="C1064" s="54" t="s">
        <v>138</v>
      </c>
      <c r="D1064" s="55"/>
      <c r="E1064" s="55"/>
      <c r="F1064" s="43">
        <f t="shared" si="604"/>
        <v>0</v>
      </c>
      <c r="G1064" s="43"/>
      <c r="H1064" s="55"/>
      <c r="I1064" s="505"/>
      <c r="J1064" s="55"/>
      <c r="K1064" s="55"/>
      <c r="L1064" s="55"/>
      <c r="M1064" s="505"/>
      <c r="N1064" s="55"/>
      <c r="O1064" s="55"/>
      <c r="P1064" s="55"/>
      <c r="Q1064" s="55"/>
      <c r="R1064" s="55"/>
      <c r="S1064" s="55"/>
      <c r="T1064" s="55"/>
      <c r="U1064" s="43" t="e">
        <f>SUM(#REF!+#REF!)</f>
        <v>#REF!</v>
      </c>
      <c r="V1064" s="55"/>
      <c r="W1064" s="43">
        <f t="shared" si="597"/>
        <v>0</v>
      </c>
      <c r="X1064" s="56"/>
      <c r="Y1064" s="55"/>
    </row>
    <row r="1065" spans="1:25" s="57" customFormat="1" hidden="1" x14ac:dyDescent="0.25">
      <c r="A1065" s="52"/>
      <c r="B1065" s="52">
        <v>3295</v>
      </c>
      <c r="C1065" s="54" t="s">
        <v>139</v>
      </c>
      <c r="D1065" s="55"/>
      <c r="E1065" s="55"/>
      <c r="F1065" s="43">
        <f t="shared" si="604"/>
        <v>0</v>
      </c>
      <c r="G1065" s="43"/>
      <c r="H1065" s="55"/>
      <c r="I1065" s="505"/>
      <c r="J1065" s="55"/>
      <c r="K1065" s="55"/>
      <c r="L1065" s="55"/>
      <c r="M1065" s="505"/>
      <c r="N1065" s="55"/>
      <c r="O1065" s="55"/>
      <c r="P1065" s="55"/>
      <c r="Q1065" s="55"/>
      <c r="R1065" s="55"/>
      <c r="S1065" s="55"/>
      <c r="T1065" s="55"/>
      <c r="U1065" s="43" t="e">
        <f>SUM(#REF!+#REF!)</f>
        <v>#REF!</v>
      </c>
      <c r="V1065" s="55"/>
      <c r="W1065" s="43">
        <f t="shared" si="597"/>
        <v>0</v>
      </c>
      <c r="X1065" s="56"/>
      <c r="Y1065" s="55"/>
    </row>
    <row r="1066" spans="1:25" s="57" customFormat="1" hidden="1" x14ac:dyDescent="0.25">
      <c r="A1066" s="52"/>
      <c r="B1066" s="52">
        <v>3296</v>
      </c>
      <c r="C1066" s="65" t="s">
        <v>140</v>
      </c>
      <c r="D1066" s="55"/>
      <c r="E1066" s="55"/>
      <c r="F1066" s="43">
        <f t="shared" si="604"/>
        <v>0</v>
      </c>
      <c r="G1066" s="43"/>
      <c r="H1066" s="55"/>
      <c r="I1066" s="505"/>
      <c r="J1066" s="55"/>
      <c r="K1066" s="55"/>
      <c r="L1066" s="55"/>
      <c r="M1066" s="505"/>
      <c r="N1066" s="55"/>
      <c r="O1066" s="55"/>
      <c r="P1066" s="55"/>
      <c r="Q1066" s="55"/>
      <c r="R1066" s="55"/>
      <c r="S1066" s="55"/>
      <c r="T1066" s="55"/>
      <c r="U1066" s="43" t="e">
        <f>SUM(#REF!+#REF!)</f>
        <v>#REF!</v>
      </c>
      <c r="V1066" s="55"/>
      <c r="W1066" s="43">
        <f t="shared" si="597"/>
        <v>0</v>
      </c>
      <c r="X1066" s="56"/>
      <c r="Y1066" s="55"/>
    </row>
    <row r="1067" spans="1:25" s="57" customFormat="1" hidden="1" x14ac:dyDescent="0.25">
      <c r="A1067" s="52"/>
      <c r="B1067" s="53" t="s">
        <v>141</v>
      </c>
      <c r="C1067" s="54" t="s">
        <v>142</v>
      </c>
      <c r="D1067" s="55"/>
      <c r="E1067" s="55"/>
      <c r="F1067" s="43">
        <f t="shared" si="604"/>
        <v>0</v>
      </c>
      <c r="G1067" s="43"/>
      <c r="H1067" s="55"/>
      <c r="I1067" s="505"/>
      <c r="J1067" s="55"/>
      <c r="K1067" s="55"/>
      <c r="L1067" s="55"/>
      <c r="M1067" s="505"/>
      <c r="N1067" s="55"/>
      <c r="O1067" s="55"/>
      <c r="P1067" s="55"/>
      <c r="Q1067" s="55"/>
      <c r="R1067" s="55"/>
      <c r="S1067" s="55"/>
      <c r="T1067" s="55"/>
      <c r="U1067" s="43" t="e">
        <f>SUM(#REF!+#REF!)</f>
        <v>#REF!</v>
      </c>
      <c r="V1067" s="55"/>
      <c r="W1067" s="43">
        <f t="shared" si="597"/>
        <v>0</v>
      </c>
      <c r="X1067" s="56"/>
      <c r="Y1067" s="55"/>
    </row>
    <row r="1068" spans="1:25" s="61" customFormat="1" hidden="1" x14ac:dyDescent="0.25">
      <c r="A1068" s="50"/>
      <c r="B1068" s="58">
        <v>34</v>
      </c>
      <c r="C1068" s="59" t="s">
        <v>143</v>
      </c>
      <c r="D1068" s="60">
        <f>SUM(D1069+D1074)</f>
        <v>0</v>
      </c>
      <c r="E1068" s="60">
        <f>SUM(E1069+E1074)</f>
        <v>0</v>
      </c>
      <c r="F1068" s="43">
        <f t="shared" si="604"/>
        <v>0</v>
      </c>
      <c r="G1068" s="60"/>
      <c r="H1068" s="60">
        <f>SUM(H1069+H1074)</f>
        <v>0</v>
      </c>
      <c r="I1068" s="506">
        <f>SUM(I1069+I1074)</f>
        <v>0</v>
      </c>
      <c r="J1068" s="60">
        <f t="shared" ref="J1068:T1068" si="608">SUM(J1069+J1074)</f>
        <v>0</v>
      </c>
      <c r="K1068" s="60">
        <f t="shared" ref="K1068" si="609">SUM(K1069+K1074)</f>
        <v>0</v>
      </c>
      <c r="L1068" s="60">
        <f t="shared" si="608"/>
        <v>0</v>
      </c>
      <c r="M1068" s="506">
        <f t="shared" si="608"/>
        <v>0</v>
      </c>
      <c r="N1068" s="60">
        <f>SUM(N1069+N1074)</f>
        <v>0</v>
      </c>
      <c r="O1068" s="60">
        <f>SUM(O1069+O1074)</f>
        <v>0</v>
      </c>
      <c r="P1068" s="60">
        <f t="shared" si="608"/>
        <v>0</v>
      </c>
      <c r="Q1068" s="60">
        <f t="shared" si="608"/>
        <v>0</v>
      </c>
      <c r="R1068" s="60">
        <f t="shared" si="608"/>
        <v>0</v>
      </c>
      <c r="S1068" s="60">
        <f t="shared" si="608"/>
        <v>0</v>
      </c>
      <c r="T1068" s="60">
        <f t="shared" si="608"/>
        <v>0</v>
      </c>
      <c r="U1068" s="43" t="e">
        <f>SUM(#REF!+#REF!)</f>
        <v>#REF!</v>
      </c>
      <c r="V1068" s="60">
        <f>SUM(V1069+V1074)</f>
        <v>0</v>
      </c>
      <c r="W1068" s="43">
        <f t="shared" si="597"/>
        <v>0</v>
      </c>
      <c r="X1068" s="51">
        <v>0</v>
      </c>
      <c r="Y1068" s="60">
        <f>SUM(Y1069+Y1074)</f>
        <v>0</v>
      </c>
    </row>
    <row r="1069" spans="1:25" s="61" customFormat="1" hidden="1" x14ac:dyDescent="0.25">
      <c r="A1069" s="58"/>
      <c r="B1069" s="58">
        <v>342</v>
      </c>
      <c r="C1069" s="59" t="s">
        <v>144</v>
      </c>
      <c r="D1069" s="60">
        <f>SUM(D1070+D1071+D1072+D1073)</f>
        <v>0</v>
      </c>
      <c r="E1069" s="60">
        <f>SUM(E1070+E1071+E1072+E1073)</f>
        <v>0</v>
      </c>
      <c r="F1069" s="43">
        <f t="shared" si="604"/>
        <v>0</v>
      </c>
      <c r="G1069" s="60"/>
      <c r="H1069" s="60">
        <f>SUM(H1070+H1071+H1072+H1073)</f>
        <v>0</v>
      </c>
      <c r="I1069" s="506">
        <f>SUM(I1070+I1071+I1072+I1073)</f>
        <v>0</v>
      </c>
      <c r="J1069" s="60">
        <f t="shared" ref="J1069:T1069" si="610">SUM(J1070+J1071+J1072+J1073)</f>
        <v>0</v>
      </c>
      <c r="K1069" s="60">
        <f t="shared" ref="K1069" si="611">SUM(K1070+K1071+K1072+K1073)</f>
        <v>0</v>
      </c>
      <c r="L1069" s="60">
        <f t="shared" si="610"/>
        <v>0</v>
      </c>
      <c r="M1069" s="506">
        <f t="shared" si="610"/>
        <v>0</v>
      </c>
      <c r="N1069" s="60">
        <f>SUM(N1070+N1071+N1072+N1073)</f>
        <v>0</v>
      </c>
      <c r="O1069" s="60">
        <f>SUM(O1070+O1071+O1072+O1073)</f>
        <v>0</v>
      </c>
      <c r="P1069" s="60">
        <f t="shared" si="610"/>
        <v>0</v>
      </c>
      <c r="Q1069" s="60">
        <f t="shared" si="610"/>
        <v>0</v>
      </c>
      <c r="R1069" s="60">
        <f t="shared" si="610"/>
        <v>0</v>
      </c>
      <c r="S1069" s="60">
        <f t="shared" si="610"/>
        <v>0</v>
      </c>
      <c r="T1069" s="60">
        <f t="shared" si="610"/>
        <v>0</v>
      </c>
      <c r="U1069" s="43" t="e">
        <f>SUM(#REF!+#REF!)</f>
        <v>#REF!</v>
      </c>
      <c r="V1069" s="60">
        <f>SUM(V1070+V1071+V1072+V1073)</f>
        <v>0</v>
      </c>
      <c r="W1069" s="43">
        <f t="shared" si="597"/>
        <v>0</v>
      </c>
      <c r="X1069" s="51">
        <v>0</v>
      </c>
      <c r="Y1069" s="60">
        <f>SUM(Y1070+Y1071+Y1072+Y1073)</f>
        <v>0</v>
      </c>
    </row>
    <row r="1070" spans="1:25" s="57" customFormat="1" ht="27.75" hidden="1" customHeight="1" x14ac:dyDescent="0.25">
      <c r="A1070" s="52"/>
      <c r="B1070" s="53" t="s">
        <v>145</v>
      </c>
      <c r="C1070" s="54" t="s">
        <v>146</v>
      </c>
      <c r="D1070" s="55"/>
      <c r="E1070" s="55"/>
      <c r="F1070" s="43">
        <f t="shared" si="604"/>
        <v>0</v>
      </c>
      <c r="G1070" s="43"/>
      <c r="H1070" s="55"/>
      <c r="I1070" s="505"/>
      <c r="J1070" s="55"/>
      <c r="K1070" s="55"/>
      <c r="L1070" s="55"/>
      <c r="M1070" s="505"/>
      <c r="N1070" s="55"/>
      <c r="O1070" s="55"/>
      <c r="P1070" s="55"/>
      <c r="Q1070" s="55"/>
      <c r="R1070" s="55"/>
      <c r="S1070" s="55"/>
      <c r="T1070" s="55"/>
      <c r="U1070" s="43" t="e">
        <f>SUM(#REF!+#REF!)</f>
        <v>#REF!</v>
      </c>
      <c r="V1070" s="55"/>
      <c r="W1070" s="43">
        <f t="shared" si="597"/>
        <v>0</v>
      </c>
      <c r="X1070" s="56"/>
      <c r="Y1070" s="55"/>
    </row>
    <row r="1071" spans="1:25" s="57" customFormat="1" hidden="1" x14ac:dyDescent="0.25">
      <c r="A1071" s="52"/>
      <c r="B1071" s="52">
        <v>3426</v>
      </c>
      <c r="C1071" s="54" t="s">
        <v>147</v>
      </c>
      <c r="D1071" s="55"/>
      <c r="E1071" s="55"/>
      <c r="F1071" s="43">
        <f t="shared" si="604"/>
        <v>0</v>
      </c>
      <c r="G1071" s="43"/>
      <c r="H1071" s="55"/>
      <c r="I1071" s="505"/>
      <c r="J1071" s="55"/>
      <c r="K1071" s="55"/>
      <c r="L1071" s="55"/>
      <c r="M1071" s="505"/>
      <c r="N1071" s="55"/>
      <c r="O1071" s="55"/>
      <c r="P1071" s="55"/>
      <c r="Q1071" s="55"/>
      <c r="R1071" s="55"/>
      <c r="S1071" s="55"/>
      <c r="T1071" s="55"/>
      <c r="U1071" s="43" t="e">
        <f>SUM(#REF!+#REF!)</f>
        <v>#REF!</v>
      </c>
      <c r="V1071" s="55"/>
      <c r="W1071" s="43">
        <f t="shared" si="597"/>
        <v>0</v>
      </c>
      <c r="X1071" s="56"/>
      <c r="Y1071" s="55"/>
    </row>
    <row r="1072" spans="1:25" s="57" customFormat="1" ht="27" hidden="1" x14ac:dyDescent="0.25">
      <c r="A1072" s="52"/>
      <c r="B1072" s="52">
        <v>3427</v>
      </c>
      <c r="C1072" s="54" t="s">
        <v>148</v>
      </c>
      <c r="D1072" s="55"/>
      <c r="E1072" s="55"/>
      <c r="F1072" s="43">
        <f t="shared" si="604"/>
        <v>0</v>
      </c>
      <c r="G1072" s="43"/>
      <c r="H1072" s="55"/>
      <c r="I1072" s="505"/>
      <c r="J1072" s="55"/>
      <c r="K1072" s="55"/>
      <c r="L1072" s="55"/>
      <c r="M1072" s="505"/>
      <c r="N1072" s="55"/>
      <c r="O1072" s="55"/>
      <c r="P1072" s="55"/>
      <c r="Q1072" s="55"/>
      <c r="R1072" s="55"/>
      <c r="S1072" s="55"/>
      <c r="T1072" s="55"/>
      <c r="U1072" s="43" t="e">
        <f>SUM(#REF!+#REF!)</f>
        <v>#REF!</v>
      </c>
      <c r="V1072" s="55"/>
      <c r="W1072" s="43">
        <f t="shared" si="597"/>
        <v>0</v>
      </c>
      <c r="X1072" s="56"/>
      <c r="Y1072" s="55"/>
    </row>
    <row r="1073" spans="1:25" s="57" customFormat="1" hidden="1" x14ac:dyDescent="0.25">
      <c r="A1073" s="52"/>
      <c r="B1073" s="52">
        <v>3428</v>
      </c>
      <c r="C1073" s="54" t="s">
        <v>149</v>
      </c>
      <c r="D1073" s="55"/>
      <c r="E1073" s="55"/>
      <c r="F1073" s="43">
        <f t="shared" si="604"/>
        <v>0</v>
      </c>
      <c r="G1073" s="43"/>
      <c r="H1073" s="55"/>
      <c r="I1073" s="505"/>
      <c r="J1073" s="55"/>
      <c r="K1073" s="55"/>
      <c r="L1073" s="55"/>
      <c r="M1073" s="505"/>
      <c r="N1073" s="55"/>
      <c r="O1073" s="55"/>
      <c r="P1073" s="55"/>
      <c r="Q1073" s="55"/>
      <c r="R1073" s="55"/>
      <c r="S1073" s="55"/>
      <c r="T1073" s="55"/>
      <c r="U1073" s="43" t="e">
        <f>SUM(#REF!+#REF!)</f>
        <v>#REF!</v>
      </c>
      <c r="V1073" s="55"/>
      <c r="W1073" s="43">
        <f t="shared" si="597"/>
        <v>0</v>
      </c>
      <c r="X1073" s="56"/>
      <c r="Y1073" s="55"/>
    </row>
    <row r="1074" spans="1:25" s="61" customFormat="1" hidden="1" x14ac:dyDescent="0.25">
      <c r="A1074" s="58"/>
      <c r="B1074" s="58">
        <v>343</v>
      </c>
      <c r="C1074" s="59"/>
      <c r="D1074" s="60">
        <f>SUM(D1075+D1076+D1077+D1078)</f>
        <v>0</v>
      </c>
      <c r="E1074" s="60">
        <f>SUM(E1075+E1076+E1077+E1078)</f>
        <v>0</v>
      </c>
      <c r="F1074" s="43">
        <f t="shared" si="604"/>
        <v>0</v>
      </c>
      <c r="G1074" s="60"/>
      <c r="H1074" s="60">
        <f>SUM(H1075+H1076+H1077+H1078)</f>
        <v>0</v>
      </c>
      <c r="I1074" s="506">
        <f>SUM(I1075+I1076+I1077+I1078)</f>
        <v>0</v>
      </c>
      <c r="J1074" s="60">
        <f t="shared" ref="J1074:T1074" si="612">SUM(J1075+J1076+J1077+J1078)</f>
        <v>0</v>
      </c>
      <c r="K1074" s="60">
        <f t="shared" ref="K1074" si="613">SUM(K1075+K1076+K1077+K1078)</f>
        <v>0</v>
      </c>
      <c r="L1074" s="60">
        <f t="shared" si="612"/>
        <v>0</v>
      </c>
      <c r="M1074" s="506">
        <f t="shared" si="612"/>
        <v>0</v>
      </c>
      <c r="N1074" s="60">
        <f>SUM(N1075+N1076+N1077+N1078)</f>
        <v>0</v>
      </c>
      <c r="O1074" s="60">
        <f>SUM(O1075+O1076+O1077+O1078)</f>
        <v>0</v>
      </c>
      <c r="P1074" s="60">
        <f t="shared" si="612"/>
        <v>0</v>
      </c>
      <c r="Q1074" s="60">
        <f t="shared" si="612"/>
        <v>0</v>
      </c>
      <c r="R1074" s="60">
        <f t="shared" si="612"/>
        <v>0</v>
      </c>
      <c r="S1074" s="60">
        <f t="shared" si="612"/>
        <v>0</v>
      </c>
      <c r="T1074" s="60">
        <f t="shared" si="612"/>
        <v>0</v>
      </c>
      <c r="U1074" s="43" t="e">
        <f>SUM(#REF!+#REF!)</f>
        <v>#REF!</v>
      </c>
      <c r="V1074" s="60">
        <f>SUM(V1075+V1076+V1077+V1078)</f>
        <v>0</v>
      </c>
      <c r="W1074" s="43">
        <f t="shared" si="597"/>
        <v>0</v>
      </c>
      <c r="X1074" s="51">
        <v>0</v>
      </c>
      <c r="Y1074" s="60">
        <f>SUM(Y1075+Y1076+Y1077+Y1078)</f>
        <v>0</v>
      </c>
    </row>
    <row r="1075" spans="1:25" s="57" customFormat="1" hidden="1" x14ac:dyDescent="0.25">
      <c r="A1075" s="52"/>
      <c r="B1075" s="53" t="s">
        <v>150</v>
      </c>
      <c r="C1075" s="54" t="s">
        <v>151</v>
      </c>
      <c r="D1075" s="55"/>
      <c r="E1075" s="55"/>
      <c r="F1075" s="43">
        <f t="shared" si="604"/>
        <v>0</v>
      </c>
      <c r="G1075" s="43"/>
      <c r="H1075" s="55"/>
      <c r="I1075" s="505"/>
      <c r="J1075" s="55"/>
      <c r="K1075" s="55"/>
      <c r="L1075" s="55"/>
      <c r="M1075" s="505"/>
      <c r="N1075" s="55"/>
      <c r="O1075" s="55"/>
      <c r="P1075" s="55"/>
      <c r="Q1075" s="55"/>
      <c r="R1075" s="55"/>
      <c r="S1075" s="55"/>
      <c r="T1075" s="55"/>
      <c r="U1075" s="43" t="e">
        <f>SUM(#REF!+#REF!)</f>
        <v>#REF!</v>
      </c>
      <c r="V1075" s="55"/>
      <c r="W1075" s="43">
        <f t="shared" si="597"/>
        <v>0</v>
      </c>
      <c r="X1075" s="56"/>
      <c r="Y1075" s="55"/>
    </row>
    <row r="1076" spans="1:25" s="57" customFormat="1" hidden="1" x14ac:dyDescent="0.25">
      <c r="A1076" s="52"/>
      <c r="B1076" s="53" t="s">
        <v>152</v>
      </c>
      <c r="C1076" s="54" t="s">
        <v>153</v>
      </c>
      <c r="D1076" s="55"/>
      <c r="E1076" s="55"/>
      <c r="F1076" s="43">
        <f t="shared" si="604"/>
        <v>0</v>
      </c>
      <c r="G1076" s="43"/>
      <c r="H1076" s="55"/>
      <c r="I1076" s="505"/>
      <c r="J1076" s="55"/>
      <c r="K1076" s="55"/>
      <c r="L1076" s="55"/>
      <c r="M1076" s="505"/>
      <c r="N1076" s="55"/>
      <c r="O1076" s="55"/>
      <c r="P1076" s="55"/>
      <c r="Q1076" s="55"/>
      <c r="R1076" s="55"/>
      <c r="S1076" s="55"/>
      <c r="T1076" s="55"/>
      <c r="U1076" s="43" t="e">
        <f>SUM(#REF!+#REF!)</f>
        <v>#REF!</v>
      </c>
      <c r="V1076" s="55"/>
      <c r="W1076" s="43">
        <f t="shared" si="597"/>
        <v>0</v>
      </c>
      <c r="X1076" s="56"/>
      <c r="Y1076" s="55"/>
    </row>
    <row r="1077" spans="1:25" s="57" customFormat="1" hidden="1" x14ac:dyDescent="0.25">
      <c r="A1077" s="52"/>
      <c r="B1077" s="53" t="s">
        <v>154</v>
      </c>
      <c r="C1077" s="54" t="s">
        <v>155</v>
      </c>
      <c r="D1077" s="55"/>
      <c r="E1077" s="55"/>
      <c r="F1077" s="43">
        <f t="shared" si="604"/>
        <v>0</v>
      </c>
      <c r="G1077" s="43"/>
      <c r="H1077" s="55"/>
      <c r="I1077" s="505"/>
      <c r="J1077" s="55"/>
      <c r="K1077" s="55"/>
      <c r="L1077" s="55"/>
      <c r="M1077" s="505"/>
      <c r="N1077" s="55"/>
      <c r="O1077" s="55"/>
      <c r="P1077" s="55"/>
      <c r="Q1077" s="55"/>
      <c r="R1077" s="55"/>
      <c r="S1077" s="55"/>
      <c r="T1077" s="55"/>
      <c r="U1077" s="43" t="e">
        <f>SUM(#REF!+#REF!)</f>
        <v>#REF!</v>
      </c>
      <c r="V1077" s="55"/>
      <c r="W1077" s="43">
        <f t="shared" si="597"/>
        <v>0</v>
      </c>
      <c r="X1077" s="56"/>
      <c r="Y1077" s="55"/>
    </row>
    <row r="1078" spans="1:25" s="57" customFormat="1" hidden="1" x14ac:dyDescent="0.25">
      <c r="A1078" s="52"/>
      <c r="B1078" s="53" t="s">
        <v>156</v>
      </c>
      <c r="C1078" s="54" t="s">
        <v>157</v>
      </c>
      <c r="D1078" s="55"/>
      <c r="E1078" s="55"/>
      <c r="F1078" s="43">
        <f t="shared" si="604"/>
        <v>0</v>
      </c>
      <c r="G1078" s="43"/>
      <c r="H1078" s="55"/>
      <c r="I1078" s="505"/>
      <c r="J1078" s="55"/>
      <c r="K1078" s="55"/>
      <c r="L1078" s="55"/>
      <c r="M1078" s="505"/>
      <c r="N1078" s="55"/>
      <c r="O1078" s="55"/>
      <c r="P1078" s="55"/>
      <c r="Q1078" s="55"/>
      <c r="R1078" s="55"/>
      <c r="S1078" s="55"/>
      <c r="T1078" s="55"/>
      <c r="U1078" s="43" t="e">
        <f>SUM(#REF!+#REF!)</f>
        <v>#REF!</v>
      </c>
      <c r="V1078" s="55"/>
      <c r="W1078" s="43">
        <f t="shared" si="597"/>
        <v>0</v>
      </c>
      <c r="X1078" s="56"/>
      <c r="Y1078" s="55"/>
    </row>
    <row r="1079" spans="1:25" s="46" customFormat="1" hidden="1" x14ac:dyDescent="0.25">
      <c r="B1079" s="66">
        <v>4</v>
      </c>
      <c r="C1079" s="46" t="s">
        <v>158</v>
      </c>
      <c r="D1079" s="49">
        <f>SUM(D1080)</f>
        <v>0</v>
      </c>
      <c r="E1079" s="49">
        <f t="shared" ref="E1079:V1079" si="614">SUM(E1080)</f>
        <v>0</v>
      </c>
      <c r="F1079" s="43">
        <f t="shared" si="604"/>
        <v>0</v>
      </c>
      <c r="G1079" s="49"/>
      <c r="H1079" s="49">
        <f t="shared" si="614"/>
        <v>0</v>
      </c>
      <c r="I1079" s="368">
        <f t="shared" si="614"/>
        <v>0</v>
      </c>
      <c r="J1079" s="49">
        <f t="shared" si="614"/>
        <v>0</v>
      </c>
      <c r="K1079" s="49">
        <f t="shared" si="614"/>
        <v>0</v>
      </c>
      <c r="L1079" s="49">
        <f t="shared" si="614"/>
        <v>0</v>
      </c>
      <c r="M1079" s="368">
        <f t="shared" si="614"/>
        <v>0</v>
      </c>
      <c r="N1079" s="49">
        <f t="shared" si="614"/>
        <v>0</v>
      </c>
      <c r="O1079" s="49">
        <f t="shared" si="614"/>
        <v>0</v>
      </c>
      <c r="P1079" s="49">
        <f t="shared" si="614"/>
        <v>0</v>
      </c>
      <c r="Q1079" s="49">
        <f t="shared" si="614"/>
        <v>0</v>
      </c>
      <c r="R1079" s="49">
        <f t="shared" si="614"/>
        <v>0</v>
      </c>
      <c r="S1079" s="49">
        <f t="shared" si="614"/>
        <v>0</v>
      </c>
      <c r="T1079" s="49">
        <f t="shared" si="614"/>
        <v>0</v>
      </c>
      <c r="U1079" s="43" t="e">
        <f>SUM(#REF!+#REF!)</f>
        <v>#REF!</v>
      </c>
      <c r="V1079" s="49">
        <f t="shared" si="614"/>
        <v>0</v>
      </c>
      <c r="W1079" s="43">
        <f t="shared" si="597"/>
        <v>0</v>
      </c>
      <c r="X1079" s="51">
        <v>0</v>
      </c>
      <c r="Y1079" s="49">
        <f>SUM(Y1080)</f>
        <v>0</v>
      </c>
    </row>
    <row r="1080" spans="1:25" s="46" customFormat="1" hidden="1" x14ac:dyDescent="0.25">
      <c r="B1080" s="66">
        <v>42</v>
      </c>
      <c r="D1080" s="49">
        <f>SUM(D1081+D1089+D1092+D1097)</f>
        <v>0</v>
      </c>
      <c r="E1080" s="49">
        <f>SUM(E1081+E1089+E1092+E1097)</f>
        <v>0</v>
      </c>
      <c r="F1080" s="43">
        <f t="shared" si="604"/>
        <v>0</v>
      </c>
      <c r="G1080" s="49"/>
      <c r="H1080" s="49">
        <f>SUM(H1081+H1089+H1092+H1097)</f>
        <v>0</v>
      </c>
      <c r="I1080" s="368">
        <f>SUM(I1081+I1089+I1092+I1097)</f>
        <v>0</v>
      </c>
      <c r="J1080" s="49">
        <f t="shared" ref="J1080:T1080" si="615">SUM(J1081+J1089+J1092+J1097)</f>
        <v>0</v>
      </c>
      <c r="K1080" s="49">
        <f t="shared" ref="K1080" si="616">SUM(K1081+K1089+K1092+K1097)</f>
        <v>0</v>
      </c>
      <c r="L1080" s="49">
        <f t="shared" si="615"/>
        <v>0</v>
      </c>
      <c r="M1080" s="368">
        <f t="shared" si="615"/>
        <v>0</v>
      </c>
      <c r="N1080" s="49">
        <f>SUM(N1081+N1089+N1092+N1097)</f>
        <v>0</v>
      </c>
      <c r="O1080" s="49">
        <f>SUM(O1081+O1089+O1092+O1097)</f>
        <v>0</v>
      </c>
      <c r="P1080" s="49">
        <f t="shared" si="615"/>
        <v>0</v>
      </c>
      <c r="Q1080" s="49">
        <f t="shared" si="615"/>
        <v>0</v>
      </c>
      <c r="R1080" s="49">
        <f t="shared" si="615"/>
        <v>0</v>
      </c>
      <c r="S1080" s="49">
        <f t="shared" si="615"/>
        <v>0</v>
      </c>
      <c r="T1080" s="49">
        <f t="shared" si="615"/>
        <v>0</v>
      </c>
      <c r="U1080" s="43" t="e">
        <f>SUM(#REF!+#REF!)</f>
        <v>#REF!</v>
      </c>
      <c r="V1080" s="49">
        <f>SUM(V1081+V1089+V1092+V1097)</f>
        <v>0</v>
      </c>
      <c r="W1080" s="43">
        <f t="shared" si="597"/>
        <v>0</v>
      </c>
      <c r="X1080" s="51">
        <v>0</v>
      </c>
      <c r="Y1080" s="49">
        <f>SUM(Y1081+Y1089+Y1092+Y1097)</f>
        <v>0</v>
      </c>
    </row>
    <row r="1081" spans="1:25" s="46" customFormat="1" hidden="1" x14ac:dyDescent="0.25">
      <c r="B1081" s="66">
        <v>422</v>
      </c>
      <c r="D1081" s="49">
        <f>SUM(D1082+D1083+D1084+D1085+D1086+D1087+D1088)</f>
        <v>0</v>
      </c>
      <c r="E1081" s="49">
        <f>SUM(E1082+E1083+E1084+E1085+E1086+E1087+E1088)</f>
        <v>0</v>
      </c>
      <c r="F1081" s="43">
        <f t="shared" si="604"/>
        <v>0</v>
      </c>
      <c r="G1081" s="49"/>
      <c r="H1081" s="49">
        <f>SUM(H1082+H1083+H1084+H1085+H1086+H1087+H1088)</f>
        <v>0</v>
      </c>
      <c r="I1081" s="368">
        <f>SUM(I1082+I1083+I1084+I1085+I1086+I1087+I1088)</f>
        <v>0</v>
      </c>
      <c r="J1081" s="49">
        <f t="shared" ref="J1081:T1081" si="617">SUM(J1082+J1083+J1084+J1085+J1086+J1087+J1088)</f>
        <v>0</v>
      </c>
      <c r="K1081" s="49">
        <f t="shared" ref="K1081" si="618">SUM(K1082+K1083+K1084+K1085+K1086+K1087+K1088)</f>
        <v>0</v>
      </c>
      <c r="L1081" s="49">
        <f t="shared" si="617"/>
        <v>0</v>
      </c>
      <c r="M1081" s="368">
        <f t="shared" si="617"/>
        <v>0</v>
      </c>
      <c r="N1081" s="49">
        <f>SUM(N1082+N1083+N1084+N1085+N1086+N1087+N1088)</f>
        <v>0</v>
      </c>
      <c r="O1081" s="49">
        <f>SUM(O1082+O1083+O1084+O1085+O1086+O1087+O1088)</f>
        <v>0</v>
      </c>
      <c r="P1081" s="49">
        <f t="shared" si="617"/>
        <v>0</v>
      </c>
      <c r="Q1081" s="49">
        <f t="shared" si="617"/>
        <v>0</v>
      </c>
      <c r="R1081" s="49">
        <f t="shared" si="617"/>
        <v>0</v>
      </c>
      <c r="S1081" s="49">
        <f t="shared" si="617"/>
        <v>0</v>
      </c>
      <c r="T1081" s="49">
        <f t="shared" si="617"/>
        <v>0</v>
      </c>
      <c r="U1081" s="43" t="e">
        <f>SUM(#REF!+#REF!)</f>
        <v>#REF!</v>
      </c>
      <c r="V1081" s="49">
        <f>SUM(V1082+V1083+V1084+V1085+V1086+V1087+V1088)</f>
        <v>0</v>
      </c>
      <c r="W1081" s="43">
        <f t="shared" si="597"/>
        <v>0</v>
      </c>
      <c r="X1081" s="51">
        <v>0</v>
      </c>
      <c r="Y1081" s="49">
        <f>SUM(Y1082+Y1083+Y1084+Y1085+Y1086+Y1087+Y1088)</f>
        <v>0</v>
      </c>
    </row>
    <row r="1082" spans="1:25" s="57" customFormat="1" hidden="1" x14ac:dyDescent="0.25">
      <c r="A1082" s="52"/>
      <c r="B1082" s="67" t="s">
        <v>159</v>
      </c>
      <c r="C1082" s="68" t="s">
        <v>160</v>
      </c>
      <c r="D1082" s="55"/>
      <c r="E1082" s="55"/>
      <c r="F1082" s="43">
        <f t="shared" si="604"/>
        <v>0</v>
      </c>
      <c r="G1082" s="43"/>
      <c r="H1082" s="55"/>
      <c r="I1082" s="505"/>
      <c r="J1082" s="55"/>
      <c r="K1082" s="55"/>
      <c r="L1082" s="55"/>
      <c r="M1082" s="505"/>
      <c r="N1082" s="55"/>
      <c r="O1082" s="55"/>
      <c r="P1082" s="55"/>
      <c r="Q1082" s="55"/>
      <c r="R1082" s="55"/>
      <c r="S1082" s="55"/>
      <c r="T1082" s="55"/>
      <c r="U1082" s="43" t="e">
        <f>SUM(#REF!+#REF!)</f>
        <v>#REF!</v>
      </c>
      <c r="V1082" s="55"/>
      <c r="W1082" s="43">
        <f t="shared" si="597"/>
        <v>0</v>
      </c>
      <c r="X1082" s="56"/>
      <c r="Y1082" s="55"/>
    </row>
    <row r="1083" spans="1:25" s="57" customFormat="1" hidden="1" x14ac:dyDescent="0.25">
      <c r="A1083" s="52"/>
      <c r="B1083" s="67" t="s">
        <v>161</v>
      </c>
      <c r="C1083" s="68" t="s">
        <v>162</v>
      </c>
      <c r="D1083" s="55"/>
      <c r="E1083" s="55"/>
      <c r="F1083" s="43">
        <f t="shared" si="604"/>
        <v>0</v>
      </c>
      <c r="G1083" s="43"/>
      <c r="H1083" s="55"/>
      <c r="I1083" s="505"/>
      <c r="J1083" s="55"/>
      <c r="K1083" s="55"/>
      <c r="L1083" s="55"/>
      <c r="M1083" s="505"/>
      <c r="N1083" s="55"/>
      <c r="O1083" s="55"/>
      <c r="P1083" s="55"/>
      <c r="Q1083" s="55"/>
      <c r="R1083" s="55"/>
      <c r="S1083" s="55"/>
      <c r="T1083" s="55"/>
      <c r="U1083" s="43" t="e">
        <f>SUM(#REF!+#REF!)</f>
        <v>#REF!</v>
      </c>
      <c r="V1083" s="55"/>
      <c r="W1083" s="43">
        <f t="shared" si="597"/>
        <v>0</v>
      </c>
      <c r="X1083" s="56"/>
      <c r="Y1083" s="55"/>
    </row>
    <row r="1084" spans="1:25" s="57" customFormat="1" hidden="1" x14ac:dyDescent="0.25">
      <c r="A1084" s="52"/>
      <c r="B1084" s="67" t="s">
        <v>163</v>
      </c>
      <c r="C1084" s="68" t="s">
        <v>164</v>
      </c>
      <c r="D1084" s="55"/>
      <c r="E1084" s="55"/>
      <c r="F1084" s="43">
        <f t="shared" si="604"/>
        <v>0</v>
      </c>
      <c r="G1084" s="43"/>
      <c r="H1084" s="55"/>
      <c r="I1084" s="505"/>
      <c r="J1084" s="55"/>
      <c r="K1084" s="55"/>
      <c r="L1084" s="55"/>
      <c r="M1084" s="505"/>
      <c r="N1084" s="55"/>
      <c r="O1084" s="55"/>
      <c r="P1084" s="55"/>
      <c r="Q1084" s="55"/>
      <c r="R1084" s="55"/>
      <c r="S1084" s="55"/>
      <c r="T1084" s="55"/>
      <c r="U1084" s="43" t="e">
        <f>SUM(#REF!+#REF!)</f>
        <v>#REF!</v>
      </c>
      <c r="V1084" s="55"/>
      <c r="W1084" s="43">
        <f t="shared" si="597"/>
        <v>0</v>
      </c>
      <c r="X1084" s="56"/>
      <c r="Y1084" s="55"/>
    </row>
    <row r="1085" spans="1:25" s="57" customFormat="1" hidden="1" x14ac:dyDescent="0.25">
      <c r="A1085" s="52"/>
      <c r="B1085" s="67" t="s">
        <v>165</v>
      </c>
      <c r="C1085" s="68" t="s">
        <v>166</v>
      </c>
      <c r="D1085" s="55"/>
      <c r="E1085" s="55"/>
      <c r="F1085" s="43">
        <f t="shared" ref="F1085:F1099" si="619">SUM(H1085:T1085)</f>
        <v>0</v>
      </c>
      <c r="G1085" s="43"/>
      <c r="H1085" s="55"/>
      <c r="I1085" s="505"/>
      <c r="J1085" s="55"/>
      <c r="K1085" s="55"/>
      <c r="L1085" s="55"/>
      <c r="M1085" s="505"/>
      <c r="N1085" s="55"/>
      <c r="O1085" s="55"/>
      <c r="P1085" s="55"/>
      <c r="Q1085" s="55"/>
      <c r="R1085" s="55"/>
      <c r="S1085" s="55"/>
      <c r="T1085" s="55"/>
      <c r="U1085" s="43" t="e">
        <f>SUM(#REF!+#REF!)</f>
        <v>#REF!</v>
      </c>
      <c r="V1085" s="55"/>
      <c r="W1085" s="43">
        <f t="shared" si="597"/>
        <v>0</v>
      </c>
      <c r="X1085" s="56"/>
      <c r="Y1085" s="55"/>
    </row>
    <row r="1086" spans="1:25" s="57" customFormat="1" hidden="1" x14ac:dyDescent="0.25">
      <c r="A1086" s="52"/>
      <c r="B1086" s="67" t="s">
        <v>167</v>
      </c>
      <c r="C1086" s="68" t="s">
        <v>168</v>
      </c>
      <c r="D1086" s="55"/>
      <c r="E1086" s="55"/>
      <c r="F1086" s="43">
        <f t="shared" si="619"/>
        <v>0</v>
      </c>
      <c r="G1086" s="43"/>
      <c r="H1086" s="55"/>
      <c r="I1086" s="505"/>
      <c r="J1086" s="55"/>
      <c r="K1086" s="55"/>
      <c r="L1086" s="55"/>
      <c r="M1086" s="505"/>
      <c r="N1086" s="55"/>
      <c r="O1086" s="55"/>
      <c r="P1086" s="55"/>
      <c r="Q1086" s="55"/>
      <c r="R1086" s="55"/>
      <c r="S1086" s="55"/>
      <c r="T1086" s="55"/>
      <c r="U1086" s="43" t="e">
        <f>SUM(#REF!+#REF!)</f>
        <v>#REF!</v>
      </c>
      <c r="V1086" s="55"/>
      <c r="W1086" s="43">
        <f t="shared" si="597"/>
        <v>0</v>
      </c>
      <c r="X1086" s="56"/>
      <c r="Y1086" s="55"/>
    </row>
    <row r="1087" spans="1:25" s="57" customFormat="1" hidden="1" x14ac:dyDescent="0.25">
      <c r="A1087" s="52"/>
      <c r="B1087" s="67" t="s">
        <v>169</v>
      </c>
      <c r="C1087" s="68" t="s">
        <v>170</v>
      </c>
      <c r="D1087" s="55"/>
      <c r="E1087" s="55"/>
      <c r="F1087" s="43">
        <f t="shared" si="619"/>
        <v>0</v>
      </c>
      <c r="G1087" s="43"/>
      <c r="H1087" s="55"/>
      <c r="I1087" s="505"/>
      <c r="J1087" s="55"/>
      <c r="K1087" s="55"/>
      <c r="L1087" s="55"/>
      <c r="M1087" s="505"/>
      <c r="N1087" s="55"/>
      <c r="O1087" s="55"/>
      <c r="P1087" s="55"/>
      <c r="Q1087" s="55"/>
      <c r="R1087" s="55"/>
      <c r="S1087" s="55"/>
      <c r="T1087" s="55"/>
      <c r="U1087" s="43" t="e">
        <f>SUM(#REF!+#REF!)</f>
        <v>#REF!</v>
      </c>
      <c r="V1087" s="55"/>
      <c r="W1087" s="43">
        <f t="shared" si="597"/>
        <v>0</v>
      </c>
      <c r="X1087" s="56"/>
      <c r="Y1087" s="55"/>
    </row>
    <row r="1088" spans="1:25" s="57" customFormat="1" hidden="1" x14ac:dyDescent="0.25">
      <c r="A1088" s="52"/>
      <c r="B1088" s="67" t="s">
        <v>171</v>
      </c>
      <c r="C1088" s="68" t="s">
        <v>172</v>
      </c>
      <c r="D1088" s="55"/>
      <c r="E1088" s="55"/>
      <c r="F1088" s="43">
        <f t="shared" si="619"/>
        <v>0</v>
      </c>
      <c r="G1088" s="43"/>
      <c r="H1088" s="55"/>
      <c r="I1088" s="505"/>
      <c r="J1088" s="55"/>
      <c r="K1088" s="55"/>
      <c r="L1088" s="55"/>
      <c r="M1088" s="505"/>
      <c r="N1088" s="55"/>
      <c r="O1088" s="55"/>
      <c r="P1088" s="55"/>
      <c r="Q1088" s="55"/>
      <c r="R1088" s="55"/>
      <c r="S1088" s="55"/>
      <c r="T1088" s="55"/>
      <c r="U1088" s="43" t="e">
        <f>SUM(#REF!+#REF!)</f>
        <v>#REF!</v>
      </c>
      <c r="V1088" s="55"/>
      <c r="W1088" s="43">
        <f t="shared" si="597"/>
        <v>0</v>
      </c>
      <c r="X1088" s="56"/>
      <c r="Y1088" s="55"/>
    </row>
    <row r="1089" spans="1:27" s="61" customFormat="1" hidden="1" x14ac:dyDescent="0.25">
      <c r="A1089" s="58"/>
      <c r="B1089" s="58">
        <v>423</v>
      </c>
      <c r="C1089" s="69"/>
      <c r="D1089" s="60">
        <f>SUM(D1090+D1091)</f>
        <v>0</v>
      </c>
      <c r="E1089" s="60">
        <f>SUM(E1090+E1091)</f>
        <v>0</v>
      </c>
      <c r="F1089" s="43">
        <f t="shared" si="619"/>
        <v>0</v>
      </c>
      <c r="G1089" s="60"/>
      <c r="H1089" s="60">
        <f>SUM(H1090+H1091)</f>
        <v>0</v>
      </c>
      <c r="I1089" s="506">
        <f>SUM(I1090+I1091)</f>
        <v>0</v>
      </c>
      <c r="J1089" s="60">
        <f t="shared" ref="J1089:T1089" si="620">SUM(J1090+J1091)</f>
        <v>0</v>
      </c>
      <c r="K1089" s="60">
        <f t="shared" ref="K1089" si="621">SUM(K1090+K1091)</f>
        <v>0</v>
      </c>
      <c r="L1089" s="60">
        <f t="shared" si="620"/>
        <v>0</v>
      </c>
      <c r="M1089" s="506">
        <f t="shared" si="620"/>
        <v>0</v>
      </c>
      <c r="N1089" s="60">
        <f>SUM(N1090+N1091)</f>
        <v>0</v>
      </c>
      <c r="O1089" s="60">
        <f>SUM(O1090+O1091)</f>
        <v>0</v>
      </c>
      <c r="P1089" s="60">
        <f t="shared" si="620"/>
        <v>0</v>
      </c>
      <c r="Q1089" s="60">
        <f t="shared" si="620"/>
        <v>0</v>
      </c>
      <c r="R1089" s="60">
        <f t="shared" si="620"/>
        <v>0</v>
      </c>
      <c r="S1089" s="60">
        <f t="shared" si="620"/>
        <v>0</v>
      </c>
      <c r="T1089" s="60">
        <f t="shared" si="620"/>
        <v>0</v>
      </c>
      <c r="U1089" s="43" t="e">
        <f>SUM(#REF!+#REF!)</f>
        <v>#REF!</v>
      </c>
      <c r="V1089" s="60">
        <f>SUM(V1090+V1091)</f>
        <v>0</v>
      </c>
      <c r="W1089" s="43">
        <f t="shared" si="597"/>
        <v>0</v>
      </c>
      <c r="X1089" s="51">
        <v>0</v>
      </c>
      <c r="Y1089" s="60">
        <f>SUM(Y1090+Y1091)</f>
        <v>0</v>
      </c>
    </row>
    <row r="1090" spans="1:27" s="57" customFormat="1" hidden="1" x14ac:dyDescent="0.25">
      <c r="A1090" s="52"/>
      <c r="B1090" s="67" t="s">
        <v>173</v>
      </c>
      <c r="C1090" s="68" t="s">
        <v>174</v>
      </c>
      <c r="D1090" s="55"/>
      <c r="E1090" s="55"/>
      <c r="F1090" s="43">
        <f t="shared" si="619"/>
        <v>0</v>
      </c>
      <c r="G1090" s="43"/>
      <c r="H1090" s="55"/>
      <c r="I1090" s="505"/>
      <c r="J1090" s="55"/>
      <c r="K1090" s="55"/>
      <c r="L1090" s="55"/>
      <c r="M1090" s="505"/>
      <c r="N1090" s="55"/>
      <c r="O1090" s="55"/>
      <c r="P1090" s="55"/>
      <c r="Q1090" s="55"/>
      <c r="R1090" s="55"/>
      <c r="S1090" s="55"/>
      <c r="T1090" s="55"/>
      <c r="U1090" s="43" t="e">
        <f>SUM(#REF!+#REF!)</f>
        <v>#REF!</v>
      </c>
      <c r="V1090" s="55"/>
      <c r="W1090" s="43">
        <f t="shared" si="597"/>
        <v>0</v>
      </c>
      <c r="X1090" s="56"/>
      <c r="Y1090" s="55"/>
    </row>
    <row r="1091" spans="1:27" s="57" customFormat="1" hidden="1" x14ac:dyDescent="0.25">
      <c r="A1091" s="52"/>
      <c r="B1091" s="67" t="s">
        <v>175</v>
      </c>
      <c r="C1091" s="68" t="s">
        <v>176</v>
      </c>
      <c r="D1091" s="55"/>
      <c r="E1091" s="55"/>
      <c r="F1091" s="43">
        <f t="shared" si="619"/>
        <v>0</v>
      </c>
      <c r="G1091" s="43"/>
      <c r="H1091" s="55"/>
      <c r="I1091" s="505"/>
      <c r="J1091" s="55"/>
      <c r="K1091" s="55"/>
      <c r="L1091" s="55"/>
      <c r="M1091" s="505"/>
      <c r="N1091" s="55"/>
      <c r="O1091" s="55"/>
      <c r="P1091" s="55"/>
      <c r="Q1091" s="55"/>
      <c r="R1091" s="55"/>
      <c r="S1091" s="55"/>
      <c r="T1091" s="55"/>
      <c r="U1091" s="43" t="e">
        <f>SUM(#REF!+#REF!)</f>
        <v>#REF!</v>
      </c>
      <c r="V1091" s="55"/>
      <c r="W1091" s="43">
        <f t="shared" si="597"/>
        <v>0</v>
      </c>
      <c r="X1091" s="56"/>
      <c r="Y1091" s="55"/>
    </row>
    <row r="1092" spans="1:27" s="61" customFormat="1" hidden="1" x14ac:dyDescent="0.25">
      <c r="A1092" s="58"/>
      <c r="B1092" s="58">
        <v>424</v>
      </c>
      <c r="C1092" s="69"/>
      <c r="D1092" s="60">
        <f>SUM(D1093+D1094+D1095+D1096)</f>
        <v>0</v>
      </c>
      <c r="E1092" s="60">
        <f>SUM(E1093+E1094+E1095+E1096)</f>
        <v>0</v>
      </c>
      <c r="F1092" s="43">
        <f t="shared" si="619"/>
        <v>0</v>
      </c>
      <c r="G1092" s="60"/>
      <c r="H1092" s="60">
        <f>SUM(H1093+H1094+H1095+H1096)</f>
        <v>0</v>
      </c>
      <c r="I1092" s="506">
        <f>SUM(I1093+I1094+I1095+I1096)</f>
        <v>0</v>
      </c>
      <c r="J1092" s="60">
        <f t="shared" ref="J1092:T1092" si="622">SUM(J1093+J1094+J1095+J1096)</f>
        <v>0</v>
      </c>
      <c r="K1092" s="60">
        <f t="shared" ref="K1092" si="623">SUM(K1093+K1094+K1095+K1096)</f>
        <v>0</v>
      </c>
      <c r="L1092" s="60">
        <f t="shared" si="622"/>
        <v>0</v>
      </c>
      <c r="M1092" s="506">
        <f t="shared" si="622"/>
        <v>0</v>
      </c>
      <c r="N1092" s="60">
        <f>SUM(N1093+N1094+N1095+N1096)</f>
        <v>0</v>
      </c>
      <c r="O1092" s="60">
        <f>SUM(O1093+O1094+O1095+O1096)</f>
        <v>0</v>
      </c>
      <c r="P1092" s="60">
        <f t="shared" si="622"/>
        <v>0</v>
      </c>
      <c r="Q1092" s="60">
        <f t="shared" si="622"/>
        <v>0</v>
      </c>
      <c r="R1092" s="60">
        <f t="shared" si="622"/>
        <v>0</v>
      </c>
      <c r="S1092" s="60">
        <f t="shared" si="622"/>
        <v>0</v>
      </c>
      <c r="T1092" s="60">
        <f t="shared" si="622"/>
        <v>0</v>
      </c>
      <c r="U1092" s="43" t="e">
        <f>SUM(#REF!+#REF!)</f>
        <v>#REF!</v>
      </c>
      <c r="V1092" s="60">
        <f>SUM(V1093+V1094+V1095+V1096)</f>
        <v>0</v>
      </c>
      <c r="W1092" s="43">
        <f t="shared" si="597"/>
        <v>0</v>
      </c>
      <c r="X1092" s="51">
        <v>0</v>
      </c>
      <c r="Y1092" s="60">
        <f>SUM(Y1093+Y1094+Y1095+Y1096)</f>
        <v>0</v>
      </c>
    </row>
    <row r="1093" spans="1:27" s="57" customFormat="1" hidden="1" x14ac:dyDescent="0.25">
      <c r="A1093" s="52"/>
      <c r="B1093" s="70">
        <v>4241</v>
      </c>
      <c r="C1093" s="71" t="s">
        <v>177</v>
      </c>
      <c r="D1093" s="55"/>
      <c r="E1093" s="55"/>
      <c r="F1093" s="43">
        <f t="shared" si="619"/>
        <v>0</v>
      </c>
      <c r="G1093" s="43"/>
      <c r="H1093" s="55"/>
      <c r="I1093" s="505"/>
      <c r="J1093" s="55"/>
      <c r="K1093" s="55"/>
      <c r="L1093" s="55"/>
      <c r="M1093" s="505"/>
      <c r="N1093" s="55"/>
      <c r="O1093" s="55"/>
      <c r="P1093" s="55"/>
      <c r="Q1093" s="55"/>
      <c r="R1093" s="55"/>
      <c r="S1093" s="55"/>
      <c r="T1093" s="55"/>
      <c r="U1093" s="43" t="e">
        <f>SUM(#REF!+#REF!)</f>
        <v>#REF!</v>
      </c>
      <c r="V1093" s="55"/>
      <c r="W1093" s="43">
        <f t="shared" si="597"/>
        <v>0</v>
      </c>
      <c r="X1093" s="56"/>
      <c r="Y1093" s="55"/>
    </row>
    <row r="1094" spans="1:27" s="57" customFormat="1" hidden="1" x14ac:dyDescent="0.25">
      <c r="A1094" s="52"/>
      <c r="B1094" s="70">
        <v>4242</v>
      </c>
      <c r="C1094" s="72" t="s">
        <v>178</v>
      </c>
      <c r="D1094" s="55"/>
      <c r="E1094" s="55"/>
      <c r="F1094" s="43">
        <f t="shared" si="619"/>
        <v>0</v>
      </c>
      <c r="G1094" s="43"/>
      <c r="H1094" s="55"/>
      <c r="I1094" s="505"/>
      <c r="J1094" s="55"/>
      <c r="K1094" s="55"/>
      <c r="L1094" s="55"/>
      <c r="M1094" s="505"/>
      <c r="N1094" s="55"/>
      <c r="O1094" s="55"/>
      <c r="P1094" s="55"/>
      <c r="Q1094" s="55"/>
      <c r="R1094" s="55"/>
      <c r="S1094" s="55"/>
      <c r="T1094" s="55"/>
      <c r="U1094" s="43" t="e">
        <f>SUM(#REF!+#REF!)</f>
        <v>#REF!</v>
      </c>
      <c r="V1094" s="55"/>
      <c r="W1094" s="43">
        <f t="shared" si="597"/>
        <v>0</v>
      </c>
      <c r="X1094" s="56"/>
      <c r="Y1094" s="55"/>
    </row>
    <row r="1095" spans="1:27" s="57" customFormat="1" hidden="1" x14ac:dyDescent="0.25">
      <c r="A1095" s="52"/>
      <c r="B1095" s="70">
        <v>4243</v>
      </c>
      <c r="C1095" s="72" t="s">
        <v>179</v>
      </c>
      <c r="D1095" s="55"/>
      <c r="E1095" s="55"/>
      <c r="F1095" s="43">
        <f t="shared" si="619"/>
        <v>0</v>
      </c>
      <c r="G1095" s="43"/>
      <c r="H1095" s="55"/>
      <c r="I1095" s="505"/>
      <c r="J1095" s="55"/>
      <c r="K1095" s="55"/>
      <c r="L1095" s="55"/>
      <c r="M1095" s="505"/>
      <c r="N1095" s="55"/>
      <c r="O1095" s="55"/>
      <c r="P1095" s="55"/>
      <c r="Q1095" s="55"/>
      <c r="R1095" s="55"/>
      <c r="S1095" s="55"/>
      <c r="T1095" s="55"/>
      <c r="U1095" s="43" t="e">
        <f>SUM(#REF!+#REF!)</f>
        <v>#REF!</v>
      </c>
      <c r="V1095" s="55"/>
      <c r="W1095" s="43">
        <f t="shared" si="597"/>
        <v>0</v>
      </c>
      <c r="X1095" s="56"/>
      <c r="Y1095" s="55"/>
    </row>
    <row r="1096" spans="1:27" s="57" customFormat="1" hidden="1" x14ac:dyDescent="0.25">
      <c r="A1096" s="52"/>
      <c r="B1096" s="70">
        <v>4244</v>
      </c>
      <c r="C1096" s="72" t="s">
        <v>180</v>
      </c>
      <c r="D1096" s="55"/>
      <c r="E1096" s="55"/>
      <c r="F1096" s="43">
        <f t="shared" si="619"/>
        <v>0</v>
      </c>
      <c r="G1096" s="43"/>
      <c r="H1096" s="55"/>
      <c r="I1096" s="505"/>
      <c r="J1096" s="55"/>
      <c r="K1096" s="55"/>
      <c r="L1096" s="55"/>
      <c r="M1096" s="505"/>
      <c r="N1096" s="55"/>
      <c r="O1096" s="55"/>
      <c r="P1096" s="55"/>
      <c r="Q1096" s="55"/>
      <c r="R1096" s="55"/>
      <c r="S1096" s="55"/>
      <c r="T1096" s="55"/>
      <c r="U1096" s="43" t="e">
        <f>SUM(#REF!+#REF!)</f>
        <v>#REF!</v>
      </c>
      <c r="V1096" s="55"/>
      <c r="W1096" s="43">
        <f t="shared" si="597"/>
        <v>0</v>
      </c>
      <c r="X1096" s="56"/>
      <c r="Y1096" s="55"/>
    </row>
    <row r="1097" spans="1:27" s="61" customFormat="1" hidden="1" x14ac:dyDescent="0.25">
      <c r="A1097" s="58"/>
      <c r="B1097" s="58">
        <v>426</v>
      </c>
      <c r="C1097" s="73"/>
      <c r="D1097" s="60">
        <f>SUM(D1098+D1099)</f>
        <v>0</v>
      </c>
      <c r="E1097" s="60">
        <f>SUM(E1098+E1099)</f>
        <v>0</v>
      </c>
      <c r="F1097" s="43">
        <f t="shared" si="619"/>
        <v>0</v>
      </c>
      <c r="G1097" s="60"/>
      <c r="H1097" s="60">
        <f>SUM(H1098+H1099)</f>
        <v>0</v>
      </c>
      <c r="I1097" s="506">
        <f>SUM(I1098+I1099)</f>
        <v>0</v>
      </c>
      <c r="J1097" s="60">
        <f t="shared" ref="J1097:T1097" si="624">SUM(J1098+J1099)</f>
        <v>0</v>
      </c>
      <c r="K1097" s="60">
        <f t="shared" ref="K1097" si="625">SUM(K1098+K1099)</f>
        <v>0</v>
      </c>
      <c r="L1097" s="60">
        <f t="shared" si="624"/>
        <v>0</v>
      </c>
      <c r="M1097" s="506">
        <f t="shared" si="624"/>
        <v>0</v>
      </c>
      <c r="N1097" s="60">
        <f>SUM(N1098+N1099)</f>
        <v>0</v>
      </c>
      <c r="O1097" s="60">
        <f>SUM(O1098+O1099)</f>
        <v>0</v>
      </c>
      <c r="P1097" s="60">
        <f t="shared" si="624"/>
        <v>0</v>
      </c>
      <c r="Q1097" s="60">
        <f t="shared" si="624"/>
        <v>0</v>
      </c>
      <c r="R1097" s="60">
        <f t="shared" si="624"/>
        <v>0</v>
      </c>
      <c r="S1097" s="60">
        <f t="shared" si="624"/>
        <v>0</v>
      </c>
      <c r="T1097" s="60">
        <f t="shared" si="624"/>
        <v>0</v>
      </c>
      <c r="U1097" s="43" t="e">
        <f>SUM(#REF!+#REF!)</f>
        <v>#REF!</v>
      </c>
      <c r="V1097" s="60">
        <f>SUM(V1098+V1099)</f>
        <v>0</v>
      </c>
      <c r="W1097" s="43">
        <f t="shared" si="597"/>
        <v>0</v>
      </c>
      <c r="X1097" s="51">
        <v>0</v>
      </c>
      <c r="Y1097" s="60">
        <f>SUM(Y1098+Y1099)</f>
        <v>0</v>
      </c>
    </row>
    <row r="1098" spans="1:27" s="57" customFormat="1" hidden="1" x14ac:dyDescent="0.25">
      <c r="A1098" s="52"/>
      <c r="B1098" s="67">
        <v>4262</v>
      </c>
      <c r="C1098" s="68" t="s">
        <v>181</v>
      </c>
      <c r="D1098" s="55"/>
      <c r="E1098" s="55"/>
      <c r="F1098" s="43">
        <f t="shared" si="619"/>
        <v>0</v>
      </c>
      <c r="G1098" s="43"/>
      <c r="H1098" s="55"/>
      <c r="I1098" s="505"/>
      <c r="J1098" s="55"/>
      <c r="K1098" s="55"/>
      <c r="L1098" s="55"/>
      <c r="M1098" s="505"/>
      <c r="N1098" s="55"/>
      <c r="O1098" s="55"/>
      <c r="P1098" s="55"/>
      <c r="Q1098" s="55"/>
      <c r="R1098" s="55"/>
      <c r="S1098" s="55"/>
      <c r="T1098" s="55"/>
      <c r="U1098" s="43" t="e">
        <f>SUM(#REF!+#REF!)</f>
        <v>#REF!</v>
      </c>
      <c r="V1098" s="55"/>
      <c r="W1098" s="43">
        <f t="shared" si="597"/>
        <v>0</v>
      </c>
      <c r="X1098" s="56"/>
      <c r="Y1098" s="55"/>
    </row>
    <row r="1099" spans="1:27" s="57" customFormat="1" hidden="1" x14ac:dyDescent="0.25">
      <c r="A1099" s="52"/>
      <c r="B1099" s="67">
        <v>4263</v>
      </c>
      <c r="C1099" s="68" t="s">
        <v>182</v>
      </c>
      <c r="D1099" s="55"/>
      <c r="E1099" s="55"/>
      <c r="F1099" s="43">
        <f t="shared" si="619"/>
        <v>0</v>
      </c>
      <c r="G1099" s="43"/>
      <c r="H1099" s="55"/>
      <c r="I1099" s="505"/>
      <c r="J1099" s="55"/>
      <c r="K1099" s="55"/>
      <c r="L1099" s="55"/>
      <c r="M1099" s="505"/>
      <c r="N1099" s="55"/>
      <c r="O1099" s="55"/>
      <c r="P1099" s="55"/>
      <c r="Q1099" s="55"/>
      <c r="R1099" s="55"/>
      <c r="S1099" s="55"/>
      <c r="T1099" s="55"/>
      <c r="U1099" s="43" t="e">
        <f>SUM(#REF!+#REF!)</f>
        <v>#REF!</v>
      </c>
      <c r="V1099" s="55"/>
      <c r="W1099" s="43">
        <f t="shared" ref="W1099:W1162" si="626">SUM(H1099:R1099)</f>
        <v>0</v>
      </c>
      <c r="X1099" s="56"/>
      <c r="Y1099" s="55"/>
    </row>
    <row r="1100" spans="1:27" hidden="1" x14ac:dyDescent="0.25">
      <c r="W1100" s="43">
        <f t="shared" si="626"/>
        <v>0</v>
      </c>
      <c r="X1100" s="74"/>
    </row>
    <row r="1101" spans="1:27" s="61" customFormat="1" ht="12.75" hidden="1" customHeight="1" x14ac:dyDescent="0.25">
      <c r="A1101" s="58"/>
      <c r="B1101" s="58">
        <v>32</v>
      </c>
      <c r="C1101" s="59"/>
      <c r="D1101" s="60">
        <f>SUM(D1102+D1107+D1114+D1124+D1126)</f>
        <v>0</v>
      </c>
      <c r="E1101" s="60">
        <f>SUM(E1102+E1107+E1114+E1124+E1126)</f>
        <v>0</v>
      </c>
      <c r="F1101" s="43">
        <f t="shared" ref="F1101:F1132" si="627">SUM(H1101:T1101)</f>
        <v>0</v>
      </c>
      <c r="G1101" s="60"/>
      <c r="H1101" s="60">
        <f>SUM(H1102+H1107+H1114+H1124+H1126)</f>
        <v>0</v>
      </c>
      <c r="I1101" s="506">
        <f>SUM(I1102+I1107+I1114+I1124+I1126)</f>
        <v>0</v>
      </c>
      <c r="J1101" s="60">
        <f t="shared" ref="J1101:T1101" si="628">SUM(J1102+J1107+J1114+J1124+J1126)</f>
        <v>0</v>
      </c>
      <c r="K1101" s="60">
        <f t="shared" ref="K1101" si="629">SUM(K1102+K1107+K1114+K1124+K1126)</f>
        <v>0</v>
      </c>
      <c r="L1101" s="60">
        <f t="shared" si="628"/>
        <v>0</v>
      </c>
      <c r="M1101" s="506">
        <f t="shared" si="628"/>
        <v>0</v>
      </c>
      <c r="N1101" s="60">
        <f>SUM(N1102+N1107+N1114+N1124+N1126)</f>
        <v>0</v>
      </c>
      <c r="O1101" s="60">
        <f>SUM(O1102+O1107+O1114+O1124+O1126)</f>
        <v>0</v>
      </c>
      <c r="P1101" s="60">
        <f t="shared" si="628"/>
        <v>0</v>
      </c>
      <c r="Q1101" s="60">
        <f t="shared" si="628"/>
        <v>0</v>
      </c>
      <c r="R1101" s="60">
        <f t="shared" si="628"/>
        <v>0</v>
      </c>
      <c r="S1101" s="60">
        <f t="shared" si="628"/>
        <v>0</v>
      </c>
      <c r="T1101" s="60">
        <f t="shared" si="628"/>
        <v>0</v>
      </c>
      <c r="U1101" s="43" t="e">
        <f>SUM(#REF!+#REF!)</f>
        <v>#REF!</v>
      </c>
      <c r="V1101" s="60">
        <f>SUM(V1102+V1107+V1114+V1124+V1126)</f>
        <v>0</v>
      </c>
      <c r="W1101" s="43">
        <f t="shared" si="626"/>
        <v>0</v>
      </c>
      <c r="X1101" s="51"/>
      <c r="Y1101" s="60"/>
      <c r="AA1101" s="46">
        <f t="shared" ref="AA1101:AA1164" si="630">Z1101*74.58/100</f>
        <v>0</v>
      </c>
    </row>
    <row r="1102" spans="1:27" s="61" customFormat="1" ht="12.75" hidden="1" customHeight="1" x14ac:dyDescent="0.25">
      <c r="A1102" s="58"/>
      <c r="B1102" s="58">
        <v>321</v>
      </c>
      <c r="C1102" s="59"/>
      <c r="D1102" s="60">
        <f>SUM(D1103+D1104+D1105+D1106)</f>
        <v>0</v>
      </c>
      <c r="E1102" s="60">
        <f>SUM(E1103+E1104+E1105+E1106)</f>
        <v>0</v>
      </c>
      <c r="F1102" s="43">
        <f t="shared" si="627"/>
        <v>0</v>
      </c>
      <c r="G1102" s="60"/>
      <c r="H1102" s="60">
        <f>SUM(H1103+H1104+H1105+H1106)</f>
        <v>0</v>
      </c>
      <c r="I1102" s="506">
        <f>SUM(I1103+I1104+I1105+I1106)</f>
        <v>0</v>
      </c>
      <c r="J1102" s="60">
        <f t="shared" ref="J1102:T1102" si="631">SUM(J1103+J1104+J1105+J1106)</f>
        <v>0</v>
      </c>
      <c r="K1102" s="60">
        <f t="shared" ref="K1102" si="632">SUM(K1103+K1104+K1105+K1106)</f>
        <v>0</v>
      </c>
      <c r="L1102" s="60">
        <f t="shared" si="631"/>
        <v>0</v>
      </c>
      <c r="M1102" s="506">
        <f t="shared" si="631"/>
        <v>0</v>
      </c>
      <c r="N1102" s="60">
        <f>SUM(N1103+N1104+N1105+N1106)</f>
        <v>0</v>
      </c>
      <c r="O1102" s="60">
        <f>SUM(O1103+O1104+O1105+O1106)</f>
        <v>0</v>
      </c>
      <c r="P1102" s="60">
        <f t="shared" si="631"/>
        <v>0</v>
      </c>
      <c r="Q1102" s="60">
        <f t="shared" si="631"/>
        <v>0</v>
      </c>
      <c r="R1102" s="60">
        <f t="shared" si="631"/>
        <v>0</v>
      </c>
      <c r="S1102" s="60">
        <f t="shared" si="631"/>
        <v>0</v>
      </c>
      <c r="T1102" s="60">
        <f t="shared" si="631"/>
        <v>0</v>
      </c>
      <c r="U1102" s="43" t="e">
        <f>SUM(#REF!+#REF!)</f>
        <v>#REF!</v>
      </c>
      <c r="V1102" s="60">
        <f>SUM(V1103+V1104+V1105+V1106)</f>
        <v>0</v>
      </c>
      <c r="W1102" s="43">
        <f t="shared" si="626"/>
        <v>0</v>
      </c>
      <c r="X1102" s="51"/>
      <c r="Y1102" s="60"/>
      <c r="AA1102" s="46">
        <f t="shared" si="630"/>
        <v>0</v>
      </c>
    </row>
    <row r="1103" spans="1:27" s="57" customFormat="1" hidden="1" x14ac:dyDescent="0.25">
      <c r="A1103" s="52"/>
      <c r="B1103" s="53" t="s">
        <v>91</v>
      </c>
      <c r="C1103" s="54" t="s">
        <v>92</v>
      </c>
      <c r="D1103" s="55"/>
      <c r="E1103" s="55"/>
      <c r="F1103" s="43">
        <f t="shared" si="627"/>
        <v>0</v>
      </c>
      <c r="G1103" s="43"/>
      <c r="H1103" s="55"/>
      <c r="I1103" s="505"/>
      <c r="J1103" s="55"/>
      <c r="K1103" s="55"/>
      <c r="L1103" s="55"/>
      <c r="M1103" s="505"/>
      <c r="N1103" s="55"/>
      <c r="O1103" s="55"/>
      <c r="P1103" s="55"/>
      <c r="Q1103" s="55"/>
      <c r="R1103" s="55"/>
      <c r="S1103" s="55"/>
      <c r="T1103" s="55"/>
      <c r="U1103" s="43" t="e">
        <f>SUM(#REF!+#REF!)</f>
        <v>#REF!</v>
      </c>
      <c r="V1103" s="55"/>
      <c r="W1103" s="43">
        <f t="shared" si="626"/>
        <v>0</v>
      </c>
      <c r="X1103" s="56"/>
      <c r="Y1103" s="55"/>
      <c r="AA1103" s="46">
        <f t="shared" si="630"/>
        <v>0</v>
      </c>
    </row>
    <row r="1104" spans="1:27" s="57" customFormat="1" hidden="1" x14ac:dyDescent="0.25">
      <c r="A1104" s="52"/>
      <c r="B1104" s="53" t="s">
        <v>93</v>
      </c>
      <c r="C1104" s="54" t="s">
        <v>94</v>
      </c>
      <c r="D1104" s="55"/>
      <c r="E1104" s="55"/>
      <c r="F1104" s="43">
        <f t="shared" si="627"/>
        <v>0</v>
      </c>
      <c r="G1104" s="43"/>
      <c r="H1104" s="55"/>
      <c r="I1104" s="505"/>
      <c r="J1104" s="55"/>
      <c r="K1104" s="55"/>
      <c r="L1104" s="55"/>
      <c r="M1104" s="505"/>
      <c r="N1104" s="55"/>
      <c r="O1104" s="55"/>
      <c r="P1104" s="55"/>
      <c r="Q1104" s="55"/>
      <c r="R1104" s="55"/>
      <c r="S1104" s="55"/>
      <c r="T1104" s="55"/>
      <c r="U1104" s="43" t="e">
        <f>SUM(#REF!+#REF!)</f>
        <v>#REF!</v>
      </c>
      <c r="V1104" s="55"/>
      <c r="W1104" s="43">
        <f t="shared" si="626"/>
        <v>0</v>
      </c>
      <c r="X1104" s="56"/>
      <c r="Y1104" s="55"/>
      <c r="AA1104" s="46">
        <f t="shared" si="630"/>
        <v>0</v>
      </c>
    </row>
    <row r="1105" spans="1:27" s="57" customFormat="1" hidden="1" x14ac:dyDescent="0.25">
      <c r="A1105" s="52"/>
      <c r="B1105" s="53" t="s">
        <v>95</v>
      </c>
      <c r="C1105" s="54" t="s">
        <v>96</v>
      </c>
      <c r="D1105" s="55"/>
      <c r="E1105" s="55"/>
      <c r="F1105" s="43">
        <f t="shared" si="627"/>
        <v>0</v>
      </c>
      <c r="G1105" s="43"/>
      <c r="H1105" s="55"/>
      <c r="I1105" s="505"/>
      <c r="J1105" s="55"/>
      <c r="K1105" s="55"/>
      <c r="L1105" s="55"/>
      <c r="M1105" s="505"/>
      <c r="N1105" s="55"/>
      <c r="O1105" s="55"/>
      <c r="P1105" s="55"/>
      <c r="Q1105" s="55"/>
      <c r="R1105" s="55"/>
      <c r="S1105" s="55"/>
      <c r="T1105" s="55"/>
      <c r="U1105" s="43" t="e">
        <f>SUM(#REF!+#REF!)</f>
        <v>#REF!</v>
      </c>
      <c r="V1105" s="55"/>
      <c r="W1105" s="43">
        <f t="shared" si="626"/>
        <v>0</v>
      </c>
      <c r="X1105" s="56"/>
      <c r="Y1105" s="55"/>
      <c r="AA1105" s="46">
        <f t="shared" si="630"/>
        <v>0</v>
      </c>
    </row>
    <row r="1106" spans="1:27" s="57" customFormat="1" hidden="1" x14ac:dyDescent="0.25">
      <c r="A1106" s="52"/>
      <c r="B1106" s="52">
        <v>3214</v>
      </c>
      <c r="C1106" s="54" t="s">
        <v>97</v>
      </c>
      <c r="D1106" s="55"/>
      <c r="E1106" s="55"/>
      <c r="F1106" s="43">
        <f t="shared" si="627"/>
        <v>0</v>
      </c>
      <c r="G1106" s="43"/>
      <c r="H1106" s="55"/>
      <c r="I1106" s="505"/>
      <c r="J1106" s="55"/>
      <c r="K1106" s="55"/>
      <c r="L1106" s="55"/>
      <c r="M1106" s="505"/>
      <c r="N1106" s="55"/>
      <c r="O1106" s="55"/>
      <c r="P1106" s="55"/>
      <c r="Q1106" s="55"/>
      <c r="R1106" s="55"/>
      <c r="S1106" s="55"/>
      <c r="T1106" s="55"/>
      <c r="U1106" s="43" t="e">
        <f>SUM(#REF!+#REF!)</f>
        <v>#REF!</v>
      </c>
      <c r="V1106" s="55"/>
      <c r="W1106" s="43">
        <f t="shared" si="626"/>
        <v>0</v>
      </c>
      <c r="X1106" s="56"/>
      <c r="Y1106" s="55"/>
      <c r="AA1106" s="46">
        <f t="shared" si="630"/>
        <v>0</v>
      </c>
    </row>
    <row r="1107" spans="1:27" s="61" customFormat="1" hidden="1" x14ac:dyDescent="0.25">
      <c r="A1107" s="58"/>
      <c r="B1107" s="58">
        <v>322</v>
      </c>
      <c r="C1107" s="59"/>
      <c r="D1107" s="60">
        <f>SUM(D1108+D1109+D1110+D1111+D1112+D1113)</f>
        <v>0</v>
      </c>
      <c r="E1107" s="60">
        <f>SUM(E1108+E1109+E1110+E1111+E1112+E1113)</f>
        <v>0</v>
      </c>
      <c r="F1107" s="43">
        <f t="shared" si="627"/>
        <v>0</v>
      </c>
      <c r="G1107" s="60"/>
      <c r="H1107" s="60">
        <f>SUM(H1108+H1109+H1110+H1111+H1112+H1113)</f>
        <v>0</v>
      </c>
      <c r="I1107" s="506">
        <f>SUM(I1108+I1109+I1110+I1111+I1112+I1113)</f>
        <v>0</v>
      </c>
      <c r="J1107" s="60">
        <f t="shared" ref="J1107:T1107" si="633">SUM(J1108+J1109+J1110+J1111+J1112+J1113)</f>
        <v>0</v>
      </c>
      <c r="K1107" s="60">
        <f t="shared" ref="K1107" si="634">SUM(K1108+K1109+K1110+K1111+K1112+K1113)</f>
        <v>0</v>
      </c>
      <c r="L1107" s="60">
        <f t="shared" si="633"/>
        <v>0</v>
      </c>
      <c r="M1107" s="506">
        <f t="shared" si="633"/>
        <v>0</v>
      </c>
      <c r="N1107" s="60">
        <f>SUM(N1108+N1109+N1110+N1111+N1112+N1113)</f>
        <v>0</v>
      </c>
      <c r="O1107" s="60">
        <f>SUM(O1108+O1109+O1110+O1111+O1112+O1113)</f>
        <v>0</v>
      </c>
      <c r="P1107" s="60">
        <f t="shared" si="633"/>
        <v>0</v>
      </c>
      <c r="Q1107" s="60">
        <f t="shared" si="633"/>
        <v>0</v>
      </c>
      <c r="R1107" s="60">
        <f t="shared" si="633"/>
        <v>0</v>
      </c>
      <c r="S1107" s="60">
        <f t="shared" si="633"/>
        <v>0</v>
      </c>
      <c r="T1107" s="60">
        <f t="shared" si="633"/>
        <v>0</v>
      </c>
      <c r="U1107" s="43" t="e">
        <f>SUM(#REF!+#REF!)</f>
        <v>#REF!</v>
      </c>
      <c r="V1107" s="60">
        <f>SUM(V1108+V1109+V1110+V1111+V1112+V1113)</f>
        <v>0</v>
      </c>
      <c r="W1107" s="43">
        <f t="shared" si="626"/>
        <v>0</v>
      </c>
      <c r="X1107" s="51"/>
      <c r="Y1107" s="60"/>
      <c r="AA1107" s="46">
        <f t="shared" si="630"/>
        <v>0</v>
      </c>
    </row>
    <row r="1108" spans="1:27" s="57" customFormat="1" hidden="1" x14ac:dyDescent="0.25">
      <c r="A1108" s="52"/>
      <c r="B1108" s="53" t="s">
        <v>98</v>
      </c>
      <c r="C1108" s="54" t="s">
        <v>99</v>
      </c>
      <c r="D1108" s="55"/>
      <c r="E1108" s="55"/>
      <c r="F1108" s="43">
        <f t="shared" si="627"/>
        <v>0</v>
      </c>
      <c r="G1108" s="43"/>
      <c r="H1108" s="55"/>
      <c r="I1108" s="505"/>
      <c r="J1108" s="55"/>
      <c r="K1108" s="55"/>
      <c r="L1108" s="55"/>
      <c r="M1108" s="505"/>
      <c r="N1108" s="55"/>
      <c r="O1108" s="55"/>
      <c r="P1108" s="55"/>
      <c r="Q1108" s="55"/>
      <c r="R1108" s="55"/>
      <c r="S1108" s="55"/>
      <c r="T1108" s="55"/>
      <c r="U1108" s="43" t="e">
        <f>SUM(#REF!+#REF!)</f>
        <v>#REF!</v>
      </c>
      <c r="V1108" s="55"/>
      <c r="W1108" s="43">
        <f t="shared" si="626"/>
        <v>0</v>
      </c>
      <c r="X1108" s="56"/>
      <c r="Y1108" s="55"/>
      <c r="AA1108" s="46">
        <f t="shared" si="630"/>
        <v>0</v>
      </c>
    </row>
    <row r="1109" spans="1:27" s="57" customFormat="1" hidden="1" x14ac:dyDescent="0.25">
      <c r="A1109" s="52"/>
      <c r="B1109" s="53" t="s">
        <v>100</v>
      </c>
      <c r="C1109" s="54" t="s">
        <v>185</v>
      </c>
      <c r="D1109" s="55"/>
      <c r="E1109" s="55"/>
      <c r="F1109" s="43">
        <f t="shared" si="627"/>
        <v>0</v>
      </c>
      <c r="G1109" s="43"/>
      <c r="H1109" s="55"/>
      <c r="I1109" s="505"/>
      <c r="J1109" s="55"/>
      <c r="K1109" s="55"/>
      <c r="L1109" s="55"/>
      <c r="M1109" s="505"/>
      <c r="N1109" s="55"/>
      <c r="O1109" s="55"/>
      <c r="P1109" s="55"/>
      <c r="Q1109" s="55"/>
      <c r="R1109" s="55"/>
      <c r="S1109" s="55"/>
      <c r="T1109" s="55"/>
      <c r="U1109" s="43" t="e">
        <f>SUM(#REF!+#REF!)</f>
        <v>#REF!</v>
      </c>
      <c r="V1109" s="55"/>
      <c r="W1109" s="43">
        <f t="shared" si="626"/>
        <v>0</v>
      </c>
      <c r="X1109" s="56"/>
      <c r="Y1109" s="55"/>
      <c r="AA1109" s="46">
        <f t="shared" si="630"/>
        <v>0</v>
      </c>
    </row>
    <row r="1110" spans="1:27" s="57" customFormat="1" hidden="1" x14ac:dyDescent="0.25">
      <c r="A1110" s="52"/>
      <c r="B1110" s="53" t="s">
        <v>102</v>
      </c>
      <c r="C1110" s="54" t="s">
        <v>103</v>
      </c>
      <c r="D1110" s="55"/>
      <c r="E1110" s="55"/>
      <c r="F1110" s="43">
        <f t="shared" si="627"/>
        <v>0</v>
      </c>
      <c r="G1110" s="43"/>
      <c r="H1110" s="55"/>
      <c r="I1110" s="505"/>
      <c r="J1110" s="55"/>
      <c r="K1110" s="55"/>
      <c r="L1110" s="55"/>
      <c r="M1110" s="505"/>
      <c r="N1110" s="55"/>
      <c r="O1110" s="55"/>
      <c r="P1110" s="55"/>
      <c r="Q1110" s="55"/>
      <c r="R1110" s="55"/>
      <c r="S1110" s="55"/>
      <c r="T1110" s="55"/>
      <c r="U1110" s="43" t="e">
        <f>SUM(#REF!+#REF!)</f>
        <v>#REF!</v>
      </c>
      <c r="V1110" s="55"/>
      <c r="W1110" s="43">
        <f t="shared" si="626"/>
        <v>0</v>
      </c>
      <c r="X1110" s="56"/>
      <c r="Y1110" s="55"/>
      <c r="AA1110" s="46">
        <f t="shared" si="630"/>
        <v>0</v>
      </c>
    </row>
    <row r="1111" spans="1:27" s="57" customFormat="1" hidden="1" x14ac:dyDescent="0.25">
      <c r="A1111" s="52"/>
      <c r="B1111" s="53" t="s">
        <v>104</v>
      </c>
      <c r="C1111" s="54" t="s">
        <v>105</v>
      </c>
      <c r="D1111" s="55"/>
      <c r="E1111" s="55"/>
      <c r="F1111" s="43">
        <f t="shared" si="627"/>
        <v>0</v>
      </c>
      <c r="G1111" s="43"/>
      <c r="H1111" s="55"/>
      <c r="I1111" s="505"/>
      <c r="J1111" s="55"/>
      <c r="K1111" s="55"/>
      <c r="L1111" s="55"/>
      <c r="M1111" s="505"/>
      <c r="N1111" s="55"/>
      <c r="O1111" s="55"/>
      <c r="P1111" s="55"/>
      <c r="Q1111" s="55"/>
      <c r="R1111" s="55"/>
      <c r="S1111" s="55"/>
      <c r="T1111" s="55"/>
      <c r="U1111" s="43" t="e">
        <f>SUM(#REF!+#REF!)</f>
        <v>#REF!</v>
      </c>
      <c r="V1111" s="55"/>
      <c r="W1111" s="43">
        <f t="shared" si="626"/>
        <v>0</v>
      </c>
      <c r="X1111" s="56"/>
      <c r="Y1111" s="55"/>
      <c r="AA1111" s="46">
        <f t="shared" si="630"/>
        <v>0</v>
      </c>
    </row>
    <row r="1112" spans="1:27" s="57" customFormat="1" hidden="1" x14ac:dyDescent="0.25">
      <c r="A1112" s="52"/>
      <c r="B1112" s="53" t="s">
        <v>106</v>
      </c>
      <c r="C1112" s="54" t="s">
        <v>107</v>
      </c>
      <c r="D1112" s="55"/>
      <c r="E1112" s="55"/>
      <c r="F1112" s="43">
        <f t="shared" si="627"/>
        <v>0</v>
      </c>
      <c r="G1112" s="43"/>
      <c r="H1112" s="55"/>
      <c r="I1112" s="505"/>
      <c r="J1112" s="55"/>
      <c r="K1112" s="55"/>
      <c r="L1112" s="55"/>
      <c r="M1112" s="505"/>
      <c r="N1112" s="55"/>
      <c r="O1112" s="55"/>
      <c r="P1112" s="55"/>
      <c r="Q1112" s="55"/>
      <c r="R1112" s="55"/>
      <c r="S1112" s="55"/>
      <c r="T1112" s="55"/>
      <c r="U1112" s="43" t="e">
        <f>SUM(#REF!+#REF!)</f>
        <v>#REF!</v>
      </c>
      <c r="V1112" s="55"/>
      <c r="W1112" s="43">
        <f t="shared" si="626"/>
        <v>0</v>
      </c>
      <c r="X1112" s="56"/>
      <c r="Y1112" s="55"/>
      <c r="AA1112" s="46">
        <f t="shared" si="630"/>
        <v>0</v>
      </c>
    </row>
    <row r="1113" spans="1:27" s="57" customFormat="1" hidden="1" x14ac:dyDescent="0.25">
      <c r="A1113" s="52"/>
      <c r="B1113" s="62" t="s">
        <v>108</v>
      </c>
      <c r="C1113" s="54" t="s">
        <v>109</v>
      </c>
      <c r="D1113" s="55"/>
      <c r="E1113" s="55"/>
      <c r="F1113" s="43">
        <f t="shared" si="627"/>
        <v>0</v>
      </c>
      <c r="G1113" s="43"/>
      <c r="H1113" s="55"/>
      <c r="I1113" s="505"/>
      <c r="J1113" s="55"/>
      <c r="K1113" s="55"/>
      <c r="L1113" s="55"/>
      <c r="M1113" s="505"/>
      <c r="N1113" s="55"/>
      <c r="O1113" s="55"/>
      <c r="P1113" s="55"/>
      <c r="Q1113" s="55"/>
      <c r="R1113" s="55"/>
      <c r="S1113" s="55"/>
      <c r="T1113" s="55"/>
      <c r="U1113" s="43" t="e">
        <f>SUM(#REF!+#REF!)</f>
        <v>#REF!</v>
      </c>
      <c r="V1113" s="55"/>
      <c r="W1113" s="43">
        <f t="shared" si="626"/>
        <v>0</v>
      </c>
      <c r="X1113" s="56"/>
      <c r="Y1113" s="55"/>
      <c r="AA1113" s="46">
        <f t="shared" si="630"/>
        <v>0</v>
      </c>
    </row>
    <row r="1114" spans="1:27" s="61" customFormat="1" hidden="1" x14ac:dyDescent="0.25">
      <c r="A1114" s="58"/>
      <c r="B1114" s="58">
        <v>323</v>
      </c>
      <c r="C1114" s="59"/>
      <c r="D1114" s="60">
        <f>SUM(D1115+D1116+D1117+D1118+D1119+D1120+D1121+D1122+D1123)</f>
        <v>0</v>
      </c>
      <c r="E1114" s="60">
        <f>SUM(E1115+E1116+E1117+E1118+E1119+E1120+E1121+E1122+E1123)</f>
        <v>0</v>
      </c>
      <c r="F1114" s="43">
        <f t="shared" si="627"/>
        <v>0</v>
      </c>
      <c r="G1114" s="60"/>
      <c r="H1114" s="60">
        <f>SUM(H1115+H1116+H1117+H1118+H1119+H1120+H1121+H1122+H1123)</f>
        <v>0</v>
      </c>
      <c r="I1114" s="506">
        <f>SUM(I1115+I1116+I1117+I1118+I1119+I1120+I1121+I1122+I1123)</f>
        <v>0</v>
      </c>
      <c r="J1114" s="60">
        <f t="shared" ref="J1114:T1114" si="635">SUM(J1115+J1116+J1117+J1118+J1119+J1120+J1121+J1122+J1123)</f>
        <v>0</v>
      </c>
      <c r="K1114" s="60">
        <f t="shared" ref="K1114" si="636">SUM(K1115+K1116+K1117+K1118+K1119+K1120+K1121+K1122+K1123)</f>
        <v>0</v>
      </c>
      <c r="L1114" s="60">
        <f t="shared" si="635"/>
        <v>0</v>
      </c>
      <c r="M1114" s="506">
        <f t="shared" si="635"/>
        <v>0</v>
      </c>
      <c r="N1114" s="60">
        <f>SUM(N1115+N1116+N1117+N1118+N1119+N1120+N1121+N1122+N1123)</f>
        <v>0</v>
      </c>
      <c r="O1114" s="60">
        <f>SUM(O1115+O1116+O1117+O1118+O1119+O1120+O1121+O1122+O1123)</f>
        <v>0</v>
      </c>
      <c r="P1114" s="60">
        <f t="shared" si="635"/>
        <v>0</v>
      </c>
      <c r="Q1114" s="60">
        <f t="shared" si="635"/>
        <v>0</v>
      </c>
      <c r="R1114" s="60">
        <f t="shared" si="635"/>
        <v>0</v>
      </c>
      <c r="S1114" s="60">
        <f t="shared" si="635"/>
        <v>0</v>
      </c>
      <c r="T1114" s="60">
        <f t="shared" si="635"/>
        <v>0</v>
      </c>
      <c r="U1114" s="43" t="e">
        <f>SUM(#REF!+#REF!)</f>
        <v>#REF!</v>
      </c>
      <c r="V1114" s="60">
        <f>SUM(V1115+V1116+V1117+V1118+V1119+V1120+V1121+V1122+V1123)</f>
        <v>0</v>
      </c>
      <c r="W1114" s="43">
        <f t="shared" si="626"/>
        <v>0</v>
      </c>
      <c r="X1114" s="51">
        <v>0</v>
      </c>
      <c r="Y1114" s="60">
        <f>SUM(Y1115+Y1116+Y1117+Y1118+Y1119+Y1120+Y1121+Y1122+Y1123)</f>
        <v>0</v>
      </c>
      <c r="AA1114" s="46">
        <f t="shared" si="630"/>
        <v>0</v>
      </c>
    </row>
    <row r="1115" spans="1:27" s="57" customFormat="1" hidden="1" x14ac:dyDescent="0.25">
      <c r="A1115" s="52"/>
      <c r="B1115" s="53" t="s">
        <v>110</v>
      </c>
      <c r="C1115" s="54" t="s">
        <v>111</v>
      </c>
      <c r="D1115" s="55"/>
      <c r="E1115" s="55"/>
      <c r="F1115" s="43">
        <f t="shared" si="627"/>
        <v>0</v>
      </c>
      <c r="G1115" s="43"/>
      <c r="H1115" s="55"/>
      <c r="I1115" s="505"/>
      <c r="J1115" s="55"/>
      <c r="K1115" s="55"/>
      <c r="L1115" s="55"/>
      <c r="M1115" s="505"/>
      <c r="N1115" s="55"/>
      <c r="O1115" s="55"/>
      <c r="P1115" s="55"/>
      <c r="Q1115" s="55"/>
      <c r="R1115" s="55"/>
      <c r="S1115" s="55"/>
      <c r="T1115" s="55"/>
      <c r="U1115" s="43" t="e">
        <f>SUM(#REF!+#REF!)</f>
        <v>#REF!</v>
      </c>
      <c r="V1115" s="55"/>
      <c r="W1115" s="43">
        <f t="shared" si="626"/>
        <v>0</v>
      </c>
      <c r="X1115" s="56"/>
      <c r="Y1115" s="55"/>
      <c r="AA1115" s="46">
        <f t="shared" si="630"/>
        <v>0</v>
      </c>
    </row>
    <row r="1116" spans="1:27" s="57" customFormat="1" hidden="1" x14ac:dyDescent="0.25">
      <c r="A1116" s="52"/>
      <c r="B1116" s="53" t="s">
        <v>112</v>
      </c>
      <c r="C1116" s="54" t="s">
        <v>113</v>
      </c>
      <c r="D1116" s="55"/>
      <c r="E1116" s="55"/>
      <c r="F1116" s="43">
        <f t="shared" si="627"/>
        <v>0</v>
      </c>
      <c r="G1116" s="43"/>
      <c r="H1116" s="55"/>
      <c r="I1116" s="505"/>
      <c r="J1116" s="55"/>
      <c r="K1116" s="55"/>
      <c r="L1116" s="55"/>
      <c r="M1116" s="505"/>
      <c r="N1116" s="55"/>
      <c r="O1116" s="55"/>
      <c r="P1116" s="55"/>
      <c r="Q1116" s="55"/>
      <c r="R1116" s="55"/>
      <c r="S1116" s="55"/>
      <c r="T1116" s="55"/>
      <c r="U1116" s="43" t="e">
        <f>SUM(#REF!+#REF!)</f>
        <v>#REF!</v>
      </c>
      <c r="V1116" s="55"/>
      <c r="W1116" s="43">
        <f t="shared" si="626"/>
        <v>0</v>
      </c>
      <c r="X1116" s="56"/>
      <c r="Y1116" s="55"/>
      <c r="AA1116" s="46">
        <f t="shared" si="630"/>
        <v>0</v>
      </c>
    </row>
    <row r="1117" spans="1:27" s="57" customFormat="1" hidden="1" x14ac:dyDescent="0.25">
      <c r="A1117" s="52"/>
      <c r="B1117" s="53" t="s">
        <v>114</v>
      </c>
      <c r="C1117" s="54" t="s">
        <v>115</v>
      </c>
      <c r="D1117" s="55"/>
      <c r="E1117" s="55"/>
      <c r="F1117" s="43">
        <f t="shared" si="627"/>
        <v>0</v>
      </c>
      <c r="G1117" s="43"/>
      <c r="H1117" s="55"/>
      <c r="I1117" s="505"/>
      <c r="J1117" s="55"/>
      <c r="K1117" s="55"/>
      <c r="L1117" s="55"/>
      <c r="M1117" s="505"/>
      <c r="N1117" s="55"/>
      <c r="O1117" s="55"/>
      <c r="P1117" s="55"/>
      <c r="Q1117" s="55"/>
      <c r="R1117" s="55"/>
      <c r="S1117" s="55"/>
      <c r="T1117" s="55"/>
      <c r="U1117" s="43" t="e">
        <f>SUM(#REF!+#REF!)</f>
        <v>#REF!</v>
      </c>
      <c r="V1117" s="55"/>
      <c r="W1117" s="43">
        <f t="shared" si="626"/>
        <v>0</v>
      </c>
      <c r="X1117" s="56"/>
      <c r="Y1117" s="55"/>
      <c r="AA1117" s="46">
        <f t="shared" si="630"/>
        <v>0</v>
      </c>
    </row>
    <row r="1118" spans="1:27" s="57" customFormat="1" hidden="1" x14ac:dyDescent="0.25">
      <c r="A1118" s="52"/>
      <c r="B1118" s="53" t="s">
        <v>116</v>
      </c>
      <c r="C1118" s="54" t="s">
        <v>117</v>
      </c>
      <c r="D1118" s="55"/>
      <c r="E1118" s="55"/>
      <c r="F1118" s="43">
        <f t="shared" si="627"/>
        <v>0</v>
      </c>
      <c r="G1118" s="43"/>
      <c r="H1118" s="55"/>
      <c r="I1118" s="505"/>
      <c r="J1118" s="55"/>
      <c r="K1118" s="55"/>
      <c r="L1118" s="55"/>
      <c r="M1118" s="505"/>
      <c r="N1118" s="55"/>
      <c r="O1118" s="55"/>
      <c r="P1118" s="55"/>
      <c r="Q1118" s="55"/>
      <c r="R1118" s="55"/>
      <c r="S1118" s="55"/>
      <c r="T1118" s="55"/>
      <c r="U1118" s="43" t="e">
        <f>SUM(#REF!+#REF!)</f>
        <v>#REF!</v>
      </c>
      <c r="V1118" s="55"/>
      <c r="W1118" s="43">
        <f t="shared" si="626"/>
        <v>0</v>
      </c>
      <c r="X1118" s="56"/>
      <c r="Y1118" s="55"/>
      <c r="AA1118" s="46">
        <f t="shared" si="630"/>
        <v>0</v>
      </c>
    </row>
    <row r="1119" spans="1:27" s="57" customFormat="1" hidden="1" x14ac:dyDescent="0.25">
      <c r="A1119" s="52"/>
      <c r="B1119" s="53" t="s">
        <v>118</v>
      </c>
      <c r="C1119" s="54" t="s">
        <v>119</v>
      </c>
      <c r="D1119" s="55"/>
      <c r="E1119" s="55"/>
      <c r="F1119" s="43">
        <f t="shared" si="627"/>
        <v>0</v>
      </c>
      <c r="G1119" s="43"/>
      <c r="H1119" s="55"/>
      <c r="I1119" s="505"/>
      <c r="J1119" s="55"/>
      <c r="K1119" s="55"/>
      <c r="L1119" s="55"/>
      <c r="M1119" s="505"/>
      <c r="N1119" s="55"/>
      <c r="O1119" s="55"/>
      <c r="P1119" s="55"/>
      <c r="Q1119" s="55"/>
      <c r="R1119" s="55"/>
      <c r="S1119" s="55"/>
      <c r="T1119" s="55"/>
      <c r="U1119" s="43" t="e">
        <f>SUM(#REF!+#REF!)</f>
        <v>#REF!</v>
      </c>
      <c r="V1119" s="55"/>
      <c r="W1119" s="43">
        <f t="shared" si="626"/>
        <v>0</v>
      </c>
      <c r="X1119" s="56"/>
      <c r="Y1119" s="55"/>
      <c r="AA1119" s="46">
        <f t="shared" si="630"/>
        <v>0</v>
      </c>
    </row>
    <row r="1120" spans="1:27" s="57" customFormat="1" hidden="1" x14ac:dyDescent="0.25">
      <c r="A1120" s="52"/>
      <c r="B1120" s="53" t="s">
        <v>120</v>
      </c>
      <c r="C1120" s="54" t="s">
        <v>121</v>
      </c>
      <c r="D1120" s="55"/>
      <c r="E1120" s="55"/>
      <c r="F1120" s="43">
        <f t="shared" si="627"/>
        <v>0</v>
      </c>
      <c r="G1120" s="43"/>
      <c r="H1120" s="55"/>
      <c r="I1120" s="505"/>
      <c r="J1120" s="55"/>
      <c r="K1120" s="55"/>
      <c r="L1120" s="55"/>
      <c r="M1120" s="505"/>
      <c r="N1120" s="55"/>
      <c r="O1120" s="55"/>
      <c r="P1120" s="55"/>
      <c r="Q1120" s="55"/>
      <c r="R1120" s="55"/>
      <c r="S1120" s="55"/>
      <c r="T1120" s="55"/>
      <c r="U1120" s="43" t="e">
        <f>SUM(#REF!+#REF!)</f>
        <v>#REF!</v>
      </c>
      <c r="V1120" s="55"/>
      <c r="W1120" s="43">
        <f t="shared" si="626"/>
        <v>0</v>
      </c>
      <c r="X1120" s="56"/>
      <c r="Y1120" s="55"/>
      <c r="AA1120" s="46">
        <f t="shared" si="630"/>
        <v>0</v>
      </c>
    </row>
    <row r="1121" spans="1:27" s="57" customFormat="1" hidden="1" x14ac:dyDescent="0.25">
      <c r="A1121" s="52"/>
      <c r="B1121" s="53" t="s">
        <v>122</v>
      </c>
      <c r="C1121" s="54" t="s">
        <v>123</v>
      </c>
      <c r="D1121" s="55"/>
      <c r="E1121" s="55"/>
      <c r="F1121" s="43">
        <f t="shared" si="627"/>
        <v>0</v>
      </c>
      <c r="G1121" s="43"/>
      <c r="H1121" s="55"/>
      <c r="I1121" s="505"/>
      <c r="J1121" s="55"/>
      <c r="K1121" s="55"/>
      <c r="L1121" s="55"/>
      <c r="M1121" s="505"/>
      <c r="N1121" s="55"/>
      <c r="O1121" s="55"/>
      <c r="P1121" s="55"/>
      <c r="Q1121" s="55"/>
      <c r="R1121" s="55"/>
      <c r="S1121" s="55"/>
      <c r="T1121" s="55"/>
      <c r="U1121" s="43" t="e">
        <f>SUM(#REF!+#REF!)</f>
        <v>#REF!</v>
      </c>
      <c r="V1121" s="55"/>
      <c r="W1121" s="43">
        <f t="shared" si="626"/>
        <v>0</v>
      </c>
      <c r="X1121" s="56"/>
      <c r="Y1121" s="55"/>
      <c r="AA1121" s="46">
        <f t="shared" si="630"/>
        <v>0</v>
      </c>
    </row>
    <row r="1122" spans="1:27" s="57" customFormat="1" hidden="1" x14ac:dyDescent="0.25">
      <c r="A1122" s="52"/>
      <c r="B1122" s="53" t="s">
        <v>124</v>
      </c>
      <c r="C1122" s="54" t="s">
        <v>125</v>
      </c>
      <c r="D1122" s="55"/>
      <c r="E1122" s="55"/>
      <c r="F1122" s="43">
        <f t="shared" si="627"/>
        <v>0</v>
      </c>
      <c r="G1122" s="43"/>
      <c r="H1122" s="55"/>
      <c r="I1122" s="505"/>
      <c r="J1122" s="55"/>
      <c r="K1122" s="55"/>
      <c r="L1122" s="55"/>
      <c r="M1122" s="505"/>
      <c r="N1122" s="55"/>
      <c r="O1122" s="55"/>
      <c r="P1122" s="55"/>
      <c r="Q1122" s="55"/>
      <c r="R1122" s="55"/>
      <c r="S1122" s="55"/>
      <c r="T1122" s="55"/>
      <c r="U1122" s="43" t="e">
        <f>SUM(#REF!+#REF!)</f>
        <v>#REF!</v>
      </c>
      <c r="V1122" s="55"/>
      <c r="W1122" s="43">
        <f t="shared" si="626"/>
        <v>0</v>
      </c>
      <c r="X1122" s="56"/>
      <c r="Y1122" s="55"/>
      <c r="AA1122" s="46">
        <f t="shared" si="630"/>
        <v>0</v>
      </c>
    </row>
    <row r="1123" spans="1:27" s="57" customFormat="1" hidden="1" x14ac:dyDescent="0.25">
      <c r="A1123" s="52"/>
      <c r="B1123" s="53" t="s">
        <v>126</v>
      </c>
      <c r="C1123" s="54" t="s">
        <v>127</v>
      </c>
      <c r="D1123" s="55"/>
      <c r="E1123" s="55"/>
      <c r="F1123" s="43">
        <f t="shared" si="627"/>
        <v>0</v>
      </c>
      <c r="G1123" s="43"/>
      <c r="H1123" s="55"/>
      <c r="I1123" s="505"/>
      <c r="J1123" s="55"/>
      <c r="K1123" s="55"/>
      <c r="L1123" s="55"/>
      <c r="M1123" s="505"/>
      <c r="N1123" s="55"/>
      <c r="O1123" s="55"/>
      <c r="P1123" s="55"/>
      <c r="Q1123" s="55"/>
      <c r="R1123" s="55"/>
      <c r="S1123" s="55"/>
      <c r="T1123" s="55"/>
      <c r="U1123" s="43" t="e">
        <f>SUM(#REF!+#REF!)</f>
        <v>#REF!</v>
      </c>
      <c r="V1123" s="55"/>
      <c r="W1123" s="43">
        <f t="shared" si="626"/>
        <v>0</v>
      </c>
      <c r="X1123" s="56"/>
      <c r="Y1123" s="55"/>
      <c r="AA1123" s="46">
        <f t="shared" si="630"/>
        <v>0</v>
      </c>
    </row>
    <row r="1124" spans="1:27" s="61" customFormat="1" hidden="1" x14ac:dyDescent="0.25">
      <c r="A1124" s="58"/>
      <c r="B1124" s="58">
        <v>324</v>
      </c>
      <c r="C1124" s="59"/>
      <c r="D1124" s="60">
        <f>SUM(D1125)</f>
        <v>0</v>
      </c>
      <c r="E1124" s="60">
        <f t="shared" ref="E1124:V1124" si="637">SUM(E1125)</f>
        <v>0</v>
      </c>
      <c r="F1124" s="43">
        <f t="shared" si="627"/>
        <v>0</v>
      </c>
      <c r="G1124" s="60"/>
      <c r="H1124" s="60">
        <f t="shared" si="637"/>
        <v>0</v>
      </c>
      <c r="I1124" s="506">
        <f t="shared" si="637"/>
        <v>0</v>
      </c>
      <c r="J1124" s="60">
        <f t="shared" si="637"/>
        <v>0</v>
      </c>
      <c r="K1124" s="60">
        <f t="shared" si="637"/>
        <v>0</v>
      </c>
      <c r="L1124" s="60">
        <f t="shared" si="637"/>
        <v>0</v>
      </c>
      <c r="M1124" s="506">
        <f t="shared" si="637"/>
        <v>0</v>
      </c>
      <c r="N1124" s="60">
        <f t="shared" si="637"/>
        <v>0</v>
      </c>
      <c r="O1124" s="60">
        <f t="shared" si="637"/>
        <v>0</v>
      </c>
      <c r="P1124" s="60">
        <f t="shared" si="637"/>
        <v>0</v>
      </c>
      <c r="Q1124" s="60">
        <f t="shared" si="637"/>
        <v>0</v>
      </c>
      <c r="R1124" s="60">
        <f t="shared" si="637"/>
        <v>0</v>
      </c>
      <c r="S1124" s="60">
        <f t="shared" si="637"/>
        <v>0</v>
      </c>
      <c r="T1124" s="60">
        <f t="shared" si="637"/>
        <v>0</v>
      </c>
      <c r="U1124" s="43" t="e">
        <f>SUM(#REF!+#REF!)</f>
        <v>#REF!</v>
      </c>
      <c r="V1124" s="60">
        <f t="shared" si="637"/>
        <v>0</v>
      </c>
      <c r="W1124" s="43">
        <f t="shared" si="626"/>
        <v>0</v>
      </c>
      <c r="X1124" s="51">
        <v>0</v>
      </c>
      <c r="Y1124" s="60">
        <f>SUM(Y1125)</f>
        <v>0</v>
      </c>
      <c r="AA1124" s="46">
        <f t="shared" si="630"/>
        <v>0</v>
      </c>
    </row>
    <row r="1125" spans="1:27" s="57" customFormat="1" hidden="1" x14ac:dyDescent="0.25">
      <c r="A1125" s="52"/>
      <c r="B1125" s="63" t="s">
        <v>128</v>
      </c>
      <c r="C1125" s="54" t="s">
        <v>129</v>
      </c>
      <c r="D1125" s="55"/>
      <c r="E1125" s="55"/>
      <c r="F1125" s="43">
        <f t="shared" si="627"/>
        <v>0</v>
      </c>
      <c r="G1125" s="43"/>
      <c r="H1125" s="55"/>
      <c r="I1125" s="505"/>
      <c r="J1125" s="55"/>
      <c r="K1125" s="55"/>
      <c r="L1125" s="55"/>
      <c r="M1125" s="505"/>
      <c r="N1125" s="55"/>
      <c r="O1125" s="55"/>
      <c r="P1125" s="55"/>
      <c r="Q1125" s="55"/>
      <c r="R1125" s="55"/>
      <c r="S1125" s="55"/>
      <c r="T1125" s="55"/>
      <c r="U1125" s="43" t="e">
        <f>SUM(#REF!+#REF!)</f>
        <v>#REF!</v>
      </c>
      <c r="V1125" s="55"/>
      <c r="W1125" s="43">
        <f t="shared" si="626"/>
        <v>0</v>
      </c>
      <c r="X1125" s="56"/>
      <c r="Y1125" s="55"/>
      <c r="AA1125" s="46">
        <f t="shared" si="630"/>
        <v>0</v>
      </c>
    </row>
    <row r="1126" spans="1:27" s="61" customFormat="1" hidden="1" x14ac:dyDescent="0.25">
      <c r="A1126" s="58"/>
      <c r="B1126" s="64" t="s">
        <v>130</v>
      </c>
      <c r="C1126" s="59"/>
      <c r="D1126" s="60">
        <f>SUM(D1127+D1128+D1129+D1130+D1131+D1132+D1133)</f>
        <v>0</v>
      </c>
      <c r="E1126" s="60">
        <f>SUM(E1127+E1128+E1129+E1130+E1131+E1132+E1133)</f>
        <v>0</v>
      </c>
      <c r="F1126" s="43">
        <f t="shared" si="627"/>
        <v>0</v>
      </c>
      <c r="G1126" s="60"/>
      <c r="H1126" s="60">
        <f>SUM(H1127+H1128+H1129+H1130+H1131+H1132+H1133)</f>
        <v>0</v>
      </c>
      <c r="I1126" s="506">
        <f>SUM(I1127+I1128+I1129+I1130+I1131+I1132+I1133)</f>
        <v>0</v>
      </c>
      <c r="J1126" s="60">
        <f t="shared" ref="J1126:T1126" si="638">SUM(J1127+J1128+J1129+J1130+J1131+J1132+J1133)</f>
        <v>0</v>
      </c>
      <c r="K1126" s="60">
        <f t="shared" ref="K1126" si="639">SUM(K1127+K1128+K1129+K1130+K1131+K1132+K1133)</f>
        <v>0</v>
      </c>
      <c r="L1126" s="60">
        <f t="shared" si="638"/>
        <v>0</v>
      </c>
      <c r="M1126" s="506">
        <f t="shared" si="638"/>
        <v>0</v>
      </c>
      <c r="N1126" s="60">
        <f>SUM(N1127+N1128+N1129+N1130+N1131+N1132+N1133)</f>
        <v>0</v>
      </c>
      <c r="O1126" s="60">
        <f>SUM(O1127+O1128+O1129+O1130+O1131+O1132+O1133)</f>
        <v>0</v>
      </c>
      <c r="P1126" s="60">
        <f t="shared" si="638"/>
        <v>0</v>
      </c>
      <c r="Q1126" s="60">
        <f t="shared" si="638"/>
        <v>0</v>
      </c>
      <c r="R1126" s="60">
        <f t="shared" si="638"/>
        <v>0</v>
      </c>
      <c r="S1126" s="60">
        <f t="shared" si="638"/>
        <v>0</v>
      </c>
      <c r="T1126" s="60">
        <f t="shared" si="638"/>
        <v>0</v>
      </c>
      <c r="U1126" s="43" t="e">
        <f>SUM(#REF!+#REF!)</f>
        <v>#REF!</v>
      </c>
      <c r="V1126" s="60">
        <f>SUM(V1127+V1128+V1129+V1130+V1131+V1132+V1133)</f>
        <v>0</v>
      </c>
      <c r="W1126" s="43">
        <f t="shared" si="626"/>
        <v>0</v>
      </c>
      <c r="X1126" s="51">
        <v>0</v>
      </c>
      <c r="Y1126" s="60">
        <f>SUM(Y1127+Y1128+Y1129+Y1130+Y1131+Y1132+Y1133)</f>
        <v>0</v>
      </c>
      <c r="AA1126" s="46">
        <f t="shared" si="630"/>
        <v>0</v>
      </c>
    </row>
    <row r="1127" spans="1:27" s="57" customFormat="1" ht="12.75" hidden="1" customHeight="1" x14ac:dyDescent="0.25">
      <c r="A1127" s="52"/>
      <c r="B1127" s="53" t="s">
        <v>131</v>
      </c>
      <c r="C1127" s="54" t="s">
        <v>132</v>
      </c>
      <c r="D1127" s="55"/>
      <c r="E1127" s="55"/>
      <c r="F1127" s="43">
        <f t="shared" si="627"/>
        <v>0</v>
      </c>
      <c r="G1127" s="43"/>
      <c r="H1127" s="55"/>
      <c r="I1127" s="505"/>
      <c r="J1127" s="55"/>
      <c r="K1127" s="55"/>
      <c r="L1127" s="55"/>
      <c r="M1127" s="505"/>
      <c r="N1127" s="55"/>
      <c r="O1127" s="55"/>
      <c r="P1127" s="55"/>
      <c r="Q1127" s="55"/>
      <c r="R1127" s="55"/>
      <c r="S1127" s="55"/>
      <c r="T1127" s="55"/>
      <c r="U1127" s="43" t="e">
        <f>SUM(#REF!+#REF!)</f>
        <v>#REF!</v>
      </c>
      <c r="V1127" s="55"/>
      <c r="W1127" s="43">
        <f t="shared" si="626"/>
        <v>0</v>
      </c>
      <c r="X1127" s="56"/>
      <c r="Y1127" s="55"/>
      <c r="AA1127" s="46">
        <f t="shared" si="630"/>
        <v>0</v>
      </c>
    </row>
    <row r="1128" spans="1:27" s="57" customFormat="1" hidden="1" x14ac:dyDescent="0.25">
      <c r="A1128" s="52"/>
      <c r="B1128" s="53" t="s">
        <v>133</v>
      </c>
      <c r="C1128" s="54" t="s">
        <v>134</v>
      </c>
      <c r="D1128" s="55"/>
      <c r="E1128" s="55"/>
      <c r="F1128" s="43">
        <f t="shared" si="627"/>
        <v>0</v>
      </c>
      <c r="G1128" s="43"/>
      <c r="H1128" s="55"/>
      <c r="I1128" s="505"/>
      <c r="J1128" s="55"/>
      <c r="K1128" s="55"/>
      <c r="L1128" s="55"/>
      <c r="M1128" s="505"/>
      <c r="N1128" s="55"/>
      <c r="O1128" s="55"/>
      <c r="P1128" s="55"/>
      <c r="Q1128" s="55"/>
      <c r="R1128" s="55"/>
      <c r="S1128" s="55"/>
      <c r="T1128" s="55"/>
      <c r="U1128" s="43" t="e">
        <f>SUM(#REF!+#REF!)</f>
        <v>#REF!</v>
      </c>
      <c r="V1128" s="55"/>
      <c r="W1128" s="43">
        <f t="shared" si="626"/>
        <v>0</v>
      </c>
      <c r="X1128" s="56"/>
      <c r="Y1128" s="55"/>
      <c r="AA1128" s="46">
        <f t="shared" si="630"/>
        <v>0</v>
      </c>
    </row>
    <row r="1129" spans="1:27" s="57" customFormat="1" hidden="1" x14ac:dyDescent="0.25">
      <c r="A1129" s="52"/>
      <c r="B1129" s="53" t="s">
        <v>135</v>
      </c>
      <c r="C1129" s="54" t="s">
        <v>136</v>
      </c>
      <c r="D1129" s="55"/>
      <c r="E1129" s="55"/>
      <c r="F1129" s="43">
        <f t="shared" si="627"/>
        <v>0</v>
      </c>
      <c r="G1129" s="43"/>
      <c r="H1129" s="55"/>
      <c r="I1129" s="505"/>
      <c r="J1129" s="55"/>
      <c r="K1129" s="55"/>
      <c r="L1129" s="55"/>
      <c r="M1129" s="505"/>
      <c r="N1129" s="55"/>
      <c r="O1129" s="55"/>
      <c r="P1129" s="55"/>
      <c r="Q1129" s="55"/>
      <c r="R1129" s="55"/>
      <c r="S1129" s="55"/>
      <c r="T1129" s="55"/>
      <c r="U1129" s="43" t="e">
        <f>SUM(#REF!+#REF!)</f>
        <v>#REF!</v>
      </c>
      <c r="V1129" s="55"/>
      <c r="W1129" s="43">
        <f t="shared" si="626"/>
        <v>0</v>
      </c>
      <c r="X1129" s="56"/>
      <c r="Y1129" s="55"/>
      <c r="AA1129" s="46">
        <f t="shared" si="630"/>
        <v>0</v>
      </c>
    </row>
    <row r="1130" spans="1:27" s="57" customFormat="1" hidden="1" x14ac:dyDescent="0.25">
      <c r="A1130" s="52"/>
      <c r="B1130" s="53" t="s">
        <v>137</v>
      </c>
      <c r="C1130" s="54" t="s">
        <v>138</v>
      </c>
      <c r="D1130" s="55"/>
      <c r="E1130" s="55"/>
      <c r="F1130" s="43">
        <f t="shared" si="627"/>
        <v>0</v>
      </c>
      <c r="G1130" s="43"/>
      <c r="H1130" s="55"/>
      <c r="I1130" s="505"/>
      <c r="J1130" s="55"/>
      <c r="K1130" s="55"/>
      <c r="L1130" s="55"/>
      <c r="M1130" s="505"/>
      <c r="N1130" s="55"/>
      <c r="O1130" s="55"/>
      <c r="P1130" s="55"/>
      <c r="Q1130" s="55"/>
      <c r="R1130" s="55"/>
      <c r="S1130" s="55"/>
      <c r="T1130" s="55"/>
      <c r="U1130" s="43" t="e">
        <f>SUM(#REF!+#REF!)</f>
        <v>#REF!</v>
      </c>
      <c r="V1130" s="55"/>
      <c r="W1130" s="43">
        <f t="shared" si="626"/>
        <v>0</v>
      </c>
      <c r="X1130" s="56"/>
      <c r="Y1130" s="55"/>
      <c r="AA1130" s="46">
        <f t="shared" si="630"/>
        <v>0</v>
      </c>
    </row>
    <row r="1131" spans="1:27" s="57" customFormat="1" hidden="1" x14ac:dyDescent="0.25">
      <c r="A1131" s="52"/>
      <c r="B1131" s="52">
        <v>3295</v>
      </c>
      <c r="C1131" s="54" t="s">
        <v>139</v>
      </c>
      <c r="D1131" s="55"/>
      <c r="E1131" s="55"/>
      <c r="F1131" s="43">
        <f t="shared" si="627"/>
        <v>0</v>
      </c>
      <c r="G1131" s="43"/>
      <c r="H1131" s="55"/>
      <c r="I1131" s="505"/>
      <c r="J1131" s="55"/>
      <c r="K1131" s="55"/>
      <c r="L1131" s="55"/>
      <c r="M1131" s="505"/>
      <c r="N1131" s="55"/>
      <c r="O1131" s="55"/>
      <c r="P1131" s="55"/>
      <c r="Q1131" s="55"/>
      <c r="R1131" s="55"/>
      <c r="S1131" s="55"/>
      <c r="T1131" s="55"/>
      <c r="U1131" s="43" t="e">
        <f>SUM(#REF!+#REF!)</f>
        <v>#REF!</v>
      </c>
      <c r="V1131" s="55"/>
      <c r="W1131" s="43">
        <f t="shared" si="626"/>
        <v>0</v>
      </c>
      <c r="X1131" s="56"/>
      <c r="Y1131" s="55"/>
      <c r="AA1131" s="46">
        <f t="shared" si="630"/>
        <v>0</v>
      </c>
    </row>
    <row r="1132" spans="1:27" s="57" customFormat="1" hidden="1" x14ac:dyDescent="0.25">
      <c r="A1132" s="52"/>
      <c r="B1132" s="52">
        <v>3296</v>
      </c>
      <c r="C1132" s="65" t="s">
        <v>140</v>
      </c>
      <c r="D1132" s="55"/>
      <c r="E1132" s="55"/>
      <c r="F1132" s="43">
        <f t="shared" si="627"/>
        <v>0</v>
      </c>
      <c r="G1132" s="43"/>
      <c r="H1132" s="55"/>
      <c r="I1132" s="505"/>
      <c r="J1132" s="55"/>
      <c r="K1132" s="55"/>
      <c r="L1132" s="55"/>
      <c r="M1132" s="505"/>
      <c r="N1132" s="55"/>
      <c r="O1132" s="55"/>
      <c r="P1132" s="55"/>
      <c r="Q1132" s="55"/>
      <c r="R1132" s="55"/>
      <c r="S1132" s="55"/>
      <c r="T1132" s="55"/>
      <c r="U1132" s="43" t="e">
        <f>SUM(#REF!+#REF!)</f>
        <v>#REF!</v>
      </c>
      <c r="V1132" s="55"/>
      <c r="W1132" s="43">
        <f t="shared" si="626"/>
        <v>0</v>
      </c>
      <c r="X1132" s="56"/>
      <c r="Y1132" s="55"/>
      <c r="AA1132" s="46">
        <f t="shared" si="630"/>
        <v>0</v>
      </c>
    </row>
    <row r="1133" spans="1:27" s="57" customFormat="1" hidden="1" x14ac:dyDescent="0.25">
      <c r="A1133" s="52"/>
      <c r="B1133" s="53" t="s">
        <v>141</v>
      </c>
      <c r="C1133" s="54" t="s">
        <v>142</v>
      </c>
      <c r="D1133" s="55"/>
      <c r="E1133" s="55"/>
      <c r="F1133" s="43">
        <f t="shared" ref="F1133:F1165" si="640">SUM(H1133:T1133)</f>
        <v>0</v>
      </c>
      <c r="G1133" s="43"/>
      <c r="H1133" s="55"/>
      <c r="I1133" s="505"/>
      <c r="J1133" s="55"/>
      <c r="K1133" s="55"/>
      <c r="L1133" s="55"/>
      <c r="M1133" s="505"/>
      <c r="N1133" s="55"/>
      <c r="O1133" s="55"/>
      <c r="P1133" s="55"/>
      <c r="Q1133" s="55"/>
      <c r="R1133" s="55"/>
      <c r="S1133" s="55"/>
      <c r="T1133" s="55"/>
      <c r="U1133" s="43" t="e">
        <f>SUM(#REF!+#REF!)</f>
        <v>#REF!</v>
      </c>
      <c r="V1133" s="55"/>
      <c r="W1133" s="43">
        <f t="shared" si="626"/>
        <v>0</v>
      </c>
      <c r="X1133" s="56"/>
      <c r="Y1133" s="55"/>
      <c r="AA1133" s="46">
        <f t="shared" si="630"/>
        <v>0</v>
      </c>
    </row>
    <row r="1134" spans="1:27" s="61" customFormat="1" hidden="1" x14ac:dyDescent="0.25">
      <c r="A1134" s="50"/>
      <c r="B1134" s="58">
        <v>34</v>
      </c>
      <c r="C1134" s="59" t="s">
        <v>143</v>
      </c>
      <c r="D1134" s="60">
        <f>SUM(D1135+D1140)</f>
        <v>0</v>
      </c>
      <c r="E1134" s="60">
        <f>SUM(E1135+E1140)</f>
        <v>0</v>
      </c>
      <c r="F1134" s="43">
        <f t="shared" si="640"/>
        <v>0</v>
      </c>
      <c r="G1134" s="60"/>
      <c r="H1134" s="60">
        <f>SUM(H1135+H1140)</f>
        <v>0</v>
      </c>
      <c r="I1134" s="506">
        <f>SUM(I1135+I1140)</f>
        <v>0</v>
      </c>
      <c r="J1134" s="60">
        <f t="shared" ref="J1134:T1134" si="641">SUM(J1135+J1140)</f>
        <v>0</v>
      </c>
      <c r="K1134" s="60">
        <f t="shared" ref="K1134" si="642">SUM(K1135+K1140)</f>
        <v>0</v>
      </c>
      <c r="L1134" s="60">
        <f t="shared" si="641"/>
        <v>0</v>
      </c>
      <c r="M1134" s="506">
        <f t="shared" si="641"/>
        <v>0</v>
      </c>
      <c r="N1134" s="60">
        <f>SUM(N1135+N1140)</f>
        <v>0</v>
      </c>
      <c r="O1134" s="60">
        <f>SUM(O1135+O1140)</f>
        <v>0</v>
      </c>
      <c r="P1134" s="60">
        <f t="shared" si="641"/>
        <v>0</v>
      </c>
      <c r="Q1134" s="60">
        <f t="shared" si="641"/>
        <v>0</v>
      </c>
      <c r="R1134" s="60">
        <f t="shared" si="641"/>
        <v>0</v>
      </c>
      <c r="S1134" s="60">
        <f t="shared" si="641"/>
        <v>0</v>
      </c>
      <c r="T1134" s="60">
        <f t="shared" si="641"/>
        <v>0</v>
      </c>
      <c r="U1134" s="43" t="e">
        <f>SUM(#REF!+#REF!)</f>
        <v>#REF!</v>
      </c>
      <c r="V1134" s="60">
        <f>SUM(V1135+V1140)</f>
        <v>0</v>
      </c>
      <c r="W1134" s="43">
        <f t="shared" si="626"/>
        <v>0</v>
      </c>
      <c r="X1134" s="51">
        <v>0</v>
      </c>
      <c r="Y1134" s="60">
        <f>SUM(Y1135+Y1140)</f>
        <v>0</v>
      </c>
      <c r="AA1134" s="46">
        <f t="shared" si="630"/>
        <v>0</v>
      </c>
    </row>
    <row r="1135" spans="1:27" s="61" customFormat="1" hidden="1" x14ac:dyDescent="0.25">
      <c r="A1135" s="58"/>
      <c r="B1135" s="58">
        <v>342</v>
      </c>
      <c r="C1135" s="59" t="s">
        <v>144</v>
      </c>
      <c r="D1135" s="60">
        <f>SUM(D1136+D1137+D1138+D1139)</f>
        <v>0</v>
      </c>
      <c r="E1135" s="60">
        <f>SUM(E1136+E1137+E1138+E1139)</f>
        <v>0</v>
      </c>
      <c r="F1135" s="43">
        <f t="shared" si="640"/>
        <v>0</v>
      </c>
      <c r="G1135" s="60"/>
      <c r="H1135" s="60">
        <f>SUM(H1136+H1137+H1138+H1139)</f>
        <v>0</v>
      </c>
      <c r="I1135" s="506">
        <f>SUM(I1136+I1137+I1138+I1139)</f>
        <v>0</v>
      </c>
      <c r="J1135" s="60">
        <f t="shared" ref="J1135:T1135" si="643">SUM(J1136+J1137+J1138+J1139)</f>
        <v>0</v>
      </c>
      <c r="K1135" s="60">
        <f t="shared" ref="K1135" si="644">SUM(K1136+K1137+K1138+K1139)</f>
        <v>0</v>
      </c>
      <c r="L1135" s="60">
        <f t="shared" si="643"/>
        <v>0</v>
      </c>
      <c r="M1135" s="506">
        <f t="shared" si="643"/>
        <v>0</v>
      </c>
      <c r="N1135" s="60">
        <f>SUM(N1136+N1137+N1138+N1139)</f>
        <v>0</v>
      </c>
      <c r="O1135" s="60">
        <f>SUM(O1136+O1137+O1138+O1139)</f>
        <v>0</v>
      </c>
      <c r="P1135" s="60">
        <f t="shared" si="643"/>
        <v>0</v>
      </c>
      <c r="Q1135" s="60">
        <f t="shared" si="643"/>
        <v>0</v>
      </c>
      <c r="R1135" s="60">
        <f t="shared" si="643"/>
        <v>0</v>
      </c>
      <c r="S1135" s="60">
        <f t="shared" si="643"/>
        <v>0</v>
      </c>
      <c r="T1135" s="60">
        <f t="shared" si="643"/>
        <v>0</v>
      </c>
      <c r="U1135" s="43" t="e">
        <f>SUM(#REF!+#REF!)</f>
        <v>#REF!</v>
      </c>
      <c r="V1135" s="60">
        <f>SUM(V1136+V1137+V1138+V1139)</f>
        <v>0</v>
      </c>
      <c r="W1135" s="43">
        <f t="shared" si="626"/>
        <v>0</v>
      </c>
      <c r="X1135" s="51">
        <v>0</v>
      </c>
      <c r="Y1135" s="60">
        <f>SUM(Y1136+Y1137+Y1138+Y1139)</f>
        <v>0</v>
      </c>
      <c r="AA1135" s="46">
        <f t="shared" si="630"/>
        <v>0</v>
      </c>
    </row>
    <row r="1136" spans="1:27" s="57" customFormat="1" ht="27.75" hidden="1" customHeight="1" x14ac:dyDescent="0.25">
      <c r="A1136" s="52"/>
      <c r="B1136" s="53" t="s">
        <v>145</v>
      </c>
      <c r="C1136" s="54" t="s">
        <v>146</v>
      </c>
      <c r="D1136" s="55"/>
      <c r="E1136" s="55"/>
      <c r="F1136" s="43">
        <f t="shared" si="640"/>
        <v>0</v>
      </c>
      <c r="G1136" s="43"/>
      <c r="H1136" s="55"/>
      <c r="I1136" s="505"/>
      <c r="J1136" s="55"/>
      <c r="K1136" s="55"/>
      <c r="L1136" s="55"/>
      <c r="M1136" s="505"/>
      <c r="N1136" s="55"/>
      <c r="O1136" s="55"/>
      <c r="P1136" s="55"/>
      <c r="Q1136" s="55"/>
      <c r="R1136" s="55"/>
      <c r="S1136" s="55"/>
      <c r="T1136" s="55"/>
      <c r="U1136" s="43" t="e">
        <f>SUM(#REF!+#REF!)</f>
        <v>#REF!</v>
      </c>
      <c r="V1136" s="55"/>
      <c r="W1136" s="43">
        <f t="shared" si="626"/>
        <v>0</v>
      </c>
      <c r="X1136" s="56"/>
      <c r="Y1136" s="55"/>
      <c r="AA1136" s="46">
        <f t="shared" si="630"/>
        <v>0</v>
      </c>
    </row>
    <row r="1137" spans="1:27" s="57" customFormat="1" hidden="1" x14ac:dyDescent="0.25">
      <c r="A1137" s="52"/>
      <c r="B1137" s="52">
        <v>3426</v>
      </c>
      <c r="C1137" s="54" t="s">
        <v>147</v>
      </c>
      <c r="D1137" s="55"/>
      <c r="E1137" s="55"/>
      <c r="F1137" s="43">
        <f t="shared" si="640"/>
        <v>0</v>
      </c>
      <c r="G1137" s="43"/>
      <c r="H1137" s="55"/>
      <c r="I1137" s="505"/>
      <c r="J1137" s="55"/>
      <c r="K1137" s="55"/>
      <c r="L1137" s="55"/>
      <c r="M1137" s="505"/>
      <c r="N1137" s="55"/>
      <c r="O1137" s="55"/>
      <c r="P1137" s="55"/>
      <c r="Q1137" s="55"/>
      <c r="R1137" s="55"/>
      <c r="S1137" s="55"/>
      <c r="T1137" s="55"/>
      <c r="U1137" s="43" t="e">
        <f>SUM(#REF!+#REF!)</f>
        <v>#REF!</v>
      </c>
      <c r="V1137" s="55"/>
      <c r="W1137" s="43">
        <f t="shared" si="626"/>
        <v>0</v>
      </c>
      <c r="X1137" s="56"/>
      <c r="Y1137" s="55"/>
      <c r="AA1137" s="46">
        <f t="shared" si="630"/>
        <v>0</v>
      </c>
    </row>
    <row r="1138" spans="1:27" s="57" customFormat="1" ht="27" hidden="1" x14ac:dyDescent="0.25">
      <c r="A1138" s="52"/>
      <c r="B1138" s="52">
        <v>3427</v>
      </c>
      <c r="C1138" s="54" t="s">
        <v>148</v>
      </c>
      <c r="D1138" s="55"/>
      <c r="E1138" s="55"/>
      <c r="F1138" s="43">
        <f t="shared" si="640"/>
        <v>0</v>
      </c>
      <c r="G1138" s="43"/>
      <c r="H1138" s="55"/>
      <c r="I1138" s="505"/>
      <c r="J1138" s="55"/>
      <c r="K1138" s="55"/>
      <c r="L1138" s="55"/>
      <c r="M1138" s="505"/>
      <c r="N1138" s="55"/>
      <c r="O1138" s="55"/>
      <c r="P1138" s="55"/>
      <c r="Q1138" s="55"/>
      <c r="R1138" s="55"/>
      <c r="S1138" s="55"/>
      <c r="T1138" s="55"/>
      <c r="U1138" s="43" t="e">
        <f>SUM(#REF!+#REF!)</f>
        <v>#REF!</v>
      </c>
      <c r="V1138" s="55"/>
      <c r="W1138" s="43">
        <f t="shared" si="626"/>
        <v>0</v>
      </c>
      <c r="X1138" s="56"/>
      <c r="Y1138" s="55"/>
      <c r="AA1138" s="46">
        <f t="shared" si="630"/>
        <v>0</v>
      </c>
    </row>
    <row r="1139" spans="1:27" s="57" customFormat="1" hidden="1" x14ac:dyDescent="0.25">
      <c r="A1139" s="52"/>
      <c r="B1139" s="52">
        <v>3428</v>
      </c>
      <c r="C1139" s="54" t="s">
        <v>149</v>
      </c>
      <c r="D1139" s="55"/>
      <c r="E1139" s="55"/>
      <c r="F1139" s="43">
        <f t="shared" si="640"/>
        <v>0</v>
      </c>
      <c r="G1139" s="43"/>
      <c r="H1139" s="55"/>
      <c r="I1139" s="505"/>
      <c r="J1139" s="55"/>
      <c r="K1139" s="55"/>
      <c r="L1139" s="55"/>
      <c r="M1139" s="505"/>
      <c r="N1139" s="55"/>
      <c r="O1139" s="55"/>
      <c r="P1139" s="55"/>
      <c r="Q1139" s="55"/>
      <c r="R1139" s="55"/>
      <c r="S1139" s="55"/>
      <c r="T1139" s="55"/>
      <c r="U1139" s="43" t="e">
        <f>SUM(#REF!+#REF!)</f>
        <v>#REF!</v>
      </c>
      <c r="V1139" s="55"/>
      <c r="W1139" s="43">
        <f t="shared" si="626"/>
        <v>0</v>
      </c>
      <c r="X1139" s="56"/>
      <c r="Y1139" s="55"/>
      <c r="AA1139" s="46">
        <f t="shared" si="630"/>
        <v>0</v>
      </c>
    </row>
    <row r="1140" spans="1:27" s="61" customFormat="1" hidden="1" x14ac:dyDescent="0.25">
      <c r="A1140" s="58"/>
      <c r="B1140" s="58">
        <v>343</v>
      </c>
      <c r="C1140" s="59"/>
      <c r="D1140" s="60">
        <f>SUM(D1141+D1142+D1143+D1144)</f>
        <v>0</v>
      </c>
      <c r="E1140" s="60">
        <f>SUM(E1141+E1142+E1143+E1144)</f>
        <v>0</v>
      </c>
      <c r="F1140" s="43">
        <f t="shared" si="640"/>
        <v>0</v>
      </c>
      <c r="G1140" s="60"/>
      <c r="H1140" s="60">
        <f>SUM(H1141+H1142+H1143+H1144)</f>
        <v>0</v>
      </c>
      <c r="I1140" s="506">
        <f>SUM(I1141+I1142+I1143+I1144)</f>
        <v>0</v>
      </c>
      <c r="J1140" s="60">
        <f t="shared" ref="J1140:T1140" si="645">SUM(J1141+J1142+J1143+J1144)</f>
        <v>0</v>
      </c>
      <c r="K1140" s="60">
        <f t="shared" ref="K1140" si="646">SUM(K1141+K1142+K1143+K1144)</f>
        <v>0</v>
      </c>
      <c r="L1140" s="60">
        <f t="shared" si="645"/>
        <v>0</v>
      </c>
      <c r="M1140" s="506">
        <f t="shared" si="645"/>
        <v>0</v>
      </c>
      <c r="N1140" s="60">
        <f>SUM(N1141+N1142+N1143+N1144)</f>
        <v>0</v>
      </c>
      <c r="O1140" s="60">
        <f>SUM(O1141+O1142+O1143+O1144)</f>
        <v>0</v>
      </c>
      <c r="P1140" s="60">
        <f t="shared" si="645"/>
        <v>0</v>
      </c>
      <c r="Q1140" s="60">
        <f t="shared" si="645"/>
        <v>0</v>
      </c>
      <c r="R1140" s="60">
        <f t="shared" si="645"/>
        <v>0</v>
      </c>
      <c r="S1140" s="60">
        <f t="shared" si="645"/>
        <v>0</v>
      </c>
      <c r="T1140" s="60">
        <f t="shared" si="645"/>
        <v>0</v>
      </c>
      <c r="U1140" s="43" t="e">
        <f>SUM(#REF!+#REF!)</f>
        <v>#REF!</v>
      </c>
      <c r="V1140" s="60">
        <f>SUM(V1141+V1142+V1143+V1144)</f>
        <v>0</v>
      </c>
      <c r="W1140" s="43">
        <f t="shared" si="626"/>
        <v>0</v>
      </c>
      <c r="X1140" s="51">
        <v>0</v>
      </c>
      <c r="Y1140" s="60">
        <f>SUM(Y1141+Y1142+Y1143+Y1144)</f>
        <v>0</v>
      </c>
      <c r="AA1140" s="46">
        <f t="shared" si="630"/>
        <v>0</v>
      </c>
    </row>
    <row r="1141" spans="1:27" s="57" customFormat="1" hidden="1" x14ac:dyDescent="0.25">
      <c r="A1141" s="52"/>
      <c r="B1141" s="53" t="s">
        <v>150</v>
      </c>
      <c r="C1141" s="54" t="s">
        <v>151</v>
      </c>
      <c r="D1141" s="55"/>
      <c r="E1141" s="55"/>
      <c r="F1141" s="43">
        <f t="shared" si="640"/>
        <v>0</v>
      </c>
      <c r="G1141" s="43"/>
      <c r="H1141" s="55"/>
      <c r="I1141" s="505"/>
      <c r="J1141" s="55"/>
      <c r="K1141" s="55"/>
      <c r="L1141" s="55"/>
      <c r="M1141" s="505"/>
      <c r="N1141" s="55"/>
      <c r="O1141" s="55"/>
      <c r="P1141" s="55"/>
      <c r="Q1141" s="55"/>
      <c r="R1141" s="55"/>
      <c r="S1141" s="55"/>
      <c r="T1141" s="55"/>
      <c r="U1141" s="43" t="e">
        <f>SUM(#REF!+#REF!)</f>
        <v>#REF!</v>
      </c>
      <c r="V1141" s="55"/>
      <c r="W1141" s="43">
        <f t="shared" si="626"/>
        <v>0</v>
      </c>
      <c r="X1141" s="56"/>
      <c r="Y1141" s="55"/>
      <c r="AA1141" s="46">
        <f t="shared" si="630"/>
        <v>0</v>
      </c>
    </row>
    <row r="1142" spans="1:27" s="57" customFormat="1" hidden="1" x14ac:dyDescent="0.25">
      <c r="A1142" s="52"/>
      <c r="B1142" s="53" t="s">
        <v>152</v>
      </c>
      <c r="C1142" s="54" t="s">
        <v>153</v>
      </c>
      <c r="D1142" s="55"/>
      <c r="E1142" s="55"/>
      <c r="F1142" s="43">
        <f t="shared" si="640"/>
        <v>0</v>
      </c>
      <c r="G1142" s="43"/>
      <c r="H1142" s="55"/>
      <c r="I1142" s="505"/>
      <c r="J1142" s="55"/>
      <c r="K1142" s="55"/>
      <c r="L1142" s="55"/>
      <c r="M1142" s="505"/>
      <c r="N1142" s="55"/>
      <c r="O1142" s="55"/>
      <c r="P1142" s="55"/>
      <c r="Q1142" s="55"/>
      <c r="R1142" s="55"/>
      <c r="S1142" s="55"/>
      <c r="T1142" s="55"/>
      <c r="U1142" s="43" t="e">
        <f>SUM(#REF!+#REF!)</f>
        <v>#REF!</v>
      </c>
      <c r="V1142" s="55"/>
      <c r="W1142" s="43">
        <f t="shared" si="626"/>
        <v>0</v>
      </c>
      <c r="X1142" s="56"/>
      <c r="Y1142" s="55"/>
      <c r="AA1142" s="46">
        <f t="shared" si="630"/>
        <v>0</v>
      </c>
    </row>
    <row r="1143" spans="1:27" s="57" customFormat="1" hidden="1" x14ac:dyDescent="0.25">
      <c r="A1143" s="52"/>
      <c r="B1143" s="53" t="s">
        <v>154</v>
      </c>
      <c r="C1143" s="54" t="s">
        <v>155</v>
      </c>
      <c r="D1143" s="55"/>
      <c r="E1143" s="55"/>
      <c r="F1143" s="43">
        <f t="shared" si="640"/>
        <v>0</v>
      </c>
      <c r="G1143" s="43"/>
      <c r="H1143" s="55"/>
      <c r="I1143" s="505"/>
      <c r="J1143" s="55"/>
      <c r="K1143" s="55"/>
      <c r="L1143" s="55"/>
      <c r="M1143" s="505"/>
      <c r="N1143" s="55"/>
      <c r="O1143" s="55"/>
      <c r="P1143" s="55"/>
      <c r="Q1143" s="55"/>
      <c r="R1143" s="55"/>
      <c r="S1143" s="55"/>
      <c r="T1143" s="55"/>
      <c r="U1143" s="43" t="e">
        <f>SUM(#REF!+#REF!)</f>
        <v>#REF!</v>
      </c>
      <c r="V1143" s="55"/>
      <c r="W1143" s="43">
        <f t="shared" si="626"/>
        <v>0</v>
      </c>
      <c r="X1143" s="56"/>
      <c r="Y1143" s="55"/>
      <c r="AA1143" s="46">
        <f t="shared" si="630"/>
        <v>0</v>
      </c>
    </row>
    <row r="1144" spans="1:27" s="57" customFormat="1" hidden="1" x14ac:dyDescent="0.25">
      <c r="A1144" s="52"/>
      <c r="B1144" s="53" t="s">
        <v>156</v>
      </c>
      <c r="C1144" s="54" t="s">
        <v>157</v>
      </c>
      <c r="D1144" s="55"/>
      <c r="E1144" s="55"/>
      <c r="F1144" s="43">
        <f t="shared" si="640"/>
        <v>0</v>
      </c>
      <c r="G1144" s="43"/>
      <c r="H1144" s="55"/>
      <c r="I1144" s="505"/>
      <c r="J1144" s="55"/>
      <c r="K1144" s="55"/>
      <c r="L1144" s="55"/>
      <c r="M1144" s="505"/>
      <c r="N1144" s="55"/>
      <c r="O1144" s="55"/>
      <c r="P1144" s="55"/>
      <c r="Q1144" s="55"/>
      <c r="R1144" s="55"/>
      <c r="S1144" s="55"/>
      <c r="T1144" s="55"/>
      <c r="U1144" s="43" t="e">
        <f>SUM(#REF!+#REF!)</f>
        <v>#REF!</v>
      </c>
      <c r="V1144" s="55"/>
      <c r="W1144" s="43">
        <f t="shared" si="626"/>
        <v>0</v>
      </c>
      <c r="X1144" s="56"/>
      <c r="Y1144" s="55"/>
      <c r="AA1144" s="46">
        <f t="shared" si="630"/>
        <v>0</v>
      </c>
    </row>
    <row r="1145" spans="1:27" s="46" customFormat="1" hidden="1" x14ac:dyDescent="0.25">
      <c r="B1145" s="66">
        <v>4</v>
      </c>
      <c r="C1145" s="46" t="s">
        <v>158</v>
      </c>
      <c r="D1145" s="49">
        <f>SUM(D1146)</f>
        <v>0</v>
      </c>
      <c r="E1145" s="49">
        <f t="shared" ref="E1145:V1145" si="647">SUM(E1146)</f>
        <v>0</v>
      </c>
      <c r="F1145" s="43">
        <f t="shared" si="640"/>
        <v>0</v>
      </c>
      <c r="G1145" s="49"/>
      <c r="H1145" s="49">
        <f t="shared" si="647"/>
        <v>0</v>
      </c>
      <c r="I1145" s="368">
        <f t="shared" si="647"/>
        <v>0</v>
      </c>
      <c r="J1145" s="49">
        <f t="shared" si="647"/>
        <v>0</v>
      </c>
      <c r="K1145" s="49">
        <f t="shared" si="647"/>
        <v>0</v>
      </c>
      <c r="L1145" s="49">
        <f t="shared" si="647"/>
        <v>0</v>
      </c>
      <c r="M1145" s="368">
        <f t="shared" si="647"/>
        <v>0</v>
      </c>
      <c r="N1145" s="49">
        <f t="shared" si="647"/>
        <v>0</v>
      </c>
      <c r="O1145" s="49">
        <f t="shared" si="647"/>
        <v>0</v>
      </c>
      <c r="P1145" s="49">
        <f t="shared" si="647"/>
        <v>0</v>
      </c>
      <c r="Q1145" s="49">
        <f t="shared" si="647"/>
        <v>0</v>
      </c>
      <c r="R1145" s="49">
        <f t="shared" si="647"/>
        <v>0</v>
      </c>
      <c r="S1145" s="49">
        <f t="shared" si="647"/>
        <v>0</v>
      </c>
      <c r="T1145" s="49">
        <f t="shared" si="647"/>
        <v>0</v>
      </c>
      <c r="U1145" s="43" t="e">
        <f>SUM(#REF!+#REF!)</f>
        <v>#REF!</v>
      </c>
      <c r="V1145" s="49">
        <f t="shared" si="647"/>
        <v>0</v>
      </c>
      <c r="W1145" s="43">
        <f t="shared" si="626"/>
        <v>0</v>
      </c>
      <c r="X1145" s="51">
        <v>0</v>
      </c>
      <c r="Y1145" s="49">
        <f>SUM(Y1146)</f>
        <v>0</v>
      </c>
      <c r="AA1145" s="46">
        <f t="shared" si="630"/>
        <v>0</v>
      </c>
    </row>
    <row r="1146" spans="1:27" s="46" customFormat="1" hidden="1" x14ac:dyDescent="0.25">
      <c r="B1146" s="66">
        <v>42</v>
      </c>
      <c r="D1146" s="49">
        <f>SUM(D1147+D1155+D1158+D1163)</f>
        <v>0</v>
      </c>
      <c r="E1146" s="49">
        <f>SUM(E1147+E1155+E1158+E1163)</f>
        <v>0</v>
      </c>
      <c r="F1146" s="43">
        <f t="shared" si="640"/>
        <v>0</v>
      </c>
      <c r="G1146" s="49"/>
      <c r="H1146" s="49">
        <f>SUM(H1147+H1155+H1158+H1163)</f>
        <v>0</v>
      </c>
      <c r="I1146" s="368">
        <f>SUM(I1147+I1155+I1158+I1163)</f>
        <v>0</v>
      </c>
      <c r="J1146" s="49">
        <f t="shared" ref="J1146:T1146" si="648">SUM(J1147+J1155+J1158+J1163)</f>
        <v>0</v>
      </c>
      <c r="K1146" s="49">
        <f t="shared" ref="K1146" si="649">SUM(K1147+K1155+K1158+K1163)</f>
        <v>0</v>
      </c>
      <c r="L1146" s="49">
        <f t="shared" si="648"/>
        <v>0</v>
      </c>
      <c r="M1146" s="368">
        <f t="shared" si="648"/>
        <v>0</v>
      </c>
      <c r="N1146" s="49">
        <f>SUM(N1147+N1155+N1158+N1163)</f>
        <v>0</v>
      </c>
      <c r="O1146" s="49">
        <f>SUM(O1147+O1155+O1158+O1163)</f>
        <v>0</v>
      </c>
      <c r="P1146" s="49">
        <f t="shared" si="648"/>
        <v>0</v>
      </c>
      <c r="Q1146" s="49">
        <f t="shared" si="648"/>
        <v>0</v>
      </c>
      <c r="R1146" s="49">
        <f t="shared" si="648"/>
        <v>0</v>
      </c>
      <c r="S1146" s="49">
        <f t="shared" si="648"/>
        <v>0</v>
      </c>
      <c r="T1146" s="49">
        <f t="shared" si="648"/>
        <v>0</v>
      </c>
      <c r="U1146" s="43" t="e">
        <f>SUM(#REF!+#REF!)</f>
        <v>#REF!</v>
      </c>
      <c r="V1146" s="49">
        <f>SUM(V1147+V1155+V1158+V1163)</f>
        <v>0</v>
      </c>
      <c r="W1146" s="43">
        <f t="shared" si="626"/>
        <v>0</v>
      </c>
      <c r="X1146" s="51">
        <v>0</v>
      </c>
      <c r="Y1146" s="49">
        <f>SUM(Y1147+Y1155+Y1158+Y1163)</f>
        <v>0</v>
      </c>
      <c r="AA1146" s="46">
        <f t="shared" si="630"/>
        <v>0</v>
      </c>
    </row>
    <row r="1147" spans="1:27" s="46" customFormat="1" hidden="1" x14ac:dyDescent="0.25">
      <c r="B1147" s="66">
        <v>422</v>
      </c>
      <c r="D1147" s="49">
        <f>SUM(D1148+D1149+D1150+D1151+D1152+D1153+D1154)</f>
        <v>0</v>
      </c>
      <c r="E1147" s="49">
        <f>SUM(E1148+E1149+E1150+E1151+E1152+E1153+E1154)</f>
        <v>0</v>
      </c>
      <c r="F1147" s="43">
        <f t="shared" si="640"/>
        <v>0</v>
      </c>
      <c r="G1147" s="49"/>
      <c r="H1147" s="49">
        <f>SUM(H1148+H1149+H1150+H1151+H1152+H1153+H1154)</f>
        <v>0</v>
      </c>
      <c r="I1147" s="368">
        <f>SUM(I1148+I1149+I1150+I1151+I1152+I1153+I1154)</f>
        <v>0</v>
      </c>
      <c r="J1147" s="49">
        <f t="shared" ref="J1147:T1147" si="650">SUM(J1148+J1149+J1150+J1151+J1152+J1153+J1154)</f>
        <v>0</v>
      </c>
      <c r="K1147" s="49">
        <f t="shared" ref="K1147" si="651">SUM(K1148+K1149+K1150+K1151+K1152+K1153+K1154)</f>
        <v>0</v>
      </c>
      <c r="L1147" s="49">
        <f t="shared" si="650"/>
        <v>0</v>
      </c>
      <c r="M1147" s="368">
        <f t="shared" si="650"/>
        <v>0</v>
      </c>
      <c r="N1147" s="49">
        <f>SUM(N1148+N1149+N1150+N1151+N1152+N1153+N1154)</f>
        <v>0</v>
      </c>
      <c r="O1147" s="49">
        <f>SUM(O1148+O1149+O1150+O1151+O1152+O1153+O1154)</f>
        <v>0</v>
      </c>
      <c r="P1147" s="49">
        <f t="shared" si="650"/>
        <v>0</v>
      </c>
      <c r="Q1147" s="49">
        <f t="shared" si="650"/>
        <v>0</v>
      </c>
      <c r="R1147" s="49">
        <f t="shared" si="650"/>
        <v>0</v>
      </c>
      <c r="S1147" s="49">
        <f t="shared" si="650"/>
        <v>0</v>
      </c>
      <c r="T1147" s="49">
        <f t="shared" si="650"/>
        <v>0</v>
      </c>
      <c r="U1147" s="43" t="e">
        <f>SUM(#REF!+#REF!)</f>
        <v>#REF!</v>
      </c>
      <c r="V1147" s="49">
        <f>SUM(V1148+V1149+V1150+V1151+V1152+V1153+V1154)</f>
        <v>0</v>
      </c>
      <c r="W1147" s="43">
        <f t="shared" si="626"/>
        <v>0</v>
      </c>
      <c r="X1147" s="51">
        <v>0</v>
      </c>
      <c r="Y1147" s="49">
        <f>SUM(Y1148+Y1149+Y1150+Y1151+Y1152+Y1153+Y1154)</f>
        <v>0</v>
      </c>
      <c r="AA1147" s="46">
        <f t="shared" si="630"/>
        <v>0</v>
      </c>
    </row>
    <row r="1148" spans="1:27" s="57" customFormat="1" hidden="1" x14ac:dyDescent="0.25">
      <c r="A1148" s="52"/>
      <c r="B1148" s="67" t="s">
        <v>159</v>
      </c>
      <c r="C1148" s="68" t="s">
        <v>160</v>
      </c>
      <c r="D1148" s="55"/>
      <c r="E1148" s="55"/>
      <c r="F1148" s="43">
        <f t="shared" si="640"/>
        <v>0</v>
      </c>
      <c r="G1148" s="43"/>
      <c r="H1148" s="55"/>
      <c r="I1148" s="505"/>
      <c r="J1148" s="55"/>
      <c r="K1148" s="55"/>
      <c r="L1148" s="55"/>
      <c r="M1148" s="505"/>
      <c r="N1148" s="55"/>
      <c r="O1148" s="55"/>
      <c r="P1148" s="55"/>
      <c r="Q1148" s="55"/>
      <c r="R1148" s="55"/>
      <c r="S1148" s="55"/>
      <c r="T1148" s="55"/>
      <c r="U1148" s="43" t="e">
        <f>SUM(#REF!+#REF!)</f>
        <v>#REF!</v>
      </c>
      <c r="V1148" s="55"/>
      <c r="W1148" s="43">
        <f t="shared" si="626"/>
        <v>0</v>
      </c>
      <c r="X1148" s="56"/>
      <c r="Y1148" s="55"/>
      <c r="AA1148" s="46">
        <f t="shared" si="630"/>
        <v>0</v>
      </c>
    </row>
    <row r="1149" spans="1:27" s="57" customFormat="1" hidden="1" x14ac:dyDescent="0.25">
      <c r="A1149" s="52"/>
      <c r="B1149" s="67" t="s">
        <v>161</v>
      </c>
      <c r="C1149" s="68" t="s">
        <v>162</v>
      </c>
      <c r="D1149" s="55"/>
      <c r="E1149" s="55"/>
      <c r="F1149" s="43">
        <f t="shared" si="640"/>
        <v>0</v>
      </c>
      <c r="G1149" s="43"/>
      <c r="H1149" s="55"/>
      <c r="I1149" s="505"/>
      <c r="J1149" s="55"/>
      <c r="K1149" s="55"/>
      <c r="L1149" s="55"/>
      <c r="M1149" s="505"/>
      <c r="N1149" s="55"/>
      <c r="O1149" s="55"/>
      <c r="P1149" s="55"/>
      <c r="Q1149" s="55"/>
      <c r="R1149" s="55"/>
      <c r="S1149" s="55"/>
      <c r="T1149" s="55"/>
      <c r="U1149" s="43" t="e">
        <f>SUM(#REF!+#REF!)</f>
        <v>#REF!</v>
      </c>
      <c r="V1149" s="55"/>
      <c r="W1149" s="43">
        <f t="shared" si="626"/>
        <v>0</v>
      </c>
      <c r="X1149" s="56"/>
      <c r="Y1149" s="55"/>
      <c r="AA1149" s="46">
        <f t="shared" si="630"/>
        <v>0</v>
      </c>
    </row>
    <row r="1150" spans="1:27" s="57" customFormat="1" hidden="1" x14ac:dyDescent="0.25">
      <c r="A1150" s="52"/>
      <c r="B1150" s="67" t="s">
        <v>163</v>
      </c>
      <c r="C1150" s="68" t="s">
        <v>164</v>
      </c>
      <c r="D1150" s="55"/>
      <c r="E1150" s="55"/>
      <c r="F1150" s="43">
        <f t="shared" si="640"/>
        <v>0</v>
      </c>
      <c r="G1150" s="43"/>
      <c r="H1150" s="55"/>
      <c r="I1150" s="505"/>
      <c r="J1150" s="55"/>
      <c r="K1150" s="55"/>
      <c r="L1150" s="55"/>
      <c r="M1150" s="505"/>
      <c r="N1150" s="55"/>
      <c r="O1150" s="55"/>
      <c r="P1150" s="55"/>
      <c r="Q1150" s="55"/>
      <c r="R1150" s="55"/>
      <c r="S1150" s="55"/>
      <c r="T1150" s="55"/>
      <c r="U1150" s="43" t="e">
        <f>SUM(#REF!+#REF!)</f>
        <v>#REF!</v>
      </c>
      <c r="V1150" s="55"/>
      <c r="W1150" s="43">
        <f t="shared" si="626"/>
        <v>0</v>
      </c>
      <c r="X1150" s="56"/>
      <c r="Y1150" s="55"/>
      <c r="AA1150" s="46">
        <f t="shared" si="630"/>
        <v>0</v>
      </c>
    </row>
    <row r="1151" spans="1:27" s="57" customFormat="1" hidden="1" x14ac:dyDescent="0.25">
      <c r="A1151" s="52"/>
      <c r="B1151" s="67" t="s">
        <v>165</v>
      </c>
      <c r="C1151" s="68" t="s">
        <v>166</v>
      </c>
      <c r="D1151" s="55"/>
      <c r="E1151" s="55"/>
      <c r="F1151" s="43">
        <f t="shared" si="640"/>
        <v>0</v>
      </c>
      <c r="G1151" s="43"/>
      <c r="H1151" s="55"/>
      <c r="I1151" s="505"/>
      <c r="J1151" s="55"/>
      <c r="K1151" s="55"/>
      <c r="L1151" s="55"/>
      <c r="M1151" s="505"/>
      <c r="N1151" s="55"/>
      <c r="O1151" s="55"/>
      <c r="P1151" s="55"/>
      <c r="Q1151" s="55"/>
      <c r="R1151" s="55"/>
      <c r="S1151" s="55"/>
      <c r="T1151" s="55"/>
      <c r="U1151" s="43" t="e">
        <f>SUM(#REF!+#REF!)</f>
        <v>#REF!</v>
      </c>
      <c r="V1151" s="55"/>
      <c r="W1151" s="43">
        <f t="shared" si="626"/>
        <v>0</v>
      </c>
      <c r="X1151" s="56"/>
      <c r="Y1151" s="55"/>
      <c r="AA1151" s="46">
        <f t="shared" si="630"/>
        <v>0</v>
      </c>
    </row>
    <row r="1152" spans="1:27" s="57" customFormat="1" hidden="1" x14ac:dyDescent="0.25">
      <c r="A1152" s="52"/>
      <c r="B1152" s="67" t="s">
        <v>167</v>
      </c>
      <c r="C1152" s="68" t="s">
        <v>168</v>
      </c>
      <c r="D1152" s="55"/>
      <c r="E1152" s="55"/>
      <c r="F1152" s="43">
        <f t="shared" si="640"/>
        <v>0</v>
      </c>
      <c r="G1152" s="43"/>
      <c r="H1152" s="55"/>
      <c r="I1152" s="505"/>
      <c r="J1152" s="55"/>
      <c r="K1152" s="55"/>
      <c r="L1152" s="55"/>
      <c r="M1152" s="505"/>
      <c r="N1152" s="55"/>
      <c r="O1152" s="55"/>
      <c r="P1152" s="55"/>
      <c r="Q1152" s="55"/>
      <c r="R1152" s="55"/>
      <c r="S1152" s="55"/>
      <c r="T1152" s="55"/>
      <c r="U1152" s="43" t="e">
        <f>SUM(#REF!+#REF!)</f>
        <v>#REF!</v>
      </c>
      <c r="V1152" s="55"/>
      <c r="W1152" s="43">
        <f t="shared" si="626"/>
        <v>0</v>
      </c>
      <c r="X1152" s="56"/>
      <c r="Y1152" s="55"/>
      <c r="AA1152" s="46">
        <f t="shared" si="630"/>
        <v>0</v>
      </c>
    </row>
    <row r="1153" spans="1:27" s="57" customFormat="1" hidden="1" x14ac:dyDescent="0.25">
      <c r="A1153" s="52"/>
      <c r="B1153" s="67" t="s">
        <v>169</v>
      </c>
      <c r="C1153" s="68" t="s">
        <v>170</v>
      </c>
      <c r="D1153" s="55"/>
      <c r="E1153" s="55"/>
      <c r="F1153" s="43">
        <f t="shared" si="640"/>
        <v>0</v>
      </c>
      <c r="G1153" s="43"/>
      <c r="H1153" s="55"/>
      <c r="I1153" s="505"/>
      <c r="J1153" s="55"/>
      <c r="K1153" s="55"/>
      <c r="L1153" s="55"/>
      <c r="M1153" s="505"/>
      <c r="N1153" s="55"/>
      <c r="O1153" s="55"/>
      <c r="P1153" s="55"/>
      <c r="Q1153" s="55"/>
      <c r="R1153" s="55"/>
      <c r="S1153" s="55"/>
      <c r="T1153" s="55"/>
      <c r="U1153" s="43" t="e">
        <f>SUM(#REF!+#REF!)</f>
        <v>#REF!</v>
      </c>
      <c r="V1153" s="55"/>
      <c r="W1153" s="43">
        <f t="shared" si="626"/>
        <v>0</v>
      </c>
      <c r="X1153" s="56"/>
      <c r="Y1153" s="55"/>
      <c r="AA1153" s="46">
        <f t="shared" si="630"/>
        <v>0</v>
      </c>
    </row>
    <row r="1154" spans="1:27" s="57" customFormat="1" hidden="1" x14ac:dyDescent="0.25">
      <c r="A1154" s="52"/>
      <c r="B1154" s="67" t="s">
        <v>171</v>
      </c>
      <c r="C1154" s="68" t="s">
        <v>172</v>
      </c>
      <c r="D1154" s="55"/>
      <c r="E1154" s="55"/>
      <c r="F1154" s="43">
        <f t="shared" si="640"/>
        <v>0</v>
      </c>
      <c r="G1154" s="43"/>
      <c r="H1154" s="55"/>
      <c r="I1154" s="505"/>
      <c r="J1154" s="55"/>
      <c r="K1154" s="55"/>
      <c r="L1154" s="55"/>
      <c r="M1154" s="505"/>
      <c r="N1154" s="55"/>
      <c r="O1154" s="55"/>
      <c r="P1154" s="55"/>
      <c r="Q1154" s="55"/>
      <c r="R1154" s="55"/>
      <c r="S1154" s="55"/>
      <c r="T1154" s="55"/>
      <c r="U1154" s="43" t="e">
        <f>SUM(#REF!+#REF!)</f>
        <v>#REF!</v>
      </c>
      <c r="V1154" s="55"/>
      <c r="W1154" s="43">
        <f t="shared" si="626"/>
        <v>0</v>
      </c>
      <c r="X1154" s="56"/>
      <c r="Y1154" s="55"/>
      <c r="AA1154" s="46">
        <f t="shared" si="630"/>
        <v>0</v>
      </c>
    </row>
    <row r="1155" spans="1:27" s="61" customFormat="1" hidden="1" x14ac:dyDescent="0.25">
      <c r="A1155" s="58"/>
      <c r="B1155" s="58">
        <v>423</v>
      </c>
      <c r="C1155" s="69"/>
      <c r="D1155" s="60">
        <f>SUM(D1156+D1157)</f>
        <v>0</v>
      </c>
      <c r="E1155" s="60">
        <f>SUM(E1156+E1157)</f>
        <v>0</v>
      </c>
      <c r="F1155" s="43">
        <f t="shared" si="640"/>
        <v>0</v>
      </c>
      <c r="G1155" s="60"/>
      <c r="H1155" s="60">
        <f>SUM(H1156+H1157)</f>
        <v>0</v>
      </c>
      <c r="I1155" s="506">
        <f>SUM(I1156+I1157)</f>
        <v>0</v>
      </c>
      <c r="J1155" s="60">
        <f t="shared" ref="J1155:T1155" si="652">SUM(J1156+J1157)</f>
        <v>0</v>
      </c>
      <c r="K1155" s="60">
        <f t="shared" ref="K1155" si="653">SUM(K1156+K1157)</f>
        <v>0</v>
      </c>
      <c r="L1155" s="60">
        <f t="shared" si="652"/>
        <v>0</v>
      </c>
      <c r="M1155" s="506">
        <f t="shared" si="652"/>
        <v>0</v>
      </c>
      <c r="N1155" s="60">
        <f>SUM(N1156+N1157)</f>
        <v>0</v>
      </c>
      <c r="O1155" s="60">
        <f>SUM(O1156+O1157)</f>
        <v>0</v>
      </c>
      <c r="P1155" s="60">
        <f t="shared" si="652"/>
        <v>0</v>
      </c>
      <c r="Q1155" s="60">
        <f t="shared" si="652"/>
        <v>0</v>
      </c>
      <c r="R1155" s="60">
        <f t="shared" si="652"/>
        <v>0</v>
      </c>
      <c r="S1155" s="60">
        <f t="shared" si="652"/>
        <v>0</v>
      </c>
      <c r="T1155" s="60">
        <f t="shared" si="652"/>
        <v>0</v>
      </c>
      <c r="U1155" s="43" t="e">
        <f>SUM(#REF!+#REF!)</f>
        <v>#REF!</v>
      </c>
      <c r="V1155" s="60">
        <f>SUM(V1156+V1157)</f>
        <v>0</v>
      </c>
      <c r="W1155" s="43">
        <f t="shared" si="626"/>
        <v>0</v>
      </c>
      <c r="X1155" s="51">
        <v>0</v>
      </c>
      <c r="Y1155" s="60">
        <f>SUM(Y1156+Y1157)</f>
        <v>0</v>
      </c>
      <c r="AA1155" s="46">
        <f t="shared" si="630"/>
        <v>0</v>
      </c>
    </row>
    <row r="1156" spans="1:27" s="57" customFormat="1" hidden="1" x14ac:dyDescent="0.25">
      <c r="A1156" s="52"/>
      <c r="B1156" s="67" t="s">
        <v>173</v>
      </c>
      <c r="C1156" s="68" t="s">
        <v>174</v>
      </c>
      <c r="D1156" s="55"/>
      <c r="E1156" s="55"/>
      <c r="F1156" s="43">
        <f t="shared" si="640"/>
        <v>0</v>
      </c>
      <c r="G1156" s="43"/>
      <c r="H1156" s="55"/>
      <c r="I1156" s="505"/>
      <c r="J1156" s="55"/>
      <c r="K1156" s="55"/>
      <c r="L1156" s="55"/>
      <c r="M1156" s="505"/>
      <c r="N1156" s="55"/>
      <c r="O1156" s="55"/>
      <c r="P1156" s="55"/>
      <c r="Q1156" s="55"/>
      <c r="R1156" s="55"/>
      <c r="S1156" s="55"/>
      <c r="T1156" s="55"/>
      <c r="U1156" s="43" t="e">
        <f>SUM(#REF!+#REF!)</f>
        <v>#REF!</v>
      </c>
      <c r="V1156" s="55"/>
      <c r="W1156" s="43">
        <f t="shared" si="626"/>
        <v>0</v>
      </c>
      <c r="X1156" s="56"/>
      <c r="Y1156" s="55"/>
      <c r="AA1156" s="46">
        <f t="shared" si="630"/>
        <v>0</v>
      </c>
    </row>
    <row r="1157" spans="1:27" s="57" customFormat="1" hidden="1" x14ac:dyDescent="0.25">
      <c r="A1157" s="52"/>
      <c r="B1157" s="67" t="s">
        <v>175</v>
      </c>
      <c r="C1157" s="68" t="s">
        <v>176</v>
      </c>
      <c r="D1157" s="55"/>
      <c r="E1157" s="55"/>
      <c r="F1157" s="43">
        <f t="shared" si="640"/>
        <v>0</v>
      </c>
      <c r="G1157" s="43"/>
      <c r="H1157" s="55"/>
      <c r="I1157" s="505"/>
      <c r="J1157" s="55"/>
      <c r="K1157" s="55"/>
      <c r="L1157" s="55"/>
      <c r="M1157" s="505"/>
      <c r="N1157" s="55"/>
      <c r="O1157" s="55"/>
      <c r="P1157" s="55"/>
      <c r="Q1157" s="55"/>
      <c r="R1157" s="55"/>
      <c r="S1157" s="55"/>
      <c r="T1157" s="55"/>
      <c r="U1157" s="43" t="e">
        <f>SUM(#REF!+#REF!)</f>
        <v>#REF!</v>
      </c>
      <c r="V1157" s="55"/>
      <c r="W1157" s="43">
        <f t="shared" si="626"/>
        <v>0</v>
      </c>
      <c r="X1157" s="56"/>
      <c r="Y1157" s="55"/>
      <c r="AA1157" s="46">
        <f t="shared" si="630"/>
        <v>0</v>
      </c>
    </row>
    <row r="1158" spans="1:27" s="61" customFormat="1" hidden="1" x14ac:dyDescent="0.25">
      <c r="A1158" s="58"/>
      <c r="B1158" s="58">
        <v>424</v>
      </c>
      <c r="C1158" s="69"/>
      <c r="D1158" s="60">
        <f>SUM(D1159+D1160+D1161+D1162)</f>
        <v>0</v>
      </c>
      <c r="E1158" s="60">
        <f>SUM(E1159+E1160+E1161+E1162)</f>
        <v>0</v>
      </c>
      <c r="F1158" s="43">
        <f t="shared" si="640"/>
        <v>0</v>
      </c>
      <c r="G1158" s="60"/>
      <c r="H1158" s="60">
        <f>SUM(H1159+H1160+H1161+H1162)</f>
        <v>0</v>
      </c>
      <c r="I1158" s="506">
        <f>SUM(I1159+I1160+I1161+I1162)</f>
        <v>0</v>
      </c>
      <c r="J1158" s="60">
        <f t="shared" ref="J1158:T1158" si="654">SUM(J1159+J1160+J1161+J1162)</f>
        <v>0</v>
      </c>
      <c r="K1158" s="60">
        <f t="shared" ref="K1158" si="655">SUM(K1159+K1160+K1161+K1162)</f>
        <v>0</v>
      </c>
      <c r="L1158" s="60">
        <f t="shared" si="654"/>
        <v>0</v>
      </c>
      <c r="M1158" s="506">
        <f t="shared" si="654"/>
        <v>0</v>
      </c>
      <c r="N1158" s="60">
        <f>SUM(N1159+N1160+N1161+N1162)</f>
        <v>0</v>
      </c>
      <c r="O1158" s="60">
        <f>SUM(O1159+O1160+O1161+O1162)</f>
        <v>0</v>
      </c>
      <c r="P1158" s="60">
        <f t="shared" si="654"/>
        <v>0</v>
      </c>
      <c r="Q1158" s="60">
        <f t="shared" si="654"/>
        <v>0</v>
      </c>
      <c r="R1158" s="60">
        <f t="shared" si="654"/>
        <v>0</v>
      </c>
      <c r="S1158" s="60">
        <f t="shared" si="654"/>
        <v>0</v>
      </c>
      <c r="T1158" s="60">
        <f t="shared" si="654"/>
        <v>0</v>
      </c>
      <c r="U1158" s="43" t="e">
        <f>SUM(#REF!+#REF!)</f>
        <v>#REF!</v>
      </c>
      <c r="V1158" s="60">
        <f>SUM(V1159+V1160+V1161+V1162)</f>
        <v>0</v>
      </c>
      <c r="W1158" s="43">
        <f t="shared" si="626"/>
        <v>0</v>
      </c>
      <c r="X1158" s="51">
        <v>0</v>
      </c>
      <c r="Y1158" s="60">
        <f>SUM(Y1159+Y1160+Y1161+Y1162)</f>
        <v>0</v>
      </c>
      <c r="AA1158" s="46">
        <f t="shared" si="630"/>
        <v>0</v>
      </c>
    </row>
    <row r="1159" spans="1:27" s="57" customFormat="1" hidden="1" x14ac:dyDescent="0.25">
      <c r="A1159" s="52"/>
      <c r="B1159" s="70">
        <v>4241</v>
      </c>
      <c r="C1159" s="71" t="s">
        <v>177</v>
      </c>
      <c r="D1159" s="55"/>
      <c r="E1159" s="55"/>
      <c r="F1159" s="43">
        <f t="shared" si="640"/>
        <v>0</v>
      </c>
      <c r="G1159" s="43"/>
      <c r="H1159" s="55"/>
      <c r="I1159" s="505"/>
      <c r="J1159" s="55"/>
      <c r="K1159" s="55"/>
      <c r="L1159" s="55"/>
      <c r="M1159" s="505"/>
      <c r="N1159" s="55"/>
      <c r="O1159" s="55"/>
      <c r="P1159" s="55"/>
      <c r="Q1159" s="55"/>
      <c r="R1159" s="55"/>
      <c r="S1159" s="55"/>
      <c r="T1159" s="55"/>
      <c r="U1159" s="43" t="e">
        <f>SUM(#REF!+#REF!)</f>
        <v>#REF!</v>
      </c>
      <c r="V1159" s="55"/>
      <c r="W1159" s="43">
        <f t="shared" si="626"/>
        <v>0</v>
      </c>
      <c r="X1159" s="56"/>
      <c r="Y1159" s="55"/>
      <c r="AA1159" s="46">
        <f t="shared" si="630"/>
        <v>0</v>
      </c>
    </row>
    <row r="1160" spans="1:27" s="57" customFormat="1" hidden="1" x14ac:dyDescent="0.25">
      <c r="A1160" s="52"/>
      <c r="B1160" s="70">
        <v>4242</v>
      </c>
      <c r="C1160" s="72" t="s">
        <v>178</v>
      </c>
      <c r="D1160" s="55"/>
      <c r="E1160" s="55"/>
      <c r="F1160" s="43">
        <f t="shared" si="640"/>
        <v>0</v>
      </c>
      <c r="G1160" s="43"/>
      <c r="H1160" s="55"/>
      <c r="I1160" s="505"/>
      <c r="J1160" s="55"/>
      <c r="K1160" s="55"/>
      <c r="L1160" s="55"/>
      <c r="M1160" s="505"/>
      <c r="N1160" s="55"/>
      <c r="O1160" s="55"/>
      <c r="P1160" s="55"/>
      <c r="Q1160" s="55"/>
      <c r="R1160" s="55"/>
      <c r="S1160" s="55"/>
      <c r="T1160" s="55"/>
      <c r="U1160" s="43" t="e">
        <f>SUM(#REF!+#REF!)</f>
        <v>#REF!</v>
      </c>
      <c r="V1160" s="55"/>
      <c r="W1160" s="43">
        <f t="shared" si="626"/>
        <v>0</v>
      </c>
      <c r="X1160" s="56"/>
      <c r="Y1160" s="55"/>
      <c r="AA1160" s="46">
        <f t="shared" si="630"/>
        <v>0</v>
      </c>
    </row>
    <row r="1161" spans="1:27" s="57" customFormat="1" hidden="1" x14ac:dyDescent="0.25">
      <c r="A1161" s="52"/>
      <c r="B1161" s="70">
        <v>4243</v>
      </c>
      <c r="C1161" s="72" t="s">
        <v>179</v>
      </c>
      <c r="D1161" s="55"/>
      <c r="E1161" s="55"/>
      <c r="F1161" s="43">
        <f t="shared" si="640"/>
        <v>0</v>
      </c>
      <c r="G1161" s="43"/>
      <c r="H1161" s="55"/>
      <c r="I1161" s="505"/>
      <c r="J1161" s="55"/>
      <c r="K1161" s="55"/>
      <c r="L1161" s="55"/>
      <c r="M1161" s="505"/>
      <c r="N1161" s="55"/>
      <c r="O1161" s="55"/>
      <c r="P1161" s="55"/>
      <c r="Q1161" s="55"/>
      <c r="R1161" s="55"/>
      <c r="S1161" s="55"/>
      <c r="T1161" s="55"/>
      <c r="U1161" s="43" t="e">
        <f>SUM(#REF!+#REF!)</f>
        <v>#REF!</v>
      </c>
      <c r="V1161" s="55"/>
      <c r="W1161" s="43">
        <f t="shared" si="626"/>
        <v>0</v>
      </c>
      <c r="X1161" s="56"/>
      <c r="Y1161" s="55"/>
      <c r="AA1161" s="46">
        <f t="shared" si="630"/>
        <v>0</v>
      </c>
    </row>
    <row r="1162" spans="1:27" s="57" customFormat="1" hidden="1" x14ac:dyDescent="0.25">
      <c r="A1162" s="52"/>
      <c r="B1162" s="70">
        <v>4244</v>
      </c>
      <c r="C1162" s="72" t="s">
        <v>180</v>
      </c>
      <c r="D1162" s="55"/>
      <c r="E1162" s="55"/>
      <c r="F1162" s="43">
        <f t="shared" si="640"/>
        <v>0</v>
      </c>
      <c r="G1162" s="43"/>
      <c r="H1162" s="55"/>
      <c r="I1162" s="505"/>
      <c r="J1162" s="55"/>
      <c r="K1162" s="55"/>
      <c r="L1162" s="55"/>
      <c r="M1162" s="505"/>
      <c r="N1162" s="55"/>
      <c r="O1162" s="55"/>
      <c r="P1162" s="55"/>
      <c r="Q1162" s="55"/>
      <c r="R1162" s="55"/>
      <c r="S1162" s="55"/>
      <c r="T1162" s="55"/>
      <c r="U1162" s="43" t="e">
        <f>SUM(#REF!+#REF!)</f>
        <v>#REF!</v>
      </c>
      <c r="V1162" s="55"/>
      <c r="W1162" s="43">
        <f t="shared" si="626"/>
        <v>0</v>
      </c>
      <c r="X1162" s="56"/>
      <c r="Y1162" s="55"/>
      <c r="AA1162" s="46">
        <f t="shared" si="630"/>
        <v>0</v>
      </c>
    </row>
    <row r="1163" spans="1:27" s="61" customFormat="1" hidden="1" x14ac:dyDescent="0.25">
      <c r="A1163" s="58"/>
      <c r="B1163" s="58">
        <v>426</v>
      </c>
      <c r="C1163" s="73"/>
      <c r="D1163" s="60">
        <f>SUM(D1164+D1165)</f>
        <v>0</v>
      </c>
      <c r="E1163" s="60">
        <f>SUM(E1164+E1165)</f>
        <v>0</v>
      </c>
      <c r="F1163" s="43">
        <f t="shared" si="640"/>
        <v>0</v>
      </c>
      <c r="G1163" s="60"/>
      <c r="H1163" s="60">
        <f>SUM(H1164+H1165)</f>
        <v>0</v>
      </c>
      <c r="I1163" s="506">
        <f>SUM(I1164+I1165)</f>
        <v>0</v>
      </c>
      <c r="J1163" s="60">
        <f t="shared" ref="J1163:T1163" si="656">SUM(J1164+J1165)</f>
        <v>0</v>
      </c>
      <c r="K1163" s="60">
        <f t="shared" ref="K1163" si="657">SUM(K1164+K1165)</f>
        <v>0</v>
      </c>
      <c r="L1163" s="60">
        <f t="shared" si="656"/>
        <v>0</v>
      </c>
      <c r="M1163" s="506">
        <f t="shared" si="656"/>
        <v>0</v>
      </c>
      <c r="N1163" s="60">
        <f>SUM(N1164+N1165)</f>
        <v>0</v>
      </c>
      <c r="O1163" s="60">
        <f>SUM(O1164+O1165)</f>
        <v>0</v>
      </c>
      <c r="P1163" s="60">
        <f t="shared" si="656"/>
        <v>0</v>
      </c>
      <c r="Q1163" s="60">
        <f t="shared" si="656"/>
        <v>0</v>
      </c>
      <c r="R1163" s="60">
        <f t="shared" si="656"/>
        <v>0</v>
      </c>
      <c r="S1163" s="60">
        <f t="shared" si="656"/>
        <v>0</v>
      </c>
      <c r="T1163" s="60">
        <f t="shared" si="656"/>
        <v>0</v>
      </c>
      <c r="U1163" s="43" t="e">
        <f>SUM(#REF!+#REF!)</f>
        <v>#REF!</v>
      </c>
      <c r="V1163" s="60">
        <f>SUM(V1164+V1165)</f>
        <v>0</v>
      </c>
      <c r="W1163" s="43">
        <f t="shared" ref="W1163:W1226" si="658">SUM(H1163:R1163)</f>
        <v>0</v>
      </c>
      <c r="X1163" s="51">
        <v>0</v>
      </c>
      <c r="Y1163" s="60">
        <f>SUM(Y1164+Y1165)</f>
        <v>0</v>
      </c>
      <c r="AA1163" s="46">
        <f t="shared" si="630"/>
        <v>0</v>
      </c>
    </row>
    <row r="1164" spans="1:27" s="57" customFormat="1" hidden="1" x14ac:dyDescent="0.25">
      <c r="A1164" s="52"/>
      <c r="B1164" s="67">
        <v>4262</v>
      </c>
      <c r="C1164" s="68" t="s">
        <v>181</v>
      </c>
      <c r="D1164" s="55"/>
      <c r="E1164" s="55"/>
      <c r="F1164" s="43">
        <f t="shared" si="640"/>
        <v>0</v>
      </c>
      <c r="G1164" s="43"/>
      <c r="H1164" s="55"/>
      <c r="I1164" s="505"/>
      <c r="J1164" s="55"/>
      <c r="K1164" s="55"/>
      <c r="L1164" s="55"/>
      <c r="M1164" s="505"/>
      <c r="N1164" s="55"/>
      <c r="O1164" s="55"/>
      <c r="P1164" s="55"/>
      <c r="Q1164" s="55"/>
      <c r="R1164" s="55"/>
      <c r="S1164" s="55"/>
      <c r="T1164" s="55"/>
      <c r="U1164" s="43" t="e">
        <f>SUM(#REF!+#REF!)</f>
        <v>#REF!</v>
      </c>
      <c r="V1164" s="55"/>
      <c r="W1164" s="43">
        <f t="shared" si="658"/>
        <v>0</v>
      </c>
      <c r="X1164" s="56"/>
      <c r="Y1164" s="55"/>
      <c r="AA1164" s="46">
        <f t="shared" si="630"/>
        <v>0</v>
      </c>
    </row>
    <row r="1165" spans="1:27" s="57" customFormat="1" hidden="1" x14ac:dyDescent="0.25">
      <c r="A1165" s="52"/>
      <c r="B1165" s="67">
        <v>4263</v>
      </c>
      <c r="C1165" s="68" t="s">
        <v>182</v>
      </c>
      <c r="D1165" s="55"/>
      <c r="E1165" s="55"/>
      <c r="F1165" s="43">
        <f t="shared" si="640"/>
        <v>0</v>
      </c>
      <c r="G1165" s="43"/>
      <c r="H1165" s="55"/>
      <c r="I1165" s="505"/>
      <c r="J1165" s="55"/>
      <c r="K1165" s="55"/>
      <c r="L1165" s="55"/>
      <c r="M1165" s="505"/>
      <c r="N1165" s="55"/>
      <c r="O1165" s="55"/>
      <c r="P1165" s="55"/>
      <c r="Q1165" s="55"/>
      <c r="R1165" s="55"/>
      <c r="S1165" s="55"/>
      <c r="T1165" s="55"/>
      <c r="U1165" s="43" t="e">
        <f>SUM(#REF!+#REF!)</f>
        <v>#REF!</v>
      </c>
      <c r="V1165" s="55"/>
      <c r="W1165" s="43">
        <f t="shared" si="658"/>
        <v>0</v>
      </c>
      <c r="X1165" s="56"/>
      <c r="Y1165" s="55"/>
      <c r="AA1165" s="46">
        <f>Z1165*74.58/100</f>
        <v>0</v>
      </c>
    </row>
    <row r="1166" spans="1:27" hidden="1" x14ac:dyDescent="0.25">
      <c r="W1166" s="43">
        <f t="shared" si="658"/>
        <v>0</v>
      </c>
      <c r="X1166" s="74"/>
    </row>
    <row r="1167" spans="1:27" s="46" customFormat="1" hidden="1" x14ac:dyDescent="0.25">
      <c r="B1167" s="50"/>
      <c r="C1167" s="77" t="s">
        <v>199</v>
      </c>
      <c r="D1167" s="49">
        <f>SUM(D1399+D1477)</f>
        <v>0</v>
      </c>
      <c r="E1167" s="49">
        <f>SUM(E1399+E1477)</f>
        <v>0</v>
      </c>
      <c r="F1167" s="43">
        <f t="shared" ref="F1167:F1174" si="659">SUM(H1167:T1167)</f>
        <v>0</v>
      </c>
      <c r="G1167" s="49"/>
      <c r="H1167" s="49">
        <f>SUM(H1168)</f>
        <v>0</v>
      </c>
      <c r="I1167" s="368">
        <f>SUM(I1399+I1477)</f>
        <v>0</v>
      </c>
      <c r="J1167" s="49">
        <f>SUM(J1399+J1477)</f>
        <v>0</v>
      </c>
      <c r="K1167" s="49">
        <f>SUM(K1399+K1477)</f>
        <v>0</v>
      </c>
      <c r="L1167" s="49">
        <f>SUM(L1399+L1477)</f>
        <v>0</v>
      </c>
      <c r="M1167" s="368">
        <f>SUM(M1168)</f>
        <v>0</v>
      </c>
      <c r="N1167" s="49">
        <f>SUM(N1399+N1477)</f>
        <v>0</v>
      </c>
      <c r="O1167" s="49">
        <f>SUM(O1399+O1477)</f>
        <v>0</v>
      </c>
      <c r="P1167" s="49">
        <f t="shared" ref="P1167:T1167" si="660">SUM(P1399+P1477)</f>
        <v>0</v>
      </c>
      <c r="Q1167" s="49">
        <f t="shared" si="660"/>
        <v>0</v>
      </c>
      <c r="R1167" s="49">
        <f t="shared" si="660"/>
        <v>0</v>
      </c>
      <c r="S1167" s="49">
        <f t="shared" si="660"/>
        <v>0</v>
      </c>
      <c r="T1167" s="49">
        <f t="shared" si="660"/>
        <v>0</v>
      </c>
      <c r="U1167" s="43" t="e">
        <f>SUM(#REF!+#REF!)</f>
        <v>#REF!</v>
      </c>
      <c r="V1167" s="49">
        <f>SUM(V1399+V1477)</f>
        <v>0</v>
      </c>
      <c r="W1167" s="43">
        <f t="shared" si="658"/>
        <v>0</v>
      </c>
      <c r="X1167" s="51"/>
      <c r="Y1167" s="49"/>
    </row>
    <row r="1168" spans="1:27" s="46" customFormat="1" hidden="1" x14ac:dyDescent="0.25">
      <c r="B1168" s="50">
        <v>3</v>
      </c>
      <c r="C1168" s="46" t="s">
        <v>74</v>
      </c>
      <c r="D1168" s="49">
        <f>SUM(D1169+D1183+D1427)</f>
        <v>0</v>
      </c>
      <c r="E1168" s="49">
        <f>SUM(E1169+E1183+E1427)</f>
        <v>0</v>
      </c>
      <c r="F1168" s="43">
        <f t="shared" si="659"/>
        <v>0</v>
      </c>
      <c r="G1168" s="49"/>
      <c r="H1168" s="49">
        <f>SUM(H1169)</f>
        <v>0</v>
      </c>
      <c r="I1168" s="368">
        <f>SUM(I1169+I1183+I1427)</f>
        <v>0</v>
      </c>
      <c r="J1168" s="49">
        <f t="shared" ref="J1168:T1168" si="661">SUM(J1169+J1183+J1427)</f>
        <v>0</v>
      </c>
      <c r="K1168" s="49">
        <f t="shared" ref="K1168" si="662">SUM(K1169+K1183+K1427)</f>
        <v>0</v>
      </c>
      <c r="L1168" s="49">
        <f t="shared" si="661"/>
        <v>0</v>
      </c>
      <c r="M1168" s="368">
        <f t="shared" si="661"/>
        <v>0</v>
      </c>
      <c r="N1168" s="49">
        <f>SUM(N1169+N1183+N1427)</f>
        <v>0</v>
      </c>
      <c r="O1168" s="49">
        <f>SUM(O1169+O1183+O1427)</f>
        <v>0</v>
      </c>
      <c r="P1168" s="49">
        <f t="shared" si="661"/>
        <v>0</v>
      </c>
      <c r="Q1168" s="49">
        <f t="shared" si="661"/>
        <v>0</v>
      </c>
      <c r="R1168" s="49">
        <f t="shared" si="661"/>
        <v>0</v>
      </c>
      <c r="S1168" s="49">
        <f t="shared" si="661"/>
        <v>0</v>
      </c>
      <c r="T1168" s="49">
        <f t="shared" si="661"/>
        <v>0</v>
      </c>
      <c r="U1168" s="43" t="e">
        <f>SUM(#REF!+#REF!)</f>
        <v>#REF!</v>
      </c>
      <c r="V1168" s="49">
        <f>SUM(V1169+V1183+V1427)</f>
        <v>0</v>
      </c>
      <c r="W1168" s="43">
        <f t="shared" si="658"/>
        <v>0</v>
      </c>
      <c r="X1168" s="51"/>
      <c r="Y1168" s="49"/>
    </row>
    <row r="1169" spans="1:25" s="61" customFormat="1" ht="12.75" hidden="1" customHeight="1" x14ac:dyDescent="0.25">
      <c r="A1169" s="58"/>
      <c r="B1169" s="58">
        <v>32</v>
      </c>
      <c r="C1169" s="59"/>
      <c r="D1169" s="60">
        <f>SUM(D1170+D1177+D1184+D1405+D1407)</f>
        <v>0</v>
      </c>
      <c r="E1169" s="60">
        <f>SUM(E1170+E1177+E1184+E1405+E1407)</f>
        <v>0</v>
      </c>
      <c r="F1169" s="43">
        <f t="shared" si="659"/>
        <v>0</v>
      </c>
      <c r="G1169" s="60"/>
      <c r="H1169" s="60">
        <f>SUM(H1170+H1172)</f>
        <v>0</v>
      </c>
      <c r="I1169" s="506">
        <f>SUM(I1170+I1177+I1184+I1405+I1407)</f>
        <v>0</v>
      </c>
      <c r="J1169" s="60">
        <f>SUM(J1170+J1177+J1184+J1405+J1407)</f>
        <v>0</v>
      </c>
      <c r="K1169" s="60">
        <f>SUM(K1170+K1177+K1184+K1405+K1407)</f>
        <v>0</v>
      </c>
      <c r="L1169" s="60">
        <f>SUM(L1170+L1177+L1184+L1405+L1407)</f>
        <v>0</v>
      </c>
      <c r="M1169" s="506">
        <f>SUM(M1170)</f>
        <v>0</v>
      </c>
      <c r="N1169" s="60">
        <f>SUM(N1170+N1177+N1184+N1405+N1407)</f>
        <v>0</v>
      </c>
      <c r="O1169" s="60">
        <f>SUM(O1170+O1177+O1184+O1405+O1407)</f>
        <v>0</v>
      </c>
      <c r="P1169" s="60">
        <f t="shared" ref="P1169:T1169" si="663">SUM(P1170+P1177+P1184+P1405+P1407)</f>
        <v>0</v>
      </c>
      <c r="Q1169" s="60">
        <f t="shared" si="663"/>
        <v>0</v>
      </c>
      <c r="R1169" s="60">
        <f t="shared" si="663"/>
        <v>0</v>
      </c>
      <c r="S1169" s="60">
        <f t="shared" si="663"/>
        <v>0</v>
      </c>
      <c r="T1169" s="60">
        <f t="shared" si="663"/>
        <v>0</v>
      </c>
      <c r="U1169" s="43" t="e">
        <f>SUM(#REF!+#REF!)</f>
        <v>#REF!</v>
      </c>
      <c r="V1169" s="60">
        <f>SUM(V1170+V1177+V1184+V1405+V1407)</f>
        <v>0</v>
      </c>
      <c r="W1169" s="43">
        <f t="shared" si="658"/>
        <v>0</v>
      </c>
      <c r="X1169" s="51"/>
      <c r="Y1169" s="60"/>
    </row>
    <row r="1170" spans="1:25" s="61" customFormat="1" hidden="1" x14ac:dyDescent="0.25">
      <c r="A1170" s="58"/>
      <c r="B1170" s="64" t="s">
        <v>130</v>
      </c>
      <c r="C1170" s="59"/>
      <c r="D1170" s="60">
        <f>SUM(D1171+D1172+D1173+D1174+D1175+D1399+D1400)</f>
        <v>0</v>
      </c>
      <c r="E1170" s="60">
        <f>SUM(E1171+E1172+E1173+E1174+E1175+E1399+E1400)</f>
        <v>0</v>
      </c>
      <c r="F1170" s="43">
        <f t="shared" si="659"/>
        <v>0</v>
      </c>
      <c r="G1170" s="60"/>
      <c r="H1170" s="60">
        <f>SUM(H1171+H1172+H1173+H1174+H1175+H1399+H1400)</f>
        <v>0</v>
      </c>
      <c r="I1170" s="506">
        <f>SUM(I1171+I1172+I1173+I1174+I1175+I1399+I1400)</f>
        <v>0</v>
      </c>
      <c r="J1170" s="60">
        <f>SUM(J1171+J1172+J1173+J1174+J1175+J1399+J1400)</f>
        <v>0</v>
      </c>
      <c r="K1170" s="60">
        <f>SUM(K1171+K1172+K1173+K1174+K1175+K1399+K1400)</f>
        <v>0</v>
      </c>
      <c r="L1170" s="60">
        <f>SUM(L1171+L1172+L1173+L1174+L1175+L1399+L1400)</f>
        <v>0</v>
      </c>
      <c r="M1170" s="506">
        <f>SUM(M1171+M1172+M1173+M1174)</f>
        <v>0</v>
      </c>
      <c r="N1170" s="60">
        <f>SUM(N1171+N1172+N1173+N1174+N1175+N1399+N1400)</f>
        <v>0</v>
      </c>
      <c r="O1170" s="60">
        <f>SUM(O1171+O1172+O1173+O1174+O1175+O1399+O1400)</f>
        <v>0</v>
      </c>
      <c r="P1170" s="60">
        <f t="shared" ref="P1170:T1170" si="664">SUM(P1171+P1172+P1173+P1174+P1175+P1399+P1400)</f>
        <v>0</v>
      </c>
      <c r="Q1170" s="60">
        <f t="shared" si="664"/>
        <v>0</v>
      </c>
      <c r="R1170" s="60">
        <f t="shared" si="664"/>
        <v>0</v>
      </c>
      <c r="S1170" s="60">
        <f t="shared" si="664"/>
        <v>0</v>
      </c>
      <c r="T1170" s="60">
        <f t="shared" si="664"/>
        <v>0</v>
      </c>
      <c r="U1170" s="43" t="e">
        <f>SUM(#REF!+#REF!)</f>
        <v>#REF!</v>
      </c>
      <c r="V1170" s="60">
        <f>SUM(V1171+V1172+V1173+V1174+V1175+V1399+V1400)</f>
        <v>0</v>
      </c>
      <c r="W1170" s="43">
        <f t="shared" si="658"/>
        <v>0</v>
      </c>
      <c r="X1170" s="51"/>
      <c r="Y1170" s="60">
        <f>SUM(Y1171+Y1172+Y1173+Y1174+Y1175+Y1399+Y1400)</f>
        <v>0</v>
      </c>
    </row>
    <row r="1171" spans="1:25" s="57" customFormat="1" ht="12.75" hidden="1" customHeight="1" x14ac:dyDescent="0.25">
      <c r="A1171" s="52"/>
      <c r="B1171" s="53" t="s">
        <v>131</v>
      </c>
      <c r="C1171" s="54" t="s">
        <v>132</v>
      </c>
      <c r="D1171" s="55"/>
      <c r="E1171" s="55"/>
      <c r="F1171" s="43">
        <f t="shared" si="659"/>
        <v>0</v>
      </c>
      <c r="G1171" s="43"/>
      <c r="H1171" s="55"/>
      <c r="I1171" s="505"/>
      <c r="J1171" s="55"/>
      <c r="K1171" s="55"/>
      <c r="L1171" s="55"/>
      <c r="M1171" s="505"/>
      <c r="N1171" s="55"/>
      <c r="O1171" s="55"/>
      <c r="P1171" s="55"/>
      <c r="Q1171" s="55"/>
      <c r="R1171" s="55"/>
      <c r="S1171" s="55"/>
      <c r="T1171" s="55"/>
      <c r="U1171" s="43" t="e">
        <f>SUM(#REF!+#REF!)</f>
        <v>#REF!</v>
      </c>
      <c r="V1171" s="55"/>
      <c r="W1171" s="43">
        <f t="shared" si="658"/>
        <v>0</v>
      </c>
      <c r="X1171" s="56"/>
      <c r="Y1171" s="55"/>
    </row>
    <row r="1172" spans="1:25" s="57" customFormat="1" hidden="1" x14ac:dyDescent="0.25">
      <c r="A1172" s="52"/>
      <c r="B1172" s="53" t="s">
        <v>133</v>
      </c>
      <c r="C1172" s="54" t="s">
        <v>134</v>
      </c>
      <c r="D1172" s="55"/>
      <c r="E1172" s="55"/>
      <c r="F1172" s="43">
        <f t="shared" si="659"/>
        <v>0</v>
      </c>
      <c r="G1172" s="43"/>
      <c r="H1172" s="55"/>
      <c r="I1172" s="505"/>
      <c r="J1172" s="55"/>
      <c r="K1172" s="55"/>
      <c r="L1172" s="55"/>
      <c r="M1172" s="505"/>
      <c r="N1172" s="55"/>
      <c r="O1172" s="55"/>
      <c r="P1172" s="55"/>
      <c r="Q1172" s="55"/>
      <c r="R1172" s="55"/>
      <c r="S1172" s="55"/>
      <c r="T1172" s="55"/>
      <c r="U1172" s="43" t="e">
        <f>SUM(#REF!+#REF!)</f>
        <v>#REF!</v>
      </c>
      <c r="V1172" s="55"/>
      <c r="W1172" s="43">
        <f t="shared" si="658"/>
        <v>0</v>
      </c>
      <c r="X1172" s="56"/>
      <c r="Y1172" s="55"/>
    </row>
    <row r="1173" spans="1:25" s="57" customFormat="1" hidden="1" x14ac:dyDescent="0.25">
      <c r="A1173" s="52"/>
      <c r="B1173" s="53" t="s">
        <v>135</v>
      </c>
      <c r="C1173" s="54" t="s">
        <v>136</v>
      </c>
      <c r="D1173" s="55"/>
      <c r="E1173" s="55"/>
      <c r="F1173" s="43">
        <f t="shared" si="659"/>
        <v>0</v>
      </c>
      <c r="G1173" s="43"/>
      <c r="H1173" s="55"/>
      <c r="I1173" s="505"/>
      <c r="J1173" s="55"/>
      <c r="K1173" s="55"/>
      <c r="L1173" s="55"/>
      <c r="M1173" s="505"/>
      <c r="N1173" s="55"/>
      <c r="O1173" s="55"/>
      <c r="P1173" s="55"/>
      <c r="Q1173" s="55"/>
      <c r="R1173" s="55"/>
      <c r="S1173" s="55"/>
      <c r="T1173" s="55"/>
      <c r="U1173" s="43" t="e">
        <f>SUM(#REF!+#REF!)</f>
        <v>#REF!</v>
      </c>
      <c r="V1173" s="55"/>
      <c r="W1173" s="43">
        <f t="shared" si="658"/>
        <v>0</v>
      </c>
      <c r="X1173" s="56"/>
      <c r="Y1173" s="55"/>
    </row>
    <row r="1174" spans="1:25" s="57" customFormat="1" hidden="1" x14ac:dyDescent="0.25">
      <c r="A1174" s="52"/>
      <c r="B1174" s="53">
        <v>3299</v>
      </c>
      <c r="C1174" s="54" t="s">
        <v>142</v>
      </c>
      <c r="D1174" s="55"/>
      <c r="E1174" s="55"/>
      <c r="F1174" s="43">
        <f t="shared" si="659"/>
        <v>0</v>
      </c>
      <c r="G1174" s="43"/>
      <c r="H1174" s="55"/>
      <c r="I1174" s="505"/>
      <c r="J1174" s="55"/>
      <c r="K1174" s="55"/>
      <c r="L1174" s="55"/>
      <c r="M1174" s="505"/>
      <c r="N1174" s="55"/>
      <c r="O1174" s="55"/>
      <c r="P1174" s="55"/>
      <c r="Q1174" s="55"/>
      <c r="R1174" s="55"/>
      <c r="S1174" s="55"/>
      <c r="T1174" s="55"/>
      <c r="U1174" s="43" t="e">
        <f>SUM(#REF!+#REF!)</f>
        <v>#REF!</v>
      </c>
      <c r="V1174" s="55"/>
      <c r="W1174" s="43">
        <f t="shared" si="658"/>
        <v>0</v>
      </c>
      <c r="X1174" s="56"/>
      <c r="Y1174" s="55"/>
    </row>
    <row r="1175" spans="1:25" s="46" customFormat="1" hidden="1" x14ac:dyDescent="0.25">
      <c r="B1175" s="50"/>
      <c r="C1175" s="78"/>
      <c r="D1175" s="49"/>
      <c r="E1175" s="49"/>
      <c r="F1175" s="43"/>
      <c r="G1175" s="49"/>
      <c r="H1175" s="49"/>
      <c r="I1175" s="368"/>
      <c r="J1175" s="49"/>
      <c r="K1175" s="49"/>
      <c r="L1175" s="49"/>
      <c r="M1175" s="368"/>
      <c r="N1175" s="49"/>
      <c r="O1175" s="49"/>
      <c r="P1175" s="49"/>
      <c r="Q1175" s="49"/>
      <c r="R1175" s="49"/>
      <c r="S1175" s="49"/>
      <c r="T1175" s="49"/>
      <c r="U1175" s="43"/>
      <c r="V1175" s="49"/>
      <c r="W1175" s="43">
        <f t="shared" si="658"/>
        <v>0</v>
      </c>
      <c r="X1175" s="51"/>
      <c r="Y1175" s="49"/>
    </row>
    <row r="1176" spans="1:25" s="46" customFormat="1" hidden="1" x14ac:dyDescent="0.25">
      <c r="B1176" s="50"/>
      <c r="C1176" s="77" t="s">
        <v>200</v>
      </c>
      <c r="D1176" s="49">
        <f>SUM(D1406+D1484)</f>
        <v>0</v>
      </c>
      <c r="E1176" s="49">
        <f>SUM(E1406+E1484)</f>
        <v>0</v>
      </c>
      <c r="F1176" s="43">
        <f t="shared" ref="F1176:F1186" si="665">SUM(H1176:T1176)</f>
        <v>0</v>
      </c>
      <c r="G1176" s="49"/>
      <c r="H1176" s="49">
        <f>SUM(H1177+H1183)</f>
        <v>0</v>
      </c>
      <c r="I1176" s="368">
        <f>SUM(I1406+I1484)</f>
        <v>0</v>
      </c>
      <c r="J1176" s="49">
        <f t="shared" ref="J1176:T1176" si="666">SUM(J1406+J1484)</f>
        <v>0</v>
      </c>
      <c r="K1176" s="49">
        <f t="shared" ref="K1176" si="667">SUM(K1406+K1484)</f>
        <v>0</v>
      </c>
      <c r="L1176" s="49">
        <f t="shared" si="666"/>
        <v>0</v>
      </c>
      <c r="M1176" s="368">
        <f t="shared" si="666"/>
        <v>0</v>
      </c>
      <c r="N1176" s="49">
        <f>SUM(N1406+N1484)</f>
        <v>0</v>
      </c>
      <c r="O1176" s="49">
        <f>SUM(O1406+O1484)</f>
        <v>0</v>
      </c>
      <c r="P1176" s="49">
        <f t="shared" si="666"/>
        <v>0</v>
      </c>
      <c r="Q1176" s="49">
        <f t="shared" si="666"/>
        <v>0</v>
      </c>
      <c r="R1176" s="49">
        <f t="shared" si="666"/>
        <v>0</v>
      </c>
      <c r="S1176" s="49">
        <f t="shared" si="666"/>
        <v>0</v>
      </c>
      <c r="T1176" s="49">
        <f t="shared" si="666"/>
        <v>0</v>
      </c>
      <c r="U1176" s="43" t="e">
        <f>SUM(#REF!+#REF!)</f>
        <v>#REF!</v>
      </c>
      <c r="V1176" s="49">
        <f>SUM(V1406+V1484)</f>
        <v>0</v>
      </c>
      <c r="W1176" s="43">
        <f t="shared" si="658"/>
        <v>0</v>
      </c>
      <c r="X1176" s="51"/>
      <c r="Y1176" s="49"/>
    </row>
    <row r="1177" spans="1:25" s="46" customFormat="1" hidden="1" x14ac:dyDescent="0.25">
      <c r="B1177" s="50">
        <v>3</v>
      </c>
      <c r="C1177" s="46" t="s">
        <v>74</v>
      </c>
      <c r="D1177" s="49">
        <f>SUM(D1178+D1403+D1436)</f>
        <v>0</v>
      </c>
      <c r="E1177" s="49">
        <f>SUM(E1178+E1403+E1436)</f>
        <v>0</v>
      </c>
      <c r="F1177" s="43">
        <f t="shared" si="665"/>
        <v>0</v>
      </c>
      <c r="G1177" s="49"/>
      <c r="H1177" s="49">
        <f>SUM(H1178+H1403+H1436)</f>
        <v>0</v>
      </c>
      <c r="I1177" s="368">
        <f>SUM(I1178+I1403+I1436)</f>
        <v>0</v>
      </c>
      <c r="J1177" s="49">
        <f>SUM(J1178+J1403+J1436)</f>
        <v>0</v>
      </c>
      <c r="K1177" s="49">
        <f>SUM(K1178+K1403+K1436)</f>
        <v>0</v>
      </c>
      <c r="L1177" s="49">
        <f>SUM(L1178+L1403+L1436)</f>
        <v>0</v>
      </c>
      <c r="M1177" s="368">
        <f>SUM(M1178)</f>
        <v>0</v>
      </c>
      <c r="N1177" s="49">
        <f>SUM(N1178+N1403+N1436)</f>
        <v>0</v>
      </c>
      <c r="O1177" s="49">
        <f>SUM(O1178+O1403+O1436)</f>
        <v>0</v>
      </c>
      <c r="P1177" s="49">
        <f t="shared" ref="P1177:T1177" si="668">SUM(P1178+P1403+P1436)</f>
        <v>0</v>
      </c>
      <c r="Q1177" s="49">
        <f t="shared" si="668"/>
        <v>0</v>
      </c>
      <c r="R1177" s="49">
        <f t="shared" si="668"/>
        <v>0</v>
      </c>
      <c r="S1177" s="49">
        <f t="shared" si="668"/>
        <v>0</v>
      </c>
      <c r="T1177" s="49">
        <f t="shared" si="668"/>
        <v>0</v>
      </c>
      <c r="U1177" s="43" t="e">
        <f>SUM(#REF!+#REF!)</f>
        <v>#REF!</v>
      </c>
      <c r="V1177" s="49">
        <f>SUM(V1178+V1403+V1436)</f>
        <v>0</v>
      </c>
      <c r="W1177" s="43">
        <f t="shared" si="658"/>
        <v>0</v>
      </c>
      <c r="X1177" s="51"/>
      <c r="Y1177" s="49"/>
    </row>
    <row r="1178" spans="1:25" s="61" customFormat="1" ht="12.75" hidden="1" customHeight="1" x14ac:dyDescent="0.25">
      <c r="A1178" s="58"/>
      <c r="B1178" s="58">
        <v>32</v>
      </c>
      <c r="C1178" s="59"/>
      <c r="D1178" s="60">
        <f>SUM(D1179+D1186+D1404+D1414+D1416)</f>
        <v>0</v>
      </c>
      <c r="E1178" s="60">
        <f>SUM(E1179+E1186+E1404+E1414+E1416)</f>
        <v>0</v>
      </c>
      <c r="F1178" s="43">
        <f t="shared" si="665"/>
        <v>0</v>
      </c>
      <c r="G1178" s="60"/>
      <c r="H1178" s="60">
        <f>SUM(H1179+H1181)</f>
        <v>0</v>
      </c>
      <c r="I1178" s="506">
        <f>SUM(I1179+I1186+I1404+I1414+I1416)</f>
        <v>0</v>
      </c>
      <c r="J1178" s="60">
        <f>SUM(J1179+J1186+J1404+J1414+J1416)</f>
        <v>0</v>
      </c>
      <c r="K1178" s="60">
        <f>SUM(K1179+K1186+K1404+K1414+K1416)</f>
        <v>0</v>
      </c>
      <c r="L1178" s="60">
        <f>SUM(L1179+L1186+L1404+L1414+L1416)</f>
        <v>0</v>
      </c>
      <c r="M1178" s="506">
        <f>SUM(M1179+M1181)</f>
        <v>0</v>
      </c>
      <c r="N1178" s="60">
        <f>SUM(N1179+N1186+N1404+N1414+N1416)</f>
        <v>0</v>
      </c>
      <c r="O1178" s="60">
        <f>SUM(O1179+O1186+O1404+O1414+O1416)</f>
        <v>0</v>
      </c>
      <c r="P1178" s="60">
        <f t="shared" ref="P1178:T1178" si="669">SUM(P1179+P1186+P1404+P1414+P1416)</f>
        <v>0</v>
      </c>
      <c r="Q1178" s="60">
        <f t="shared" si="669"/>
        <v>0</v>
      </c>
      <c r="R1178" s="60">
        <f t="shared" si="669"/>
        <v>0</v>
      </c>
      <c r="S1178" s="60">
        <f t="shared" si="669"/>
        <v>0</v>
      </c>
      <c r="T1178" s="60">
        <f t="shared" si="669"/>
        <v>0</v>
      </c>
      <c r="U1178" s="43" t="e">
        <f>SUM(#REF!+#REF!)</f>
        <v>#REF!</v>
      </c>
      <c r="V1178" s="60">
        <f>SUM(V1179+V1186+V1404+V1414+V1416)</f>
        <v>0</v>
      </c>
      <c r="W1178" s="43">
        <f t="shared" si="658"/>
        <v>0</v>
      </c>
      <c r="X1178" s="51"/>
      <c r="Y1178" s="60"/>
    </row>
    <row r="1179" spans="1:25" s="61" customFormat="1" hidden="1" x14ac:dyDescent="0.25">
      <c r="A1179" s="58"/>
      <c r="B1179" s="58">
        <v>322</v>
      </c>
      <c r="C1179" s="59"/>
      <c r="D1179" s="60">
        <f>SUM(D1180+D1399+D1400+D1401+D1402+D1403)</f>
        <v>0</v>
      </c>
      <c r="E1179" s="60">
        <f>SUM(E1180+E1399+E1400+E1401+E1402+E1403)</f>
        <v>0</v>
      </c>
      <c r="F1179" s="43">
        <f t="shared" si="665"/>
        <v>0</v>
      </c>
      <c r="G1179" s="60"/>
      <c r="H1179" s="60">
        <f>SUM(H1180+H1399+H1400+H1401+H1402+H1403)</f>
        <v>0</v>
      </c>
      <c r="I1179" s="506">
        <f>SUM(I1180+I1399+I1400+I1401+I1402+I1403)</f>
        <v>0</v>
      </c>
      <c r="J1179" s="60">
        <f>SUM(J1180+J1399+J1400+J1401+J1402+J1403)</f>
        <v>0</v>
      </c>
      <c r="K1179" s="60">
        <f>SUM(K1180+K1399+K1400+K1401+K1402+K1403)</f>
        <v>0</v>
      </c>
      <c r="L1179" s="60">
        <f>SUM(L1180+L1399+L1400+L1401+L1402+L1403)</f>
        <v>0</v>
      </c>
      <c r="M1179" s="506">
        <f>SUM(M1180)</f>
        <v>0</v>
      </c>
      <c r="N1179" s="60">
        <f>SUM(N1180+N1399+N1400+N1401+N1402+N1403)</f>
        <v>0</v>
      </c>
      <c r="O1179" s="60">
        <f>SUM(O1180+O1399+O1400+O1401+O1402+O1403)</f>
        <v>0</v>
      </c>
      <c r="P1179" s="60">
        <f t="shared" ref="P1179:T1179" si="670">SUM(P1180+P1399+P1400+P1401+P1402+P1403)</f>
        <v>0</v>
      </c>
      <c r="Q1179" s="60">
        <f t="shared" si="670"/>
        <v>0</v>
      </c>
      <c r="R1179" s="60">
        <f t="shared" si="670"/>
        <v>0</v>
      </c>
      <c r="S1179" s="60">
        <f t="shared" si="670"/>
        <v>0</v>
      </c>
      <c r="T1179" s="60">
        <f t="shared" si="670"/>
        <v>0</v>
      </c>
      <c r="U1179" s="43" t="e">
        <f>SUM(#REF!+#REF!)</f>
        <v>#REF!</v>
      </c>
      <c r="V1179" s="60">
        <f>SUM(V1180+V1399+V1400+V1401+V1402+V1403)</f>
        <v>0</v>
      </c>
      <c r="W1179" s="43">
        <f t="shared" si="658"/>
        <v>0</v>
      </c>
      <c r="X1179" s="51"/>
      <c r="Y1179" s="60">
        <f>SUM(Y1180+Y1399+Y1400+Y1401+Y1402+Y1403)</f>
        <v>0</v>
      </c>
    </row>
    <row r="1180" spans="1:25" s="57" customFormat="1" hidden="1" x14ac:dyDescent="0.25">
      <c r="A1180" s="52"/>
      <c r="B1180" s="53" t="s">
        <v>98</v>
      </c>
      <c r="C1180" s="54" t="s">
        <v>99</v>
      </c>
      <c r="D1180" s="55"/>
      <c r="E1180" s="55"/>
      <c r="F1180" s="43">
        <f t="shared" si="665"/>
        <v>0</v>
      </c>
      <c r="G1180" s="43"/>
      <c r="H1180" s="55"/>
      <c r="I1180" s="505"/>
      <c r="J1180" s="55"/>
      <c r="K1180" s="55"/>
      <c r="L1180" s="55"/>
      <c r="M1180" s="505"/>
      <c r="N1180" s="55"/>
      <c r="O1180" s="55"/>
      <c r="P1180" s="55"/>
      <c r="Q1180" s="55"/>
      <c r="R1180" s="55"/>
      <c r="S1180" s="55"/>
      <c r="T1180" s="55"/>
      <c r="U1180" s="43" t="e">
        <f>SUM(#REF!+#REF!)</f>
        <v>#REF!</v>
      </c>
      <c r="V1180" s="55"/>
      <c r="W1180" s="43">
        <f t="shared" si="658"/>
        <v>0</v>
      </c>
      <c r="X1180" s="56"/>
      <c r="Y1180" s="55"/>
    </row>
    <row r="1181" spans="1:25" s="61" customFormat="1" hidden="1" x14ac:dyDescent="0.25">
      <c r="A1181" s="58"/>
      <c r="B1181" s="58">
        <v>323</v>
      </c>
      <c r="C1181" s="59"/>
      <c r="D1181" s="60">
        <f>SUM(D1187+D1399+D1400+D1401+D1402+D1403+D1404+D1405+D1406)</f>
        <v>0</v>
      </c>
      <c r="E1181" s="60">
        <f>SUM(E1187+E1399+E1400+E1401+E1402+E1403+E1404+E1405+E1406)</f>
        <v>0</v>
      </c>
      <c r="F1181" s="43">
        <f t="shared" si="665"/>
        <v>0</v>
      </c>
      <c r="G1181" s="60"/>
      <c r="H1181" s="60">
        <f>SUM(H1182)</f>
        <v>0</v>
      </c>
      <c r="I1181" s="506">
        <f>SUM(I1187+I1399+I1400+I1401+I1402+I1403+I1404+I1405+I1406)</f>
        <v>0</v>
      </c>
      <c r="J1181" s="60">
        <f>SUM(J1187+J1399+J1400+J1401+J1402+J1403+J1404+J1405+J1406)</f>
        <v>0</v>
      </c>
      <c r="K1181" s="60">
        <f>SUM(K1187+K1399+K1400+K1401+K1402+K1403+K1404+K1405+K1406)</f>
        <v>0</v>
      </c>
      <c r="L1181" s="60">
        <f>SUM(L1187+L1399+L1400+L1401+L1402+L1403+L1404+L1405+L1406)</f>
        <v>0</v>
      </c>
      <c r="M1181" s="506">
        <f>SUM(M1182)</f>
        <v>0</v>
      </c>
      <c r="N1181" s="60">
        <f>SUM(N1187+N1399+N1400+N1401+N1402+N1403+N1404+N1405+N1406)</f>
        <v>0</v>
      </c>
      <c r="O1181" s="60">
        <f>SUM(O1187+O1399+O1400+O1401+O1402+O1403+O1404+O1405+O1406)</f>
        <v>0</v>
      </c>
      <c r="P1181" s="60">
        <f t="shared" ref="P1181:T1181" si="671">SUM(P1187+P1399+P1400+P1401+P1402+P1403+P1404+P1405+P1406)</f>
        <v>0</v>
      </c>
      <c r="Q1181" s="60">
        <f t="shared" si="671"/>
        <v>0</v>
      </c>
      <c r="R1181" s="60">
        <f t="shared" si="671"/>
        <v>0</v>
      </c>
      <c r="S1181" s="60">
        <f t="shared" si="671"/>
        <v>0</v>
      </c>
      <c r="T1181" s="60">
        <f t="shared" si="671"/>
        <v>0</v>
      </c>
      <c r="U1181" s="43" t="e">
        <f>SUM(#REF!+#REF!)</f>
        <v>#REF!</v>
      </c>
      <c r="V1181" s="60">
        <f>SUM(V1187+V1399+V1400+V1401+V1402+V1403+V1404+V1405+V1406)</f>
        <v>0</v>
      </c>
      <c r="W1181" s="43">
        <f t="shared" si="658"/>
        <v>0</v>
      </c>
      <c r="X1181" s="51"/>
      <c r="Y1181" s="60">
        <f>SUM(Y1187+Y1399+Y1400+Y1401+Y1402+Y1403+Y1404+Y1405+Y1406)</f>
        <v>0</v>
      </c>
    </row>
    <row r="1182" spans="1:25" s="57" customFormat="1" hidden="1" x14ac:dyDescent="0.25">
      <c r="A1182" s="52"/>
      <c r="B1182" s="53" t="s">
        <v>112</v>
      </c>
      <c r="C1182" s="54" t="s">
        <v>113</v>
      </c>
      <c r="D1182" s="55"/>
      <c r="E1182" s="55"/>
      <c r="F1182" s="43">
        <f t="shared" si="665"/>
        <v>0</v>
      </c>
      <c r="G1182" s="43"/>
      <c r="H1182" s="55"/>
      <c r="I1182" s="505"/>
      <c r="J1182" s="55"/>
      <c r="K1182" s="55"/>
      <c r="L1182" s="55"/>
      <c r="M1182" s="505"/>
      <c r="N1182" s="55"/>
      <c r="O1182" s="55"/>
      <c r="P1182" s="55"/>
      <c r="Q1182" s="55"/>
      <c r="R1182" s="55"/>
      <c r="S1182" s="55"/>
      <c r="T1182" s="55"/>
      <c r="U1182" s="43" t="e">
        <f>SUM(#REF!+#REF!)</f>
        <v>#REF!</v>
      </c>
      <c r="V1182" s="55"/>
      <c r="W1182" s="43">
        <f t="shared" si="658"/>
        <v>0</v>
      </c>
      <c r="X1182" s="56"/>
      <c r="Y1182" s="55"/>
    </row>
    <row r="1183" spans="1:25" s="46" customFormat="1" hidden="1" x14ac:dyDescent="0.25">
      <c r="B1183" s="66">
        <v>4</v>
      </c>
      <c r="C1183" s="46" t="s">
        <v>158</v>
      </c>
      <c r="D1183" s="49">
        <f>SUM(D1184)</f>
        <v>0</v>
      </c>
      <c r="E1183" s="49">
        <f t="shared" ref="E1183:V1183" si="672">SUM(E1184)</f>
        <v>0</v>
      </c>
      <c r="F1183" s="43">
        <f t="shared" si="665"/>
        <v>0</v>
      </c>
      <c r="G1183" s="49"/>
      <c r="H1183" s="49">
        <f t="shared" si="672"/>
        <v>0</v>
      </c>
      <c r="I1183" s="368">
        <f t="shared" si="672"/>
        <v>0</v>
      </c>
      <c r="J1183" s="49">
        <f t="shared" si="672"/>
        <v>0</v>
      </c>
      <c r="K1183" s="49">
        <f t="shared" si="672"/>
        <v>0</v>
      </c>
      <c r="L1183" s="49">
        <f t="shared" si="672"/>
        <v>0</v>
      </c>
      <c r="M1183" s="368">
        <f t="shared" si="672"/>
        <v>0</v>
      </c>
      <c r="N1183" s="49">
        <f t="shared" si="672"/>
        <v>0</v>
      </c>
      <c r="O1183" s="49">
        <f t="shared" si="672"/>
        <v>0</v>
      </c>
      <c r="P1183" s="49">
        <f t="shared" si="672"/>
        <v>0</v>
      </c>
      <c r="Q1183" s="49">
        <f t="shared" si="672"/>
        <v>0</v>
      </c>
      <c r="R1183" s="49">
        <f t="shared" si="672"/>
        <v>0</v>
      </c>
      <c r="S1183" s="49">
        <f t="shared" si="672"/>
        <v>0</v>
      </c>
      <c r="T1183" s="49">
        <f t="shared" si="672"/>
        <v>0</v>
      </c>
      <c r="U1183" s="43" t="e">
        <f>SUM(#REF!+#REF!)</f>
        <v>#REF!</v>
      </c>
      <c r="V1183" s="49">
        <f t="shared" si="672"/>
        <v>0</v>
      </c>
      <c r="W1183" s="43">
        <f t="shared" si="658"/>
        <v>0</v>
      </c>
      <c r="X1183" s="51"/>
      <c r="Y1183" s="49">
        <f>SUM(Y1184)</f>
        <v>0</v>
      </c>
    </row>
    <row r="1184" spans="1:25" s="46" customFormat="1" hidden="1" x14ac:dyDescent="0.25">
      <c r="B1184" s="66">
        <v>42</v>
      </c>
      <c r="D1184" s="49">
        <f>SUM(D1185+D1404+D1407+D1412)</f>
        <v>0</v>
      </c>
      <c r="E1184" s="49">
        <f>SUM(E1185+E1404+E1407+E1412)</f>
        <v>0</v>
      </c>
      <c r="F1184" s="43">
        <f t="shared" si="665"/>
        <v>0</v>
      </c>
      <c r="G1184" s="49"/>
      <c r="H1184" s="49">
        <f>SUM(H1185+H1404+H1407+H1412)</f>
        <v>0</v>
      </c>
      <c r="I1184" s="368">
        <f>SUM(I1185+I1404+I1407+I1412)</f>
        <v>0</v>
      </c>
      <c r="J1184" s="49">
        <f>SUM(J1185+J1404+J1407+J1412)</f>
        <v>0</v>
      </c>
      <c r="K1184" s="49">
        <f>SUM(K1185+K1404+K1407+K1412)</f>
        <v>0</v>
      </c>
      <c r="L1184" s="49">
        <f>SUM(L1185+L1404+L1407+L1412)</f>
        <v>0</v>
      </c>
      <c r="M1184" s="368">
        <f>SUM(M1185)</f>
        <v>0</v>
      </c>
      <c r="N1184" s="49">
        <f>SUM(N1185+N1404+N1407+N1412)</f>
        <v>0</v>
      </c>
      <c r="O1184" s="49">
        <f>SUM(O1185+O1404+O1407+O1412)</f>
        <v>0</v>
      </c>
      <c r="P1184" s="49">
        <f t="shared" ref="P1184:T1184" si="673">SUM(P1185+P1404+P1407+P1412)</f>
        <v>0</v>
      </c>
      <c r="Q1184" s="49">
        <f t="shared" si="673"/>
        <v>0</v>
      </c>
      <c r="R1184" s="49">
        <f t="shared" si="673"/>
        <v>0</v>
      </c>
      <c r="S1184" s="49">
        <f t="shared" si="673"/>
        <v>0</v>
      </c>
      <c r="T1184" s="49">
        <f t="shared" si="673"/>
        <v>0</v>
      </c>
      <c r="U1184" s="43" t="e">
        <f>SUM(#REF!+#REF!)</f>
        <v>#REF!</v>
      </c>
      <c r="V1184" s="49">
        <f>SUM(V1185+V1404+V1407+V1412)</f>
        <v>0</v>
      </c>
      <c r="W1184" s="43">
        <f t="shared" si="658"/>
        <v>0</v>
      </c>
      <c r="X1184" s="51"/>
      <c r="Y1184" s="49" t="s">
        <v>201</v>
      </c>
    </row>
    <row r="1185" spans="1:25" s="46" customFormat="1" hidden="1" x14ac:dyDescent="0.25">
      <c r="B1185" s="66">
        <v>422</v>
      </c>
      <c r="D1185" s="49">
        <f>SUM(D1186+D1187+D1399+D1400+D1401+D1402+D1403)</f>
        <v>0</v>
      </c>
      <c r="E1185" s="49">
        <f>SUM(E1186+E1187+E1399+E1400+E1401+E1402+E1403)</f>
        <v>0</v>
      </c>
      <c r="F1185" s="43">
        <f t="shared" si="665"/>
        <v>0</v>
      </c>
      <c r="G1185" s="49"/>
      <c r="H1185" s="49">
        <f>SUM(H1186+H1187+H1399+H1400+H1401+H1402+H1403)</f>
        <v>0</v>
      </c>
      <c r="I1185" s="368">
        <f>SUM(I1186+I1187+I1399+I1400+I1401+I1402+I1403)</f>
        <v>0</v>
      </c>
      <c r="J1185" s="49">
        <f>SUM(J1186+J1187+J1399+J1400+J1401+J1402+J1403)</f>
        <v>0</v>
      </c>
      <c r="K1185" s="49">
        <f>SUM(K1186+K1187+K1399+K1400+K1401+K1402+K1403)</f>
        <v>0</v>
      </c>
      <c r="L1185" s="49">
        <f>SUM(L1186+L1187+L1399+L1400+L1401+L1402+L1403)</f>
        <v>0</v>
      </c>
      <c r="M1185" s="368">
        <f>SUM(M1186)</f>
        <v>0</v>
      </c>
      <c r="N1185" s="49">
        <f>SUM(N1186+N1187+N1399+N1400+N1401+N1402+N1403)</f>
        <v>0</v>
      </c>
      <c r="O1185" s="49">
        <f>SUM(O1186+O1187+O1399+O1400+O1401+O1402+O1403)</f>
        <v>0</v>
      </c>
      <c r="P1185" s="49">
        <f t="shared" ref="P1185:T1185" si="674">SUM(P1186+P1187+P1399+P1400+P1401+P1402+P1403)</f>
        <v>0</v>
      </c>
      <c r="Q1185" s="49">
        <f t="shared" si="674"/>
        <v>0</v>
      </c>
      <c r="R1185" s="49">
        <f t="shared" si="674"/>
        <v>0</v>
      </c>
      <c r="S1185" s="49">
        <f t="shared" si="674"/>
        <v>0</v>
      </c>
      <c r="T1185" s="49">
        <f t="shared" si="674"/>
        <v>0</v>
      </c>
      <c r="U1185" s="43" t="e">
        <f>SUM(#REF!+#REF!)</f>
        <v>#REF!</v>
      </c>
      <c r="V1185" s="49">
        <f>SUM(V1186+V1187+V1399+V1400+V1401+V1402+V1403)</f>
        <v>0</v>
      </c>
      <c r="W1185" s="43">
        <f t="shared" si="658"/>
        <v>0</v>
      </c>
      <c r="X1185" s="51"/>
      <c r="Y1185" s="49">
        <f>SUM(Y1186+Y1187+Y1399+Y1400+Y1401+Y1402+Y1403)</f>
        <v>0</v>
      </c>
    </row>
    <row r="1186" spans="1:25" s="57" customFormat="1" hidden="1" x14ac:dyDescent="0.25">
      <c r="A1186" s="52"/>
      <c r="B1186" s="67" t="s">
        <v>159</v>
      </c>
      <c r="C1186" s="68" t="s">
        <v>160</v>
      </c>
      <c r="D1186" s="55"/>
      <c r="E1186" s="55"/>
      <c r="F1186" s="43">
        <f t="shared" si="665"/>
        <v>0</v>
      </c>
      <c r="G1186" s="43"/>
      <c r="H1186" s="55"/>
      <c r="I1186" s="505"/>
      <c r="J1186" s="55"/>
      <c r="K1186" s="55"/>
      <c r="L1186" s="55"/>
      <c r="M1186" s="505"/>
      <c r="N1186" s="55"/>
      <c r="O1186" s="55"/>
      <c r="P1186" s="55"/>
      <c r="Q1186" s="55"/>
      <c r="R1186" s="55"/>
      <c r="S1186" s="55"/>
      <c r="T1186" s="55"/>
      <c r="U1186" s="43" t="e">
        <f>SUM(#REF!+#REF!)</f>
        <v>#REF!</v>
      </c>
      <c r="V1186" s="55"/>
      <c r="W1186" s="43">
        <f t="shared" si="658"/>
        <v>0</v>
      </c>
      <c r="X1186" s="56"/>
      <c r="Y1186" s="55"/>
    </row>
    <row r="1187" spans="1:25" s="57" customFormat="1" x14ac:dyDescent="0.25">
      <c r="A1187" s="52"/>
      <c r="B1187" s="53"/>
      <c r="C1187" s="54"/>
      <c r="D1187" s="55"/>
      <c r="E1187" s="55"/>
      <c r="F1187" s="43"/>
      <c r="G1187" s="43"/>
      <c r="H1187" s="55"/>
      <c r="I1187" s="505"/>
      <c r="J1187" s="55"/>
      <c r="K1187" s="55"/>
      <c r="L1187" s="55"/>
      <c r="M1187" s="505"/>
      <c r="N1187" s="55"/>
      <c r="O1187" s="55"/>
      <c r="P1187" s="55"/>
      <c r="Q1187" s="55"/>
      <c r="R1187" s="55"/>
      <c r="S1187" s="55"/>
      <c r="T1187" s="55"/>
      <c r="U1187" s="43"/>
      <c r="V1187" s="55"/>
      <c r="W1187" s="43">
        <f t="shared" si="658"/>
        <v>0</v>
      </c>
      <c r="X1187" s="56"/>
      <c r="Y1187" s="55"/>
    </row>
    <row r="1188" spans="1:25" s="46" customFormat="1" x14ac:dyDescent="0.25">
      <c r="B1188" s="47"/>
      <c r="C1188" s="48" t="s">
        <v>202</v>
      </c>
      <c r="D1188" s="49">
        <f>SUM(D1257+D1542)</f>
        <v>0</v>
      </c>
      <c r="E1188" s="49">
        <f>SUM(E1257+E1542)</f>
        <v>0</v>
      </c>
      <c r="F1188" s="43">
        <f t="shared" ref="F1188:F1219" si="675">SUM(H1188:T1188)</f>
        <v>1600</v>
      </c>
      <c r="G1188" s="49"/>
      <c r="H1188" s="49">
        <f>SUM(H1257+H1542)</f>
        <v>0</v>
      </c>
      <c r="I1188" s="368">
        <f>SUM(I1257+I1542)</f>
        <v>0</v>
      </c>
      <c r="J1188" s="368">
        <f t="shared" ref="J1188" si="676">SUM(J1189+J1246)</f>
        <v>300</v>
      </c>
      <c r="K1188" s="49">
        <f>SUM(K1257+K1542)</f>
        <v>0</v>
      </c>
      <c r="L1188" s="49">
        <f>SUM(L1257+L1542)</f>
        <v>0</v>
      </c>
      <c r="M1188" s="368">
        <f>SUM(M1189+M1246)</f>
        <v>0</v>
      </c>
      <c r="N1188" s="368">
        <f t="shared" ref="N1188:O1188" si="677">SUM(N1189+N1246)</f>
        <v>0</v>
      </c>
      <c r="O1188" s="368">
        <f t="shared" si="677"/>
        <v>1300</v>
      </c>
      <c r="P1188" s="49">
        <f>SUM(P1257+P1542)</f>
        <v>0</v>
      </c>
      <c r="Q1188" s="49">
        <f>SUM(Q1257+Q1542)</f>
        <v>0</v>
      </c>
      <c r="R1188" s="49">
        <f>SUM(R1257+R1542)</f>
        <v>0</v>
      </c>
      <c r="S1188" s="49">
        <f>SUM(S1257+S1542)</f>
        <v>0</v>
      </c>
      <c r="T1188" s="49">
        <f>SUM(T1257+T1542)</f>
        <v>0</v>
      </c>
      <c r="U1188" s="43" t="e">
        <f>SUM(#REF!+#REF!)</f>
        <v>#REF!</v>
      </c>
      <c r="V1188" s="49">
        <f>SUM(V1257+V1542)</f>
        <v>0</v>
      </c>
      <c r="W1188" s="43">
        <f t="shared" si="658"/>
        <v>1600</v>
      </c>
      <c r="X1188" s="49">
        <f>SUM(X1189+X1246)</f>
        <v>1352</v>
      </c>
      <c r="Y1188" s="49">
        <f>SUM(Y1189+Y1246)</f>
        <v>1366</v>
      </c>
    </row>
    <row r="1189" spans="1:25" s="46" customFormat="1" x14ac:dyDescent="0.25">
      <c r="B1189" s="50">
        <v>3</v>
      </c>
      <c r="C1189" s="46" t="s">
        <v>74</v>
      </c>
      <c r="D1189" s="49">
        <f>SUM(D1190+D1202+D1235)</f>
        <v>0</v>
      </c>
      <c r="E1189" s="49">
        <f>SUM(E1190+E1202+E1235)</f>
        <v>0</v>
      </c>
      <c r="F1189" s="43">
        <f t="shared" si="675"/>
        <v>1600</v>
      </c>
      <c r="G1189" s="49"/>
      <c r="H1189" s="49">
        <f>SUM(H1190+H1202+H1235)</f>
        <v>0</v>
      </c>
      <c r="I1189" s="368">
        <f>SUM(I1190+I1202+I1235)</f>
        <v>0</v>
      </c>
      <c r="J1189" s="49">
        <f>SUM(J1190+J1202+J1235)</f>
        <v>300</v>
      </c>
      <c r="K1189" s="49">
        <f t="shared" ref="K1189" si="678">SUM(K1190+K1202+K1235)</f>
        <v>0</v>
      </c>
      <c r="L1189" s="49">
        <f t="shared" ref="L1189:T1189" si="679">SUM(L1190+L1202+L1235)</f>
        <v>0</v>
      </c>
      <c r="M1189" s="368">
        <f t="shared" si="679"/>
        <v>0</v>
      </c>
      <c r="N1189" s="49">
        <f>SUM(N1190+N1202+N1235)</f>
        <v>0</v>
      </c>
      <c r="O1189" s="49">
        <f>SUM(O1190+O1202+O1235)</f>
        <v>1300</v>
      </c>
      <c r="P1189" s="49">
        <f t="shared" si="679"/>
        <v>0</v>
      </c>
      <c r="Q1189" s="49">
        <f t="shared" si="679"/>
        <v>0</v>
      </c>
      <c r="R1189" s="49">
        <f t="shared" si="679"/>
        <v>0</v>
      </c>
      <c r="S1189" s="49">
        <f t="shared" si="679"/>
        <v>0</v>
      </c>
      <c r="T1189" s="49">
        <f t="shared" si="679"/>
        <v>0</v>
      </c>
      <c r="U1189" s="43" t="e">
        <f>SUM(#REF!+#REF!)</f>
        <v>#REF!</v>
      </c>
      <c r="V1189" s="49">
        <f>SUM(V1190+V1202+V1235)</f>
        <v>0</v>
      </c>
      <c r="W1189" s="43">
        <f t="shared" si="658"/>
        <v>1600</v>
      </c>
      <c r="X1189" s="49">
        <f>SUM(X1202)</f>
        <v>1352</v>
      </c>
      <c r="Y1189" s="49">
        <f>SUM(Y1202)</f>
        <v>1366</v>
      </c>
    </row>
    <row r="1190" spans="1:25" s="46" customFormat="1" hidden="1" x14ac:dyDescent="0.25">
      <c r="B1190" s="50">
        <v>31</v>
      </c>
      <c r="D1190" s="49">
        <f>SUM(D1191+D1196+D1198)</f>
        <v>0</v>
      </c>
      <c r="E1190" s="49">
        <f>SUM(E1191+E1196+E1198)</f>
        <v>0</v>
      </c>
      <c r="F1190" s="43">
        <f t="shared" si="675"/>
        <v>0</v>
      </c>
      <c r="G1190" s="49"/>
      <c r="H1190" s="49">
        <f>SUM(H1191+H1196+H1198)</f>
        <v>0</v>
      </c>
      <c r="I1190" s="368">
        <f>SUM(I1191+I1196+I1198)</f>
        <v>0</v>
      </c>
      <c r="J1190" s="49">
        <f t="shared" ref="J1190:T1190" si="680">SUM(J1191+J1196+J1198)</f>
        <v>0</v>
      </c>
      <c r="K1190" s="49">
        <f t="shared" ref="K1190" si="681">SUM(K1191+K1196+K1198)</f>
        <v>0</v>
      </c>
      <c r="L1190" s="49">
        <f t="shared" si="680"/>
        <v>0</v>
      </c>
      <c r="M1190" s="368">
        <f t="shared" si="680"/>
        <v>0</v>
      </c>
      <c r="N1190" s="49">
        <f>SUM(N1191+N1196+N1198)</f>
        <v>0</v>
      </c>
      <c r="O1190" s="49">
        <f>SUM(O1191+O1196+O1198)</f>
        <v>0</v>
      </c>
      <c r="P1190" s="49">
        <f t="shared" si="680"/>
        <v>0</v>
      </c>
      <c r="Q1190" s="49">
        <f t="shared" si="680"/>
        <v>0</v>
      </c>
      <c r="R1190" s="49">
        <f t="shared" si="680"/>
        <v>0</v>
      </c>
      <c r="S1190" s="49">
        <f t="shared" si="680"/>
        <v>0</v>
      </c>
      <c r="T1190" s="49">
        <f t="shared" si="680"/>
        <v>0</v>
      </c>
      <c r="U1190" s="43" t="e">
        <f>SUM(#REF!+#REF!)</f>
        <v>#REF!</v>
      </c>
      <c r="V1190" s="49">
        <f>SUM(V1191+V1196+V1198)</f>
        <v>0</v>
      </c>
      <c r="W1190" s="43">
        <f t="shared" si="658"/>
        <v>0</v>
      </c>
      <c r="X1190" s="49"/>
      <c r="Y1190" s="49"/>
    </row>
    <row r="1191" spans="1:25" s="46" customFormat="1" hidden="1" x14ac:dyDescent="0.25">
      <c r="B1191" s="50">
        <v>311</v>
      </c>
      <c r="D1191" s="49">
        <f>SUM(D1192+D1193+D1194+D1195)</f>
        <v>0</v>
      </c>
      <c r="E1191" s="49">
        <f>SUM(E1192+E1193+E1194+E1195)</f>
        <v>0</v>
      </c>
      <c r="F1191" s="43">
        <f t="shared" si="675"/>
        <v>0</v>
      </c>
      <c r="G1191" s="49"/>
      <c r="H1191" s="49">
        <f>SUM(H1192+H1193+H1194+H1195)</f>
        <v>0</v>
      </c>
      <c r="I1191" s="368">
        <f>SUM(I1192+I1193+I1194+I1195)</f>
        <v>0</v>
      </c>
      <c r="J1191" s="49">
        <f t="shared" ref="J1191:T1191" si="682">SUM(J1192+J1193+J1194+J1195)</f>
        <v>0</v>
      </c>
      <c r="K1191" s="49">
        <f t="shared" ref="K1191" si="683">SUM(K1192+K1193+K1194+K1195)</f>
        <v>0</v>
      </c>
      <c r="L1191" s="49">
        <f t="shared" si="682"/>
        <v>0</v>
      </c>
      <c r="M1191" s="368">
        <f t="shared" si="682"/>
        <v>0</v>
      </c>
      <c r="N1191" s="49">
        <f>SUM(N1192+N1193+N1194+N1195)</f>
        <v>0</v>
      </c>
      <c r="O1191" s="49">
        <f>SUM(O1192+O1193+O1194+O1195)</f>
        <v>0</v>
      </c>
      <c r="P1191" s="49">
        <f t="shared" si="682"/>
        <v>0</v>
      </c>
      <c r="Q1191" s="49">
        <f t="shared" si="682"/>
        <v>0</v>
      </c>
      <c r="R1191" s="49">
        <f t="shared" si="682"/>
        <v>0</v>
      </c>
      <c r="S1191" s="49">
        <f t="shared" si="682"/>
        <v>0</v>
      </c>
      <c r="T1191" s="49">
        <f t="shared" si="682"/>
        <v>0</v>
      </c>
      <c r="U1191" s="43" t="e">
        <f>SUM(#REF!+#REF!)</f>
        <v>#REF!</v>
      </c>
      <c r="V1191" s="49">
        <f>SUM(V1192+V1193+V1194+V1195)</f>
        <v>0</v>
      </c>
      <c r="W1191" s="43">
        <f t="shared" si="658"/>
        <v>0</v>
      </c>
      <c r="X1191" s="49">
        <f>SUM(X1192+X1193+X1194+X1195)</f>
        <v>0</v>
      </c>
      <c r="Y1191" s="49">
        <f>SUM(Y1192+Y1193+Y1194+Y1195)</f>
        <v>0</v>
      </c>
    </row>
    <row r="1192" spans="1:25" s="57" customFormat="1" hidden="1" x14ac:dyDescent="0.25">
      <c r="A1192" s="52"/>
      <c r="B1192" s="53" t="s">
        <v>75</v>
      </c>
      <c r="C1192" s="54" t="s">
        <v>76</v>
      </c>
      <c r="D1192" s="55"/>
      <c r="E1192" s="55"/>
      <c r="F1192" s="43">
        <f t="shared" si="675"/>
        <v>0</v>
      </c>
      <c r="G1192" s="43"/>
      <c r="H1192" s="55"/>
      <c r="I1192" s="505"/>
      <c r="J1192" s="55"/>
      <c r="K1192" s="55"/>
      <c r="L1192" s="55"/>
      <c r="M1192" s="505"/>
      <c r="N1192" s="55"/>
      <c r="O1192" s="55"/>
      <c r="P1192" s="55"/>
      <c r="Q1192" s="55"/>
      <c r="R1192" s="55"/>
      <c r="S1192" s="55"/>
      <c r="T1192" s="55"/>
      <c r="U1192" s="43" t="e">
        <f>SUM(#REF!+#REF!)</f>
        <v>#REF!</v>
      </c>
      <c r="V1192" s="55"/>
      <c r="W1192" s="43">
        <f t="shared" si="658"/>
        <v>0</v>
      </c>
      <c r="X1192" s="55"/>
      <c r="Y1192" s="55"/>
    </row>
    <row r="1193" spans="1:25" s="57" customFormat="1" hidden="1" x14ac:dyDescent="0.25">
      <c r="A1193" s="52"/>
      <c r="B1193" s="53" t="s">
        <v>77</v>
      </c>
      <c r="C1193" s="54" t="s">
        <v>78</v>
      </c>
      <c r="D1193" s="55"/>
      <c r="E1193" s="55"/>
      <c r="F1193" s="43">
        <f t="shared" si="675"/>
        <v>0</v>
      </c>
      <c r="G1193" s="43"/>
      <c r="H1193" s="55"/>
      <c r="I1193" s="505"/>
      <c r="J1193" s="55"/>
      <c r="K1193" s="55"/>
      <c r="L1193" s="55"/>
      <c r="M1193" s="505"/>
      <c r="N1193" s="55"/>
      <c r="O1193" s="55"/>
      <c r="P1193" s="55"/>
      <c r="Q1193" s="55"/>
      <c r="R1193" s="55"/>
      <c r="S1193" s="55"/>
      <c r="T1193" s="55"/>
      <c r="U1193" s="43" t="e">
        <f>SUM(#REF!+#REF!)</f>
        <v>#REF!</v>
      </c>
      <c r="V1193" s="55"/>
      <c r="W1193" s="43">
        <f t="shared" si="658"/>
        <v>0</v>
      </c>
      <c r="X1193" s="55"/>
      <c r="Y1193" s="55"/>
    </row>
    <row r="1194" spans="1:25" s="57" customFormat="1" hidden="1" x14ac:dyDescent="0.25">
      <c r="A1194" s="52"/>
      <c r="B1194" s="53" t="s">
        <v>79</v>
      </c>
      <c r="C1194" s="54" t="s">
        <v>80</v>
      </c>
      <c r="D1194" s="55"/>
      <c r="E1194" s="55"/>
      <c r="F1194" s="43">
        <f t="shared" si="675"/>
        <v>0</v>
      </c>
      <c r="G1194" s="43"/>
      <c r="H1194" s="55"/>
      <c r="I1194" s="505"/>
      <c r="J1194" s="55"/>
      <c r="K1194" s="55"/>
      <c r="L1194" s="55"/>
      <c r="M1194" s="505"/>
      <c r="N1194" s="55"/>
      <c r="O1194" s="55"/>
      <c r="P1194" s="55"/>
      <c r="Q1194" s="55"/>
      <c r="R1194" s="55"/>
      <c r="S1194" s="55"/>
      <c r="T1194" s="55"/>
      <c r="U1194" s="43" t="e">
        <f>SUM(#REF!+#REF!)</f>
        <v>#REF!</v>
      </c>
      <c r="V1194" s="55"/>
      <c r="W1194" s="43">
        <f t="shared" si="658"/>
        <v>0</v>
      </c>
      <c r="X1194" s="55"/>
      <c r="Y1194" s="55"/>
    </row>
    <row r="1195" spans="1:25" s="57" customFormat="1" hidden="1" x14ac:dyDescent="0.25">
      <c r="A1195" s="52"/>
      <c r="B1195" s="53" t="s">
        <v>81</v>
      </c>
      <c r="C1195" s="54" t="s">
        <v>82</v>
      </c>
      <c r="D1195" s="55"/>
      <c r="E1195" s="55"/>
      <c r="F1195" s="43">
        <f t="shared" si="675"/>
        <v>0</v>
      </c>
      <c r="G1195" s="43"/>
      <c r="H1195" s="55"/>
      <c r="I1195" s="505"/>
      <c r="J1195" s="55"/>
      <c r="K1195" s="55"/>
      <c r="L1195" s="55"/>
      <c r="M1195" s="505"/>
      <c r="N1195" s="55"/>
      <c r="O1195" s="55"/>
      <c r="P1195" s="55"/>
      <c r="Q1195" s="55"/>
      <c r="R1195" s="55"/>
      <c r="S1195" s="55"/>
      <c r="T1195" s="55"/>
      <c r="U1195" s="43" t="e">
        <f>SUM(#REF!+#REF!)</f>
        <v>#REF!</v>
      </c>
      <c r="V1195" s="55"/>
      <c r="W1195" s="43">
        <f t="shared" si="658"/>
        <v>0</v>
      </c>
      <c r="X1195" s="55"/>
      <c r="Y1195" s="55"/>
    </row>
    <row r="1196" spans="1:25" s="61" customFormat="1" hidden="1" x14ac:dyDescent="0.25">
      <c r="A1196" s="58"/>
      <c r="B1196" s="58">
        <v>312</v>
      </c>
      <c r="C1196" s="59"/>
      <c r="D1196" s="60">
        <f>SUM(D1197)</f>
        <v>0</v>
      </c>
      <c r="E1196" s="60">
        <f t="shared" ref="E1196:V1196" si="684">SUM(E1197)</f>
        <v>0</v>
      </c>
      <c r="F1196" s="43">
        <f t="shared" si="675"/>
        <v>0</v>
      </c>
      <c r="G1196" s="60"/>
      <c r="H1196" s="60">
        <f t="shared" si="684"/>
        <v>0</v>
      </c>
      <c r="I1196" s="506">
        <f t="shared" si="684"/>
        <v>0</v>
      </c>
      <c r="J1196" s="60">
        <f t="shared" si="684"/>
        <v>0</v>
      </c>
      <c r="K1196" s="60">
        <f t="shared" si="684"/>
        <v>0</v>
      </c>
      <c r="L1196" s="60">
        <f t="shared" si="684"/>
        <v>0</v>
      </c>
      <c r="M1196" s="506">
        <f t="shared" si="684"/>
        <v>0</v>
      </c>
      <c r="N1196" s="60">
        <f t="shared" si="684"/>
        <v>0</v>
      </c>
      <c r="O1196" s="60">
        <f t="shared" si="684"/>
        <v>0</v>
      </c>
      <c r="P1196" s="60">
        <f t="shared" si="684"/>
        <v>0</v>
      </c>
      <c r="Q1196" s="60">
        <f t="shared" si="684"/>
        <v>0</v>
      </c>
      <c r="R1196" s="60">
        <f t="shared" si="684"/>
        <v>0</v>
      </c>
      <c r="S1196" s="60">
        <f t="shared" si="684"/>
        <v>0</v>
      </c>
      <c r="T1196" s="60">
        <f t="shared" si="684"/>
        <v>0</v>
      </c>
      <c r="U1196" s="43" t="e">
        <f>SUM(#REF!+#REF!)</f>
        <v>#REF!</v>
      </c>
      <c r="V1196" s="60">
        <f t="shared" si="684"/>
        <v>0</v>
      </c>
      <c r="W1196" s="43">
        <f t="shared" si="658"/>
        <v>0</v>
      </c>
      <c r="X1196" s="60">
        <f>SUM(X1197)</f>
        <v>0</v>
      </c>
      <c r="Y1196" s="60">
        <f>SUM(Y1197)</f>
        <v>0</v>
      </c>
    </row>
    <row r="1197" spans="1:25" s="57" customFormat="1" hidden="1" x14ac:dyDescent="0.25">
      <c r="A1197" s="52"/>
      <c r="B1197" s="53" t="s">
        <v>83</v>
      </c>
      <c r="C1197" s="54" t="s">
        <v>84</v>
      </c>
      <c r="D1197" s="55"/>
      <c r="E1197" s="55"/>
      <c r="F1197" s="43">
        <f t="shared" si="675"/>
        <v>0</v>
      </c>
      <c r="G1197" s="43"/>
      <c r="H1197" s="55"/>
      <c r="I1197" s="505"/>
      <c r="J1197" s="55"/>
      <c r="K1197" s="55"/>
      <c r="L1197" s="55"/>
      <c r="M1197" s="505"/>
      <c r="N1197" s="55"/>
      <c r="O1197" s="55"/>
      <c r="P1197" s="55"/>
      <c r="Q1197" s="55"/>
      <c r="R1197" s="55"/>
      <c r="S1197" s="55"/>
      <c r="T1197" s="55"/>
      <c r="U1197" s="43" t="e">
        <f>SUM(#REF!+#REF!)</f>
        <v>#REF!</v>
      </c>
      <c r="V1197" s="55"/>
      <c r="W1197" s="43">
        <f t="shared" si="658"/>
        <v>0</v>
      </c>
      <c r="X1197" s="55"/>
      <c r="Y1197" s="55"/>
    </row>
    <row r="1198" spans="1:25" s="61" customFormat="1" hidden="1" x14ac:dyDescent="0.25">
      <c r="A1198" s="58"/>
      <c r="B1198" s="58">
        <v>313</v>
      </c>
      <c r="C1198" s="59"/>
      <c r="D1198" s="60">
        <f>SUM(D1199+D1200+D1201)</f>
        <v>0</v>
      </c>
      <c r="E1198" s="60">
        <f>SUM(E1199+E1200+E1201)</f>
        <v>0</v>
      </c>
      <c r="F1198" s="43">
        <f t="shared" si="675"/>
        <v>0</v>
      </c>
      <c r="G1198" s="60"/>
      <c r="H1198" s="60">
        <f>SUM(H1199+H1200+H1201)</f>
        <v>0</v>
      </c>
      <c r="I1198" s="506">
        <f>SUM(I1199+I1200+I1201)</f>
        <v>0</v>
      </c>
      <c r="J1198" s="60">
        <f t="shared" ref="J1198:T1198" si="685">SUM(J1199+J1200+J1201)</f>
        <v>0</v>
      </c>
      <c r="K1198" s="60">
        <f t="shared" ref="K1198" si="686">SUM(K1199+K1200+K1201)</f>
        <v>0</v>
      </c>
      <c r="L1198" s="60">
        <f t="shared" si="685"/>
        <v>0</v>
      </c>
      <c r="M1198" s="506">
        <f t="shared" si="685"/>
        <v>0</v>
      </c>
      <c r="N1198" s="60">
        <f>SUM(N1199+N1200+N1201)</f>
        <v>0</v>
      </c>
      <c r="O1198" s="60">
        <f>SUM(O1199+O1200+O1201)</f>
        <v>0</v>
      </c>
      <c r="P1198" s="60">
        <f t="shared" si="685"/>
        <v>0</v>
      </c>
      <c r="Q1198" s="60">
        <f t="shared" si="685"/>
        <v>0</v>
      </c>
      <c r="R1198" s="60">
        <f t="shared" si="685"/>
        <v>0</v>
      </c>
      <c r="S1198" s="60">
        <f t="shared" si="685"/>
        <v>0</v>
      </c>
      <c r="T1198" s="60">
        <f t="shared" si="685"/>
        <v>0</v>
      </c>
      <c r="U1198" s="43" t="e">
        <f>SUM(#REF!+#REF!)</f>
        <v>#REF!</v>
      </c>
      <c r="V1198" s="60">
        <f>SUM(V1199+V1200+V1201)</f>
        <v>0</v>
      </c>
      <c r="W1198" s="43">
        <f t="shared" si="658"/>
        <v>0</v>
      </c>
      <c r="X1198" s="60">
        <f>SUM(X1199+X1200+X1201)</f>
        <v>0</v>
      </c>
      <c r="Y1198" s="60">
        <f>SUM(Y1199+Y1200+Y1201)</f>
        <v>0</v>
      </c>
    </row>
    <row r="1199" spans="1:25" s="57" customFormat="1" hidden="1" x14ac:dyDescent="0.25">
      <c r="A1199" s="52"/>
      <c r="B1199" s="53" t="s">
        <v>85</v>
      </c>
      <c r="C1199" s="54" t="s">
        <v>86</v>
      </c>
      <c r="D1199" s="55"/>
      <c r="E1199" s="55"/>
      <c r="F1199" s="43">
        <f t="shared" si="675"/>
        <v>0</v>
      </c>
      <c r="G1199" s="43"/>
      <c r="H1199" s="55"/>
      <c r="I1199" s="505"/>
      <c r="J1199" s="55"/>
      <c r="K1199" s="55"/>
      <c r="L1199" s="55"/>
      <c r="M1199" s="505"/>
      <c r="N1199" s="55"/>
      <c r="O1199" s="55"/>
      <c r="P1199" s="55"/>
      <c r="Q1199" s="55"/>
      <c r="R1199" s="55"/>
      <c r="S1199" s="55"/>
      <c r="T1199" s="55"/>
      <c r="U1199" s="43" t="e">
        <f>SUM(#REF!+#REF!)</f>
        <v>#REF!</v>
      </c>
      <c r="V1199" s="55"/>
      <c r="W1199" s="43">
        <f t="shared" si="658"/>
        <v>0</v>
      </c>
      <c r="X1199" s="55"/>
      <c r="Y1199" s="55"/>
    </row>
    <row r="1200" spans="1:25" s="57" customFormat="1" hidden="1" x14ac:dyDescent="0.25">
      <c r="A1200" s="52"/>
      <c r="B1200" s="53" t="s">
        <v>87</v>
      </c>
      <c r="C1200" s="54" t="s">
        <v>88</v>
      </c>
      <c r="D1200" s="55"/>
      <c r="E1200" s="55"/>
      <c r="F1200" s="43">
        <f t="shared" si="675"/>
        <v>0</v>
      </c>
      <c r="G1200" s="43"/>
      <c r="H1200" s="55"/>
      <c r="I1200" s="505"/>
      <c r="J1200" s="55"/>
      <c r="K1200" s="55"/>
      <c r="L1200" s="55"/>
      <c r="M1200" s="505"/>
      <c r="N1200" s="55"/>
      <c r="O1200" s="55"/>
      <c r="P1200" s="55"/>
      <c r="Q1200" s="55"/>
      <c r="R1200" s="55"/>
      <c r="S1200" s="55"/>
      <c r="T1200" s="55"/>
      <c r="U1200" s="43" t="e">
        <f>SUM(#REF!+#REF!)</f>
        <v>#REF!</v>
      </c>
      <c r="V1200" s="55"/>
      <c r="W1200" s="43">
        <f t="shared" si="658"/>
        <v>0</v>
      </c>
      <c r="X1200" s="55"/>
      <c r="Y1200" s="55"/>
    </row>
    <row r="1201" spans="1:25" s="57" customFormat="1" ht="12.75" hidden="1" customHeight="1" x14ac:dyDescent="0.25">
      <c r="A1201" s="52"/>
      <c r="B1201" s="53" t="s">
        <v>89</v>
      </c>
      <c r="C1201" s="54" t="s">
        <v>90</v>
      </c>
      <c r="D1201" s="55"/>
      <c r="E1201" s="55"/>
      <c r="F1201" s="43">
        <f t="shared" si="675"/>
        <v>0</v>
      </c>
      <c r="G1201" s="43"/>
      <c r="H1201" s="55"/>
      <c r="I1201" s="505"/>
      <c r="J1201" s="55"/>
      <c r="K1201" s="55"/>
      <c r="L1201" s="55"/>
      <c r="M1201" s="505"/>
      <c r="N1201" s="55"/>
      <c r="O1201" s="55"/>
      <c r="P1201" s="55"/>
      <c r="Q1201" s="55"/>
      <c r="R1201" s="55"/>
      <c r="S1201" s="55"/>
      <c r="T1201" s="55"/>
      <c r="U1201" s="43" t="e">
        <f>SUM(#REF!+#REF!)</f>
        <v>#REF!</v>
      </c>
      <c r="V1201" s="55"/>
      <c r="W1201" s="43">
        <f t="shared" si="658"/>
        <v>0</v>
      </c>
      <c r="X1201" s="55"/>
      <c r="Y1201" s="55"/>
    </row>
    <row r="1202" spans="1:25" s="61" customFormat="1" ht="12.75" customHeight="1" x14ac:dyDescent="0.25">
      <c r="A1202" s="58"/>
      <c r="B1202" s="58">
        <v>32</v>
      </c>
      <c r="C1202" s="59"/>
      <c r="D1202" s="60">
        <f>SUM(D1203+D1208+D1215+D1225+D1227)</f>
        <v>0</v>
      </c>
      <c r="E1202" s="60">
        <f>SUM(E1203+E1208+E1215+E1225+E1227)</f>
        <v>0</v>
      </c>
      <c r="F1202" s="43">
        <f t="shared" si="675"/>
        <v>1600</v>
      </c>
      <c r="G1202" s="60"/>
      <c r="H1202" s="60">
        <f>SUM(H1203+H1208+H1215+H1225+H1227)</f>
        <v>0</v>
      </c>
      <c r="I1202" s="506">
        <f>SUM(I1203+I1208+I1215+I1225+I1227)</f>
        <v>0</v>
      </c>
      <c r="J1202" s="60">
        <f t="shared" ref="J1202:T1202" si="687">SUM(J1203+J1208+J1215+J1225+J1227)</f>
        <v>300</v>
      </c>
      <c r="K1202" s="60">
        <f t="shared" ref="K1202" si="688">SUM(K1203+K1208+K1215+K1225+K1227)</f>
        <v>0</v>
      </c>
      <c r="L1202" s="60">
        <f t="shared" si="687"/>
        <v>0</v>
      </c>
      <c r="M1202" s="506">
        <f t="shared" si="687"/>
        <v>0</v>
      </c>
      <c r="N1202" s="60">
        <f>SUM(N1203+N1208+N1215+N1225+N1227)</f>
        <v>0</v>
      </c>
      <c r="O1202" s="60">
        <f>SUM(O1203+O1208+O1215+O1225+O1227)</f>
        <v>1300</v>
      </c>
      <c r="P1202" s="60">
        <f t="shared" si="687"/>
        <v>0</v>
      </c>
      <c r="Q1202" s="60">
        <f t="shared" si="687"/>
        <v>0</v>
      </c>
      <c r="R1202" s="60">
        <f t="shared" si="687"/>
        <v>0</v>
      </c>
      <c r="S1202" s="60">
        <f t="shared" si="687"/>
        <v>0</v>
      </c>
      <c r="T1202" s="60">
        <f t="shared" si="687"/>
        <v>0</v>
      </c>
      <c r="U1202" s="43" t="e">
        <f>SUM(#REF!+#REF!)</f>
        <v>#REF!</v>
      </c>
      <c r="V1202" s="60">
        <f>SUM(V1203+V1208+V1215+V1225+V1227)</f>
        <v>0</v>
      </c>
      <c r="W1202" s="43">
        <f t="shared" si="658"/>
        <v>1600</v>
      </c>
      <c r="X1202" s="60">
        <v>1352</v>
      </c>
      <c r="Y1202" s="60">
        <v>1366</v>
      </c>
    </row>
    <row r="1203" spans="1:25" s="61" customFormat="1" ht="12.75" customHeight="1" x14ac:dyDescent="0.25">
      <c r="A1203" s="58"/>
      <c r="B1203" s="58">
        <v>321</v>
      </c>
      <c r="C1203" s="59"/>
      <c r="D1203" s="60">
        <f>SUM(D1204+D1205+D1206+D1207)</f>
        <v>0</v>
      </c>
      <c r="E1203" s="60">
        <f>SUM(E1204+E1205+E1206+E1207)</f>
        <v>0</v>
      </c>
      <c r="F1203" s="43">
        <f t="shared" si="675"/>
        <v>80</v>
      </c>
      <c r="G1203" s="60"/>
      <c r="H1203" s="60">
        <f>SUM(H1204+H1205+H1206+H1207)</f>
        <v>0</v>
      </c>
      <c r="I1203" s="506">
        <f>SUM(I1204+I1205+I1206+I1207)</f>
        <v>0</v>
      </c>
      <c r="J1203" s="60">
        <f t="shared" ref="J1203:T1203" si="689">SUM(J1204+J1205+J1206+J1207)</f>
        <v>0</v>
      </c>
      <c r="K1203" s="60">
        <f t="shared" ref="K1203" si="690">SUM(K1204+K1205+K1206+K1207)</f>
        <v>0</v>
      </c>
      <c r="L1203" s="60">
        <f t="shared" si="689"/>
        <v>0</v>
      </c>
      <c r="M1203" s="506">
        <f t="shared" si="689"/>
        <v>0</v>
      </c>
      <c r="N1203" s="60">
        <f>SUM(N1204+N1205+N1206+N1207)</f>
        <v>0</v>
      </c>
      <c r="O1203" s="60">
        <f>SUM(O1204+O1205+O1206+O1207)</f>
        <v>80</v>
      </c>
      <c r="P1203" s="60">
        <f t="shared" si="689"/>
        <v>0</v>
      </c>
      <c r="Q1203" s="60">
        <f t="shared" si="689"/>
        <v>0</v>
      </c>
      <c r="R1203" s="60">
        <f t="shared" si="689"/>
        <v>0</v>
      </c>
      <c r="S1203" s="60">
        <f t="shared" si="689"/>
        <v>0</v>
      </c>
      <c r="T1203" s="60">
        <f t="shared" si="689"/>
        <v>0</v>
      </c>
      <c r="U1203" s="43" t="e">
        <f>SUM(#REF!+#REF!)</f>
        <v>#REF!</v>
      </c>
      <c r="V1203" s="60">
        <f>SUM(V1204+V1205+V1206+V1207)</f>
        <v>0</v>
      </c>
      <c r="W1203" s="43">
        <f t="shared" si="658"/>
        <v>80</v>
      </c>
      <c r="X1203" s="51">
        <v>0</v>
      </c>
      <c r="Y1203" s="60">
        <f>SUM(Y1204+Y1205+Y1206+Y1207)</f>
        <v>0</v>
      </c>
    </row>
    <row r="1204" spans="1:25" s="57" customFormat="1" x14ac:dyDescent="0.25">
      <c r="A1204" s="52"/>
      <c r="B1204" s="53" t="s">
        <v>91</v>
      </c>
      <c r="C1204" s="54" t="s">
        <v>92</v>
      </c>
      <c r="D1204" s="55"/>
      <c r="E1204" s="55"/>
      <c r="F1204" s="43">
        <f t="shared" si="675"/>
        <v>80</v>
      </c>
      <c r="G1204" s="43"/>
      <c r="H1204" s="55"/>
      <c r="I1204" s="505"/>
      <c r="J1204" s="55"/>
      <c r="K1204" s="55"/>
      <c r="L1204" s="55"/>
      <c r="M1204" s="505"/>
      <c r="N1204" s="55"/>
      <c r="O1204" s="55">
        <v>80</v>
      </c>
      <c r="P1204" s="55"/>
      <c r="Q1204" s="55"/>
      <c r="R1204" s="55"/>
      <c r="S1204" s="55"/>
      <c r="T1204" s="55"/>
      <c r="U1204" s="43" t="e">
        <f>SUM(#REF!+#REF!)</f>
        <v>#REF!</v>
      </c>
      <c r="V1204" s="55"/>
      <c r="W1204" s="43">
        <f t="shared" si="658"/>
        <v>80</v>
      </c>
      <c r="X1204" s="56"/>
      <c r="Y1204" s="55"/>
    </row>
    <row r="1205" spans="1:25" s="57" customFormat="1" x14ac:dyDescent="0.25">
      <c r="A1205" s="52"/>
      <c r="B1205" s="53" t="s">
        <v>93</v>
      </c>
      <c r="C1205" s="54" t="s">
        <v>94</v>
      </c>
      <c r="D1205" s="55"/>
      <c r="E1205" s="55"/>
      <c r="F1205" s="43">
        <f t="shared" si="675"/>
        <v>0</v>
      </c>
      <c r="G1205" s="43"/>
      <c r="H1205" s="55"/>
      <c r="I1205" s="505"/>
      <c r="J1205" s="55"/>
      <c r="K1205" s="55"/>
      <c r="L1205" s="55"/>
      <c r="M1205" s="505"/>
      <c r="N1205" s="55"/>
      <c r="O1205" s="55"/>
      <c r="P1205" s="55"/>
      <c r="Q1205" s="55"/>
      <c r="R1205" s="55"/>
      <c r="S1205" s="55"/>
      <c r="T1205" s="55"/>
      <c r="U1205" s="43" t="e">
        <f>SUM(#REF!+#REF!)</f>
        <v>#REF!</v>
      </c>
      <c r="V1205" s="55"/>
      <c r="W1205" s="43">
        <f t="shared" si="658"/>
        <v>0</v>
      </c>
      <c r="X1205" s="56"/>
      <c r="Y1205" s="55"/>
    </row>
    <row r="1206" spans="1:25" s="57" customFormat="1" x14ac:dyDescent="0.25">
      <c r="A1206" s="52"/>
      <c r="B1206" s="53" t="s">
        <v>95</v>
      </c>
      <c r="C1206" s="54" t="s">
        <v>96</v>
      </c>
      <c r="D1206" s="55"/>
      <c r="E1206" s="55"/>
      <c r="F1206" s="43">
        <f t="shared" si="675"/>
        <v>0</v>
      </c>
      <c r="G1206" s="43"/>
      <c r="H1206" s="55"/>
      <c r="I1206" s="505"/>
      <c r="J1206" s="55"/>
      <c r="K1206" s="55"/>
      <c r="L1206" s="55"/>
      <c r="M1206" s="505"/>
      <c r="N1206" s="55"/>
      <c r="O1206" s="55"/>
      <c r="P1206" s="55"/>
      <c r="Q1206" s="55"/>
      <c r="R1206" s="55"/>
      <c r="S1206" s="55"/>
      <c r="T1206" s="55"/>
      <c r="U1206" s="43" t="e">
        <f>SUM(#REF!+#REF!)</f>
        <v>#REF!</v>
      </c>
      <c r="V1206" s="55"/>
      <c r="W1206" s="43">
        <f t="shared" si="658"/>
        <v>0</v>
      </c>
      <c r="X1206" s="56"/>
      <c r="Y1206" s="55"/>
    </row>
    <row r="1207" spans="1:25" s="57" customFormat="1" x14ac:dyDescent="0.25">
      <c r="A1207" s="52"/>
      <c r="B1207" s="52">
        <v>3214</v>
      </c>
      <c r="C1207" s="54" t="s">
        <v>97</v>
      </c>
      <c r="D1207" s="55"/>
      <c r="E1207" s="55"/>
      <c r="F1207" s="43">
        <f t="shared" si="675"/>
        <v>0</v>
      </c>
      <c r="G1207" s="43"/>
      <c r="H1207" s="55"/>
      <c r="I1207" s="505"/>
      <c r="J1207" s="55"/>
      <c r="K1207" s="55"/>
      <c r="L1207" s="55"/>
      <c r="M1207" s="505"/>
      <c r="N1207" s="55"/>
      <c r="O1207" s="55"/>
      <c r="P1207" s="55"/>
      <c r="Q1207" s="55"/>
      <c r="R1207" s="55"/>
      <c r="S1207" s="55"/>
      <c r="T1207" s="55"/>
      <c r="U1207" s="43" t="e">
        <f>SUM(#REF!+#REF!)</f>
        <v>#REF!</v>
      </c>
      <c r="V1207" s="55"/>
      <c r="W1207" s="43">
        <f t="shared" si="658"/>
        <v>0</v>
      </c>
      <c r="X1207" s="56"/>
      <c r="Y1207" s="55"/>
    </row>
    <row r="1208" spans="1:25" s="61" customFormat="1" x14ac:dyDescent="0.25">
      <c r="A1208" s="58"/>
      <c r="B1208" s="58">
        <v>322</v>
      </c>
      <c r="C1208" s="59"/>
      <c r="D1208" s="60">
        <f>SUM(D1209+D1210+D1211+D1212+D1213+D1214)</f>
        <v>0</v>
      </c>
      <c r="E1208" s="60">
        <f>SUM(E1209+E1210+E1211+E1212+E1213+E1214)</f>
        <v>0</v>
      </c>
      <c r="F1208" s="43">
        <f t="shared" si="675"/>
        <v>620</v>
      </c>
      <c r="G1208" s="60"/>
      <c r="H1208" s="60">
        <f>SUM(H1209+H1210+H1211+H1212+H1213+H1214)</f>
        <v>0</v>
      </c>
      <c r="I1208" s="506">
        <f>SUM(I1209+I1210+I1211+I1212+I1213+I1214)</f>
        <v>0</v>
      </c>
      <c r="J1208" s="60">
        <f t="shared" ref="J1208:T1208" si="691">SUM(J1209+J1210+J1211+J1212+J1213+J1214)</f>
        <v>0</v>
      </c>
      <c r="K1208" s="60">
        <f t="shared" ref="K1208" si="692">SUM(K1209+K1210+K1211+K1212+K1213+K1214)</f>
        <v>0</v>
      </c>
      <c r="L1208" s="60">
        <f t="shared" si="691"/>
        <v>0</v>
      </c>
      <c r="M1208" s="506">
        <f t="shared" si="691"/>
        <v>0</v>
      </c>
      <c r="N1208" s="60">
        <f>SUM(N1209+N1210+N1211+N1212+N1213+N1214)</f>
        <v>0</v>
      </c>
      <c r="O1208" s="60">
        <f>SUM(O1209+O1210+O1211+O1212+O1213+O1214)</f>
        <v>620</v>
      </c>
      <c r="P1208" s="60">
        <f t="shared" si="691"/>
        <v>0</v>
      </c>
      <c r="Q1208" s="60">
        <f t="shared" si="691"/>
        <v>0</v>
      </c>
      <c r="R1208" s="60">
        <f t="shared" si="691"/>
        <v>0</v>
      </c>
      <c r="S1208" s="60">
        <f t="shared" si="691"/>
        <v>0</v>
      </c>
      <c r="T1208" s="60">
        <f t="shared" si="691"/>
        <v>0</v>
      </c>
      <c r="U1208" s="43" t="e">
        <f>SUM(#REF!+#REF!)</f>
        <v>#REF!</v>
      </c>
      <c r="V1208" s="60">
        <f>SUM(V1209+V1210+V1211+V1212+V1213+V1214)</f>
        <v>0</v>
      </c>
      <c r="W1208" s="43">
        <f t="shared" si="658"/>
        <v>620</v>
      </c>
      <c r="X1208" s="51">
        <v>0</v>
      </c>
      <c r="Y1208" s="60">
        <f>SUM(Y1209+Y1210+Y1211+Y1212+Y1213+Y1214)</f>
        <v>0</v>
      </c>
    </row>
    <row r="1209" spans="1:25" s="57" customFormat="1" x14ac:dyDescent="0.25">
      <c r="A1209" s="52"/>
      <c r="B1209" s="53" t="s">
        <v>98</v>
      </c>
      <c r="C1209" s="54" t="s">
        <v>99</v>
      </c>
      <c r="D1209" s="55"/>
      <c r="E1209" s="55"/>
      <c r="F1209" s="43">
        <f t="shared" si="675"/>
        <v>620</v>
      </c>
      <c r="G1209" s="43"/>
      <c r="H1209" s="55"/>
      <c r="I1209" s="505"/>
      <c r="J1209" s="55"/>
      <c r="K1209" s="55"/>
      <c r="L1209" s="55"/>
      <c r="M1209" s="505"/>
      <c r="N1209" s="55"/>
      <c r="O1209" s="55">
        <v>620</v>
      </c>
      <c r="P1209" s="55"/>
      <c r="Q1209" s="55"/>
      <c r="R1209" s="55"/>
      <c r="S1209" s="55"/>
      <c r="T1209" s="55"/>
      <c r="U1209" s="43" t="e">
        <f>SUM(#REF!+#REF!)</f>
        <v>#REF!</v>
      </c>
      <c r="V1209" s="55"/>
      <c r="W1209" s="43">
        <f t="shared" si="658"/>
        <v>620</v>
      </c>
      <c r="X1209" s="56"/>
      <c r="Y1209" s="55"/>
    </row>
    <row r="1210" spans="1:25" s="57" customFormat="1" x14ac:dyDescent="0.25">
      <c r="A1210" s="52"/>
      <c r="B1210" s="53" t="s">
        <v>100</v>
      </c>
      <c r="C1210" s="54" t="s">
        <v>187</v>
      </c>
      <c r="D1210" s="55"/>
      <c r="E1210" s="55"/>
      <c r="F1210" s="43">
        <f t="shared" si="675"/>
        <v>0</v>
      </c>
      <c r="G1210" s="43"/>
      <c r="H1210" s="55"/>
      <c r="I1210" s="505"/>
      <c r="J1210" s="55"/>
      <c r="K1210" s="55"/>
      <c r="L1210" s="55"/>
      <c r="M1210" s="505"/>
      <c r="N1210" s="55"/>
      <c r="O1210" s="55"/>
      <c r="P1210" s="55"/>
      <c r="Q1210" s="55"/>
      <c r="R1210" s="55"/>
      <c r="S1210" s="55"/>
      <c r="T1210" s="55"/>
      <c r="U1210" s="43" t="e">
        <f>SUM(#REF!+#REF!)</f>
        <v>#REF!</v>
      </c>
      <c r="V1210" s="55"/>
      <c r="W1210" s="43">
        <f t="shared" si="658"/>
        <v>0</v>
      </c>
      <c r="X1210" s="56"/>
      <c r="Y1210" s="55"/>
    </row>
    <row r="1211" spans="1:25" s="57" customFormat="1" x14ac:dyDescent="0.25">
      <c r="A1211" s="52"/>
      <c r="B1211" s="53" t="s">
        <v>102</v>
      </c>
      <c r="C1211" s="54" t="s">
        <v>103</v>
      </c>
      <c r="D1211" s="55"/>
      <c r="E1211" s="55"/>
      <c r="F1211" s="43">
        <f t="shared" si="675"/>
        <v>0</v>
      </c>
      <c r="G1211" s="43"/>
      <c r="H1211" s="55"/>
      <c r="I1211" s="505"/>
      <c r="J1211" s="55"/>
      <c r="K1211" s="55"/>
      <c r="L1211" s="55"/>
      <c r="M1211" s="505"/>
      <c r="N1211" s="55"/>
      <c r="O1211" s="55"/>
      <c r="P1211" s="55"/>
      <c r="Q1211" s="55"/>
      <c r="R1211" s="55"/>
      <c r="S1211" s="55"/>
      <c r="T1211" s="55"/>
      <c r="U1211" s="43" t="e">
        <f>SUM(#REF!+#REF!)</f>
        <v>#REF!</v>
      </c>
      <c r="V1211" s="55"/>
      <c r="W1211" s="43">
        <f t="shared" si="658"/>
        <v>0</v>
      </c>
      <c r="X1211" s="56"/>
      <c r="Y1211" s="55"/>
    </row>
    <row r="1212" spans="1:25" s="57" customFormat="1" x14ac:dyDescent="0.25">
      <c r="A1212" s="52"/>
      <c r="B1212" s="53" t="s">
        <v>104</v>
      </c>
      <c r="C1212" s="54" t="s">
        <v>105</v>
      </c>
      <c r="D1212" s="55"/>
      <c r="E1212" s="55"/>
      <c r="F1212" s="43">
        <f t="shared" si="675"/>
        <v>0</v>
      </c>
      <c r="G1212" s="43"/>
      <c r="H1212" s="55"/>
      <c r="I1212" s="505"/>
      <c r="J1212" s="55"/>
      <c r="K1212" s="55"/>
      <c r="L1212" s="55"/>
      <c r="M1212" s="505"/>
      <c r="N1212" s="55"/>
      <c r="O1212" s="55"/>
      <c r="P1212" s="55"/>
      <c r="Q1212" s="55"/>
      <c r="R1212" s="55"/>
      <c r="S1212" s="55"/>
      <c r="T1212" s="55"/>
      <c r="U1212" s="43" t="e">
        <f>SUM(#REF!+#REF!)</f>
        <v>#REF!</v>
      </c>
      <c r="V1212" s="55"/>
      <c r="W1212" s="43">
        <f t="shared" si="658"/>
        <v>0</v>
      </c>
      <c r="X1212" s="56"/>
      <c r="Y1212" s="55"/>
    </row>
    <row r="1213" spans="1:25" s="57" customFormat="1" x14ac:dyDescent="0.25">
      <c r="A1213" s="52"/>
      <c r="B1213" s="53" t="s">
        <v>106</v>
      </c>
      <c r="C1213" s="54" t="s">
        <v>107</v>
      </c>
      <c r="D1213" s="55"/>
      <c r="E1213" s="55"/>
      <c r="F1213" s="43">
        <f t="shared" si="675"/>
        <v>0</v>
      </c>
      <c r="G1213" s="43"/>
      <c r="H1213" s="55"/>
      <c r="I1213" s="505"/>
      <c r="J1213" s="55"/>
      <c r="K1213" s="55"/>
      <c r="L1213" s="55"/>
      <c r="M1213" s="505"/>
      <c r="N1213" s="55"/>
      <c r="O1213" s="55"/>
      <c r="P1213" s="55"/>
      <c r="Q1213" s="55"/>
      <c r="R1213" s="55"/>
      <c r="S1213" s="55"/>
      <c r="T1213" s="55"/>
      <c r="U1213" s="43" t="e">
        <f>SUM(#REF!+#REF!)</f>
        <v>#REF!</v>
      </c>
      <c r="V1213" s="55"/>
      <c r="W1213" s="43">
        <f t="shared" si="658"/>
        <v>0</v>
      </c>
      <c r="X1213" s="56"/>
      <c r="Y1213" s="55"/>
    </row>
    <row r="1214" spans="1:25" s="57" customFormat="1" x14ac:dyDescent="0.25">
      <c r="A1214" s="52"/>
      <c r="B1214" s="62" t="s">
        <v>108</v>
      </c>
      <c r="C1214" s="54" t="s">
        <v>109</v>
      </c>
      <c r="D1214" s="55"/>
      <c r="E1214" s="55"/>
      <c r="F1214" s="43">
        <f t="shared" si="675"/>
        <v>0</v>
      </c>
      <c r="G1214" s="43"/>
      <c r="H1214" s="55"/>
      <c r="I1214" s="505"/>
      <c r="J1214" s="55"/>
      <c r="K1214" s="55"/>
      <c r="L1214" s="55"/>
      <c r="M1214" s="505"/>
      <c r="N1214" s="55"/>
      <c r="O1214" s="55"/>
      <c r="P1214" s="55"/>
      <c r="Q1214" s="55"/>
      <c r="R1214" s="55"/>
      <c r="S1214" s="55"/>
      <c r="T1214" s="55"/>
      <c r="U1214" s="43" t="e">
        <f>SUM(#REF!+#REF!)</f>
        <v>#REF!</v>
      </c>
      <c r="V1214" s="55"/>
      <c r="W1214" s="43">
        <f t="shared" si="658"/>
        <v>0</v>
      </c>
      <c r="X1214" s="56"/>
      <c r="Y1214" s="55"/>
    </row>
    <row r="1215" spans="1:25" s="61" customFormat="1" x14ac:dyDescent="0.25">
      <c r="A1215" s="58"/>
      <c r="B1215" s="58">
        <v>323</v>
      </c>
      <c r="C1215" s="59"/>
      <c r="D1215" s="60">
        <f>SUM(D1216+D1217+D1218+D1219+D1220+D1221+D1222+D1223+D1224)</f>
        <v>0</v>
      </c>
      <c r="E1215" s="60">
        <f>SUM(E1216+E1217+E1218+E1219+E1220+E1221+E1222+E1223+E1224)</f>
        <v>0</v>
      </c>
      <c r="F1215" s="43">
        <f t="shared" si="675"/>
        <v>900</v>
      </c>
      <c r="G1215" s="60"/>
      <c r="H1215" s="60">
        <f>SUM(H1216+H1217+H1218+H1219+H1220+H1221+H1222+H1223+H1224)</f>
        <v>0</v>
      </c>
      <c r="I1215" s="506">
        <f>SUM(I1216+I1217+I1218+I1219+I1220+I1221+I1222+I1223+I1224)</f>
        <v>0</v>
      </c>
      <c r="J1215" s="60">
        <f t="shared" ref="J1215:T1215" si="693">SUM(J1216+J1217+J1218+J1219+J1220+J1221+J1222+J1223+J1224)</f>
        <v>300</v>
      </c>
      <c r="K1215" s="60">
        <f t="shared" ref="K1215" si="694">SUM(K1216+K1217+K1218+K1219+K1220+K1221+K1222+K1223+K1224)</f>
        <v>0</v>
      </c>
      <c r="L1215" s="60">
        <f t="shared" si="693"/>
        <v>0</v>
      </c>
      <c r="M1215" s="506">
        <f t="shared" si="693"/>
        <v>0</v>
      </c>
      <c r="N1215" s="60">
        <f>SUM(N1216+N1217+N1218+N1219+N1220+N1221+N1222+N1223+N1224)</f>
        <v>0</v>
      </c>
      <c r="O1215" s="60">
        <f>SUM(O1216+O1217+O1218+O1219+O1220+O1221+O1222+O1223+O1224)</f>
        <v>600</v>
      </c>
      <c r="P1215" s="60">
        <f t="shared" si="693"/>
        <v>0</v>
      </c>
      <c r="Q1215" s="60">
        <f t="shared" si="693"/>
        <v>0</v>
      </c>
      <c r="R1215" s="60">
        <f t="shared" si="693"/>
        <v>0</v>
      </c>
      <c r="S1215" s="60">
        <f t="shared" si="693"/>
        <v>0</v>
      </c>
      <c r="T1215" s="60">
        <f t="shared" si="693"/>
        <v>0</v>
      </c>
      <c r="U1215" s="43" t="e">
        <f>SUM(#REF!+#REF!)</f>
        <v>#REF!</v>
      </c>
      <c r="V1215" s="60">
        <f>SUM(V1216+V1217+V1218+V1219+V1220+V1221+V1222+V1223+V1224)</f>
        <v>0</v>
      </c>
      <c r="W1215" s="43">
        <f t="shared" si="658"/>
        <v>900</v>
      </c>
      <c r="X1215" s="51">
        <v>0</v>
      </c>
      <c r="Y1215" s="60">
        <f>SUM(Y1216+Y1217+Y1218+Y1219+Y1220+Y1221+Y1222+Y1223+Y1224)</f>
        <v>0</v>
      </c>
    </row>
    <row r="1216" spans="1:25" s="57" customFormat="1" x14ac:dyDescent="0.25">
      <c r="A1216" s="52"/>
      <c r="B1216" s="53" t="s">
        <v>110</v>
      </c>
      <c r="C1216" s="54" t="s">
        <v>111</v>
      </c>
      <c r="D1216" s="55"/>
      <c r="E1216" s="55"/>
      <c r="F1216" s="43">
        <f t="shared" si="675"/>
        <v>0</v>
      </c>
      <c r="G1216" s="43"/>
      <c r="H1216" s="55"/>
      <c r="I1216" s="505"/>
      <c r="J1216" s="55"/>
      <c r="K1216" s="55"/>
      <c r="L1216" s="55"/>
      <c r="M1216" s="505"/>
      <c r="N1216" s="55"/>
      <c r="O1216" s="55"/>
      <c r="P1216" s="55"/>
      <c r="Q1216" s="55"/>
      <c r="R1216" s="55"/>
      <c r="S1216" s="55"/>
      <c r="T1216" s="55"/>
      <c r="U1216" s="43" t="e">
        <f>SUM(#REF!+#REF!)</f>
        <v>#REF!</v>
      </c>
      <c r="V1216" s="55"/>
      <c r="W1216" s="43">
        <f t="shared" si="658"/>
        <v>0</v>
      </c>
      <c r="X1216" s="56"/>
      <c r="Y1216" s="55"/>
    </row>
    <row r="1217" spans="1:25" s="57" customFormat="1" hidden="1" x14ac:dyDescent="0.25">
      <c r="A1217" s="52"/>
      <c r="B1217" s="53" t="s">
        <v>112</v>
      </c>
      <c r="C1217" s="54" t="s">
        <v>113</v>
      </c>
      <c r="D1217" s="55"/>
      <c r="E1217" s="55"/>
      <c r="F1217" s="43">
        <f t="shared" si="675"/>
        <v>0</v>
      </c>
      <c r="G1217" s="43"/>
      <c r="H1217" s="55"/>
      <c r="I1217" s="505"/>
      <c r="J1217" s="55"/>
      <c r="K1217" s="55"/>
      <c r="L1217" s="55"/>
      <c r="M1217" s="505"/>
      <c r="N1217" s="55"/>
      <c r="O1217" s="55"/>
      <c r="P1217" s="55"/>
      <c r="Q1217" s="55"/>
      <c r="R1217" s="55"/>
      <c r="S1217" s="55"/>
      <c r="T1217" s="55"/>
      <c r="U1217" s="43" t="e">
        <f>SUM(#REF!+#REF!)</f>
        <v>#REF!</v>
      </c>
      <c r="V1217" s="55"/>
      <c r="W1217" s="43">
        <f t="shared" si="658"/>
        <v>0</v>
      </c>
      <c r="X1217" s="56"/>
      <c r="Y1217" s="55"/>
    </row>
    <row r="1218" spans="1:25" s="57" customFormat="1" hidden="1" x14ac:dyDescent="0.25">
      <c r="A1218" s="52"/>
      <c r="B1218" s="53" t="s">
        <v>114</v>
      </c>
      <c r="C1218" s="54" t="s">
        <v>115</v>
      </c>
      <c r="D1218" s="55"/>
      <c r="E1218" s="55"/>
      <c r="F1218" s="43">
        <f t="shared" si="675"/>
        <v>0</v>
      </c>
      <c r="G1218" s="43"/>
      <c r="H1218" s="55"/>
      <c r="I1218" s="505"/>
      <c r="J1218" s="55"/>
      <c r="K1218" s="55"/>
      <c r="L1218" s="55"/>
      <c r="M1218" s="505"/>
      <c r="N1218" s="55"/>
      <c r="O1218" s="55"/>
      <c r="P1218" s="55"/>
      <c r="Q1218" s="55"/>
      <c r="R1218" s="55"/>
      <c r="S1218" s="55"/>
      <c r="T1218" s="55"/>
      <c r="U1218" s="43" t="e">
        <f>SUM(#REF!+#REF!)</f>
        <v>#REF!</v>
      </c>
      <c r="V1218" s="55"/>
      <c r="W1218" s="43">
        <f t="shared" si="658"/>
        <v>0</v>
      </c>
      <c r="X1218" s="56"/>
      <c r="Y1218" s="55"/>
    </row>
    <row r="1219" spans="1:25" s="57" customFormat="1" hidden="1" x14ac:dyDescent="0.25">
      <c r="A1219" s="52"/>
      <c r="B1219" s="53" t="s">
        <v>116</v>
      </c>
      <c r="C1219" s="54" t="s">
        <v>117</v>
      </c>
      <c r="D1219" s="55"/>
      <c r="E1219" s="55"/>
      <c r="F1219" s="43">
        <f t="shared" si="675"/>
        <v>0</v>
      </c>
      <c r="G1219" s="43"/>
      <c r="H1219" s="55"/>
      <c r="I1219" s="505"/>
      <c r="J1219" s="55"/>
      <c r="K1219" s="55"/>
      <c r="L1219" s="55"/>
      <c r="M1219" s="505"/>
      <c r="N1219" s="55"/>
      <c r="O1219" s="55"/>
      <c r="P1219" s="55"/>
      <c r="Q1219" s="55"/>
      <c r="R1219" s="55"/>
      <c r="S1219" s="55"/>
      <c r="T1219" s="55"/>
      <c r="U1219" s="43" t="e">
        <f>SUM(#REF!+#REF!)</f>
        <v>#REF!</v>
      </c>
      <c r="V1219" s="55"/>
      <c r="W1219" s="43">
        <f t="shared" si="658"/>
        <v>0</v>
      </c>
      <c r="X1219" s="56"/>
      <c r="Y1219" s="55"/>
    </row>
    <row r="1220" spans="1:25" s="57" customFormat="1" hidden="1" x14ac:dyDescent="0.25">
      <c r="A1220" s="52"/>
      <c r="B1220" s="53" t="s">
        <v>118</v>
      </c>
      <c r="C1220" s="54" t="s">
        <v>119</v>
      </c>
      <c r="D1220" s="55"/>
      <c r="E1220" s="55"/>
      <c r="F1220" s="43">
        <f t="shared" ref="F1220:F1256" si="695">SUM(H1220:T1220)</f>
        <v>0</v>
      </c>
      <c r="G1220" s="43"/>
      <c r="H1220" s="55"/>
      <c r="I1220" s="505"/>
      <c r="J1220" s="55"/>
      <c r="K1220" s="55"/>
      <c r="L1220" s="55"/>
      <c r="M1220" s="505"/>
      <c r="N1220" s="55"/>
      <c r="O1220" s="55"/>
      <c r="P1220" s="55"/>
      <c r="Q1220" s="55"/>
      <c r="R1220" s="55"/>
      <c r="S1220" s="55"/>
      <c r="T1220" s="55"/>
      <c r="U1220" s="43" t="e">
        <f>SUM(#REF!+#REF!)</f>
        <v>#REF!</v>
      </c>
      <c r="V1220" s="55"/>
      <c r="W1220" s="43">
        <f t="shared" si="658"/>
        <v>0</v>
      </c>
      <c r="X1220" s="56"/>
      <c r="Y1220" s="55"/>
    </row>
    <row r="1221" spans="1:25" s="57" customFormat="1" hidden="1" x14ac:dyDescent="0.25">
      <c r="A1221" s="52"/>
      <c r="B1221" s="53" t="s">
        <v>120</v>
      </c>
      <c r="C1221" s="54" t="s">
        <v>121</v>
      </c>
      <c r="D1221" s="55"/>
      <c r="E1221" s="55"/>
      <c r="F1221" s="43">
        <f t="shared" si="695"/>
        <v>0</v>
      </c>
      <c r="G1221" s="43"/>
      <c r="H1221" s="55"/>
      <c r="I1221" s="505"/>
      <c r="J1221" s="55"/>
      <c r="K1221" s="55"/>
      <c r="L1221" s="55"/>
      <c r="M1221" s="505"/>
      <c r="N1221" s="55"/>
      <c r="O1221" s="55"/>
      <c r="P1221" s="55"/>
      <c r="Q1221" s="55"/>
      <c r="R1221" s="55"/>
      <c r="S1221" s="55"/>
      <c r="T1221" s="55"/>
      <c r="U1221" s="43" t="e">
        <f>SUM(#REF!+#REF!)</f>
        <v>#REF!</v>
      </c>
      <c r="V1221" s="55"/>
      <c r="W1221" s="43">
        <f t="shared" si="658"/>
        <v>0</v>
      </c>
      <c r="X1221" s="56"/>
      <c r="Y1221" s="55"/>
    </row>
    <row r="1222" spans="1:25" s="57" customFormat="1" hidden="1" x14ac:dyDescent="0.25">
      <c r="A1222" s="52"/>
      <c r="B1222" s="53" t="s">
        <v>122</v>
      </c>
      <c r="C1222" s="54" t="s">
        <v>123</v>
      </c>
      <c r="D1222" s="55"/>
      <c r="E1222" s="55"/>
      <c r="F1222" s="43">
        <f t="shared" si="695"/>
        <v>0</v>
      </c>
      <c r="G1222" s="43"/>
      <c r="H1222" s="55"/>
      <c r="I1222" s="505"/>
      <c r="J1222" s="55"/>
      <c r="K1222" s="55"/>
      <c r="L1222" s="55"/>
      <c r="M1222" s="505"/>
      <c r="N1222" s="55"/>
      <c r="O1222" s="55"/>
      <c r="P1222" s="55"/>
      <c r="Q1222" s="55"/>
      <c r="R1222" s="55"/>
      <c r="S1222" s="55"/>
      <c r="T1222" s="55"/>
      <c r="U1222" s="43" t="e">
        <f>SUM(#REF!+#REF!)</f>
        <v>#REF!</v>
      </c>
      <c r="V1222" s="55"/>
      <c r="W1222" s="43">
        <f t="shared" si="658"/>
        <v>0</v>
      </c>
      <c r="X1222" s="56"/>
      <c r="Y1222" s="55"/>
    </row>
    <row r="1223" spans="1:25" s="57" customFormat="1" hidden="1" x14ac:dyDescent="0.25">
      <c r="A1223" s="52"/>
      <c r="B1223" s="53" t="s">
        <v>124</v>
      </c>
      <c r="C1223" s="54" t="s">
        <v>125</v>
      </c>
      <c r="D1223" s="55"/>
      <c r="E1223" s="55"/>
      <c r="F1223" s="43">
        <f t="shared" si="695"/>
        <v>0</v>
      </c>
      <c r="G1223" s="43"/>
      <c r="H1223" s="55"/>
      <c r="I1223" s="505"/>
      <c r="J1223" s="55"/>
      <c r="K1223" s="55"/>
      <c r="L1223" s="55"/>
      <c r="M1223" s="505"/>
      <c r="N1223" s="55"/>
      <c r="O1223" s="55"/>
      <c r="P1223" s="55"/>
      <c r="Q1223" s="55"/>
      <c r="R1223" s="55"/>
      <c r="S1223" s="55"/>
      <c r="T1223" s="55"/>
      <c r="U1223" s="43" t="e">
        <f>SUM(#REF!+#REF!)</f>
        <v>#REF!</v>
      </c>
      <c r="V1223" s="55"/>
      <c r="W1223" s="43">
        <f t="shared" si="658"/>
        <v>0</v>
      </c>
      <c r="X1223" s="56"/>
      <c r="Y1223" s="55"/>
    </row>
    <row r="1224" spans="1:25" s="57" customFormat="1" x14ac:dyDescent="0.25">
      <c r="A1224" s="52"/>
      <c r="B1224" s="53" t="s">
        <v>126</v>
      </c>
      <c r="C1224" s="54" t="s">
        <v>127</v>
      </c>
      <c r="D1224" s="55"/>
      <c r="E1224" s="55"/>
      <c r="F1224" s="43">
        <f t="shared" si="695"/>
        <v>900</v>
      </c>
      <c r="G1224" s="43"/>
      <c r="H1224" s="55"/>
      <c r="I1224" s="505"/>
      <c r="J1224" s="55">
        <v>300</v>
      </c>
      <c r="K1224" s="55"/>
      <c r="L1224" s="55"/>
      <c r="M1224" s="505"/>
      <c r="N1224" s="55"/>
      <c r="O1224" s="55">
        <v>600</v>
      </c>
      <c r="P1224" s="55"/>
      <c r="Q1224" s="55"/>
      <c r="R1224" s="55"/>
      <c r="S1224" s="55"/>
      <c r="T1224" s="55"/>
      <c r="U1224" s="43" t="e">
        <f>SUM(#REF!+#REF!)</f>
        <v>#REF!</v>
      </c>
      <c r="V1224" s="55"/>
      <c r="W1224" s="43">
        <f t="shared" si="658"/>
        <v>900</v>
      </c>
      <c r="X1224" s="56"/>
      <c r="Y1224" s="55"/>
    </row>
    <row r="1225" spans="1:25" s="61" customFormat="1" hidden="1" x14ac:dyDescent="0.25">
      <c r="A1225" s="58"/>
      <c r="B1225" s="58">
        <v>324</v>
      </c>
      <c r="C1225" s="59"/>
      <c r="D1225" s="60">
        <f>SUM(D1226)</f>
        <v>0</v>
      </c>
      <c r="E1225" s="60">
        <f t="shared" ref="E1225:V1225" si="696">SUM(E1226)</f>
        <v>0</v>
      </c>
      <c r="F1225" s="43">
        <f t="shared" si="695"/>
        <v>0</v>
      </c>
      <c r="G1225" s="60"/>
      <c r="H1225" s="60">
        <f t="shared" si="696"/>
        <v>0</v>
      </c>
      <c r="I1225" s="506">
        <f t="shared" si="696"/>
        <v>0</v>
      </c>
      <c r="J1225" s="60">
        <f t="shared" si="696"/>
        <v>0</v>
      </c>
      <c r="K1225" s="60">
        <f t="shared" si="696"/>
        <v>0</v>
      </c>
      <c r="L1225" s="60">
        <f t="shared" si="696"/>
        <v>0</v>
      </c>
      <c r="M1225" s="506">
        <f t="shared" si="696"/>
        <v>0</v>
      </c>
      <c r="N1225" s="60">
        <f t="shared" si="696"/>
        <v>0</v>
      </c>
      <c r="O1225" s="60">
        <f t="shared" si="696"/>
        <v>0</v>
      </c>
      <c r="P1225" s="60">
        <f t="shared" si="696"/>
        <v>0</v>
      </c>
      <c r="Q1225" s="60">
        <f t="shared" si="696"/>
        <v>0</v>
      </c>
      <c r="R1225" s="60">
        <f t="shared" si="696"/>
        <v>0</v>
      </c>
      <c r="S1225" s="60">
        <f t="shared" si="696"/>
        <v>0</v>
      </c>
      <c r="T1225" s="60">
        <f t="shared" si="696"/>
        <v>0</v>
      </c>
      <c r="U1225" s="43" t="e">
        <f>SUM(#REF!+#REF!)</f>
        <v>#REF!</v>
      </c>
      <c r="V1225" s="60">
        <f t="shared" si="696"/>
        <v>0</v>
      </c>
      <c r="W1225" s="43">
        <f t="shared" si="658"/>
        <v>0</v>
      </c>
      <c r="X1225" s="51">
        <v>0</v>
      </c>
      <c r="Y1225" s="60">
        <f>SUM(Y1226)</f>
        <v>0</v>
      </c>
    </row>
    <row r="1226" spans="1:25" s="57" customFormat="1" hidden="1" x14ac:dyDescent="0.25">
      <c r="A1226" s="52"/>
      <c r="B1226" s="63" t="s">
        <v>128</v>
      </c>
      <c r="C1226" s="54" t="s">
        <v>129</v>
      </c>
      <c r="D1226" s="55"/>
      <c r="E1226" s="55"/>
      <c r="F1226" s="43">
        <f t="shared" si="695"/>
        <v>0</v>
      </c>
      <c r="G1226" s="43"/>
      <c r="H1226" s="55"/>
      <c r="I1226" s="505"/>
      <c r="J1226" s="55"/>
      <c r="K1226" s="55"/>
      <c r="L1226" s="55"/>
      <c r="M1226" s="505"/>
      <c r="N1226" s="55"/>
      <c r="O1226" s="55"/>
      <c r="P1226" s="55"/>
      <c r="Q1226" s="55"/>
      <c r="R1226" s="55"/>
      <c r="S1226" s="55"/>
      <c r="T1226" s="55"/>
      <c r="U1226" s="43" t="e">
        <f>SUM(#REF!+#REF!)</f>
        <v>#REF!</v>
      </c>
      <c r="V1226" s="55"/>
      <c r="W1226" s="43">
        <f t="shared" si="658"/>
        <v>0</v>
      </c>
      <c r="X1226" s="56"/>
      <c r="Y1226" s="55"/>
    </row>
    <row r="1227" spans="1:25" s="61" customFormat="1" hidden="1" x14ac:dyDescent="0.25">
      <c r="A1227" s="58"/>
      <c r="B1227" s="64" t="s">
        <v>130</v>
      </c>
      <c r="C1227" s="59"/>
      <c r="D1227" s="60">
        <f>SUM(D1228+D1229+D1230+D1231+D1232+D1233+D1234)</f>
        <v>0</v>
      </c>
      <c r="E1227" s="60">
        <f>SUM(E1228+E1229+E1230+E1231+E1232+E1233+E1234)</f>
        <v>0</v>
      </c>
      <c r="F1227" s="43">
        <f t="shared" si="695"/>
        <v>0</v>
      </c>
      <c r="G1227" s="60"/>
      <c r="H1227" s="60">
        <f>SUM(H1228+H1229+H1230+H1231+H1232+H1233+H1234)</f>
        <v>0</v>
      </c>
      <c r="I1227" s="506">
        <f>SUM(I1228+I1229+I1230+I1231+I1232+I1233+I1234)</f>
        <v>0</v>
      </c>
      <c r="J1227" s="60">
        <f t="shared" ref="J1227:T1227" si="697">SUM(J1228+J1229+J1230+J1231+J1232+J1233+J1234)</f>
        <v>0</v>
      </c>
      <c r="K1227" s="60">
        <f t="shared" ref="K1227" si="698">SUM(K1228+K1229+K1230+K1231+K1232+K1233+K1234)</f>
        <v>0</v>
      </c>
      <c r="L1227" s="60">
        <f t="shared" si="697"/>
        <v>0</v>
      </c>
      <c r="M1227" s="506">
        <f t="shared" si="697"/>
        <v>0</v>
      </c>
      <c r="N1227" s="60">
        <f>SUM(N1228+N1229+N1230+N1231+N1232+N1233+N1234)</f>
        <v>0</v>
      </c>
      <c r="O1227" s="60">
        <f>SUM(O1228+O1229+O1230+O1231+O1232+O1233+O1234)</f>
        <v>0</v>
      </c>
      <c r="P1227" s="60">
        <f t="shared" si="697"/>
        <v>0</v>
      </c>
      <c r="Q1227" s="60">
        <f t="shared" si="697"/>
        <v>0</v>
      </c>
      <c r="R1227" s="60">
        <f t="shared" si="697"/>
        <v>0</v>
      </c>
      <c r="S1227" s="60">
        <f t="shared" si="697"/>
        <v>0</v>
      </c>
      <c r="T1227" s="60">
        <f t="shared" si="697"/>
        <v>0</v>
      </c>
      <c r="U1227" s="43" t="e">
        <f>SUM(#REF!+#REF!)</f>
        <v>#REF!</v>
      </c>
      <c r="V1227" s="60">
        <f>SUM(V1228+V1229+V1230+V1231+V1232+V1233+V1234)</f>
        <v>0</v>
      </c>
      <c r="W1227" s="43">
        <f t="shared" ref="W1227:W1290" si="699">SUM(H1227:R1227)</f>
        <v>0</v>
      </c>
      <c r="X1227" s="51">
        <v>0</v>
      </c>
      <c r="Y1227" s="60">
        <f>SUM(Y1228+Y1229+Y1230+Y1231+Y1232+Y1233+Y1234)</f>
        <v>0</v>
      </c>
    </row>
    <row r="1228" spans="1:25" s="57" customFormat="1" ht="12.75" hidden="1" customHeight="1" x14ac:dyDescent="0.25">
      <c r="A1228" s="52"/>
      <c r="B1228" s="53" t="s">
        <v>131</v>
      </c>
      <c r="C1228" s="54" t="s">
        <v>132</v>
      </c>
      <c r="D1228" s="55"/>
      <c r="E1228" s="55"/>
      <c r="F1228" s="43">
        <f t="shared" si="695"/>
        <v>0</v>
      </c>
      <c r="G1228" s="43"/>
      <c r="H1228" s="55"/>
      <c r="I1228" s="505"/>
      <c r="J1228" s="55"/>
      <c r="K1228" s="55"/>
      <c r="L1228" s="55"/>
      <c r="M1228" s="505"/>
      <c r="N1228" s="55"/>
      <c r="O1228" s="55"/>
      <c r="P1228" s="55"/>
      <c r="Q1228" s="55"/>
      <c r="R1228" s="55"/>
      <c r="S1228" s="55"/>
      <c r="T1228" s="55"/>
      <c r="U1228" s="43" t="e">
        <f>SUM(#REF!+#REF!)</f>
        <v>#REF!</v>
      </c>
      <c r="V1228" s="55"/>
      <c r="W1228" s="43">
        <f t="shared" si="699"/>
        <v>0</v>
      </c>
      <c r="X1228" s="56"/>
      <c r="Y1228" s="55"/>
    </row>
    <row r="1229" spans="1:25" s="57" customFormat="1" hidden="1" x14ac:dyDescent="0.25">
      <c r="A1229" s="52"/>
      <c r="B1229" s="53" t="s">
        <v>133</v>
      </c>
      <c r="C1229" s="54" t="s">
        <v>134</v>
      </c>
      <c r="D1229" s="55"/>
      <c r="E1229" s="55"/>
      <c r="F1229" s="43">
        <f t="shared" si="695"/>
        <v>0</v>
      </c>
      <c r="G1229" s="43"/>
      <c r="H1229" s="55"/>
      <c r="I1229" s="505"/>
      <c r="J1229" s="55"/>
      <c r="K1229" s="55"/>
      <c r="L1229" s="55"/>
      <c r="M1229" s="505"/>
      <c r="N1229" s="55"/>
      <c r="O1229" s="55"/>
      <c r="P1229" s="55"/>
      <c r="Q1229" s="55"/>
      <c r="R1229" s="55"/>
      <c r="S1229" s="55"/>
      <c r="T1229" s="55"/>
      <c r="U1229" s="43" t="e">
        <f>SUM(#REF!+#REF!)</f>
        <v>#REF!</v>
      </c>
      <c r="V1229" s="55"/>
      <c r="W1229" s="43">
        <f t="shared" si="699"/>
        <v>0</v>
      </c>
      <c r="X1229" s="56"/>
      <c r="Y1229" s="55"/>
    </row>
    <row r="1230" spans="1:25" s="57" customFormat="1" hidden="1" x14ac:dyDescent="0.25">
      <c r="A1230" s="52"/>
      <c r="B1230" s="53" t="s">
        <v>135</v>
      </c>
      <c r="C1230" s="54" t="s">
        <v>136</v>
      </c>
      <c r="D1230" s="55"/>
      <c r="E1230" s="55"/>
      <c r="F1230" s="43">
        <f t="shared" si="695"/>
        <v>0</v>
      </c>
      <c r="G1230" s="43"/>
      <c r="H1230" s="55"/>
      <c r="I1230" s="505"/>
      <c r="J1230" s="55"/>
      <c r="K1230" s="55"/>
      <c r="L1230" s="55"/>
      <c r="M1230" s="505"/>
      <c r="N1230" s="55"/>
      <c r="O1230" s="55"/>
      <c r="P1230" s="55"/>
      <c r="Q1230" s="55"/>
      <c r="R1230" s="55"/>
      <c r="S1230" s="55"/>
      <c r="T1230" s="55"/>
      <c r="U1230" s="43" t="e">
        <f>SUM(#REF!+#REF!)</f>
        <v>#REF!</v>
      </c>
      <c r="V1230" s="55"/>
      <c r="W1230" s="43">
        <f t="shared" si="699"/>
        <v>0</v>
      </c>
      <c r="X1230" s="56"/>
      <c r="Y1230" s="55"/>
    </row>
    <row r="1231" spans="1:25" s="57" customFormat="1" hidden="1" x14ac:dyDescent="0.25">
      <c r="A1231" s="52"/>
      <c r="B1231" s="53" t="s">
        <v>137</v>
      </c>
      <c r="C1231" s="54" t="s">
        <v>138</v>
      </c>
      <c r="D1231" s="55"/>
      <c r="E1231" s="55"/>
      <c r="F1231" s="43">
        <f t="shared" si="695"/>
        <v>0</v>
      </c>
      <c r="G1231" s="43"/>
      <c r="H1231" s="55"/>
      <c r="I1231" s="505"/>
      <c r="J1231" s="55"/>
      <c r="K1231" s="55"/>
      <c r="L1231" s="55"/>
      <c r="M1231" s="505"/>
      <c r="N1231" s="55"/>
      <c r="O1231" s="55"/>
      <c r="P1231" s="55"/>
      <c r="Q1231" s="55"/>
      <c r="R1231" s="55"/>
      <c r="S1231" s="55"/>
      <c r="T1231" s="55"/>
      <c r="U1231" s="43" t="e">
        <f>SUM(#REF!+#REF!)</f>
        <v>#REF!</v>
      </c>
      <c r="V1231" s="55"/>
      <c r="W1231" s="43">
        <f t="shared" si="699"/>
        <v>0</v>
      </c>
      <c r="X1231" s="56"/>
      <c r="Y1231" s="55"/>
    </row>
    <row r="1232" spans="1:25" s="57" customFormat="1" hidden="1" x14ac:dyDescent="0.25">
      <c r="A1232" s="52"/>
      <c r="B1232" s="52">
        <v>3295</v>
      </c>
      <c r="C1232" s="54" t="s">
        <v>139</v>
      </c>
      <c r="D1232" s="55"/>
      <c r="E1232" s="55"/>
      <c r="F1232" s="43">
        <f t="shared" si="695"/>
        <v>0</v>
      </c>
      <c r="G1232" s="43"/>
      <c r="H1232" s="55"/>
      <c r="I1232" s="505"/>
      <c r="J1232" s="55"/>
      <c r="K1232" s="55"/>
      <c r="L1232" s="55"/>
      <c r="M1232" s="505"/>
      <c r="N1232" s="55"/>
      <c r="O1232" s="55"/>
      <c r="P1232" s="55"/>
      <c r="Q1232" s="55"/>
      <c r="R1232" s="55"/>
      <c r="S1232" s="55"/>
      <c r="T1232" s="55"/>
      <c r="U1232" s="43" t="e">
        <f>SUM(#REF!+#REF!)</f>
        <v>#REF!</v>
      </c>
      <c r="V1232" s="55"/>
      <c r="W1232" s="43">
        <f t="shared" si="699"/>
        <v>0</v>
      </c>
      <c r="X1232" s="56"/>
      <c r="Y1232" s="55"/>
    </row>
    <row r="1233" spans="1:25" s="57" customFormat="1" hidden="1" x14ac:dyDescent="0.25">
      <c r="A1233" s="52"/>
      <c r="B1233" s="52">
        <v>3296</v>
      </c>
      <c r="C1233" s="65" t="s">
        <v>140</v>
      </c>
      <c r="D1233" s="55"/>
      <c r="E1233" s="55"/>
      <c r="F1233" s="43">
        <f t="shared" si="695"/>
        <v>0</v>
      </c>
      <c r="G1233" s="43"/>
      <c r="H1233" s="55"/>
      <c r="I1233" s="505"/>
      <c r="J1233" s="55"/>
      <c r="K1233" s="55"/>
      <c r="L1233" s="55"/>
      <c r="M1233" s="505"/>
      <c r="N1233" s="55"/>
      <c r="O1233" s="55"/>
      <c r="P1233" s="55"/>
      <c r="Q1233" s="55"/>
      <c r="R1233" s="55"/>
      <c r="S1233" s="55"/>
      <c r="T1233" s="55"/>
      <c r="U1233" s="43" t="e">
        <f>SUM(#REF!+#REF!)</f>
        <v>#REF!</v>
      </c>
      <c r="V1233" s="55"/>
      <c r="W1233" s="43">
        <f t="shared" si="699"/>
        <v>0</v>
      </c>
      <c r="X1233" s="56"/>
      <c r="Y1233" s="55"/>
    </row>
    <row r="1234" spans="1:25" s="57" customFormat="1" hidden="1" x14ac:dyDescent="0.25">
      <c r="A1234" s="52"/>
      <c r="B1234" s="53" t="s">
        <v>141</v>
      </c>
      <c r="C1234" s="54" t="s">
        <v>142</v>
      </c>
      <c r="D1234" s="55"/>
      <c r="E1234" s="55"/>
      <c r="F1234" s="43">
        <f t="shared" si="695"/>
        <v>0</v>
      </c>
      <c r="G1234" s="43"/>
      <c r="H1234" s="55"/>
      <c r="I1234" s="505"/>
      <c r="J1234" s="55"/>
      <c r="K1234" s="55"/>
      <c r="L1234" s="55"/>
      <c r="M1234" s="505"/>
      <c r="N1234" s="55"/>
      <c r="O1234" s="55"/>
      <c r="P1234" s="55"/>
      <c r="Q1234" s="55"/>
      <c r="R1234" s="55"/>
      <c r="S1234" s="55"/>
      <c r="T1234" s="55"/>
      <c r="U1234" s="43" t="e">
        <f>SUM(#REF!+#REF!)</f>
        <v>#REF!</v>
      </c>
      <c r="V1234" s="55"/>
      <c r="W1234" s="43">
        <f t="shared" si="699"/>
        <v>0</v>
      </c>
      <c r="X1234" s="56"/>
      <c r="Y1234" s="55"/>
    </row>
    <row r="1235" spans="1:25" s="61" customFormat="1" hidden="1" x14ac:dyDescent="0.25">
      <c r="A1235" s="50"/>
      <c r="B1235" s="58">
        <v>34</v>
      </c>
      <c r="C1235" s="59" t="s">
        <v>143</v>
      </c>
      <c r="D1235" s="60">
        <f>SUM(D1236+D1241)</f>
        <v>0</v>
      </c>
      <c r="E1235" s="60">
        <f>SUM(E1236+E1241)</f>
        <v>0</v>
      </c>
      <c r="F1235" s="43">
        <f t="shared" si="695"/>
        <v>0</v>
      </c>
      <c r="G1235" s="60"/>
      <c r="H1235" s="60">
        <f>SUM(H1236+H1241)</f>
        <v>0</v>
      </c>
      <c r="I1235" s="506">
        <f>SUM(I1236+I1241)</f>
        <v>0</v>
      </c>
      <c r="J1235" s="60">
        <f t="shared" ref="J1235:T1235" si="700">SUM(J1236+J1241)</f>
        <v>0</v>
      </c>
      <c r="K1235" s="60">
        <f t="shared" ref="K1235" si="701">SUM(K1236+K1241)</f>
        <v>0</v>
      </c>
      <c r="L1235" s="60">
        <f t="shared" si="700"/>
        <v>0</v>
      </c>
      <c r="M1235" s="506">
        <f t="shared" si="700"/>
        <v>0</v>
      </c>
      <c r="N1235" s="60">
        <f>SUM(N1236+N1241)</f>
        <v>0</v>
      </c>
      <c r="O1235" s="60">
        <f>SUM(O1236+O1241)</f>
        <v>0</v>
      </c>
      <c r="P1235" s="60">
        <f t="shared" si="700"/>
        <v>0</v>
      </c>
      <c r="Q1235" s="60">
        <f t="shared" si="700"/>
        <v>0</v>
      </c>
      <c r="R1235" s="60">
        <f t="shared" si="700"/>
        <v>0</v>
      </c>
      <c r="S1235" s="60">
        <f t="shared" si="700"/>
        <v>0</v>
      </c>
      <c r="T1235" s="60">
        <f t="shared" si="700"/>
        <v>0</v>
      </c>
      <c r="U1235" s="43" t="e">
        <f>SUM(#REF!+#REF!)</f>
        <v>#REF!</v>
      </c>
      <c r="V1235" s="60">
        <f>SUM(V1236+V1241)</f>
        <v>0</v>
      </c>
      <c r="W1235" s="43">
        <f t="shared" si="699"/>
        <v>0</v>
      </c>
      <c r="X1235" s="51"/>
      <c r="Y1235" s="60"/>
    </row>
    <row r="1236" spans="1:25" s="61" customFormat="1" hidden="1" x14ac:dyDescent="0.25">
      <c r="A1236" s="58"/>
      <c r="B1236" s="58">
        <v>342</v>
      </c>
      <c r="C1236" s="59" t="s">
        <v>144</v>
      </c>
      <c r="D1236" s="60">
        <f>SUM(D1237+D1238+D1239+D1240)</f>
        <v>0</v>
      </c>
      <c r="E1236" s="60">
        <f>SUM(E1237+E1238+E1239+E1240)</f>
        <v>0</v>
      </c>
      <c r="F1236" s="43">
        <f t="shared" si="695"/>
        <v>0</v>
      </c>
      <c r="G1236" s="60"/>
      <c r="H1236" s="60">
        <f>SUM(H1237+H1238+H1239+H1240)</f>
        <v>0</v>
      </c>
      <c r="I1236" s="506">
        <f>SUM(I1237+I1238+I1239+I1240)</f>
        <v>0</v>
      </c>
      <c r="J1236" s="60">
        <f t="shared" ref="J1236:T1236" si="702">SUM(J1237+J1238+J1239+J1240)</f>
        <v>0</v>
      </c>
      <c r="K1236" s="60">
        <f t="shared" ref="K1236" si="703">SUM(K1237+K1238+K1239+K1240)</f>
        <v>0</v>
      </c>
      <c r="L1236" s="60">
        <f t="shared" si="702"/>
        <v>0</v>
      </c>
      <c r="M1236" s="506">
        <f t="shared" si="702"/>
        <v>0</v>
      </c>
      <c r="N1236" s="60">
        <f>SUM(N1237+N1238+N1239+N1240)</f>
        <v>0</v>
      </c>
      <c r="O1236" s="60">
        <f>SUM(O1237+O1238+O1239+O1240)</f>
        <v>0</v>
      </c>
      <c r="P1236" s="60">
        <f t="shared" si="702"/>
        <v>0</v>
      </c>
      <c r="Q1236" s="60">
        <f t="shared" si="702"/>
        <v>0</v>
      </c>
      <c r="R1236" s="60">
        <f t="shared" si="702"/>
        <v>0</v>
      </c>
      <c r="S1236" s="60">
        <f t="shared" si="702"/>
        <v>0</v>
      </c>
      <c r="T1236" s="60">
        <f t="shared" si="702"/>
        <v>0</v>
      </c>
      <c r="U1236" s="43" t="e">
        <f>SUM(#REF!+#REF!)</f>
        <v>#REF!</v>
      </c>
      <c r="V1236" s="60">
        <f>SUM(V1237+V1238+V1239+V1240)</f>
        <v>0</v>
      </c>
      <c r="W1236" s="43">
        <f t="shared" si="699"/>
        <v>0</v>
      </c>
      <c r="X1236" s="51">
        <v>0</v>
      </c>
      <c r="Y1236" s="60">
        <f>SUM(Y1237+Y1238+Y1239+Y1240)</f>
        <v>0</v>
      </c>
    </row>
    <row r="1237" spans="1:25" s="57" customFormat="1" ht="27.75" hidden="1" customHeight="1" x14ac:dyDescent="0.25">
      <c r="A1237" s="52"/>
      <c r="B1237" s="53" t="s">
        <v>145</v>
      </c>
      <c r="C1237" s="54" t="s">
        <v>146</v>
      </c>
      <c r="D1237" s="55"/>
      <c r="E1237" s="55"/>
      <c r="F1237" s="43">
        <f t="shared" si="695"/>
        <v>0</v>
      </c>
      <c r="G1237" s="43"/>
      <c r="H1237" s="55"/>
      <c r="I1237" s="505"/>
      <c r="J1237" s="55"/>
      <c r="K1237" s="55"/>
      <c r="L1237" s="55"/>
      <c r="M1237" s="505"/>
      <c r="N1237" s="55"/>
      <c r="O1237" s="55"/>
      <c r="P1237" s="55"/>
      <c r="Q1237" s="55"/>
      <c r="R1237" s="55"/>
      <c r="S1237" s="55"/>
      <c r="T1237" s="55"/>
      <c r="U1237" s="43" t="e">
        <f>SUM(#REF!+#REF!)</f>
        <v>#REF!</v>
      </c>
      <c r="V1237" s="55"/>
      <c r="W1237" s="43">
        <f t="shared" si="699"/>
        <v>0</v>
      </c>
      <c r="X1237" s="56"/>
      <c r="Y1237" s="55"/>
    </row>
    <row r="1238" spans="1:25" s="57" customFormat="1" hidden="1" x14ac:dyDescent="0.25">
      <c r="A1238" s="52"/>
      <c r="B1238" s="52">
        <v>3426</v>
      </c>
      <c r="C1238" s="54" t="s">
        <v>147</v>
      </c>
      <c r="D1238" s="55"/>
      <c r="E1238" s="55"/>
      <c r="F1238" s="43">
        <f t="shared" si="695"/>
        <v>0</v>
      </c>
      <c r="G1238" s="43"/>
      <c r="H1238" s="55"/>
      <c r="I1238" s="505"/>
      <c r="J1238" s="55"/>
      <c r="K1238" s="55"/>
      <c r="L1238" s="55"/>
      <c r="M1238" s="505"/>
      <c r="N1238" s="55"/>
      <c r="O1238" s="55"/>
      <c r="P1238" s="55"/>
      <c r="Q1238" s="55"/>
      <c r="R1238" s="55"/>
      <c r="S1238" s="55"/>
      <c r="T1238" s="55"/>
      <c r="U1238" s="43" t="e">
        <f>SUM(#REF!+#REF!)</f>
        <v>#REF!</v>
      </c>
      <c r="V1238" s="55"/>
      <c r="W1238" s="43">
        <f t="shared" si="699"/>
        <v>0</v>
      </c>
      <c r="X1238" s="56"/>
      <c r="Y1238" s="55"/>
    </row>
    <row r="1239" spans="1:25" s="57" customFormat="1" ht="27" hidden="1" x14ac:dyDescent="0.25">
      <c r="A1239" s="52"/>
      <c r="B1239" s="52">
        <v>3427</v>
      </c>
      <c r="C1239" s="54" t="s">
        <v>148</v>
      </c>
      <c r="D1239" s="55"/>
      <c r="E1239" s="55"/>
      <c r="F1239" s="43">
        <f t="shared" si="695"/>
        <v>0</v>
      </c>
      <c r="G1239" s="43"/>
      <c r="H1239" s="55"/>
      <c r="I1239" s="505"/>
      <c r="J1239" s="55"/>
      <c r="K1239" s="55"/>
      <c r="L1239" s="55"/>
      <c r="M1239" s="505"/>
      <c r="N1239" s="55"/>
      <c r="O1239" s="55"/>
      <c r="P1239" s="55"/>
      <c r="Q1239" s="55"/>
      <c r="R1239" s="55"/>
      <c r="S1239" s="55"/>
      <c r="T1239" s="55"/>
      <c r="U1239" s="43" t="e">
        <f>SUM(#REF!+#REF!)</f>
        <v>#REF!</v>
      </c>
      <c r="V1239" s="55"/>
      <c r="W1239" s="43">
        <f t="shared" si="699"/>
        <v>0</v>
      </c>
      <c r="X1239" s="56"/>
      <c r="Y1239" s="55"/>
    </row>
    <row r="1240" spans="1:25" s="57" customFormat="1" hidden="1" x14ac:dyDescent="0.25">
      <c r="A1240" s="52"/>
      <c r="B1240" s="52">
        <v>3428</v>
      </c>
      <c r="C1240" s="54" t="s">
        <v>149</v>
      </c>
      <c r="D1240" s="55"/>
      <c r="E1240" s="55"/>
      <c r="F1240" s="43">
        <f t="shared" si="695"/>
        <v>0</v>
      </c>
      <c r="G1240" s="43"/>
      <c r="H1240" s="55"/>
      <c r="I1240" s="505"/>
      <c r="J1240" s="55"/>
      <c r="K1240" s="55"/>
      <c r="L1240" s="55"/>
      <c r="M1240" s="505"/>
      <c r="N1240" s="55"/>
      <c r="O1240" s="55"/>
      <c r="P1240" s="55"/>
      <c r="Q1240" s="55"/>
      <c r="R1240" s="55"/>
      <c r="S1240" s="55"/>
      <c r="T1240" s="55"/>
      <c r="U1240" s="43" t="e">
        <f>SUM(#REF!+#REF!)</f>
        <v>#REF!</v>
      </c>
      <c r="V1240" s="55"/>
      <c r="W1240" s="43">
        <f t="shared" si="699"/>
        <v>0</v>
      </c>
      <c r="X1240" s="56"/>
      <c r="Y1240" s="55"/>
    </row>
    <row r="1241" spans="1:25" s="61" customFormat="1" hidden="1" x14ac:dyDescent="0.25">
      <c r="A1241" s="58"/>
      <c r="B1241" s="58">
        <v>343</v>
      </c>
      <c r="C1241" s="59"/>
      <c r="D1241" s="60">
        <f>SUM(D1242+D1243+D1244+D1245)</f>
        <v>0</v>
      </c>
      <c r="E1241" s="60">
        <f>SUM(E1242+E1243+E1244+E1245)</f>
        <v>0</v>
      </c>
      <c r="F1241" s="43">
        <f t="shared" si="695"/>
        <v>0</v>
      </c>
      <c r="G1241" s="60"/>
      <c r="H1241" s="60">
        <f>SUM(H1242+H1243+H1244+H1245)</f>
        <v>0</v>
      </c>
      <c r="I1241" s="506">
        <f>SUM(I1242+I1243+I1244+I1245)</f>
        <v>0</v>
      </c>
      <c r="J1241" s="60">
        <f t="shared" ref="J1241:T1241" si="704">SUM(J1242+J1243+J1244+J1245)</f>
        <v>0</v>
      </c>
      <c r="K1241" s="60">
        <f t="shared" ref="K1241" si="705">SUM(K1242+K1243+K1244+K1245)</f>
        <v>0</v>
      </c>
      <c r="L1241" s="60">
        <f t="shared" si="704"/>
        <v>0</v>
      </c>
      <c r="M1241" s="506">
        <f t="shared" si="704"/>
        <v>0</v>
      </c>
      <c r="N1241" s="60">
        <f>SUM(N1242+N1243+N1244+N1245)</f>
        <v>0</v>
      </c>
      <c r="O1241" s="60">
        <f>SUM(O1242+O1243+O1244+O1245)</f>
        <v>0</v>
      </c>
      <c r="P1241" s="60">
        <f t="shared" si="704"/>
        <v>0</v>
      </c>
      <c r="Q1241" s="60">
        <f t="shared" si="704"/>
        <v>0</v>
      </c>
      <c r="R1241" s="60">
        <f t="shared" si="704"/>
        <v>0</v>
      </c>
      <c r="S1241" s="60">
        <f t="shared" si="704"/>
        <v>0</v>
      </c>
      <c r="T1241" s="60">
        <f t="shared" si="704"/>
        <v>0</v>
      </c>
      <c r="U1241" s="43" t="e">
        <f>SUM(#REF!+#REF!)</f>
        <v>#REF!</v>
      </c>
      <c r="V1241" s="60">
        <f>SUM(V1242+V1243+V1244+V1245)</f>
        <v>0</v>
      </c>
      <c r="W1241" s="43">
        <f t="shared" si="699"/>
        <v>0</v>
      </c>
      <c r="X1241" s="51">
        <v>0</v>
      </c>
      <c r="Y1241" s="60">
        <f>SUM(Y1242+Y1243+Y1244+Y1245)</f>
        <v>0</v>
      </c>
    </row>
    <row r="1242" spans="1:25" s="57" customFormat="1" hidden="1" x14ac:dyDescent="0.25">
      <c r="A1242" s="52"/>
      <c r="B1242" s="53" t="s">
        <v>150</v>
      </c>
      <c r="C1242" s="54" t="s">
        <v>151</v>
      </c>
      <c r="D1242" s="55"/>
      <c r="E1242" s="55"/>
      <c r="F1242" s="43">
        <f t="shared" si="695"/>
        <v>0</v>
      </c>
      <c r="G1242" s="43"/>
      <c r="H1242" s="55"/>
      <c r="I1242" s="505"/>
      <c r="J1242" s="55"/>
      <c r="K1242" s="55"/>
      <c r="L1242" s="55"/>
      <c r="M1242" s="505"/>
      <c r="N1242" s="55"/>
      <c r="O1242" s="55"/>
      <c r="P1242" s="55"/>
      <c r="Q1242" s="55"/>
      <c r="R1242" s="55"/>
      <c r="S1242" s="55"/>
      <c r="T1242" s="55"/>
      <c r="U1242" s="43" t="e">
        <f>SUM(#REF!+#REF!)</f>
        <v>#REF!</v>
      </c>
      <c r="V1242" s="55"/>
      <c r="W1242" s="43">
        <f t="shared" si="699"/>
        <v>0</v>
      </c>
      <c r="X1242" s="56"/>
      <c r="Y1242" s="55"/>
    </row>
    <row r="1243" spans="1:25" s="57" customFormat="1" hidden="1" x14ac:dyDescent="0.25">
      <c r="A1243" s="52"/>
      <c r="B1243" s="53" t="s">
        <v>152</v>
      </c>
      <c r="C1243" s="54" t="s">
        <v>153</v>
      </c>
      <c r="D1243" s="55"/>
      <c r="E1243" s="55"/>
      <c r="F1243" s="43">
        <f t="shared" si="695"/>
        <v>0</v>
      </c>
      <c r="G1243" s="43"/>
      <c r="H1243" s="55"/>
      <c r="I1243" s="505"/>
      <c r="J1243" s="55"/>
      <c r="K1243" s="55"/>
      <c r="L1243" s="55"/>
      <c r="M1243" s="505"/>
      <c r="N1243" s="55"/>
      <c r="O1243" s="55"/>
      <c r="P1243" s="55"/>
      <c r="Q1243" s="55"/>
      <c r="R1243" s="55"/>
      <c r="S1243" s="55"/>
      <c r="T1243" s="55"/>
      <c r="U1243" s="43" t="e">
        <f>SUM(#REF!+#REF!)</f>
        <v>#REF!</v>
      </c>
      <c r="V1243" s="55"/>
      <c r="W1243" s="43">
        <f t="shared" si="699"/>
        <v>0</v>
      </c>
      <c r="X1243" s="56"/>
      <c r="Y1243" s="55"/>
    </row>
    <row r="1244" spans="1:25" s="57" customFormat="1" hidden="1" x14ac:dyDescent="0.25">
      <c r="A1244" s="52"/>
      <c r="B1244" s="53" t="s">
        <v>154</v>
      </c>
      <c r="C1244" s="54" t="s">
        <v>155</v>
      </c>
      <c r="D1244" s="55"/>
      <c r="E1244" s="55"/>
      <c r="F1244" s="43">
        <f t="shared" si="695"/>
        <v>0</v>
      </c>
      <c r="G1244" s="43"/>
      <c r="H1244" s="55"/>
      <c r="I1244" s="505"/>
      <c r="J1244" s="55"/>
      <c r="K1244" s="55"/>
      <c r="L1244" s="55"/>
      <c r="M1244" s="505"/>
      <c r="N1244" s="55"/>
      <c r="O1244" s="55"/>
      <c r="P1244" s="55"/>
      <c r="Q1244" s="55"/>
      <c r="R1244" s="55"/>
      <c r="S1244" s="55"/>
      <c r="T1244" s="55"/>
      <c r="U1244" s="43" t="e">
        <f>SUM(#REF!+#REF!)</f>
        <v>#REF!</v>
      </c>
      <c r="V1244" s="55"/>
      <c r="W1244" s="43">
        <f t="shared" si="699"/>
        <v>0</v>
      </c>
      <c r="X1244" s="56"/>
      <c r="Y1244" s="55"/>
    </row>
    <row r="1245" spans="1:25" s="57" customFormat="1" hidden="1" x14ac:dyDescent="0.25">
      <c r="A1245" s="52"/>
      <c r="B1245" s="53" t="s">
        <v>156</v>
      </c>
      <c r="C1245" s="54" t="s">
        <v>157</v>
      </c>
      <c r="D1245" s="55"/>
      <c r="E1245" s="55"/>
      <c r="F1245" s="43">
        <f t="shared" si="695"/>
        <v>0</v>
      </c>
      <c r="G1245" s="43"/>
      <c r="H1245" s="55"/>
      <c r="I1245" s="505"/>
      <c r="J1245" s="55"/>
      <c r="K1245" s="55"/>
      <c r="L1245" s="55"/>
      <c r="M1245" s="505"/>
      <c r="N1245" s="55"/>
      <c r="O1245" s="55"/>
      <c r="P1245" s="55"/>
      <c r="Q1245" s="55"/>
      <c r="R1245" s="55"/>
      <c r="S1245" s="55"/>
      <c r="T1245" s="55"/>
      <c r="U1245" s="43" t="e">
        <f>SUM(#REF!+#REF!)</f>
        <v>#REF!</v>
      </c>
      <c r="V1245" s="55"/>
      <c r="W1245" s="43">
        <f t="shared" si="699"/>
        <v>0</v>
      </c>
      <c r="X1245" s="56"/>
      <c r="Y1245" s="55"/>
    </row>
    <row r="1246" spans="1:25" s="46" customFormat="1" hidden="1" x14ac:dyDescent="0.25">
      <c r="B1246" s="66">
        <v>4</v>
      </c>
      <c r="C1246" s="46" t="s">
        <v>158</v>
      </c>
      <c r="D1246" s="49">
        <f>SUM(D1247)</f>
        <v>0</v>
      </c>
      <c r="E1246" s="49">
        <f t="shared" ref="E1246:V1246" si="706">SUM(E1247)</f>
        <v>0</v>
      </c>
      <c r="F1246" s="43">
        <f t="shared" si="695"/>
        <v>0</v>
      </c>
      <c r="G1246" s="49"/>
      <c r="H1246" s="49">
        <f t="shared" si="706"/>
        <v>0</v>
      </c>
      <c r="I1246" s="368">
        <f t="shared" si="706"/>
        <v>0</v>
      </c>
      <c r="J1246" s="49">
        <f t="shared" si="706"/>
        <v>0</v>
      </c>
      <c r="K1246" s="49">
        <f t="shared" si="706"/>
        <v>0</v>
      </c>
      <c r="L1246" s="49">
        <f t="shared" si="706"/>
        <v>0</v>
      </c>
      <c r="M1246" s="368">
        <f t="shared" si="706"/>
        <v>0</v>
      </c>
      <c r="N1246" s="49">
        <f t="shared" si="706"/>
        <v>0</v>
      </c>
      <c r="O1246" s="49">
        <f t="shared" si="706"/>
        <v>0</v>
      </c>
      <c r="P1246" s="49">
        <f t="shared" si="706"/>
        <v>0</v>
      </c>
      <c r="Q1246" s="49">
        <f t="shared" si="706"/>
        <v>0</v>
      </c>
      <c r="R1246" s="49">
        <f t="shared" si="706"/>
        <v>0</v>
      </c>
      <c r="S1246" s="49">
        <f t="shared" si="706"/>
        <v>0</v>
      </c>
      <c r="T1246" s="49">
        <f t="shared" si="706"/>
        <v>0</v>
      </c>
      <c r="U1246" s="43" t="e">
        <f>SUM(#REF!+#REF!)</f>
        <v>#REF!</v>
      </c>
      <c r="V1246" s="49">
        <f t="shared" si="706"/>
        <v>0</v>
      </c>
      <c r="W1246" s="43">
        <f t="shared" si="699"/>
        <v>0</v>
      </c>
      <c r="X1246" s="51">
        <v>0</v>
      </c>
      <c r="Y1246" s="49">
        <f>SUM(Y1247)</f>
        <v>0</v>
      </c>
    </row>
    <row r="1247" spans="1:25" s="46" customFormat="1" hidden="1" x14ac:dyDescent="0.25">
      <c r="B1247" s="66">
        <v>42</v>
      </c>
      <c r="D1247" s="49">
        <f>SUM(D1248+D1257+D1444+D1449)</f>
        <v>0</v>
      </c>
      <c r="E1247" s="49">
        <f>SUM(E1248+E1257+E1444+E1449)</f>
        <v>0</v>
      </c>
      <c r="F1247" s="43">
        <f t="shared" si="695"/>
        <v>0</v>
      </c>
      <c r="G1247" s="49"/>
      <c r="H1247" s="49">
        <f>SUM(H1248+H1257+H1444+H1449)</f>
        <v>0</v>
      </c>
      <c r="I1247" s="368">
        <f>SUM(I1248+I1257+I1444+I1449)</f>
        <v>0</v>
      </c>
      <c r="J1247" s="49">
        <f t="shared" ref="J1247:T1247" si="707">SUM(J1248+J1257+J1444+J1449)</f>
        <v>0</v>
      </c>
      <c r="K1247" s="49">
        <f t="shared" ref="K1247" si="708">SUM(K1248+K1257+K1444+K1449)</f>
        <v>0</v>
      </c>
      <c r="L1247" s="49">
        <f t="shared" si="707"/>
        <v>0</v>
      </c>
      <c r="M1247" s="368">
        <f t="shared" si="707"/>
        <v>0</v>
      </c>
      <c r="N1247" s="49">
        <f>SUM(N1248+N1257+N1444+N1449)</f>
        <v>0</v>
      </c>
      <c r="O1247" s="49">
        <f>SUM(O1248+O1257+O1444+O1449)</f>
        <v>0</v>
      </c>
      <c r="P1247" s="49">
        <f t="shared" si="707"/>
        <v>0</v>
      </c>
      <c r="Q1247" s="49">
        <f t="shared" si="707"/>
        <v>0</v>
      </c>
      <c r="R1247" s="49">
        <f t="shared" si="707"/>
        <v>0</v>
      </c>
      <c r="S1247" s="49">
        <f t="shared" si="707"/>
        <v>0</v>
      </c>
      <c r="T1247" s="49">
        <f t="shared" si="707"/>
        <v>0</v>
      </c>
      <c r="U1247" s="43" t="e">
        <f>SUM(#REF!+#REF!)</f>
        <v>#REF!</v>
      </c>
      <c r="V1247" s="49">
        <f>SUM(V1248+V1257+V1444+V1449)</f>
        <v>0</v>
      </c>
      <c r="W1247" s="43">
        <f t="shared" si="699"/>
        <v>0</v>
      </c>
      <c r="X1247" s="51"/>
      <c r="Y1247" s="49"/>
    </row>
    <row r="1248" spans="1:25" s="46" customFormat="1" hidden="1" x14ac:dyDescent="0.25">
      <c r="B1248" s="66">
        <v>422</v>
      </c>
      <c r="D1248" s="49">
        <f>SUM(D1249+D1250+D1251+D1252+D1253+D1255+D1256)</f>
        <v>0</v>
      </c>
      <c r="E1248" s="49">
        <f>SUM(E1249+E1250+E1251+E1252+E1253+E1255+E1256)</f>
        <v>0</v>
      </c>
      <c r="F1248" s="43">
        <f t="shared" si="695"/>
        <v>0</v>
      </c>
      <c r="G1248" s="49"/>
      <c r="H1248" s="49">
        <f>SUM(H1249+H1250+H1251+H1252+H1253+H1255+H1256)</f>
        <v>0</v>
      </c>
      <c r="I1248" s="368">
        <f>SUM(I1249+I1250+I1251+I1252+I1253+I1255+I1256)</f>
        <v>0</v>
      </c>
      <c r="J1248" s="49">
        <f t="shared" ref="J1248:T1248" si="709">SUM(J1249+J1250+J1251+J1252+J1253+J1255+J1256)</f>
        <v>0</v>
      </c>
      <c r="K1248" s="49">
        <f t="shared" ref="K1248" si="710">SUM(K1249+K1250+K1251+K1252+K1253+K1255+K1256)</f>
        <v>0</v>
      </c>
      <c r="L1248" s="49">
        <f t="shared" si="709"/>
        <v>0</v>
      </c>
      <c r="M1248" s="368">
        <f t="shared" si="709"/>
        <v>0</v>
      </c>
      <c r="N1248" s="49">
        <f>SUM(N1249+N1250+N1251+N1252+N1253+N1255+N1256)</f>
        <v>0</v>
      </c>
      <c r="O1248" s="49">
        <f>SUM(O1249+O1250+O1251+O1252+O1253+O1255+O1256)</f>
        <v>0</v>
      </c>
      <c r="P1248" s="49">
        <f t="shared" si="709"/>
        <v>0</v>
      </c>
      <c r="Q1248" s="49">
        <f t="shared" si="709"/>
        <v>0</v>
      </c>
      <c r="R1248" s="49">
        <f t="shared" si="709"/>
        <v>0</v>
      </c>
      <c r="S1248" s="49">
        <f t="shared" si="709"/>
        <v>0</v>
      </c>
      <c r="T1248" s="49">
        <f t="shared" si="709"/>
        <v>0</v>
      </c>
      <c r="U1248" s="43" t="e">
        <f>SUM(#REF!+#REF!)</f>
        <v>#REF!</v>
      </c>
      <c r="V1248" s="49">
        <f>SUM(V1249+V1250+V1251+V1252+V1253+V1255+V1256)</f>
        <v>0</v>
      </c>
      <c r="W1248" s="43">
        <f t="shared" si="699"/>
        <v>0</v>
      </c>
      <c r="X1248" s="51">
        <v>0</v>
      </c>
      <c r="Y1248" s="49">
        <f>SUM(Y1249+Y1250+Y1251+Y1252+Y1253+Y1255+Y1256)</f>
        <v>0</v>
      </c>
    </row>
    <row r="1249" spans="1:25" s="57" customFormat="1" hidden="1" x14ac:dyDescent="0.25">
      <c r="A1249" s="52"/>
      <c r="B1249" s="67" t="s">
        <v>159</v>
      </c>
      <c r="C1249" s="68" t="s">
        <v>160</v>
      </c>
      <c r="D1249" s="55"/>
      <c r="E1249" s="55"/>
      <c r="F1249" s="43">
        <f t="shared" si="695"/>
        <v>0</v>
      </c>
      <c r="G1249" s="43"/>
      <c r="H1249" s="55"/>
      <c r="I1249" s="505"/>
      <c r="J1249" s="55"/>
      <c r="K1249" s="55"/>
      <c r="L1249" s="55"/>
      <c r="M1249" s="505"/>
      <c r="N1249" s="55"/>
      <c r="O1249" s="55"/>
      <c r="P1249" s="55"/>
      <c r="Q1249" s="55"/>
      <c r="R1249" s="55"/>
      <c r="S1249" s="55"/>
      <c r="T1249" s="55"/>
      <c r="U1249" s="43" t="e">
        <f>SUM(#REF!+#REF!)</f>
        <v>#REF!</v>
      </c>
      <c r="V1249" s="55"/>
      <c r="W1249" s="43">
        <f t="shared" si="699"/>
        <v>0</v>
      </c>
      <c r="X1249" s="56"/>
      <c r="Y1249" s="55"/>
    </row>
    <row r="1250" spans="1:25" s="57" customFormat="1" hidden="1" x14ac:dyDescent="0.25">
      <c r="A1250" s="52"/>
      <c r="B1250" s="67" t="s">
        <v>161</v>
      </c>
      <c r="C1250" s="68" t="s">
        <v>162</v>
      </c>
      <c r="D1250" s="55"/>
      <c r="E1250" s="55"/>
      <c r="F1250" s="43">
        <f t="shared" si="695"/>
        <v>0</v>
      </c>
      <c r="G1250" s="43"/>
      <c r="H1250" s="55"/>
      <c r="I1250" s="505"/>
      <c r="J1250" s="55"/>
      <c r="K1250" s="55"/>
      <c r="L1250" s="55"/>
      <c r="M1250" s="505"/>
      <c r="N1250" s="55"/>
      <c r="O1250" s="55"/>
      <c r="P1250" s="55"/>
      <c r="Q1250" s="55"/>
      <c r="R1250" s="55"/>
      <c r="S1250" s="55"/>
      <c r="T1250" s="55"/>
      <c r="U1250" s="43" t="e">
        <f>SUM(#REF!+#REF!)</f>
        <v>#REF!</v>
      </c>
      <c r="V1250" s="55"/>
      <c r="W1250" s="43">
        <f t="shared" si="699"/>
        <v>0</v>
      </c>
      <c r="X1250" s="56"/>
      <c r="Y1250" s="55"/>
    </row>
    <row r="1251" spans="1:25" s="57" customFormat="1" hidden="1" x14ac:dyDescent="0.25">
      <c r="A1251" s="52"/>
      <c r="B1251" s="67" t="s">
        <v>163</v>
      </c>
      <c r="C1251" s="68" t="s">
        <v>164</v>
      </c>
      <c r="D1251" s="55"/>
      <c r="E1251" s="55"/>
      <c r="F1251" s="43">
        <f t="shared" si="695"/>
        <v>0</v>
      </c>
      <c r="G1251" s="43"/>
      <c r="H1251" s="55"/>
      <c r="I1251" s="505"/>
      <c r="J1251" s="55"/>
      <c r="K1251" s="55"/>
      <c r="L1251" s="55"/>
      <c r="M1251" s="505"/>
      <c r="N1251" s="55"/>
      <c r="O1251" s="55"/>
      <c r="P1251" s="55"/>
      <c r="Q1251" s="55"/>
      <c r="R1251" s="55"/>
      <c r="S1251" s="55"/>
      <c r="T1251" s="55"/>
      <c r="U1251" s="43" t="e">
        <f>SUM(#REF!+#REF!)</f>
        <v>#REF!</v>
      </c>
      <c r="V1251" s="55"/>
      <c r="W1251" s="43">
        <f t="shared" si="699"/>
        <v>0</v>
      </c>
      <c r="X1251" s="56"/>
      <c r="Y1251" s="55"/>
    </row>
    <row r="1252" spans="1:25" s="57" customFormat="1" hidden="1" x14ac:dyDescent="0.25">
      <c r="A1252" s="52"/>
      <c r="B1252" s="67" t="s">
        <v>165</v>
      </c>
      <c r="C1252" s="68" t="s">
        <v>166</v>
      </c>
      <c r="D1252" s="55"/>
      <c r="E1252" s="55"/>
      <c r="F1252" s="43">
        <f t="shared" si="695"/>
        <v>0</v>
      </c>
      <c r="G1252" s="43"/>
      <c r="H1252" s="55"/>
      <c r="I1252" s="505"/>
      <c r="J1252" s="55"/>
      <c r="K1252" s="55"/>
      <c r="L1252" s="55"/>
      <c r="M1252" s="505"/>
      <c r="N1252" s="55"/>
      <c r="O1252" s="55"/>
      <c r="P1252" s="55"/>
      <c r="Q1252" s="55"/>
      <c r="R1252" s="55"/>
      <c r="S1252" s="55"/>
      <c r="T1252" s="55"/>
      <c r="U1252" s="43" t="e">
        <f>SUM(#REF!+#REF!)</f>
        <v>#REF!</v>
      </c>
      <c r="V1252" s="55"/>
      <c r="W1252" s="43">
        <f t="shared" si="699"/>
        <v>0</v>
      </c>
      <c r="X1252" s="56"/>
      <c r="Y1252" s="55"/>
    </row>
    <row r="1253" spans="1:25" s="57" customFormat="1" hidden="1" x14ac:dyDescent="0.25">
      <c r="A1253" s="52"/>
      <c r="B1253" s="67" t="s">
        <v>167</v>
      </c>
      <c r="C1253" s="68" t="s">
        <v>168</v>
      </c>
      <c r="D1253" s="55"/>
      <c r="E1253" s="55"/>
      <c r="F1253" s="43">
        <f t="shared" si="695"/>
        <v>0</v>
      </c>
      <c r="G1253" s="43"/>
      <c r="H1253" s="55"/>
      <c r="I1253" s="505"/>
      <c r="J1253" s="55"/>
      <c r="K1253" s="55"/>
      <c r="L1253" s="55"/>
      <c r="M1253" s="505"/>
      <c r="N1253" s="55"/>
      <c r="O1253" s="55"/>
      <c r="P1253" s="55"/>
      <c r="Q1253" s="55"/>
      <c r="R1253" s="55"/>
      <c r="S1253" s="55"/>
      <c r="T1253" s="55"/>
      <c r="U1253" s="43" t="e">
        <f>SUM(#REF!+#REF!)</f>
        <v>#REF!</v>
      </c>
      <c r="V1253" s="55"/>
      <c r="W1253" s="43">
        <f t="shared" si="699"/>
        <v>0</v>
      </c>
      <c r="X1253" s="56"/>
      <c r="Y1253" s="55"/>
    </row>
    <row r="1254" spans="1:25" s="57" customFormat="1" hidden="1" x14ac:dyDescent="0.25">
      <c r="A1254" s="52"/>
      <c r="B1254" s="67" t="s">
        <v>159</v>
      </c>
      <c r="C1254" s="68" t="s">
        <v>160</v>
      </c>
      <c r="D1254" s="55"/>
      <c r="E1254" s="55"/>
      <c r="F1254" s="43">
        <f t="shared" si="695"/>
        <v>0</v>
      </c>
      <c r="G1254" s="43"/>
      <c r="H1254" s="55"/>
      <c r="I1254" s="505"/>
      <c r="J1254" s="55"/>
      <c r="K1254" s="55"/>
      <c r="L1254" s="55"/>
      <c r="M1254" s="505">
        <v>0</v>
      </c>
      <c r="N1254" s="55"/>
      <c r="O1254" s="55"/>
      <c r="P1254" s="55"/>
      <c r="Q1254" s="55"/>
      <c r="R1254" s="55"/>
      <c r="S1254" s="55"/>
      <c r="T1254" s="55"/>
      <c r="U1254" s="43" t="e">
        <f>SUM(#REF!+#REF!)</f>
        <v>#REF!</v>
      </c>
      <c r="V1254" s="55"/>
      <c r="W1254" s="43">
        <f t="shared" si="699"/>
        <v>0</v>
      </c>
      <c r="X1254" s="56"/>
      <c r="Y1254" s="55"/>
    </row>
    <row r="1255" spans="1:25" s="57" customFormat="1" hidden="1" x14ac:dyDescent="0.25">
      <c r="A1255" s="52"/>
      <c r="B1255" s="67" t="s">
        <v>169</v>
      </c>
      <c r="C1255" s="68" t="s">
        <v>170</v>
      </c>
      <c r="D1255" s="55"/>
      <c r="E1255" s="55"/>
      <c r="F1255" s="43">
        <f t="shared" si="695"/>
        <v>0</v>
      </c>
      <c r="G1255" s="43"/>
      <c r="H1255" s="55"/>
      <c r="I1255" s="505"/>
      <c r="J1255" s="55"/>
      <c r="K1255" s="55"/>
      <c r="L1255" s="55"/>
      <c r="M1255" s="505">
        <v>0</v>
      </c>
      <c r="N1255" s="55"/>
      <c r="O1255" s="55"/>
      <c r="P1255" s="55"/>
      <c r="Q1255" s="55"/>
      <c r="R1255" s="55"/>
      <c r="S1255" s="55"/>
      <c r="T1255" s="55"/>
      <c r="U1255" s="43" t="e">
        <f>SUM(#REF!+#REF!)</f>
        <v>#REF!</v>
      </c>
      <c r="V1255" s="55"/>
      <c r="W1255" s="43">
        <f t="shared" si="699"/>
        <v>0</v>
      </c>
      <c r="X1255" s="56"/>
      <c r="Y1255" s="55"/>
    </row>
    <row r="1256" spans="1:25" s="57" customFormat="1" hidden="1" x14ac:dyDescent="0.25">
      <c r="A1256" s="52"/>
      <c r="B1256" s="67" t="s">
        <v>171</v>
      </c>
      <c r="C1256" s="68" t="s">
        <v>172</v>
      </c>
      <c r="D1256" s="55"/>
      <c r="E1256" s="55"/>
      <c r="F1256" s="43">
        <f t="shared" si="695"/>
        <v>0</v>
      </c>
      <c r="G1256" s="43"/>
      <c r="H1256" s="55"/>
      <c r="I1256" s="505"/>
      <c r="J1256" s="55"/>
      <c r="K1256" s="55"/>
      <c r="L1256" s="55"/>
      <c r="M1256" s="505"/>
      <c r="N1256" s="55"/>
      <c r="O1256" s="55"/>
      <c r="P1256" s="55"/>
      <c r="Q1256" s="55"/>
      <c r="R1256" s="55"/>
      <c r="S1256" s="55"/>
      <c r="T1256" s="55"/>
      <c r="U1256" s="43" t="e">
        <f>SUM(#REF!+#REF!)</f>
        <v>#REF!</v>
      </c>
      <c r="V1256" s="55"/>
      <c r="W1256" s="43">
        <f t="shared" si="699"/>
        <v>0</v>
      </c>
      <c r="X1256" s="56"/>
      <c r="Y1256" s="55"/>
    </row>
    <row r="1257" spans="1:25" s="46" customFormat="1" hidden="1" x14ac:dyDescent="0.25">
      <c r="B1257" s="50"/>
      <c r="D1257" s="49"/>
      <c r="E1257" s="49"/>
      <c r="F1257" s="43"/>
      <c r="G1257" s="49"/>
      <c r="H1257" s="49"/>
      <c r="I1257" s="368"/>
      <c r="J1257" s="49"/>
      <c r="K1257" s="49"/>
      <c r="L1257" s="49"/>
      <c r="M1257" s="368"/>
      <c r="N1257" s="49"/>
      <c r="O1257" s="49"/>
      <c r="P1257" s="49"/>
      <c r="Q1257" s="49"/>
      <c r="R1257" s="49"/>
      <c r="S1257" s="49"/>
      <c r="T1257" s="49"/>
      <c r="U1257" s="43"/>
      <c r="V1257" s="49"/>
      <c r="W1257" s="43">
        <f t="shared" si="699"/>
        <v>0</v>
      </c>
      <c r="X1257" s="51"/>
      <c r="Y1257" s="49"/>
    </row>
    <row r="1258" spans="1:25" x14ac:dyDescent="0.25">
      <c r="W1258" s="43">
        <f t="shared" si="699"/>
        <v>0</v>
      </c>
      <c r="X1258" s="74"/>
    </row>
    <row r="1259" spans="1:25" s="46" customFormat="1" x14ac:dyDescent="0.25">
      <c r="B1259" s="50"/>
      <c r="C1259" s="48" t="s">
        <v>203</v>
      </c>
      <c r="D1259" s="49">
        <f>SUM(D1260+D1317)</f>
        <v>0</v>
      </c>
      <c r="E1259" s="49">
        <f>SUM(E1260+E1317)</f>
        <v>0</v>
      </c>
      <c r="F1259" s="43">
        <f t="shared" ref="F1259:F1290" si="711">SUM(H1259:T1259)</f>
        <v>42900</v>
      </c>
      <c r="G1259" s="49"/>
      <c r="H1259" s="49">
        <f>SUM(H1260+H1317)</f>
        <v>0</v>
      </c>
      <c r="I1259" s="368">
        <f>SUM(I1260+I1317)</f>
        <v>0</v>
      </c>
      <c r="J1259" s="49">
        <f t="shared" ref="J1259:T1259" si="712">SUM(J1260+J1317)</f>
        <v>12000</v>
      </c>
      <c r="K1259" s="49">
        <f t="shared" ref="K1259" si="713">SUM(K1260+K1317)</f>
        <v>8000</v>
      </c>
      <c r="L1259" s="49">
        <f t="shared" si="712"/>
        <v>700</v>
      </c>
      <c r="M1259" s="368">
        <f t="shared" si="712"/>
        <v>22000</v>
      </c>
      <c r="N1259" s="49">
        <f>SUM(N1260+N1317)</f>
        <v>0</v>
      </c>
      <c r="O1259" s="49">
        <f>SUM(O1260+O1317)</f>
        <v>0</v>
      </c>
      <c r="P1259" s="49">
        <f t="shared" si="712"/>
        <v>0</v>
      </c>
      <c r="Q1259" s="49">
        <f t="shared" si="712"/>
        <v>0</v>
      </c>
      <c r="R1259" s="49">
        <f t="shared" si="712"/>
        <v>200</v>
      </c>
      <c r="S1259" s="49">
        <f t="shared" si="712"/>
        <v>0</v>
      </c>
      <c r="T1259" s="49">
        <f t="shared" si="712"/>
        <v>0</v>
      </c>
      <c r="U1259" s="43" t="e">
        <f>SUM(#REF!+#REF!)</f>
        <v>#REF!</v>
      </c>
      <c r="V1259" s="49">
        <f>SUM(V1260+V1317)</f>
        <v>0</v>
      </c>
      <c r="W1259" s="43">
        <f t="shared" si="699"/>
        <v>42900</v>
      </c>
      <c r="X1259" s="49">
        <f>SUM(X1260+X1317)</f>
        <v>32136</v>
      </c>
      <c r="Y1259" s="49">
        <f>SUM(Y1260+Y1317)</f>
        <v>32458</v>
      </c>
    </row>
    <row r="1260" spans="1:25" s="46" customFormat="1" hidden="1" x14ac:dyDescent="0.25">
      <c r="B1260" s="50">
        <v>3</v>
      </c>
      <c r="C1260" s="46" t="s">
        <v>74</v>
      </c>
      <c r="D1260" s="49">
        <f>SUM(D1261+D1273+D1306)</f>
        <v>0</v>
      </c>
      <c r="E1260" s="49">
        <f>SUM(E1261+E1273+E1306)</f>
        <v>0</v>
      </c>
      <c r="F1260" s="43">
        <f t="shared" si="711"/>
        <v>0</v>
      </c>
      <c r="G1260" s="49"/>
      <c r="H1260" s="49">
        <f>SUM(H1261+H1273+H1306)</f>
        <v>0</v>
      </c>
      <c r="I1260" s="368">
        <f>SUM(I1261+I1273+I1306)</f>
        <v>0</v>
      </c>
      <c r="J1260" s="49">
        <f t="shared" ref="J1260:T1260" si="714">SUM(J1261+J1273+J1306)</f>
        <v>0</v>
      </c>
      <c r="K1260" s="49">
        <f t="shared" ref="K1260" si="715">SUM(K1261+K1273+K1306)</f>
        <v>0</v>
      </c>
      <c r="L1260" s="49">
        <f t="shared" si="714"/>
        <v>0</v>
      </c>
      <c r="M1260" s="368">
        <f t="shared" si="714"/>
        <v>0</v>
      </c>
      <c r="N1260" s="49">
        <f>SUM(N1261+N1273+N1306)</f>
        <v>0</v>
      </c>
      <c r="O1260" s="49">
        <f>SUM(O1261+O1273+O1306)</f>
        <v>0</v>
      </c>
      <c r="P1260" s="49">
        <f t="shared" si="714"/>
        <v>0</v>
      </c>
      <c r="Q1260" s="49">
        <f t="shared" si="714"/>
        <v>0</v>
      </c>
      <c r="R1260" s="49">
        <f t="shared" si="714"/>
        <v>0</v>
      </c>
      <c r="S1260" s="49">
        <f t="shared" si="714"/>
        <v>0</v>
      </c>
      <c r="T1260" s="49">
        <f t="shared" si="714"/>
        <v>0</v>
      </c>
      <c r="U1260" s="43" t="e">
        <f>SUM(#REF!+#REF!)</f>
        <v>#REF!</v>
      </c>
      <c r="V1260" s="49">
        <f>SUM(V1261+V1273+V1306)</f>
        <v>0</v>
      </c>
      <c r="W1260" s="43">
        <f t="shared" si="699"/>
        <v>0</v>
      </c>
      <c r="X1260" s="49">
        <f>SUM(X1261+X1273+X1306)</f>
        <v>0</v>
      </c>
      <c r="Y1260" s="49">
        <f>SUM(Y1261+Y1273+Y1306)</f>
        <v>0</v>
      </c>
    </row>
    <row r="1261" spans="1:25" s="46" customFormat="1" hidden="1" x14ac:dyDescent="0.25">
      <c r="B1261" s="50">
        <v>31</v>
      </c>
      <c r="D1261" s="49">
        <f>SUM(D1262+D1267+D1269)</f>
        <v>0</v>
      </c>
      <c r="E1261" s="49">
        <f>SUM(E1262+E1267+E1269)</f>
        <v>0</v>
      </c>
      <c r="F1261" s="43">
        <f t="shared" si="711"/>
        <v>0</v>
      </c>
      <c r="G1261" s="49"/>
      <c r="H1261" s="49">
        <f>SUM(H1262+H1267+H1269)</f>
        <v>0</v>
      </c>
      <c r="I1261" s="368">
        <f>SUM(I1262+I1267+I1269)</f>
        <v>0</v>
      </c>
      <c r="J1261" s="49">
        <f t="shared" ref="J1261:T1261" si="716">SUM(J1262+J1267+J1269)</f>
        <v>0</v>
      </c>
      <c r="K1261" s="49">
        <f t="shared" ref="K1261" si="717">SUM(K1262+K1267+K1269)</f>
        <v>0</v>
      </c>
      <c r="L1261" s="49">
        <f t="shared" si="716"/>
        <v>0</v>
      </c>
      <c r="M1261" s="368">
        <f t="shared" si="716"/>
        <v>0</v>
      </c>
      <c r="N1261" s="49">
        <f>SUM(N1262+N1267+N1269)</f>
        <v>0</v>
      </c>
      <c r="O1261" s="49">
        <f>SUM(O1262+O1267+O1269)</f>
        <v>0</v>
      </c>
      <c r="P1261" s="49">
        <f t="shared" si="716"/>
        <v>0</v>
      </c>
      <c r="Q1261" s="49">
        <f t="shared" si="716"/>
        <v>0</v>
      </c>
      <c r="R1261" s="49">
        <f t="shared" si="716"/>
        <v>0</v>
      </c>
      <c r="S1261" s="49">
        <f t="shared" si="716"/>
        <v>0</v>
      </c>
      <c r="T1261" s="49">
        <f t="shared" si="716"/>
        <v>0</v>
      </c>
      <c r="U1261" s="43" t="e">
        <f>SUM(#REF!+#REF!)</f>
        <v>#REF!</v>
      </c>
      <c r="V1261" s="49">
        <f>SUM(V1262+V1267+V1269)</f>
        <v>0</v>
      </c>
      <c r="W1261" s="43">
        <f t="shared" si="699"/>
        <v>0</v>
      </c>
      <c r="X1261" s="49">
        <f>SUM(X1262+X1267+X1269)</f>
        <v>0</v>
      </c>
      <c r="Y1261" s="49">
        <f>SUM(Y1262+Y1267+Y1269)</f>
        <v>0</v>
      </c>
    </row>
    <row r="1262" spans="1:25" s="46" customFormat="1" hidden="1" x14ac:dyDescent="0.25">
      <c r="B1262" s="50">
        <v>311</v>
      </c>
      <c r="D1262" s="49">
        <f>SUM(D1263+D1264+D1265+D1266)</f>
        <v>0</v>
      </c>
      <c r="E1262" s="49">
        <f>SUM(E1263+E1264+E1265+E1266)</f>
        <v>0</v>
      </c>
      <c r="F1262" s="43">
        <f t="shared" si="711"/>
        <v>0</v>
      </c>
      <c r="G1262" s="49"/>
      <c r="H1262" s="49">
        <f>SUM(H1263+H1264+H1265+H1266)</f>
        <v>0</v>
      </c>
      <c r="I1262" s="368">
        <f>SUM(I1263+I1264+I1265+I1266)</f>
        <v>0</v>
      </c>
      <c r="J1262" s="49">
        <f t="shared" ref="J1262:T1262" si="718">SUM(J1263+J1264+J1265+J1266)</f>
        <v>0</v>
      </c>
      <c r="K1262" s="49">
        <f t="shared" ref="K1262" si="719">SUM(K1263+K1264+K1265+K1266)</f>
        <v>0</v>
      </c>
      <c r="L1262" s="49">
        <f t="shared" si="718"/>
        <v>0</v>
      </c>
      <c r="M1262" s="368">
        <f t="shared" si="718"/>
        <v>0</v>
      </c>
      <c r="N1262" s="49">
        <f>SUM(N1263+N1264+N1265+N1266)</f>
        <v>0</v>
      </c>
      <c r="O1262" s="49">
        <f>SUM(O1263+O1264+O1265+O1266)</f>
        <v>0</v>
      </c>
      <c r="P1262" s="49">
        <f t="shared" si="718"/>
        <v>0</v>
      </c>
      <c r="Q1262" s="49">
        <f t="shared" si="718"/>
        <v>0</v>
      </c>
      <c r="R1262" s="49">
        <f t="shared" si="718"/>
        <v>0</v>
      </c>
      <c r="S1262" s="49">
        <f t="shared" si="718"/>
        <v>0</v>
      </c>
      <c r="T1262" s="49">
        <f t="shared" si="718"/>
        <v>0</v>
      </c>
      <c r="U1262" s="43" t="e">
        <f>SUM(#REF!+#REF!)</f>
        <v>#REF!</v>
      </c>
      <c r="V1262" s="49">
        <f>SUM(V1263+V1264+V1265+V1266)</f>
        <v>0</v>
      </c>
      <c r="W1262" s="43">
        <f t="shared" si="699"/>
        <v>0</v>
      </c>
      <c r="X1262" s="49">
        <f>SUM(X1263+X1264+X1265+X1266)</f>
        <v>0</v>
      </c>
      <c r="Y1262" s="49">
        <f>SUM(Y1263+Y1264+Y1265+Y1266)</f>
        <v>0</v>
      </c>
    </row>
    <row r="1263" spans="1:25" s="57" customFormat="1" hidden="1" x14ac:dyDescent="0.25">
      <c r="A1263" s="52"/>
      <c r="B1263" s="53" t="s">
        <v>75</v>
      </c>
      <c r="C1263" s="54" t="s">
        <v>76</v>
      </c>
      <c r="D1263" s="55"/>
      <c r="E1263" s="55"/>
      <c r="F1263" s="43">
        <f t="shared" si="711"/>
        <v>0</v>
      </c>
      <c r="G1263" s="43"/>
      <c r="H1263" s="55"/>
      <c r="I1263" s="505"/>
      <c r="J1263" s="55"/>
      <c r="K1263" s="55"/>
      <c r="L1263" s="55"/>
      <c r="M1263" s="505"/>
      <c r="N1263" s="55"/>
      <c r="O1263" s="55"/>
      <c r="P1263" s="55"/>
      <c r="Q1263" s="55"/>
      <c r="R1263" s="55"/>
      <c r="S1263" s="55"/>
      <c r="T1263" s="55"/>
      <c r="U1263" s="43" t="e">
        <f>SUM(#REF!+#REF!)</f>
        <v>#REF!</v>
      </c>
      <c r="V1263" s="55"/>
      <c r="W1263" s="43">
        <f t="shared" si="699"/>
        <v>0</v>
      </c>
      <c r="X1263" s="55"/>
      <c r="Y1263" s="55"/>
    </row>
    <row r="1264" spans="1:25" s="57" customFormat="1" hidden="1" x14ac:dyDescent="0.25">
      <c r="A1264" s="52"/>
      <c r="B1264" s="53" t="s">
        <v>77</v>
      </c>
      <c r="C1264" s="54" t="s">
        <v>78</v>
      </c>
      <c r="D1264" s="55"/>
      <c r="E1264" s="55"/>
      <c r="F1264" s="43">
        <f t="shared" si="711"/>
        <v>0</v>
      </c>
      <c r="G1264" s="43"/>
      <c r="H1264" s="55"/>
      <c r="I1264" s="505"/>
      <c r="J1264" s="55"/>
      <c r="K1264" s="55"/>
      <c r="L1264" s="55"/>
      <c r="M1264" s="505"/>
      <c r="N1264" s="55"/>
      <c r="O1264" s="55"/>
      <c r="P1264" s="55"/>
      <c r="Q1264" s="55"/>
      <c r="R1264" s="55"/>
      <c r="S1264" s="55"/>
      <c r="T1264" s="55"/>
      <c r="U1264" s="43" t="e">
        <f>SUM(#REF!+#REF!)</f>
        <v>#REF!</v>
      </c>
      <c r="V1264" s="55"/>
      <c r="W1264" s="43">
        <f t="shared" si="699"/>
        <v>0</v>
      </c>
      <c r="X1264" s="55"/>
      <c r="Y1264" s="55"/>
    </row>
    <row r="1265" spans="1:25" s="57" customFormat="1" hidden="1" x14ac:dyDescent="0.25">
      <c r="A1265" s="52"/>
      <c r="B1265" s="53" t="s">
        <v>79</v>
      </c>
      <c r="C1265" s="54" t="s">
        <v>80</v>
      </c>
      <c r="D1265" s="55"/>
      <c r="E1265" s="55"/>
      <c r="F1265" s="43">
        <f t="shared" si="711"/>
        <v>0</v>
      </c>
      <c r="G1265" s="43"/>
      <c r="H1265" s="55"/>
      <c r="I1265" s="505"/>
      <c r="J1265" s="55"/>
      <c r="K1265" s="55"/>
      <c r="L1265" s="55"/>
      <c r="M1265" s="505"/>
      <c r="N1265" s="55"/>
      <c r="O1265" s="55"/>
      <c r="P1265" s="55"/>
      <c r="Q1265" s="55"/>
      <c r="R1265" s="55"/>
      <c r="S1265" s="55"/>
      <c r="T1265" s="55"/>
      <c r="U1265" s="43" t="e">
        <f>SUM(#REF!+#REF!)</f>
        <v>#REF!</v>
      </c>
      <c r="V1265" s="55"/>
      <c r="W1265" s="43">
        <f t="shared" si="699"/>
        <v>0</v>
      </c>
      <c r="X1265" s="55"/>
      <c r="Y1265" s="55"/>
    </row>
    <row r="1266" spans="1:25" s="57" customFormat="1" hidden="1" x14ac:dyDescent="0.25">
      <c r="A1266" s="52"/>
      <c r="B1266" s="53" t="s">
        <v>81</v>
      </c>
      <c r="C1266" s="54" t="s">
        <v>82</v>
      </c>
      <c r="D1266" s="55"/>
      <c r="E1266" s="55"/>
      <c r="F1266" s="43">
        <f t="shared" si="711"/>
        <v>0</v>
      </c>
      <c r="G1266" s="43"/>
      <c r="H1266" s="55"/>
      <c r="I1266" s="505"/>
      <c r="J1266" s="55"/>
      <c r="K1266" s="55"/>
      <c r="L1266" s="55"/>
      <c r="M1266" s="505"/>
      <c r="N1266" s="55"/>
      <c r="O1266" s="55"/>
      <c r="P1266" s="55"/>
      <c r="Q1266" s="55"/>
      <c r="R1266" s="55"/>
      <c r="S1266" s="55"/>
      <c r="T1266" s="55"/>
      <c r="U1266" s="43" t="e">
        <f>SUM(#REF!+#REF!)</f>
        <v>#REF!</v>
      </c>
      <c r="V1266" s="55"/>
      <c r="W1266" s="43">
        <f t="shared" si="699"/>
        <v>0</v>
      </c>
      <c r="X1266" s="55"/>
      <c r="Y1266" s="55"/>
    </row>
    <row r="1267" spans="1:25" s="61" customFormat="1" hidden="1" x14ac:dyDescent="0.25">
      <c r="A1267" s="58"/>
      <c r="B1267" s="58">
        <v>312</v>
      </c>
      <c r="C1267" s="59"/>
      <c r="D1267" s="60">
        <f>SUM(D1268)</f>
        <v>0</v>
      </c>
      <c r="E1267" s="60">
        <f t="shared" ref="E1267:V1267" si="720">SUM(E1268)</f>
        <v>0</v>
      </c>
      <c r="F1267" s="43">
        <f t="shared" si="711"/>
        <v>0</v>
      </c>
      <c r="G1267" s="60"/>
      <c r="H1267" s="60">
        <f t="shared" si="720"/>
        <v>0</v>
      </c>
      <c r="I1267" s="506">
        <f t="shared" si="720"/>
        <v>0</v>
      </c>
      <c r="J1267" s="60">
        <f t="shared" si="720"/>
        <v>0</v>
      </c>
      <c r="K1267" s="60">
        <f t="shared" si="720"/>
        <v>0</v>
      </c>
      <c r="L1267" s="60">
        <f t="shared" si="720"/>
        <v>0</v>
      </c>
      <c r="M1267" s="506">
        <f t="shared" si="720"/>
        <v>0</v>
      </c>
      <c r="N1267" s="60">
        <f t="shared" si="720"/>
        <v>0</v>
      </c>
      <c r="O1267" s="60">
        <f t="shared" si="720"/>
        <v>0</v>
      </c>
      <c r="P1267" s="60">
        <f t="shared" si="720"/>
        <v>0</v>
      </c>
      <c r="Q1267" s="60">
        <f t="shared" si="720"/>
        <v>0</v>
      </c>
      <c r="R1267" s="60">
        <f t="shared" si="720"/>
        <v>0</v>
      </c>
      <c r="S1267" s="60">
        <f t="shared" si="720"/>
        <v>0</v>
      </c>
      <c r="T1267" s="60">
        <f t="shared" si="720"/>
        <v>0</v>
      </c>
      <c r="U1267" s="43" t="e">
        <f>SUM(#REF!+#REF!)</f>
        <v>#REF!</v>
      </c>
      <c r="V1267" s="60">
        <f t="shared" si="720"/>
        <v>0</v>
      </c>
      <c r="W1267" s="43">
        <f t="shared" si="699"/>
        <v>0</v>
      </c>
      <c r="X1267" s="60">
        <f>SUM(X1268)</f>
        <v>0</v>
      </c>
      <c r="Y1267" s="60">
        <f>SUM(Y1268)</f>
        <v>0</v>
      </c>
    </row>
    <row r="1268" spans="1:25" s="57" customFormat="1" hidden="1" x14ac:dyDescent="0.25">
      <c r="A1268" s="52"/>
      <c r="B1268" s="53" t="s">
        <v>83</v>
      </c>
      <c r="C1268" s="54" t="s">
        <v>84</v>
      </c>
      <c r="D1268" s="55"/>
      <c r="E1268" s="55"/>
      <c r="F1268" s="43">
        <f t="shared" si="711"/>
        <v>0</v>
      </c>
      <c r="G1268" s="43"/>
      <c r="H1268" s="55"/>
      <c r="I1268" s="505"/>
      <c r="J1268" s="55"/>
      <c r="K1268" s="55"/>
      <c r="L1268" s="55"/>
      <c r="M1268" s="505"/>
      <c r="N1268" s="55"/>
      <c r="O1268" s="55"/>
      <c r="P1268" s="55"/>
      <c r="Q1268" s="55"/>
      <c r="R1268" s="55"/>
      <c r="S1268" s="55"/>
      <c r="T1268" s="55"/>
      <c r="U1268" s="43" t="e">
        <f>SUM(#REF!+#REF!)</f>
        <v>#REF!</v>
      </c>
      <c r="V1268" s="55"/>
      <c r="W1268" s="43">
        <f t="shared" si="699"/>
        <v>0</v>
      </c>
      <c r="X1268" s="55"/>
      <c r="Y1268" s="55"/>
    </row>
    <row r="1269" spans="1:25" s="61" customFormat="1" hidden="1" x14ac:dyDescent="0.25">
      <c r="A1269" s="58"/>
      <c r="B1269" s="58">
        <v>313</v>
      </c>
      <c r="C1269" s="59"/>
      <c r="D1269" s="60">
        <f>SUM(D1270+D1271+D1272)</f>
        <v>0</v>
      </c>
      <c r="E1269" s="60">
        <f>SUM(E1270+E1271+E1272)</f>
        <v>0</v>
      </c>
      <c r="F1269" s="43">
        <f t="shared" si="711"/>
        <v>0</v>
      </c>
      <c r="G1269" s="60"/>
      <c r="H1269" s="60">
        <f>SUM(H1270+H1271+H1272)</f>
        <v>0</v>
      </c>
      <c r="I1269" s="506">
        <f>SUM(I1270+I1271+I1272)</f>
        <v>0</v>
      </c>
      <c r="J1269" s="60">
        <f t="shared" ref="J1269:T1269" si="721">SUM(J1270+J1271+J1272)</f>
        <v>0</v>
      </c>
      <c r="K1269" s="60">
        <f t="shared" ref="K1269" si="722">SUM(K1270+K1271+K1272)</f>
        <v>0</v>
      </c>
      <c r="L1269" s="60">
        <f t="shared" si="721"/>
        <v>0</v>
      </c>
      <c r="M1269" s="506">
        <f t="shared" si="721"/>
        <v>0</v>
      </c>
      <c r="N1269" s="60">
        <f>SUM(N1270+N1271+N1272)</f>
        <v>0</v>
      </c>
      <c r="O1269" s="60">
        <f>SUM(O1270+O1271+O1272)</f>
        <v>0</v>
      </c>
      <c r="P1269" s="60">
        <f t="shared" si="721"/>
        <v>0</v>
      </c>
      <c r="Q1269" s="60">
        <f t="shared" si="721"/>
        <v>0</v>
      </c>
      <c r="R1269" s="60">
        <f t="shared" si="721"/>
        <v>0</v>
      </c>
      <c r="S1269" s="60">
        <f t="shared" si="721"/>
        <v>0</v>
      </c>
      <c r="T1269" s="60">
        <f t="shared" si="721"/>
        <v>0</v>
      </c>
      <c r="U1269" s="43" t="e">
        <f>SUM(#REF!+#REF!)</f>
        <v>#REF!</v>
      </c>
      <c r="V1269" s="60">
        <f>SUM(V1270+V1271+V1272)</f>
        <v>0</v>
      </c>
      <c r="W1269" s="43">
        <f t="shared" si="699"/>
        <v>0</v>
      </c>
      <c r="X1269" s="60">
        <f>SUM(X1270+X1271+X1272)</f>
        <v>0</v>
      </c>
      <c r="Y1269" s="60">
        <f>SUM(Y1270+Y1271+Y1272)</f>
        <v>0</v>
      </c>
    </row>
    <row r="1270" spans="1:25" s="57" customFormat="1" hidden="1" x14ac:dyDescent="0.25">
      <c r="A1270" s="52"/>
      <c r="B1270" s="53" t="s">
        <v>85</v>
      </c>
      <c r="C1270" s="54" t="s">
        <v>86</v>
      </c>
      <c r="D1270" s="55"/>
      <c r="E1270" s="55"/>
      <c r="F1270" s="43">
        <f t="shared" si="711"/>
        <v>0</v>
      </c>
      <c r="G1270" s="43"/>
      <c r="H1270" s="55"/>
      <c r="I1270" s="505"/>
      <c r="J1270" s="55"/>
      <c r="K1270" s="55"/>
      <c r="L1270" s="55"/>
      <c r="M1270" s="505"/>
      <c r="N1270" s="55"/>
      <c r="O1270" s="55"/>
      <c r="P1270" s="55"/>
      <c r="Q1270" s="55"/>
      <c r="R1270" s="55"/>
      <c r="S1270" s="55"/>
      <c r="T1270" s="55"/>
      <c r="U1270" s="43" t="e">
        <f>SUM(#REF!+#REF!)</f>
        <v>#REF!</v>
      </c>
      <c r="V1270" s="55"/>
      <c r="W1270" s="43">
        <f t="shared" si="699"/>
        <v>0</v>
      </c>
      <c r="X1270" s="55"/>
      <c r="Y1270" s="55"/>
    </row>
    <row r="1271" spans="1:25" s="57" customFormat="1" hidden="1" x14ac:dyDescent="0.25">
      <c r="A1271" s="52"/>
      <c r="B1271" s="53" t="s">
        <v>87</v>
      </c>
      <c r="C1271" s="54" t="s">
        <v>88</v>
      </c>
      <c r="D1271" s="55"/>
      <c r="E1271" s="55"/>
      <c r="F1271" s="43">
        <f t="shared" si="711"/>
        <v>0</v>
      </c>
      <c r="G1271" s="43"/>
      <c r="H1271" s="55"/>
      <c r="I1271" s="505"/>
      <c r="J1271" s="55"/>
      <c r="K1271" s="55"/>
      <c r="L1271" s="55"/>
      <c r="M1271" s="505"/>
      <c r="N1271" s="55"/>
      <c r="O1271" s="55"/>
      <c r="P1271" s="55"/>
      <c r="Q1271" s="55"/>
      <c r="R1271" s="55"/>
      <c r="S1271" s="55"/>
      <c r="T1271" s="55"/>
      <c r="U1271" s="43" t="e">
        <f>SUM(#REF!+#REF!)</f>
        <v>#REF!</v>
      </c>
      <c r="V1271" s="55"/>
      <c r="W1271" s="43">
        <f t="shared" si="699"/>
        <v>0</v>
      </c>
      <c r="X1271" s="55"/>
      <c r="Y1271" s="55"/>
    </row>
    <row r="1272" spans="1:25" s="57" customFormat="1" ht="12.75" hidden="1" customHeight="1" x14ac:dyDescent="0.25">
      <c r="A1272" s="52"/>
      <c r="B1272" s="53" t="s">
        <v>89</v>
      </c>
      <c r="C1272" s="54" t="s">
        <v>90</v>
      </c>
      <c r="D1272" s="55"/>
      <c r="E1272" s="55"/>
      <c r="F1272" s="43">
        <f t="shared" si="711"/>
        <v>0</v>
      </c>
      <c r="G1272" s="43"/>
      <c r="H1272" s="55"/>
      <c r="I1272" s="505"/>
      <c r="J1272" s="55"/>
      <c r="K1272" s="55"/>
      <c r="L1272" s="55"/>
      <c r="M1272" s="505"/>
      <c r="N1272" s="55"/>
      <c r="O1272" s="55"/>
      <c r="P1272" s="55"/>
      <c r="Q1272" s="55"/>
      <c r="R1272" s="55"/>
      <c r="S1272" s="55"/>
      <c r="T1272" s="55"/>
      <c r="U1272" s="43" t="e">
        <f>SUM(#REF!+#REF!)</f>
        <v>#REF!</v>
      </c>
      <c r="V1272" s="55"/>
      <c r="W1272" s="43">
        <f t="shared" si="699"/>
        <v>0</v>
      </c>
      <c r="X1272" s="55"/>
      <c r="Y1272" s="55"/>
    </row>
    <row r="1273" spans="1:25" s="61" customFormat="1" ht="12.75" hidden="1" customHeight="1" x14ac:dyDescent="0.25">
      <c r="A1273" s="58"/>
      <c r="B1273" s="58">
        <v>32</v>
      </c>
      <c r="C1273" s="59"/>
      <c r="D1273" s="60">
        <f>SUM(D1274+D1279+D1286+D1296+D1298)</f>
        <v>0</v>
      </c>
      <c r="E1273" s="60">
        <f>SUM(E1274+E1279+E1286+E1296+E1298)</f>
        <v>0</v>
      </c>
      <c r="F1273" s="43">
        <f t="shared" si="711"/>
        <v>0</v>
      </c>
      <c r="G1273" s="60"/>
      <c r="H1273" s="60">
        <f>SUM(H1274+H1279+H1286+H1296+H1298)</f>
        <v>0</v>
      </c>
      <c r="I1273" s="506">
        <f>SUM(I1274+I1279+I1286+I1296+I1298)</f>
        <v>0</v>
      </c>
      <c r="J1273" s="60">
        <f t="shared" ref="J1273:T1273" si="723">SUM(J1274+J1279+J1286+J1296+J1298)</f>
        <v>0</v>
      </c>
      <c r="K1273" s="60">
        <f t="shared" ref="K1273" si="724">SUM(K1274+K1279+K1286+K1296+K1298)</f>
        <v>0</v>
      </c>
      <c r="L1273" s="60">
        <f t="shared" si="723"/>
        <v>0</v>
      </c>
      <c r="M1273" s="506">
        <f t="shared" si="723"/>
        <v>0</v>
      </c>
      <c r="N1273" s="60">
        <f>SUM(N1274+N1279+N1286+N1296+N1298)</f>
        <v>0</v>
      </c>
      <c r="O1273" s="60">
        <f>SUM(O1274+O1279+O1286+O1296+O1298)</f>
        <v>0</v>
      </c>
      <c r="P1273" s="60">
        <f t="shared" si="723"/>
        <v>0</v>
      </c>
      <c r="Q1273" s="60">
        <f t="shared" si="723"/>
        <v>0</v>
      </c>
      <c r="R1273" s="60">
        <f t="shared" si="723"/>
        <v>0</v>
      </c>
      <c r="S1273" s="60">
        <f t="shared" si="723"/>
        <v>0</v>
      </c>
      <c r="T1273" s="60">
        <f t="shared" si="723"/>
        <v>0</v>
      </c>
      <c r="U1273" s="43" t="e">
        <f>SUM(#REF!+#REF!)</f>
        <v>#REF!</v>
      </c>
      <c r="V1273" s="60">
        <f>SUM(V1274+V1279+V1286+V1296+V1298)</f>
        <v>0</v>
      </c>
      <c r="W1273" s="43">
        <f t="shared" si="699"/>
        <v>0</v>
      </c>
      <c r="X1273" s="60">
        <f>SUM(X1274+X1279+X1286+X1296+X1298)</f>
        <v>0</v>
      </c>
      <c r="Y1273" s="60">
        <f>SUM(Y1274+Y1279+Y1286+Y1296+Y1298)</f>
        <v>0</v>
      </c>
    </row>
    <row r="1274" spans="1:25" s="61" customFormat="1" ht="12.75" hidden="1" customHeight="1" x14ac:dyDescent="0.25">
      <c r="A1274" s="58"/>
      <c r="B1274" s="58">
        <v>321</v>
      </c>
      <c r="C1274" s="59"/>
      <c r="D1274" s="60">
        <f>SUM(D1275+D1276+D1277+D1278)</f>
        <v>0</v>
      </c>
      <c r="E1274" s="60">
        <f>SUM(E1275+E1276+E1277+E1278)</f>
        <v>0</v>
      </c>
      <c r="F1274" s="43">
        <f t="shared" si="711"/>
        <v>0</v>
      </c>
      <c r="G1274" s="60"/>
      <c r="H1274" s="60">
        <f>SUM(H1275+H1276+H1277+H1278)</f>
        <v>0</v>
      </c>
      <c r="I1274" s="506">
        <f>SUM(I1275+I1276+I1277+I1278)</f>
        <v>0</v>
      </c>
      <c r="J1274" s="60">
        <f t="shared" ref="J1274:T1274" si="725">SUM(J1275+J1276+J1277+J1278)</f>
        <v>0</v>
      </c>
      <c r="K1274" s="60">
        <f t="shared" ref="K1274" si="726">SUM(K1275+K1276+K1277+K1278)</f>
        <v>0</v>
      </c>
      <c r="L1274" s="60">
        <f t="shared" si="725"/>
        <v>0</v>
      </c>
      <c r="M1274" s="506">
        <f t="shared" si="725"/>
        <v>0</v>
      </c>
      <c r="N1274" s="60">
        <f>SUM(N1275+N1276+N1277+N1278)</f>
        <v>0</v>
      </c>
      <c r="O1274" s="60">
        <f>SUM(O1275+O1276+O1277+O1278)</f>
        <v>0</v>
      </c>
      <c r="P1274" s="60">
        <f t="shared" si="725"/>
        <v>0</v>
      </c>
      <c r="Q1274" s="60">
        <f t="shared" si="725"/>
        <v>0</v>
      </c>
      <c r="R1274" s="60">
        <f t="shared" si="725"/>
        <v>0</v>
      </c>
      <c r="S1274" s="60">
        <f t="shared" si="725"/>
        <v>0</v>
      </c>
      <c r="T1274" s="60">
        <f t="shared" si="725"/>
        <v>0</v>
      </c>
      <c r="U1274" s="43" t="e">
        <f>SUM(#REF!+#REF!)</f>
        <v>#REF!</v>
      </c>
      <c r="V1274" s="60">
        <f>SUM(V1275+V1276+V1277+V1278)</f>
        <v>0</v>
      </c>
      <c r="W1274" s="43">
        <f t="shared" si="699"/>
        <v>0</v>
      </c>
      <c r="X1274" s="60">
        <f>SUM(X1275+X1276+X1277+X1278)</f>
        <v>0</v>
      </c>
      <c r="Y1274" s="60">
        <f>SUM(Y1275+Y1276+Y1277+Y1278)</f>
        <v>0</v>
      </c>
    </row>
    <row r="1275" spans="1:25" s="57" customFormat="1" hidden="1" x14ac:dyDescent="0.25">
      <c r="A1275" s="52"/>
      <c r="B1275" s="53" t="s">
        <v>91</v>
      </c>
      <c r="C1275" s="54" t="s">
        <v>92</v>
      </c>
      <c r="D1275" s="55"/>
      <c r="E1275" s="55"/>
      <c r="F1275" s="43">
        <f t="shared" si="711"/>
        <v>0</v>
      </c>
      <c r="G1275" s="43"/>
      <c r="H1275" s="55"/>
      <c r="I1275" s="505"/>
      <c r="J1275" s="55"/>
      <c r="K1275" s="55"/>
      <c r="L1275" s="55"/>
      <c r="M1275" s="505"/>
      <c r="N1275" s="55"/>
      <c r="O1275" s="55"/>
      <c r="P1275" s="55"/>
      <c r="Q1275" s="55"/>
      <c r="R1275" s="55"/>
      <c r="S1275" s="55"/>
      <c r="T1275" s="55"/>
      <c r="U1275" s="43" t="e">
        <f>SUM(#REF!+#REF!)</f>
        <v>#REF!</v>
      </c>
      <c r="V1275" s="55"/>
      <c r="W1275" s="43">
        <f t="shared" si="699"/>
        <v>0</v>
      </c>
      <c r="X1275" s="55"/>
      <c r="Y1275" s="55"/>
    </row>
    <row r="1276" spans="1:25" s="57" customFormat="1" hidden="1" x14ac:dyDescent="0.25">
      <c r="A1276" s="52"/>
      <c r="B1276" s="53" t="s">
        <v>93</v>
      </c>
      <c r="C1276" s="54" t="s">
        <v>94</v>
      </c>
      <c r="D1276" s="55"/>
      <c r="E1276" s="55"/>
      <c r="F1276" s="43">
        <f t="shared" si="711"/>
        <v>0</v>
      </c>
      <c r="G1276" s="43"/>
      <c r="H1276" s="55"/>
      <c r="I1276" s="505"/>
      <c r="J1276" s="55"/>
      <c r="K1276" s="55"/>
      <c r="L1276" s="55"/>
      <c r="M1276" s="505"/>
      <c r="N1276" s="55"/>
      <c r="O1276" s="55"/>
      <c r="P1276" s="55"/>
      <c r="Q1276" s="55"/>
      <c r="R1276" s="55"/>
      <c r="S1276" s="55"/>
      <c r="T1276" s="55"/>
      <c r="U1276" s="43" t="e">
        <f>SUM(#REF!+#REF!)</f>
        <v>#REF!</v>
      </c>
      <c r="V1276" s="55"/>
      <c r="W1276" s="43">
        <f t="shared" si="699"/>
        <v>0</v>
      </c>
      <c r="X1276" s="55"/>
      <c r="Y1276" s="55"/>
    </row>
    <row r="1277" spans="1:25" s="57" customFormat="1" hidden="1" x14ac:dyDescent="0.25">
      <c r="A1277" s="52"/>
      <c r="B1277" s="53" t="s">
        <v>95</v>
      </c>
      <c r="C1277" s="54" t="s">
        <v>96</v>
      </c>
      <c r="D1277" s="55"/>
      <c r="E1277" s="55"/>
      <c r="F1277" s="43">
        <f t="shared" si="711"/>
        <v>0</v>
      </c>
      <c r="G1277" s="43"/>
      <c r="H1277" s="55"/>
      <c r="I1277" s="505"/>
      <c r="J1277" s="55"/>
      <c r="K1277" s="55"/>
      <c r="L1277" s="55"/>
      <c r="M1277" s="505"/>
      <c r="N1277" s="55"/>
      <c r="O1277" s="55"/>
      <c r="P1277" s="55"/>
      <c r="Q1277" s="55"/>
      <c r="R1277" s="55"/>
      <c r="S1277" s="55"/>
      <c r="T1277" s="55"/>
      <c r="U1277" s="43" t="e">
        <f>SUM(#REF!+#REF!)</f>
        <v>#REF!</v>
      </c>
      <c r="V1277" s="55"/>
      <c r="W1277" s="43">
        <f t="shared" si="699"/>
        <v>0</v>
      </c>
      <c r="X1277" s="55"/>
      <c r="Y1277" s="55"/>
    </row>
    <row r="1278" spans="1:25" s="57" customFormat="1" hidden="1" x14ac:dyDescent="0.25">
      <c r="A1278" s="52"/>
      <c r="B1278" s="52">
        <v>3214</v>
      </c>
      <c r="C1278" s="54" t="s">
        <v>97</v>
      </c>
      <c r="D1278" s="55"/>
      <c r="E1278" s="55"/>
      <c r="F1278" s="43">
        <f t="shared" si="711"/>
        <v>0</v>
      </c>
      <c r="G1278" s="43"/>
      <c r="H1278" s="55"/>
      <c r="I1278" s="505"/>
      <c r="J1278" s="55"/>
      <c r="K1278" s="55"/>
      <c r="L1278" s="55"/>
      <c r="M1278" s="505"/>
      <c r="N1278" s="55"/>
      <c r="O1278" s="55"/>
      <c r="P1278" s="55"/>
      <c r="Q1278" s="55"/>
      <c r="R1278" s="55"/>
      <c r="S1278" s="55"/>
      <c r="T1278" s="55"/>
      <c r="U1278" s="43" t="e">
        <f>SUM(#REF!+#REF!)</f>
        <v>#REF!</v>
      </c>
      <c r="V1278" s="55"/>
      <c r="W1278" s="43">
        <f t="shared" si="699"/>
        <v>0</v>
      </c>
      <c r="X1278" s="55"/>
      <c r="Y1278" s="55"/>
    </row>
    <row r="1279" spans="1:25" s="61" customFormat="1" hidden="1" x14ac:dyDescent="0.25">
      <c r="A1279" s="58"/>
      <c r="B1279" s="58">
        <v>322</v>
      </c>
      <c r="C1279" s="59"/>
      <c r="D1279" s="60">
        <f>SUM(D1280+D1281+D1282+D1283+D1284+D1285)</f>
        <v>0</v>
      </c>
      <c r="E1279" s="60">
        <f>SUM(E1280+E1281+E1282+E1283+E1284+E1285)</f>
        <v>0</v>
      </c>
      <c r="F1279" s="43">
        <f t="shared" si="711"/>
        <v>0</v>
      </c>
      <c r="G1279" s="60"/>
      <c r="H1279" s="60">
        <f>SUM(H1280+H1281+H1282+H1283+H1284+H1285)</f>
        <v>0</v>
      </c>
      <c r="I1279" s="506">
        <f>SUM(I1280+I1281+I1282+I1283+I1284+I1285)</f>
        <v>0</v>
      </c>
      <c r="J1279" s="60">
        <f t="shared" ref="J1279:T1279" si="727">SUM(J1280+J1281+J1282+J1283+J1284+J1285)</f>
        <v>0</v>
      </c>
      <c r="K1279" s="60">
        <f t="shared" ref="K1279" si="728">SUM(K1280+K1281+K1282+K1283+K1284+K1285)</f>
        <v>0</v>
      </c>
      <c r="L1279" s="60">
        <f t="shared" si="727"/>
        <v>0</v>
      </c>
      <c r="M1279" s="506">
        <f t="shared" si="727"/>
        <v>0</v>
      </c>
      <c r="N1279" s="60">
        <f>SUM(N1280+N1281+N1282+N1283+N1284+N1285)</f>
        <v>0</v>
      </c>
      <c r="O1279" s="60">
        <f>SUM(O1280+O1281+O1282+O1283+O1284+O1285)</f>
        <v>0</v>
      </c>
      <c r="P1279" s="60">
        <f t="shared" si="727"/>
        <v>0</v>
      </c>
      <c r="Q1279" s="60">
        <f t="shared" si="727"/>
        <v>0</v>
      </c>
      <c r="R1279" s="60">
        <f t="shared" si="727"/>
        <v>0</v>
      </c>
      <c r="S1279" s="60">
        <f t="shared" si="727"/>
        <v>0</v>
      </c>
      <c r="T1279" s="60">
        <f t="shared" si="727"/>
        <v>0</v>
      </c>
      <c r="U1279" s="43" t="e">
        <f>SUM(#REF!+#REF!)</f>
        <v>#REF!</v>
      </c>
      <c r="V1279" s="60">
        <f>SUM(V1280+V1281+V1282+V1283+V1284+V1285)</f>
        <v>0</v>
      </c>
      <c r="W1279" s="43">
        <f t="shared" si="699"/>
        <v>0</v>
      </c>
      <c r="X1279" s="60">
        <f>SUM(X1280+X1281+X1282+X1283+X1284+X1285)</f>
        <v>0</v>
      </c>
      <c r="Y1279" s="60">
        <f>SUM(Y1280+Y1281+Y1282+Y1283+Y1284+Y1285)</f>
        <v>0</v>
      </c>
    </row>
    <row r="1280" spans="1:25" s="57" customFormat="1" hidden="1" x14ac:dyDescent="0.25">
      <c r="A1280" s="52"/>
      <c r="B1280" s="53" t="s">
        <v>98</v>
      </c>
      <c r="C1280" s="54" t="s">
        <v>99</v>
      </c>
      <c r="D1280" s="55"/>
      <c r="E1280" s="55"/>
      <c r="F1280" s="43">
        <f t="shared" si="711"/>
        <v>0</v>
      </c>
      <c r="G1280" s="43"/>
      <c r="H1280" s="55"/>
      <c r="I1280" s="505"/>
      <c r="J1280" s="55"/>
      <c r="K1280" s="55"/>
      <c r="L1280" s="55"/>
      <c r="M1280" s="505"/>
      <c r="N1280" s="55"/>
      <c r="O1280" s="55"/>
      <c r="P1280" s="55"/>
      <c r="Q1280" s="55"/>
      <c r="R1280" s="55"/>
      <c r="S1280" s="55"/>
      <c r="T1280" s="55"/>
      <c r="U1280" s="43" t="e">
        <f>SUM(#REF!+#REF!)</f>
        <v>#REF!</v>
      </c>
      <c r="V1280" s="55"/>
      <c r="W1280" s="43">
        <f t="shared" si="699"/>
        <v>0</v>
      </c>
      <c r="X1280" s="55"/>
      <c r="Y1280" s="55"/>
    </row>
    <row r="1281" spans="1:25" s="57" customFormat="1" hidden="1" x14ac:dyDescent="0.25">
      <c r="A1281" s="52"/>
      <c r="B1281" s="53" t="s">
        <v>100</v>
      </c>
      <c r="C1281" s="54" t="s">
        <v>187</v>
      </c>
      <c r="D1281" s="55"/>
      <c r="E1281" s="55"/>
      <c r="F1281" s="43">
        <f t="shared" si="711"/>
        <v>0</v>
      </c>
      <c r="G1281" s="43"/>
      <c r="H1281" s="55"/>
      <c r="I1281" s="505"/>
      <c r="J1281" s="55"/>
      <c r="K1281" s="55"/>
      <c r="L1281" s="55"/>
      <c r="M1281" s="505"/>
      <c r="N1281" s="55"/>
      <c r="O1281" s="55"/>
      <c r="P1281" s="55"/>
      <c r="Q1281" s="55"/>
      <c r="R1281" s="55"/>
      <c r="S1281" s="55"/>
      <c r="T1281" s="55"/>
      <c r="U1281" s="43" t="e">
        <f>SUM(#REF!+#REF!)</f>
        <v>#REF!</v>
      </c>
      <c r="V1281" s="55"/>
      <c r="W1281" s="43">
        <f t="shared" si="699"/>
        <v>0</v>
      </c>
      <c r="X1281" s="55"/>
      <c r="Y1281" s="55"/>
    </row>
    <row r="1282" spans="1:25" s="57" customFormat="1" hidden="1" x14ac:dyDescent="0.25">
      <c r="A1282" s="52"/>
      <c r="B1282" s="53" t="s">
        <v>102</v>
      </c>
      <c r="C1282" s="54" t="s">
        <v>103</v>
      </c>
      <c r="D1282" s="55"/>
      <c r="E1282" s="55"/>
      <c r="F1282" s="43">
        <f t="shared" si="711"/>
        <v>0</v>
      </c>
      <c r="G1282" s="43"/>
      <c r="H1282" s="55"/>
      <c r="I1282" s="505"/>
      <c r="J1282" s="55"/>
      <c r="K1282" s="55"/>
      <c r="L1282" s="55"/>
      <c r="M1282" s="505"/>
      <c r="N1282" s="55"/>
      <c r="O1282" s="55"/>
      <c r="P1282" s="55"/>
      <c r="Q1282" s="55"/>
      <c r="R1282" s="55"/>
      <c r="S1282" s="55"/>
      <c r="T1282" s="55"/>
      <c r="U1282" s="43" t="e">
        <f>SUM(#REF!+#REF!)</f>
        <v>#REF!</v>
      </c>
      <c r="V1282" s="55"/>
      <c r="W1282" s="43">
        <f t="shared" si="699"/>
        <v>0</v>
      </c>
      <c r="X1282" s="55"/>
      <c r="Y1282" s="55"/>
    </row>
    <row r="1283" spans="1:25" s="57" customFormat="1" hidden="1" x14ac:dyDescent="0.25">
      <c r="A1283" s="52"/>
      <c r="B1283" s="53" t="s">
        <v>104</v>
      </c>
      <c r="C1283" s="54" t="s">
        <v>105</v>
      </c>
      <c r="D1283" s="55"/>
      <c r="E1283" s="55"/>
      <c r="F1283" s="43">
        <f t="shared" si="711"/>
        <v>0</v>
      </c>
      <c r="G1283" s="43"/>
      <c r="H1283" s="55"/>
      <c r="I1283" s="505"/>
      <c r="J1283" s="55"/>
      <c r="K1283" s="55"/>
      <c r="L1283" s="55"/>
      <c r="M1283" s="505"/>
      <c r="N1283" s="55"/>
      <c r="O1283" s="55"/>
      <c r="P1283" s="55"/>
      <c r="Q1283" s="55"/>
      <c r="R1283" s="55"/>
      <c r="S1283" s="55"/>
      <c r="T1283" s="55"/>
      <c r="U1283" s="43" t="e">
        <f>SUM(#REF!+#REF!)</f>
        <v>#REF!</v>
      </c>
      <c r="V1283" s="55"/>
      <c r="W1283" s="43">
        <f t="shared" si="699"/>
        <v>0</v>
      </c>
      <c r="X1283" s="55"/>
      <c r="Y1283" s="55"/>
    </row>
    <row r="1284" spans="1:25" s="57" customFormat="1" hidden="1" x14ac:dyDescent="0.25">
      <c r="A1284" s="52"/>
      <c r="B1284" s="53" t="s">
        <v>106</v>
      </c>
      <c r="C1284" s="54" t="s">
        <v>107</v>
      </c>
      <c r="D1284" s="55"/>
      <c r="E1284" s="55"/>
      <c r="F1284" s="43">
        <f t="shared" si="711"/>
        <v>0</v>
      </c>
      <c r="G1284" s="43"/>
      <c r="H1284" s="55"/>
      <c r="I1284" s="505"/>
      <c r="J1284" s="55"/>
      <c r="K1284" s="55"/>
      <c r="L1284" s="55"/>
      <c r="M1284" s="505"/>
      <c r="N1284" s="55"/>
      <c r="O1284" s="55"/>
      <c r="P1284" s="55"/>
      <c r="Q1284" s="55"/>
      <c r="R1284" s="55"/>
      <c r="S1284" s="55"/>
      <c r="T1284" s="55"/>
      <c r="U1284" s="43" t="e">
        <f>SUM(#REF!+#REF!)</f>
        <v>#REF!</v>
      </c>
      <c r="V1284" s="55"/>
      <c r="W1284" s="43">
        <f t="shared" si="699"/>
        <v>0</v>
      </c>
      <c r="X1284" s="55"/>
      <c r="Y1284" s="55"/>
    </row>
    <row r="1285" spans="1:25" s="57" customFormat="1" hidden="1" x14ac:dyDescent="0.25">
      <c r="A1285" s="52"/>
      <c r="B1285" s="62" t="s">
        <v>108</v>
      </c>
      <c r="C1285" s="54" t="s">
        <v>109</v>
      </c>
      <c r="D1285" s="55"/>
      <c r="E1285" s="55"/>
      <c r="F1285" s="43">
        <f t="shared" si="711"/>
        <v>0</v>
      </c>
      <c r="G1285" s="43"/>
      <c r="H1285" s="55"/>
      <c r="I1285" s="505"/>
      <c r="J1285" s="55"/>
      <c r="K1285" s="55"/>
      <c r="L1285" s="55"/>
      <c r="M1285" s="505"/>
      <c r="N1285" s="55"/>
      <c r="O1285" s="55"/>
      <c r="P1285" s="55"/>
      <c r="Q1285" s="55"/>
      <c r="R1285" s="55"/>
      <c r="S1285" s="55"/>
      <c r="T1285" s="55"/>
      <c r="U1285" s="43" t="e">
        <f>SUM(#REF!+#REF!)</f>
        <v>#REF!</v>
      </c>
      <c r="V1285" s="55"/>
      <c r="W1285" s="43">
        <f t="shared" si="699"/>
        <v>0</v>
      </c>
      <c r="X1285" s="55"/>
      <c r="Y1285" s="55"/>
    </row>
    <row r="1286" spans="1:25" s="61" customFormat="1" hidden="1" x14ac:dyDescent="0.25">
      <c r="A1286" s="58"/>
      <c r="B1286" s="58">
        <v>323</v>
      </c>
      <c r="C1286" s="59"/>
      <c r="D1286" s="60">
        <f>SUM(D1287+D1288+D1289+D1290+D1291+D1292+D1293+D1294+D1295)</f>
        <v>0</v>
      </c>
      <c r="E1286" s="60">
        <f>SUM(E1287+E1288+E1289+E1290+E1291+E1292+E1293+E1294+E1295)</f>
        <v>0</v>
      </c>
      <c r="F1286" s="43">
        <f t="shared" si="711"/>
        <v>0</v>
      </c>
      <c r="G1286" s="60"/>
      <c r="H1286" s="60">
        <f>SUM(H1287+H1288+H1289+H1290+H1291+H1292+H1293+H1294+H1295)</f>
        <v>0</v>
      </c>
      <c r="I1286" s="506">
        <f>SUM(I1287+I1288+I1289+I1290+I1291+I1292+I1293+I1294+I1295)</f>
        <v>0</v>
      </c>
      <c r="J1286" s="60">
        <f t="shared" ref="J1286:T1286" si="729">SUM(J1287+J1288+J1289+J1290+J1291+J1292+J1293+J1294+J1295)</f>
        <v>0</v>
      </c>
      <c r="K1286" s="60">
        <f t="shared" ref="K1286" si="730">SUM(K1287+K1288+K1289+K1290+K1291+K1292+K1293+K1294+K1295)</f>
        <v>0</v>
      </c>
      <c r="L1286" s="60">
        <f t="shared" si="729"/>
        <v>0</v>
      </c>
      <c r="M1286" s="506">
        <f t="shared" si="729"/>
        <v>0</v>
      </c>
      <c r="N1286" s="60">
        <f>SUM(N1287+N1288+N1289+N1290+N1291+N1292+N1293+N1294+N1295)</f>
        <v>0</v>
      </c>
      <c r="O1286" s="60">
        <f>SUM(O1287+O1288+O1289+O1290+O1291+O1292+O1293+O1294+O1295)</f>
        <v>0</v>
      </c>
      <c r="P1286" s="60">
        <f t="shared" si="729"/>
        <v>0</v>
      </c>
      <c r="Q1286" s="60">
        <f t="shared" si="729"/>
        <v>0</v>
      </c>
      <c r="R1286" s="60">
        <f t="shared" si="729"/>
        <v>0</v>
      </c>
      <c r="S1286" s="60">
        <f t="shared" si="729"/>
        <v>0</v>
      </c>
      <c r="T1286" s="60">
        <f t="shared" si="729"/>
        <v>0</v>
      </c>
      <c r="U1286" s="43" t="e">
        <f>SUM(#REF!+#REF!)</f>
        <v>#REF!</v>
      </c>
      <c r="V1286" s="60">
        <f>SUM(V1287+V1288+V1289+V1290+V1291+V1292+V1293+V1294+V1295)</f>
        <v>0</v>
      </c>
      <c r="W1286" s="43">
        <f t="shared" si="699"/>
        <v>0</v>
      </c>
      <c r="X1286" s="60">
        <f>SUM(X1287+X1288+X1289+X1290+X1291+X1292+X1293+X1294+X1295)</f>
        <v>0</v>
      </c>
      <c r="Y1286" s="60">
        <f>SUM(Y1287+Y1288+Y1289+Y1290+Y1291+Y1292+Y1293+Y1294+Y1295)</f>
        <v>0</v>
      </c>
    </row>
    <row r="1287" spans="1:25" s="57" customFormat="1" hidden="1" x14ac:dyDescent="0.25">
      <c r="A1287" s="52"/>
      <c r="B1287" s="53" t="s">
        <v>110</v>
      </c>
      <c r="C1287" s="54" t="s">
        <v>111</v>
      </c>
      <c r="D1287" s="55"/>
      <c r="E1287" s="55"/>
      <c r="F1287" s="43">
        <f t="shared" si="711"/>
        <v>0</v>
      </c>
      <c r="G1287" s="43"/>
      <c r="H1287" s="55"/>
      <c r="I1287" s="505"/>
      <c r="J1287" s="55"/>
      <c r="K1287" s="55"/>
      <c r="L1287" s="55"/>
      <c r="M1287" s="505"/>
      <c r="N1287" s="55"/>
      <c r="O1287" s="55"/>
      <c r="P1287" s="55"/>
      <c r="Q1287" s="55"/>
      <c r="R1287" s="55"/>
      <c r="S1287" s="55"/>
      <c r="T1287" s="55"/>
      <c r="U1287" s="43" t="e">
        <f>SUM(#REF!+#REF!)</f>
        <v>#REF!</v>
      </c>
      <c r="V1287" s="55"/>
      <c r="W1287" s="43">
        <f t="shared" si="699"/>
        <v>0</v>
      </c>
      <c r="X1287" s="55"/>
      <c r="Y1287" s="55"/>
    </row>
    <row r="1288" spans="1:25" s="57" customFormat="1" hidden="1" x14ac:dyDescent="0.25">
      <c r="A1288" s="52"/>
      <c r="B1288" s="53" t="s">
        <v>112</v>
      </c>
      <c r="C1288" s="54" t="s">
        <v>113</v>
      </c>
      <c r="D1288" s="55"/>
      <c r="E1288" s="55"/>
      <c r="F1288" s="43">
        <f t="shared" si="711"/>
        <v>0</v>
      </c>
      <c r="G1288" s="43"/>
      <c r="H1288" s="55"/>
      <c r="I1288" s="505"/>
      <c r="J1288" s="55"/>
      <c r="K1288" s="55"/>
      <c r="L1288" s="55"/>
      <c r="M1288" s="505"/>
      <c r="N1288" s="55"/>
      <c r="O1288" s="55"/>
      <c r="P1288" s="55"/>
      <c r="Q1288" s="55"/>
      <c r="R1288" s="55"/>
      <c r="S1288" s="55"/>
      <c r="T1288" s="55"/>
      <c r="U1288" s="43" t="e">
        <f>SUM(#REF!+#REF!)</f>
        <v>#REF!</v>
      </c>
      <c r="V1288" s="55"/>
      <c r="W1288" s="43">
        <f t="shared" si="699"/>
        <v>0</v>
      </c>
      <c r="X1288" s="55"/>
      <c r="Y1288" s="55"/>
    </row>
    <row r="1289" spans="1:25" s="57" customFormat="1" hidden="1" x14ac:dyDescent="0.25">
      <c r="A1289" s="52"/>
      <c r="B1289" s="53" t="s">
        <v>114</v>
      </c>
      <c r="C1289" s="54" t="s">
        <v>115</v>
      </c>
      <c r="D1289" s="55"/>
      <c r="E1289" s="55"/>
      <c r="F1289" s="43">
        <f t="shared" si="711"/>
        <v>0</v>
      </c>
      <c r="G1289" s="43"/>
      <c r="H1289" s="55"/>
      <c r="I1289" s="505"/>
      <c r="J1289" s="55"/>
      <c r="K1289" s="55"/>
      <c r="L1289" s="55"/>
      <c r="M1289" s="505"/>
      <c r="N1289" s="55"/>
      <c r="O1289" s="55"/>
      <c r="P1289" s="55"/>
      <c r="Q1289" s="55"/>
      <c r="R1289" s="55"/>
      <c r="S1289" s="55"/>
      <c r="T1289" s="55"/>
      <c r="U1289" s="43" t="e">
        <f>SUM(#REF!+#REF!)</f>
        <v>#REF!</v>
      </c>
      <c r="V1289" s="55"/>
      <c r="W1289" s="43">
        <f t="shared" si="699"/>
        <v>0</v>
      </c>
      <c r="X1289" s="55"/>
      <c r="Y1289" s="55"/>
    </row>
    <row r="1290" spans="1:25" s="57" customFormat="1" hidden="1" x14ac:dyDescent="0.25">
      <c r="A1290" s="52"/>
      <c r="B1290" s="53" t="s">
        <v>116</v>
      </c>
      <c r="C1290" s="54" t="s">
        <v>117</v>
      </c>
      <c r="D1290" s="55"/>
      <c r="E1290" s="55"/>
      <c r="F1290" s="43">
        <f t="shared" si="711"/>
        <v>0</v>
      </c>
      <c r="G1290" s="43"/>
      <c r="H1290" s="55"/>
      <c r="I1290" s="505"/>
      <c r="J1290" s="55"/>
      <c r="K1290" s="55"/>
      <c r="L1290" s="55"/>
      <c r="M1290" s="505"/>
      <c r="N1290" s="55"/>
      <c r="O1290" s="55"/>
      <c r="P1290" s="55"/>
      <c r="Q1290" s="55"/>
      <c r="R1290" s="55"/>
      <c r="S1290" s="55"/>
      <c r="T1290" s="55"/>
      <c r="U1290" s="43" t="e">
        <f>SUM(#REF!+#REF!)</f>
        <v>#REF!</v>
      </c>
      <c r="V1290" s="55"/>
      <c r="W1290" s="43">
        <f t="shared" si="699"/>
        <v>0</v>
      </c>
      <c r="X1290" s="55"/>
      <c r="Y1290" s="55"/>
    </row>
    <row r="1291" spans="1:25" s="57" customFormat="1" hidden="1" x14ac:dyDescent="0.25">
      <c r="A1291" s="52"/>
      <c r="B1291" s="53" t="s">
        <v>118</v>
      </c>
      <c r="C1291" s="54" t="s">
        <v>119</v>
      </c>
      <c r="D1291" s="55"/>
      <c r="E1291" s="55"/>
      <c r="F1291" s="43">
        <f t="shared" ref="F1291:F1317" si="731">SUM(H1291:T1291)</f>
        <v>0</v>
      </c>
      <c r="G1291" s="43"/>
      <c r="H1291" s="55"/>
      <c r="I1291" s="505"/>
      <c r="J1291" s="55"/>
      <c r="K1291" s="55"/>
      <c r="L1291" s="55"/>
      <c r="M1291" s="505"/>
      <c r="N1291" s="55"/>
      <c r="O1291" s="55"/>
      <c r="P1291" s="55"/>
      <c r="Q1291" s="55"/>
      <c r="R1291" s="55"/>
      <c r="S1291" s="55"/>
      <c r="T1291" s="55"/>
      <c r="U1291" s="43" t="e">
        <f>SUM(#REF!+#REF!)</f>
        <v>#REF!</v>
      </c>
      <c r="V1291" s="55"/>
      <c r="W1291" s="43">
        <f t="shared" ref="W1291:W1354" si="732">SUM(H1291:R1291)</f>
        <v>0</v>
      </c>
      <c r="X1291" s="55"/>
      <c r="Y1291" s="55"/>
    </row>
    <row r="1292" spans="1:25" s="57" customFormat="1" hidden="1" x14ac:dyDescent="0.25">
      <c r="A1292" s="52"/>
      <c r="B1292" s="53" t="s">
        <v>120</v>
      </c>
      <c r="C1292" s="54" t="s">
        <v>121</v>
      </c>
      <c r="D1292" s="55"/>
      <c r="E1292" s="55"/>
      <c r="F1292" s="43">
        <f t="shared" si="731"/>
        <v>0</v>
      </c>
      <c r="G1292" s="43"/>
      <c r="H1292" s="55"/>
      <c r="I1292" s="505"/>
      <c r="J1292" s="55"/>
      <c r="K1292" s="55"/>
      <c r="L1292" s="55"/>
      <c r="M1292" s="505"/>
      <c r="N1292" s="55"/>
      <c r="O1292" s="55"/>
      <c r="P1292" s="55"/>
      <c r="Q1292" s="55"/>
      <c r="R1292" s="55"/>
      <c r="S1292" s="55"/>
      <c r="T1292" s="55"/>
      <c r="U1292" s="43" t="e">
        <f>SUM(#REF!+#REF!)</f>
        <v>#REF!</v>
      </c>
      <c r="V1292" s="55"/>
      <c r="W1292" s="43">
        <f t="shared" si="732"/>
        <v>0</v>
      </c>
      <c r="X1292" s="55"/>
      <c r="Y1292" s="55"/>
    </row>
    <row r="1293" spans="1:25" s="57" customFormat="1" hidden="1" x14ac:dyDescent="0.25">
      <c r="A1293" s="52"/>
      <c r="B1293" s="53" t="s">
        <v>122</v>
      </c>
      <c r="C1293" s="54" t="s">
        <v>123</v>
      </c>
      <c r="D1293" s="55"/>
      <c r="E1293" s="55"/>
      <c r="F1293" s="43">
        <f t="shared" si="731"/>
        <v>0</v>
      </c>
      <c r="G1293" s="43"/>
      <c r="H1293" s="55"/>
      <c r="I1293" s="505"/>
      <c r="J1293" s="55"/>
      <c r="K1293" s="55"/>
      <c r="L1293" s="55"/>
      <c r="M1293" s="505"/>
      <c r="N1293" s="55"/>
      <c r="O1293" s="55"/>
      <c r="P1293" s="55"/>
      <c r="Q1293" s="55"/>
      <c r="R1293" s="55"/>
      <c r="S1293" s="55"/>
      <c r="T1293" s="55"/>
      <c r="U1293" s="43" t="e">
        <f>SUM(#REF!+#REF!)</f>
        <v>#REF!</v>
      </c>
      <c r="V1293" s="55"/>
      <c r="W1293" s="43">
        <f t="shared" si="732"/>
        <v>0</v>
      </c>
      <c r="X1293" s="55"/>
      <c r="Y1293" s="55"/>
    </row>
    <row r="1294" spans="1:25" s="57" customFormat="1" hidden="1" x14ac:dyDescent="0.25">
      <c r="A1294" s="52"/>
      <c r="B1294" s="53" t="s">
        <v>124</v>
      </c>
      <c r="C1294" s="54" t="s">
        <v>125</v>
      </c>
      <c r="D1294" s="55"/>
      <c r="E1294" s="55"/>
      <c r="F1294" s="43">
        <f t="shared" si="731"/>
        <v>0</v>
      </c>
      <c r="G1294" s="43"/>
      <c r="H1294" s="55"/>
      <c r="I1294" s="505"/>
      <c r="J1294" s="55"/>
      <c r="K1294" s="55"/>
      <c r="L1294" s="55"/>
      <c r="M1294" s="505"/>
      <c r="N1294" s="55"/>
      <c r="O1294" s="55"/>
      <c r="P1294" s="55"/>
      <c r="Q1294" s="55"/>
      <c r="R1294" s="55"/>
      <c r="S1294" s="55"/>
      <c r="T1294" s="55"/>
      <c r="U1294" s="43" t="e">
        <f>SUM(#REF!+#REF!)</f>
        <v>#REF!</v>
      </c>
      <c r="V1294" s="55"/>
      <c r="W1294" s="43">
        <f t="shared" si="732"/>
        <v>0</v>
      </c>
      <c r="X1294" s="55"/>
      <c r="Y1294" s="55"/>
    </row>
    <row r="1295" spans="1:25" s="57" customFormat="1" hidden="1" x14ac:dyDescent="0.25">
      <c r="A1295" s="52"/>
      <c r="B1295" s="53" t="s">
        <v>126</v>
      </c>
      <c r="C1295" s="54" t="s">
        <v>127</v>
      </c>
      <c r="D1295" s="55"/>
      <c r="E1295" s="55"/>
      <c r="F1295" s="43">
        <f t="shared" si="731"/>
        <v>0</v>
      </c>
      <c r="G1295" s="43"/>
      <c r="H1295" s="55"/>
      <c r="I1295" s="505"/>
      <c r="J1295" s="55"/>
      <c r="K1295" s="55"/>
      <c r="L1295" s="55"/>
      <c r="M1295" s="505"/>
      <c r="N1295" s="55"/>
      <c r="O1295" s="55"/>
      <c r="P1295" s="55"/>
      <c r="Q1295" s="55"/>
      <c r="R1295" s="55"/>
      <c r="S1295" s="55"/>
      <c r="T1295" s="55"/>
      <c r="U1295" s="43" t="e">
        <f>SUM(#REF!+#REF!)</f>
        <v>#REF!</v>
      </c>
      <c r="V1295" s="55"/>
      <c r="W1295" s="43">
        <f t="shared" si="732"/>
        <v>0</v>
      </c>
      <c r="X1295" s="55"/>
      <c r="Y1295" s="55"/>
    </row>
    <row r="1296" spans="1:25" s="61" customFormat="1" hidden="1" x14ac:dyDescent="0.25">
      <c r="A1296" s="58"/>
      <c r="B1296" s="58">
        <v>324</v>
      </c>
      <c r="C1296" s="59"/>
      <c r="D1296" s="60">
        <f>SUM(D1297)</f>
        <v>0</v>
      </c>
      <c r="E1296" s="60">
        <f t="shared" ref="E1296:V1296" si="733">SUM(E1297)</f>
        <v>0</v>
      </c>
      <c r="F1296" s="43">
        <f t="shared" si="731"/>
        <v>0</v>
      </c>
      <c r="G1296" s="60"/>
      <c r="H1296" s="60">
        <f t="shared" si="733"/>
        <v>0</v>
      </c>
      <c r="I1296" s="506">
        <f t="shared" si="733"/>
        <v>0</v>
      </c>
      <c r="J1296" s="60">
        <f t="shared" si="733"/>
        <v>0</v>
      </c>
      <c r="K1296" s="60">
        <f t="shared" si="733"/>
        <v>0</v>
      </c>
      <c r="L1296" s="60">
        <f t="shared" si="733"/>
        <v>0</v>
      </c>
      <c r="M1296" s="506">
        <f t="shared" si="733"/>
        <v>0</v>
      </c>
      <c r="N1296" s="60">
        <f t="shared" si="733"/>
        <v>0</v>
      </c>
      <c r="O1296" s="60">
        <f t="shared" si="733"/>
        <v>0</v>
      </c>
      <c r="P1296" s="60">
        <f t="shared" si="733"/>
        <v>0</v>
      </c>
      <c r="Q1296" s="60">
        <f t="shared" si="733"/>
        <v>0</v>
      </c>
      <c r="R1296" s="60">
        <f t="shared" si="733"/>
        <v>0</v>
      </c>
      <c r="S1296" s="60">
        <f t="shared" si="733"/>
        <v>0</v>
      </c>
      <c r="T1296" s="60">
        <f t="shared" si="733"/>
        <v>0</v>
      </c>
      <c r="U1296" s="43" t="e">
        <f>SUM(#REF!+#REF!)</f>
        <v>#REF!</v>
      </c>
      <c r="V1296" s="60">
        <f t="shared" si="733"/>
        <v>0</v>
      </c>
      <c r="W1296" s="43">
        <f t="shared" si="732"/>
        <v>0</v>
      </c>
      <c r="X1296" s="60">
        <f>SUM(X1297)</f>
        <v>0</v>
      </c>
      <c r="Y1296" s="60">
        <f>SUM(Y1297)</f>
        <v>0</v>
      </c>
    </row>
    <row r="1297" spans="1:25" s="57" customFormat="1" hidden="1" x14ac:dyDescent="0.25">
      <c r="A1297" s="52"/>
      <c r="B1297" s="63" t="s">
        <v>128</v>
      </c>
      <c r="C1297" s="54" t="s">
        <v>129</v>
      </c>
      <c r="D1297" s="55"/>
      <c r="E1297" s="55"/>
      <c r="F1297" s="43">
        <f t="shared" si="731"/>
        <v>0</v>
      </c>
      <c r="G1297" s="43"/>
      <c r="H1297" s="55"/>
      <c r="I1297" s="505"/>
      <c r="J1297" s="55"/>
      <c r="K1297" s="55"/>
      <c r="L1297" s="55"/>
      <c r="M1297" s="505"/>
      <c r="N1297" s="55"/>
      <c r="O1297" s="55"/>
      <c r="P1297" s="55"/>
      <c r="Q1297" s="55"/>
      <c r="R1297" s="55"/>
      <c r="S1297" s="55"/>
      <c r="T1297" s="55"/>
      <c r="U1297" s="43" t="e">
        <f>SUM(#REF!+#REF!)</f>
        <v>#REF!</v>
      </c>
      <c r="V1297" s="55"/>
      <c r="W1297" s="43">
        <f t="shared" si="732"/>
        <v>0</v>
      </c>
      <c r="X1297" s="55"/>
      <c r="Y1297" s="55"/>
    </row>
    <row r="1298" spans="1:25" s="61" customFormat="1" hidden="1" x14ac:dyDescent="0.25">
      <c r="A1298" s="58"/>
      <c r="B1298" s="64" t="s">
        <v>130</v>
      </c>
      <c r="C1298" s="59"/>
      <c r="D1298" s="60">
        <f>SUM(D1299+D1300+D1301+D1302+D1303+D1304+D1305)</f>
        <v>0</v>
      </c>
      <c r="E1298" s="60">
        <f>SUM(E1299+E1300+E1301+E1302+E1303+E1304+E1305)</f>
        <v>0</v>
      </c>
      <c r="F1298" s="43">
        <f t="shared" si="731"/>
        <v>0</v>
      </c>
      <c r="G1298" s="60"/>
      <c r="H1298" s="60">
        <f>SUM(H1299+H1300+H1301+H1302+H1303+H1304+H1305)</f>
        <v>0</v>
      </c>
      <c r="I1298" s="506">
        <f>SUM(I1299+I1300+I1301+I1302+I1303+I1304+I1305)</f>
        <v>0</v>
      </c>
      <c r="J1298" s="60">
        <f t="shared" ref="J1298:T1298" si="734">SUM(J1299+J1300+J1301+J1302+J1303+J1304+J1305)</f>
        <v>0</v>
      </c>
      <c r="K1298" s="60">
        <f t="shared" ref="K1298" si="735">SUM(K1299+K1300+K1301+K1302+K1303+K1304+K1305)</f>
        <v>0</v>
      </c>
      <c r="L1298" s="60">
        <f t="shared" si="734"/>
        <v>0</v>
      </c>
      <c r="M1298" s="506">
        <f t="shared" si="734"/>
        <v>0</v>
      </c>
      <c r="N1298" s="60">
        <f>SUM(N1299+N1300+N1301+N1302+N1303+N1304+N1305)</f>
        <v>0</v>
      </c>
      <c r="O1298" s="60">
        <f>SUM(O1299+O1300+O1301+O1302+O1303+O1304+O1305)</f>
        <v>0</v>
      </c>
      <c r="P1298" s="60">
        <f t="shared" si="734"/>
        <v>0</v>
      </c>
      <c r="Q1298" s="60">
        <f t="shared" si="734"/>
        <v>0</v>
      </c>
      <c r="R1298" s="60">
        <f t="shared" si="734"/>
        <v>0</v>
      </c>
      <c r="S1298" s="60">
        <f t="shared" si="734"/>
        <v>0</v>
      </c>
      <c r="T1298" s="60">
        <f t="shared" si="734"/>
        <v>0</v>
      </c>
      <c r="U1298" s="43" t="e">
        <f>SUM(#REF!+#REF!)</f>
        <v>#REF!</v>
      </c>
      <c r="V1298" s="60">
        <f>SUM(V1299+V1300+V1301+V1302+V1303+V1304+V1305)</f>
        <v>0</v>
      </c>
      <c r="W1298" s="43">
        <f t="shared" si="732"/>
        <v>0</v>
      </c>
      <c r="X1298" s="60">
        <f>SUM(X1299+X1300+X1301+X1302+X1303+X1304+X1305)</f>
        <v>0</v>
      </c>
      <c r="Y1298" s="60">
        <f>SUM(Y1299+Y1300+Y1301+Y1302+Y1303+Y1304+Y1305)</f>
        <v>0</v>
      </c>
    </row>
    <row r="1299" spans="1:25" s="57" customFormat="1" ht="12.75" hidden="1" customHeight="1" x14ac:dyDescent="0.25">
      <c r="A1299" s="52"/>
      <c r="B1299" s="53" t="s">
        <v>131</v>
      </c>
      <c r="C1299" s="54" t="s">
        <v>132</v>
      </c>
      <c r="D1299" s="55"/>
      <c r="E1299" s="55"/>
      <c r="F1299" s="43">
        <f t="shared" si="731"/>
        <v>0</v>
      </c>
      <c r="G1299" s="43"/>
      <c r="H1299" s="55"/>
      <c r="I1299" s="505"/>
      <c r="J1299" s="55"/>
      <c r="K1299" s="55"/>
      <c r="L1299" s="55"/>
      <c r="M1299" s="505"/>
      <c r="N1299" s="55"/>
      <c r="O1299" s="55"/>
      <c r="P1299" s="55"/>
      <c r="Q1299" s="55"/>
      <c r="R1299" s="55"/>
      <c r="S1299" s="55"/>
      <c r="T1299" s="55"/>
      <c r="U1299" s="43" t="e">
        <f>SUM(#REF!+#REF!)</f>
        <v>#REF!</v>
      </c>
      <c r="V1299" s="55"/>
      <c r="W1299" s="43">
        <f t="shared" si="732"/>
        <v>0</v>
      </c>
      <c r="X1299" s="55"/>
      <c r="Y1299" s="55"/>
    </row>
    <row r="1300" spans="1:25" s="57" customFormat="1" hidden="1" x14ac:dyDescent="0.25">
      <c r="A1300" s="52"/>
      <c r="B1300" s="53" t="s">
        <v>133</v>
      </c>
      <c r="C1300" s="54" t="s">
        <v>134</v>
      </c>
      <c r="D1300" s="55"/>
      <c r="E1300" s="55"/>
      <c r="F1300" s="43">
        <f t="shared" si="731"/>
        <v>0</v>
      </c>
      <c r="G1300" s="43"/>
      <c r="H1300" s="55"/>
      <c r="I1300" s="505"/>
      <c r="J1300" s="55"/>
      <c r="K1300" s="55"/>
      <c r="L1300" s="55"/>
      <c r="M1300" s="505"/>
      <c r="N1300" s="55"/>
      <c r="O1300" s="55"/>
      <c r="P1300" s="55"/>
      <c r="Q1300" s="55"/>
      <c r="R1300" s="55"/>
      <c r="S1300" s="55"/>
      <c r="T1300" s="55"/>
      <c r="U1300" s="43" t="e">
        <f>SUM(#REF!+#REF!)</f>
        <v>#REF!</v>
      </c>
      <c r="V1300" s="55"/>
      <c r="W1300" s="43">
        <f t="shared" si="732"/>
        <v>0</v>
      </c>
      <c r="X1300" s="55"/>
      <c r="Y1300" s="55"/>
    </row>
    <row r="1301" spans="1:25" s="57" customFormat="1" hidden="1" x14ac:dyDescent="0.25">
      <c r="A1301" s="52"/>
      <c r="B1301" s="53" t="s">
        <v>135</v>
      </c>
      <c r="C1301" s="54" t="s">
        <v>136</v>
      </c>
      <c r="D1301" s="55"/>
      <c r="E1301" s="55"/>
      <c r="F1301" s="43">
        <f t="shared" si="731"/>
        <v>0</v>
      </c>
      <c r="G1301" s="43"/>
      <c r="H1301" s="55"/>
      <c r="I1301" s="505"/>
      <c r="J1301" s="55"/>
      <c r="K1301" s="55"/>
      <c r="L1301" s="55"/>
      <c r="M1301" s="505"/>
      <c r="N1301" s="55"/>
      <c r="O1301" s="55"/>
      <c r="P1301" s="55"/>
      <c r="Q1301" s="55"/>
      <c r="R1301" s="55"/>
      <c r="S1301" s="55"/>
      <c r="T1301" s="55"/>
      <c r="U1301" s="43" t="e">
        <f>SUM(#REF!+#REF!)</f>
        <v>#REF!</v>
      </c>
      <c r="V1301" s="55"/>
      <c r="W1301" s="43">
        <f t="shared" si="732"/>
        <v>0</v>
      </c>
      <c r="X1301" s="55"/>
      <c r="Y1301" s="55"/>
    </row>
    <row r="1302" spans="1:25" s="57" customFormat="1" hidden="1" x14ac:dyDescent="0.25">
      <c r="A1302" s="52"/>
      <c r="B1302" s="53" t="s">
        <v>137</v>
      </c>
      <c r="C1302" s="54" t="s">
        <v>138</v>
      </c>
      <c r="D1302" s="55"/>
      <c r="E1302" s="55"/>
      <c r="F1302" s="43">
        <f t="shared" si="731"/>
        <v>0</v>
      </c>
      <c r="G1302" s="43"/>
      <c r="H1302" s="55"/>
      <c r="I1302" s="505"/>
      <c r="J1302" s="55"/>
      <c r="K1302" s="55"/>
      <c r="L1302" s="55"/>
      <c r="M1302" s="505"/>
      <c r="N1302" s="55"/>
      <c r="O1302" s="55"/>
      <c r="P1302" s="55"/>
      <c r="Q1302" s="55"/>
      <c r="R1302" s="55"/>
      <c r="S1302" s="55"/>
      <c r="T1302" s="55"/>
      <c r="U1302" s="43" t="e">
        <f>SUM(#REF!+#REF!)</f>
        <v>#REF!</v>
      </c>
      <c r="V1302" s="55"/>
      <c r="W1302" s="43">
        <f t="shared" si="732"/>
        <v>0</v>
      </c>
      <c r="X1302" s="55"/>
      <c r="Y1302" s="55"/>
    </row>
    <row r="1303" spans="1:25" s="57" customFormat="1" hidden="1" x14ac:dyDescent="0.25">
      <c r="A1303" s="52"/>
      <c r="B1303" s="52">
        <v>3295</v>
      </c>
      <c r="C1303" s="54" t="s">
        <v>139</v>
      </c>
      <c r="D1303" s="55"/>
      <c r="E1303" s="55"/>
      <c r="F1303" s="43">
        <f t="shared" si="731"/>
        <v>0</v>
      </c>
      <c r="G1303" s="43"/>
      <c r="H1303" s="55"/>
      <c r="I1303" s="505"/>
      <c r="J1303" s="55"/>
      <c r="K1303" s="55"/>
      <c r="L1303" s="55"/>
      <c r="M1303" s="505"/>
      <c r="N1303" s="55"/>
      <c r="O1303" s="55"/>
      <c r="P1303" s="55"/>
      <c r="Q1303" s="55"/>
      <c r="R1303" s="55"/>
      <c r="S1303" s="55"/>
      <c r="T1303" s="55"/>
      <c r="U1303" s="43" t="e">
        <f>SUM(#REF!+#REF!)</f>
        <v>#REF!</v>
      </c>
      <c r="V1303" s="55"/>
      <c r="W1303" s="43">
        <f t="shared" si="732"/>
        <v>0</v>
      </c>
      <c r="X1303" s="55"/>
      <c r="Y1303" s="55"/>
    </row>
    <row r="1304" spans="1:25" s="57" customFormat="1" hidden="1" x14ac:dyDescent="0.25">
      <c r="A1304" s="52"/>
      <c r="B1304" s="52">
        <v>3296</v>
      </c>
      <c r="C1304" s="65" t="s">
        <v>140</v>
      </c>
      <c r="D1304" s="55"/>
      <c r="E1304" s="55"/>
      <c r="F1304" s="43">
        <f t="shared" si="731"/>
        <v>0</v>
      </c>
      <c r="G1304" s="43"/>
      <c r="H1304" s="55"/>
      <c r="I1304" s="505"/>
      <c r="J1304" s="55"/>
      <c r="K1304" s="55"/>
      <c r="L1304" s="55"/>
      <c r="M1304" s="505"/>
      <c r="N1304" s="55"/>
      <c r="O1304" s="55"/>
      <c r="P1304" s="55"/>
      <c r="Q1304" s="55"/>
      <c r="R1304" s="55"/>
      <c r="S1304" s="55"/>
      <c r="T1304" s="55"/>
      <c r="U1304" s="43" t="e">
        <f>SUM(#REF!+#REF!)</f>
        <v>#REF!</v>
      </c>
      <c r="V1304" s="55"/>
      <c r="W1304" s="43">
        <f t="shared" si="732"/>
        <v>0</v>
      </c>
      <c r="X1304" s="55"/>
      <c r="Y1304" s="55"/>
    </row>
    <row r="1305" spans="1:25" s="57" customFormat="1" hidden="1" x14ac:dyDescent="0.25">
      <c r="A1305" s="52"/>
      <c r="B1305" s="53" t="s">
        <v>141</v>
      </c>
      <c r="C1305" s="54" t="s">
        <v>142</v>
      </c>
      <c r="D1305" s="55"/>
      <c r="E1305" s="55"/>
      <c r="F1305" s="43">
        <f t="shared" si="731"/>
        <v>0</v>
      </c>
      <c r="G1305" s="43"/>
      <c r="H1305" s="55"/>
      <c r="I1305" s="505"/>
      <c r="J1305" s="55"/>
      <c r="K1305" s="55"/>
      <c r="L1305" s="55"/>
      <c r="M1305" s="505"/>
      <c r="N1305" s="55"/>
      <c r="O1305" s="55"/>
      <c r="P1305" s="55"/>
      <c r="Q1305" s="55"/>
      <c r="R1305" s="55"/>
      <c r="S1305" s="55"/>
      <c r="T1305" s="55"/>
      <c r="U1305" s="43" t="e">
        <f>SUM(#REF!+#REF!)</f>
        <v>#REF!</v>
      </c>
      <c r="V1305" s="55"/>
      <c r="W1305" s="43">
        <f t="shared" si="732"/>
        <v>0</v>
      </c>
      <c r="X1305" s="55"/>
      <c r="Y1305" s="55"/>
    </row>
    <row r="1306" spans="1:25" s="61" customFormat="1" hidden="1" x14ac:dyDescent="0.25">
      <c r="A1306" s="50"/>
      <c r="B1306" s="58">
        <v>34</v>
      </c>
      <c r="C1306" s="59" t="s">
        <v>143</v>
      </c>
      <c r="D1306" s="60">
        <f>SUM(D1307+D1312)</f>
        <v>0</v>
      </c>
      <c r="E1306" s="60">
        <f>SUM(E1307+E1312)</f>
        <v>0</v>
      </c>
      <c r="F1306" s="43">
        <f t="shared" si="731"/>
        <v>0</v>
      </c>
      <c r="G1306" s="60"/>
      <c r="H1306" s="60">
        <f>SUM(H1307+H1312)</f>
        <v>0</v>
      </c>
      <c r="I1306" s="506">
        <f>SUM(I1307+I1312)</f>
        <v>0</v>
      </c>
      <c r="J1306" s="60">
        <f t="shared" ref="J1306:T1306" si="736">SUM(J1307+J1312)</f>
        <v>0</v>
      </c>
      <c r="K1306" s="60">
        <f t="shared" ref="K1306" si="737">SUM(K1307+K1312)</f>
        <v>0</v>
      </c>
      <c r="L1306" s="60">
        <f t="shared" si="736"/>
        <v>0</v>
      </c>
      <c r="M1306" s="506">
        <f t="shared" si="736"/>
        <v>0</v>
      </c>
      <c r="N1306" s="60">
        <f>SUM(N1307+N1312)</f>
        <v>0</v>
      </c>
      <c r="O1306" s="60">
        <f>SUM(O1307+O1312)</f>
        <v>0</v>
      </c>
      <c r="P1306" s="60">
        <f t="shared" si="736"/>
        <v>0</v>
      </c>
      <c r="Q1306" s="60">
        <f t="shared" si="736"/>
        <v>0</v>
      </c>
      <c r="R1306" s="60">
        <f t="shared" si="736"/>
        <v>0</v>
      </c>
      <c r="S1306" s="60">
        <f t="shared" si="736"/>
        <v>0</v>
      </c>
      <c r="T1306" s="60">
        <f t="shared" si="736"/>
        <v>0</v>
      </c>
      <c r="U1306" s="43" t="e">
        <f>SUM(#REF!+#REF!)</f>
        <v>#REF!</v>
      </c>
      <c r="V1306" s="60">
        <f>SUM(V1307+V1312)</f>
        <v>0</v>
      </c>
      <c r="W1306" s="43">
        <f t="shared" si="732"/>
        <v>0</v>
      </c>
      <c r="X1306" s="60">
        <f>SUM(X1307+X1312)</f>
        <v>0</v>
      </c>
      <c r="Y1306" s="60">
        <f>SUM(Y1307+Y1312)</f>
        <v>0</v>
      </c>
    </row>
    <row r="1307" spans="1:25" s="61" customFormat="1" hidden="1" x14ac:dyDescent="0.25">
      <c r="A1307" s="58"/>
      <c r="B1307" s="58">
        <v>342</v>
      </c>
      <c r="C1307" s="59" t="s">
        <v>144</v>
      </c>
      <c r="D1307" s="60">
        <f>SUM(D1308+D1309+D1310+D1311)</f>
        <v>0</v>
      </c>
      <c r="E1307" s="60">
        <f>SUM(E1308+E1309+E1310+E1311)</f>
        <v>0</v>
      </c>
      <c r="F1307" s="43">
        <f t="shared" si="731"/>
        <v>0</v>
      </c>
      <c r="G1307" s="60"/>
      <c r="H1307" s="60">
        <f>SUM(H1308+H1309+H1310+H1311)</f>
        <v>0</v>
      </c>
      <c r="I1307" s="506">
        <f>SUM(I1308+I1309+I1310+I1311)</f>
        <v>0</v>
      </c>
      <c r="J1307" s="60">
        <f t="shared" ref="J1307:T1307" si="738">SUM(J1308+J1309+J1310+J1311)</f>
        <v>0</v>
      </c>
      <c r="K1307" s="60">
        <f t="shared" ref="K1307" si="739">SUM(K1308+K1309+K1310+K1311)</f>
        <v>0</v>
      </c>
      <c r="L1307" s="60">
        <f t="shared" si="738"/>
        <v>0</v>
      </c>
      <c r="M1307" s="506">
        <f t="shared" si="738"/>
        <v>0</v>
      </c>
      <c r="N1307" s="60">
        <f>SUM(N1308+N1309+N1310+N1311)</f>
        <v>0</v>
      </c>
      <c r="O1307" s="60">
        <f>SUM(O1308+O1309+O1310+O1311)</f>
        <v>0</v>
      </c>
      <c r="P1307" s="60">
        <f t="shared" si="738"/>
        <v>0</v>
      </c>
      <c r="Q1307" s="60">
        <f t="shared" si="738"/>
        <v>0</v>
      </c>
      <c r="R1307" s="60">
        <f t="shared" si="738"/>
        <v>0</v>
      </c>
      <c r="S1307" s="60">
        <f t="shared" si="738"/>
        <v>0</v>
      </c>
      <c r="T1307" s="60">
        <f t="shared" si="738"/>
        <v>0</v>
      </c>
      <c r="U1307" s="43" t="e">
        <f>SUM(#REF!+#REF!)</f>
        <v>#REF!</v>
      </c>
      <c r="V1307" s="60">
        <f>SUM(V1308+V1309+V1310+V1311)</f>
        <v>0</v>
      </c>
      <c r="W1307" s="43">
        <f t="shared" si="732"/>
        <v>0</v>
      </c>
      <c r="X1307" s="60">
        <f>SUM(X1308+X1309+X1310+X1311)</f>
        <v>0</v>
      </c>
      <c r="Y1307" s="60">
        <f>SUM(Y1308+Y1309+Y1310+Y1311)</f>
        <v>0</v>
      </c>
    </row>
    <row r="1308" spans="1:25" s="57" customFormat="1" ht="27.75" hidden="1" customHeight="1" x14ac:dyDescent="0.25">
      <c r="A1308" s="52"/>
      <c r="B1308" s="53" t="s">
        <v>145</v>
      </c>
      <c r="C1308" s="54" t="s">
        <v>146</v>
      </c>
      <c r="D1308" s="55"/>
      <c r="E1308" s="55"/>
      <c r="F1308" s="43">
        <f t="shared" si="731"/>
        <v>0</v>
      </c>
      <c r="G1308" s="43"/>
      <c r="H1308" s="55"/>
      <c r="I1308" s="505"/>
      <c r="J1308" s="55"/>
      <c r="K1308" s="55"/>
      <c r="L1308" s="55"/>
      <c r="M1308" s="505"/>
      <c r="N1308" s="55"/>
      <c r="O1308" s="55"/>
      <c r="P1308" s="55"/>
      <c r="Q1308" s="55"/>
      <c r="R1308" s="55"/>
      <c r="S1308" s="55"/>
      <c r="T1308" s="55"/>
      <c r="U1308" s="43" t="e">
        <f>SUM(#REF!+#REF!)</f>
        <v>#REF!</v>
      </c>
      <c r="V1308" s="55"/>
      <c r="W1308" s="43">
        <f t="shared" si="732"/>
        <v>0</v>
      </c>
      <c r="X1308" s="55"/>
      <c r="Y1308" s="55"/>
    </row>
    <row r="1309" spans="1:25" s="57" customFormat="1" hidden="1" x14ac:dyDescent="0.25">
      <c r="A1309" s="52"/>
      <c r="B1309" s="52">
        <v>3426</v>
      </c>
      <c r="C1309" s="54" t="s">
        <v>147</v>
      </c>
      <c r="D1309" s="55"/>
      <c r="E1309" s="55"/>
      <c r="F1309" s="43">
        <f t="shared" si="731"/>
        <v>0</v>
      </c>
      <c r="G1309" s="43"/>
      <c r="H1309" s="55"/>
      <c r="I1309" s="505"/>
      <c r="J1309" s="55"/>
      <c r="K1309" s="55"/>
      <c r="L1309" s="55"/>
      <c r="M1309" s="505"/>
      <c r="N1309" s="55"/>
      <c r="O1309" s="55"/>
      <c r="P1309" s="55"/>
      <c r="Q1309" s="55"/>
      <c r="R1309" s="55"/>
      <c r="S1309" s="55"/>
      <c r="T1309" s="55"/>
      <c r="U1309" s="43" t="e">
        <f>SUM(#REF!+#REF!)</f>
        <v>#REF!</v>
      </c>
      <c r="V1309" s="55"/>
      <c r="W1309" s="43">
        <f t="shared" si="732"/>
        <v>0</v>
      </c>
      <c r="X1309" s="55"/>
      <c r="Y1309" s="55"/>
    </row>
    <row r="1310" spans="1:25" s="57" customFormat="1" ht="27" hidden="1" x14ac:dyDescent="0.25">
      <c r="A1310" s="52"/>
      <c r="B1310" s="52">
        <v>3427</v>
      </c>
      <c r="C1310" s="54" t="s">
        <v>148</v>
      </c>
      <c r="D1310" s="55"/>
      <c r="E1310" s="55"/>
      <c r="F1310" s="43">
        <f t="shared" si="731"/>
        <v>0</v>
      </c>
      <c r="G1310" s="43"/>
      <c r="H1310" s="55"/>
      <c r="I1310" s="505"/>
      <c r="J1310" s="55"/>
      <c r="K1310" s="55"/>
      <c r="L1310" s="55"/>
      <c r="M1310" s="505"/>
      <c r="N1310" s="55"/>
      <c r="O1310" s="55"/>
      <c r="P1310" s="55"/>
      <c r="Q1310" s="55"/>
      <c r="R1310" s="55"/>
      <c r="S1310" s="55"/>
      <c r="T1310" s="55"/>
      <c r="U1310" s="43" t="e">
        <f>SUM(#REF!+#REF!)</f>
        <v>#REF!</v>
      </c>
      <c r="V1310" s="55"/>
      <c r="W1310" s="43">
        <f t="shared" si="732"/>
        <v>0</v>
      </c>
      <c r="X1310" s="55"/>
      <c r="Y1310" s="55"/>
    </row>
    <row r="1311" spans="1:25" s="57" customFormat="1" hidden="1" x14ac:dyDescent="0.25">
      <c r="A1311" s="52"/>
      <c r="B1311" s="52">
        <v>3428</v>
      </c>
      <c r="C1311" s="54" t="s">
        <v>149</v>
      </c>
      <c r="D1311" s="55"/>
      <c r="E1311" s="55"/>
      <c r="F1311" s="43">
        <f t="shared" si="731"/>
        <v>0</v>
      </c>
      <c r="G1311" s="43"/>
      <c r="H1311" s="55"/>
      <c r="I1311" s="505"/>
      <c r="J1311" s="55"/>
      <c r="K1311" s="55"/>
      <c r="L1311" s="55"/>
      <c r="M1311" s="505"/>
      <c r="N1311" s="55"/>
      <c r="O1311" s="55"/>
      <c r="P1311" s="55"/>
      <c r="Q1311" s="55"/>
      <c r="R1311" s="55"/>
      <c r="S1311" s="55"/>
      <c r="T1311" s="55"/>
      <c r="U1311" s="43" t="e">
        <f>SUM(#REF!+#REF!)</f>
        <v>#REF!</v>
      </c>
      <c r="V1311" s="55"/>
      <c r="W1311" s="43">
        <f t="shared" si="732"/>
        <v>0</v>
      </c>
      <c r="X1311" s="55"/>
      <c r="Y1311" s="55"/>
    </row>
    <row r="1312" spans="1:25" s="61" customFormat="1" hidden="1" x14ac:dyDescent="0.25">
      <c r="A1312" s="58"/>
      <c r="B1312" s="58">
        <v>343</v>
      </c>
      <c r="C1312" s="59"/>
      <c r="D1312" s="60">
        <f>SUM(D1313+D1314+D1315+D1316)</f>
        <v>0</v>
      </c>
      <c r="E1312" s="60">
        <f>SUM(E1313+E1314+E1315+E1316)</f>
        <v>0</v>
      </c>
      <c r="F1312" s="43">
        <f t="shared" si="731"/>
        <v>0</v>
      </c>
      <c r="G1312" s="60"/>
      <c r="H1312" s="60">
        <f>SUM(H1313+H1314+H1315+H1316)</f>
        <v>0</v>
      </c>
      <c r="I1312" s="506">
        <f>SUM(I1313+I1314+I1315+I1316)</f>
        <v>0</v>
      </c>
      <c r="J1312" s="60">
        <f t="shared" ref="J1312:T1312" si="740">SUM(J1313+J1314+J1315+J1316)</f>
        <v>0</v>
      </c>
      <c r="K1312" s="60">
        <f t="shared" ref="K1312" si="741">SUM(K1313+K1314+K1315+K1316)</f>
        <v>0</v>
      </c>
      <c r="L1312" s="60">
        <f t="shared" si="740"/>
        <v>0</v>
      </c>
      <c r="M1312" s="506">
        <f t="shared" si="740"/>
        <v>0</v>
      </c>
      <c r="N1312" s="60">
        <f>SUM(N1313+N1314+N1315+N1316)</f>
        <v>0</v>
      </c>
      <c r="O1312" s="60">
        <f>SUM(O1313+O1314+O1315+O1316)</f>
        <v>0</v>
      </c>
      <c r="P1312" s="60">
        <f t="shared" si="740"/>
        <v>0</v>
      </c>
      <c r="Q1312" s="60">
        <f t="shared" si="740"/>
        <v>0</v>
      </c>
      <c r="R1312" s="60">
        <f t="shared" si="740"/>
        <v>0</v>
      </c>
      <c r="S1312" s="60">
        <f t="shared" si="740"/>
        <v>0</v>
      </c>
      <c r="T1312" s="60">
        <f t="shared" si="740"/>
        <v>0</v>
      </c>
      <c r="U1312" s="43" t="e">
        <f>SUM(#REF!+#REF!)</f>
        <v>#REF!</v>
      </c>
      <c r="V1312" s="60">
        <f>SUM(V1313+V1314+V1315+V1316)</f>
        <v>0</v>
      </c>
      <c r="W1312" s="43">
        <f t="shared" si="732"/>
        <v>0</v>
      </c>
      <c r="X1312" s="60">
        <f>SUM(X1313+X1314+X1315+X1316)</f>
        <v>0</v>
      </c>
      <c r="Y1312" s="60">
        <f>SUM(Y1313+Y1314+Y1315+Y1316)</f>
        <v>0</v>
      </c>
    </row>
    <row r="1313" spans="1:25" s="57" customFormat="1" hidden="1" x14ac:dyDescent="0.25">
      <c r="A1313" s="52"/>
      <c r="B1313" s="53" t="s">
        <v>150</v>
      </c>
      <c r="C1313" s="54" t="s">
        <v>151</v>
      </c>
      <c r="D1313" s="55"/>
      <c r="E1313" s="55"/>
      <c r="F1313" s="43">
        <f t="shared" si="731"/>
        <v>0</v>
      </c>
      <c r="G1313" s="43"/>
      <c r="H1313" s="55"/>
      <c r="I1313" s="505"/>
      <c r="J1313" s="55"/>
      <c r="K1313" s="55"/>
      <c r="L1313" s="55"/>
      <c r="M1313" s="505"/>
      <c r="N1313" s="55"/>
      <c r="O1313" s="55"/>
      <c r="P1313" s="55"/>
      <c r="Q1313" s="55"/>
      <c r="R1313" s="55"/>
      <c r="S1313" s="55"/>
      <c r="T1313" s="55"/>
      <c r="U1313" s="43" t="e">
        <f>SUM(#REF!+#REF!)</f>
        <v>#REF!</v>
      </c>
      <c r="V1313" s="55"/>
      <c r="W1313" s="43">
        <f t="shared" si="732"/>
        <v>0</v>
      </c>
      <c r="X1313" s="55"/>
      <c r="Y1313" s="55"/>
    </row>
    <row r="1314" spans="1:25" s="57" customFormat="1" hidden="1" x14ac:dyDescent="0.25">
      <c r="A1314" s="52"/>
      <c r="B1314" s="53" t="s">
        <v>152</v>
      </c>
      <c r="C1314" s="54" t="s">
        <v>153</v>
      </c>
      <c r="D1314" s="55"/>
      <c r="E1314" s="55"/>
      <c r="F1314" s="43">
        <f t="shared" si="731"/>
        <v>0</v>
      </c>
      <c r="G1314" s="43"/>
      <c r="H1314" s="55"/>
      <c r="I1314" s="505"/>
      <c r="J1314" s="55"/>
      <c r="K1314" s="55"/>
      <c r="L1314" s="55"/>
      <c r="M1314" s="505"/>
      <c r="N1314" s="55"/>
      <c r="O1314" s="55"/>
      <c r="P1314" s="55"/>
      <c r="Q1314" s="55"/>
      <c r="R1314" s="55"/>
      <c r="S1314" s="55"/>
      <c r="T1314" s="55"/>
      <c r="U1314" s="43" t="e">
        <f>SUM(#REF!+#REF!)</f>
        <v>#REF!</v>
      </c>
      <c r="V1314" s="55"/>
      <c r="W1314" s="43">
        <f t="shared" si="732"/>
        <v>0</v>
      </c>
      <c r="X1314" s="55"/>
      <c r="Y1314" s="55"/>
    </row>
    <row r="1315" spans="1:25" s="57" customFormat="1" hidden="1" x14ac:dyDescent="0.25">
      <c r="A1315" s="52"/>
      <c r="B1315" s="53" t="s">
        <v>154</v>
      </c>
      <c r="C1315" s="54" t="s">
        <v>155</v>
      </c>
      <c r="D1315" s="55"/>
      <c r="E1315" s="55"/>
      <c r="F1315" s="43">
        <f t="shared" si="731"/>
        <v>0</v>
      </c>
      <c r="G1315" s="43"/>
      <c r="H1315" s="55"/>
      <c r="I1315" s="505"/>
      <c r="J1315" s="55"/>
      <c r="K1315" s="55"/>
      <c r="L1315" s="55"/>
      <c r="M1315" s="505"/>
      <c r="N1315" s="55"/>
      <c r="O1315" s="55"/>
      <c r="P1315" s="55"/>
      <c r="Q1315" s="55"/>
      <c r="R1315" s="55"/>
      <c r="S1315" s="55"/>
      <c r="T1315" s="55"/>
      <c r="U1315" s="43" t="e">
        <f>SUM(#REF!+#REF!)</f>
        <v>#REF!</v>
      </c>
      <c r="V1315" s="55"/>
      <c r="W1315" s="43">
        <f t="shared" si="732"/>
        <v>0</v>
      </c>
      <c r="X1315" s="55"/>
      <c r="Y1315" s="55"/>
    </row>
    <row r="1316" spans="1:25" s="57" customFormat="1" hidden="1" x14ac:dyDescent="0.25">
      <c r="A1316" s="52"/>
      <c r="B1316" s="53" t="s">
        <v>156</v>
      </c>
      <c r="C1316" s="54" t="s">
        <v>157</v>
      </c>
      <c r="D1316" s="55"/>
      <c r="E1316" s="55"/>
      <c r="F1316" s="43">
        <f t="shared" si="731"/>
        <v>0</v>
      </c>
      <c r="G1316" s="43"/>
      <c r="H1316" s="55"/>
      <c r="I1316" s="505"/>
      <c r="J1316" s="55"/>
      <c r="K1316" s="55"/>
      <c r="L1316" s="55"/>
      <c r="M1316" s="505"/>
      <c r="N1316" s="55"/>
      <c r="O1316" s="55"/>
      <c r="P1316" s="55"/>
      <c r="Q1316" s="55"/>
      <c r="R1316" s="55"/>
      <c r="S1316" s="55"/>
      <c r="T1316" s="55"/>
      <c r="U1316" s="43" t="e">
        <f>SUM(#REF!+#REF!)</f>
        <v>#REF!</v>
      </c>
      <c r="V1316" s="55"/>
      <c r="W1316" s="43">
        <f t="shared" si="732"/>
        <v>0</v>
      </c>
      <c r="X1316" s="55"/>
      <c r="Y1316" s="55"/>
    </row>
    <row r="1317" spans="1:25" s="46" customFormat="1" x14ac:dyDescent="0.25">
      <c r="B1317" s="66">
        <v>4</v>
      </c>
      <c r="C1317" s="46" t="s">
        <v>158</v>
      </c>
      <c r="D1317" s="49">
        <f>SUM(D1321)</f>
        <v>0</v>
      </c>
      <c r="E1317" s="49">
        <f t="shared" ref="E1317:V1317" si="742">SUM(E1321)</f>
        <v>0</v>
      </c>
      <c r="F1317" s="43">
        <f t="shared" si="731"/>
        <v>42900</v>
      </c>
      <c r="G1317" s="49"/>
      <c r="H1317" s="49">
        <f t="shared" si="742"/>
        <v>0</v>
      </c>
      <c r="I1317" s="368">
        <f t="shared" si="742"/>
        <v>0</v>
      </c>
      <c r="J1317" s="49">
        <f t="shared" si="742"/>
        <v>12000</v>
      </c>
      <c r="K1317" s="49">
        <f t="shared" ref="K1317" si="743">SUM(K1321)</f>
        <v>8000</v>
      </c>
      <c r="L1317" s="49">
        <f t="shared" si="742"/>
        <v>700</v>
      </c>
      <c r="M1317" s="368">
        <f t="shared" si="742"/>
        <v>22000</v>
      </c>
      <c r="N1317" s="49">
        <f t="shared" ref="N1317:O1317" si="744">SUM(N1321)</f>
        <v>0</v>
      </c>
      <c r="O1317" s="49">
        <f t="shared" si="744"/>
        <v>0</v>
      </c>
      <c r="P1317" s="49">
        <f t="shared" si="742"/>
        <v>0</v>
      </c>
      <c r="Q1317" s="49">
        <f t="shared" si="742"/>
        <v>0</v>
      </c>
      <c r="R1317" s="49">
        <f t="shared" si="742"/>
        <v>200</v>
      </c>
      <c r="S1317" s="49">
        <f t="shared" si="742"/>
        <v>0</v>
      </c>
      <c r="T1317" s="49">
        <f t="shared" si="742"/>
        <v>0</v>
      </c>
      <c r="U1317" s="43" t="e">
        <f>SUM(#REF!+#REF!)</f>
        <v>#REF!</v>
      </c>
      <c r="V1317" s="49">
        <f t="shared" si="742"/>
        <v>0</v>
      </c>
      <c r="W1317" s="43">
        <f t="shared" si="732"/>
        <v>42900</v>
      </c>
      <c r="X1317" s="49">
        <f>SUM(X1321)</f>
        <v>32136</v>
      </c>
      <c r="Y1317" s="49">
        <f>SUM(Y1321)</f>
        <v>32458</v>
      </c>
    </row>
    <row r="1318" spans="1:25" s="46" customFormat="1" hidden="1" x14ac:dyDescent="0.25">
      <c r="B1318" s="66">
        <v>41</v>
      </c>
      <c r="D1318" s="49"/>
      <c r="E1318" s="49"/>
      <c r="F1318" s="43"/>
      <c r="G1318" s="49"/>
      <c r="H1318" s="49">
        <f>SUM(H1319)</f>
        <v>0</v>
      </c>
      <c r="I1318" s="368">
        <f t="shared" ref="I1318:Y1320" si="745">SUM(I1319)</f>
        <v>0</v>
      </c>
      <c r="J1318" s="49">
        <f t="shared" si="745"/>
        <v>0</v>
      </c>
      <c r="K1318" s="49">
        <f t="shared" si="745"/>
        <v>0</v>
      </c>
      <c r="L1318" s="49">
        <f t="shared" si="745"/>
        <v>0</v>
      </c>
      <c r="M1318" s="368">
        <f t="shared" si="745"/>
        <v>0</v>
      </c>
      <c r="N1318" s="49">
        <f t="shared" si="745"/>
        <v>0</v>
      </c>
      <c r="O1318" s="49">
        <f t="shared" si="745"/>
        <v>0</v>
      </c>
      <c r="P1318" s="49">
        <f t="shared" si="745"/>
        <v>0</v>
      </c>
      <c r="Q1318" s="49">
        <f t="shared" si="745"/>
        <v>0</v>
      </c>
      <c r="R1318" s="49">
        <f t="shared" si="745"/>
        <v>0</v>
      </c>
      <c r="S1318" s="49">
        <f t="shared" si="745"/>
        <v>0</v>
      </c>
      <c r="T1318" s="49">
        <f t="shared" si="745"/>
        <v>0</v>
      </c>
      <c r="U1318" s="49" t="e">
        <f t="shared" si="745"/>
        <v>#REF!</v>
      </c>
      <c r="V1318" s="49">
        <f t="shared" si="745"/>
        <v>0</v>
      </c>
      <c r="W1318" s="43">
        <f t="shared" si="732"/>
        <v>0</v>
      </c>
      <c r="X1318" s="49">
        <f t="shared" si="745"/>
        <v>0</v>
      </c>
      <c r="Y1318" s="49">
        <f t="shared" si="745"/>
        <v>0</v>
      </c>
    </row>
    <row r="1319" spans="1:25" s="46" customFormat="1" hidden="1" x14ac:dyDescent="0.25">
      <c r="B1319" s="66">
        <v>412</v>
      </c>
      <c r="D1319" s="49"/>
      <c r="E1319" s="49"/>
      <c r="F1319" s="43"/>
      <c r="G1319" s="49"/>
      <c r="H1319" s="49">
        <f>SUM(H1320)</f>
        <v>0</v>
      </c>
      <c r="I1319" s="368">
        <f t="shared" si="745"/>
        <v>0</v>
      </c>
      <c r="J1319" s="49">
        <f t="shared" si="745"/>
        <v>0</v>
      </c>
      <c r="K1319" s="49">
        <f t="shared" si="745"/>
        <v>0</v>
      </c>
      <c r="L1319" s="49">
        <f t="shared" si="745"/>
        <v>0</v>
      </c>
      <c r="M1319" s="368">
        <f t="shared" si="745"/>
        <v>0</v>
      </c>
      <c r="N1319" s="49">
        <f t="shared" si="745"/>
        <v>0</v>
      </c>
      <c r="O1319" s="49">
        <f t="shared" si="745"/>
        <v>0</v>
      </c>
      <c r="P1319" s="49">
        <f t="shared" si="745"/>
        <v>0</v>
      </c>
      <c r="Q1319" s="49">
        <f t="shared" si="745"/>
        <v>0</v>
      </c>
      <c r="R1319" s="49">
        <f t="shared" si="745"/>
        <v>0</v>
      </c>
      <c r="S1319" s="49">
        <f t="shared" si="745"/>
        <v>0</v>
      </c>
      <c r="T1319" s="49">
        <f t="shared" si="745"/>
        <v>0</v>
      </c>
      <c r="U1319" s="49" t="e">
        <f t="shared" si="745"/>
        <v>#REF!</v>
      </c>
      <c r="V1319" s="49">
        <f t="shared" si="745"/>
        <v>0</v>
      </c>
      <c r="W1319" s="43">
        <f t="shared" si="732"/>
        <v>0</v>
      </c>
      <c r="X1319" s="49">
        <f t="shared" si="745"/>
        <v>0</v>
      </c>
      <c r="Y1319" s="49">
        <f t="shared" si="745"/>
        <v>0</v>
      </c>
    </row>
    <row r="1320" spans="1:25" s="46" customFormat="1" hidden="1" x14ac:dyDescent="0.25">
      <c r="B1320" s="67">
        <v>4123</v>
      </c>
      <c r="C1320" s="68" t="s">
        <v>204</v>
      </c>
      <c r="D1320" s="49"/>
      <c r="E1320" s="49"/>
      <c r="F1320" s="43"/>
      <c r="G1320" s="49"/>
      <c r="H1320" s="49"/>
      <c r="I1320" s="368"/>
      <c r="J1320" s="49"/>
      <c r="K1320" s="49"/>
      <c r="L1320" s="49"/>
      <c r="M1320" s="368"/>
      <c r="N1320" s="49">
        <f t="shared" si="745"/>
        <v>0</v>
      </c>
      <c r="O1320" s="49">
        <f t="shared" si="745"/>
        <v>0</v>
      </c>
      <c r="P1320" s="49"/>
      <c r="Q1320" s="49"/>
      <c r="R1320" s="49"/>
      <c r="S1320" s="49"/>
      <c r="T1320" s="49"/>
      <c r="U1320" s="43" t="e">
        <f>SUM(#REF!+#REF!)</f>
        <v>#REF!</v>
      </c>
      <c r="V1320" s="49"/>
      <c r="W1320" s="43">
        <f t="shared" si="732"/>
        <v>0</v>
      </c>
      <c r="X1320" s="51"/>
      <c r="Y1320" s="49"/>
    </row>
    <row r="1321" spans="1:25" s="46" customFormat="1" x14ac:dyDescent="0.25">
      <c r="B1321" s="66">
        <v>42</v>
      </c>
      <c r="D1321" s="49">
        <f>SUM(D1322+D1330+D1333+D1338)</f>
        <v>0</v>
      </c>
      <c r="E1321" s="49">
        <f>SUM(E1322+E1330+E1333+E1338)</f>
        <v>0</v>
      </c>
      <c r="F1321" s="43">
        <f t="shared" ref="F1321:F1340" si="746">SUM(H1321:T1321)</f>
        <v>42900</v>
      </c>
      <c r="G1321" s="49"/>
      <c r="H1321" s="49">
        <f>SUM(H1322+H1330+H1333+H1338)</f>
        <v>0</v>
      </c>
      <c r="I1321" s="368">
        <f>SUM(I1322+I1330+I1333+I1338)</f>
        <v>0</v>
      </c>
      <c r="J1321" s="49">
        <f t="shared" ref="J1321:T1321" si="747">SUM(J1322+J1330+J1333+J1338)</f>
        <v>12000</v>
      </c>
      <c r="K1321" s="49">
        <f t="shared" ref="K1321" si="748">SUM(K1322+K1330+K1333+K1338)</f>
        <v>8000</v>
      </c>
      <c r="L1321" s="49">
        <f t="shared" si="747"/>
        <v>700</v>
      </c>
      <c r="M1321" s="368">
        <f t="shared" si="747"/>
        <v>22000</v>
      </c>
      <c r="N1321" s="49">
        <f>SUM(N1322+N1330+N1333+N1338)</f>
        <v>0</v>
      </c>
      <c r="O1321" s="49">
        <f>SUM(O1322+O1330+O1333+O1338)</f>
        <v>0</v>
      </c>
      <c r="P1321" s="49">
        <f t="shared" si="747"/>
        <v>0</v>
      </c>
      <c r="Q1321" s="49">
        <f t="shared" si="747"/>
        <v>0</v>
      </c>
      <c r="R1321" s="49">
        <f t="shared" si="747"/>
        <v>200</v>
      </c>
      <c r="S1321" s="49">
        <f t="shared" si="747"/>
        <v>0</v>
      </c>
      <c r="T1321" s="49">
        <f t="shared" si="747"/>
        <v>0</v>
      </c>
      <c r="U1321" s="43" t="e">
        <f>SUM(#REF!+#REF!)</f>
        <v>#REF!</v>
      </c>
      <c r="V1321" s="49">
        <f>SUM(V1322+V1330+V1333+V1338)</f>
        <v>0</v>
      </c>
      <c r="W1321" s="43">
        <f t="shared" si="732"/>
        <v>42900</v>
      </c>
      <c r="X1321" s="49">
        <v>32136</v>
      </c>
      <c r="Y1321" s="49">
        <v>32458</v>
      </c>
    </row>
    <row r="1322" spans="1:25" s="46" customFormat="1" x14ac:dyDescent="0.25">
      <c r="B1322" s="66">
        <v>422</v>
      </c>
      <c r="D1322" s="49">
        <f>SUM(D1323+D1324+D1325+D1326+D1327+D1328+D1329)</f>
        <v>0</v>
      </c>
      <c r="E1322" s="49">
        <f>SUM(E1323+E1324+E1325+E1326+E1327+E1328+E1329)</f>
        <v>0</v>
      </c>
      <c r="F1322" s="43">
        <f t="shared" si="746"/>
        <v>40400</v>
      </c>
      <c r="G1322" s="49"/>
      <c r="H1322" s="49">
        <f>SUM(H1323+H1324+H1325+H1326+H1327+H1328+H1329)</f>
        <v>0</v>
      </c>
      <c r="I1322" s="368">
        <f>SUM(I1323+I1324+I1325+I1326+I1327+I1328+I1329)</f>
        <v>0</v>
      </c>
      <c r="J1322" s="49">
        <f t="shared" ref="J1322:T1322" si="749">SUM(J1323+J1324+J1325+J1326+J1327+J1328+J1329)</f>
        <v>11700</v>
      </c>
      <c r="K1322" s="49">
        <f t="shared" ref="K1322" si="750">SUM(K1323+K1324+K1325+K1326+K1327+K1328+K1329)</f>
        <v>7700</v>
      </c>
      <c r="L1322" s="49">
        <f t="shared" si="749"/>
        <v>0</v>
      </c>
      <c r="M1322" s="368">
        <f t="shared" si="749"/>
        <v>21000</v>
      </c>
      <c r="N1322" s="49">
        <f>SUM(N1323+N1324+N1325+N1326+N1327+N1328+N1329)</f>
        <v>0</v>
      </c>
      <c r="O1322" s="49">
        <f>SUM(O1323+O1324+O1325+O1326+O1327+O1328+O1329)</f>
        <v>0</v>
      </c>
      <c r="P1322" s="49">
        <f t="shared" si="749"/>
        <v>0</v>
      </c>
      <c r="Q1322" s="49">
        <f t="shared" si="749"/>
        <v>0</v>
      </c>
      <c r="R1322" s="49">
        <f t="shared" si="749"/>
        <v>0</v>
      </c>
      <c r="S1322" s="49">
        <f t="shared" si="749"/>
        <v>0</v>
      </c>
      <c r="T1322" s="49">
        <f t="shared" si="749"/>
        <v>0</v>
      </c>
      <c r="U1322" s="43" t="e">
        <f>SUM(#REF!+#REF!)</f>
        <v>#REF!</v>
      </c>
      <c r="V1322" s="49">
        <f>SUM(V1323+V1324+V1325+V1326+V1327+V1328+V1329)</f>
        <v>0</v>
      </c>
      <c r="W1322" s="43">
        <f t="shared" si="732"/>
        <v>40400</v>
      </c>
      <c r="X1322" s="51">
        <v>0</v>
      </c>
      <c r="Y1322" s="49">
        <f>SUM(Y1323+Y1324+Y1325+Y1326+Y1327+Y1328+Y1329)</f>
        <v>0</v>
      </c>
    </row>
    <row r="1323" spans="1:25" s="57" customFormat="1" x14ac:dyDescent="0.25">
      <c r="A1323" s="52"/>
      <c r="B1323" s="67" t="s">
        <v>159</v>
      </c>
      <c r="C1323" s="68" t="s">
        <v>160</v>
      </c>
      <c r="D1323" s="55"/>
      <c r="E1323" s="55"/>
      <c r="F1323" s="43">
        <f t="shared" si="746"/>
        <v>27200</v>
      </c>
      <c r="G1323" s="43"/>
      <c r="H1323" s="55">
        <v>0</v>
      </c>
      <c r="I1323" s="505"/>
      <c r="J1323" s="55">
        <v>4500</v>
      </c>
      <c r="K1323" s="55">
        <v>1700</v>
      </c>
      <c r="L1323" s="55"/>
      <c r="M1323" s="505">
        <v>21000</v>
      </c>
      <c r="N1323" s="55"/>
      <c r="O1323" s="55"/>
      <c r="P1323" s="55"/>
      <c r="Q1323" s="55"/>
      <c r="R1323" s="55"/>
      <c r="S1323" s="55"/>
      <c r="T1323" s="55"/>
      <c r="U1323" s="43" t="e">
        <f>SUM(#REF!+#REF!)</f>
        <v>#REF!</v>
      </c>
      <c r="V1323" s="55"/>
      <c r="W1323" s="43">
        <f t="shared" si="732"/>
        <v>27200</v>
      </c>
      <c r="X1323" s="56"/>
      <c r="Y1323" s="55"/>
    </row>
    <row r="1324" spans="1:25" s="57" customFormat="1" x14ac:dyDescent="0.25">
      <c r="A1324" s="52"/>
      <c r="B1324" s="67" t="s">
        <v>161</v>
      </c>
      <c r="C1324" s="68" t="s">
        <v>162</v>
      </c>
      <c r="D1324" s="55"/>
      <c r="E1324" s="55"/>
      <c r="F1324" s="43">
        <f t="shared" si="746"/>
        <v>0</v>
      </c>
      <c r="G1324" s="43"/>
      <c r="H1324" s="55"/>
      <c r="I1324" s="505"/>
      <c r="J1324" s="55"/>
      <c r="K1324" s="55"/>
      <c r="L1324" s="55"/>
      <c r="M1324" s="505"/>
      <c r="N1324" s="55"/>
      <c r="O1324" s="55"/>
      <c r="P1324" s="55"/>
      <c r="Q1324" s="55"/>
      <c r="R1324" s="55"/>
      <c r="S1324" s="55"/>
      <c r="T1324" s="55"/>
      <c r="U1324" s="43" t="e">
        <f>SUM(#REF!+#REF!)</f>
        <v>#REF!</v>
      </c>
      <c r="V1324" s="55"/>
      <c r="W1324" s="43">
        <f t="shared" si="732"/>
        <v>0</v>
      </c>
      <c r="X1324" s="56"/>
      <c r="Y1324" s="55"/>
    </row>
    <row r="1325" spans="1:25" s="57" customFormat="1" x14ac:dyDescent="0.25">
      <c r="A1325" s="52"/>
      <c r="B1325" s="67" t="s">
        <v>163</v>
      </c>
      <c r="C1325" s="68" t="s">
        <v>164</v>
      </c>
      <c r="D1325" s="55"/>
      <c r="E1325" s="55"/>
      <c r="F1325" s="43">
        <f t="shared" si="746"/>
        <v>200</v>
      </c>
      <c r="G1325" s="43"/>
      <c r="H1325" s="55"/>
      <c r="I1325" s="505"/>
      <c r="J1325" s="55">
        <v>200</v>
      </c>
      <c r="K1325" s="55"/>
      <c r="L1325" s="55"/>
      <c r="M1325" s="505"/>
      <c r="N1325" s="55"/>
      <c r="O1325" s="55"/>
      <c r="P1325" s="55"/>
      <c r="Q1325" s="55"/>
      <c r="R1325" s="55"/>
      <c r="S1325" s="55"/>
      <c r="T1325" s="55"/>
      <c r="U1325" s="43" t="e">
        <f>SUM(#REF!+#REF!)</f>
        <v>#REF!</v>
      </c>
      <c r="V1325" s="55"/>
      <c r="W1325" s="43">
        <f t="shared" si="732"/>
        <v>200</v>
      </c>
      <c r="X1325" s="56"/>
      <c r="Y1325" s="55"/>
    </row>
    <row r="1326" spans="1:25" s="57" customFormat="1" x14ac:dyDescent="0.25">
      <c r="A1326" s="52"/>
      <c r="B1326" s="67" t="s">
        <v>165</v>
      </c>
      <c r="C1326" s="68" t="s">
        <v>166</v>
      </c>
      <c r="D1326" s="55"/>
      <c r="E1326" s="55"/>
      <c r="F1326" s="43">
        <f t="shared" si="746"/>
        <v>0</v>
      </c>
      <c r="G1326" s="43"/>
      <c r="H1326" s="55"/>
      <c r="I1326" s="505"/>
      <c r="J1326" s="55"/>
      <c r="K1326" s="55"/>
      <c r="L1326" s="55"/>
      <c r="M1326" s="505"/>
      <c r="N1326" s="55"/>
      <c r="O1326" s="55"/>
      <c r="P1326" s="55"/>
      <c r="Q1326" s="55"/>
      <c r="R1326" s="55"/>
      <c r="S1326" s="55"/>
      <c r="T1326" s="55"/>
      <c r="U1326" s="43" t="e">
        <f>SUM(#REF!+#REF!)</f>
        <v>#REF!</v>
      </c>
      <c r="V1326" s="55"/>
      <c r="W1326" s="43">
        <f t="shared" si="732"/>
        <v>0</v>
      </c>
      <c r="X1326" s="56"/>
      <c r="Y1326" s="55"/>
    </row>
    <row r="1327" spans="1:25" s="57" customFormat="1" x14ac:dyDescent="0.25">
      <c r="A1327" s="52"/>
      <c r="B1327" s="67" t="s">
        <v>167</v>
      </c>
      <c r="C1327" s="68" t="s">
        <v>168</v>
      </c>
      <c r="D1327" s="55"/>
      <c r="E1327" s="55"/>
      <c r="F1327" s="43">
        <f t="shared" si="746"/>
        <v>0</v>
      </c>
      <c r="G1327" s="43"/>
      <c r="H1327" s="55"/>
      <c r="I1327" s="505"/>
      <c r="J1327" s="55"/>
      <c r="K1327" s="55"/>
      <c r="L1327" s="55"/>
      <c r="M1327" s="505"/>
      <c r="N1327" s="55"/>
      <c r="O1327" s="55"/>
      <c r="P1327" s="55"/>
      <c r="Q1327" s="55"/>
      <c r="R1327" s="55"/>
      <c r="S1327" s="55"/>
      <c r="T1327" s="55"/>
      <c r="U1327" s="43" t="e">
        <f>SUM(#REF!+#REF!)</f>
        <v>#REF!</v>
      </c>
      <c r="V1327" s="55"/>
      <c r="W1327" s="43">
        <f t="shared" si="732"/>
        <v>0</v>
      </c>
      <c r="X1327" s="56"/>
      <c r="Y1327" s="55"/>
    </row>
    <row r="1328" spans="1:25" s="57" customFormat="1" x14ac:dyDescent="0.25">
      <c r="A1328" s="52"/>
      <c r="B1328" s="67" t="s">
        <v>169</v>
      </c>
      <c r="C1328" s="68" t="s">
        <v>170</v>
      </c>
      <c r="D1328" s="55"/>
      <c r="E1328" s="55"/>
      <c r="F1328" s="43">
        <f t="shared" si="746"/>
        <v>13000</v>
      </c>
      <c r="G1328" s="43"/>
      <c r="H1328" s="55"/>
      <c r="I1328" s="505"/>
      <c r="J1328" s="55">
        <v>7000</v>
      </c>
      <c r="K1328" s="55">
        <v>6000</v>
      </c>
      <c r="L1328" s="55"/>
      <c r="M1328" s="505"/>
      <c r="N1328" s="55"/>
      <c r="O1328" s="55"/>
      <c r="P1328" s="55"/>
      <c r="Q1328" s="55"/>
      <c r="R1328" s="55"/>
      <c r="S1328" s="55"/>
      <c r="T1328" s="55"/>
      <c r="U1328" s="43" t="e">
        <f>SUM(#REF!+#REF!)</f>
        <v>#REF!</v>
      </c>
      <c r="V1328" s="55"/>
      <c r="W1328" s="43">
        <f t="shared" si="732"/>
        <v>13000</v>
      </c>
      <c r="X1328" s="56"/>
      <c r="Y1328" s="55"/>
    </row>
    <row r="1329" spans="1:25" s="57" customFormat="1" x14ac:dyDescent="0.25">
      <c r="A1329" s="52"/>
      <c r="B1329" s="67" t="s">
        <v>171</v>
      </c>
      <c r="C1329" s="68" t="s">
        <v>172</v>
      </c>
      <c r="D1329" s="55"/>
      <c r="E1329" s="55"/>
      <c r="F1329" s="43">
        <f t="shared" si="746"/>
        <v>0</v>
      </c>
      <c r="G1329" s="43"/>
      <c r="H1329" s="55"/>
      <c r="I1329" s="505"/>
      <c r="J1329" s="55"/>
      <c r="K1329" s="55"/>
      <c r="L1329" s="55"/>
      <c r="M1329" s="505"/>
      <c r="N1329" s="55"/>
      <c r="O1329" s="55"/>
      <c r="P1329" s="55"/>
      <c r="Q1329" s="55"/>
      <c r="R1329" s="55"/>
      <c r="S1329" s="55"/>
      <c r="T1329" s="55"/>
      <c r="U1329" s="43" t="e">
        <f>SUM(#REF!+#REF!)</f>
        <v>#REF!</v>
      </c>
      <c r="V1329" s="55"/>
      <c r="W1329" s="43">
        <f t="shared" si="732"/>
        <v>0</v>
      </c>
      <c r="X1329" s="56"/>
      <c r="Y1329" s="55"/>
    </row>
    <row r="1330" spans="1:25" s="61" customFormat="1" x14ac:dyDescent="0.25">
      <c r="A1330" s="58"/>
      <c r="B1330" s="58">
        <v>423</v>
      </c>
      <c r="C1330" s="69"/>
      <c r="D1330" s="60">
        <f>SUM(D1331+D1332)</f>
        <v>0</v>
      </c>
      <c r="E1330" s="60">
        <f>SUM(E1331+E1332)</f>
        <v>0</v>
      </c>
      <c r="F1330" s="43">
        <f t="shared" si="746"/>
        <v>0</v>
      </c>
      <c r="G1330" s="60"/>
      <c r="H1330" s="60">
        <f>SUM(H1331+H1332)</f>
        <v>0</v>
      </c>
      <c r="I1330" s="506">
        <f>SUM(I1331+I1332)</f>
        <v>0</v>
      </c>
      <c r="J1330" s="60">
        <f t="shared" ref="J1330:T1330" si="751">SUM(J1331+J1332)</f>
        <v>0</v>
      </c>
      <c r="K1330" s="60">
        <f t="shared" ref="K1330" si="752">SUM(K1331+K1332)</f>
        <v>0</v>
      </c>
      <c r="L1330" s="60">
        <f t="shared" si="751"/>
        <v>0</v>
      </c>
      <c r="M1330" s="506">
        <f t="shared" si="751"/>
        <v>0</v>
      </c>
      <c r="N1330" s="60">
        <f>SUM(N1331+N1332)</f>
        <v>0</v>
      </c>
      <c r="O1330" s="60">
        <f>SUM(O1331+O1332)</f>
        <v>0</v>
      </c>
      <c r="P1330" s="60">
        <f t="shared" si="751"/>
        <v>0</v>
      </c>
      <c r="Q1330" s="60">
        <f t="shared" si="751"/>
        <v>0</v>
      </c>
      <c r="R1330" s="60">
        <f t="shared" si="751"/>
        <v>0</v>
      </c>
      <c r="S1330" s="60">
        <f t="shared" si="751"/>
        <v>0</v>
      </c>
      <c r="T1330" s="60">
        <f t="shared" si="751"/>
        <v>0</v>
      </c>
      <c r="U1330" s="43" t="e">
        <f>SUM(#REF!+#REF!)</f>
        <v>#REF!</v>
      </c>
      <c r="V1330" s="60">
        <f>SUM(V1331+V1332)</f>
        <v>0</v>
      </c>
      <c r="W1330" s="43">
        <f t="shared" si="732"/>
        <v>0</v>
      </c>
      <c r="X1330" s="51">
        <v>0</v>
      </c>
      <c r="Y1330" s="60">
        <f>SUM(Y1331+Y1332)</f>
        <v>0</v>
      </c>
    </row>
    <row r="1331" spans="1:25" s="57" customFormat="1" x14ac:dyDescent="0.25">
      <c r="A1331" s="52"/>
      <c r="B1331" s="67" t="s">
        <v>173</v>
      </c>
      <c r="C1331" s="68" t="s">
        <v>174</v>
      </c>
      <c r="D1331" s="55"/>
      <c r="E1331" s="55"/>
      <c r="F1331" s="43">
        <f t="shared" si="746"/>
        <v>0</v>
      </c>
      <c r="G1331" s="43"/>
      <c r="H1331" s="55"/>
      <c r="I1331" s="505"/>
      <c r="J1331" s="55"/>
      <c r="K1331" s="55"/>
      <c r="L1331" s="55"/>
      <c r="M1331" s="505"/>
      <c r="N1331" s="55"/>
      <c r="O1331" s="55"/>
      <c r="P1331" s="55"/>
      <c r="Q1331" s="55"/>
      <c r="R1331" s="55"/>
      <c r="S1331" s="55"/>
      <c r="T1331" s="55"/>
      <c r="U1331" s="43" t="e">
        <f>SUM(#REF!+#REF!)</f>
        <v>#REF!</v>
      </c>
      <c r="V1331" s="55"/>
      <c r="W1331" s="43">
        <f t="shared" si="732"/>
        <v>0</v>
      </c>
      <c r="X1331" s="56"/>
      <c r="Y1331" s="55"/>
    </row>
    <row r="1332" spans="1:25" s="57" customFormat="1" x14ac:dyDescent="0.25">
      <c r="A1332" s="52"/>
      <c r="B1332" s="67" t="s">
        <v>175</v>
      </c>
      <c r="C1332" s="68" t="s">
        <v>176</v>
      </c>
      <c r="D1332" s="55"/>
      <c r="E1332" s="55"/>
      <c r="F1332" s="43">
        <f t="shared" si="746"/>
        <v>0</v>
      </c>
      <c r="G1332" s="43"/>
      <c r="H1332" s="55"/>
      <c r="I1332" s="505"/>
      <c r="J1332" s="55"/>
      <c r="K1332" s="55"/>
      <c r="L1332" s="55"/>
      <c r="M1332" s="505"/>
      <c r="N1332" s="55"/>
      <c r="O1332" s="55"/>
      <c r="P1332" s="55"/>
      <c r="Q1332" s="55"/>
      <c r="R1332" s="55"/>
      <c r="S1332" s="55"/>
      <c r="T1332" s="55"/>
      <c r="U1332" s="43" t="e">
        <f>SUM(#REF!+#REF!)</f>
        <v>#REF!</v>
      </c>
      <c r="V1332" s="55"/>
      <c r="W1332" s="43">
        <f t="shared" si="732"/>
        <v>0</v>
      </c>
      <c r="X1332" s="56"/>
      <c r="Y1332" s="55"/>
    </row>
    <row r="1333" spans="1:25" s="61" customFormat="1" x14ac:dyDescent="0.25">
      <c r="A1333" s="58"/>
      <c r="B1333" s="58">
        <v>424</v>
      </c>
      <c r="C1333" s="69"/>
      <c r="D1333" s="60">
        <f>SUM(D1334+D1335+D1336+D1337)</f>
        <v>0</v>
      </c>
      <c r="E1333" s="60">
        <f>SUM(E1334+E1335+E1336+E1337)</f>
        <v>0</v>
      </c>
      <c r="F1333" s="43">
        <f t="shared" si="746"/>
        <v>2500</v>
      </c>
      <c r="G1333" s="60"/>
      <c r="H1333" s="60">
        <f>SUM(H1334+H1335+H1336+H1337)</f>
        <v>0</v>
      </c>
      <c r="I1333" s="506">
        <f>SUM(I1334+I1335+I1336+I1337)</f>
        <v>0</v>
      </c>
      <c r="J1333" s="60">
        <f t="shared" ref="J1333:T1333" si="753">SUM(J1334+J1335+J1336+J1337)</f>
        <v>300</v>
      </c>
      <c r="K1333" s="60">
        <f t="shared" ref="K1333" si="754">SUM(K1334+K1335+K1336+K1337)</f>
        <v>300</v>
      </c>
      <c r="L1333" s="60">
        <f t="shared" si="753"/>
        <v>700</v>
      </c>
      <c r="M1333" s="506">
        <f t="shared" si="753"/>
        <v>1000</v>
      </c>
      <c r="N1333" s="60">
        <f>SUM(N1334+N1335+N1336+N1337)</f>
        <v>0</v>
      </c>
      <c r="O1333" s="60">
        <f>SUM(O1334+O1335+O1336+O1337)</f>
        <v>0</v>
      </c>
      <c r="P1333" s="60">
        <f t="shared" si="753"/>
        <v>0</v>
      </c>
      <c r="Q1333" s="60">
        <f t="shared" si="753"/>
        <v>0</v>
      </c>
      <c r="R1333" s="60">
        <f t="shared" si="753"/>
        <v>200</v>
      </c>
      <c r="S1333" s="60">
        <f t="shared" si="753"/>
        <v>0</v>
      </c>
      <c r="T1333" s="60">
        <f t="shared" si="753"/>
        <v>0</v>
      </c>
      <c r="U1333" s="43" t="e">
        <f>SUM(#REF!+#REF!)</f>
        <v>#REF!</v>
      </c>
      <c r="V1333" s="60">
        <f>SUM(V1334+V1335+V1336+V1337)</f>
        <v>0</v>
      </c>
      <c r="W1333" s="43">
        <f t="shared" si="732"/>
        <v>2500</v>
      </c>
      <c r="X1333" s="51">
        <v>0</v>
      </c>
      <c r="Y1333" s="60">
        <f>SUM(Y1334+Y1335+Y1336+Y1337)</f>
        <v>0</v>
      </c>
    </row>
    <row r="1334" spans="1:25" s="57" customFormat="1" x14ac:dyDescent="0.25">
      <c r="A1334" s="52"/>
      <c r="B1334" s="70">
        <v>4241</v>
      </c>
      <c r="C1334" s="71" t="s">
        <v>177</v>
      </c>
      <c r="D1334" s="55"/>
      <c r="E1334" s="55"/>
      <c r="F1334" s="43">
        <f t="shared" si="746"/>
        <v>2500</v>
      </c>
      <c r="G1334" s="43"/>
      <c r="H1334" s="55">
        <v>0</v>
      </c>
      <c r="I1334" s="505"/>
      <c r="J1334" s="55">
        <v>300</v>
      </c>
      <c r="K1334" s="55">
        <v>300</v>
      </c>
      <c r="L1334" s="55">
        <v>700</v>
      </c>
      <c r="M1334" s="505">
        <v>1000</v>
      </c>
      <c r="N1334" s="55"/>
      <c r="O1334" s="55"/>
      <c r="P1334" s="55"/>
      <c r="Q1334" s="55"/>
      <c r="R1334" s="55">
        <v>200</v>
      </c>
      <c r="S1334" s="55"/>
      <c r="T1334" s="55"/>
      <c r="U1334" s="43" t="e">
        <f>SUM(#REF!+#REF!)</f>
        <v>#REF!</v>
      </c>
      <c r="V1334" s="55"/>
      <c r="W1334" s="43">
        <f t="shared" si="732"/>
        <v>2500</v>
      </c>
      <c r="X1334" s="56"/>
      <c r="Y1334" s="55"/>
    </row>
    <row r="1335" spans="1:25" s="57" customFormat="1" hidden="1" x14ac:dyDescent="0.25">
      <c r="A1335" s="52"/>
      <c r="B1335" s="70">
        <v>4242</v>
      </c>
      <c r="C1335" s="72" t="s">
        <v>178</v>
      </c>
      <c r="D1335" s="55"/>
      <c r="E1335" s="55"/>
      <c r="F1335" s="43">
        <f t="shared" si="746"/>
        <v>0</v>
      </c>
      <c r="G1335" s="43"/>
      <c r="H1335" s="55"/>
      <c r="I1335" s="505"/>
      <c r="J1335" s="55"/>
      <c r="K1335" s="55"/>
      <c r="L1335" s="55"/>
      <c r="M1335" s="505"/>
      <c r="N1335" s="55"/>
      <c r="O1335" s="55"/>
      <c r="P1335" s="55"/>
      <c r="Q1335" s="55"/>
      <c r="R1335" s="55"/>
      <c r="S1335" s="55"/>
      <c r="T1335" s="55"/>
      <c r="U1335" s="43" t="e">
        <f>SUM(#REF!+#REF!)</f>
        <v>#REF!</v>
      </c>
      <c r="V1335" s="55"/>
      <c r="W1335" s="43">
        <f t="shared" si="732"/>
        <v>0</v>
      </c>
      <c r="X1335" s="56"/>
      <c r="Y1335" s="55"/>
    </row>
    <row r="1336" spans="1:25" s="57" customFormat="1" hidden="1" x14ac:dyDescent="0.25">
      <c r="A1336" s="52"/>
      <c r="B1336" s="70">
        <v>4243</v>
      </c>
      <c r="C1336" s="72" t="s">
        <v>179</v>
      </c>
      <c r="D1336" s="55"/>
      <c r="E1336" s="55"/>
      <c r="F1336" s="43">
        <f t="shared" si="746"/>
        <v>0</v>
      </c>
      <c r="G1336" s="43"/>
      <c r="H1336" s="55"/>
      <c r="I1336" s="505"/>
      <c r="J1336" s="55"/>
      <c r="K1336" s="55"/>
      <c r="L1336" s="55"/>
      <c r="M1336" s="505"/>
      <c r="N1336" s="55"/>
      <c r="O1336" s="55"/>
      <c r="P1336" s="55"/>
      <c r="Q1336" s="55"/>
      <c r="R1336" s="55"/>
      <c r="S1336" s="55"/>
      <c r="T1336" s="55"/>
      <c r="U1336" s="43" t="e">
        <f>SUM(#REF!+#REF!)</f>
        <v>#REF!</v>
      </c>
      <c r="V1336" s="55"/>
      <c r="W1336" s="43">
        <f t="shared" si="732"/>
        <v>0</v>
      </c>
      <c r="X1336" s="56"/>
      <c r="Y1336" s="55"/>
    </row>
    <row r="1337" spans="1:25" s="57" customFormat="1" hidden="1" x14ac:dyDescent="0.25">
      <c r="A1337" s="52"/>
      <c r="B1337" s="70">
        <v>4244</v>
      </c>
      <c r="C1337" s="72" t="s">
        <v>180</v>
      </c>
      <c r="D1337" s="55"/>
      <c r="E1337" s="55"/>
      <c r="F1337" s="43">
        <f t="shared" si="746"/>
        <v>0</v>
      </c>
      <c r="G1337" s="43"/>
      <c r="H1337" s="55"/>
      <c r="I1337" s="505"/>
      <c r="J1337" s="55"/>
      <c r="K1337" s="55"/>
      <c r="L1337" s="55"/>
      <c r="M1337" s="505"/>
      <c r="N1337" s="55"/>
      <c r="O1337" s="55"/>
      <c r="P1337" s="55"/>
      <c r="Q1337" s="55"/>
      <c r="R1337" s="55"/>
      <c r="S1337" s="55"/>
      <c r="T1337" s="55"/>
      <c r="U1337" s="43" t="e">
        <f>SUM(#REF!+#REF!)</f>
        <v>#REF!</v>
      </c>
      <c r="V1337" s="55"/>
      <c r="W1337" s="43">
        <f t="shared" si="732"/>
        <v>0</v>
      </c>
      <c r="X1337" s="56"/>
      <c r="Y1337" s="55"/>
    </row>
    <row r="1338" spans="1:25" s="61" customFormat="1" hidden="1" x14ac:dyDescent="0.25">
      <c r="A1338" s="58"/>
      <c r="B1338" s="58">
        <v>426</v>
      </c>
      <c r="C1338" s="73"/>
      <c r="D1338" s="60">
        <f>SUM(D1339+D1340)</f>
        <v>0</v>
      </c>
      <c r="E1338" s="60">
        <f>SUM(E1339+E1340)</f>
        <v>0</v>
      </c>
      <c r="F1338" s="43">
        <f t="shared" si="746"/>
        <v>0</v>
      </c>
      <c r="G1338" s="60"/>
      <c r="H1338" s="60">
        <f>SUM(H1339+H1340)</f>
        <v>0</v>
      </c>
      <c r="I1338" s="506">
        <f>SUM(I1339+I1340)</f>
        <v>0</v>
      </c>
      <c r="J1338" s="60">
        <f t="shared" ref="J1338:T1338" si="755">SUM(J1339+J1340)</f>
        <v>0</v>
      </c>
      <c r="K1338" s="60">
        <f t="shared" ref="K1338" si="756">SUM(K1339+K1340)</f>
        <v>0</v>
      </c>
      <c r="L1338" s="60">
        <f t="shared" si="755"/>
        <v>0</v>
      </c>
      <c r="M1338" s="506">
        <f t="shared" si="755"/>
        <v>0</v>
      </c>
      <c r="N1338" s="60">
        <f>SUM(N1339+N1340)</f>
        <v>0</v>
      </c>
      <c r="O1338" s="60">
        <f>SUM(O1339+O1340)</f>
        <v>0</v>
      </c>
      <c r="P1338" s="60">
        <f t="shared" si="755"/>
        <v>0</v>
      </c>
      <c r="Q1338" s="60">
        <f t="shared" si="755"/>
        <v>0</v>
      </c>
      <c r="R1338" s="60">
        <f t="shared" si="755"/>
        <v>0</v>
      </c>
      <c r="S1338" s="60">
        <f t="shared" si="755"/>
        <v>0</v>
      </c>
      <c r="T1338" s="60">
        <f t="shared" si="755"/>
        <v>0</v>
      </c>
      <c r="U1338" s="43" t="e">
        <f>SUM(#REF!+#REF!)</f>
        <v>#REF!</v>
      </c>
      <c r="V1338" s="60">
        <f>SUM(V1339+V1340)</f>
        <v>0</v>
      </c>
      <c r="W1338" s="43">
        <f t="shared" si="732"/>
        <v>0</v>
      </c>
      <c r="X1338" s="51">
        <v>0</v>
      </c>
      <c r="Y1338" s="60">
        <f>SUM(Y1339+Y1340)</f>
        <v>0</v>
      </c>
    </row>
    <row r="1339" spans="1:25" s="57" customFormat="1" hidden="1" x14ac:dyDescent="0.25">
      <c r="A1339" s="52"/>
      <c r="B1339" s="67">
        <v>4262</v>
      </c>
      <c r="C1339" s="68" t="s">
        <v>181</v>
      </c>
      <c r="D1339" s="55"/>
      <c r="E1339" s="55"/>
      <c r="F1339" s="43">
        <f t="shared" si="746"/>
        <v>0</v>
      </c>
      <c r="G1339" s="43"/>
      <c r="H1339" s="55"/>
      <c r="I1339" s="505"/>
      <c r="J1339" s="55"/>
      <c r="K1339" s="55"/>
      <c r="L1339" s="55"/>
      <c r="M1339" s="505"/>
      <c r="N1339" s="55"/>
      <c r="O1339" s="55"/>
      <c r="P1339" s="55"/>
      <c r="Q1339" s="55"/>
      <c r="R1339" s="55"/>
      <c r="S1339" s="55"/>
      <c r="T1339" s="55"/>
      <c r="U1339" s="43" t="e">
        <f>SUM(#REF!+#REF!)</f>
        <v>#REF!</v>
      </c>
      <c r="V1339" s="55"/>
      <c r="W1339" s="43">
        <f t="shared" si="732"/>
        <v>0</v>
      </c>
      <c r="X1339" s="56"/>
      <c r="Y1339" s="55"/>
    </row>
    <row r="1340" spans="1:25" s="57" customFormat="1" hidden="1" x14ac:dyDescent="0.25">
      <c r="A1340" s="52"/>
      <c r="B1340" s="67">
        <v>4263</v>
      </c>
      <c r="C1340" s="68" t="s">
        <v>182</v>
      </c>
      <c r="D1340" s="55"/>
      <c r="E1340" s="55"/>
      <c r="F1340" s="43">
        <f t="shared" si="746"/>
        <v>0</v>
      </c>
      <c r="G1340" s="43"/>
      <c r="H1340" s="55"/>
      <c r="I1340" s="505"/>
      <c r="J1340" s="55"/>
      <c r="K1340" s="55"/>
      <c r="L1340" s="55"/>
      <c r="M1340" s="505"/>
      <c r="N1340" s="55"/>
      <c r="O1340" s="55"/>
      <c r="P1340" s="55"/>
      <c r="Q1340" s="55"/>
      <c r="R1340" s="55"/>
      <c r="S1340" s="55"/>
      <c r="T1340" s="55"/>
      <c r="U1340" s="43" t="e">
        <f>SUM(#REF!+#REF!)</f>
        <v>#REF!</v>
      </c>
      <c r="V1340" s="55"/>
      <c r="W1340" s="43">
        <f t="shared" si="732"/>
        <v>0</v>
      </c>
      <c r="X1340" s="56"/>
      <c r="Y1340" s="55"/>
    </row>
    <row r="1341" spans="1:25" hidden="1" x14ac:dyDescent="0.25">
      <c r="W1341" s="43">
        <f t="shared" si="732"/>
        <v>0</v>
      </c>
      <c r="X1341" s="74"/>
    </row>
    <row r="1342" spans="1:25" s="57" customFormat="1" hidden="1" x14ac:dyDescent="0.25">
      <c r="A1342" s="52"/>
      <c r="B1342" s="53" t="s">
        <v>102</v>
      </c>
      <c r="C1342" s="54" t="s">
        <v>103</v>
      </c>
      <c r="D1342" s="55"/>
      <c r="E1342" s="55"/>
      <c r="F1342" s="43">
        <f t="shared" ref="F1342:F1373" si="757">SUM(H1342:T1342)</f>
        <v>0</v>
      </c>
      <c r="G1342" s="43"/>
      <c r="H1342" s="55"/>
      <c r="I1342" s="505"/>
      <c r="J1342" s="55"/>
      <c r="K1342" s="55"/>
      <c r="L1342" s="55"/>
      <c r="M1342" s="505"/>
      <c r="N1342" s="55"/>
      <c r="O1342" s="55"/>
      <c r="P1342" s="55"/>
      <c r="Q1342" s="55"/>
      <c r="R1342" s="55"/>
      <c r="S1342" s="55"/>
      <c r="T1342" s="55"/>
      <c r="U1342" s="43" t="e">
        <f>SUM(#REF!+#REF!)</f>
        <v>#REF!</v>
      </c>
      <c r="V1342" s="55"/>
      <c r="W1342" s="43">
        <f t="shared" si="732"/>
        <v>0</v>
      </c>
      <c r="X1342" s="56"/>
      <c r="Y1342" s="55"/>
    </row>
    <row r="1343" spans="1:25" s="57" customFormat="1" hidden="1" x14ac:dyDescent="0.25">
      <c r="A1343" s="52"/>
      <c r="B1343" s="53" t="s">
        <v>104</v>
      </c>
      <c r="C1343" s="54" t="s">
        <v>105</v>
      </c>
      <c r="D1343" s="55"/>
      <c r="E1343" s="55"/>
      <c r="F1343" s="43">
        <f t="shared" si="757"/>
        <v>0</v>
      </c>
      <c r="G1343" s="43"/>
      <c r="H1343" s="55"/>
      <c r="I1343" s="505"/>
      <c r="J1343" s="55"/>
      <c r="K1343" s="55"/>
      <c r="L1343" s="55"/>
      <c r="M1343" s="505"/>
      <c r="N1343" s="55"/>
      <c r="O1343" s="55"/>
      <c r="P1343" s="55"/>
      <c r="Q1343" s="55"/>
      <c r="R1343" s="55"/>
      <c r="S1343" s="55"/>
      <c r="T1343" s="55"/>
      <c r="U1343" s="43" t="e">
        <f>SUM(#REF!+#REF!)</f>
        <v>#REF!</v>
      </c>
      <c r="V1343" s="55"/>
      <c r="W1343" s="43">
        <f t="shared" si="732"/>
        <v>0</v>
      </c>
      <c r="X1343" s="56"/>
      <c r="Y1343" s="55"/>
    </row>
    <row r="1344" spans="1:25" s="57" customFormat="1" hidden="1" x14ac:dyDescent="0.25">
      <c r="A1344" s="52"/>
      <c r="B1344" s="53" t="s">
        <v>106</v>
      </c>
      <c r="C1344" s="54" t="s">
        <v>107</v>
      </c>
      <c r="D1344" s="55"/>
      <c r="E1344" s="55"/>
      <c r="F1344" s="43">
        <f t="shared" si="757"/>
        <v>0</v>
      </c>
      <c r="G1344" s="43"/>
      <c r="H1344" s="55"/>
      <c r="I1344" s="505"/>
      <c r="J1344" s="55"/>
      <c r="K1344" s="55"/>
      <c r="L1344" s="55"/>
      <c r="M1344" s="505"/>
      <c r="N1344" s="55"/>
      <c r="O1344" s="55"/>
      <c r="P1344" s="55"/>
      <c r="Q1344" s="55"/>
      <c r="R1344" s="55"/>
      <c r="S1344" s="55"/>
      <c r="T1344" s="55"/>
      <c r="U1344" s="43" t="e">
        <f>SUM(#REF!+#REF!)</f>
        <v>#REF!</v>
      </c>
      <c r="V1344" s="55"/>
      <c r="W1344" s="43">
        <f t="shared" si="732"/>
        <v>0</v>
      </c>
      <c r="X1344" s="56"/>
      <c r="Y1344" s="55"/>
    </row>
    <row r="1345" spans="1:25" s="57" customFormat="1" hidden="1" x14ac:dyDescent="0.25">
      <c r="A1345" s="52"/>
      <c r="B1345" s="62" t="s">
        <v>108</v>
      </c>
      <c r="C1345" s="54" t="s">
        <v>109</v>
      </c>
      <c r="D1345" s="55"/>
      <c r="E1345" s="55"/>
      <c r="F1345" s="43">
        <f t="shared" si="757"/>
        <v>0</v>
      </c>
      <c r="G1345" s="43"/>
      <c r="H1345" s="55"/>
      <c r="I1345" s="505"/>
      <c r="J1345" s="55"/>
      <c r="K1345" s="55"/>
      <c r="L1345" s="55"/>
      <c r="M1345" s="505"/>
      <c r="N1345" s="55"/>
      <c r="O1345" s="55"/>
      <c r="P1345" s="55"/>
      <c r="Q1345" s="55"/>
      <c r="R1345" s="55"/>
      <c r="S1345" s="55"/>
      <c r="T1345" s="55"/>
      <c r="U1345" s="43" t="e">
        <f>SUM(#REF!+#REF!)</f>
        <v>#REF!</v>
      </c>
      <c r="V1345" s="55"/>
      <c r="W1345" s="43">
        <f t="shared" si="732"/>
        <v>0</v>
      </c>
      <c r="X1345" s="56"/>
      <c r="Y1345" s="55"/>
    </row>
    <row r="1346" spans="1:25" s="61" customFormat="1" hidden="1" x14ac:dyDescent="0.25">
      <c r="A1346" s="58"/>
      <c r="B1346" s="58">
        <v>323</v>
      </c>
      <c r="C1346" s="59"/>
      <c r="D1346" s="60">
        <f>SUM(D1347+D1348+D1349+D1350+D1351+D1352+D1353+D1354+D1355)</f>
        <v>0</v>
      </c>
      <c r="E1346" s="60">
        <f>SUM(E1347+E1348+E1349+E1350+E1351+E1352+E1353+E1354+E1355)</f>
        <v>0</v>
      </c>
      <c r="F1346" s="43">
        <f t="shared" si="757"/>
        <v>0</v>
      </c>
      <c r="G1346" s="60"/>
      <c r="H1346" s="60">
        <f>SUM(H1347+H1348+H1349+H1350+H1351+H1352+H1353+H1354+H1355)</f>
        <v>0</v>
      </c>
      <c r="I1346" s="506">
        <f>SUM(I1347+I1348+I1349+I1350+I1351+I1352+I1353+I1354+I1355)</f>
        <v>0</v>
      </c>
      <c r="J1346" s="60">
        <f t="shared" ref="J1346:T1346" si="758">SUM(J1347+J1348+J1349+J1350+J1351+J1352+J1353+J1354+J1355)</f>
        <v>0</v>
      </c>
      <c r="K1346" s="60">
        <f t="shared" ref="K1346" si="759">SUM(K1347+K1348+K1349+K1350+K1351+K1352+K1353+K1354+K1355)</f>
        <v>0</v>
      </c>
      <c r="L1346" s="60">
        <f t="shared" si="758"/>
        <v>0</v>
      </c>
      <c r="M1346" s="506">
        <f t="shared" si="758"/>
        <v>0</v>
      </c>
      <c r="N1346" s="60">
        <f>SUM(N1347+N1348+N1349+N1350+N1351+N1352+N1353+N1354+N1355)</f>
        <v>0</v>
      </c>
      <c r="O1346" s="60">
        <f>SUM(O1347+O1348+O1349+O1350+O1351+O1352+O1353+O1354+O1355)</f>
        <v>0</v>
      </c>
      <c r="P1346" s="60">
        <f t="shared" si="758"/>
        <v>0</v>
      </c>
      <c r="Q1346" s="60">
        <f t="shared" si="758"/>
        <v>0</v>
      </c>
      <c r="R1346" s="60">
        <f t="shared" si="758"/>
        <v>0</v>
      </c>
      <c r="S1346" s="60">
        <f t="shared" si="758"/>
        <v>0</v>
      </c>
      <c r="T1346" s="60">
        <f t="shared" si="758"/>
        <v>0</v>
      </c>
      <c r="U1346" s="43" t="e">
        <f>SUM(#REF!+#REF!)</f>
        <v>#REF!</v>
      </c>
      <c r="V1346" s="60">
        <f>SUM(V1347+V1348+V1349+V1350+V1351+V1352+V1353+V1354+V1355)</f>
        <v>0</v>
      </c>
      <c r="W1346" s="43">
        <f t="shared" si="732"/>
        <v>0</v>
      </c>
      <c r="X1346" s="51">
        <v>0</v>
      </c>
      <c r="Y1346" s="60">
        <f>SUM(Y1347+Y1348+Y1349+Y1350+Y1351+Y1352+Y1353+Y1354+Y1355)</f>
        <v>0</v>
      </c>
    </row>
    <row r="1347" spans="1:25" s="57" customFormat="1" hidden="1" x14ac:dyDescent="0.25">
      <c r="A1347" s="52"/>
      <c r="B1347" s="53" t="s">
        <v>110</v>
      </c>
      <c r="C1347" s="54" t="s">
        <v>111</v>
      </c>
      <c r="D1347" s="55"/>
      <c r="E1347" s="55"/>
      <c r="F1347" s="43">
        <f t="shared" si="757"/>
        <v>0</v>
      </c>
      <c r="G1347" s="43"/>
      <c r="H1347" s="55"/>
      <c r="I1347" s="505"/>
      <c r="J1347" s="55"/>
      <c r="K1347" s="55"/>
      <c r="L1347" s="55"/>
      <c r="M1347" s="505"/>
      <c r="N1347" s="55"/>
      <c r="O1347" s="55"/>
      <c r="P1347" s="55"/>
      <c r="Q1347" s="55"/>
      <c r="R1347" s="55"/>
      <c r="S1347" s="55"/>
      <c r="T1347" s="55"/>
      <c r="U1347" s="43" t="e">
        <f>SUM(#REF!+#REF!)</f>
        <v>#REF!</v>
      </c>
      <c r="V1347" s="55"/>
      <c r="W1347" s="43">
        <f t="shared" si="732"/>
        <v>0</v>
      </c>
      <c r="X1347" s="56"/>
      <c r="Y1347" s="55"/>
    </row>
    <row r="1348" spans="1:25" s="57" customFormat="1" hidden="1" x14ac:dyDescent="0.25">
      <c r="A1348" s="52"/>
      <c r="B1348" s="53" t="s">
        <v>112</v>
      </c>
      <c r="C1348" s="54" t="s">
        <v>113</v>
      </c>
      <c r="D1348" s="55"/>
      <c r="E1348" s="55"/>
      <c r="F1348" s="43">
        <f t="shared" si="757"/>
        <v>0</v>
      </c>
      <c r="G1348" s="43"/>
      <c r="H1348" s="55"/>
      <c r="I1348" s="505"/>
      <c r="J1348" s="55"/>
      <c r="K1348" s="55"/>
      <c r="L1348" s="55"/>
      <c r="M1348" s="505"/>
      <c r="N1348" s="55"/>
      <c r="O1348" s="55"/>
      <c r="P1348" s="55"/>
      <c r="Q1348" s="55"/>
      <c r="R1348" s="55"/>
      <c r="S1348" s="55"/>
      <c r="T1348" s="55"/>
      <c r="U1348" s="43" t="e">
        <f>SUM(#REF!+#REF!)</f>
        <v>#REF!</v>
      </c>
      <c r="V1348" s="55"/>
      <c r="W1348" s="43">
        <f t="shared" si="732"/>
        <v>0</v>
      </c>
      <c r="X1348" s="56"/>
      <c r="Y1348" s="55"/>
    </row>
    <row r="1349" spans="1:25" s="57" customFormat="1" hidden="1" x14ac:dyDescent="0.25">
      <c r="A1349" s="52"/>
      <c r="B1349" s="53" t="s">
        <v>114</v>
      </c>
      <c r="C1349" s="54" t="s">
        <v>115</v>
      </c>
      <c r="D1349" s="55"/>
      <c r="E1349" s="55"/>
      <c r="F1349" s="43">
        <f t="shared" si="757"/>
        <v>0</v>
      </c>
      <c r="G1349" s="43"/>
      <c r="H1349" s="55"/>
      <c r="I1349" s="505"/>
      <c r="J1349" s="55"/>
      <c r="K1349" s="55"/>
      <c r="L1349" s="55"/>
      <c r="M1349" s="505"/>
      <c r="N1349" s="55"/>
      <c r="O1349" s="55"/>
      <c r="P1349" s="55"/>
      <c r="Q1349" s="55"/>
      <c r="R1349" s="55"/>
      <c r="S1349" s="55"/>
      <c r="T1349" s="55"/>
      <c r="U1349" s="43" t="e">
        <f>SUM(#REF!+#REF!)</f>
        <v>#REF!</v>
      </c>
      <c r="V1349" s="55"/>
      <c r="W1349" s="43">
        <f t="shared" si="732"/>
        <v>0</v>
      </c>
      <c r="X1349" s="56"/>
      <c r="Y1349" s="55"/>
    </row>
    <row r="1350" spans="1:25" s="57" customFormat="1" hidden="1" x14ac:dyDescent="0.25">
      <c r="A1350" s="52"/>
      <c r="B1350" s="53" t="s">
        <v>116</v>
      </c>
      <c r="C1350" s="54" t="s">
        <v>117</v>
      </c>
      <c r="D1350" s="55"/>
      <c r="E1350" s="55"/>
      <c r="F1350" s="43">
        <f t="shared" si="757"/>
        <v>0</v>
      </c>
      <c r="G1350" s="43"/>
      <c r="H1350" s="55"/>
      <c r="I1350" s="505"/>
      <c r="J1350" s="55"/>
      <c r="K1350" s="55"/>
      <c r="L1350" s="55"/>
      <c r="M1350" s="505"/>
      <c r="N1350" s="55"/>
      <c r="O1350" s="55"/>
      <c r="P1350" s="55"/>
      <c r="Q1350" s="55"/>
      <c r="R1350" s="55"/>
      <c r="S1350" s="55"/>
      <c r="T1350" s="55"/>
      <c r="U1350" s="43" t="e">
        <f>SUM(#REF!+#REF!)</f>
        <v>#REF!</v>
      </c>
      <c r="V1350" s="55"/>
      <c r="W1350" s="43">
        <f t="shared" si="732"/>
        <v>0</v>
      </c>
      <c r="X1350" s="56"/>
      <c r="Y1350" s="55"/>
    </row>
    <row r="1351" spans="1:25" s="57" customFormat="1" hidden="1" x14ac:dyDescent="0.25">
      <c r="A1351" s="52"/>
      <c r="B1351" s="53" t="s">
        <v>118</v>
      </c>
      <c r="C1351" s="54" t="s">
        <v>119</v>
      </c>
      <c r="D1351" s="55"/>
      <c r="E1351" s="55"/>
      <c r="F1351" s="43">
        <f t="shared" si="757"/>
        <v>0</v>
      </c>
      <c r="G1351" s="43"/>
      <c r="H1351" s="55"/>
      <c r="I1351" s="505"/>
      <c r="J1351" s="55"/>
      <c r="K1351" s="55"/>
      <c r="L1351" s="55"/>
      <c r="M1351" s="505"/>
      <c r="N1351" s="55"/>
      <c r="O1351" s="55"/>
      <c r="P1351" s="55"/>
      <c r="Q1351" s="55"/>
      <c r="R1351" s="55"/>
      <c r="S1351" s="55"/>
      <c r="T1351" s="55"/>
      <c r="U1351" s="43" t="e">
        <f>SUM(#REF!+#REF!)</f>
        <v>#REF!</v>
      </c>
      <c r="V1351" s="55"/>
      <c r="W1351" s="43">
        <f t="shared" si="732"/>
        <v>0</v>
      </c>
      <c r="X1351" s="56"/>
      <c r="Y1351" s="55"/>
    </row>
    <row r="1352" spans="1:25" s="57" customFormat="1" hidden="1" x14ac:dyDescent="0.25">
      <c r="A1352" s="52"/>
      <c r="B1352" s="53" t="s">
        <v>120</v>
      </c>
      <c r="C1352" s="54" t="s">
        <v>121</v>
      </c>
      <c r="D1352" s="55"/>
      <c r="E1352" s="55"/>
      <c r="F1352" s="43">
        <f t="shared" si="757"/>
        <v>0</v>
      </c>
      <c r="G1352" s="43"/>
      <c r="H1352" s="55"/>
      <c r="I1352" s="505"/>
      <c r="J1352" s="55"/>
      <c r="K1352" s="55"/>
      <c r="L1352" s="55"/>
      <c r="M1352" s="505"/>
      <c r="N1352" s="55"/>
      <c r="O1352" s="55"/>
      <c r="P1352" s="55"/>
      <c r="Q1352" s="55"/>
      <c r="R1352" s="55"/>
      <c r="S1352" s="55"/>
      <c r="T1352" s="55"/>
      <c r="U1352" s="43" t="e">
        <f>SUM(#REF!+#REF!)</f>
        <v>#REF!</v>
      </c>
      <c r="V1352" s="55"/>
      <c r="W1352" s="43">
        <f t="shared" si="732"/>
        <v>0</v>
      </c>
      <c r="X1352" s="56"/>
      <c r="Y1352" s="55"/>
    </row>
    <row r="1353" spans="1:25" s="57" customFormat="1" hidden="1" x14ac:dyDescent="0.25">
      <c r="A1353" s="52"/>
      <c r="B1353" s="53" t="s">
        <v>122</v>
      </c>
      <c r="C1353" s="54" t="s">
        <v>123</v>
      </c>
      <c r="D1353" s="55"/>
      <c r="E1353" s="55"/>
      <c r="F1353" s="43">
        <f t="shared" si="757"/>
        <v>0</v>
      </c>
      <c r="G1353" s="43"/>
      <c r="H1353" s="55"/>
      <c r="I1353" s="505"/>
      <c r="J1353" s="55"/>
      <c r="K1353" s="55"/>
      <c r="L1353" s="55"/>
      <c r="M1353" s="505"/>
      <c r="N1353" s="55"/>
      <c r="O1353" s="55"/>
      <c r="P1353" s="55"/>
      <c r="Q1353" s="55"/>
      <c r="R1353" s="55"/>
      <c r="S1353" s="55"/>
      <c r="T1353" s="55"/>
      <c r="U1353" s="43" t="e">
        <f>SUM(#REF!+#REF!)</f>
        <v>#REF!</v>
      </c>
      <c r="V1353" s="55"/>
      <c r="W1353" s="43">
        <f t="shared" si="732"/>
        <v>0</v>
      </c>
      <c r="X1353" s="56"/>
      <c r="Y1353" s="55"/>
    </row>
    <row r="1354" spans="1:25" s="57" customFormat="1" hidden="1" x14ac:dyDescent="0.25">
      <c r="A1354" s="52"/>
      <c r="B1354" s="53" t="s">
        <v>124</v>
      </c>
      <c r="C1354" s="54" t="s">
        <v>125</v>
      </c>
      <c r="D1354" s="55"/>
      <c r="E1354" s="55"/>
      <c r="F1354" s="43">
        <f t="shared" si="757"/>
        <v>0</v>
      </c>
      <c r="G1354" s="43"/>
      <c r="H1354" s="55"/>
      <c r="I1354" s="505"/>
      <c r="J1354" s="55"/>
      <c r="K1354" s="55"/>
      <c r="L1354" s="55"/>
      <c r="M1354" s="505"/>
      <c r="N1354" s="55"/>
      <c r="O1354" s="55"/>
      <c r="P1354" s="55"/>
      <c r="Q1354" s="55"/>
      <c r="R1354" s="55"/>
      <c r="S1354" s="55"/>
      <c r="T1354" s="55"/>
      <c r="U1354" s="43" t="e">
        <f>SUM(#REF!+#REF!)</f>
        <v>#REF!</v>
      </c>
      <c r="V1354" s="55"/>
      <c r="W1354" s="43">
        <f t="shared" si="732"/>
        <v>0</v>
      </c>
      <c r="X1354" s="56"/>
      <c r="Y1354" s="55"/>
    </row>
    <row r="1355" spans="1:25" s="57" customFormat="1" hidden="1" x14ac:dyDescent="0.25">
      <c r="A1355" s="52"/>
      <c r="B1355" s="53" t="s">
        <v>126</v>
      </c>
      <c r="C1355" s="54" t="s">
        <v>127</v>
      </c>
      <c r="D1355" s="55"/>
      <c r="E1355" s="55"/>
      <c r="F1355" s="43">
        <f t="shared" si="757"/>
        <v>0</v>
      </c>
      <c r="G1355" s="43"/>
      <c r="H1355" s="55"/>
      <c r="I1355" s="505"/>
      <c r="J1355" s="55"/>
      <c r="K1355" s="55"/>
      <c r="L1355" s="55"/>
      <c r="M1355" s="505"/>
      <c r="N1355" s="55"/>
      <c r="O1355" s="55"/>
      <c r="P1355" s="55"/>
      <c r="Q1355" s="55"/>
      <c r="R1355" s="55"/>
      <c r="S1355" s="55"/>
      <c r="T1355" s="55"/>
      <c r="U1355" s="43" t="e">
        <f>SUM(#REF!+#REF!)</f>
        <v>#REF!</v>
      </c>
      <c r="V1355" s="55"/>
      <c r="W1355" s="43">
        <f t="shared" ref="W1355:W1418" si="760">SUM(H1355:R1355)</f>
        <v>0</v>
      </c>
      <c r="X1355" s="56"/>
      <c r="Y1355" s="55"/>
    </row>
    <row r="1356" spans="1:25" s="61" customFormat="1" hidden="1" x14ac:dyDescent="0.25">
      <c r="A1356" s="58"/>
      <c r="B1356" s="58">
        <v>324</v>
      </c>
      <c r="C1356" s="59"/>
      <c r="D1356" s="60">
        <f>SUM(D1357)</f>
        <v>0</v>
      </c>
      <c r="E1356" s="60">
        <f t="shared" ref="E1356:V1356" si="761">SUM(E1357)</f>
        <v>0</v>
      </c>
      <c r="F1356" s="43">
        <f t="shared" si="757"/>
        <v>0</v>
      </c>
      <c r="G1356" s="60"/>
      <c r="H1356" s="60">
        <f t="shared" si="761"/>
        <v>0</v>
      </c>
      <c r="I1356" s="506">
        <f t="shared" si="761"/>
        <v>0</v>
      </c>
      <c r="J1356" s="60">
        <f t="shared" si="761"/>
        <v>0</v>
      </c>
      <c r="K1356" s="60">
        <f t="shared" si="761"/>
        <v>0</v>
      </c>
      <c r="L1356" s="60">
        <f t="shared" si="761"/>
        <v>0</v>
      </c>
      <c r="M1356" s="506">
        <f t="shared" si="761"/>
        <v>0</v>
      </c>
      <c r="N1356" s="60">
        <f t="shared" si="761"/>
        <v>0</v>
      </c>
      <c r="O1356" s="60">
        <f t="shared" si="761"/>
        <v>0</v>
      </c>
      <c r="P1356" s="60">
        <f t="shared" si="761"/>
        <v>0</v>
      </c>
      <c r="Q1356" s="60">
        <f t="shared" si="761"/>
        <v>0</v>
      </c>
      <c r="R1356" s="60">
        <f t="shared" si="761"/>
        <v>0</v>
      </c>
      <c r="S1356" s="60">
        <f t="shared" si="761"/>
        <v>0</v>
      </c>
      <c r="T1356" s="60">
        <f t="shared" si="761"/>
        <v>0</v>
      </c>
      <c r="U1356" s="43" t="e">
        <f>SUM(#REF!+#REF!)</f>
        <v>#REF!</v>
      </c>
      <c r="V1356" s="60">
        <f t="shared" si="761"/>
        <v>0</v>
      </c>
      <c r="W1356" s="43">
        <f t="shared" si="760"/>
        <v>0</v>
      </c>
      <c r="X1356" s="51">
        <v>0</v>
      </c>
      <c r="Y1356" s="60">
        <f>SUM(Y1357)</f>
        <v>0</v>
      </c>
    </row>
    <row r="1357" spans="1:25" s="57" customFormat="1" hidden="1" x14ac:dyDescent="0.25">
      <c r="A1357" s="52"/>
      <c r="B1357" s="63" t="s">
        <v>128</v>
      </c>
      <c r="C1357" s="54" t="s">
        <v>129</v>
      </c>
      <c r="D1357" s="55"/>
      <c r="E1357" s="55"/>
      <c r="F1357" s="43">
        <f t="shared" si="757"/>
        <v>0</v>
      </c>
      <c r="G1357" s="43"/>
      <c r="H1357" s="55"/>
      <c r="I1357" s="505"/>
      <c r="J1357" s="55"/>
      <c r="K1357" s="55"/>
      <c r="L1357" s="55"/>
      <c r="M1357" s="505"/>
      <c r="N1357" s="55"/>
      <c r="O1357" s="55"/>
      <c r="P1357" s="55"/>
      <c r="Q1357" s="55"/>
      <c r="R1357" s="55"/>
      <c r="S1357" s="55"/>
      <c r="T1357" s="55"/>
      <c r="U1357" s="43" t="e">
        <f>SUM(#REF!+#REF!)</f>
        <v>#REF!</v>
      </c>
      <c r="V1357" s="55"/>
      <c r="W1357" s="43">
        <f t="shared" si="760"/>
        <v>0</v>
      </c>
      <c r="X1357" s="56"/>
      <c r="Y1357" s="55"/>
    </row>
    <row r="1358" spans="1:25" s="61" customFormat="1" hidden="1" x14ac:dyDescent="0.25">
      <c r="A1358" s="58"/>
      <c r="B1358" s="64" t="s">
        <v>130</v>
      </c>
      <c r="C1358" s="59"/>
      <c r="D1358" s="60">
        <f>SUM(D1359+D1360+D1361+D1362+D1363+D1364+D1365)</f>
        <v>0</v>
      </c>
      <c r="E1358" s="60">
        <f>SUM(E1359+E1360+E1361+E1362+E1363+E1364+E1365)</f>
        <v>0</v>
      </c>
      <c r="F1358" s="43">
        <f t="shared" si="757"/>
        <v>0</v>
      </c>
      <c r="G1358" s="60"/>
      <c r="H1358" s="60">
        <f>SUM(H1359+H1360+H1361+H1362+H1363+H1364+H1365)</f>
        <v>0</v>
      </c>
      <c r="I1358" s="506">
        <f>SUM(I1359+I1360+I1361+I1362+I1363+I1364+I1365)</f>
        <v>0</v>
      </c>
      <c r="J1358" s="60">
        <f t="shared" ref="J1358:T1358" si="762">SUM(J1359+J1360+J1361+J1362+J1363+J1364+J1365)</f>
        <v>0</v>
      </c>
      <c r="K1358" s="60">
        <f t="shared" ref="K1358" si="763">SUM(K1359+K1360+K1361+K1362+K1363+K1364+K1365)</f>
        <v>0</v>
      </c>
      <c r="L1358" s="60">
        <f t="shared" si="762"/>
        <v>0</v>
      </c>
      <c r="M1358" s="506">
        <f t="shared" si="762"/>
        <v>0</v>
      </c>
      <c r="N1358" s="60">
        <f>SUM(N1359+N1360+N1361+N1362+N1363+N1364+N1365)</f>
        <v>0</v>
      </c>
      <c r="O1358" s="60">
        <f>SUM(O1359+O1360+O1361+O1362+O1363+O1364+O1365)</f>
        <v>0</v>
      </c>
      <c r="P1358" s="60">
        <f t="shared" si="762"/>
        <v>0</v>
      </c>
      <c r="Q1358" s="60">
        <f t="shared" si="762"/>
        <v>0</v>
      </c>
      <c r="R1358" s="60">
        <f t="shared" si="762"/>
        <v>0</v>
      </c>
      <c r="S1358" s="60">
        <f t="shared" si="762"/>
        <v>0</v>
      </c>
      <c r="T1358" s="60">
        <f t="shared" si="762"/>
        <v>0</v>
      </c>
      <c r="U1358" s="43" t="e">
        <f>SUM(#REF!+#REF!)</f>
        <v>#REF!</v>
      </c>
      <c r="V1358" s="60">
        <f>SUM(V1359+V1360+V1361+V1362+V1363+V1364+V1365)</f>
        <v>0</v>
      </c>
      <c r="W1358" s="43">
        <f t="shared" si="760"/>
        <v>0</v>
      </c>
      <c r="X1358" s="51">
        <v>0</v>
      </c>
      <c r="Y1358" s="60">
        <f>SUM(Y1359+Y1360+Y1361+Y1362+Y1363+Y1364+Y1365)</f>
        <v>0</v>
      </c>
    </row>
    <row r="1359" spans="1:25" s="57" customFormat="1" ht="12.75" hidden="1" customHeight="1" x14ac:dyDescent="0.25">
      <c r="A1359" s="52"/>
      <c r="B1359" s="53" t="s">
        <v>131</v>
      </c>
      <c r="C1359" s="54" t="s">
        <v>132</v>
      </c>
      <c r="D1359" s="55"/>
      <c r="E1359" s="55"/>
      <c r="F1359" s="43">
        <f t="shared" si="757"/>
        <v>0</v>
      </c>
      <c r="G1359" s="43"/>
      <c r="H1359" s="55"/>
      <c r="I1359" s="505"/>
      <c r="J1359" s="55"/>
      <c r="K1359" s="55"/>
      <c r="L1359" s="55"/>
      <c r="M1359" s="505"/>
      <c r="N1359" s="55"/>
      <c r="O1359" s="55"/>
      <c r="P1359" s="55"/>
      <c r="Q1359" s="55"/>
      <c r="R1359" s="55"/>
      <c r="S1359" s="55"/>
      <c r="T1359" s="55"/>
      <c r="U1359" s="43" t="e">
        <f>SUM(#REF!+#REF!)</f>
        <v>#REF!</v>
      </c>
      <c r="V1359" s="55"/>
      <c r="W1359" s="43">
        <f t="shared" si="760"/>
        <v>0</v>
      </c>
      <c r="X1359" s="56"/>
      <c r="Y1359" s="55"/>
    </row>
    <row r="1360" spans="1:25" s="57" customFormat="1" hidden="1" x14ac:dyDescent="0.25">
      <c r="A1360" s="52"/>
      <c r="B1360" s="53" t="s">
        <v>133</v>
      </c>
      <c r="C1360" s="54" t="s">
        <v>134</v>
      </c>
      <c r="D1360" s="55"/>
      <c r="E1360" s="55"/>
      <c r="F1360" s="43">
        <f t="shared" si="757"/>
        <v>0</v>
      </c>
      <c r="G1360" s="43"/>
      <c r="H1360" s="55"/>
      <c r="I1360" s="505"/>
      <c r="J1360" s="55"/>
      <c r="K1360" s="55"/>
      <c r="L1360" s="55"/>
      <c r="M1360" s="505"/>
      <c r="N1360" s="55"/>
      <c r="O1360" s="55"/>
      <c r="P1360" s="55"/>
      <c r="Q1360" s="55"/>
      <c r="R1360" s="55"/>
      <c r="S1360" s="55"/>
      <c r="T1360" s="55"/>
      <c r="U1360" s="43" t="e">
        <f>SUM(#REF!+#REF!)</f>
        <v>#REF!</v>
      </c>
      <c r="V1360" s="55"/>
      <c r="W1360" s="43">
        <f t="shared" si="760"/>
        <v>0</v>
      </c>
      <c r="X1360" s="56"/>
      <c r="Y1360" s="55"/>
    </row>
    <row r="1361" spans="1:25" s="57" customFormat="1" hidden="1" x14ac:dyDescent="0.25">
      <c r="A1361" s="52"/>
      <c r="B1361" s="53" t="s">
        <v>135</v>
      </c>
      <c r="C1361" s="54" t="s">
        <v>136</v>
      </c>
      <c r="D1361" s="55"/>
      <c r="E1361" s="55"/>
      <c r="F1361" s="43">
        <f t="shared" si="757"/>
        <v>0</v>
      </c>
      <c r="G1361" s="43"/>
      <c r="H1361" s="55"/>
      <c r="I1361" s="505"/>
      <c r="J1361" s="55"/>
      <c r="K1361" s="55"/>
      <c r="L1361" s="55"/>
      <c r="M1361" s="505"/>
      <c r="N1361" s="55"/>
      <c r="O1361" s="55"/>
      <c r="P1361" s="55"/>
      <c r="Q1361" s="55"/>
      <c r="R1361" s="55"/>
      <c r="S1361" s="55"/>
      <c r="T1361" s="55"/>
      <c r="U1361" s="43" t="e">
        <f>SUM(#REF!+#REF!)</f>
        <v>#REF!</v>
      </c>
      <c r="V1361" s="55"/>
      <c r="W1361" s="43">
        <f t="shared" si="760"/>
        <v>0</v>
      </c>
      <c r="X1361" s="56"/>
      <c r="Y1361" s="55"/>
    </row>
    <row r="1362" spans="1:25" s="57" customFormat="1" hidden="1" x14ac:dyDescent="0.25">
      <c r="A1362" s="52"/>
      <c r="B1362" s="53" t="s">
        <v>137</v>
      </c>
      <c r="C1362" s="54" t="s">
        <v>138</v>
      </c>
      <c r="D1362" s="55"/>
      <c r="E1362" s="55"/>
      <c r="F1362" s="43">
        <f t="shared" si="757"/>
        <v>0</v>
      </c>
      <c r="G1362" s="43"/>
      <c r="H1362" s="55"/>
      <c r="I1362" s="505"/>
      <c r="J1362" s="55"/>
      <c r="K1362" s="55"/>
      <c r="L1362" s="55"/>
      <c r="M1362" s="505"/>
      <c r="N1362" s="55"/>
      <c r="O1362" s="55"/>
      <c r="P1362" s="55"/>
      <c r="Q1362" s="55"/>
      <c r="R1362" s="55"/>
      <c r="S1362" s="55"/>
      <c r="T1362" s="55"/>
      <c r="U1362" s="43" t="e">
        <f>SUM(#REF!+#REF!)</f>
        <v>#REF!</v>
      </c>
      <c r="V1362" s="55"/>
      <c r="W1362" s="43">
        <f t="shared" si="760"/>
        <v>0</v>
      </c>
      <c r="X1362" s="56"/>
      <c r="Y1362" s="55"/>
    </row>
    <row r="1363" spans="1:25" s="57" customFormat="1" hidden="1" x14ac:dyDescent="0.25">
      <c r="A1363" s="52"/>
      <c r="B1363" s="52">
        <v>3295</v>
      </c>
      <c r="C1363" s="54" t="s">
        <v>139</v>
      </c>
      <c r="D1363" s="55"/>
      <c r="E1363" s="55"/>
      <c r="F1363" s="43">
        <f t="shared" si="757"/>
        <v>0</v>
      </c>
      <c r="G1363" s="43"/>
      <c r="H1363" s="55"/>
      <c r="I1363" s="505"/>
      <c r="J1363" s="55"/>
      <c r="K1363" s="55"/>
      <c r="L1363" s="55"/>
      <c r="M1363" s="505"/>
      <c r="N1363" s="55"/>
      <c r="O1363" s="55"/>
      <c r="P1363" s="55"/>
      <c r="Q1363" s="55"/>
      <c r="R1363" s="55"/>
      <c r="S1363" s="55"/>
      <c r="T1363" s="55"/>
      <c r="U1363" s="43" t="e">
        <f>SUM(#REF!+#REF!)</f>
        <v>#REF!</v>
      </c>
      <c r="V1363" s="55"/>
      <c r="W1363" s="43">
        <f t="shared" si="760"/>
        <v>0</v>
      </c>
      <c r="X1363" s="56"/>
      <c r="Y1363" s="55"/>
    </row>
    <row r="1364" spans="1:25" s="57" customFormat="1" hidden="1" x14ac:dyDescent="0.25">
      <c r="A1364" s="52"/>
      <c r="B1364" s="52">
        <v>3296</v>
      </c>
      <c r="C1364" s="65" t="s">
        <v>140</v>
      </c>
      <c r="D1364" s="55"/>
      <c r="E1364" s="55"/>
      <c r="F1364" s="43">
        <f t="shared" si="757"/>
        <v>0</v>
      </c>
      <c r="G1364" s="43"/>
      <c r="H1364" s="55"/>
      <c r="I1364" s="505"/>
      <c r="J1364" s="55"/>
      <c r="K1364" s="55"/>
      <c r="L1364" s="55"/>
      <c r="M1364" s="505"/>
      <c r="N1364" s="55"/>
      <c r="O1364" s="55"/>
      <c r="P1364" s="55"/>
      <c r="Q1364" s="55"/>
      <c r="R1364" s="55"/>
      <c r="S1364" s="55"/>
      <c r="T1364" s="55"/>
      <c r="U1364" s="43" t="e">
        <f>SUM(#REF!+#REF!)</f>
        <v>#REF!</v>
      </c>
      <c r="V1364" s="55"/>
      <c r="W1364" s="43">
        <f t="shared" si="760"/>
        <v>0</v>
      </c>
      <c r="X1364" s="56"/>
      <c r="Y1364" s="55"/>
    </row>
    <row r="1365" spans="1:25" s="57" customFormat="1" hidden="1" x14ac:dyDescent="0.25">
      <c r="A1365" s="52"/>
      <c r="B1365" s="53" t="s">
        <v>141</v>
      </c>
      <c r="C1365" s="54" t="s">
        <v>142</v>
      </c>
      <c r="D1365" s="55"/>
      <c r="E1365" s="55"/>
      <c r="F1365" s="43">
        <f t="shared" si="757"/>
        <v>0</v>
      </c>
      <c r="G1365" s="43"/>
      <c r="H1365" s="55"/>
      <c r="I1365" s="505"/>
      <c r="J1365" s="55"/>
      <c r="K1365" s="55"/>
      <c r="L1365" s="55"/>
      <c r="M1365" s="505"/>
      <c r="N1365" s="55"/>
      <c r="O1365" s="55"/>
      <c r="P1365" s="55"/>
      <c r="Q1365" s="55"/>
      <c r="R1365" s="55"/>
      <c r="S1365" s="55"/>
      <c r="T1365" s="55"/>
      <c r="U1365" s="43" t="e">
        <f>SUM(#REF!+#REF!)</f>
        <v>#REF!</v>
      </c>
      <c r="V1365" s="55"/>
      <c r="W1365" s="43">
        <f t="shared" si="760"/>
        <v>0</v>
      </c>
      <c r="X1365" s="56"/>
      <c r="Y1365" s="55"/>
    </row>
    <row r="1366" spans="1:25" s="61" customFormat="1" hidden="1" x14ac:dyDescent="0.25">
      <c r="A1366" s="50"/>
      <c r="B1366" s="58">
        <v>34</v>
      </c>
      <c r="C1366" s="59" t="s">
        <v>143</v>
      </c>
      <c r="D1366" s="60">
        <f>SUM(D1367+D1372)</f>
        <v>0</v>
      </c>
      <c r="E1366" s="60">
        <f>SUM(E1367+E1372)</f>
        <v>0</v>
      </c>
      <c r="F1366" s="43">
        <f t="shared" si="757"/>
        <v>0</v>
      </c>
      <c r="G1366" s="60"/>
      <c r="H1366" s="60">
        <f>SUM(H1367+H1372)</f>
        <v>0</v>
      </c>
      <c r="I1366" s="506">
        <f>SUM(I1367+I1372)</f>
        <v>0</v>
      </c>
      <c r="J1366" s="60">
        <f t="shared" ref="J1366:T1366" si="764">SUM(J1367+J1372)</f>
        <v>0</v>
      </c>
      <c r="K1366" s="60">
        <f t="shared" ref="K1366" si="765">SUM(K1367+K1372)</f>
        <v>0</v>
      </c>
      <c r="L1366" s="60">
        <f t="shared" si="764"/>
        <v>0</v>
      </c>
      <c r="M1366" s="506">
        <f t="shared" si="764"/>
        <v>0</v>
      </c>
      <c r="N1366" s="60">
        <f>SUM(N1367+N1372)</f>
        <v>0</v>
      </c>
      <c r="O1366" s="60">
        <f>SUM(O1367+O1372)</f>
        <v>0</v>
      </c>
      <c r="P1366" s="60">
        <f t="shared" si="764"/>
        <v>0</v>
      </c>
      <c r="Q1366" s="60">
        <f t="shared" si="764"/>
        <v>0</v>
      </c>
      <c r="R1366" s="60">
        <f t="shared" si="764"/>
        <v>0</v>
      </c>
      <c r="S1366" s="60">
        <f t="shared" si="764"/>
        <v>0</v>
      </c>
      <c r="T1366" s="60">
        <f t="shared" si="764"/>
        <v>0</v>
      </c>
      <c r="U1366" s="43" t="e">
        <f>SUM(#REF!+#REF!)</f>
        <v>#REF!</v>
      </c>
      <c r="V1366" s="60">
        <f>SUM(V1367+V1372)</f>
        <v>0</v>
      </c>
      <c r="W1366" s="43">
        <f t="shared" si="760"/>
        <v>0</v>
      </c>
      <c r="X1366" s="51">
        <v>0</v>
      </c>
      <c r="Y1366" s="60">
        <f>SUM(Y1367+Y1372)</f>
        <v>0</v>
      </c>
    </row>
    <row r="1367" spans="1:25" s="61" customFormat="1" hidden="1" x14ac:dyDescent="0.25">
      <c r="A1367" s="58"/>
      <c r="B1367" s="58">
        <v>342</v>
      </c>
      <c r="C1367" s="59" t="s">
        <v>144</v>
      </c>
      <c r="D1367" s="60">
        <f>SUM(D1368+D1369+D1370+D1371)</f>
        <v>0</v>
      </c>
      <c r="E1367" s="60">
        <f>SUM(E1368+E1369+E1370+E1371)</f>
        <v>0</v>
      </c>
      <c r="F1367" s="43">
        <f t="shared" si="757"/>
        <v>0</v>
      </c>
      <c r="G1367" s="60"/>
      <c r="H1367" s="60">
        <f>SUM(H1368+H1369+H1370+H1371)</f>
        <v>0</v>
      </c>
      <c r="I1367" s="506">
        <f>SUM(I1368+I1369+I1370+I1371)</f>
        <v>0</v>
      </c>
      <c r="J1367" s="60">
        <f t="shared" ref="J1367:T1367" si="766">SUM(J1368+J1369+J1370+J1371)</f>
        <v>0</v>
      </c>
      <c r="K1367" s="60">
        <f t="shared" ref="K1367" si="767">SUM(K1368+K1369+K1370+K1371)</f>
        <v>0</v>
      </c>
      <c r="L1367" s="60">
        <f t="shared" si="766"/>
        <v>0</v>
      </c>
      <c r="M1367" s="506">
        <f t="shared" si="766"/>
        <v>0</v>
      </c>
      <c r="N1367" s="60">
        <f>SUM(N1368+N1369+N1370+N1371)</f>
        <v>0</v>
      </c>
      <c r="O1367" s="60">
        <f>SUM(O1368+O1369+O1370+O1371)</f>
        <v>0</v>
      </c>
      <c r="P1367" s="60">
        <f t="shared" si="766"/>
        <v>0</v>
      </c>
      <c r="Q1367" s="60">
        <f t="shared" si="766"/>
        <v>0</v>
      </c>
      <c r="R1367" s="60">
        <f t="shared" si="766"/>
        <v>0</v>
      </c>
      <c r="S1367" s="60">
        <f t="shared" si="766"/>
        <v>0</v>
      </c>
      <c r="T1367" s="60">
        <f t="shared" si="766"/>
        <v>0</v>
      </c>
      <c r="U1367" s="43" t="e">
        <f>SUM(#REF!+#REF!)</f>
        <v>#REF!</v>
      </c>
      <c r="V1367" s="60">
        <f>SUM(V1368+V1369+V1370+V1371)</f>
        <v>0</v>
      </c>
      <c r="W1367" s="43">
        <f t="shared" si="760"/>
        <v>0</v>
      </c>
      <c r="X1367" s="51">
        <v>0</v>
      </c>
      <c r="Y1367" s="60">
        <f>SUM(Y1368+Y1369+Y1370+Y1371)</f>
        <v>0</v>
      </c>
    </row>
    <row r="1368" spans="1:25" s="57" customFormat="1" ht="27.75" hidden="1" customHeight="1" x14ac:dyDescent="0.25">
      <c r="A1368" s="52"/>
      <c r="B1368" s="53" t="s">
        <v>145</v>
      </c>
      <c r="C1368" s="54" t="s">
        <v>146</v>
      </c>
      <c r="D1368" s="55"/>
      <c r="E1368" s="55"/>
      <c r="F1368" s="43">
        <f t="shared" si="757"/>
        <v>0</v>
      </c>
      <c r="G1368" s="43"/>
      <c r="H1368" s="55"/>
      <c r="I1368" s="505"/>
      <c r="J1368" s="55"/>
      <c r="K1368" s="55"/>
      <c r="L1368" s="55"/>
      <c r="M1368" s="505"/>
      <c r="N1368" s="55"/>
      <c r="O1368" s="55"/>
      <c r="P1368" s="55"/>
      <c r="Q1368" s="55"/>
      <c r="R1368" s="55"/>
      <c r="S1368" s="55"/>
      <c r="T1368" s="55"/>
      <c r="U1368" s="43" t="e">
        <f>SUM(#REF!+#REF!)</f>
        <v>#REF!</v>
      </c>
      <c r="V1368" s="55"/>
      <c r="W1368" s="43">
        <f t="shared" si="760"/>
        <v>0</v>
      </c>
      <c r="X1368" s="56"/>
      <c r="Y1368" s="55"/>
    </row>
    <row r="1369" spans="1:25" s="57" customFormat="1" hidden="1" x14ac:dyDescent="0.25">
      <c r="A1369" s="52"/>
      <c r="B1369" s="52">
        <v>3426</v>
      </c>
      <c r="C1369" s="54" t="s">
        <v>147</v>
      </c>
      <c r="D1369" s="55"/>
      <c r="E1369" s="55"/>
      <c r="F1369" s="43">
        <f t="shared" si="757"/>
        <v>0</v>
      </c>
      <c r="G1369" s="43"/>
      <c r="H1369" s="55"/>
      <c r="I1369" s="505"/>
      <c r="J1369" s="55"/>
      <c r="K1369" s="55"/>
      <c r="L1369" s="55"/>
      <c r="M1369" s="505"/>
      <c r="N1369" s="55"/>
      <c r="O1369" s="55"/>
      <c r="P1369" s="55"/>
      <c r="Q1369" s="55"/>
      <c r="R1369" s="55"/>
      <c r="S1369" s="55"/>
      <c r="T1369" s="55"/>
      <c r="U1369" s="43" t="e">
        <f>SUM(#REF!+#REF!)</f>
        <v>#REF!</v>
      </c>
      <c r="V1369" s="55"/>
      <c r="W1369" s="43">
        <f t="shared" si="760"/>
        <v>0</v>
      </c>
      <c r="X1369" s="56"/>
      <c r="Y1369" s="55"/>
    </row>
    <row r="1370" spans="1:25" s="57" customFormat="1" ht="27" hidden="1" x14ac:dyDescent="0.25">
      <c r="A1370" s="52"/>
      <c r="B1370" s="52">
        <v>3427</v>
      </c>
      <c r="C1370" s="54" t="s">
        <v>148</v>
      </c>
      <c r="D1370" s="55"/>
      <c r="E1370" s="55"/>
      <c r="F1370" s="43">
        <f t="shared" si="757"/>
        <v>0</v>
      </c>
      <c r="G1370" s="43"/>
      <c r="H1370" s="55"/>
      <c r="I1370" s="505"/>
      <c r="J1370" s="55"/>
      <c r="K1370" s="55"/>
      <c r="L1370" s="55"/>
      <c r="M1370" s="505"/>
      <c r="N1370" s="55"/>
      <c r="O1370" s="55"/>
      <c r="P1370" s="55"/>
      <c r="Q1370" s="55"/>
      <c r="R1370" s="55"/>
      <c r="S1370" s="55"/>
      <c r="T1370" s="55"/>
      <c r="U1370" s="43" t="e">
        <f>SUM(#REF!+#REF!)</f>
        <v>#REF!</v>
      </c>
      <c r="V1370" s="55"/>
      <c r="W1370" s="43">
        <f t="shared" si="760"/>
        <v>0</v>
      </c>
      <c r="X1370" s="56"/>
      <c r="Y1370" s="55"/>
    </row>
    <row r="1371" spans="1:25" s="57" customFormat="1" hidden="1" x14ac:dyDescent="0.25">
      <c r="A1371" s="52"/>
      <c r="B1371" s="52">
        <v>3428</v>
      </c>
      <c r="C1371" s="54" t="s">
        <v>149</v>
      </c>
      <c r="D1371" s="55"/>
      <c r="E1371" s="55"/>
      <c r="F1371" s="43">
        <f t="shared" si="757"/>
        <v>0</v>
      </c>
      <c r="G1371" s="43"/>
      <c r="H1371" s="55"/>
      <c r="I1371" s="505"/>
      <c r="J1371" s="55"/>
      <c r="K1371" s="55"/>
      <c r="L1371" s="55"/>
      <c r="M1371" s="505"/>
      <c r="N1371" s="55"/>
      <c r="O1371" s="55"/>
      <c r="P1371" s="55"/>
      <c r="Q1371" s="55"/>
      <c r="R1371" s="55"/>
      <c r="S1371" s="55"/>
      <c r="T1371" s="55"/>
      <c r="U1371" s="43" t="e">
        <f>SUM(#REF!+#REF!)</f>
        <v>#REF!</v>
      </c>
      <c r="V1371" s="55"/>
      <c r="W1371" s="43">
        <f t="shared" si="760"/>
        <v>0</v>
      </c>
      <c r="X1371" s="56"/>
      <c r="Y1371" s="55"/>
    </row>
    <row r="1372" spans="1:25" s="61" customFormat="1" hidden="1" x14ac:dyDescent="0.25">
      <c r="A1372" s="58"/>
      <c r="B1372" s="58">
        <v>343</v>
      </c>
      <c r="C1372" s="59"/>
      <c r="D1372" s="60">
        <f>SUM(D1373+D1374+D1375+D1376)</f>
        <v>0</v>
      </c>
      <c r="E1372" s="60">
        <f>SUM(E1373+E1374+E1375+E1376)</f>
        <v>0</v>
      </c>
      <c r="F1372" s="43">
        <f t="shared" si="757"/>
        <v>0</v>
      </c>
      <c r="G1372" s="60"/>
      <c r="H1372" s="60">
        <f>SUM(H1373+H1374+H1375+H1376)</f>
        <v>0</v>
      </c>
      <c r="I1372" s="506">
        <f>SUM(I1373+I1374+I1375+I1376)</f>
        <v>0</v>
      </c>
      <c r="J1372" s="60">
        <f t="shared" ref="J1372:T1372" si="768">SUM(J1373+J1374+J1375+J1376)</f>
        <v>0</v>
      </c>
      <c r="K1372" s="60">
        <f t="shared" ref="K1372" si="769">SUM(K1373+K1374+K1375+K1376)</f>
        <v>0</v>
      </c>
      <c r="L1372" s="60">
        <f t="shared" si="768"/>
        <v>0</v>
      </c>
      <c r="M1372" s="506">
        <f t="shared" si="768"/>
        <v>0</v>
      </c>
      <c r="N1372" s="60">
        <f>SUM(N1373+N1374+N1375+N1376)</f>
        <v>0</v>
      </c>
      <c r="O1372" s="60">
        <f>SUM(O1373+O1374+O1375+O1376)</f>
        <v>0</v>
      </c>
      <c r="P1372" s="60">
        <f t="shared" si="768"/>
        <v>0</v>
      </c>
      <c r="Q1372" s="60">
        <f t="shared" si="768"/>
        <v>0</v>
      </c>
      <c r="R1372" s="60">
        <f t="shared" si="768"/>
        <v>0</v>
      </c>
      <c r="S1372" s="60">
        <f t="shared" si="768"/>
        <v>0</v>
      </c>
      <c r="T1372" s="60">
        <f t="shared" si="768"/>
        <v>0</v>
      </c>
      <c r="U1372" s="43" t="e">
        <f>SUM(#REF!+#REF!)</f>
        <v>#REF!</v>
      </c>
      <c r="V1372" s="60">
        <f>SUM(V1373+V1374+V1375+V1376)</f>
        <v>0</v>
      </c>
      <c r="W1372" s="43">
        <f t="shared" si="760"/>
        <v>0</v>
      </c>
      <c r="X1372" s="51">
        <v>0</v>
      </c>
      <c r="Y1372" s="60">
        <f>SUM(Y1373+Y1374+Y1375+Y1376)</f>
        <v>0</v>
      </c>
    </row>
    <row r="1373" spans="1:25" s="57" customFormat="1" hidden="1" x14ac:dyDescent="0.25">
      <c r="A1373" s="52"/>
      <c r="B1373" s="53" t="s">
        <v>150</v>
      </c>
      <c r="C1373" s="54" t="s">
        <v>151</v>
      </c>
      <c r="D1373" s="55"/>
      <c r="E1373" s="55"/>
      <c r="F1373" s="43">
        <f t="shared" si="757"/>
        <v>0</v>
      </c>
      <c r="G1373" s="43"/>
      <c r="H1373" s="55"/>
      <c r="I1373" s="505"/>
      <c r="J1373" s="55"/>
      <c r="K1373" s="55"/>
      <c r="L1373" s="55"/>
      <c r="M1373" s="505"/>
      <c r="N1373" s="55"/>
      <c r="O1373" s="55"/>
      <c r="P1373" s="55"/>
      <c r="Q1373" s="55"/>
      <c r="R1373" s="55"/>
      <c r="S1373" s="55"/>
      <c r="T1373" s="55"/>
      <c r="U1373" s="43" t="e">
        <f>SUM(#REF!+#REF!)</f>
        <v>#REF!</v>
      </c>
      <c r="V1373" s="55"/>
      <c r="W1373" s="43">
        <f t="shared" si="760"/>
        <v>0</v>
      </c>
      <c r="X1373" s="56"/>
      <c r="Y1373" s="55"/>
    </row>
    <row r="1374" spans="1:25" s="57" customFormat="1" hidden="1" x14ac:dyDescent="0.25">
      <c r="A1374" s="52"/>
      <c r="B1374" s="53" t="s">
        <v>152</v>
      </c>
      <c r="C1374" s="54" t="s">
        <v>153</v>
      </c>
      <c r="D1374" s="55"/>
      <c r="E1374" s="55"/>
      <c r="F1374" s="43">
        <f t="shared" ref="F1374:F1397" si="770">SUM(H1374:T1374)</f>
        <v>0</v>
      </c>
      <c r="G1374" s="43"/>
      <c r="H1374" s="55"/>
      <c r="I1374" s="505"/>
      <c r="J1374" s="55"/>
      <c r="K1374" s="55"/>
      <c r="L1374" s="55"/>
      <c r="M1374" s="505"/>
      <c r="N1374" s="55"/>
      <c r="O1374" s="55"/>
      <c r="P1374" s="55"/>
      <c r="Q1374" s="55"/>
      <c r="R1374" s="55"/>
      <c r="S1374" s="55"/>
      <c r="T1374" s="55"/>
      <c r="U1374" s="43" t="e">
        <f>SUM(#REF!+#REF!)</f>
        <v>#REF!</v>
      </c>
      <c r="V1374" s="55"/>
      <c r="W1374" s="43">
        <f t="shared" si="760"/>
        <v>0</v>
      </c>
      <c r="X1374" s="56"/>
      <c r="Y1374" s="55"/>
    </row>
    <row r="1375" spans="1:25" s="57" customFormat="1" hidden="1" x14ac:dyDescent="0.25">
      <c r="A1375" s="52"/>
      <c r="B1375" s="53" t="s">
        <v>154</v>
      </c>
      <c r="C1375" s="54" t="s">
        <v>155</v>
      </c>
      <c r="D1375" s="55"/>
      <c r="E1375" s="55"/>
      <c r="F1375" s="43">
        <f t="shared" si="770"/>
        <v>0</v>
      </c>
      <c r="G1375" s="43"/>
      <c r="H1375" s="55"/>
      <c r="I1375" s="505"/>
      <c r="J1375" s="55"/>
      <c r="K1375" s="55"/>
      <c r="L1375" s="55"/>
      <c r="M1375" s="505"/>
      <c r="N1375" s="55"/>
      <c r="O1375" s="55"/>
      <c r="P1375" s="55"/>
      <c r="Q1375" s="55"/>
      <c r="R1375" s="55"/>
      <c r="S1375" s="55"/>
      <c r="T1375" s="55"/>
      <c r="U1375" s="43" t="e">
        <f>SUM(#REF!+#REF!)</f>
        <v>#REF!</v>
      </c>
      <c r="V1375" s="55"/>
      <c r="W1375" s="43">
        <f t="shared" si="760"/>
        <v>0</v>
      </c>
      <c r="X1375" s="56"/>
      <c r="Y1375" s="55"/>
    </row>
    <row r="1376" spans="1:25" s="57" customFormat="1" hidden="1" x14ac:dyDescent="0.25">
      <c r="A1376" s="52"/>
      <c r="B1376" s="53" t="s">
        <v>156</v>
      </c>
      <c r="C1376" s="54" t="s">
        <v>157</v>
      </c>
      <c r="D1376" s="55"/>
      <c r="E1376" s="55"/>
      <c r="F1376" s="43">
        <f t="shared" si="770"/>
        <v>0</v>
      </c>
      <c r="G1376" s="43"/>
      <c r="H1376" s="55"/>
      <c r="I1376" s="505"/>
      <c r="J1376" s="55"/>
      <c r="K1376" s="55"/>
      <c r="L1376" s="55"/>
      <c r="M1376" s="505"/>
      <c r="N1376" s="55"/>
      <c r="O1376" s="55"/>
      <c r="P1376" s="55"/>
      <c r="Q1376" s="55"/>
      <c r="R1376" s="55"/>
      <c r="S1376" s="55"/>
      <c r="T1376" s="55"/>
      <c r="U1376" s="43" t="e">
        <f>SUM(#REF!+#REF!)</f>
        <v>#REF!</v>
      </c>
      <c r="V1376" s="55"/>
      <c r="W1376" s="43">
        <f t="shared" si="760"/>
        <v>0</v>
      </c>
      <c r="X1376" s="56"/>
      <c r="Y1376" s="55"/>
    </row>
    <row r="1377" spans="1:25" s="46" customFormat="1" hidden="1" x14ac:dyDescent="0.25">
      <c r="B1377" s="66">
        <v>4</v>
      </c>
      <c r="C1377" s="46" t="s">
        <v>158</v>
      </c>
      <c r="D1377" s="49">
        <f>SUM(D1378)</f>
        <v>0</v>
      </c>
      <c r="E1377" s="49">
        <f t="shared" ref="E1377:V1377" si="771">SUM(E1378)</f>
        <v>0</v>
      </c>
      <c r="F1377" s="43">
        <f t="shared" si="770"/>
        <v>0</v>
      </c>
      <c r="G1377" s="49"/>
      <c r="H1377" s="49">
        <f t="shared" si="771"/>
        <v>0</v>
      </c>
      <c r="I1377" s="368">
        <f t="shared" si="771"/>
        <v>0</v>
      </c>
      <c r="J1377" s="49">
        <f t="shared" si="771"/>
        <v>0</v>
      </c>
      <c r="K1377" s="49">
        <f t="shared" si="771"/>
        <v>0</v>
      </c>
      <c r="L1377" s="49">
        <f t="shared" si="771"/>
        <v>0</v>
      </c>
      <c r="M1377" s="368">
        <f t="shared" si="771"/>
        <v>0</v>
      </c>
      <c r="N1377" s="49">
        <f t="shared" si="771"/>
        <v>0</v>
      </c>
      <c r="O1377" s="49">
        <f t="shared" si="771"/>
        <v>0</v>
      </c>
      <c r="P1377" s="49">
        <f t="shared" si="771"/>
        <v>0</v>
      </c>
      <c r="Q1377" s="49">
        <f t="shared" si="771"/>
        <v>0</v>
      </c>
      <c r="R1377" s="49">
        <f t="shared" si="771"/>
        <v>0</v>
      </c>
      <c r="S1377" s="49">
        <f t="shared" si="771"/>
        <v>0</v>
      </c>
      <c r="T1377" s="49">
        <f t="shared" si="771"/>
        <v>0</v>
      </c>
      <c r="U1377" s="43" t="e">
        <f>SUM(#REF!+#REF!)</f>
        <v>#REF!</v>
      </c>
      <c r="V1377" s="49">
        <f t="shared" si="771"/>
        <v>0</v>
      </c>
      <c r="W1377" s="43">
        <f t="shared" si="760"/>
        <v>0</v>
      </c>
      <c r="X1377" s="51">
        <v>0</v>
      </c>
      <c r="Y1377" s="49">
        <f>SUM(Y1378)</f>
        <v>0</v>
      </c>
    </row>
    <row r="1378" spans="1:25" s="46" customFormat="1" hidden="1" x14ac:dyDescent="0.25">
      <c r="B1378" s="66">
        <v>42</v>
      </c>
      <c r="D1378" s="49">
        <f>SUM(D1379+D1387+D1390+D1395)</f>
        <v>0</v>
      </c>
      <c r="E1378" s="49">
        <f>SUM(E1379+E1387+E1390+E1395)</f>
        <v>0</v>
      </c>
      <c r="F1378" s="43">
        <f t="shared" si="770"/>
        <v>0</v>
      </c>
      <c r="G1378" s="49"/>
      <c r="H1378" s="49">
        <f>SUM(H1379+H1387+H1390+H1395)</f>
        <v>0</v>
      </c>
      <c r="I1378" s="368">
        <f>SUM(I1379+I1387+I1390+I1395)</f>
        <v>0</v>
      </c>
      <c r="J1378" s="49">
        <f t="shared" ref="J1378:T1378" si="772">SUM(J1379+J1387+J1390+J1395)</f>
        <v>0</v>
      </c>
      <c r="K1378" s="49">
        <f t="shared" ref="K1378" si="773">SUM(K1379+K1387+K1390+K1395)</f>
        <v>0</v>
      </c>
      <c r="L1378" s="49">
        <f t="shared" si="772"/>
        <v>0</v>
      </c>
      <c r="M1378" s="368">
        <f t="shared" si="772"/>
        <v>0</v>
      </c>
      <c r="N1378" s="49">
        <f>SUM(N1379+N1387+N1390+N1395)</f>
        <v>0</v>
      </c>
      <c r="O1378" s="49">
        <f>SUM(O1379+O1387+O1390+O1395)</f>
        <v>0</v>
      </c>
      <c r="P1378" s="49">
        <f t="shared" si="772"/>
        <v>0</v>
      </c>
      <c r="Q1378" s="49">
        <f t="shared" si="772"/>
        <v>0</v>
      </c>
      <c r="R1378" s="49">
        <f t="shared" si="772"/>
        <v>0</v>
      </c>
      <c r="S1378" s="49">
        <f t="shared" si="772"/>
        <v>0</v>
      </c>
      <c r="T1378" s="49">
        <f t="shared" si="772"/>
        <v>0</v>
      </c>
      <c r="U1378" s="43" t="e">
        <f>SUM(#REF!+#REF!)</f>
        <v>#REF!</v>
      </c>
      <c r="V1378" s="49">
        <f>SUM(V1379+V1387+V1390+V1395)</f>
        <v>0</v>
      </c>
      <c r="W1378" s="43">
        <f t="shared" si="760"/>
        <v>0</v>
      </c>
      <c r="X1378" s="51">
        <v>0</v>
      </c>
      <c r="Y1378" s="49">
        <f>SUM(Y1379+Y1387+Y1390+Y1395)</f>
        <v>0</v>
      </c>
    </row>
    <row r="1379" spans="1:25" s="46" customFormat="1" hidden="1" x14ac:dyDescent="0.25">
      <c r="B1379" s="66">
        <v>422</v>
      </c>
      <c r="D1379" s="49">
        <f>SUM(D1380+D1381+D1382+D1383+D1384+D1385+D1386)</f>
        <v>0</v>
      </c>
      <c r="E1379" s="49">
        <f>SUM(E1380+E1381+E1382+E1383+E1384+E1385+E1386)</f>
        <v>0</v>
      </c>
      <c r="F1379" s="43">
        <f t="shared" si="770"/>
        <v>0</v>
      </c>
      <c r="G1379" s="49"/>
      <c r="H1379" s="49">
        <f>SUM(H1380+H1381+H1382+H1383+H1384+H1385+H1386)</f>
        <v>0</v>
      </c>
      <c r="I1379" s="368">
        <f>SUM(I1380+I1381+I1382+I1383+I1384+I1385+I1386)</f>
        <v>0</v>
      </c>
      <c r="J1379" s="49">
        <f t="shared" ref="J1379:T1379" si="774">SUM(J1380+J1381+J1382+J1383+J1384+J1385+J1386)</f>
        <v>0</v>
      </c>
      <c r="K1379" s="49">
        <f t="shared" ref="K1379" si="775">SUM(K1380+K1381+K1382+K1383+K1384+K1385+K1386)</f>
        <v>0</v>
      </c>
      <c r="L1379" s="49">
        <f t="shared" si="774"/>
        <v>0</v>
      </c>
      <c r="M1379" s="368">
        <f t="shared" si="774"/>
        <v>0</v>
      </c>
      <c r="N1379" s="49">
        <f>SUM(N1380+N1381+N1382+N1383+N1384+N1385+N1386)</f>
        <v>0</v>
      </c>
      <c r="O1379" s="49">
        <f>SUM(O1380+O1381+O1382+O1383+O1384+O1385+O1386)</f>
        <v>0</v>
      </c>
      <c r="P1379" s="49">
        <f t="shared" si="774"/>
        <v>0</v>
      </c>
      <c r="Q1379" s="49">
        <f t="shared" si="774"/>
        <v>0</v>
      </c>
      <c r="R1379" s="49">
        <f t="shared" si="774"/>
        <v>0</v>
      </c>
      <c r="S1379" s="49">
        <f t="shared" si="774"/>
        <v>0</v>
      </c>
      <c r="T1379" s="49">
        <f t="shared" si="774"/>
        <v>0</v>
      </c>
      <c r="U1379" s="43" t="e">
        <f>SUM(#REF!+#REF!)</f>
        <v>#REF!</v>
      </c>
      <c r="V1379" s="49">
        <f>SUM(V1380+V1381+V1382+V1383+V1384+V1385+V1386)</f>
        <v>0</v>
      </c>
      <c r="W1379" s="43">
        <f t="shared" si="760"/>
        <v>0</v>
      </c>
      <c r="X1379" s="51">
        <v>0</v>
      </c>
      <c r="Y1379" s="49">
        <f>SUM(Y1380+Y1381+Y1382+Y1383+Y1384+Y1385+Y1386)</f>
        <v>0</v>
      </c>
    </row>
    <row r="1380" spans="1:25" s="57" customFormat="1" hidden="1" x14ac:dyDescent="0.25">
      <c r="A1380" s="52"/>
      <c r="B1380" s="67" t="s">
        <v>159</v>
      </c>
      <c r="C1380" s="68" t="s">
        <v>160</v>
      </c>
      <c r="D1380" s="55"/>
      <c r="E1380" s="55"/>
      <c r="F1380" s="43">
        <f t="shared" si="770"/>
        <v>0</v>
      </c>
      <c r="G1380" s="43"/>
      <c r="H1380" s="55"/>
      <c r="I1380" s="505"/>
      <c r="J1380" s="55"/>
      <c r="K1380" s="55"/>
      <c r="L1380" s="55"/>
      <c r="M1380" s="505"/>
      <c r="N1380" s="55"/>
      <c r="O1380" s="55"/>
      <c r="P1380" s="55"/>
      <c r="Q1380" s="55"/>
      <c r="R1380" s="55"/>
      <c r="S1380" s="55"/>
      <c r="T1380" s="55"/>
      <c r="U1380" s="43" t="e">
        <f>SUM(#REF!+#REF!)</f>
        <v>#REF!</v>
      </c>
      <c r="V1380" s="55"/>
      <c r="W1380" s="43">
        <f t="shared" si="760"/>
        <v>0</v>
      </c>
      <c r="X1380" s="56"/>
      <c r="Y1380" s="55"/>
    </row>
    <row r="1381" spans="1:25" s="57" customFormat="1" hidden="1" x14ac:dyDescent="0.25">
      <c r="A1381" s="52"/>
      <c r="B1381" s="67" t="s">
        <v>161</v>
      </c>
      <c r="C1381" s="68" t="s">
        <v>162</v>
      </c>
      <c r="D1381" s="55"/>
      <c r="E1381" s="55"/>
      <c r="F1381" s="43">
        <f t="shared" si="770"/>
        <v>0</v>
      </c>
      <c r="G1381" s="43"/>
      <c r="H1381" s="55"/>
      <c r="I1381" s="505"/>
      <c r="J1381" s="55"/>
      <c r="K1381" s="55"/>
      <c r="L1381" s="55"/>
      <c r="M1381" s="505"/>
      <c r="N1381" s="55"/>
      <c r="O1381" s="55"/>
      <c r="P1381" s="55"/>
      <c r="Q1381" s="55"/>
      <c r="R1381" s="55"/>
      <c r="S1381" s="55"/>
      <c r="T1381" s="55"/>
      <c r="U1381" s="43" t="e">
        <f>SUM(#REF!+#REF!)</f>
        <v>#REF!</v>
      </c>
      <c r="V1381" s="55"/>
      <c r="W1381" s="43">
        <f t="shared" si="760"/>
        <v>0</v>
      </c>
      <c r="X1381" s="56"/>
      <c r="Y1381" s="55"/>
    </row>
    <row r="1382" spans="1:25" s="57" customFormat="1" hidden="1" x14ac:dyDescent="0.25">
      <c r="A1382" s="52"/>
      <c r="B1382" s="67" t="s">
        <v>163</v>
      </c>
      <c r="C1382" s="68" t="s">
        <v>164</v>
      </c>
      <c r="D1382" s="55"/>
      <c r="E1382" s="55"/>
      <c r="F1382" s="43">
        <f t="shared" si="770"/>
        <v>0</v>
      </c>
      <c r="G1382" s="43"/>
      <c r="H1382" s="55"/>
      <c r="I1382" s="505"/>
      <c r="J1382" s="55"/>
      <c r="K1382" s="55"/>
      <c r="L1382" s="55"/>
      <c r="M1382" s="505"/>
      <c r="N1382" s="55"/>
      <c r="O1382" s="55"/>
      <c r="P1382" s="55"/>
      <c r="Q1382" s="55"/>
      <c r="R1382" s="55"/>
      <c r="S1382" s="55"/>
      <c r="T1382" s="55"/>
      <c r="U1382" s="43" t="e">
        <f>SUM(#REF!+#REF!)</f>
        <v>#REF!</v>
      </c>
      <c r="V1382" s="55"/>
      <c r="W1382" s="43">
        <f t="shared" si="760"/>
        <v>0</v>
      </c>
      <c r="X1382" s="56"/>
      <c r="Y1382" s="55"/>
    </row>
    <row r="1383" spans="1:25" s="57" customFormat="1" hidden="1" x14ac:dyDescent="0.25">
      <c r="A1383" s="52"/>
      <c r="B1383" s="67" t="s">
        <v>165</v>
      </c>
      <c r="C1383" s="68" t="s">
        <v>166</v>
      </c>
      <c r="D1383" s="55"/>
      <c r="E1383" s="55"/>
      <c r="F1383" s="43">
        <f t="shared" si="770"/>
        <v>0</v>
      </c>
      <c r="G1383" s="43"/>
      <c r="H1383" s="55"/>
      <c r="I1383" s="505"/>
      <c r="J1383" s="55"/>
      <c r="K1383" s="55"/>
      <c r="L1383" s="55"/>
      <c r="M1383" s="505"/>
      <c r="N1383" s="55"/>
      <c r="O1383" s="55"/>
      <c r="P1383" s="55"/>
      <c r="Q1383" s="55"/>
      <c r="R1383" s="55"/>
      <c r="S1383" s="55"/>
      <c r="T1383" s="55"/>
      <c r="U1383" s="43" t="e">
        <f>SUM(#REF!+#REF!)</f>
        <v>#REF!</v>
      </c>
      <c r="V1383" s="55"/>
      <c r="W1383" s="43">
        <f t="shared" si="760"/>
        <v>0</v>
      </c>
      <c r="X1383" s="56"/>
      <c r="Y1383" s="55"/>
    </row>
    <row r="1384" spans="1:25" s="57" customFormat="1" hidden="1" x14ac:dyDescent="0.25">
      <c r="A1384" s="52"/>
      <c r="B1384" s="67" t="s">
        <v>167</v>
      </c>
      <c r="C1384" s="68" t="s">
        <v>168</v>
      </c>
      <c r="D1384" s="55"/>
      <c r="E1384" s="55"/>
      <c r="F1384" s="43">
        <f t="shared" si="770"/>
        <v>0</v>
      </c>
      <c r="G1384" s="43"/>
      <c r="H1384" s="55"/>
      <c r="I1384" s="505"/>
      <c r="J1384" s="55"/>
      <c r="K1384" s="55"/>
      <c r="L1384" s="55"/>
      <c r="M1384" s="505"/>
      <c r="N1384" s="55"/>
      <c r="O1384" s="55"/>
      <c r="P1384" s="55"/>
      <c r="Q1384" s="55"/>
      <c r="R1384" s="55"/>
      <c r="S1384" s="55"/>
      <c r="T1384" s="55"/>
      <c r="U1384" s="43" t="e">
        <f>SUM(#REF!+#REF!)</f>
        <v>#REF!</v>
      </c>
      <c r="V1384" s="55"/>
      <c r="W1384" s="43">
        <f t="shared" si="760"/>
        <v>0</v>
      </c>
      <c r="X1384" s="56"/>
      <c r="Y1384" s="55"/>
    </row>
    <row r="1385" spans="1:25" s="57" customFormat="1" hidden="1" x14ac:dyDescent="0.25">
      <c r="A1385" s="52"/>
      <c r="B1385" s="67" t="s">
        <v>169</v>
      </c>
      <c r="C1385" s="68" t="s">
        <v>170</v>
      </c>
      <c r="D1385" s="55"/>
      <c r="E1385" s="55"/>
      <c r="F1385" s="43">
        <f t="shared" si="770"/>
        <v>0</v>
      </c>
      <c r="G1385" s="43"/>
      <c r="H1385" s="55"/>
      <c r="I1385" s="505"/>
      <c r="J1385" s="55"/>
      <c r="K1385" s="55"/>
      <c r="L1385" s="55"/>
      <c r="M1385" s="505"/>
      <c r="N1385" s="55"/>
      <c r="O1385" s="55"/>
      <c r="P1385" s="55"/>
      <c r="Q1385" s="55"/>
      <c r="R1385" s="55"/>
      <c r="S1385" s="55"/>
      <c r="T1385" s="55"/>
      <c r="U1385" s="43" t="e">
        <f>SUM(#REF!+#REF!)</f>
        <v>#REF!</v>
      </c>
      <c r="V1385" s="55"/>
      <c r="W1385" s="43">
        <f t="shared" si="760"/>
        <v>0</v>
      </c>
      <c r="X1385" s="56"/>
      <c r="Y1385" s="55"/>
    </row>
    <row r="1386" spans="1:25" s="57" customFormat="1" hidden="1" x14ac:dyDescent="0.25">
      <c r="A1386" s="52"/>
      <c r="B1386" s="67" t="s">
        <v>171</v>
      </c>
      <c r="C1386" s="68" t="s">
        <v>172</v>
      </c>
      <c r="D1386" s="55"/>
      <c r="E1386" s="55"/>
      <c r="F1386" s="43">
        <f t="shared" si="770"/>
        <v>0</v>
      </c>
      <c r="G1386" s="43"/>
      <c r="H1386" s="55"/>
      <c r="I1386" s="505"/>
      <c r="J1386" s="55"/>
      <c r="K1386" s="55"/>
      <c r="L1386" s="55"/>
      <c r="M1386" s="505"/>
      <c r="N1386" s="55"/>
      <c r="O1386" s="55"/>
      <c r="P1386" s="55"/>
      <c r="Q1386" s="55"/>
      <c r="R1386" s="55"/>
      <c r="S1386" s="55"/>
      <c r="T1386" s="55"/>
      <c r="U1386" s="43" t="e">
        <f>SUM(#REF!+#REF!)</f>
        <v>#REF!</v>
      </c>
      <c r="V1386" s="55"/>
      <c r="W1386" s="43">
        <f t="shared" si="760"/>
        <v>0</v>
      </c>
      <c r="X1386" s="56"/>
      <c r="Y1386" s="55"/>
    </row>
    <row r="1387" spans="1:25" s="61" customFormat="1" hidden="1" x14ac:dyDescent="0.25">
      <c r="A1387" s="58"/>
      <c r="B1387" s="58">
        <v>423</v>
      </c>
      <c r="C1387" s="69"/>
      <c r="D1387" s="60">
        <f>SUM(D1388+D1389)</f>
        <v>0</v>
      </c>
      <c r="E1387" s="60">
        <f>SUM(E1388+E1389)</f>
        <v>0</v>
      </c>
      <c r="F1387" s="43">
        <f t="shared" si="770"/>
        <v>0</v>
      </c>
      <c r="G1387" s="60"/>
      <c r="H1387" s="60">
        <f>SUM(H1388+H1389)</f>
        <v>0</v>
      </c>
      <c r="I1387" s="506">
        <f>SUM(I1388+I1389)</f>
        <v>0</v>
      </c>
      <c r="J1387" s="60">
        <f t="shared" ref="J1387:T1387" si="776">SUM(J1388+J1389)</f>
        <v>0</v>
      </c>
      <c r="K1387" s="60">
        <f t="shared" ref="K1387" si="777">SUM(K1388+K1389)</f>
        <v>0</v>
      </c>
      <c r="L1387" s="60">
        <f t="shared" si="776"/>
        <v>0</v>
      </c>
      <c r="M1387" s="506">
        <f t="shared" si="776"/>
        <v>0</v>
      </c>
      <c r="N1387" s="60">
        <f>SUM(N1388+N1389)</f>
        <v>0</v>
      </c>
      <c r="O1387" s="60">
        <f>SUM(O1388+O1389)</f>
        <v>0</v>
      </c>
      <c r="P1387" s="60">
        <f t="shared" si="776"/>
        <v>0</v>
      </c>
      <c r="Q1387" s="60">
        <f t="shared" si="776"/>
        <v>0</v>
      </c>
      <c r="R1387" s="60">
        <f t="shared" si="776"/>
        <v>0</v>
      </c>
      <c r="S1387" s="60">
        <f t="shared" si="776"/>
        <v>0</v>
      </c>
      <c r="T1387" s="60">
        <f t="shared" si="776"/>
        <v>0</v>
      </c>
      <c r="U1387" s="43" t="e">
        <f>SUM(#REF!+#REF!)</f>
        <v>#REF!</v>
      </c>
      <c r="V1387" s="60">
        <f>SUM(V1388+V1389)</f>
        <v>0</v>
      </c>
      <c r="W1387" s="43">
        <f t="shared" si="760"/>
        <v>0</v>
      </c>
      <c r="X1387" s="51">
        <v>0</v>
      </c>
      <c r="Y1387" s="60">
        <f>SUM(Y1388+Y1389)</f>
        <v>0</v>
      </c>
    </row>
    <row r="1388" spans="1:25" s="57" customFormat="1" hidden="1" x14ac:dyDescent="0.25">
      <c r="A1388" s="52"/>
      <c r="B1388" s="67" t="s">
        <v>173</v>
      </c>
      <c r="C1388" s="68" t="s">
        <v>174</v>
      </c>
      <c r="D1388" s="55"/>
      <c r="E1388" s="55"/>
      <c r="F1388" s="43">
        <f t="shared" si="770"/>
        <v>0</v>
      </c>
      <c r="G1388" s="43"/>
      <c r="H1388" s="55"/>
      <c r="I1388" s="505"/>
      <c r="J1388" s="55"/>
      <c r="K1388" s="55"/>
      <c r="L1388" s="55"/>
      <c r="M1388" s="505"/>
      <c r="N1388" s="55"/>
      <c r="O1388" s="55"/>
      <c r="P1388" s="55"/>
      <c r="Q1388" s="55"/>
      <c r="R1388" s="55"/>
      <c r="S1388" s="55"/>
      <c r="T1388" s="55"/>
      <c r="U1388" s="43" t="e">
        <f>SUM(#REF!+#REF!)</f>
        <v>#REF!</v>
      </c>
      <c r="V1388" s="55"/>
      <c r="W1388" s="43">
        <f t="shared" si="760"/>
        <v>0</v>
      </c>
      <c r="X1388" s="56"/>
      <c r="Y1388" s="55"/>
    </row>
    <row r="1389" spans="1:25" s="57" customFormat="1" hidden="1" x14ac:dyDescent="0.25">
      <c r="A1389" s="52"/>
      <c r="B1389" s="67" t="s">
        <v>175</v>
      </c>
      <c r="C1389" s="68" t="s">
        <v>176</v>
      </c>
      <c r="D1389" s="55"/>
      <c r="E1389" s="55"/>
      <c r="F1389" s="43">
        <f t="shared" si="770"/>
        <v>0</v>
      </c>
      <c r="G1389" s="43"/>
      <c r="H1389" s="55"/>
      <c r="I1389" s="505"/>
      <c r="J1389" s="55"/>
      <c r="K1389" s="55"/>
      <c r="L1389" s="55"/>
      <c r="M1389" s="505"/>
      <c r="N1389" s="55"/>
      <c r="O1389" s="55"/>
      <c r="P1389" s="55"/>
      <c r="Q1389" s="55"/>
      <c r="R1389" s="55"/>
      <c r="S1389" s="55"/>
      <c r="T1389" s="55"/>
      <c r="U1389" s="43" t="e">
        <f>SUM(#REF!+#REF!)</f>
        <v>#REF!</v>
      </c>
      <c r="V1389" s="55"/>
      <c r="W1389" s="43">
        <f t="shared" si="760"/>
        <v>0</v>
      </c>
      <c r="X1389" s="56"/>
      <c r="Y1389" s="55"/>
    </row>
    <row r="1390" spans="1:25" s="61" customFormat="1" hidden="1" x14ac:dyDescent="0.25">
      <c r="A1390" s="58"/>
      <c r="B1390" s="58">
        <v>424</v>
      </c>
      <c r="C1390" s="69"/>
      <c r="D1390" s="60">
        <f>SUM(D1391+D1392+D1393+D1394)</f>
        <v>0</v>
      </c>
      <c r="E1390" s="60">
        <f>SUM(E1391+E1392+E1393+E1394)</f>
        <v>0</v>
      </c>
      <c r="F1390" s="43">
        <f t="shared" si="770"/>
        <v>0</v>
      </c>
      <c r="G1390" s="60"/>
      <c r="H1390" s="60">
        <f>SUM(H1391+H1392+H1393+H1394)</f>
        <v>0</v>
      </c>
      <c r="I1390" s="506">
        <f>SUM(I1391+I1392+I1393+I1394)</f>
        <v>0</v>
      </c>
      <c r="J1390" s="60">
        <f t="shared" ref="J1390:T1390" si="778">SUM(J1391+J1392+J1393+J1394)</f>
        <v>0</v>
      </c>
      <c r="K1390" s="60">
        <f t="shared" ref="K1390" si="779">SUM(K1391+K1392+K1393+K1394)</f>
        <v>0</v>
      </c>
      <c r="L1390" s="60">
        <f t="shared" si="778"/>
        <v>0</v>
      </c>
      <c r="M1390" s="506">
        <f t="shared" si="778"/>
        <v>0</v>
      </c>
      <c r="N1390" s="60">
        <f>SUM(N1391+N1392+N1393+N1394)</f>
        <v>0</v>
      </c>
      <c r="O1390" s="60">
        <f>SUM(O1391+O1392+O1393+O1394)</f>
        <v>0</v>
      </c>
      <c r="P1390" s="60">
        <f t="shared" si="778"/>
        <v>0</v>
      </c>
      <c r="Q1390" s="60">
        <f t="shared" si="778"/>
        <v>0</v>
      </c>
      <c r="R1390" s="60">
        <f t="shared" si="778"/>
        <v>0</v>
      </c>
      <c r="S1390" s="60">
        <f t="shared" si="778"/>
        <v>0</v>
      </c>
      <c r="T1390" s="60">
        <f t="shared" si="778"/>
        <v>0</v>
      </c>
      <c r="U1390" s="43" t="e">
        <f>SUM(#REF!+#REF!)</f>
        <v>#REF!</v>
      </c>
      <c r="V1390" s="60">
        <f>SUM(V1391+V1392+V1393+V1394)</f>
        <v>0</v>
      </c>
      <c r="W1390" s="43">
        <f t="shared" si="760"/>
        <v>0</v>
      </c>
      <c r="X1390" s="51">
        <v>0</v>
      </c>
      <c r="Y1390" s="60">
        <f>SUM(Y1391+Y1392+Y1393+Y1394)</f>
        <v>0</v>
      </c>
    </row>
    <row r="1391" spans="1:25" s="57" customFormat="1" hidden="1" x14ac:dyDescent="0.25">
      <c r="A1391" s="52"/>
      <c r="B1391" s="70">
        <v>4241</v>
      </c>
      <c r="C1391" s="71" t="s">
        <v>177</v>
      </c>
      <c r="D1391" s="55"/>
      <c r="E1391" s="55"/>
      <c r="F1391" s="43">
        <f t="shared" si="770"/>
        <v>0</v>
      </c>
      <c r="G1391" s="43"/>
      <c r="H1391" s="55"/>
      <c r="I1391" s="505"/>
      <c r="J1391" s="55"/>
      <c r="K1391" s="55"/>
      <c r="L1391" s="55"/>
      <c r="M1391" s="505"/>
      <c r="N1391" s="55"/>
      <c r="O1391" s="55"/>
      <c r="P1391" s="55"/>
      <c r="Q1391" s="55"/>
      <c r="R1391" s="55"/>
      <c r="S1391" s="55"/>
      <c r="T1391" s="55"/>
      <c r="U1391" s="43" t="e">
        <f>SUM(#REF!+#REF!)</f>
        <v>#REF!</v>
      </c>
      <c r="V1391" s="55"/>
      <c r="W1391" s="43">
        <f t="shared" si="760"/>
        <v>0</v>
      </c>
      <c r="X1391" s="56"/>
      <c r="Y1391" s="55"/>
    </row>
    <row r="1392" spans="1:25" s="57" customFormat="1" hidden="1" x14ac:dyDescent="0.25">
      <c r="A1392" s="52"/>
      <c r="B1392" s="70">
        <v>4242</v>
      </c>
      <c r="C1392" s="72" t="s">
        <v>178</v>
      </c>
      <c r="D1392" s="55"/>
      <c r="E1392" s="55"/>
      <c r="F1392" s="43">
        <f t="shared" si="770"/>
        <v>0</v>
      </c>
      <c r="G1392" s="43"/>
      <c r="H1392" s="55"/>
      <c r="I1392" s="505"/>
      <c r="J1392" s="55"/>
      <c r="K1392" s="55"/>
      <c r="L1392" s="55"/>
      <c r="M1392" s="505"/>
      <c r="N1392" s="55"/>
      <c r="O1392" s="55"/>
      <c r="P1392" s="55"/>
      <c r="Q1392" s="55"/>
      <c r="R1392" s="55"/>
      <c r="S1392" s="55"/>
      <c r="T1392" s="55"/>
      <c r="U1392" s="43" t="e">
        <f>SUM(#REF!+#REF!)</f>
        <v>#REF!</v>
      </c>
      <c r="V1392" s="55"/>
      <c r="W1392" s="43">
        <f t="shared" si="760"/>
        <v>0</v>
      </c>
      <c r="X1392" s="56"/>
      <c r="Y1392" s="55"/>
    </row>
    <row r="1393" spans="1:25" s="57" customFormat="1" hidden="1" x14ac:dyDescent="0.25">
      <c r="A1393" s="52"/>
      <c r="B1393" s="70">
        <v>4243</v>
      </c>
      <c r="C1393" s="72" t="s">
        <v>179</v>
      </c>
      <c r="D1393" s="55"/>
      <c r="E1393" s="55"/>
      <c r="F1393" s="43">
        <f t="shared" si="770"/>
        <v>0</v>
      </c>
      <c r="G1393" s="43"/>
      <c r="H1393" s="55"/>
      <c r="I1393" s="505"/>
      <c r="J1393" s="55"/>
      <c r="K1393" s="55"/>
      <c r="L1393" s="55"/>
      <c r="M1393" s="505"/>
      <c r="N1393" s="55"/>
      <c r="O1393" s="55"/>
      <c r="P1393" s="55"/>
      <c r="Q1393" s="55"/>
      <c r="R1393" s="55"/>
      <c r="S1393" s="55"/>
      <c r="T1393" s="55"/>
      <c r="U1393" s="43" t="e">
        <f>SUM(#REF!+#REF!)</f>
        <v>#REF!</v>
      </c>
      <c r="V1393" s="55"/>
      <c r="W1393" s="43">
        <f t="shared" si="760"/>
        <v>0</v>
      </c>
      <c r="X1393" s="56"/>
      <c r="Y1393" s="55"/>
    </row>
    <row r="1394" spans="1:25" s="57" customFormat="1" hidden="1" x14ac:dyDescent="0.25">
      <c r="A1394" s="52"/>
      <c r="B1394" s="70">
        <v>4244</v>
      </c>
      <c r="C1394" s="72" t="s">
        <v>180</v>
      </c>
      <c r="D1394" s="55"/>
      <c r="E1394" s="55"/>
      <c r="F1394" s="43">
        <f t="shared" si="770"/>
        <v>0</v>
      </c>
      <c r="G1394" s="43"/>
      <c r="H1394" s="55"/>
      <c r="I1394" s="505"/>
      <c r="J1394" s="55"/>
      <c r="K1394" s="55"/>
      <c r="L1394" s="55"/>
      <c r="M1394" s="505"/>
      <c r="N1394" s="55"/>
      <c r="O1394" s="55"/>
      <c r="P1394" s="55"/>
      <c r="Q1394" s="55"/>
      <c r="R1394" s="55"/>
      <c r="S1394" s="55"/>
      <c r="T1394" s="55"/>
      <c r="U1394" s="43" t="e">
        <f>SUM(#REF!+#REF!)</f>
        <v>#REF!</v>
      </c>
      <c r="V1394" s="55"/>
      <c r="W1394" s="43">
        <f t="shared" si="760"/>
        <v>0</v>
      </c>
      <c r="X1394" s="56"/>
      <c r="Y1394" s="55"/>
    </row>
    <row r="1395" spans="1:25" s="61" customFormat="1" hidden="1" x14ac:dyDescent="0.25">
      <c r="A1395" s="58"/>
      <c r="B1395" s="58">
        <v>426</v>
      </c>
      <c r="C1395" s="73"/>
      <c r="D1395" s="60">
        <f>SUM(D1396+D1397)</f>
        <v>0</v>
      </c>
      <c r="E1395" s="60">
        <f>SUM(E1396+E1397)</f>
        <v>0</v>
      </c>
      <c r="F1395" s="43">
        <f t="shared" si="770"/>
        <v>0</v>
      </c>
      <c r="G1395" s="60"/>
      <c r="H1395" s="60">
        <f>SUM(H1396+H1397)</f>
        <v>0</v>
      </c>
      <c r="I1395" s="506">
        <f>SUM(I1396+I1397)</f>
        <v>0</v>
      </c>
      <c r="J1395" s="60">
        <f t="shared" ref="J1395:T1395" si="780">SUM(J1396+J1397)</f>
        <v>0</v>
      </c>
      <c r="K1395" s="60">
        <f t="shared" ref="K1395" si="781">SUM(K1396+K1397)</f>
        <v>0</v>
      </c>
      <c r="L1395" s="60">
        <f t="shared" si="780"/>
        <v>0</v>
      </c>
      <c r="M1395" s="506">
        <f t="shared" si="780"/>
        <v>0</v>
      </c>
      <c r="N1395" s="60">
        <f>SUM(N1396+N1397)</f>
        <v>0</v>
      </c>
      <c r="O1395" s="60">
        <f>SUM(O1396+O1397)</f>
        <v>0</v>
      </c>
      <c r="P1395" s="60">
        <f t="shared" si="780"/>
        <v>0</v>
      </c>
      <c r="Q1395" s="60">
        <f t="shared" si="780"/>
        <v>0</v>
      </c>
      <c r="R1395" s="60">
        <f t="shared" si="780"/>
        <v>0</v>
      </c>
      <c r="S1395" s="60">
        <f t="shared" si="780"/>
        <v>0</v>
      </c>
      <c r="T1395" s="60">
        <f t="shared" si="780"/>
        <v>0</v>
      </c>
      <c r="U1395" s="43" t="e">
        <f>SUM(#REF!+#REF!)</f>
        <v>#REF!</v>
      </c>
      <c r="V1395" s="60">
        <f>SUM(V1396+V1397)</f>
        <v>0</v>
      </c>
      <c r="W1395" s="43">
        <f t="shared" si="760"/>
        <v>0</v>
      </c>
      <c r="X1395" s="51">
        <v>0</v>
      </c>
      <c r="Y1395" s="60">
        <f>SUM(Y1396+Y1397)</f>
        <v>0</v>
      </c>
    </row>
    <row r="1396" spans="1:25" s="57" customFormat="1" hidden="1" x14ac:dyDescent="0.25">
      <c r="A1396" s="52"/>
      <c r="B1396" s="67">
        <v>4262</v>
      </c>
      <c r="C1396" s="68" t="s">
        <v>181</v>
      </c>
      <c r="D1396" s="55"/>
      <c r="E1396" s="55"/>
      <c r="F1396" s="43">
        <f t="shared" si="770"/>
        <v>0</v>
      </c>
      <c r="G1396" s="43"/>
      <c r="H1396" s="55"/>
      <c r="I1396" s="505"/>
      <c r="J1396" s="55"/>
      <c r="K1396" s="55"/>
      <c r="L1396" s="55"/>
      <c r="M1396" s="505"/>
      <c r="N1396" s="55"/>
      <c r="O1396" s="55"/>
      <c r="P1396" s="55"/>
      <c r="Q1396" s="55"/>
      <c r="R1396" s="55"/>
      <c r="S1396" s="55"/>
      <c r="T1396" s="55"/>
      <c r="U1396" s="43" t="e">
        <f>SUM(#REF!+#REF!)</f>
        <v>#REF!</v>
      </c>
      <c r="V1396" s="55"/>
      <c r="W1396" s="43">
        <f t="shared" si="760"/>
        <v>0</v>
      </c>
      <c r="X1396" s="56"/>
      <c r="Y1396" s="55"/>
    </row>
    <row r="1397" spans="1:25" s="57" customFormat="1" hidden="1" x14ac:dyDescent="0.25">
      <c r="A1397" s="52"/>
      <c r="B1397" s="67">
        <v>4263</v>
      </c>
      <c r="C1397" s="68" t="s">
        <v>182</v>
      </c>
      <c r="D1397" s="55"/>
      <c r="E1397" s="55"/>
      <c r="F1397" s="43">
        <f t="shared" si="770"/>
        <v>0</v>
      </c>
      <c r="G1397" s="43"/>
      <c r="H1397" s="55"/>
      <c r="I1397" s="505"/>
      <c r="J1397" s="55"/>
      <c r="K1397" s="55"/>
      <c r="L1397" s="55"/>
      <c r="M1397" s="505"/>
      <c r="N1397" s="55"/>
      <c r="O1397" s="55"/>
      <c r="P1397" s="55"/>
      <c r="Q1397" s="55"/>
      <c r="R1397" s="55"/>
      <c r="S1397" s="55"/>
      <c r="T1397" s="55"/>
      <c r="U1397" s="43" t="e">
        <f>SUM(#REF!+#REF!)</f>
        <v>#REF!</v>
      </c>
      <c r="V1397" s="55"/>
      <c r="W1397" s="43">
        <f t="shared" si="760"/>
        <v>0</v>
      </c>
      <c r="X1397" s="56"/>
      <c r="Y1397" s="55"/>
    </row>
    <row r="1398" spans="1:25" hidden="1" x14ac:dyDescent="0.25">
      <c r="W1398" s="43">
        <f t="shared" si="760"/>
        <v>0</v>
      </c>
      <c r="X1398" s="74"/>
    </row>
    <row r="1399" spans="1:25" s="46" customFormat="1" hidden="1" x14ac:dyDescent="0.25">
      <c r="B1399" s="79"/>
      <c r="C1399" s="48" t="s">
        <v>205</v>
      </c>
      <c r="D1399" s="49">
        <f>SUM(D1400+D1478)</f>
        <v>0</v>
      </c>
      <c r="E1399" s="49">
        <f>SUM(E1400+E1478)</f>
        <v>0</v>
      </c>
      <c r="F1399" s="43">
        <f t="shared" ref="F1399:F1416" si="782">SUM(H1399:T1399)</f>
        <v>0</v>
      </c>
      <c r="G1399" s="49"/>
      <c r="H1399" s="49">
        <f>SUM(H1400+H1478)</f>
        <v>0</v>
      </c>
      <c r="I1399" s="368">
        <f>SUM(I1400+I1478)</f>
        <v>0</v>
      </c>
      <c r="J1399" s="49">
        <f t="shared" ref="J1399:T1399" si="783">SUM(J1400+J1478)</f>
        <v>0</v>
      </c>
      <c r="K1399" s="49">
        <f t="shared" ref="K1399" si="784">SUM(K1400+K1478)</f>
        <v>0</v>
      </c>
      <c r="L1399" s="49">
        <f t="shared" si="783"/>
        <v>0</v>
      </c>
      <c r="M1399" s="368">
        <f t="shared" si="783"/>
        <v>0</v>
      </c>
      <c r="N1399" s="49">
        <f>SUM(N1400+N1478)</f>
        <v>0</v>
      </c>
      <c r="O1399" s="49">
        <f>SUM(O1400+O1478)</f>
        <v>0</v>
      </c>
      <c r="P1399" s="49">
        <f t="shared" si="783"/>
        <v>0</v>
      </c>
      <c r="Q1399" s="49">
        <f t="shared" si="783"/>
        <v>0</v>
      </c>
      <c r="R1399" s="49">
        <f t="shared" si="783"/>
        <v>0</v>
      </c>
      <c r="S1399" s="49">
        <f t="shared" si="783"/>
        <v>0</v>
      </c>
      <c r="T1399" s="49">
        <f t="shared" si="783"/>
        <v>0</v>
      </c>
      <c r="U1399" s="43" t="e">
        <f>SUM(#REF!+#REF!)</f>
        <v>#REF!</v>
      </c>
      <c r="V1399" s="49">
        <f>SUM(V1400+V1478)</f>
        <v>0</v>
      </c>
      <c r="W1399" s="43">
        <f t="shared" si="760"/>
        <v>0</v>
      </c>
      <c r="X1399" s="49"/>
      <c r="Y1399" s="49"/>
    </row>
    <row r="1400" spans="1:25" s="46" customFormat="1" hidden="1" x14ac:dyDescent="0.25">
      <c r="B1400" s="50">
        <v>3</v>
      </c>
      <c r="C1400" s="46" t="s">
        <v>74</v>
      </c>
      <c r="D1400" s="49">
        <f>SUM(D1401+D1413+D1444)</f>
        <v>0</v>
      </c>
      <c r="E1400" s="49">
        <f>SUM(E1401+E1413+E1444)</f>
        <v>0</v>
      </c>
      <c r="F1400" s="43">
        <f t="shared" si="782"/>
        <v>0</v>
      </c>
      <c r="G1400" s="49"/>
      <c r="H1400" s="49">
        <f>SUM(H1401+H1413+H1444)</f>
        <v>0</v>
      </c>
      <c r="I1400" s="368">
        <f>SUM(I1401+I1413+I1444)</f>
        <v>0</v>
      </c>
      <c r="J1400" s="49">
        <f>SUM(J1401+J1413+J1444)</f>
        <v>0</v>
      </c>
      <c r="K1400" s="49">
        <f>SUM(K1401+K1413+K1444)</f>
        <v>0</v>
      </c>
      <c r="L1400" s="49">
        <f>SUM(L1401+L1413+L1444)</f>
        <v>0</v>
      </c>
      <c r="M1400" s="368">
        <f>SUM(M1401+M1413)</f>
        <v>0</v>
      </c>
      <c r="N1400" s="49">
        <f>SUM(N1401+N1413+N1444)</f>
        <v>0</v>
      </c>
      <c r="O1400" s="49">
        <f>SUM(O1401+O1413+O1444)</f>
        <v>0</v>
      </c>
      <c r="P1400" s="49">
        <f t="shared" ref="P1400:T1400" si="785">SUM(P1401+P1413+P1444)</f>
        <v>0</v>
      </c>
      <c r="Q1400" s="49">
        <f t="shared" si="785"/>
        <v>0</v>
      </c>
      <c r="R1400" s="49">
        <f t="shared" si="785"/>
        <v>0</v>
      </c>
      <c r="S1400" s="49">
        <f t="shared" si="785"/>
        <v>0</v>
      </c>
      <c r="T1400" s="49">
        <f t="shared" si="785"/>
        <v>0</v>
      </c>
      <c r="U1400" s="43" t="e">
        <f>SUM(#REF!+#REF!)</f>
        <v>#REF!</v>
      </c>
      <c r="V1400" s="49">
        <f>SUM(V1401+V1413+V1444)</f>
        <v>0</v>
      </c>
      <c r="W1400" s="43">
        <f t="shared" si="760"/>
        <v>0</v>
      </c>
      <c r="X1400" s="49"/>
      <c r="Y1400" s="49"/>
    </row>
    <row r="1401" spans="1:25" s="46" customFormat="1" hidden="1" x14ac:dyDescent="0.25">
      <c r="B1401" s="50">
        <v>31</v>
      </c>
      <c r="D1401" s="49">
        <f>SUM(D1402+D1407+D1409)</f>
        <v>0</v>
      </c>
      <c r="E1401" s="49">
        <f>SUM(E1402+E1407+E1409)</f>
        <v>0</v>
      </c>
      <c r="F1401" s="43">
        <f t="shared" si="782"/>
        <v>0</v>
      </c>
      <c r="G1401" s="49"/>
      <c r="H1401" s="49">
        <f>SUM(H1402+H1407+H1409)</f>
        <v>0</v>
      </c>
      <c r="I1401" s="368">
        <f>SUM(I1402+I1407+I1409)</f>
        <v>0</v>
      </c>
      <c r="J1401" s="49">
        <f t="shared" ref="J1401:T1401" si="786">SUM(J1402+J1407+J1409)</f>
        <v>0</v>
      </c>
      <c r="K1401" s="49">
        <f t="shared" ref="K1401" si="787">SUM(K1402+K1407+K1409)</f>
        <v>0</v>
      </c>
      <c r="L1401" s="49">
        <f t="shared" si="786"/>
        <v>0</v>
      </c>
      <c r="M1401" s="368">
        <f>SUM(M1402+M1407+M1409)</f>
        <v>0</v>
      </c>
      <c r="N1401" s="49">
        <f>SUM(N1402+N1407+N1409)</f>
        <v>0</v>
      </c>
      <c r="O1401" s="49">
        <f>SUM(O1402+O1407+O1409)</f>
        <v>0</v>
      </c>
      <c r="P1401" s="49">
        <f t="shared" si="786"/>
        <v>0</v>
      </c>
      <c r="Q1401" s="49">
        <f t="shared" si="786"/>
        <v>0</v>
      </c>
      <c r="R1401" s="49">
        <f t="shared" si="786"/>
        <v>0</v>
      </c>
      <c r="S1401" s="49">
        <f t="shared" si="786"/>
        <v>0</v>
      </c>
      <c r="T1401" s="49">
        <f t="shared" si="786"/>
        <v>0</v>
      </c>
      <c r="U1401" s="43" t="e">
        <f>SUM(#REF!+#REF!)</f>
        <v>#REF!</v>
      </c>
      <c r="V1401" s="49">
        <f>SUM(V1402+V1407+V1409)</f>
        <v>0</v>
      </c>
      <c r="W1401" s="43">
        <f t="shared" si="760"/>
        <v>0</v>
      </c>
      <c r="X1401" s="49"/>
      <c r="Y1401" s="49"/>
    </row>
    <row r="1402" spans="1:25" s="46" customFormat="1" hidden="1" x14ac:dyDescent="0.25">
      <c r="B1402" s="50">
        <v>311</v>
      </c>
      <c r="D1402" s="49">
        <f>SUM(D1403+D1404+D1405+D1406)</f>
        <v>0</v>
      </c>
      <c r="E1402" s="49">
        <f>SUM(E1403+E1404+E1405+E1406)</f>
        <v>0</v>
      </c>
      <c r="F1402" s="43">
        <f t="shared" si="782"/>
        <v>0</v>
      </c>
      <c r="G1402" s="49"/>
      <c r="H1402" s="49">
        <f>SUM(H1403+H1404+H1405+H1406)</f>
        <v>0</v>
      </c>
      <c r="I1402" s="368">
        <f>SUM(I1403+I1404+I1405+I1406)</f>
        <v>0</v>
      </c>
      <c r="J1402" s="49">
        <f t="shared" ref="J1402:T1402" si="788">SUM(J1403+J1404+J1405+J1406)</f>
        <v>0</v>
      </c>
      <c r="K1402" s="49">
        <f t="shared" ref="K1402" si="789">SUM(K1403+K1404+K1405+K1406)</f>
        <v>0</v>
      </c>
      <c r="L1402" s="49">
        <f t="shared" si="788"/>
        <v>0</v>
      </c>
      <c r="M1402" s="368">
        <f t="shared" si="788"/>
        <v>0</v>
      </c>
      <c r="N1402" s="49">
        <f>SUM(N1403+N1404+N1405+N1406)</f>
        <v>0</v>
      </c>
      <c r="O1402" s="49">
        <f>SUM(O1403+O1404+O1405+O1406)</f>
        <v>0</v>
      </c>
      <c r="P1402" s="49">
        <f t="shared" si="788"/>
        <v>0</v>
      </c>
      <c r="Q1402" s="49">
        <f t="shared" si="788"/>
        <v>0</v>
      </c>
      <c r="R1402" s="49">
        <f t="shared" si="788"/>
        <v>0</v>
      </c>
      <c r="S1402" s="49">
        <f t="shared" si="788"/>
        <v>0</v>
      </c>
      <c r="T1402" s="49">
        <f t="shared" si="788"/>
        <v>0</v>
      </c>
      <c r="U1402" s="43" t="e">
        <f>SUM(#REF!+#REF!)</f>
        <v>#REF!</v>
      </c>
      <c r="V1402" s="49">
        <f>SUM(V1403+V1404+V1405+V1406)</f>
        <v>0</v>
      </c>
      <c r="W1402" s="43">
        <f t="shared" si="760"/>
        <v>0</v>
      </c>
      <c r="X1402" s="51"/>
      <c r="Y1402" s="49"/>
    </row>
    <row r="1403" spans="1:25" s="57" customFormat="1" hidden="1" x14ac:dyDescent="0.25">
      <c r="A1403" s="52"/>
      <c r="B1403" s="53" t="s">
        <v>75</v>
      </c>
      <c r="C1403" s="54" t="s">
        <v>76</v>
      </c>
      <c r="D1403" s="55"/>
      <c r="E1403" s="55"/>
      <c r="F1403" s="43">
        <f t="shared" si="782"/>
        <v>0</v>
      </c>
      <c r="G1403" s="43"/>
      <c r="H1403" s="55"/>
      <c r="I1403" s="505"/>
      <c r="J1403" s="55"/>
      <c r="K1403" s="55"/>
      <c r="L1403" s="55"/>
      <c r="M1403" s="504">
        <v>0</v>
      </c>
      <c r="N1403" s="55"/>
      <c r="O1403" s="55"/>
      <c r="P1403" s="55"/>
      <c r="Q1403" s="55"/>
      <c r="R1403" s="55"/>
      <c r="S1403" s="55"/>
      <c r="T1403" s="55"/>
      <c r="U1403" s="43" t="e">
        <f>SUM(#REF!+#REF!)</f>
        <v>#REF!</v>
      </c>
      <c r="V1403" s="55"/>
      <c r="W1403" s="43">
        <f t="shared" si="760"/>
        <v>0</v>
      </c>
      <c r="X1403" s="56"/>
      <c r="Y1403" s="55"/>
    </row>
    <row r="1404" spans="1:25" s="57" customFormat="1" hidden="1" x14ac:dyDescent="0.25">
      <c r="A1404" s="52"/>
      <c r="B1404" s="53" t="s">
        <v>77</v>
      </c>
      <c r="C1404" s="54" t="s">
        <v>78</v>
      </c>
      <c r="D1404" s="55"/>
      <c r="E1404" s="55"/>
      <c r="F1404" s="43">
        <f t="shared" si="782"/>
        <v>0</v>
      </c>
      <c r="G1404" s="43"/>
      <c r="H1404" s="55"/>
      <c r="I1404" s="505"/>
      <c r="J1404" s="55"/>
      <c r="K1404" s="55"/>
      <c r="L1404" s="55"/>
      <c r="M1404" s="505"/>
      <c r="N1404" s="55"/>
      <c r="O1404" s="55"/>
      <c r="P1404" s="55"/>
      <c r="Q1404" s="55"/>
      <c r="R1404" s="55"/>
      <c r="S1404" s="55"/>
      <c r="T1404" s="55"/>
      <c r="U1404" s="43" t="e">
        <f>SUM(#REF!+#REF!)</f>
        <v>#REF!</v>
      </c>
      <c r="V1404" s="55"/>
      <c r="W1404" s="43">
        <f t="shared" si="760"/>
        <v>0</v>
      </c>
      <c r="X1404" s="56"/>
      <c r="Y1404" s="55"/>
    </row>
    <row r="1405" spans="1:25" s="57" customFormat="1" hidden="1" x14ac:dyDescent="0.25">
      <c r="A1405" s="52"/>
      <c r="B1405" s="53" t="s">
        <v>79</v>
      </c>
      <c r="C1405" s="54" t="s">
        <v>80</v>
      </c>
      <c r="D1405" s="55"/>
      <c r="E1405" s="55"/>
      <c r="F1405" s="43">
        <f t="shared" si="782"/>
        <v>0</v>
      </c>
      <c r="G1405" s="43"/>
      <c r="H1405" s="55"/>
      <c r="I1405" s="505"/>
      <c r="J1405" s="55"/>
      <c r="K1405" s="55"/>
      <c r="L1405" s="55"/>
      <c r="M1405" s="505"/>
      <c r="N1405" s="55"/>
      <c r="O1405" s="55"/>
      <c r="P1405" s="55"/>
      <c r="Q1405" s="55"/>
      <c r="R1405" s="55"/>
      <c r="S1405" s="55"/>
      <c r="T1405" s="55"/>
      <c r="U1405" s="43" t="e">
        <f>SUM(#REF!+#REF!)</f>
        <v>#REF!</v>
      </c>
      <c r="V1405" s="55"/>
      <c r="W1405" s="43">
        <f t="shared" si="760"/>
        <v>0</v>
      </c>
      <c r="X1405" s="56"/>
      <c r="Y1405" s="55"/>
    </row>
    <row r="1406" spans="1:25" s="57" customFormat="1" hidden="1" x14ac:dyDescent="0.25">
      <c r="A1406" s="52"/>
      <c r="B1406" s="53" t="s">
        <v>81</v>
      </c>
      <c r="C1406" s="54" t="s">
        <v>82</v>
      </c>
      <c r="D1406" s="55"/>
      <c r="E1406" s="55"/>
      <c r="F1406" s="43">
        <f t="shared" si="782"/>
        <v>0</v>
      </c>
      <c r="G1406" s="43"/>
      <c r="H1406" s="55"/>
      <c r="I1406" s="505"/>
      <c r="J1406" s="55"/>
      <c r="K1406" s="55"/>
      <c r="L1406" s="55"/>
      <c r="M1406" s="505"/>
      <c r="N1406" s="55"/>
      <c r="O1406" s="55"/>
      <c r="P1406" s="55"/>
      <c r="Q1406" s="55"/>
      <c r="R1406" s="55"/>
      <c r="S1406" s="55"/>
      <c r="T1406" s="55"/>
      <c r="U1406" s="43" t="e">
        <f>SUM(#REF!+#REF!)</f>
        <v>#REF!</v>
      </c>
      <c r="V1406" s="55"/>
      <c r="W1406" s="43">
        <f t="shared" si="760"/>
        <v>0</v>
      </c>
      <c r="X1406" s="56"/>
      <c r="Y1406" s="55"/>
    </row>
    <row r="1407" spans="1:25" s="61" customFormat="1" hidden="1" x14ac:dyDescent="0.25">
      <c r="A1407" s="58"/>
      <c r="B1407" s="58">
        <v>312</v>
      </c>
      <c r="C1407" s="59"/>
      <c r="D1407" s="60">
        <f>SUM(D1408)</f>
        <v>0</v>
      </c>
      <c r="E1407" s="60">
        <f t="shared" ref="E1407:V1407" si="790">SUM(E1408)</f>
        <v>0</v>
      </c>
      <c r="F1407" s="43">
        <f t="shared" si="782"/>
        <v>0</v>
      </c>
      <c r="G1407" s="60"/>
      <c r="H1407" s="60">
        <f t="shared" si="790"/>
        <v>0</v>
      </c>
      <c r="I1407" s="506">
        <f t="shared" si="790"/>
        <v>0</v>
      </c>
      <c r="J1407" s="60">
        <f t="shared" si="790"/>
        <v>0</v>
      </c>
      <c r="K1407" s="60">
        <f t="shared" si="790"/>
        <v>0</v>
      </c>
      <c r="L1407" s="60">
        <f t="shared" si="790"/>
        <v>0</v>
      </c>
      <c r="M1407" s="506">
        <f t="shared" si="790"/>
        <v>0</v>
      </c>
      <c r="N1407" s="60">
        <f t="shared" si="790"/>
        <v>0</v>
      </c>
      <c r="O1407" s="60">
        <f t="shared" si="790"/>
        <v>0</v>
      </c>
      <c r="P1407" s="60">
        <f t="shared" si="790"/>
        <v>0</v>
      </c>
      <c r="Q1407" s="60">
        <f t="shared" si="790"/>
        <v>0</v>
      </c>
      <c r="R1407" s="60">
        <f t="shared" si="790"/>
        <v>0</v>
      </c>
      <c r="S1407" s="60">
        <f t="shared" si="790"/>
        <v>0</v>
      </c>
      <c r="T1407" s="60">
        <f t="shared" si="790"/>
        <v>0</v>
      </c>
      <c r="U1407" s="43" t="e">
        <f>SUM(#REF!+#REF!)</f>
        <v>#REF!</v>
      </c>
      <c r="V1407" s="60">
        <f t="shared" si="790"/>
        <v>0</v>
      </c>
      <c r="W1407" s="43">
        <f t="shared" si="760"/>
        <v>0</v>
      </c>
      <c r="X1407" s="51"/>
      <c r="Y1407" s="60"/>
    </row>
    <row r="1408" spans="1:25" s="57" customFormat="1" hidden="1" x14ac:dyDescent="0.25">
      <c r="A1408" s="52"/>
      <c r="B1408" s="53" t="s">
        <v>83</v>
      </c>
      <c r="C1408" s="54" t="s">
        <v>84</v>
      </c>
      <c r="D1408" s="55"/>
      <c r="E1408" s="55"/>
      <c r="F1408" s="43">
        <f t="shared" si="782"/>
        <v>0</v>
      </c>
      <c r="G1408" s="43"/>
      <c r="H1408" s="55"/>
      <c r="I1408" s="505"/>
      <c r="J1408" s="55"/>
      <c r="K1408" s="55"/>
      <c r="L1408" s="55"/>
      <c r="M1408" s="504">
        <v>0</v>
      </c>
      <c r="N1408" s="55"/>
      <c r="O1408" s="55"/>
      <c r="P1408" s="55"/>
      <c r="Q1408" s="55"/>
      <c r="R1408" s="55"/>
      <c r="S1408" s="55"/>
      <c r="T1408" s="55"/>
      <c r="U1408" s="43" t="e">
        <f>SUM(#REF!+#REF!)</f>
        <v>#REF!</v>
      </c>
      <c r="V1408" s="55"/>
      <c r="W1408" s="43">
        <f t="shared" si="760"/>
        <v>0</v>
      </c>
      <c r="X1408" s="56"/>
      <c r="Y1408" s="55"/>
    </row>
    <row r="1409" spans="1:25" s="61" customFormat="1" hidden="1" x14ac:dyDescent="0.25">
      <c r="A1409" s="58"/>
      <c r="B1409" s="58">
        <v>313</v>
      </c>
      <c r="C1409" s="59"/>
      <c r="D1409" s="60">
        <f>SUM(D1410+D1411+D1412)</f>
        <v>0</v>
      </c>
      <c r="E1409" s="60">
        <f>SUM(E1410+E1411+E1412)</f>
        <v>0</v>
      </c>
      <c r="F1409" s="43">
        <f t="shared" si="782"/>
        <v>0</v>
      </c>
      <c r="G1409" s="60"/>
      <c r="H1409" s="60">
        <f>SUM(H1410+H1411+H1412)</f>
        <v>0</v>
      </c>
      <c r="I1409" s="506">
        <f>SUM(I1410+I1411+I1412)</f>
        <v>0</v>
      </c>
      <c r="J1409" s="60">
        <f t="shared" ref="J1409:T1409" si="791">SUM(J1410+J1411+J1412)</f>
        <v>0</v>
      </c>
      <c r="K1409" s="60">
        <f t="shared" ref="K1409" si="792">SUM(K1410+K1411+K1412)</f>
        <v>0</v>
      </c>
      <c r="L1409" s="60">
        <f t="shared" si="791"/>
        <v>0</v>
      </c>
      <c r="M1409" s="506">
        <f t="shared" si="791"/>
        <v>0</v>
      </c>
      <c r="N1409" s="60">
        <f>SUM(N1410+N1411+N1412)</f>
        <v>0</v>
      </c>
      <c r="O1409" s="60">
        <f>SUM(O1410+O1411+O1412)</f>
        <v>0</v>
      </c>
      <c r="P1409" s="60">
        <f t="shared" si="791"/>
        <v>0</v>
      </c>
      <c r="Q1409" s="60">
        <f t="shared" si="791"/>
        <v>0</v>
      </c>
      <c r="R1409" s="60">
        <f t="shared" si="791"/>
        <v>0</v>
      </c>
      <c r="S1409" s="60">
        <f t="shared" si="791"/>
        <v>0</v>
      </c>
      <c r="T1409" s="60">
        <f t="shared" si="791"/>
        <v>0</v>
      </c>
      <c r="U1409" s="43" t="e">
        <f>SUM(#REF!+#REF!)</f>
        <v>#REF!</v>
      </c>
      <c r="V1409" s="60">
        <f>SUM(V1410+V1411+V1412)</f>
        <v>0</v>
      </c>
      <c r="W1409" s="43">
        <f t="shared" si="760"/>
        <v>0</v>
      </c>
      <c r="X1409" s="51"/>
      <c r="Y1409" s="60"/>
    </row>
    <row r="1410" spans="1:25" s="57" customFormat="1" hidden="1" x14ac:dyDescent="0.25">
      <c r="A1410" s="52"/>
      <c r="B1410" s="53" t="s">
        <v>85</v>
      </c>
      <c r="C1410" s="54" t="s">
        <v>86</v>
      </c>
      <c r="D1410" s="55"/>
      <c r="E1410" s="55"/>
      <c r="F1410" s="43">
        <f t="shared" si="782"/>
        <v>0</v>
      </c>
      <c r="G1410" s="43"/>
      <c r="H1410" s="55"/>
      <c r="I1410" s="505"/>
      <c r="J1410" s="55"/>
      <c r="K1410" s="55"/>
      <c r="L1410" s="55"/>
      <c r="M1410" s="505"/>
      <c r="N1410" s="55"/>
      <c r="O1410" s="55"/>
      <c r="P1410" s="55"/>
      <c r="Q1410" s="55"/>
      <c r="R1410" s="55"/>
      <c r="S1410" s="55"/>
      <c r="T1410" s="55"/>
      <c r="U1410" s="43" t="e">
        <f>SUM(#REF!+#REF!)</f>
        <v>#REF!</v>
      </c>
      <c r="V1410" s="55"/>
      <c r="W1410" s="43">
        <f t="shared" si="760"/>
        <v>0</v>
      </c>
      <c r="X1410" s="56"/>
      <c r="Y1410" s="55"/>
    </row>
    <row r="1411" spans="1:25" s="57" customFormat="1" hidden="1" x14ac:dyDescent="0.25">
      <c r="A1411" s="52"/>
      <c r="B1411" s="53" t="s">
        <v>87</v>
      </c>
      <c r="C1411" s="54" t="s">
        <v>88</v>
      </c>
      <c r="D1411" s="55"/>
      <c r="E1411" s="55"/>
      <c r="F1411" s="43">
        <f t="shared" si="782"/>
        <v>0</v>
      </c>
      <c r="G1411" s="43"/>
      <c r="H1411" s="55"/>
      <c r="I1411" s="505"/>
      <c r="J1411" s="55"/>
      <c r="K1411" s="55"/>
      <c r="L1411" s="55"/>
      <c r="M1411" s="505">
        <v>0</v>
      </c>
      <c r="N1411" s="55"/>
      <c r="O1411" s="55"/>
      <c r="P1411" s="55"/>
      <c r="Q1411" s="55"/>
      <c r="R1411" s="55"/>
      <c r="S1411" s="55"/>
      <c r="T1411" s="55"/>
      <c r="U1411" s="43" t="e">
        <f>SUM(#REF!+#REF!)</f>
        <v>#REF!</v>
      </c>
      <c r="V1411" s="55"/>
      <c r="W1411" s="43">
        <f t="shared" si="760"/>
        <v>0</v>
      </c>
      <c r="X1411" s="56"/>
      <c r="Y1411" s="55"/>
    </row>
    <row r="1412" spans="1:25" s="57" customFormat="1" ht="12.75" hidden="1" customHeight="1" x14ac:dyDescent="0.25">
      <c r="A1412" s="52"/>
      <c r="B1412" s="53" t="s">
        <v>89</v>
      </c>
      <c r="C1412" s="54" t="s">
        <v>90</v>
      </c>
      <c r="D1412" s="55"/>
      <c r="E1412" s="55"/>
      <c r="F1412" s="43">
        <f t="shared" si="782"/>
        <v>0</v>
      </c>
      <c r="G1412" s="43"/>
      <c r="H1412" s="55"/>
      <c r="I1412" s="505"/>
      <c r="J1412" s="55"/>
      <c r="K1412" s="55"/>
      <c r="L1412" s="55"/>
      <c r="M1412" s="505"/>
      <c r="N1412" s="55"/>
      <c r="O1412" s="55"/>
      <c r="P1412" s="55"/>
      <c r="Q1412" s="55"/>
      <c r="R1412" s="55"/>
      <c r="S1412" s="55"/>
      <c r="T1412" s="55"/>
      <c r="U1412" s="43" t="e">
        <f>SUM(#REF!+#REF!)</f>
        <v>#REF!</v>
      </c>
      <c r="V1412" s="55"/>
      <c r="W1412" s="43">
        <f t="shared" si="760"/>
        <v>0</v>
      </c>
      <c r="X1412" s="56"/>
      <c r="Y1412" s="55"/>
    </row>
    <row r="1413" spans="1:25" s="61" customFormat="1" ht="12.75" hidden="1" customHeight="1" x14ac:dyDescent="0.25">
      <c r="A1413" s="58"/>
      <c r="B1413" s="58">
        <v>32</v>
      </c>
      <c r="C1413" s="59"/>
      <c r="D1413" s="60">
        <f>SUM(D1414+D1419+D1426+D1436+D1438)</f>
        <v>0</v>
      </c>
      <c r="E1413" s="60">
        <f>SUM(E1414+E1419+E1426+E1436+E1438)</f>
        <v>0</v>
      </c>
      <c r="F1413" s="43">
        <f t="shared" si="782"/>
        <v>0</v>
      </c>
      <c r="G1413" s="60"/>
      <c r="H1413" s="60">
        <f>SUM(H1414)</f>
        <v>0</v>
      </c>
      <c r="I1413" s="506">
        <f>SUM(I1414+I1419+I1426+I1436+I1438)</f>
        <v>0</v>
      </c>
      <c r="J1413" s="60">
        <f>SUM(J1414)</f>
        <v>0</v>
      </c>
      <c r="K1413" s="60">
        <f>SUM(K1414)</f>
        <v>0</v>
      </c>
      <c r="L1413" s="60">
        <f t="shared" ref="L1413:T1413" si="793">SUM(L1414+L1419+L1426+L1436+L1438)</f>
        <v>0</v>
      </c>
      <c r="M1413" s="506">
        <f>SUM(M1414)</f>
        <v>0</v>
      </c>
      <c r="N1413" s="60">
        <f>SUM(N1414+N1419+N1426+N1436+N1438)</f>
        <v>0</v>
      </c>
      <c r="O1413" s="60">
        <f>SUM(O1414+O1419+O1426+O1436+O1438)</f>
        <v>0</v>
      </c>
      <c r="P1413" s="60">
        <f t="shared" si="793"/>
        <v>0</v>
      </c>
      <c r="Q1413" s="60">
        <f t="shared" si="793"/>
        <v>0</v>
      </c>
      <c r="R1413" s="60">
        <f t="shared" si="793"/>
        <v>0</v>
      </c>
      <c r="S1413" s="60">
        <f t="shared" si="793"/>
        <v>0</v>
      </c>
      <c r="T1413" s="60">
        <f t="shared" si="793"/>
        <v>0</v>
      </c>
      <c r="U1413" s="43" t="e">
        <f>SUM(#REF!+#REF!)</f>
        <v>#REF!</v>
      </c>
      <c r="V1413" s="60">
        <f>SUM(V1414+V1419+V1426+V1436+V1438)</f>
        <v>0</v>
      </c>
      <c r="W1413" s="43">
        <f t="shared" si="760"/>
        <v>0</v>
      </c>
      <c r="X1413" s="60"/>
      <c r="Y1413" s="60"/>
    </row>
    <row r="1414" spans="1:25" s="61" customFormat="1" ht="12.75" hidden="1" customHeight="1" x14ac:dyDescent="0.25">
      <c r="A1414" s="58"/>
      <c r="B1414" s="58">
        <v>321</v>
      </c>
      <c r="C1414" s="59"/>
      <c r="D1414" s="60">
        <f>SUM(D1415+D1416+D1417+D1418)</f>
        <v>0</v>
      </c>
      <c r="E1414" s="60">
        <f>SUM(E1415+E1416+E1417+E1418)</f>
        <v>0</v>
      </c>
      <c r="F1414" s="43">
        <f t="shared" si="782"/>
        <v>0</v>
      </c>
      <c r="G1414" s="60"/>
      <c r="H1414" s="60">
        <f>SUM(H1415+H1416)</f>
        <v>0</v>
      </c>
      <c r="I1414" s="506">
        <f>SUM(I1415+I1416+I1417+I1418)</f>
        <v>0</v>
      </c>
      <c r="J1414" s="60">
        <f>SUM(J1415+J1416)</f>
        <v>0</v>
      </c>
      <c r="K1414" s="60">
        <f>SUM(K1415+K1416)</f>
        <v>0</v>
      </c>
      <c r="L1414" s="60">
        <f t="shared" ref="L1414:T1414" si="794">SUM(L1415+L1416+L1417+L1418)</f>
        <v>0</v>
      </c>
      <c r="M1414" s="506">
        <f>SUM(M1415+M1416)</f>
        <v>0</v>
      </c>
      <c r="N1414" s="60">
        <f>SUM(N1415+N1416+N1417+N1418)</f>
        <v>0</v>
      </c>
      <c r="O1414" s="60">
        <f>SUM(O1415+O1416+O1417+O1418)</f>
        <v>0</v>
      </c>
      <c r="P1414" s="60">
        <f t="shared" si="794"/>
        <v>0</v>
      </c>
      <c r="Q1414" s="60">
        <f t="shared" si="794"/>
        <v>0</v>
      </c>
      <c r="R1414" s="60">
        <f t="shared" si="794"/>
        <v>0</v>
      </c>
      <c r="S1414" s="60">
        <f t="shared" si="794"/>
        <v>0</v>
      </c>
      <c r="T1414" s="60">
        <f t="shared" si="794"/>
        <v>0</v>
      </c>
      <c r="U1414" s="43" t="e">
        <f>SUM(#REF!+#REF!)</f>
        <v>#REF!</v>
      </c>
      <c r="V1414" s="60">
        <f>SUM(V1415+V1416+V1417+V1418)</f>
        <v>0</v>
      </c>
      <c r="W1414" s="43">
        <f t="shared" si="760"/>
        <v>0</v>
      </c>
      <c r="X1414" s="51"/>
      <c r="Y1414" s="60"/>
    </row>
    <row r="1415" spans="1:25" s="57" customFormat="1" hidden="1" x14ac:dyDescent="0.25">
      <c r="A1415" s="52"/>
      <c r="B1415" s="53" t="s">
        <v>91</v>
      </c>
      <c r="C1415" s="54" t="s">
        <v>92</v>
      </c>
      <c r="D1415" s="55"/>
      <c r="E1415" s="55"/>
      <c r="F1415" s="43">
        <f t="shared" si="782"/>
        <v>0</v>
      </c>
      <c r="G1415" s="43"/>
      <c r="H1415" s="55"/>
      <c r="I1415" s="505"/>
      <c r="J1415" s="55"/>
      <c r="K1415" s="55"/>
      <c r="L1415" s="55"/>
      <c r="M1415" s="505">
        <v>0</v>
      </c>
      <c r="N1415" s="55"/>
      <c r="O1415" s="55"/>
      <c r="P1415" s="55"/>
      <c r="Q1415" s="55"/>
      <c r="R1415" s="55"/>
      <c r="S1415" s="55"/>
      <c r="T1415" s="55"/>
      <c r="U1415" s="43" t="e">
        <f>SUM(#REF!+#REF!)</f>
        <v>#REF!</v>
      </c>
      <c r="V1415" s="55"/>
      <c r="W1415" s="43">
        <f t="shared" si="760"/>
        <v>0</v>
      </c>
      <c r="X1415" s="56"/>
      <c r="Y1415" s="55"/>
    </row>
    <row r="1416" spans="1:25" s="57" customFormat="1" hidden="1" x14ac:dyDescent="0.25">
      <c r="A1416" s="52"/>
      <c r="B1416" s="53" t="s">
        <v>93</v>
      </c>
      <c r="C1416" s="54" t="s">
        <v>94</v>
      </c>
      <c r="D1416" s="55"/>
      <c r="E1416" s="55"/>
      <c r="F1416" s="43">
        <f t="shared" si="782"/>
        <v>0</v>
      </c>
      <c r="G1416" s="43"/>
      <c r="H1416" s="55"/>
      <c r="I1416" s="505"/>
      <c r="J1416" s="55"/>
      <c r="K1416" s="55"/>
      <c r="L1416" s="55"/>
      <c r="M1416" s="505">
        <v>0</v>
      </c>
      <c r="N1416" s="55"/>
      <c r="O1416" s="55"/>
      <c r="P1416" s="55"/>
      <c r="Q1416" s="55"/>
      <c r="R1416" s="55"/>
      <c r="S1416" s="55"/>
      <c r="T1416" s="55"/>
      <c r="U1416" s="43" t="e">
        <f>SUM(#REF!+#REF!)</f>
        <v>#REF!</v>
      </c>
      <c r="V1416" s="55"/>
      <c r="W1416" s="43">
        <f t="shared" si="760"/>
        <v>0</v>
      </c>
      <c r="X1416" s="56"/>
      <c r="Y1416" s="55"/>
    </row>
    <row r="1417" spans="1:25" x14ac:dyDescent="0.25">
      <c r="W1417" s="43">
        <f t="shared" si="760"/>
        <v>0</v>
      </c>
      <c r="X1417" s="74"/>
    </row>
    <row r="1418" spans="1:25" s="46" customFormat="1" x14ac:dyDescent="0.25">
      <c r="B1418" s="47"/>
      <c r="C1418" s="48" t="s">
        <v>206</v>
      </c>
      <c r="D1418" s="49">
        <f>SUM(D1419+D1497)</f>
        <v>0</v>
      </c>
      <c r="E1418" s="49">
        <f>SUM(E1419+E1497)</f>
        <v>0</v>
      </c>
      <c r="F1418" s="43">
        <f t="shared" ref="F1418:F1440" si="795">SUM(H1418:T1418)</f>
        <v>5000</v>
      </c>
      <c r="G1418" s="49"/>
      <c r="H1418" s="49">
        <f>SUM(H1419+H1497)</f>
        <v>5000</v>
      </c>
      <c r="I1418" s="49">
        <f t="shared" ref="I1418:J1418" si="796">SUM(I1419+I1497)</f>
        <v>0</v>
      </c>
      <c r="J1418" s="49">
        <f t="shared" si="796"/>
        <v>0</v>
      </c>
      <c r="K1418" s="49">
        <f t="shared" ref="K1418" si="797">SUM(K1419+K1497)</f>
        <v>0</v>
      </c>
      <c r="L1418" s="49">
        <f t="shared" ref="L1418:T1418" si="798">SUM(L1419+L1497)</f>
        <v>0</v>
      </c>
      <c r="M1418" s="368">
        <f t="shared" si="798"/>
        <v>0</v>
      </c>
      <c r="N1418" s="368">
        <f t="shared" ref="N1418:O1418" si="799">SUM(N1419+N1497)</f>
        <v>0</v>
      </c>
      <c r="O1418" s="368">
        <f t="shared" si="799"/>
        <v>0</v>
      </c>
      <c r="P1418" s="49">
        <f t="shared" si="798"/>
        <v>0</v>
      </c>
      <c r="Q1418" s="49">
        <f t="shared" si="798"/>
        <v>0</v>
      </c>
      <c r="R1418" s="49">
        <f t="shared" si="798"/>
        <v>0</v>
      </c>
      <c r="S1418" s="49">
        <f t="shared" si="798"/>
        <v>0</v>
      </c>
      <c r="T1418" s="49">
        <f t="shared" si="798"/>
        <v>0</v>
      </c>
      <c r="U1418" s="43" t="e">
        <f>SUM(#REF!+#REF!)</f>
        <v>#REF!</v>
      </c>
      <c r="V1418" s="49">
        <f>SUM(V1419+V1497)</f>
        <v>0</v>
      </c>
      <c r="W1418" s="43">
        <f t="shared" si="760"/>
        <v>5000</v>
      </c>
      <c r="X1418" s="49">
        <f>SUM(X1419)</f>
        <v>5200</v>
      </c>
      <c r="Y1418" s="49">
        <f>SUM(Y1419)</f>
        <v>5252</v>
      </c>
    </row>
    <row r="1419" spans="1:25" s="46" customFormat="1" x14ac:dyDescent="0.25">
      <c r="B1419" s="50">
        <v>3</v>
      </c>
      <c r="C1419" s="46" t="s">
        <v>74</v>
      </c>
      <c r="D1419" s="49">
        <f>SUM(D1420+D1432+D1486)</f>
        <v>0</v>
      </c>
      <c r="E1419" s="49">
        <f>SUM(E1420+E1432+E1486)</f>
        <v>0</v>
      </c>
      <c r="F1419" s="43">
        <f t="shared" si="795"/>
        <v>5000</v>
      </c>
      <c r="G1419" s="49"/>
      <c r="H1419" s="49">
        <f>SUM(H1420+H1432+H1486)</f>
        <v>5000</v>
      </c>
      <c r="I1419" s="49">
        <f t="shared" ref="I1419:J1419" si="800">SUM(I1420+I1432+I1486)</f>
        <v>0</v>
      </c>
      <c r="J1419" s="49">
        <f t="shared" si="800"/>
        <v>0</v>
      </c>
      <c r="K1419" s="49">
        <f t="shared" ref="K1419" si="801">SUM(K1420+K1432+K1486)</f>
        <v>0</v>
      </c>
      <c r="L1419" s="49">
        <f t="shared" ref="L1419:T1419" si="802">SUM(L1420+L1432+L1486)</f>
        <v>0</v>
      </c>
      <c r="M1419" s="368">
        <f t="shared" si="802"/>
        <v>0</v>
      </c>
      <c r="N1419" s="368">
        <f t="shared" ref="N1419:O1419" si="803">SUM(N1420+N1432+N1486)</f>
        <v>0</v>
      </c>
      <c r="O1419" s="368">
        <f t="shared" si="803"/>
        <v>0</v>
      </c>
      <c r="P1419" s="49">
        <f t="shared" si="802"/>
        <v>0</v>
      </c>
      <c r="Q1419" s="49">
        <f t="shared" si="802"/>
        <v>0</v>
      </c>
      <c r="R1419" s="49">
        <f t="shared" si="802"/>
        <v>0</v>
      </c>
      <c r="S1419" s="49">
        <f t="shared" si="802"/>
        <v>0</v>
      </c>
      <c r="T1419" s="49">
        <f t="shared" si="802"/>
        <v>0</v>
      </c>
      <c r="U1419" s="43" t="e">
        <f>SUM(#REF!+#REF!)</f>
        <v>#REF!</v>
      </c>
      <c r="V1419" s="49">
        <f>SUM(V1420+V1432+V1486)</f>
        <v>0</v>
      </c>
      <c r="W1419" s="43">
        <f t="shared" ref="W1419:W1482" si="804">SUM(H1419:R1419)</f>
        <v>5000</v>
      </c>
      <c r="X1419" s="49">
        <f>SUM(X1432)</f>
        <v>5200</v>
      </c>
      <c r="Y1419" s="49">
        <f>SUM(Y1432)</f>
        <v>5252</v>
      </c>
    </row>
    <row r="1420" spans="1:25" s="46" customFormat="1" hidden="1" x14ac:dyDescent="0.25">
      <c r="B1420" s="50">
        <v>31</v>
      </c>
      <c r="D1420" s="49">
        <f>SUM(D1421+D1426+D1428)</f>
        <v>0</v>
      </c>
      <c r="E1420" s="49">
        <f>SUM(E1421+E1426+E1428)</f>
        <v>0</v>
      </c>
      <c r="F1420" s="43">
        <f t="shared" si="795"/>
        <v>0</v>
      </c>
      <c r="G1420" s="49"/>
      <c r="H1420" s="49">
        <f>SUM(H1421+H1426+H1428)</f>
        <v>0</v>
      </c>
      <c r="I1420" s="49">
        <f t="shared" ref="I1420:J1420" si="805">SUM(I1421+I1426+I1428)</f>
        <v>0</v>
      </c>
      <c r="J1420" s="49">
        <f t="shared" si="805"/>
        <v>0</v>
      </c>
      <c r="K1420" s="49">
        <f t="shared" ref="K1420" si="806">SUM(K1421+K1426+K1428)</f>
        <v>0</v>
      </c>
      <c r="L1420" s="49">
        <f t="shared" ref="L1420:T1420" si="807">SUM(L1421+L1426+L1428)</f>
        <v>0</v>
      </c>
      <c r="M1420" s="368">
        <f t="shared" si="807"/>
        <v>0</v>
      </c>
      <c r="N1420" s="368">
        <f t="shared" ref="N1420:O1420" si="808">SUM(N1421+N1426+N1428)</f>
        <v>0</v>
      </c>
      <c r="O1420" s="368">
        <f t="shared" si="808"/>
        <v>0</v>
      </c>
      <c r="P1420" s="49">
        <f t="shared" si="807"/>
        <v>0</v>
      </c>
      <c r="Q1420" s="49">
        <f t="shared" si="807"/>
        <v>0</v>
      </c>
      <c r="R1420" s="49">
        <f t="shared" si="807"/>
        <v>0</v>
      </c>
      <c r="S1420" s="49">
        <f t="shared" si="807"/>
        <v>0</v>
      </c>
      <c r="T1420" s="49">
        <f t="shared" si="807"/>
        <v>0</v>
      </c>
      <c r="U1420" s="43" t="e">
        <f>SUM(#REF!+#REF!)</f>
        <v>#REF!</v>
      </c>
      <c r="V1420" s="49">
        <f>SUM(V1421+V1426+V1428)</f>
        <v>0</v>
      </c>
      <c r="W1420" s="43">
        <f t="shared" si="804"/>
        <v>0</v>
      </c>
      <c r="X1420" s="49"/>
      <c r="Y1420" s="49"/>
    </row>
    <row r="1421" spans="1:25" s="46" customFormat="1" hidden="1" x14ac:dyDescent="0.25">
      <c r="B1421" s="50">
        <v>311</v>
      </c>
      <c r="D1421" s="49">
        <f>SUM(D1422+D1423+D1424+D1425)</f>
        <v>0</v>
      </c>
      <c r="E1421" s="49">
        <f>SUM(E1422+E1423+E1424+E1425)</f>
        <v>0</v>
      </c>
      <c r="F1421" s="43">
        <f t="shared" si="795"/>
        <v>0</v>
      </c>
      <c r="G1421" s="49"/>
      <c r="H1421" s="49">
        <f>SUM(H1422+H1423+H1424+H1425)</f>
        <v>0</v>
      </c>
      <c r="I1421" s="49">
        <f t="shared" ref="I1421:J1421" si="809">SUM(I1422+I1423+I1424+I1425)</f>
        <v>0</v>
      </c>
      <c r="J1421" s="49">
        <f t="shared" si="809"/>
        <v>0</v>
      </c>
      <c r="K1421" s="49">
        <f t="shared" ref="K1421" si="810">SUM(K1422+K1423+K1424+K1425)</f>
        <v>0</v>
      </c>
      <c r="L1421" s="49">
        <f t="shared" ref="L1421:T1421" si="811">SUM(L1422+L1423+L1424+L1425)</f>
        <v>0</v>
      </c>
      <c r="M1421" s="368">
        <f t="shared" si="811"/>
        <v>0</v>
      </c>
      <c r="N1421" s="368">
        <f t="shared" ref="N1421:O1421" si="812">SUM(N1422+N1423+N1424+N1425)</f>
        <v>0</v>
      </c>
      <c r="O1421" s="368">
        <f t="shared" si="812"/>
        <v>0</v>
      </c>
      <c r="P1421" s="49">
        <f t="shared" si="811"/>
        <v>0</v>
      </c>
      <c r="Q1421" s="49">
        <f t="shared" si="811"/>
        <v>0</v>
      </c>
      <c r="R1421" s="49">
        <f t="shared" si="811"/>
        <v>0</v>
      </c>
      <c r="S1421" s="49">
        <f t="shared" si="811"/>
        <v>0</v>
      </c>
      <c r="T1421" s="49">
        <f t="shared" si="811"/>
        <v>0</v>
      </c>
      <c r="U1421" s="43" t="e">
        <f>SUM(#REF!+#REF!)</f>
        <v>#REF!</v>
      </c>
      <c r="V1421" s="49">
        <f>SUM(V1422+V1423+V1424+V1425)</f>
        <v>0</v>
      </c>
      <c r="W1421" s="43">
        <f t="shared" si="804"/>
        <v>0</v>
      </c>
      <c r="X1421" s="49"/>
      <c r="Y1421" s="49"/>
    </row>
    <row r="1422" spans="1:25" s="57" customFormat="1" hidden="1" x14ac:dyDescent="0.25">
      <c r="A1422" s="52"/>
      <c r="B1422" s="53" t="s">
        <v>75</v>
      </c>
      <c r="C1422" s="54" t="s">
        <v>76</v>
      </c>
      <c r="D1422" s="55"/>
      <c r="E1422" s="55"/>
      <c r="F1422" s="43">
        <f t="shared" si="795"/>
        <v>0</v>
      </c>
      <c r="G1422" s="43"/>
      <c r="H1422" s="55"/>
      <c r="I1422" s="55"/>
      <c r="J1422" s="55"/>
      <c r="K1422" s="55"/>
      <c r="L1422" s="55"/>
      <c r="M1422" s="505"/>
      <c r="N1422" s="505"/>
      <c r="O1422" s="505"/>
      <c r="P1422" s="55"/>
      <c r="Q1422" s="55"/>
      <c r="R1422" s="55"/>
      <c r="S1422" s="55"/>
      <c r="T1422" s="55"/>
      <c r="U1422" s="43" t="e">
        <f>SUM(#REF!+#REF!)</f>
        <v>#REF!</v>
      </c>
      <c r="V1422" s="55"/>
      <c r="W1422" s="43">
        <f t="shared" si="804"/>
        <v>0</v>
      </c>
      <c r="X1422" s="55"/>
      <c r="Y1422" s="55"/>
    </row>
    <row r="1423" spans="1:25" s="57" customFormat="1" hidden="1" x14ac:dyDescent="0.25">
      <c r="A1423" s="52"/>
      <c r="B1423" s="53" t="s">
        <v>77</v>
      </c>
      <c r="C1423" s="54" t="s">
        <v>78</v>
      </c>
      <c r="D1423" s="55"/>
      <c r="E1423" s="55"/>
      <c r="F1423" s="43">
        <f t="shared" si="795"/>
        <v>0</v>
      </c>
      <c r="G1423" s="43"/>
      <c r="H1423" s="55"/>
      <c r="I1423" s="55"/>
      <c r="J1423" s="55"/>
      <c r="K1423" s="55"/>
      <c r="L1423" s="55"/>
      <c r="M1423" s="505"/>
      <c r="N1423" s="505"/>
      <c r="O1423" s="505"/>
      <c r="P1423" s="55"/>
      <c r="Q1423" s="55"/>
      <c r="R1423" s="55"/>
      <c r="S1423" s="55"/>
      <c r="T1423" s="55"/>
      <c r="U1423" s="43" t="e">
        <f>SUM(#REF!+#REF!)</f>
        <v>#REF!</v>
      </c>
      <c r="V1423" s="55"/>
      <c r="W1423" s="43">
        <f t="shared" si="804"/>
        <v>0</v>
      </c>
      <c r="X1423" s="55"/>
      <c r="Y1423" s="55"/>
    </row>
    <row r="1424" spans="1:25" s="57" customFormat="1" hidden="1" x14ac:dyDescent="0.25">
      <c r="A1424" s="52"/>
      <c r="B1424" s="53" t="s">
        <v>79</v>
      </c>
      <c r="C1424" s="54" t="s">
        <v>80</v>
      </c>
      <c r="D1424" s="55"/>
      <c r="E1424" s="55"/>
      <c r="F1424" s="43">
        <f t="shared" si="795"/>
        <v>0</v>
      </c>
      <c r="G1424" s="43"/>
      <c r="H1424" s="55"/>
      <c r="I1424" s="55"/>
      <c r="J1424" s="55"/>
      <c r="K1424" s="55"/>
      <c r="L1424" s="55"/>
      <c r="M1424" s="505"/>
      <c r="N1424" s="505"/>
      <c r="O1424" s="505"/>
      <c r="P1424" s="55"/>
      <c r="Q1424" s="55"/>
      <c r="R1424" s="55"/>
      <c r="S1424" s="55"/>
      <c r="T1424" s="55"/>
      <c r="U1424" s="43" t="e">
        <f>SUM(#REF!+#REF!)</f>
        <v>#REF!</v>
      </c>
      <c r="V1424" s="55"/>
      <c r="W1424" s="43">
        <f t="shared" si="804"/>
        <v>0</v>
      </c>
      <c r="X1424" s="55"/>
      <c r="Y1424" s="55"/>
    </row>
    <row r="1425" spans="1:25" s="57" customFormat="1" hidden="1" x14ac:dyDescent="0.25">
      <c r="A1425" s="52"/>
      <c r="B1425" s="53" t="s">
        <v>81</v>
      </c>
      <c r="C1425" s="54" t="s">
        <v>82</v>
      </c>
      <c r="D1425" s="55"/>
      <c r="E1425" s="55"/>
      <c r="F1425" s="43">
        <f t="shared" si="795"/>
        <v>0</v>
      </c>
      <c r="G1425" s="43"/>
      <c r="H1425" s="55"/>
      <c r="I1425" s="55"/>
      <c r="J1425" s="55"/>
      <c r="K1425" s="55"/>
      <c r="L1425" s="55"/>
      <c r="M1425" s="505"/>
      <c r="N1425" s="505"/>
      <c r="O1425" s="505"/>
      <c r="P1425" s="55"/>
      <c r="Q1425" s="55"/>
      <c r="R1425" s="55"/>
      <c r="S1425" s="55"/>
      <c r="T1425" s="55"/>
      <c r="U1425" s="43" t="e">
        <f>SUM(#REF!+#REF!)</f>
        <v>#REF!</v>
      </c>
      <c r="V1425" s="55"/>
      <c r="W1425" s="43">
        <f t="shared" si="804"/>
        <v>0</v>
      </c>
      <c r="X1425" s="55"/>
      <c r="Y1425" s="55"/>
    </row>
    <row r="1426" spans="1:25" s="61" customFormat="1" hidden="1" x14ac:dyDescent="0.25">
      <c r="A1426" s="58"/>
      <c r="B1426" s="58">
        <v>312</v>
      </c>
      <c r="C1426" s="59"/>
      <c r="D1426" s="60">
        <f>SUM(D1427)</f>
        <v>0</v>
      </c>
      <c r="E1426" s="60">
        <f t="shared" ref="E1426:V1426" si="813">SUM(E1427)</f>
        <v>0</v>
      </c>
      <c r="F1426" s="43">
        <f t="shared" si="795"/>
        <v>0</v>
      </c>
      <c r="G1426" s="60"/>
      <c r="H1426" s="60">
        <f t="shared" si="813"/>
        <v>0</v>
      </c>
      <c r="I1426" s="60">
        <f t="shared" si="813"/>
        <v>0</v>
      </c>
      <c r="J1426" s="60">
        <f t="shared" si="813"/>
        <v>0</v>
      </c>
      <c r="K1426" s="60">
        <f t="shared" si="813"/>
        <v>0</v>
      </c>
      <c r="L1426" s="60">
        <f t="shared" si="813"/>
        <v>0</v>
      </c>
      <c r="M1426" s="506">
        <f t="shared" si="813"/>
        <v>0</v>
      </c>
      <c r="N1426" s="506">
        <f t="shared" si="813"/>
        <v>0</v>
      </c>
      <c r="O1426" s="506">
        <f t="shared" si="813"/>
        <v>0</v>
      </c>
      <c r="P1426" s="60">
        <f t="shared" si="813"/>
        <v>0</v>
      </c>
      <c r="Q1426" s="60">
        <f t="shared" si="813"/>
        <v>0</v>
      </c>
      <c r="R1426" s="60">
        <f t="shared" si="813"/>
        <v>0</v>
      </c>
      <c r="S1426" s="60">
        <f t="shared" si="813"/>
        <v>0</v>
      </c>
      <c r="T1426" s="60">
        <f t="shared" si="813"/>
        <v>0</v>
      </c>
      <c r="U1426" s="43" t="e">
        <f>SUM(#REF!+#REF!)</f>
        <v>#REF!</v>
      </c>
      <c r="V1426" s="60">
        <f t="shared" si="813"/>
        <v>0</v>
      </c>
      <c r="W1426" s="43">
        <f t="shared" si="804"/>
        <v>0</v>
      </c>
      <c r="X1426" s="60"/>
      <c r="Y1426" s="60"/>
    </row>
    <row r="1427" spans="1:25" s="57" customFormat="1" hidden="1" x14ac:dyDescent="0.25">
      <c r="A1427" s="52"/>
      <c r="B1427" s="53" t="s">
        <v>83</v>
      </c>
      <c r="C1427" s="54" t="s">
        <v>84</v>
      </c>
      <c r="D1427" s="55"/>
      <c r="E1427" s="55"/>
      <c r="F1427" s="43">
        <f t="shared" si="795"/>
        <v>0</v>
      </c>
      <c r="G1427" s="43"/>
      <c r="H1427" s="55"/>
      <c r="I1427" s="55"/>
      <c r="J1427" s="55"/>
      <c r="K1427" s="55"/>
      <c r="L1427" s="55"/>
      <c r="M1427" s="505"/>
      <c r="N1427" s="505"/>
      <c r="O1427" s="505"/>
      <c r="P1427" s="55"/>
      <c r="Q1427" s="55"/>
      <c r="R1427" s="55"/>
      <c r="S1427" s="55"/>
      <c r="T1427" s="55"/>
      <c r="U1427" s="43" t="e">
        <f>SUM(#REF!+#REF!)</f>
        <v>#REF!</v>
      </c>
      <c r="V1427" s="55"/>
      <c r="W1427" s="43">
        <f t="shared" si="804"/>
        <v>0</v>
      </c>
      <c r="X1427" s="55"/>
      <c r="Y1427" s="55"/>
    </row>
    <row r="1428" spans="1:25" s="61" customFormat="1" hidden="1" x14ac:dyDescent="0.25">
      <c r="A1428" s="58"/>
      <c r="B1428" s="58">
        <v>313</v>
      </c>
      <c r="C1428" s="59"/>
      <c r="D1428" s="60">
        <f>SUM(D1429+D1430+D1431)</f>
        <v>0</v>
      </c>
      <c r="E1428" s="60">
        <f>SUM(E1429+E1430+E1431)</f>
        <v>0</v>
      </c>
      <c r="F1428" s="43">
        <f t="shared" si="795"/>
        <v>0</v>
      </c>
      <c r="G1428" s="60"/>
      <c r="H1428" s="60">
        <f>SUM(H1429+H1430+H1431)</f>
        <v>0</v>
      </c>
      <c r="I1428" s="60">
        <f t="shared" ref="I1428:J1428" si="814">SUM(I1429+I1430+I1431)</f>
        <v>0</v>
      </c>
      <c r="J1428" s="60">
        <f t="shared" si="814"/>
        <v>0</v>
      </c>
      <c r="K1428" s="60">
        <f t="shared" ref="K1428" si="815">SUM(K1429+K1430+K1431)</f>
        <v>0</v>
      </c>
      <c r="L1428" s="60">
        <f t="shared" ref="L1428:T1428" si="816">SUM(L1429+L1430+L1431)</f>
        <v>0</v>
      </c>
      <c r="M1428" s="506">
        <f t="shared" si="816"/>
        <v>0</v>
      </c>
      <c r="N1428" s="506">
        <f t="shared" ref="N1428:O1428" si="817">SUM(N1429+N1430+N1431)</f>
        <v>0</v>
      </c>
      <c r="O1428" s="506">
        <f t="shared" si="817"/>
        <v>0</v>
      </c>
      <c r="P1428" s="60">
        <f t="shared" si="816"/>
        <v>0</v>
      </c>
      <c r="Q1428" s="60">
        <f t="shared" si="816"/>
        <v>0</v>
      </c>
      <c r="R1428" s="60">
        <f t="shared" si="816"/>
        <v>0</v>
      </c>
      <c r="S1428" s="60">
        <f t="shared" si="816"/>
        <v>0</v>
      </c>
      <c r="T1428" s="60">
        <f t="shared" si="816"/>
        <v>0</v>
      </c>
      <c r="U1428" s="43" t="e">
        <f>SUM(#REF!+#REF!)</f>
        <v>#REF!</v>
      </c>
      <c r="V1428" s="60">
        <f>SUM(V1429+V1430+V1431)</f>
        <v>0</v>
      </c>
      <c r="W1428" s="43">
        <f t="shared" si="804"/>
        <v>0</v>
      </c>
      <c r="X1428" s="60"/>
      <c r="Y1428" s="60"/>
    </row>
    <row r="1429" spans="1:25" s="57" customFormat="1" hidden="1" x14ac:dyDescent="0.25">
      <c r="A1429" s="52"/>
      <c r="B1429" s="53" t="s">
        <v>85</v>
      </c>
      <c r="C1429" s="54" t="s">
        <v>86</v>
      </c>
      <c r="D1429" s="55"/>
      <c r="E1429" s="55"/>
      <c r="F1429" s="43">
        <f t="shared" si="795"/>
        <v>0</v>
      </c>
      <c r="G1429" s="43"/>
      <c r="H1429" s="55"/>
      <c r="I1429" s="55"/>
      <c r="J1429" s="55"/>
      <c r="K1429" s="55"/>
      <c r="L1429" s="55"/>
      <c r="M1429" s="505"/>
      <c r="N1429" s="505"/>
      <c r="O1429" s="505"/>
      <c r="P1429" s="55"/>
      <c r="Q1429" s="55"/>
      <c r="R1429" s="55"/>
      <c r="S1429" s="55"/>
      <c r="T1429" s="55"/>
      <c r="U1429" s="43" t="e">
        <f>SUM(#REF!+#REF!)</f>
        <v>#REF!</v>
      </c>
      <c r="V1429" s="55"/>
      <c r="W1429" s="43">
        <f t="shared" si="804"/>
        <v>0</v>
      </c>
      <c r="X1429" s="55"/>
      <c r="Y1429" s="55"/>
    </row>
    <row r="1430" spans="1:25" s="57" customFormat="1" hidden="1" x14ac:dyDescent="0.25">
      <c r="A1430" s="52"/>
      <c r="B1430" s="53" t="s">
        <v>87</v>
      </c>
      <c r="C1430" s="54" t="s">
        <v>88</v>
      </c>
      <c r="D1430" s="55"/>
      <c r="E1430" s="55"/>
      <c r="F1430" s="43">
        <f t="shared" si="795"/>
        <v>0</v>
      </c>
      <c r="G1430" s="43"/>
      <c r="H1430" s="55"/>
      <c r="I1430" s="55"/>
      <c r="J1430" s="55"/>
      <c r="K1430" s="55"/>
      <c r="L1430" s="55"/>
      <c r="M1430" s="505"/>
      <c r="N1430" s="505"/>
      <c r="O1430" s="505"/>
      <c r="P1430" s="55"/>
      <c r="Q1430" s="55"/>
      <c r="R1430" s="55"/>
      <c r="S1430" s="55"/>
      <c r="T1430" s="55"/>
      <c r="U1430" s="43" t="e">
        <f>SUM(#REF!+#REF!)</f>
        <v>#REF!</v>
      </c>
      <c r="V1430" s="55"/>
      <c r="W1430" s="43">
        <f t="shared" si="804"/>
        <v>0</v>
      </c>
      <c r="X1430" s="55"/>
      <c r="Y1430" s="55"/>
    </row>
    <row r="1431" spans="1:25" s="57" customFormat="1" ht="12.75" hidden="1" customHeight="1" x14ac:dyDescent="0.25">
      <c r="A1431" s="52"/>
      <c r="B1431" s="53" t="s">
        <v>89</v>
      </c>
      <c r="C1431" s="54" t="s">
        <v>90</v>
      </c>
      <c r="D1431" s="55"/>
      <c r="E1431" s="55"/>
      <c r="F1431" s="43">
        <f t="shared" si="795"/>
        <v>0</v>
      </c>
      <c r="G1431" s="43"/>
      <c r="H1431" s="55"/>
      <c r="I1431" s="55"/>
      <c r="J1431" s="55"/>
      <c r="K1431" s="55"/>
      <c r="L1431" s="55"/>
      <c r="M1431" s="505"/>
      <c r="N1431" s="505"/>
      <c r="O1431" s="505"/>
      <c r="P1431" s="55"/>
      <c r="Q1431" s="55"/>
      <c r="R1431" s="55"/>
      <c r="S1431" s="55"/>
      <c r="T1431" s="55"/>
      <c r="U1431" s="43" t="e">
        <f>SUM(#REF!+#REF!)</f>
        <v>#REF!</v>
      </c>
      <c r="V1431" s="55"/>
      <c r="W1431" s="43">
        <f t="shared" si="804"/>
        <v>0</v>
      </c>
      <c r="X1431" s="55"/>
      <c r="Y1431" s="55"/>
    </row>
    <row r="1432" spans="1:25" s="61" customFormat="1" ht="12.75" customHeight="1" x14ac:dyDescent="0.25">
      <c r="A1432" s="58"/>
      <c r="B1432" s="58">
        <v>32</v>
      </c>
      <c r="C1432" s="59"/>
      <c r="D1432" s="60">
        <f>SUM(D1433+D1438+D1443+D1453+D1478)</f>
        <v>0</v>
      </c>
      <c r="E1432" s="60">
        <f>SUM(E1433+E1438+E1443+E1453+E1478)</f>
        <v>0</v>
      </c>
      <c r="F1432" s="43">
        <f t="shared" si="795"/>
        <v>5000</v>
      </c>
      <c r="G1432" s="60"/>
      <c r="H1432" s="60">
        <f>SUM(H1433+H1438+H1443+H1453+H1478)</f>
        <v>5000</v>
      </c>
      <c r="I1432" s="60">
        <f t="shared" ref="I1432:J1432" si="818">SUM(I1433+I1438+I1443+I1453+I1478)</f>
        <v>0</v>
      </c>
      <c r="J1432" s="60">
        <f t="shared" si="818"/>
        <v>0</v>
      </c>
      <c r="K1432" s="60">
        <f t="shared" ref="K1432" si="819">SUM(K1433+K1438+K1443+K1453+K1478)</f>
        <v>0</v>
      </c>
      <c r="L1432" s="60">
        <f t="shared" ref="L1432:T1432" si="820">SUM(L1433+L1438+L1443+L1453+L1478)</f>
        <v>0</v>
      </c>
      <c r="M1432" s="506">
        <f t="shared" si="820"/>
        <v>0</v>
      </c>
      <c r="N1432" s="506">
        <f t="shared" ref="N1432:O1432" si="821">SUM(N1433+N1438+N1443+N1453+N1478)</f>
        <v>0</v>
      </c>
      <c r="O1432" s="506">
        <f t="shared" si="821"/>
        <v>0</v>
      </c>
      <c r="P1432" s="60">
        <f t="shared" si="820"/>
        <v>0</v>
      </c>
      <c r="Q1432" s="60">
        <f t="shared" si="820"/>
        <v>0</v>
      </c>
      <c r="R1432" s="60">
        <f t="shared" si="820"/>
        <v>0</v>
      </c>
      <c r="S1432" s="60">
        <f t="shared" si="820"/>
        <v>0</v>
      </c>
      <c r="T1432" s="60">
        <f t="shared" si="820"/>
        <v>0</v>
      </c>
      <c r="U1432" s="43" t="e">
        <f>SUM(#REF!+#REF!)</f>
        <v>#REF!</v>
      </c>
      <c r="V1432" s="60">
        <f>SUM(V1433+V1438+V1443+V1453+V1478)</f>
        <v>0</v>
      </c>
      <c r="W1432" s="43">
        <f t="shared" si="804"/>
        <v>5000</v>
      </c>
      <c r="X1432" s="60">
        <v>5200</v>
      </c>
      <c r="Y1432" s="60">
        <v>5252</v>
      </c>
    </row>
    <row r="1433" spans="1:25" s="61" customFormat="1" ht="12.75" hidden="1" customHeight="1" x14ac:dyDescent="0.25">
      <c r="A1433" s="58"/>
      <c r="B1433" s="58">
        <v>321</v>
      </c>
      <c r="C1433" s="59"/>
      <c r="D1433" s="60">
        <f>SUM(D1434+D1435+D1436+D1437)</f>
        <v>0</v>
      </c>
      <c r="E1433" s="60">
        <f>SUM(E1434+E1435+E1436+E1437)</f>
        <v>0</v>
      </c>
      <c r="F1433" s="43">
        <f t="shared" si="795"/>
        <v>0</v>
      </c>
      <c r="G1433" s="60"/>
      <c r="H1433" s="60">
        <f>SUM(H1434+H1435+H1436+H1437)</f>
        <v>0</v>
      </c>
      <c r="I1433" s="60">
        <f t="shared" ref="I1433:J1433" si="822">SUM(I1434+I1435+I1436+I1437)</f>
        <v>0</v>
      </c>
      <c r="J1433" s="60">
        <f t="shared" si="822"/>
        <v>0</v>
      </c>
      <c r="K1433" s="60">
        <f t="shared" ref="K1433" si="823">SUM(K1434+K1435+K1436+K1437)</f>
        <v>0</v>
      </c>
      <c r="L1433" s="60">
        <f t="shared" ref="L1433:T1433" si="824">SUM(L1434+L1435+L1436+L1437)</f>
        <v>0</v>
      </c>
      <c r="M1433" s="506">
        <f t="shared" si="824"/>
        <v>0</v>
      </c>
      <c r="N1433" s="506">
        <f t="shared" ref="N1433:O1433" si="825">SUM(N1434+N1435+N1436+N1437)</f>
        <v>0</v>
      </c>
      <c r="O1433" s="506">
        <f t="shared" si="825"/>
        <v>0</v>
      </c>
      <c r="P1433" s="60">
        <f t="shared" si="824"/>
        <v>0</v>
      </c>
      <c r="Q1433" s="60">
        <f t="shared" si="824"/>
        <v>0</v>
      </c>
      <c r="R1433" s="60">
        <f t="shared" si="824"/>
        <v>0</v>
      </c>
      <c r="S1433" s="60">
        <f t="shared" si="824"/>
        <v>0</v>
      </c>
      <c r="T1433" s="60">
        <f t="shared" si="824"/>
        <v>0</v>
      </c>
      <c r="U1433" s="43" t="e">
        <f>SUM(#REF!+#REF!)</f>
        <v>#REF!</v>
      </c>
      <c r="V1433" s="60">
        <f>SUM(V1434+V1435+V1436+V1437)</f>
        <v>0</v>
      </c>
      <c r="W1433" s="43">
        <f t="shared" si="804"/>
        <v>0</v>
      </c>
      <c r="X1433" s="51"/>
      <c r="Y1433" s="60"/>
    </row>
    <row r="1434" spans="1:25" s="57" customFormat="1" hidden="1" x14ac:dyDescent="0.25">
      <c r="A1434" s="52"/>
      <c r="B1434" s="53" t="s">
        <v>91</v>
      </c>
      <c r="C1434" s="54" t="s">
        <v>92</v>
      </c>
      <c r="D1434" s="55"/>
      <c r="E1434" s="55"/>
      <c r="F1434" s="43">
        <f t="shared" si="795"/>
        <v>0</v>
      </c>
      <c r="G1434" s="43"/>
      <c r="H1434" s="55"/>
      <c r="I1434" s="55"/>
      <c r="J1434" s="55"/>
      <c r="K1434" s="55"/>
      <c r="L1434" s="55"/>
      <c r="M1434" s="505"/>
      <c r="N1434" s="505"/>
      <c r="O1434" s="505"/>
      <c r="P1434" s="55"/>
      <c r="Q1434" s="55"/>
      <c r="R1434" s="55"/>
      <c r="S1434" s="55"/>
      <c r="T1434" s="55"/>
      <c r="U1434" s="43" t="e">
        <f>SUM(#REF!+#REF!)</f>
        <v>#REF!</v>
      </c>
      <c r="V1434" s="55"/>
      <c r="W1434" s="43">
        <f t="shared" si="804"/>
        <v>0</v>
      </c>
      <c r="X1434" s="56"/>
      <c r="Y1434" s="55"/>
    </row>
    <row r="1435" spans="1:25" s="57" customFormat="1" hidden="1" x14ac:dyDescent="0.25">
      <c r="A1435" s="52"/>
      <c r="B1435" s="53" t="s">
        <v>93</v>
      </c>
      <c r="C1435" s="54" t="s">
        <v>94</v>
      </c>
      <c r="D1435" s="55"/>
      <c r="E1435" s="55"/>
      <c r="F1435" s="43">
        <f t="shared" si="795"/>
        <v>0</v>
      </c>
      <c r="G1435" s="43"/>
      <c r="H1435" s="55"/>
      <c r="I1435" s="55"/>
      <c r="J1435" s="55"/>
      <c r="K1435" s="55"/>
      <c r="L1435" s="55"/>
      <c r="M1435" s="505"/>
      <c r="N1435" s="505"/>
      <c r="O1435" s="505"/>
      <c r="P1435" s="55"/>
      <c r="Q1435" s="55"/>
      <c r="R1435" s="55"/>
      <c r="S1435" s="55"/>
      <c r="T1435" s="55"/>
      <c r="U1435" s="43" t="e">
        <f>SUM(#REF!+#REF!)</f>
        <v>#REF!</v>
      </c>
      <c r="V1435" s="55"/>
      <c r="W1435" s="43">
        <f t="shared" si="804"/>
        <v>0</v>
      </c>
      <c r="X1435" s="56"/>
      <c r="Y1435" s="55"/>
    </row>
    <row r="1436" spans="1:25" s="57" customFormat="1" hidden="1" x14ac:dyDescent="0.25">
      <c r="A1436" s="52"/>
      <c r="B1436" s="53" t="s">
        <v>95</v>
      </c>
      <c r="C1436" s="54" t="s">
        <v>96</v>
      </c>
      <c r="D1436" s="55"/>
      <c r="E1436" s="55"/>
      <c r="F1436" s="43">
        <f t="shared" si="795"/>
        <v>0</v>
      </c>
      <c r="G1436" s="43"/>
      <c r="H1436" s="55"/>
      <c r="I1436" s="55"/>
      <c r="J1436" s="55"/>
      <c r="K1436" s="55"/>
      <c r="L1436" s="55"/>
      <c r="M1436" s="505"/>
      <c r="N1436" s="505"/>
      <c r="O1436" s="505"/>
      <c r="P1436" s="55"/>
      <c r="Q1436" s="55"/>
      <c r="R1436" s="55"/>
      <c r="S1436" s="55"/>
      <c r="T1436" s="55"/>
      <c r="U1436" s="43" t="e">
        <f>SUM(#REF!+#REF!)</f>
        <v>#REF!</v>
      </c>
      <c r="V1436" s="55"/>
      <c r="W1436" s="43">
        <f t="shared" si="804"/>
        <v>0</v>
      </c>
      <c r="X1436" s="56"/>
      <c r="Y1436" s="55"/>
    </row>
    <row r="1437" spans="1:25" s="57" customFormat="1" hidden="1" x14ac:dyDescent="0.25">
      <c r="A1437" s="52"/>
      <c r="B1437" s="52">
        <v>3214</v>
      </c>
      <c r="C1437" s="54" t="s">
        <v>97</v>
      </c>
      <c r="D1437" s="55"/>
      <c r="E1437" s="55"/>
      <c r="F1437" s="43">
        <f t="shared" si="795"/>
        <v>0</v>
      </c>
      <c r="G1437" s="43"/>
      <c r="H1437" s="55"/>
      <c r="I1437" s="55"/>
      <c r="J1437" s="55"/>
      <c r="K1437" s="55"/>
      <c r="L1437" s="55"/>
      <c r="M1437" s="505"/>
      <c r="N1437" s="505"/>
      <c r="O1437" s="505"/>
      <c r="P1437" s="55"/>
      <c r="Q1437" s="55"/>
      <c r="R1437" s="55"/>
      <c r="S1437" s="55"/>
      <c r="T1437" s="55"/>
      <c r="U1437" s="43" t="e">
        <f>SUM(#REF!+#REF!)</f>
        <v>#REF!</v>
      </c>
      <c r="V1437" s="55"/>
      <c r="W1437" s="43">
        <f t="shared" si="804"/>
        <v>0</v>
      </c>
      <c r="X1437" s="56"/>
      <c r="Y1437" s="55"/>
    </row>
    <row r="1438" spans="1:25" s="61" customFormat="1" x14ac:dyDescent="0.25">
      <c r="A1438" s="58"/>
      <c r="B1438" s="58">
        <v>322</v>
      </c>
      <c r="C1438" s="59"/>
      <c r="D1438" s="60">
        <f>SUM(D1439+D1440+D1441+D1188+D1257+D1442)</f>
        <v>0</v>
      </c>
      <c r="E1438" s="60">
        <f>SUM(E1439+E1440+E1441+E1188+E1257+E1442)</f>
        <v>0</v>
      </c>
      <c r="F1438" s="43">
        <f t="shared" si="795"/>
        <v>5000</v>
      </c>
      <c r="G1438" s="60"/>
      <c r="H1438" s="60">
        <f>SUM(H1439+H1440+H1441+H1188+H1257+H1442)</f>
        <v>5000</v>
      </c>
      <c r="I1438" s="60">
        <f t="shared" ref="I1438" si="826">SUM(I1439+I1440+I1441+I1188+I1257+I1442)</f>
        <v>0</v>
      </c>
      <c r="J1438" s="60">
        <f>SUM(J1439+J1440+J1441+J1442)</f>
        <v>0</v>
      </c>
      <c r="K1438" s="60">
        <f>SUM(K1439+K1440+K1441+K1188+K1257+K1442)</f>
        <v>0</v>
      </c>
      <c r="L1438" s="60">
        <f>SUM(L1439+L1440+L1441+L1188+L1257+L1442)</f>
        <v>0</v>
      </c>
      <c r="M1438" s="506">
        <f>SUM(M1439+M1440)</f>
        <v>0</v>
      </c>
      <c r="N1438" s="506">
        <f t="shared" ref="N1438:O1438" si="827">SUM(N1439+N1440)</f>
        <v>0</v>
      </c>
      <c r="O1438" s="506">
        <f t="shared" si="827"/>
        <v>0</v>
      </c>
      <c r="P1438" s="60">
        <f>SUM(P1439+P1440+P1441+P1188+P1257+P1442)</f>
        <v>0</v>
      </c>
      <c r="Q1438" s="60">
        <f>SUM(Q1439+Q1440+Q1441+Q1188+Q1257+Q1442)</f>
        <v>0</v>
      </c>
      <c r="R1438" s="60">
        <f>SUM(R1439+R1440+R1441+R1188+R1257+R1442)</f>
        <v>0</v>
      </c>
      <c r="S1438" s="60">
        <f>SUM(S1439+S1440+S1441+S1188+S1257+S1442)</f>
        <v>0</v>
      </c>
      <c r="T1438" s="60">
        <f>SUM(T1439+T1440+T1441+T1188+T1257+T1442)</f>
        <v>0</v>
      </c>
      <c r="U1438" s="43" t="e">
        <f>SUM(#REF!+#REF!)</f>
        <v>#REF!</v>
      </c>
      <c r="V1438" s="60">
        <f>SUM(V1439+V1440+V1441+V1188+V1257+V1442)</f>
        <v>0</v>
      </c>
      <c r="W1438" s="43">
        <f t="shared" si="804"/>
        <v>5000</v>
      </c>
      <c r="X1438" s="51"/>
      <c r="Y1438" s="60"/>
    </row>
    <row r="1439" spans="1:25" s="57" customFormat="1" x14ac:dyDescent="0.25">
      <c r="A1439" s="52"/>
      <c r="B1439" s="53" t="s">
        <v>98</v>
      </c>
      <c r="C1439" s="54" t="s">
        <v>99</v>
      </c>
      <c r="D1439" s="55"/>
      <c r="E1439" s="55"/>
      <c r="F1439" s="43">
        <f t="shared" si="795"/>
        <v>0</v>
      </c>
      <c r="G1439" s="43"/>
      <c r="H1439" s="55"/>
      <c r="I1439" s="505"/>
      <c r="J1439" s="55"/>
      <c r="K1439" s="55"/>
      <c r="L1439" s="55"/>
      <c r="M1439" s="505"/>
      <c r="N1439" s="55"/>
      <c r="O1439" s="55"/>
      <c r="P1439" s="55"/>
      <c r="Q1439" s="55"/>
      <c r="R1439" s="55"/>
      <c r="S1439" s="55"/>
      <c r="T1439" s="55"/>
      <c r="U1439" s="43" t="e">
        <f>SUM(#REF!+#REF!)</f>
        <v>#REF!</v>
      </c>
      <c r="V1439" s="55"/>
      <c r="W1439" s="43">
        <f t="shared" si="804"/>
        <v>0</v>
      </c>
      <c r="X1439" s="56"/>
      <c r="Y1439" s="55"/>
    </row>
    <row r="1440" spans="1:25" s="57" customFormat="1" x14ac:dyDescent="0.25">
      <c r="A1440" s="52"/>
      <c r="B1440" s="75" t="s">
        <v>100</v>
      </c>
      <c r="C1440" s="76" t="s">
        <v>185</v>
      </c>
      <c r="D1440" s="55"/>
      <c r="E1440" s="55"/>
      <c r="F1440" s="43">
        <f t="shared" si="795"/>
        <v>5000</v>
      </c>
      <c r="G1440" s="43"/>
      <c r="H1440" s="55">
        <v>5000</v>
      </c>
      <c r="I1440" s="505"/>
      <c r="J1440" s="55"/>
      <c r="K1440" s="55"/>
      <c r="L1440" s="55"/>
      <c r="M1440" s="505"/>
      <c r="N1440" s="55"/>
      <c r="O1440" s="55"/>
      <c r="P1440" s="55"/>
      <c r="Q1440" s="55"/>
      <c r="R1440" s="55"/>
      <c r="S1440" s="55"/>
      <c r="T1440" s="55"/>
      <c r="U1440" s="43" t="e">
        <f>SUM(#REF!+#REF!)</f>
        <v>#REF!</v>
      </c>
      <c r="V1440" s="55"/>
      <c r="W1440" s="43">
        <f t="shared" si="804"/>
        <v>5000</v>
      </c>
      <c r="X1440" s="56"/>
      <c r="Y1440" s="55"/>
    </row>
    <row r="1441" spans="1:25" hidden="1" x14ac:dyDescent="0.25">
      <c r="W1441" s="43">
        <f t="shared" si="804"/>
        <v>0</v>
      </c>
      <c r="X1441" s="74"/>
    </row>
    <row r="1442" spans="1:25" s="46" customFormat="1" hidden="1" x14ac:dyDescent="0.25">
      <c r="B1442" s="50"/>
      <c r="D1442" s="49"/>
      <c r="E1442" s="49"/>
      <c r="F1442" s="43"/>
      <c r="G1442" s="49"/>
      <c r="H1442" s="49"/>
      <c r="I1442" s="368"/>
      <c r="J1442" s="49"/>
      <c r="K1442" s="49"/>
      <c r="L1442" s="49"/>
      <c r="M1442" s="368"/>
      <c r="N1442" s="49"/>
      <c r="O1442" s="49"/>
      <c r="P1442" s="49"/>
      <c r="Q1442" s="49"/>
      <c r="R1442" s="49"/>
      <c r="S1442" s="49"/>
      <c r="T1442" s="49"/>
      <c r="U1442" s="43"/>
      <c r="V1442" s="49"/>
      <c r="W1442" s="43">
        <f t="shared" si="804"/>
        <v>0</v>
      </c>
      <c r="X1442" s="51"/>
      <c r="Y1442" s="49"/>
    </row>
    <row r="1443" spans="1:25" s="46" customFormat="1" hidden="1" x14ac:dyDescent="0.25">
      <c r="B1443" s="50"/>
      <c r="D1443" s="49"/>
      <c r="E1443" s="49"/>
      <c r="F1443" s="43"/>
      <c r="G1443" s="49"/>
      <c r="H1443" s="49"/>
      <c r="I1443" s="368"/>
      <c r="J1443" s="49"/>
      <c r="K1443" s="49"/>
      <c r="L1443" s="49"/>
      <c r="M1443" s="368"/>
      <c r="N1443" s="49"/>
      <c r="O1443" s="49"/>
      <c r="P1443" s="49"/>
      <c r="Q1443" s="49"/>
      <c r="R1443" s="49"/>
      <c r="S1443" s="49"/>
      <c r="T1443" s="49"/>
      <c r="U1443" s="43"/>
      <c r="V1443" s="49"/>
      <c r="W1443" s="43">
        <f t="shared" si="804"/>
        <v>0</v>
      </c>
      <c r="X1443" s="51"/>
      <c r="Y1443" s="49"/>
    </row>
    <row r="1444" spans="1:25" s="57" customFormat="1" hidden="1" x14ac:dyDescent="0.25">
      <c r="A1444" s="52"/>
      <c r="B1444" s="53"/>
      <c r="C1444" s="54"/>
      <c r="D1444" s="55"/>
      <c r="E1444" s="55"/>
      <c r="F1444" s="43"/>
      <c r="G1444" s="43"/>
      <c r="H1444" s="55"/>
      <c r="I1444" s="505"/>
      <c r="J1444" s="55"/>
      <c r="K1444" s="55"/>
      <c r="L1444" s="55"/>
      <c r="M1444" s="505"/>
      <c r="N1444" s="55"/>
      <c r="O1444" s="55"/>
      <c r="P1444" s="55"/>
      <c r="Q1444" s="55"/>
      <c r="R1444" s="55"/>
      <c r="S1444" s="55"/>
      <c r="T1444" s="55"/>
      <c r="U1444" s="43"/>
      <c r="V1444" s="55"/>
      <c r="W1444" s="43">
        <f t="shared" si="804"/>
        <v>0</v>
      </c>
      <c r="X1444" s="56"/>
      <c r="Y1444" s="55"/>
    </row>
    <row r="1445" spans="1:25" s="57" customFormat="1" hidden="1" x14ac:dyDescent="0.25">
      <c r="A1445" s="52"/>
      <c r="B1445" s="53"/>
      <c r="C1445" s="54"/>
      <c r="D1445" s="55"/>
      <c r="E1445" s="55"/>
      <c r="F1445" s="43"/>
      <c r="G1445" s="43"/>
      <c r="H1445" s="55"/>
      <c r="I1445" s="505"/>
      <c r="J1445" s="55"/>
      <c r="K1445" s="55"/>
      <c r="L1445" s="55"/>
      <c r="M1445" s="505"/>
      <c r="N1445" s="55"/>
      <c r="O1445" s="55"/>
      <c r="P1445" s="55"/>
      <c r="Q1445" s="55"/>
      <c r="R1445" s="55"/>
      <c r="S1445" s="55"/>
      <c r="T1445" s="55"/>
      <c r="U1445" s="43"/>
      <c r="V1445" s="55"/>
      <c r="W1445" s="43">
        <f t="shared" si="804"/>
        <v>0</v>
      </c>
      <c r="X1445" s="56"/>
      <c r="Y1445" s="55"/>
    </row>
    <row r="1446" spans="1:25" s="57" customFormat="1" hidden="1" x14ac:dyDescent="0.25">
      <c r="A1446" s="52"/>
      <c r="B1446" s="53"/>
      <c r="C1446" s="54"/>
      <c r="D1446" s="55"/>
      <c r="E1446" s="55"/>
      <c r="F1446" s="43"/>
      <c r="G1446" s="43"/>
      <c r="H1446" s="55"/>
      <c r="I1446" s="505"/>
      <c r="J1446" s="55"/>
      <c r="K1446" s="55"/>
      <c r="L1446" s="55"/>
      <c r="M1446" s="505"/>
      <c r="N1446" s="55"/>
      <c r="O1446" s="55"/>
      <c r="P1446" s="55"/>
      <c r="Q1446" s="55"/>
      <c r="R1446" s="55"/>
      <c r="S1446" s="55"/>
      <c r="T1446" s="55"/>
      <c r="U1446" s="43"/>
      <c r="V1446" s="55"/>
      <c r="W1446" s="43">
        <f t="shared" si="804"/>
        <v>0</v>
      </c>
      <c r="X1446" s="56"/>
      <c r="Y1446" s="55"/>
    </row>
    <row r="1447" spans="1:25" s="57" customFormat="1" hidden="1" x14ac:dyDescent="0.25">
      <c r="A1447" s="52"/>
      <c r="B1447" s="53"/>
      <c r="C1447" s="54"/>
      <c r="D1447" s="55"/>
      <c r="E1447" s="55"/>
      <c r="F1447" s="43"/>
      <c r="G1447" s="43"/>
      <c r="H1447" s="55"/>
      <c r="I1447" s="505"/>
      <c r="J1447" s="55"/>
      <c r="K1447" s="55"/>
      <c r="L1447" s="55"/>
      <c r="M1447" s="505"/>
      <c r="N1447" s="55"/>
      <c r="O1447" s="55"/>
      <c r="P1447" s="55"/>
      <c r="Q1447" s="55"/>
      <c r="R1447" s="55"/>
      <c r="S1447" s="55"/>
      <c r="T1447" s="55"/>
      <c r="U1447" s="43"/>
      <c r="V1447" s="55"/>
      <c r="W1447" s="43">
        <f t="shared" si="804"/>
        <v>0</v>
      </c>
      <c r="X1447" s="56"/>
      <c r="Y1447" s="55"/>
    </row>
    <row r="1448" spans="1:25" s="61" customFormat="1" hidden="1" x14ac:dyDescent="0.25">
      <c r="A1448" s="58"/>
      <c r="B1448" s="58"/>
      <c r="C1448" s="59"/>
      <c r="D1448" s="60"/>
      <c r="E1448" s="60"/>
      <c r="F1448" s="43"/>
      <c r="G1448" s="60"/>
      <c r="H1448" s="60"/>
      <c r="I1448" s="506"/>
      <c r="J1448" s="60"/>
      <c r="K1448" s="60"/>
      <c r="L1448" s="60"/>
      <c r="M1448" s="506"/>
      <c r="N1448" s="60"/>
      <c r="O1448" s="60"/>
      <c r="P1448" s="60"/>
      <c r="Q1448" s="60"/>
      <c r="R1448" s="60"/>
      <c r="S1448" s="60"/>
      <c r="T1448" s="60"/>
      <c r="U1448" s="43"/>
      <c r="V1448" s="60"/>
      <c r="W1448" s="43">
        <f t="shared" si="804"/>
        <v>0</v>
      </c>
      <c r="X1448" s="51"/>
      <c r="Y1448" s="60"/>
    </row>
    <row r="1449" spans="1:25" s="57" customFormat="1" hidden="1" x14ac:dyDescent="0.25">
      <c r="A1449" s="52"/>
      <c r="B1449" s="53"/>
      <c r="C1449" s="54"/>
      <c r="D1449" s="55"/>
      <c r="E1449" s="55"/>
      <c r="F1449" s="43"/>
      <c r="G1449" s="43"/>
      <c r="H1449" s="55"/>
      <c r="I1449" s="505"/>
      <c r="J1449" s="55"/>
      <c r="K1449" s="55"/>
      <c r="L1449" s="55"/>
      <c r="M1449" s="505"/>
      <c r="N1449" s="55"/>
      <c r="O1449" s="55"/>
      <c r="P1449" s="55"/>
      <c r="Q1449" s="55"/>
      <c r="R1449" s="55"/>
      <c r="S1449" s="55"/>
      <c r="T1449" s="55"/>
      <c r="U1449" s="43"/>
      <c r="V1449" s="55"/>
      <c r="W1449" s="43">
        <f t="shared" si="804"/>
        <v>0</v>
      </c>
      <c r="X1449" s="56"/>
      <c r="Y1449" s="55"/>
    </row>
    <row r="1450" spans="1:25" s="61" customFormat="1" hidden="1" x14ac:dyDescent="0.25">
      <c r="A1450" s="58"/>
      <c r="B1450" s="58"/>
      <c r="C1450" s="59"/>
      <c r="D1450" s="60"/>
      <c r="E1450" s="60"/>
      <c r="F1450" s="43"/>
      <c r="G1450" s="60"/>
      <c r="H1450" s="60"/>
      <c r="I1450" s="506"/>
      <c r="J1450" s="60"/>
      <c r="K1450" s="60"/>
      <c r="L1450" s="60"/>
      <c r="M1450" s="506"/>
      <c r="N1450" s="60"/>
      <c r="O1450" s="60"/>
      <c r="P1450" s="60"/>
      <c r="Q1450" s="60"/>
      <c r="R1450" s="60"/>
      <c r="S1450" s="60"/>
      <c r="T1450" s="60"/>
      <c r="U1450" s="43"/>
      <c r="V1450" s="60"/>
      <c r="W1450" s="43">
        <f t="shared" si="804"/>
        <v>0</v>
      </c>
      <c r="X1450" s="51"/>
      <c r="Y1450" s="60"/>
    </row>
    <row r="1451" spans="1:25" s="57" customFormat="1" hidden="1" x14ac:dyDescent="0.25">
      <c r="A1451" s="52"/>
      <c r="B1451" s="53"/>
      <c r="C1451" s="54"/>
      <c r="D1451" s="55"/>
      <c r="E1451" s="55"/>
      <c r="F1451" s="43"/>
      <c r="G1451" s="43"/>
      <c r="H1451" s="55"/>
      <c r="I1451" s="505"/>
      <c r="J1451" s="55"/>
      <c r="K1451" s="55"/>
      <c r="L1451" s="55"/>
      <c r="M1451" s="505"/>
      <c r="N1451" s="55"/>
      <c r="O1451" s="55"/>
      <c r="P1451" s="55"/>
      <c r="Q1451" s="55"/>
      <c r="R1451" s="55"/>
      <c r="S1451" s="55"/>
      <c r="T1451" s="55"/>
      <c r="U1451" s="43"/>
      <c r="V1451" s="55"/>
      <c r="W1451" s="43">
        <f t="shared" si="804"/>
        <v>0</v>
      </c>
      <c r="X1451" s="56"/>
      <c r="Y1451" s="55"/>
    </row>
    <row r="1452" spans="1:25" s="57" customFormat="1" hidden="1" x14ac:dyDescent="0.25">
      <c r="A1452" s="52"/>
      <c r="B1452" s="53"/>
      <c r="C1452" s="54"/>
      <c r="D1452" s="55"/>
      <c r="E1452" s="55"/>
      <c r="F1452" s="43"/>
      <c r="G1452" s="43"/>
      <c r="H1452" s="55"/>
      <c r="I1452" s="505"/>
      <c r="J1452" s="55"/>
      <c r="K1452" s="55"/>
      <c r="L1452" s="55"/>
      <c r="M1452" s="505"/>
      <c r="N1452" s="55"/>
      <c r="O1452" s="55"/>
      <c r="P1452" s="55"/>
      <c r="Q1452" s="55"/>
      <c r="R1452" s="55"/>
      <c r="S1452" s="55"/>
      <c r="T1452" s="55"/>
      <c r="U1452" s="43"/>
      <c r="V1452" s="55"/>
      <c r="W1452" s="43">
        <f t="shared" si="804"/>
        <v>0</v>
      </c>
      <c r="X1452" s="56"/>
      <c r="Y1452" s="55"/>
    </row>
    <row r="1453" spans="1:25" s="57" customFormat="1" ht="12.75" customHeight="1" x14ac:dyDescent="0.25">
      <c r="A1453" s="52"/>
      <c r="B1453" s="53"/>
      <c r="C1453" s="54"/>
      <c r="D1453" s="55"/>
      <c r="E1453" s="55"/>
      <c r="F1453" s="43"/>
      <c r="G1453" s="43"/>
      <c r="H1453" s="55"/>
      <c r="I1453" s="505"/>
      <c r="J1453" s="55"/>
      <c r="K1453" s="55"/>
      <c r="L1453" s="55"/>
      <c r="M1453" s="505"/>
      <c r="N1453" s="55"/>
      <c r="O1453" s="55"/>
      <c r="P1453" s="55"/>
      <c r="Q1453" s="55"/>
      <c r="R1453" s="55"/>
      <c r="S1453" s="55"/>
      <c r="T1453" s="55"/>
      <c r="U1453" s="43"/>
      <c r="V1453" s="55"/>
      <c r="W1453" s="43">
        <f t="shared" si="804"/>
        <v>0</v>
      </c>
      <c r="X1453" s="56"/>
      <c r="Y1453" s="55"/>
    </row>
    <row r="1454" spans="1:25" s="46" customFormat="1" hidden="1" x14ac:dyDescent="0.25">
      <c r="B1454" s="47"/>
      <c r="C1454" s="48" t="s">
        <v>207</v>
      </c>
      <c r="D1454" s="49">
        <f>SUM(D1455+D1730)</f>
        <v>0</v>
      </c>
      <c r="E1454" s="49">
        <f>SUM(E1455+E1730)</f>
        <v>0</v>
      </c>
      <c r="F1454" s="43">
        <f t="shared" ref="F1454:F1476" si="828">SUM(H1454:T1454)</f>
        <v>0</v>
      </c>
      <c r="G1454" s="49"/>
      <c r="H1454" s="49">
        <f>SUM(H1455+H1730)</f>
        <v>0</v>
      </c>
      <c r="I1454" s="368">
        <f>SUM(I1455+I1730)</f>
        <v>0</v>
      </c>
      <c r="J1454" s="49">
        <f t="shared" ref="J1454:T1454" si="829">SUM(J1455+J1730)</f>
        <v>0</v>
      </c>
      <c r="K1454" s="49">
        <f t="shared" ref="K1454" si="830">SUM(K1455+K1730)</f>
        <v>0</v>
      </c>
      <c r="L1454" s="49">
        <f t="shared" si="829"/>
        <v>0</v>
      </c>
      <c r="M1454" s="368">
        <f t="shared" si="829"/>
        <v>0</v>
      </c>
      <c r="N1454" s="49">
        <f>SUM(N1455+N1730)</f>
        <v>0</v>
      </c>
      <c r="O1454" s="49">
        <f>SUM(O1455+O1730)</f>
        <v>0</v>
      </c>
      <c r="P1454" s="49">
        <f t="shared" si="829"/>
        <v>0</v>
      </c>
      <c r="Q1454" s="49">
        <f t="shared" si="829"/>
        <v>0</v>
      </c>
      <c r="R1454" s="49">
        <f t="shared" si="829"/>
        <v>0</v>
      </c>
      <c r="S1454" s="49">
        <f t="shared" si="829"/>
        <v>0</v>
      </c>
      <c r="T1454" s="49">
        <f t="shared" si="829"/>
        <v>0</v>
      </c>
      <c r="U1454" s="43" t="e">
        <f>SUM(#REF!+#REF!)</f>
        <v>#REF!</v>
      </c>
      <c r="V1454" s="49">
        <f>SUM(V1455+V1730)</f>
        <v>0</v>
      </c>
      <c r="W1454" s="43">
        <f t="shared" si="804"/>
        <v>0</v>
      </c>
      <c r="X1454" s="49">
        <f>SUM(X1455)</f>
        <v>0</v>
      </c>
      <c r="Y1454" s="49">
        <f>SUM(Y1455)</f>
        <v>0</v>
      </c>
    </row>
    <row r="1455" spans="1:25" s="46" customFormat="1" hidden="1" x14ac:dyDescent="0.25">
      <c r="B1455" s="50">
        <v>3</v>
      </c>
      <c r="C1455" s="46" t="s">
        <v>74</v>
      </c>
      <c r="D1455" s="49">
        <f>SUM(D1456+D1468+D1719)</f>
        <v>0</v>
      </c>
      <c r="E1455" s="49">
        <f>SUM(E1456+E1468+E1719)</f>
        <v>0</v>
      </c>
      <c r="F1455" s="43">
        <f t="shared" si="828"/>
        <v>0</v>
      </c>
      <c r="G1455" s="49"/>
      <c r="H1455" s="49">
        <f>SUM(H1456+H1468+H1719)</f>
        <v>0</v>
      </c>
      <c r="I1455" s="368">
        <f>SUM(I1456+I1468+I1719)</f>
        <v>0</v>
      </c>
      <c r="J1455" s="49">
        <f t="shared" ref="J1455:T1455" si="831">SUM(J1456+J1468+J1719)</f>
        <v>0</v>
      </c>
      <c r="K1455" s="49">
        <f t="shared" ref="K1455" si="832">SUM(K1456+K1468+K1719)</f>
        <v>0</v>
      </c>
      <c r="L1455" s="49">
        <f t="shared" si="831"/>
        <v>0</v>
      </c>
      <c r="M1455" s="368">
        <f t="shared" si="831"/>
        <v>0</v>
      </c>
      <c r="N1455" s="49">
        <f>SUM(N1456+N1468+N1719)</f>
        <v>0</v>
      </c>
      <c r="O1455" s="49">
        <f>SUM(O1456+O1468+O1719)</f>
        <v>0</v>
      </c>
      <c r="P1455" s="49">
        <f t="shared" si="831"/>
        <v>0</v>
      </c>
      <c r="Q1455" s="49">
        <f t="shared" si="831"/>
        <v>0</v>
      </c>
      <c r="R1455" s="49">
        <f t="shared" si="831"/>
        <v>0</v>
      </c>
      <c r="S1455" s="49">
        <f t="shared" si="831"/>
        <v>0</v>
      </c>
      <c r="T1455" s="49">
        <f t="shared" si="831"/>
        <v>0</v>
      </c>
      <c r="U1455" s="43" t="e">
        <f>SUM(#REF!+#REF!)</f>
        <v>#REF!</v>
      </c>
      <c r="V1455" s="49">
        <f>SUM(V1456+V1468+V1719)</f>
        <v>0</v>
      </c>
      <c r="W1455" s="43">
        <f t="shared" si="804"/>
        <v>0</v>
      </c>
      <c r="X1455" s="49">
        <f>SUM(X1468)</f>
        <v>0</v>
      </c>
      <c r="Y1455" s="49">
        <f>SUM(Y1468)</f>
        <v>0</v>
      </c>
    </row>
    <row r="1456" spans="1:25" s="46" customFormat="1" hidden="1" x14ac:dyDescent="0.25">
      <c r="B1456" s="50">
        <v>31</v>
      </c>
      <c r="D1456" s="49">
        <f>SUM(D1457+D1462+D1464)</f>
        <v>0</v>
      </c>
      <c r="E1456" s="49">
        <f>SUM(E1457+E1462+E1464)</f>
        <v>0</v>
      </c>
      <c r="F1456" s="43">
        <f t="shared" si="828"/>
        <v>0</v>
      </c>
      <c r="G1456" s="49"/>
      <c r="H1456" s="49">
        <f>SUM(H1457+H1462+H1464)</f>
        <v>0</v>
      </c>
      <c r="I1456" s="368">
        <f>SUM(I1457+I1462+I1464)</f>
        <v>0</v>
      </c>
      <c r="J1456" s="49">
        <f t="shared" ref="J1456:T1456" si="833">SUM(J1457+J1462+J1464)</f>
        <v>0</v>
      </c>
      <c r="K1456" s="49">
        <f t="shared" ref="K1456" si="834">SUM(K1457+K1462+K1464)</f>
        <v>0</v>
      </c>
      <c r="L1456" s="49">
        <f t="shared" si="833"/>
        <v>0</v>
      </c>
      <c r="M1456" s="368">
        <f t="shared" si="833"/>
        <v>0</v>
      </c>
      <c r="N1456" s="49">
        <f>SUM(N1457+N1462+N1464)</f>
        <v>0</v>
      </c>
      <c r="O1456" s="49">
        <f>SUM(O1457+O1462+O1464)</f>
        <v>0</v>
      </c>
      <c r="P1456" s="49">
        <f t="shared" si="833"/>
        <v>0</v>
      </c>
      <c r="Q1456" s="49">
        <f t="shared" si="833"/>
        <v>0</v>
      </c>
      <c r="R1456" s="49">
        <f t="shared" si="833"/>
        <v>0</v>
      </c>
      <c r="S1456" s="49">
        <f t="shared" si="833"/>
        <v>0</v>
      </c>
      <c r="T1456" s="49">
        <f t="shared" si="833"/>
        <v>0</v>
      </c>
      <c r="U1456" s="43" t="e">
        <f>SUM(#REF!+#REF!)</f>
        <v>#REF!</v>
      </c>
      <c r="V1456" s="49">
        <f>SUM(V1457+V1462+V1464)</f>
        <v>0</v>
      </c>
      <c r="W1456" s="43">
        <f t="shared" si="804"/>
        <v>0</v>
      </c>
      <c r="X1456" s="49"/>
      <c r="Y1456" s="49"/>
    </row>
    <row r="1457" spans="1:25" s="46" customFormat="1" hidden="1" x14ac:dyDescent="0.25">
      <c r="B1457" s="50">
        <v>311</v>
      </c>
      <c r="D1457" s="49">
        <f>SUM(D1458+D1459+D1460+D1461)</f>
        <v>0</v>
      </c>
      <c r="E1457" s="49">
        <f>SUM(E1458+E1459+E1460+E1461)</f>
        <v>0</v>
      </c>
      <c r="F1457" s="43">
        <f t="shared" si="828"/>
        <v>0</v>
      </c>
      <c r="G1457" s="49"/>
      <c r="H1457" s="49">
        <f>SUM(H1458+H1459+H1460+H1461)</f>
        <v>0</v>
      </c>
      <c r="I1457" s="368">
        <f>SUM(I1458+I1459+I1460+I1461)</f>
        <v>0</v>
      </c>
      <c r="J1457" s="49">
        <f t="shared" ref="J1457:T1457" si="835">SUM(J1458+J1459+J1460+J1461)</f>
        <v>0</v>
      </c>
      <c r="K1457" s="49">
        <f t="shared" ref="K1457" si="836">SUM(K1458+K1459+K1460+K1461)</f>
        <v>0</v>
      </c>
      <c r="L1457" s="49">
        <f t="shared" si="835"/>
        <v>0</v>
      </c>
      <c r="M1457" s="368">
        <f t="shared" si="835"/>
        <v>0</v>
      </c>
      <c r="N1457" s="49">
        <f>SUM(N1458+N1459+N1460+N1461)</f>
        <v>0</v>
      </c>
      <c r="O1457" s="49">
        <f>SUM(O1458+O1459+O1460+O1461)</f>
        <v>0</v>
      </c>
      <c r="P1457" s="49">
        <f t="shared" si="835"/>
        <v>0</v>
      </c>
      <c r="Q1457" s="49">
        <f t="shared" si="835"/>
        <v>0</v>
      </c>
      <c r="R1457" s="49">
        <f t="shared" si="835"/>
        <v>0</v>
      </c>
      <c r="S1457" s="49">
        <f t="shared" si="835"/>
        <v>0</v>
      </c>
      <c r="T1457" s="49">
        <f t="shared" si="835"/>
        <v>0</v>
      </c>
      <c r="U1457" s="43" t="e">
        <f>SUM(#REF!+#REF!)</f>
        <v>#REF!</v>
      </c>
      <c r="V1457" s="49">
        <f>SUM(V1458+V1459+V1460+V1461)</f>
        <v>0</v>
      </c>
      <c r="W1457" s="43">
        <f t="shared" si="804"/>
        <v>0</v>
      </c>
      <c r="X1457" s="49"/>
      <c r="Y1457" s="49"/>
    </row>
    <row r="1458" spans="1:25" s="57" customFormat="1" hidden="1" x14ac:dyDescent="0.25">
      <c r="A1458" s="52"/>
      <c r="B1458" s="53" t="s">
        <v>75</v>
      </c>
      <c r="C1458" s="54" t="s">
        <v>76</v>
      </c>
      <c r="D1458" s="55"/>
      <c r="E1458" s="55"/>
      <c r="F1458" s="43">
        <f t="shared" si="828"/>
        <v>0</v>
      </c>
      <c r="G1458" s="43"/>
      <c r="H1458" s="55"/>
      <c r="I1458" s="505"/>
      <c r="J1458" s="55"/>
      <c r="K1458" s="55"/>
      <c r="L1458" s="55"/>
      <c r="M1458" s="505"/>
      <c r="N1458" s="55"/>
      <c r="O1458" s="55"/>
      <c r="P1458" s="55"/>
      <c r="Q1458" s="55"/>
      <c r="R1458" s="55"/>
      <c r="S1458" s="55"/>
      <c r="T1458" s="55"/>
      <c r="U1458" s="43" t="e">
        <f>SUM(#REF!+#REF!)</f>
        <v>#REF!</v>
      </c>
      <c r="V1458" s="55"/>
      <c r="W1458" s="43">
        <f t="shared" si="804"/>
        <v>0</v>
      </c>
      <c r="X1458" s="55"/>
      <c r="Y1458" s="55"/>
    </row>
    <row r="1459" spans="1:25" s="57" customFormat="1" hidden="1" x14ac:dyDescent="0.25">
      <c r="A1459" s="52"/>
      <c r="B1459" s="53" t="s">
        <v>77</v>
      </c>
      <c r="C1459" s="54" t="s">
        <v>78</v>
      </c>
      <c r="D1459" s="55"/>
      <c r="E1459" s="55"/>
      <c r="F1459" s="43">
        <f t="shared" si="828"/>
        <v>0</v>
      </c>
      <c r="G1459" s="43"/>
      <c r="H1459" s="55"/>
      <c r="I1459" s="505"/>
      <c r="J1459" s="55"/>
      <c r="K1459" s="55"/>
      <c r="L1459" s="55"/>
      <c r="M1459" s="505"/>
      <c r="N1459" s="55"/>
      <c r="O1459" s="55"/>
      <c r="P1459" s="55"/>
      <c r="Q1459" s="55"/>
      <c r="R1459" s="55"/>
      <c r="S1459" s="55"/>
      <c r="T1459" s="55"/>
      <c r="U1459" s="43" t="e">
        <f>SUM(#REF!+#REF!)</f>
        <v>#REF!</v>
      </c>
      <c r="V1459" s="55"/>
      <c r="W1459" s="43">
        <f t="shared" si="804"/>
        <v>0</v>
      </c>
      <c r="X1459" s="55"/>
      <c r="Y1459" s="55"/>
    </row>
    <row r="1460" spans="1:25" s="57" customFormat="1" hidden="1" x14ac:dyDescent="0.25">
      <c r="A1460" s="52"/>
      <c r="B1460" s="53" t="s">
        <v>79</v>
      </c>
      <c r="C1460" s="54" t="s">
        <v>80</v>
      </c>
      <c r="D1460" s="55"/>
      <c r="E1460" s="55"/>
      <c r="F1460" s="43">
        <f t="shared" si="828"/>
        <v>0</v>
      </c>
      <c r="G1460" s="43"/>
      <c r="H1460" s="55"/>
      <c r="I1460" s="505"/>
      <c r="J1460" s="55"/>
      <c r="K1460" s="55"/>
      <c r="L1460" s="55"/>
      <c r="M1460" s="505"/>
      <c r="N1460" s="55"/>
      <c r="O1460" s="55"/>
      <c r="P1460" s="55"/>
      <c r="Q1460" s="55"/>
      <c r="R1460" s="55"/>
      <c r="S1460" s="55"/>
      <c r="T1460" s="55"/>
      <c r="U1460" s="43" t="e">
        <f>SUM(#REF!+#REF!)</f>
        <v>#REF!</v>
      </c>
      <c r="V1460" s="55"/>
      <c r="W1460" s="43">
        <f t="shared" si="804"/>
        <v>0</v>
      </c>
      <c r="X1460" s="55"/>
      <c r="Y1460" s="55"/>
    </row>
    <row r="1461" spans="1:25" s="57" customFormat="1" hidden="1" x14ac:dyDescent="0.25">
      <c r="A1461" s="52"/>
      <c r="B1461" s="53" t="s">
        <v>81</v>
      </c>
      <c r="C1461" s="54" t="s">
        <v>82</v>
      </c>
      <c r="D1461" s="55"/>
      <c r="E1461" s="55"/>
      <c r="F1461" s="43">
        <f t="shared" si="828"/>
        <v>0</v>
      </c>
      <c r="G1461" s="43"/>
      <c r="H1461" s="55"/>
      <c r="I1461" s="505"/>
      <c r="J1461" s="55"/>
      <c r="K1461" s="55"/>
      <c r="L1461" s="55"/>
      <c r="M1461" s="505"/>
      <c r="N1461" s="55"/>
      <c r="O1461" s="55"/>
      <c r="P1461" s="55"/>
      <c r="Q1461" s="55"/>
      <c r="R1461" s="55"/>
      <c r="S1461" s="55"/>
      <c r="T1461" s="55"/>
      <c r="U1461" s="43" t="e">
        <f>SUM(#REF!+#REF!)</f>
        <v>#REF!</v>
      </c>
      <c r="V1461" s="55"/>
      <c r="W1461" s="43">
        <f t="shared" si="804"/>
        <v>0</v>
      </c>
      <c r="X1461" s="55"/>
      <c r="Y1461" s="55"/>
    </row>
    <row r="1462" spans="1:25" s="61" customFormat="1" hidden="1" x14ac:dyDescent="0.25">
      <c r="A1462" s="58"/>
      <c r="B1462" s="58">
        <v>312</v>
      </c>
      <c r="C1462" s="59"/>
      <c r="D1462" s="60">
        <f>SUM(D1463)</f>
        <v>0</v>
      </c>
      <c r="E1462" s="60">
        <f t="shared" ref="E1462:V1462" si="837">SUM(E1463)</f>
        <v>0</v>
      </c>
      <c r="F1462" s="43">
        <f t="shared" si="828"/>
        <v>0</v>
      </c>
      <c r="G1462" s="60"/>
      <c r="H1462" s="60">
        <f t="shared" si="837"/>
        <v>0</v>
      </c>
      <c r="I1462" s="506">
        <f t="shared" si="837"/>
        <v>0</v>
      </c>
      <c r="J1462" s="60">
        <f t="shared" si="837"/>
        <v>0</v>
      </c>
      <c r="K1462" s="60">
        <f t="shared" si="837"/>
        <v>0</v>
      </c>
      <c r="L1462" s="60">
        <f t="shared" si="837"/>
        <v>0</v>
      </c>
      <c r="M1462" s="506">
        <f t="shared" si="837"/>
        <v>0</v>
      </c>
      <c r="N1462" s="60">
        <f t="shared" si="837"/>
        <v>0</v>
      </c>
      <c r="O1462" s="60">
        <f t="shared" si="837"/>
        <v>0</v>
      </c>
      <c r="P1462" s="60">
        <f t="shared" si="837"/>
        <v>0</v>
      </c>
      <c r="Q1462" s="60">
        <f t="shared" si="837"/>
        <v>0</v>
      </c>
      <c r="R1462" s="60">
        <f t="shared" si="837"/>
        <v>0</v>
      </c>
      <c r="S1462" s="60">
        <f t="shared" si="837"/>
        <v>0</v>
      </c>
      <c r="T1462" s="60">
        <f t="shared" si="837"/>
        <v>0</v>
      </c>
      <c r="U1462" s="43" t="e">
        <f>SUM(#REF!+#REF!)</f>
        <v>#REF!</v>
      </c>
      <c r="V1462" s="60">
        <f t="shared" si="837"/>
        <v>0</v>
      </c>
      <c r="W1462" s="43">
        <f t="shared" si="804"/>
        <v>0</v>
      </c>
      <c r="X1462" s="60"/>
      <c r="Y1462" s="60"/>
    </row>
    <row r="1463" spans="1:25" s="57" customFormat="1" hidden="1" x14ac:dyDescent="0.25">
      <c r="A1463" s="52"/>
      <c r="B1463" s="53" t="s">
        <v>83</v>
      </c>
      <c r="C1463" s="54" t="s">
        <v>84</v>
      </c>
      <c r="D1463" s="55"/>
      <c r="E1463" s="55"/>
      <c r="F1463" s="43">
        <f t="shared" si="828"/>
        <v>0</v>
      </c>
      <c r="G1463" s="43"/>
      <c r="H1463" s="55"/>
      <c r="I1463" s="505"/>
      <c r="J1463" s="55"/>
      <c r="K1463" s="55"/>
      <c r="L1463" s="55"/>
      <c r="M1463" s="505"/>
      <c r="N1463" s="55"/>
      <c r="O1463" s="55"/>
      <c r="P1463" s="55"/>
      <c r="Q1463" s="55"/>
      <c r="R1463" s="55"/>
      <c r="S1463" s="55"/>
      <c r="T1463" s="55"/>
      <c r="U1463" s="43" t="e">
        <f>SUM(#REF!+#REF!)</f>
        <v>#REF!</v>
      </c>
      <c r="V1463" s="55"/>
      <c r="W1463" s="43">
        <f t="shared" si="804"/>
        <v>0</v>
      </c>
      <c r="X1463" s="55"/>
      <c r="Y1463" s="55"/>
    </row>
    <row r="1464" spans="1:25" s="61" customFormat="1" hidden="1" x14ac:dyDescent="0.25">
      <c r="A1464" s="58"/>
      <c r="B1464" s="58">
        <v>313</v>
      </c>
      <c r="C1464" s="59"/>
      <c r="D1464" s="60">
        <f>SUM(D1465+D1466+D1467)</f>
        <v>0</v>
      </c>
      <c r="E1464" s="60">
        <f>SUM(E1465+E1466+E1467)</f>
        <v>0</v>
      </c>
      <c r="F1464" s="43">
        <f t="shared" si="828"/>
        <v>0</v>
      </c>
      <c r="G1464" s="60"/>
      <c r="H1464" s="60">
        <f>SUM(H1465+H1466+H1467)</f>
        <v>0</v>
      </c>
      <c r="I1464" s="506">
        <f>SUM(I1465+I1466+I1467)</f>
        <v>0</v>
      </c>
      <c r="J1464" s="60">
        <f t="shared" ref="J1464:T1464" si="838">SUM(J1465+J1466+J1467)</f>
        <v>0</v>
      </c>
      <c r="K1464" s="60">
        <f t="shared" ref="K1464" si="839">SUM(K1465+K1466+K1467)</f>
        <v>0</v>
      </c>
      <c r="L1464" s="60">
        <f t="shared" si="838"/>
        <v>0</v>
      </c>
      <c r="M1464" s="506">
        <f t="shared" si="838"/>
        <v>0</v>
      </c>
      <c r="N1464" s="60">
        <f>SUM(N1465+N1466+N1467)</f>
        <v>0</v>
      </c>
      <c r="O1464" s="60">
        <f>SUM(O1465+O1466+O1467)</f>
        <v>0</v>
      </c>
      <c r="P1464" s="60">
        <f t="shared" si="838"/>
        <v>0</v>
      </c>
      <c r="Q1464" s="60">
        <f t="shared" si="838"/>
        <v>0</v>
      </c>
      <c r="R1464" s="60">
        <f t="shared" si="838"/>
        <v>0</v>
      </c>
      <c r="S1464" s="60">
        <f t="shared" si="838"/>
        <v>0</v>
      </c>
      <c r="T1464" s="60">
        <f t="shared" si="838"/>
        <v>0</v>
      </c>
      <c r="U1464" s="43" t="e">
        <f>SUM(#REF!+#REF!)</f>
        <v>#REF!</v>
      </c>
      <c r="V1464" s="60">
        <f>SUM(V1465+V1466+V1467)</f>
        <v>0</v>
      </c>
      <c r="W1464" s="43">
        <f t="shared" si="804"/>
        <v>0</v>
      </c>
      <c r="X1464" s="60"/>
      <c r="Y1464" s="60"/>
    </row>
    <row r="1465" spans="1:25" s="57" customFormat="1" hidden="1" x14ac:dyDescent="0.25">
      <c r="A1465" s="52"/>
      <c r="B1465" s="53" t="s">
        <v>85</v>
      </c>
      <c r="C1465" s="54" t="s">
        <v>86</v>
      </c>
      <c r="D1465" s="55"/>
      <c r="E1465" s="55"/>
      <c r="F1465" s="43">
        <f t="shared" si="828"/>
        <v>0</v>
      </c>
      <c r="G1465" s="43"/>
      <c r="H1465" s="55"/>
      <c r="I1465" s="505"/>
      <c r="J1465" s="55"/>
      <c r="K1465" s="55"/>
      <c r="L1465" s="55"/>
      <c r="M1465" s="505"/>
      <c r="N1465" s="55"/>
      <c r="O1465" s="55"/>
      <c r="P1465" s="55"/>
      <c r="Q1465" s="55"/>
      <c r="R1465" s="55"/>
      <c r="S1465" s="55"/>
      <c r="T1465" s="55"/>
      <c r="U1465" s="43" t="e">
        <f>SUM(#REF!+#REF!)</f>
        <v>#REF!</v>
      </c>
      <c r="V1465" s="55"/>
      <c r="W1465" s="43">
        <f t="shared" si="804"/>
        <v>0</v>
      </c>
      <c r="X1465" s="55"/>
      <c r="Y1465" s="55"/>
    </row>
    <row r="1466" spans="1:25" s="57" customFormat="1" hidden="1" x14ac:dyDescent="0.25">
      <c r="A1466" s="52"/>
      <c r="B1466" s="53" t="s">
        <v>87</v>
      </c>
      <c r="C1466" s="54" t="s">
        <v>88</v>
      </c>
      <c r="D1466" s="55"/>
      <c r="E1466" s="55"/>
      <c r="F1466" s="43">
        <f t="shared" si="828"/>
        <v>0</v>
      </c>
      <c r="G1466" s="43"/>
      <c r="H1466" s="55"/>
      <c r="I1466" s="505"/>
      <c r="J1466" s="55"/>
      <c r="K1466" s="55"/>
      <c r="L1466" s="55"/>
      <c r="M1466" s="505"/>
      <c r="N1466" s="55"/>
      <c r="O1466" s="55"/>
      <c r="P1466" s="55"/>
      <c r="Q1466" s="55"/>
      <c r="R1466" s="55"/>
      <c r="S1466" s="55"/>
      <c r="T1466" s="55"/>
      <c r="U1466" s="43" t="e">
        <f>SUM(#REF!+#REF!)</f>
        <v>#REF!</v>
      </c>
      <c r="V1466" s="55"/>
      <c r="W1466" s="43">
        <f t="shared" si="804"/>
        <v>0</v>
      </c>
      <c r="X1466" s="55"/>
      <c r="Y1466" s="55"/>
    </row>
    <row r="1467" spans="1:25" s="57" customFormat="1" ht="12.75" hidden="1" customHeight="1" x14ac:dyDescent="0.25">
      <c r="A1467" s="52"/>
      <c r="B1467" s="53" t="s">
        <v>89</v>
      </c>
      <c r="C1467" s="54" t="s">
        <v>90</v>
      </c>
      <c r="D1467" s="55"/>
      <c r="E1467" s="55"/>
      <c r="F1467" s="43">
        <f t="shared" si="828"/>
        <v>0</v>
      </c>
      <c r="G1467" s="43"/>
      <c r="H1467" s="55"/>
      <c r="I1467" s="505"/>
      <c r="J1467" s="55"/>
      <c r="K1467" s="55"/>
      <c r="L1467" s="55"/>
      <c r="M1467" s="505"/>
      <c r="N1467" s="55"/>
      <c r="O1467" s="55"/>
      <c r="P1467" s="55"/>
      <c r="Q1467" s="55"/>
      <c r="R1467" s="55"/>
      <c r="S1467" s="55"/>
      <c r="T1467" s="55"/>
      <c r="U1467" s="43" t="e">
        <f>SUM(#REF!+#REF!)</f>
        <v>#REF!</v>
      </c>
      <c r="V1467" s="55"/>
      <c r="W1467" s="43">
        <f t="shared" si="804"/>
        <v>0</v>
      </c>
      <c r="X1467" s="55"/>
      <c r="Y1467" s="55"/>
    </row>
    <row r="1468" spans="1:25" s="61" customFormat="1" ht="12.75" hidden="1" customHeight="1" x14ac:dyDescent="0.25">
      <c r="A1468" s="58"/>
      <c r="B1468" s="58">
        <v>32</v>
      </c>
      <c r="C1468" s="59"/>
      <c r="D1468" s="60">
        <f>SUM(D1469+D1474+D1676+D1686+D1711)</f>
        <v>0</v>
      </c>
      <c r="E1468" s="60">
        <f>SUM(E1469+E1474+E1676+E1686+E1711)</f>
        <v>0</v>
      </c>
      <c r="F1468" s="43">
        <f t="shared" si="828"/>
        <v>0</v>
      </c>
      <c r="G1468" s="60"/>
      <c r="H1468" s="60">
        <f>SUM(H1469+H1474+H1676+H1686+H1711)</f>
        <v>0</v>
      </c>
      <c r="I1468" s="506">
        <f>SUM(I1469+I1474+I1676+I1686+I1711)</f>
        <v>0</v>
      </c>
      <c r="J1468" s="60">
        <f t="shared" ref="J1468:T1468" si="840">SUM(J1469+J1474+J1676+J1686+J1711)</f>
        <v>0</v>
      </c>
      <c r="K1468" s="60">
        <f t="shared" ref="K1468" si="841">SUM(K1469+K1474+K1676+K1686+K1711)</f>
        <v>0</v>
      </c>
      <c r="L1468" s="60">
        <f t="shared" si="840"/>
        <v>0</v>
      </c>
      <c r="M1468" s="506">
        <f t="shared" si="840"/>
        <v>0</v>
      </c>
      <c r="N1468" s="60">
        <f>SUM(N1469+N1474+N1676+N1686+N1711)</f>
        <v>0</v>
      </c>
      <c r="O1468" s="60">
        <f>SUM(O1469+O1474+O1676+O1686+O1711)</f>
        <v>0</v>
      </c>
      <c r="P1468" s="60">
        <f t="shared" si="840"/>
        <v>0</v>
      </c>
      <c r="Q1468" s="60">
        <f t="shared" si="840"/>
        <v>0</v>
      </c>
      <c r="R1468" s="60">
        <f t="shared" si="840"/>
        <v>0</v>
      </c>
      <c r="S1468" s="60">
        <f t="shared" si="840"/>
        <v>0</v>
      </c>
      <c r="T1468" s="60">
        <f t="shared" si="840"/>
        <v>0</v>
      </c>
      <c r="U1468" s="43" t="e">
        <f>SUM(#REF!+#REF!)</f>
        <v>#REF!</v>
      </c>
      <c r="V1468" s="60">
        <f>SUM(V1469+V1474+V1676+V1686+V1711)</f>
        <v>0</v>
      </c>
      <c r="W1468" s="43">
        <f t="shared" si="804"/>
        <v>0</v>
      </c>
      <c r="X1468" s="60">
        <f>SUM(W1468*1.08)</f>
        <v>0</v>
      </c>
      <c r="Y1468" s="60">
        <v>0</v>
      </c>
    </row>
    <row r="1469" spans="1:25" s="61" customFormat="1" ht="12.75" hidden="1" customHeight="1" x14ac:dyDescent="0.25">
      <c r="A1469" s="58"/>
      <c r="B1469" s="58">
        <v>321</v>
      </c>
      <c r="C1469" s="59"/>
      <c r="D1469" s="60">
        <f>SUM(D1470+D1471+D1472+D1473)</f>
        <v>0</v>
      </c>
      <c r="E1469" s="60">
        <f>SUM(E1470+E1471+E1472+E1473)</f>
        <v>0</v>
      </c>
      <c r="F1469" s="43">
        <f t="shared" si="828"/>
        <v>0</v>
      </c>
      <c r="G1469" s="60"/>
      <c r="H1469" s="60">
        <f>SUM(H1470+H1471+H1472+H1473)</f>
        <v>0</v>
      </c>
      <c r="I1469" s="506">
        <f>SUM(I1470+I1471+I1472+I1473)</f>
        <v>0</v>
      </c>
      <c r="J1469" s="60">
        <f t="shared" ref="J1469:T1469" si="842">SUM(J1470+J1471+J1472+J1473)</f>
        <v>0</v>
      </c>
      <c r="K1469" s="60">
        <f t="shared" ref="K1469" si="843">SUM(K1470+K1471+K1472+K1473)</f>
        <v>0</v>
      </c>
      <c r="L1469" s="60">
        <f t="shared" si="842"/>
        <v>0</v>
      </c>
      <c r="M1469" s="506">
        <f t="shared" si="842"/>
        <v>0</v>
      </c>
      <c r="N1469" s="60">
        <f>SUM(N1470+N1471+N1472+N1473)</f>
        <v>0</v>
      </c>
      <c r="O1469" s="60">
        <f>SUM(O1470+O1471+O1472+O1473)</f>
        <v>0</v>
      </c>
      <c r="P1469" s="60">
        <f t="shared" si="842"/>
        <v>0</v>
      </c>
      <c r="Q1469" s="60">
        <f t="shared" si="842"/>
        <v>0</v>
      </c>
      <c r="R1469" s="60">
        <f t="shared" si="842"/>
        <v>0</v>
      </c>
      <c r="S1469" s="60">
        <f t="shared" si="842"/>
        <v>0</v>
      </c>
      <c r="T1469" s="60">
        <f t="shared" si="842"/>
        <v>0</v>
      </c>
      <c r="U1469" s="43" t="e">
        <f>SUM(#REF!+#REF!)</f>
        <v>#REF!</v>
      </c>
      <c r="V1469" s="60">
        <f>SUM(V1470+V1471+V1472+V1473)</f>
        <v>0</v>
      </c>
      <c r="W1469" s="43">
        <f t="shared" si="804"/>
        <v>0</v>
      </c>
      <c r="X1469" s="51"/>
      <c r="Y1469" s="60"/>
    </row>
    <row r="1470" spans="1:25" s="57" customFormat="1" hidden="1" x14ac:dyDescent="0.25">
      <c r="A1470" s="52"/>
      <c r="B1470" s="53" t="s">
        <v>91</v>
      </c>
      <c r="C1470" s="54" t="s">
        <v>92</v>
      </c>
      <c r="D1470" s="55"/>
      <c r="E1470" s="55"/>
      <c r="F1470" s="43">
        <f t="shared" si="828"/>
        <v>0</v>
      </c>
      <c r="G1470" s="43"/>
      <c r="H1470" s="55"/>
      <c r="I1470" s="505"/>
      <c r="J1470" s="55"/>
      <c r="K1470" s="55"/>
      <c r="L1470" s="55"/>
      <c r="M1470" s="505"/>
      <c r="N1470" s="55"/>
      <c r="O1470" s="55"/>
      <c r="P1470" s="55"/>
      <c r="Q1470" s="55"/>
      <c r="R1470" s="55"/>
      <c r="S1470" s="55"/>
      <c r="T1470" s="55"/>
      <c r="U1470" s="43" t="e">
        <f>SUM(#REF!+#REF!)</f>
        <v>#REF!</v>
      </c>
      <c r="V1470" s="55"/>
      <c r="W1470" s="43">
        <f t="shared" si="804"/>
        <v>0</v>
      </c>
      <c r="X1470" s="56"/>
      <c r="Y1470" s="55"/>
    </row>
    <row r="1471" spans="1:25" s="57" customFormat="1" hidden="1" x14ac:dyDescent="0.25">
      <c r="A1471" s="52"/>
      <c r="B1471" s="53" t="s">
        <v>93</v>
      </c>
      <c r="C1471" s="54" t="s">
        <v>94</v>
      </c>
      <c r="D1471" s="55"/>
      <c r="E1471" s="55"/>
      <c r="F1471" s="43">
        <f t="shared" si="828"/>
        <v>0</v>
      </c>
      <c r="G1471" s="43"/>
      <c r="H1471" s="55"/>
      <c r="I1471" s="505"/>
      <c r="J1471" s="55"/>
      <c r="K1471" s="55"/>
      <c r="L1471" s="55"/>
      <c r="M1471" s="505"/>
      <c r="N1471" s="55"/>
      <c r="O1471" s="55"/>
      <c r="P1471" s="55"/>
      <c r="Q1471" s="55"/>
      <c r="R1471" s="55"/>
      <c r="S1471" s="55"/>
      <c r="T1471" s="55"/>
      <c r="U1471" s="43" t="e">
        <f>SUM(#REF!+#REF!)</f>
        <v>#REF!</v>
      </c>
      <c r="V1471" s="55"/>
      <c r="W1471" s="43">
        <f t="shared" si="804"/>
        <v>0</v>
      </c>
      <c r="X1471" s="56"/>
      <c r="Y1471" s="55"/>
    </row>
    <row r="1472" spans="1:25" s="57" customFormat="1" hidden="1" x14ac:dyDescent="0.25">
      <c r="A1472" s="52"/>
      <c r="B1472" s="53" t="s">
        <v>95</v>
      </c>
      <c r="C1472" s="54" t="s">
        <v>96</v>
      </c>
      <c r="D1472" s="55"/>
      <c r="E1472" s="55"/>
      <c r="F1472" s="43">
        <f t="shared" si="828"/>
        <v>0</v>
      </c>
      <c r="G1472" s="43"/>
      <c r="H1472" s="55"/>
      <c r="I1472" s="505"/>
      <c r="J1472" s="55"/>
      <c r="K1472" s="55"/>
      <c r="L1472" s="55"/>
      <c r="M1472" s="505"/>
      <c r="N1472" s="55"/>
      <c r="O1472" s="55"/>
      <c r="P1472" s="55"/>
      <c r="Q1472" s="55"/>
      <c r="R1472" s="55"/>
      <c r="S1472" s="55"/>
      <c r="T1472" s="55"/>
      <c r="U1472" s="43" t="e">
        <f>SUM(#REF!+#REF!)</f>
        <v>#REF!</v>
      </c>
      <c r="V1472" s="55"/>
      <c r="W1472" s="43">
        <f t="shared" si="804"/>
        <v>0</v>
      </c>
      <c r="X1472" s="56"/>
      <c r="Y1472" s="55"/>
    </row>
    <row r="1473" spans="1:25" s="57" customFormat="1" hidden="1" x14ac:dyDescent="0.25">
      <c r="A1473" s="52"/>
      <c r="B1473" s="52">
        <v>3214</v>
      </c>
      <c r="C1473" s="54" t="s">
        <v>97</v>
      </c>
      <c r="D1473" s="55"/>
      <c r="E1473" s="55"/>
      <c r="F1473" s="43">
        <f t="shared" si="828"/>
        <v>0</v>
      </c>
      <c r="G1473" s="43"/>
      <c r="H1473" s="55"/>
      <c r="I1473" s="505"/>
      <c r="J1473" s="55"/>
      <c r="K1473" s="55"/>
      <c r="L1473" s="55"/>
      <c r="M1473" s="505"/>
      <c r="N1473" s="55"/>
      <c r="O1473" s="55"/>
      <c r="P1473" s="55"/>
      <c r="Q1473" s="55"/>
      <c r="R1473" s="55"/>
      <c r="S1473" s="55"/>
      <c r="T1473" s="55"/>
      <c r="U1473" s="43" t="e">
        <f>SUM(#REF!+#REF!)</f>
        <v>#REF!</v>
      </c>
      <c r="V1473" s="55"/>
      <c r="W1473" s="43">
        <f t="shared" si="804"/>
        <v>0</v>
      </c>
      <c r="X1473" s="56"/>
      <c r="Y1473" s="55"/>
    </row>
    <row r="1474" spans="1:25" s="61" customFormat="1" hidden="1" x14ac:dyDescent="0.25">
      <c r="A1474" s="58"/>
      <c r="B1474" s="58">
        <v>322</v>
      </c>
      <c r="C1474" s="59"/>
      <c r="D1474" s="60">
        <f>SUM(D1475+D1476+D1477+D1478+D1674+D1675)</f>
        <v>0</v>
      </c>
      <c r="E1474" s="60">
        <f>SUM(E1475+E1476+E1477+E1478+E1674+E1675)</f>
        <v>0</v>
      </c>
      <c r="F1474" s="43">
        <f t="shared" si="828"/>
        <v>0</v>
      </c>
      <c r="G1474" s="60"/>
      <c r="H1474" s="60">
        <f>SUM(H1475+H1476+H1477+H1478+H1674+H1675)</f>
        <v>0</v>
      </c>
      <c r="I1474" s="506">
        <f>SUM(I1475+I1476+I1477+I1478+I1674+I1675)</f>
        <v>0</v>
      </c>
      <c r="J1474" s="60">
        <f>SUM(J1475+J1476+J1477+J1478+J1674+J1675)</f>
        <v>0</v>
      </c>
      <c r="K1474" s="60">
        <f>SUM(K1475+K1476+K1477+K1478+K1674+K1675)</f>
        <v>0</v>
      </c>
      <c r="L1474" s="60">
        <f>SUM(L1475+L1476+L1477+L1478+L1674+L1675)</f>
        <v>0</v>
      </c>
      <c r="M1474" s="506">
        <f>SUM(M1475+M1476)</f>
        <v>0</v>
      </c>
      <c r="N1474" s="60">
        <f>SUM(N1475+N1476+N1477+N1478+N1674+N1675)</f>
        <v>0</v>
      </c>
      <c r="O1474" s="60">
        <f>SUM(O1475+O1476+O1477+O1478+O1674+O1675)</f>
        <v>0</v>
      </c>
      <c r="P1474" s="60">
        <f t="shared" ref="P1474:T1474" si="844">SUM(P1475+P1476+P1477+P1478+P1674+P1675)</f>
        <v>0</v>
      </c>
      <c r="Q1474" s="60">
        <f t="shared" si="844"/>
        <v>0</v>
      </c>
      <c r="R1474" s="60">
        <f t="shared" si="844"/>
        <v>0</v>
      </c>
      <c r="S1474" s="60">
        <f t="shared" si="844"/>
        <v>0</v>
      </c>
      <c r="T1474" s="60">
        <f t="shared" si="844"/>
        <v>0</v>
      </c>
      <c r="U1474" s="43" t="e">
        <f>SUM(#REF!+#REF!)</f>
        <v>#REF!</v>
      </c>
      <c r="V1474" s="60">
        <f>SUM(V1475+V1476+V1477+V1478+V1674+V1675)</f>
        <v>0</v>
      </c>
      <c r="W1474" s="43">
        <f t="shared" si="804"/>
        <v>0</v>
      </c>
      <c r="X1474" s="51"/>
      <c r="Y1474" s="60"/>
    </row>
    <row r="1475" spans="1:25" s="57" customFormat="1" hidden="1" x14ac:dyDescent="0.25">
      <c r="A1475" s="52"/>
      <c r="B1475" s="53" t="s">
        <v>98</v>
      </c>
      <c r="C1475" s="54" t="s">
        <v>99</v>
      </c>
      <c r="D1475" s="55"/>
      <c r="E1475" s="55"/>
      <c r="F1475" s="43">
        <f t="shared" si="828"/>
        <v>0</v>
      </c>
      <c r="G1475" s="43"/>
      <c r="H1475" s="55"/>
      <c r="I1475" s="505"/>
      <c r="J1475" s="55"/>
      <c r="K1475" s="55"/>
      <c r="L1475" s="55"/>
      <c r="M1475" s="505"/>
      <c r="N1475" s="55"/>
      <c r="O1475" s="55"/>
      <c r="P1475" s="55"/>
      <c r="Q1475" s="55"/>
      <c r="R1475" s="55"/>
      <c r="S1475" s="55"/>
      <c r="T1475" s="55"/>
      <c r="U1475" s="43" t="e">
        <f>SUM(#REF!+#REF!)</f>
        <v>#REF!</v>
      </c>
      <c r="V1475" s="55"/>
      <c r="W1475" s="43">
        <f t="shared" si="804"/>
        <v>0</v>
      </c>
      <c r="X1475" s="56"/>
      <c r="Y1475" s="55"/>
    </row>
    <row r="1476" spans="1:25" s="57" customFormat="1" hidden="1" x14ac:dyDescent="0.25">
      <c r="A1476" s="52"/>
      <c r="B1476" s="75" t="s">
        <v>100</v>
      </c>
      <c r="C1476" s="76" t="s">
        <v>185</v>
      </c>
      <c r="D1476" s="80"/>
      <c r="E1476" s="80"/>
      <c r="F1476" s="81">
        <f t="shared" si="828"/>
        <v>0</v>
      </c>
      <c r="G1476" s="81"/>
      <c r="H1476" s="55">
        <v>0</v>
      </c>
      <c r="I1476" s="505"/>
      <c r="J1476" s="55"/>
      <c r="K1476" s="55"/>
      <c r="L1476" s="55"/>
      <c r="M1476" s="505"/>
      <c r="N1476" s="55"/>
      <c r="O1476" s="55"/>
      <c r="P1476" s="55"/>
      <c r="Q1476" s="55"/>
      <c r="R1476" s="55"/>
      <c r="S1476" s="55"/>
      <c r="T1476" s="55"/>
      <c r="U1476" s="43" t="e">
        <f>SUM(#REF!+#REF!)</f>
        <v>#REF!</v>
      </c>
      <c r="V1476" s="55"/>
      <c r="W1476" s="43">
        <f t="shared" si="804"/>
        <v>0</v>
      </c>
      <c r="X1476" s="56"/>
      <c r="Y1476" s="55"/>
    </row>
    <row r="1477" spans="1:25" s="61" customFormat="1" ht="12.75" hidden="1" customHeight="1" x14ac:dyDescent="0.25">
      <c r="A1477" s="58"/>
      <c r="B1477" s="58"/>
      <c r="C1477" s="59"/>
      <c r="D1477" s="60"/>
      <c r="E1477" s="60"/>
      <c r="F1477" s="43"/>
      <c r="G1477" s="60"/>
      <c r="H1477" s="60"/>
      <c r="I1477" s="506"/>
      <c r="J1477" s="60"/>
      <c r="K1477" s="60"/>
      <c r="L1477" s="60"/>
      <c r="M1477" s="506"/>
      <c r="N1477" s="60"/>
      <c r="O1477" s="60"/>
      <c r="P1477" s="60"/>
      <c r="Q1477" s="60"/>
      <c r="R1477" s="60"/>
      <c r="S1477" s="60"/>
      <c r="T1477" s="60"/>
      <c r="U1477" s="43"/>
      <c r="V1477" s="60"/>
      <c r="W1477" s="43">
        <f t="shared" si="804"/>
        <v>0</v>
      </c>
      <c r="X1477" s="51"/>
      <c r="Y1477" s="60"/>
    </row>
    <row r="1478" spans="1:25" s="61" customFormat="1" ht="12.75" hidden="1" customHeight="1" x14ac:dyDescent="0.25">
      <c r="A1478" s="58"/>
      <c r="B1478" s="58"/>
      <c r="C1478" s="59"/>
      <c r="D1478" s="60"/>
      <c r="E1478" s="60"/>
      <c r="F1478" s="43"/>
      <c r="G1478" s="60"/>
      <c r="H1478" s="60"/>
      <c r="I1478" s="506"/>
      <c r="J1478" s="60"/>
      <c r="K1478" s="60"/>
      <c r="L1478" s="60"/>
      <c r="M1478" s="506"/>
      <c r="N1478" s="60"/>
      <c r="O1478" s="60"/>
      <c r="P1478" s="60"/>
      <c r="Q1478" s="60"/>
      <c r="R1478" s="60"/>
      <c r="S1478" s="60"/>
      <c r="T1478" s="60"/>
      <c r="U1478" s="43"/>
      <c r="V1478" s="60"/>
      <c r="W1478" s="43">
        <f t="shared" si="804"/>
        <v>0</v>
      </c>
      <c r="X1478" s="51"/>
      <c r="Y1478" s="60"/>
    </row>
    <row r="1479" spans="1:25" s="57" customFormat="1" hidden="1" x14ac:dyDescent="0.25">
      <c r="A1479" s="52"/>
      <c r="B1479" s="53"/>
      <c r="C1479" s="54"/>
      <c r="D1479" s="55"/>
      <c r="E1479" s="55"/>
      <c r="F1479" s="43"/>
      <c r="G1479" s="43"/>
      <c r="H1479" s="55"/>
      <c r="I1479" s="505"/>
      <c r="J1479" s="55"/>
      <c r="K1479" s="55"/>
      <c r="L1479" s="55"/>
      <c r="M1479" s="505"/>
      <c r="N1479" s="55"/>
      <c r="O1479" s="55"/>
      <c r="P1479" s="55"/>
      <c r="Q1479" s="55"/>
      <c r="R1479" s="55"/>
      <c r="S1479" s="55"/>
      <c r="T1479" s="55"/>
      <c r="U1479" s="43"/>
      <c r="V1479" s="55"/>
      <c r="W1479" s="43">
        <f t="shared" si="804"/>
        <v>0</v>
      </c>
      <c r="X1479" s="56"/>
      <c r="Y1479" s="55"/>
    </row>
    <row r="1480" spans="1:25" s="57" customFormat="1" hidden="1" x14ac:dyDescent="0.25">
      <c r="A1480" s="52"/>
      <c r="B1480" s="53"/>
      <c r="C1480" s="54"/>
      <c r="D1480" s="55"/>
      <c r="E1480" s="55"/>
      <c r="F1480" s="43"/>
      <c r="G1480" s="43"/>
      <c r="H1480" s="55"/>
      <c r="I1480" s="505"/>
      <c r="J1480" s="55"/>
      <c r="K1480" s="55"/>
      <c r="L1480" s="55"/>
      <c r="M1480" s="505"/>
      <c r="N1480" s="55"/>
      <c r="O1480" s="55"/>
      <c r="P1480" s="55"/>
      <c r="Q1480" s="55"/>
      <c r="R1480" s="55"/>
      <c r="S1480" s="55"/>
      <c r="T1480" s="55"/>
      <c r="U1480" s="43"/>
      <c r="V1480" s="55"/>
      <c r="W1480" s="43">
        <f t="shared" si="804"/>
        <v>0</v>
      </c>
      <c r="X1480" s="56"/>
      <c r="Y1480" s="55"/>
    </row>
    <row r="1481" spans="1:25" s="57" customFormat="1" hidden="1" x14ac:dyDescent="0.25">
      <c r="A1481" s="52"/>
      <c r="B1481" s="53"/>
      <c r="C1481" s="54"/>
      <c r="D1481" s="55"/>
      <c r="E1481" s="55"/>
      <c r="F1481" s="43"/>
      <c r="G1481" s="43"/>
      <c r="H1481" s="55"/>
      <c r="I1481" s="505"/>
      <c r="J1481" s="55"/>
      <c r="K1481" s="55"/>
      <c r="L1481" s="55"/>
      <c r="M1481" s="505"/>
      <c r="N1481" s="55"/>
      <c r="O1481" s="55"/>
      <c r="P1481" s="55"/>
      <c r="Q1481" s="55"/>
      <c r="R1481" s="55"/>
      <c r="S1481" s="55"/>
      <c r="T1481" s="55"/>
      <c r="U1481" s="43"/>
      <c r="V1481" s="55"/>
      <c r="W1481" s="43">
        <f t="shared" si="804"/>
        <v>0</v>
      </c>
      <c r="X1481" s="56"/>
      <c r="Y1481" s="55"/>
    </row>
    <row r="1482" spans="1:25" s="57" customFormat="1" hidden="1" x14ac:dyDescent="0.25">
      <c r="A1482" s="52"/>
      <c r="B1482" s="52"/>
      <c r="C1482" s="54"/>
      <c r="D1482" s="55"/>
      <c r="E1482" s="55"/>
      <c r="F1482" s="43"/>
      <c r="G1482" s="43"/>
      <c r="H1482" s="55"/>
      <c r="I1482" s="505"/>
      <c r="J1482" s="55"/>
      <c r="K1482" s="55"/>
      <c r="L1482" s="55"/>
      <c r="M1482" s="505"/>
      <c r="N1482" s="55"/>
      <c r="O1482" s="55"/>
      <c r="P1482" s="55"/>
      <c r="Q1482" s="55"/>
      <c r="R1482" s="55"/>
      <c r="S1482" s="55"/>
      <c r="T1482" s="55"/>
      <c r="U1482" s="43"/>
      <c r="V1482" s="55"/>
      <c r="W1482" s="43">
        <f t="shared" si="804"/>
        <v>0</v>
      </c>
      <c r="X1482" s="56"/>
      <c r="Y1482" s="55"/>
    </row>
    <row r="1483" spans="1:25" s="46" customFormat="1" hidden="1" x14ac:dyDescent="0.25">
      <c r="B1483" s="50"/>
      <c r="C1483" s="82" t="s">
        <v>208</v>
      </c>
      <c r="D1483" s="49">
        <f>SUM(D1484+D1759)</f>
        <v>0</v>
      </c>
      <c r="E1483" s="49">
        <f>SUM(E1484+E1759)</f>
        <v>0</v>
      </c>
      <c r="F1483" s="43">
        <f>SUM(H1483:T1483)</f>
        <v>0</v>
      </c>
      <c r="G1483" s="49"/>
      <c r="H1483" s="49">
        <f>SUM(H1485)</f>
        <v>0</v>
      </c>
      <c r="I1483" s="368">
        <f>SUM(I1484+I1759)</f>
        <v>0</v>
      </c>
      <c r="J1483" s="49">
        <f t="shared" ref="J1483:T1483" si="845">SUM(J1484+J1759)</f>
        <v>0</v>
      </c>
      <c r="K1483" s="49">
        <f t="shared" ref="K1483" si="846">SUM(K1484+K1759)</f>
        <v>0</v>
      </c>
      <c r="L1483" s="49">
        <f t="shared" si="845"/>
        <v>0</v>
      </c>
      <c r="M1483" s="368">
        <f t="shared" si="845"/>
        <v>0</v>
      </c>
      <c r="N1483" s="49">
        <f>SUM(N1484+N1759)</f>
        <v>0</v>
      </c>
      <c r="O1483" s="49">
        <f>SUM(O1484+O1759)</f>
        <v>0</v>
      </c>
      <c r="P1483" s="49">
        <f t="shared" si="845"/>
        <v>0</v>
      </c>
      <c r="Q1483" s="49">
        <f t="shared" si="845"/>
        <v>0</v>
      </c>
      <c r="R1483" s="49">
        <f t="shared" si="845"/>
        <v>0</v>
      </c>
      <c r="S1483" s="49">
        <f t="shared" si="845"/>
        <v>0</v>
      </c>
      <c r="T1483" s="49">
        <f t="shared" si="845"/>
        <v>0</v>
      </c>
      <c r="U1483" s="43" t="e">
        <f>SUM(#REF!+#REF!)</f>
        <v>#REF!</v>
      </c>
      <c r="V1483" s="49">
        <f>SUM(V1484+V1759)</f>
        <v>0</v>
      </c>
      <c r="W1483" s="43">
        <f t="shared" ref="W1483:W1546" si="847">SUM(H1483:R1483)</f>
        <v>0</v>
      </c>
      <c r="X1483" s="51"/>
      <c r="Y1483" s="49"/>
    </row>
    <row r="1484" spans="1:25" s="57" customFormat="1" hidden="1" x14ac:dyDescent="0.25">
      <c r="A1484" s="52"/>
      <c r="B1484" s="53"/>
      <c r="C1484" s="54"/>
      <c r="D1484" s="55"/>
      <c r="E1484" s="55"/>
      <c r="F1484" s="43"/>
      <c r="G1484" s="43"/>
      <c r="H1484" s="55"/>
      <c r="I1484" s="505"/>
      <c r="J1484" s="55"/>
      <c r="K1484" s="55"/>
      <c r="L1484" s="55"/>
      <c r="M1484" s="505"/>
      <c r="N1484" s="55"/>
      <c r="O1484" s="55"/>
      <c r="P1484" s="55"/>
      <c r="Q1484" s="55"/>
      <c r="R1484" s="55"/>
      <c r="S1484" s="55"/>
      <c r="T1484" s="55"/>
      <c r="U1484" s="43"/>
      <c r="V1484" s="55"/>
      <c r="W1484" s="43">
        <f t="shared" si="847"/>
        <v>0</v>
      </c>
      <c r="X1484" s="56"/>
      <c r="Y1484" s="55"/>
    </row>
    <row r="1485" spans="1:25" s="46" customFormat="1" hidden="1" x14ac:dyDescent="0.25">
      <c r="B1485" s="50">
        <v>3</v>
      </c>
      <c r="C1485" s="46" t="s">
        <v>74</v>
      </c>
      <c r="D1485" s="49">
        <f>SUM(D1486+D1498+D1658)</f>
        <v>0</v>
      </c>
      <c r="E1485" s="49">
        <f>SUM(E1486+E1498+E1658)</f>
        <v>0</v>
      </c>
      <c r="F1485" s="43">
        <f t="shared" ref="F1485:F1502" si="848">SUM(H1485:T1485)</f>
        <v>0</v>
      </c>
      <c r="G1485" s="49"/>
      <c r="H1485" s="49">
        <f>SUM(H1486+H1498+H1658)</f>
        <v>0</v>
      </c>
      <c r="I1485" s="368">
        <f>SUM(I1486+I1498+I1658)</f>
        <v>0</v>
      </c>
      <c r="J1485" s="49">
        <f t="shared" ref="J1485:T1485" si="849">SUM(J1486+J1498+J1658)</f>
        <v>0</v>
      </c>
      <c r="K1485" s="49">
        <f t="shared" ref="K1485" si="850">SUM(K1486+K1498+K1658)</f>
        <v>0</v>
      </c>
      <c r="L1485" s="49">
        <f t="shared" si="849"/>
        <v>0</v>
      </c>
      <c r="M1485" s="368">
        <f t="shared" si="849"/>
        <v>0</v>
      </c>
      <c r="N1485" s="49">
        <f>SUM(N1486+N1498+N1658)</f>
        <v>0</v>
      </c>
      <c r="O1485" s="49">
        <f>SUM(O1486+O1498+O1658)</f>
        <v>0</v>
      </c>
      <c r="P1485" s="49">
        <f t="shared" si="849"/>
        <v>0</v>
      </c>
      <c r="Q1485" s="49">
        <f t="shared" si="849"/>
        <v>0</v>
      </c>
      <c r="R1485" s="49">
        <f t="shared" si="849"/>
        <v>0</v>
      </c>
      <c r="S1485" s="49">
        <f t="shared" si="849"/>
        <v>0</v>
      </c>
      <c r="T1485" s="49">
        <f t="shared" si="849"/>
        <v>0</v>
      </c>
      <c r="U1485" s="43" t="e">
        <f>SUM(#REF!+#REF!)</f>
        <v>#REF!</v>
      </c>
      <c r="V1485" s="49">
        <f>SUM(V1486+V1498+V1658)</f>
        <v>0</v>
      </c>
      <c r="W1485" s="43">
        <f t="shared" si="847"/>
        <v>0</v>
      </c>
      <c r="X1485" s="51">
        <v>0</v>
      </c>
      <c r="Y1485" s="49"/>
    </row>
    <row r="1486" spans="1:25" s="46" customFormat="1" hidden="1" x14ac:dyDescent="0.25">
      <c r="B1486" s="50">
        <v>31</v>
      </c>
      <c r="D1486" s="49">
        <f>SUM(D1487+D1492+D1494)</f>
        <v>0</v>
      </c>
      <c r="E1486" s="49">
        <f>SUM(E1487+E1492+E1494)</f>
        <v>0</v>
      </c>
      <c r="F1486" s="43">
        <f t="shared" si="848"/>
        <v>0</v>
      </c>
      <c r="G1486" s="49"/>
      <c r="H1486" s="49">
        <f>SUM(H1487+H1492+H1494)</f>
        <v>0</v>
      </c>
      <c r="I1486" s="368">
        <f>SUM(I1487+I1492+I1494)</f>
        <v>0</v>
      </c>
      <c r="J1486" s="49">
        <f t="shared" ref="J1486:T1486" si="851">SUM(J1487+J1492+J1494)</f>
        <v>0</v>
      </c>
      <c r="K1486" s="49">
        <f t="shared" ref="K1486" si="852">SUM(K1487+K1492+K1494)</f>
        <v>0</v>
      </c>
      <c r="L1486" s="49">
        <f t="shared" si="851"/>
        <v>0</v>
      </c>
      <c r="M1486" s="368">
        <f t="shared" si="851"/>
        <v>0</v>
      </c>
      <c r="N1486" s="49">
        <f>SUM(N1487+N1492+N1494)</f>
        <v>0</v>
      </c>
      <c r="O1486" s="49">
        <f>SUM(O1487+O1492+O1494)</f>
        <v>0</v>
      </c>
      <c r="P1486" s="49">
        <f t="shared" si="851"/>
        <v>0</v>
      </c>
      <c r="Q1486" s="49">
        <f t="shared" si="851"/>
        <v>0</v>
      </c>
      <c r="R1486" s="49">
        <f t="shared" si="851"/>
        <v>0</v>
      </c>
      <c r="S1486" s="49">
        <f t="shared" si="851"/>
        <v>0</v>
      </c>
      <c r="T1486" s="49">
        <f t="shared" si="851"/>
        <v>0</v>
      </c>
      <c r="U1486" s="43" t="e">
        <f>SUM(#REF!+#REF!)</f>
        <v>#REF!</v>
      </c>
      <c r="V1486" s="49">
        <f>SUM(V1487+V1492+V1494)</f>
        <v>0</v>
      </c>
      <c r="W1486" s="43">
        <f t="shared" si="847"/>
        <v>0</v>
      </c>
      <c r="X1486" s="51">
        <v>0</v>
      </c>
      <c r="Y1486" s="49">
        <f>SUM(Y1487+Y1492+Y1494)</f>
        <v>0</v>
      </c>
    </row>
    <row r="1487" spans="1:25" s="46" customFormat="1" hidden="1" x14ac:dyDescent="0.25">
      <c r="B1487" s="50">
        <v>311</v>
      </c>
      <c r="D1487" s="49">
        <f>SUM(D1488+D1489+D1490+D1491)</f>
        <v>0</v>
      </c>
      <c r="E1487" s="49">
        <f>SUM(E1488+E1489+E1490+E1491)</f>
        <v>0</v>
      </c>
      <c r="F1487" s="43">
        <f t="shared" si="848"/>
        <v>0</v>
      </c>
      <c r="G1487" s="49"/>
      <c r="H1487" s="49">
        <f>SUM(H1488+H1489+H1490+H1491)</f>
        <v>0</v>
      </c>
      <c r="I1487" s="368">
        <f>SUM(I1488+I1489+I1490+I1491)</f>
        <v>0</v>
      </c>
      <c r="J1487" s="49">
        <f t="shared" ref="J1487:T1487" si="853">SUM(J1488+J1489+J1490+J1491)</f>
        <v>0</v>
      </c>
      <c r="K1487" s="49">
        <f t="shared" ref="K1487" si="854">SUM(K1488+K1489+K1490+K1491)</f>
        <v>0</v>
      </c>
      <c r="L1487" s="49">
        <f t="shared" si="853"/>
        <v>0</v>
      </c>
      <c r="M1487" s="368">
        <f t="shared" si="853"/>
        <v>0</v>
      </c>
      <c r="N1487" s="49">
        <f>SUM(N1488+N1489+N1490+N1491)</f>
        <v>0</v>
      </c>
      <c r="O1487" s="49">
        <f>SUM(O1488+O1489+O1490+O1491)</f>
        <v>0</v>
      </c>
      <c r="P1487" s="49">
        <f t="shared" si="853"/>
        <v>0</v>
      </c>
      <c r="Q1487" s="49">
        <f t="shared" si="853"/>
        <v>0</v>
      </c>
      <c r="R1487" s="49">
        <f t="shared" si="853"/>
        <v>0</v>
      </c>
      <c r="S1487" s="49">
        <f t="shared" si="853"/>
        <v>0</v>
      </c>
      <c r="T1487" s="49">
        <f t="shared" si="853"/>
        <v>0</v>
      </c>
      <c r="U1487" s="43" t="e">
        <f>SUM(#REF!+#REF!)</f>
        <v>#REF!</v>
      </c>
      <c r="V1487" s="49">
        <f>SUM(V1488+V1489+V1490+V1491)</f>
        <v>0</v>
      </c>
      <c r="W1487" s="43">
        <f t="shared" si="847"/>
        <v>0</v>
      </c>
      <c r="X1487" s="51">
        <v>0</v>
      </c>
      <c r="Y1487" s="49">
        <f>SUM(Y1488+Y1489+Y1490+Y1491)</f>
        <v>0</v>
      </c>
    </row>
    <row r="1488" spans="1:25" s="57" customFormat="1" hidden="1" x14ac:dyDescent="0.25">
      <c r="A1488" s="52"/>
      <c r="B1488" s="53" t="s">
        <v>75</v>
      </c>
      <c r="C1488" s="54" t="s">
        <v>76</v>
      </c>
      <c r="D1488" s="55"/>
      <c r="E1488" s="55"/>
      <c r="F1488" s="43">
        <f t="shared" si="848"/>
        <v>0</v>
      </c>
      <c r="G1488" s="43"/>
      <c r="H1488" s="55"/>
      <c r="I1488" s="505"/>
      <c r="J1488" s="55"/>
      <c r="K1488" s="55"/>
      <c r="L1488" s="55"/>
      <c r="M1488" s="505"/>
      <c r="N1488" s="55"/>
      <c r="O1488" s="55"/>
      <c r="P1488" s="55"/>
      <c r="Q1488" s="55"/>
      <c r="R1488" s="55"/>
      <c r="S1488" s="55"/>
      <c r="T1488" s="55"/>
      <c r="U1488" s="43" t="e">
        <f>SUM(#REF!+#REF!)</f>
        <v>#REF!</v>
      </c>
      <c r="V1488" s="55"/>
      <c r="W1488" s="43">
        <f t="shared" si="847"/>
        <v>0</v>
      </c>
      <c r="X1488" s="56"/>
      <c r="Y1488" s="55"/>
    </row>
    <row r="1489" spans="1:25" s="57" customFormat="1" hidden="1" x14ac:dyDescent="0.25">
      <c r="A1489" s="52"/>
      <c r="B1489" s="53" t="s">
        <v>77</v>
      </c>
      <c r="C1489" s="54" t="s">
        <v>78</v>
      </c>
      <c r="D1489" s="55"/>
      <c r="E1489" s="55"/>
      <c r="F1489" s="43">
        <f t="shared" si="848"/>
        <v>0</v>
      </c>
      <c r="G1489" s="43"/>
      <c r="H1489" s="55"/>
      <c r="I1489" s="505"/>
      <c r="J1489" s="55"/>
      <c r="K1489" s="55"/>
      <c r="L1489" s="55"/>
      <c r="M1489" s="505"/>
      <c r="N1489" s="55"/>
      <c r="O1489" s="55"/>
      <c r="P1489" s="55"/>
      <c r="Q1489" s="55"/>
      <c r="R1489" s="55"/>
      <c r="S1489" s="55"/>
      <c r="T1489" s="55"/>
      <c r="U1489" s="43" t="e">
        <f>SUM(#REF!+#REF!)</f>
        <v>#REF!</v>
      </c>
      <c r="V1489" s="55"/>
      <c r="W1489" s="43">
        <f t="shared" si="847"/>
        <v>0</v>
      </c>
      <c r="X1489" s="56"/>
      <c r="Y1489" s="55"/>
    </row>
    <row r="1490" spans="1:25" s="57" customFormat="1" hidden="1" x14ac:dyDescent="0.25">
      <c r="A1490" s="52"/>
      <c r="B1490" s="53" t="s">
        <v>79</v>
      </c>
      <c r="C1490" s="54" t="s">
        <v>80</v>
      </c>
      <c r="D1490" s="55"/>
      <c r="E1490" s="55"/>
      <c r="F1490" s="43">
        <f t="shared" si="848"/>
        <v>0</v>
      </c>
      <c r="G1490" s="43"/>
      <c r="H1490" s="55"/>
      <c r="I1490" s="505"/>
      <c r="J1490" s="55"/>
      <c r="K1490" s="55"/>
      <c r="L1490" s="55"/>
      <c r="M1490" s="505"/>
      <c r="N1490" s="55"/>
      <c r="O1490" s="55"/>
      <c r="P1490" s="55"/>
      <c r="Q1490" s="55"/>
      <c r="R1490" s="55"/>
      <c r="S1490" s="55"/>
      <c r="T1490" s="55"/>
      <c r="U1490" s="43" t="e">
        <f>SUM(#REF!+#REF!)</f>
        <v>#REF!</v>
      </c>
      <c r="V1490" s="55"/>
      <c r="W1490" s="43">
        <f t="shared" si="847"/>
        <v>0</v>
      </c>
      <c r="X1490" s="56"/>
      <c r="Y1490" s="55"/>
    </row>
    <row r="1491" spans="1:25" s="57" customFormat="1" hidden="1" x14ac:dyDescent="0.25">
      <c r="A1491" s="52"/>
      <c r="B1491" s="53" t="s">
        <v>81</v>
      </c>
      <c r="C1491" s="54" t="s">
        <v>82</v>
      </c>
      <c r="D1491" s="55"/>
      <c r="E1491" s="55"/>
      <c r="F1491" s="43">
        <f t="shared" si="848"/>
        <v>0</v>
      </c>
      <c r="G1491" s="43"/>
      <c r="H1491" s="55"/>
      <c r="I1491" s="505"/>
      <c r="J1491" s="55"/>
      <c r="K1491" s="55"/>
      <c r="L1491" s="55"/>
      <c r="M1491" s="505"/>
      <c r="N1491" s="55"/>
      <c r="O1491" s="55"/>
      <c r="P1491" s="55"/>
      <c r="Q1491" s="55"/>
      <c r="R1491" s="55"/>
      <c r="S1491" s="55"/>
      <c r="T1491" s="55"/>
      <c r="U1491" s="43" t="e">
        <f>SUM(#REF!+#REF!)</f>
        <v>#REF!</v>
      </c>
      <c r="V1491" s="55"/>
      <c r="W1491" s="43">
        <f t="shared" si="847"/>
        <v>0</v>
      </c>
      <c r="X1491" s="56"/>
      <c r="Y1491" s="55"/>
    </row>
    <row r="1492" spans="1:25" s="61" customFormat="1" hidden="1" x14ac:dyDescent="0.25">
      <c r="A1492" s="58"/>
      <c r="B1492" s="58">
        <v>312</v>
      </c>
      <c r="C1492" s="59"/>
      <c r="D1492" s="60">
        <f>SUM(D1493)</f>
        <v>0</v>
      </c>
      <c r="E1492" s="60">
        <f t="shared" ref="E1492:V1492" si="855">SUM(E1493)</f>
        <v>0</v>
      </c>
      <c r="F1492" s="43">
        <f t="shared" si="848"/>
        <v>0</v>
      </c>
      <c r="G1492" s="60"/>
      <c r="H1492" s="60">
        <f t="shared" si="855"/>
        <v>0</v>
      </c>
      <c r="I1492" s="506">
        <f t="shared" si="855"/>
        <v>0</v>
      </c>
      <c r="J1492" s="60">
        <f t="shared" si="855"/>
        <v>0</v>
      </c>
      <c r="K1492" s="60">
        <f t="shared" si="855"/>
        <v>0</v>
      </c>
      <c r="L1492" s="60">
        <f t="shared" si="855"/>
        <v>0</v>
      </c>
      <c r="M1492" s="506">
        <f t="shared" si="855"/>
        <v>0</v>
      </c>
      <c r="N1492" s="60">
        <f t="shared" si="855"/>
        <v>0</v>
      </c>
      <c r="O1492" s="60">
        <f t="shared" si="855"/>
        <v>0</v>
      </c>
      <c r="P1492" s="60">
        <f t="shared" si="855"/>
        <v>0</v>
      </c>
      <c r="Q1492" s="60">
        <f t="shared" si="855"/>
        <v>0</v>
      </c>
      <c r="R1492" s="60">
        <f t="shared" si="855"/>
        <v>0</v>
      </c>
      <c r="S1492" s="60">
        <f t="shared" si="855"/>
        <v>0</v>
      </c>
      <c r="T1492" s="60">
        <f t="shared" si="855"/>
        <v>0</v>
      </c>
      <c r="U1492" s="43" t="e">
        <f>SUM(#REF!+#REF!)</f>
        <v>#REF!</v>
      </c>
      <c r="V1492" s="60">
        <f t="shared" si="855"/>
        <v>0</v>
      </c>
      <c r="W1492" s="43">
        <f t="shared" si="847"/>
        <v>0</v>
      </c>
      <c r="X1492" s="51">
        <v>0</v>
      </c>
      <c r="Y1492" s="60">
        <f>SUM(Y1493)</f>
        <v>0</v>
      </c>
    </row>
    <row r="1493" spans="1:25" s="57" customFormat="1" hidden="1" x14ac:dyDescent="0.25">
      <c r="A1493" s="52"/>
      <c r="B1493" s="53" t="s">
        <v>83</v>
      </c>
      <c r="C1493" s="54" t="s">
        <v>84</v>
      </c>
      <c r="D1493" s="55"/>
      <c r="E1493" s="55"/>
      <c r="F1493" s="43">
        <f t="shared" si="848"/>
        <v>0</v>
      </c>
      <c r="G1493" s="43"/>
      <c r="H1493" s="55"/>
      <c r="I1493" s="505"/>
      <c r="J1493" s="55"/>
      <c r="K1493" s="55"/>
      <c r="L1493" s="55"/>
      <c r="M1493" s="505"/>
      <c r="N1493" s="55"/>
      <c r="O1493" s="55"/>
      <c r="P1493" s="55"/>
      <c r="Q1493" s="55"/>
      <c r="R1493" s="55"/>
      <c r="S1493" s="55"/>
      <c r="T1493" s="55"/>
      <c r="U1493" s="43" t="e">
        <f>SUM(#REF!+#REF!)</f>
        <v>#REF!</v>
      </c>
      <c r="V1493" s="55"/>
      <c r="W1493" s="43">
        <f t="shared" si="847"/>
        <v>0</v>
      </c>
      <c r="X1493" s="56"/>
      <c r="Y1493" s="55"/>
    </row>
    <row r="1494" spans="1:25" s="61" customFormat="1" hidden="1" x14ac:dyDescent="0.25">
      <c r="A1494" s="58"/>
      <c r="B1494" s="58">
        <v>313</v>
      </c>
      <c r="C1494" s="59"/>
      <c r="D1494" s="60">
        <f>SUM(D1495+D1496+D1497)</f>
        <v>0</v>
      </c>
      <c r="E1494" s="60">
        <f>SUM(E1495+E1496+E1497)</f>
        <v>0</v>
      </c>
      <c r="F1494" s="43">
        <f t="shared" si="848"/>
        <v>0</v>
      </c>
      <c r="G1494" s="60"/>
      <c r="H1494" s="60">
        <f>SUM(H1495+H1496+H1497)</f>
        <v>0</v>
      </c>
      <c r="I1494" s="506">
        <f>SUM(I1495+I1496+I1497)</f>
        <v>0</v>
      </c>
      <c r="J1494" s="60">
        <f t="shared" ref="J1494:T1494" si="856">SUM(J1495+J1496+J1497)</f>
        <v>0</v>
      </c>
      <c r="K1494" s="60">
        <f t="shared" ref="K1494" si="857">SUM(K1495+K1496+K1497)</f>
        <v>0</v>
      </c>
      <c r="L1494" s="60">
        <f t="shared" si="856"/>
        <v>0</v>
      </c>
      <c r="M1494" s="506">
        <f t="shared" si="856"/>
        <v>0</v>
      </c>
      <c r="N1494" s="60">
        <f>SUM(N1495+N1496+N1497)</f>
        <v>0</v>
      </c>
      <c r="O1494" s="60">
        <f>SUM(O1495+O1496+O1497)</f>
        <v>0</v>
      </c>
      <c r="P1494" s="60">
        <f t="shared" si="856"/>
        <v>0</v>
      </c>
      <c r="Q1494" s="60">
        <f t="shared" si="856"/>
        <v>0</v>
      </c>
      <c r="R1494" s="60">
        <f t="shared" si="856"/>
        <v>0</v>
      </c>
      <c r="S1494" s="60">
        <f t="shared" si="856"/>
        <v>0</v>
      </c>
      <c r="T1494" s="60">
        <f t="shared" si="856"/>
        <v>0</v>
      </c>
      <c r="U1494" s="43" t="e">
        <f>SUM(#REF!+#REF!)</f>
        <v>#REF!</v>
      </c>
      <c r="V1494" s="60">
        <f>SUM(V1495+V1496+V1497)</f>
        <v>0</v>
      </c>
      <c r="W1494" s="43">
        <f t="shared" si="847"/>
        <v>0</v>
      </c>
      <c r="X1494" s="51">
        <v>0</v>
      </c>
      <c r="Y1494" s="60">
        <f>SUM(Y1495+Y1496+Y1497)</f>
        <v>0</v>
      </c>
    </row>
    <row r="1495" spans="1:25" s="57" customFormat="1" hidden="1" x14ac:dyDescent="0.25">
      <c r="A1495" s="52"/>
      <c r="B1495" s="53" t="s">
        <v>85</v>
      </c>
      <c r="C1495" s="54" t="s">
        <v>86</v>
      </c>
      <c r="D1495" s="55"/>
      <c r="E1495" s="55"/>
      <c r="F1495" s="43">
        <f t="shared" si="848"/>
        <v>0</v>
      </c>
      <c r="G1495" s="43"/>
      <c r="H1495" s="55"/>
      <c r="I1495" s="505"/>
      <c r="J1495" s="55"/>
      <c r="K1495" s="55"/>
      <c r="L1495" s="55"/>
      <c r="M1495" s="505"/>
      <c r="N1495" s="55"/>
      <c r="O1495" s="55"/>
      <c r="P1495" s="55"/>
      <c r="Q1495" s="55"/>
      <c r="R1495" s="55"/>
      <c r="S1495" s="55"/>
      <c r="T1495" s="55"/>
      <c r="U1495" s="43" t="e">
        <f>SUM(#REF!+#REF!)</f>
        <v>#REF!</v>
      </c>
      <c r="V1495" s="55"/>
      <c r="W1495" s="43">
        <f t="shared" si="847"/>
        <v>0</v>
      </c>
      <c r="X1495" s="56"/>
      <c r="Y1495" s="55"/>
    </row>
    <row r="1496" spans="1:25" s="57" customFormat="1" hidden="1" x14ac:dyDescent="0.25">
      <c r="A1496" s="52"/>
      <c r="B1496" s="53" t="s">
        <v>87</v>
      </c>
      <c r="C1496" s="54" t="s">
        <v>88</v>
      </c>
      <c r="D1496" s="55"/>
      <c r="E1496" s="55"/>
      <c r="F1496" s="43">
        <f t="shared" si="848"/>
        <v>0</v>
      </c>
      <c r="G1496" s="43"/>
      <c r="H1496" s="55"/>
      <c r="I1496" s="505"/>
      <c r="J1496" s="55"/>
      <c r="K1496" s="55"/>
      <c r="L1496" s="55"/>
      <c r="M1496" s="505"/>
      <c r="N1496" s="55"/>
      <c r="O1496" s="55"/>
      <c r="P1496" s="55"/>
      <c r="Q1496" s="55"/>
      <c r="R1496" s="55"/>
      <c r="S1496" s="55"/>
      <c r="T1496" s="55"/>
      <c r="U1496" s="43" t="e">
        <f>SUM(#REF!+#REF!)</f>
        <v>#REF!</v>
      </c>
      <c r="V1496" s="55"/>
      <c r="W1496" s="43">
        <f t="shared" si="847"/>
        <v>0</v>
      </c>
      <c r="X1496" s="56"/>
      <c r="Y1496" s="55"/>
    </row>
    <row r="1497" spans="1:25" s="57" customFormat="1" ht="12.75" hidden="1" customHeight="1" x14ac:dyDescent="0.25">
      <c r="A1497" s="52"/>
      <c r="B1497" s="53" t="s">
        <v>89</v>
      </c>
      <c r="C1497" s="54" t="s">
        <v>90</v>
      </c>
      <c r="D1497" s="55"/>
      <c r="E1497" s="55"/>
      <c r="F1497" s="43">
        <f t="shared" si="848"/>
        <v>0</v>
      </c>
      <c r="G1497" s="43"/>
      <c r="H1497" s="55"/>
      <c r="I1497" s="505"/>
      <c r="J1497" s="55"/>
      <c r="K1497" s="55"/>
      <c r="L1497" s="55"/>
      <c r="M1497" s="505"/>
      <c r="N1497" s="55"/>
      <c r="O1497" s="55"/>
      <c r="P1497" s="55"/>
      <c r="Q1497" s="55"/>
      <c r="R1497" s="55"/>
      <c r="S1497" s="55"/>
      <c r="T1497" s="55"/>
      <c r="U1497" s="43" t="e">
        <f>SUM(#REF!+#REF!)</f>
        <v>#REF!</v>
      </c>
      <c r="V1497" s="55"/>
      <c r="W1497" s="43">
        <f t="shared" si="847"/>
        <v>0</v>
      </c>
      <c r="X1497" s="56"/>
      <c r="Y1497" s="55"/>
    </row>
    <row r="1498" spans="1:25" s="61" customFormat="1" ht="12.75" hidden="1" customHeight="1" x14ac:dyDescent="0.25">
      <c r="A1498" s="58"/>
      <c r="B1498" s="58">
        <v>32</v>
      </c>
      <c r="C1498" s="59"/>
      <c r="D1498" s="60">
        <f>SUM(D1499+D1615+D1515+D1542+D1641)</f>
        <v>0</v>
      </c>
      <c r="E1498" s="60">
        <f>SUM(E1499+E1615+E1515+E1542+E1641)</f>
        <v>0</v>
      </c>
      <c r="F1498" s="43">
        <f t="shared" si="848"/>
        <v>0</v>
      </c>
      <c r="G1498" s="60"/>
      <c r="H1498" s="60">
        <f>SUM(H1499)</f>
        <v>0</v>
      </c>
      <c r="I1498" s="506">
        <f>SUM(I1499+I1615+I1515+I1542+I1641)</f>
        <v>0</v>
      </c>
      <c r="J1498" s="60">
        <f t="shared" ref="J1498:T1498" si="858">SUM(J1499+J1615+J1515+J1542+J1641)</f>
        <v>0</v>
      </c>
      <c r="K1498" s="60">
        <f t="shared" ref="K1498" si="859">SUM(K1499+K1615+K1515+K1542+K1641)</f>
        <v>0</v>
      </c>
      <c r="L1498" s="60">
        <f t="shared" si="858"/>
        <v>0</v>
      </c>
      <c r="M1498" s="506">
        <f t="shared" si="858"/>
        <v>0</v>
      </c>
      <c r="N1498" s="60">
        <f>SUM(N1499+N1615+N1515+N1542+N1641)</f>
        <v>0</v>
      </c>
      <c r="O1498" s="60">
        <f>SUM(O1499+O1615+O1515+O1542+O1641)</f>
        <v>0</v>
      </c>
      <c r="P1498" s="60">
        <f t="shared" si="858"/>
        <v>0</v>
      </c>
      <c r="Q1498" s="60">
        <f t="shared" si="858"/>
        <v>0</v>
      </c>
      <c r="R1498" s="60">
        <f t="shared" si="858"/>
        <v>0</v>
      </c>
      <c r="S1498" s="60">
        <f t="shared" si="858"/>
        <v>0</v>
      </c>
      <c r="T1498" s="60">
        <f t="shared" si="858"/>
        <v>0</v>
      </c>
      <c r="U1498" s="43" t="e">
        <f>SUM(#REF!+#REF!)</f>
        <v>#REF!</v>
      </c>
      <c r="V1498" s="60">
        <f>SUM(V1499+V1615+V1515+V1542+V1641)</f>
        <v>0</v>
      </c>
      <c r="W1498" s="43">
        <f t="shared" si="847"/>
        <v>0</v>
      </c>
      <c r="X1498" s="51"/>
      <c r="Y1498" s="60"/>
    </row>
    <row r="1499" spans="1:25" s="61" customFormat="1" ht="12.75" hidden="1" customHeight="1" x14ac:dyDescent="0.25">
      <c r="A1499" s="58"/>
      <c r="B1499" s="58">
        <v>321</v>
      </c>
      <c r="C1499" s="59"/>
      <c r="D1499" s="60">
        <f>SUM(D1500+D1501+D1502+D1613)</f>
        <v>0</v>
      </c>
      <c r="E1499" s="60">
        <f>SUM(E1500+E1501+E1502+E1613)</f>
        <v>0</v>
      </c>
      <c r="F1499" s="43">
        <f t="shared" si="848"/>
        <v>0</v>
      </c>
      <c r="G1499" s="60"/>
      <c r="H1499" s="60">
        <f>SUM(H1500+H1501+H1502)</f>
        <v>0</v>
      </c>
      <c r="I1499" s="506">
        <f>SUM(I1500+I1501+I1502+I1613)</f>
        <v>0</v>
      </c>
      <c r="J1499" s="60">
        <f t="shared" ref="J1499:T1499" si="860">SUM(J1500+J1501+J1502+J1613)</f>
        <v>0</v>
      </c>
      <c r="K1499" s="60">
        <f t="shared" ref="K1499" si="861">SUM(K1500+K1501+K1502+K1613)</f>
        <v>0</v>
      </c>
      <c r="L1499" s="60">
        <f t="shared" si="860"/>
        <v>0</v>
      </c>
      <c r="M1499" s="506">
        <f t="shared" si="860"/>
        <v>0</v>
      </c>
      <c r="N1499" s="60">
        <f>SUM(N1500+N1501+N1502+N1613)</f>
        <v>0</v>
      </c>
      <c r="O1499" s="60">
        <f>SUM(O1500+O1501+O1502+O1613)</f>
        <v>0</v>
      </c>
      <c r="P1499" s="60">
        <f t="shared" si="860"/>
        <v>0</v>
      </c>
      <c r="Q1499" s="60">
        <f t="shared" si="860"/>
        <v>0</v>
      </c>
      <c r="R1499" s="60">
        <f t="shared" si="860"/>
        <v>0</v>
      </c>
      <c r="S1499" s="60">
        <f t="shared" si="860"/>
        <v>0</v>
      </c>
      <c r="T1499" s="60">
        <f t="shared" si="860"/>
        <v>0</v>
      </c>
      <c r="U1499" s="43" t="e">
        <f>SUM(#REF!+#REF!)</f>
        <v>#REF!</v>
      </c>
      <c r="V1499" s="60">
        <f>SUM(V1500+V1501+V1502+V1613)</f>
        <v>0</v>
      </c>
      <c r="W1499" s="43">
        <f t="shared" si="847"/>
        <v>0</v>
      </c>
      <c r="X1499" s="51">
        <v>0</v>
      </c>
      <c r="Y1499" s="60">
        <f>SUM(Y1500+Y1501+Y1502+Y1613)</f>
        <v>0</v>
      </c>
    </row>
    <row r="1500" spans="1:25" s="57" customFormat="1" hidden="1" x14ac:dyDescent="0.25">
      <c r="A1500" s="52"/>
      <c r="B1500" s="53" t="s">
        <v>91</v>
      </c>
      <c r="C1500" s="54" t="s">
        <v>92</v>
      </c>
      <c r="D1500" s="55"/>
      <c r="E1500" s="55"/>
      <c r="F1500" s="43">
        <f t="shared" si="848"/>
        <v>0</v>
      </c>
      <c r="G1500" s="43"/>
      <c r="H1500" s="55"/>
      <c r="I1500" s="505"/>
      <c r="J1500" s="55">
        <v>0</v>
      </c>
      <c r="K1500" s="55">
        <v>0</v>
      </c>
      <c r="L1500" s="55"/>
      <c r="M1500" s="505"/>
      <c r="N1500" s="55"/>
      <c r="O1500" s="55"/>
      <c r="P1500" s="55"/>
      <c r="Q1500" s="55"/>
      <c r="R1500" s="55"/>
      <c r="S1500" s="55"/>
      <c r="T1500" s="55"/>
      <c r="U1500" s="43" t="e">
        <f>SUM(#REF!+#REF!)</f>
        <v>#REF!</v>
      </c>
      <c r="V1500" s="55"/>
      <c r="W1500" s="43">
        <f t="shared" si="847"/>
        <v>0</v>
      </c>
      <c r="X1500" s="56"/>
      <c r="Y1500" s="55"/>
    </row>
    <row r="1501" spans="1:25" s="57" customFormat="1" hidden="1" x14ac:dyDescent="0.25">
      <c r="A1501" s="52"/>
      <c r="B1501" s="53" t="s">
        <v>93</v>
      </c>
      <c r="C1501" s="54" t="s">
        <v>94</v>
      </c>
      <c r="D1501" s="55"/>
      <c r="E1501" s="55"/>
      <c r="F1501" s="43">
        <f t="shared" si="848"/>
        <v>0</v>
      </c>
      <c r="G1501" s="43"/>
      <c r="H1501" s="55"/>
      <c r="I1501" s="505"/>
      <c r="J1501" s="55"/>
      <c r="K1501" s="55"/>
      <c r="L1501" s="55"/>
      <c r="M1501" s="505"/>
      <c r="N1501" s="55"/>
      <c r="O1501" s="55"/>
      <c r="P1501" s="55"/>
      <c r="Q1501" s="55"/>
      <c r="R1501" s="55"/>
      <c r="S1501" s="55"/>
      <c r="T1501" s="55"/>
      <c r="U1501" s="43" t="e">
        <f>SUM(#REF!+#REF!)</f>
        <v>#REF!</v>
      </c>
      <c r="V1501" s="55"/>
      <c r="W1501" s="43">
        <f t="shared" si="847"/>
        <v>0</v>
      </c>
      <c r="X1501" s="56"/>
      <c r="Y1501" s="55"/>
    </row>
    <row r="1502" spans="1:25" s="57" customFormat="1" hidden="1" x14ac:dyDescent="0.25">
      <c r="A1502" s="52"/>
      <c r="B1502" s="53" t="s">
        <v>95</v>
      </c>
      <c r="C1502" s="54" t="s">
        <v>96</v>
      </c>
      <c r="D1502" s="80"/>
      <c r="E1502" s="80"/>
      <c r="F1502" s="81">
        <f t="shared" si="848"/>
        <v>0</v>
      </c>
      <c r="G1502" s="81"/>
      <c r="H1502" s="55"/>
      <c r="I1502" s="505"/>
      <c r="J1502" s="55">
        <v>0</v>
      </c>
      <c r="K1502" s="55">
        <v>0</v>
      </c>
      <c r="L1502" s="55"/>
      <c r="M1502" s="505"/>
      <c r="N1502" s="55"/>
      <c r="O1502" s="55"/>
      <c r="P1502" s="55"/>
      <c r="Q1502" s="55"/>
      <c r="R1502" s="55"/>
      <c r="S1502" s="55"/>
      <c r="T1502" s="55"/>
      <c r="U1502" s="43" t="e">
        <f>SUM(#REF!+#REF!)</f>
        <v>#REF!</v>
      </c>
      <c r="V1502" s="55"/>
      <c r="W1502" s="43">
        <f t="shared" si="847"/>
        <v>0</v>
      </c>
      <c r="X1502" s="56"/>
      <c r="Y1502" s="55"/>
    </row>
    <row r="1503" spans="1:25" s="57" customFormat="1" hidden="1" x14ac:dyDescent="0.25">
      <c r="A1503" s="52"/>
      <c r="B1503" s="53"/>
      <c r="C1503" s="54"/>
      <c r="D1503" s="80"/>
      <c r="E1503" s="80"/>
      <c r="F1503" s="81"/>
      <c r="G1503" s="81"/>
      <c r="H1503" s="55"/>
      <c r="I1503" s="505"/>
      <c r="J1503" s="55"/>
      <c r="K1503" s="55"/>
      <c r="L1503" s="55"/>
      <c r="M1503" s="505"/>
      <c r="N1503" s="55"/>
      <c r="O1503" s="55"/>
      <c r="P1503" s="55"/>
      <c r="Q1503" s="55"/>
      <c r="R1503" s="55"/>
      <c r="S1503" s="55"/>
      <c r="T1503" s="55"/>
      <c r="U1503" s="43"/>
      <c r="V1503" s="55"/>
      <c r="W1503" s="43">
        <f t="shared" si="847"/>
        <v>0</v>
      </c>
      <c r="X1503" s="56"/>
      <c r="Y1503" s="55"/>
    </row>
    <row r="1504" spans="1:25" s="57" customFormat="1" hidden="1" x14ac:dyDescent="0.25">
      <c r="A1504" s="52"/>
      <c r="B1504" s="67" t="s">
        <v>161</v>
      </c>
      <c r="C1504" s="68" t="s">
        <v>162</v>
      </c>
      <c r="D1504" s="55"/>
      <c r="E1504" s="55"/>
      <c r="F1504" s="43">
        <f t="shared" ref="F1504:F1509" si="862">SUM(H1504:T1504)</f>
        <v>0</v>
      </c>
      <c r="G1504" s="43"/>
      <c r="H1504" s="55"/>
      <c r="I1504" s="505"/>
      <c r="J1504" s="55"/>
      <c r="K1504" s="55"/>
      <c r="L1504" s="55"/>
      <c r="M1504" s="505"/>
      <c r="N1504" s="55"/>
      <c r="O1504" s="55"/>
      <c r="P1504" s="55"/>
      <c r="Q1504" s="55"/>
      <c r="R1504" s="55"/>
      <c r="S1504" s="55"/>
      <c r="T1504" s="55"/>
      <c r="U1504" s="43" t="e">
        <f>SUM(#REF!+#REF!)</f>
        <v>#REF!</v>
      </c>
      <c r="V1504" s="55"/>
      <c r="W1504" s="43">
        <f t="shared" si="847"/>
        <v>0</v>
      </c>
      <c r="X1504" s="56"/>
      <c r="Y1504" s="55"/>
    </row>
    <row r="1505" spans="1:25" s="57" customFormat="1" hidden="1" x14ac:dyDescent="0.25">
      <c r="A1505" s="52"/>
      <c r="B1505" s="67" t="s">
        <v>163</v>
      </c>
      <c r="C1505" s="68" t="s">
        <v>164</v>
      </c>
      <c r="D1505" s="55"/>
      <c r="E1505" s="55"/>
      <c r="F1505" s="43">
        <f t="shared" si="862"/>
        <v>0</v>
      </c>
      <c r="G1505" s="43"/>
      <c r="H1505" s="55"/>
      <c r="I1505" s="505"/>
      <c r="J1505" s="55"/>
      <c r="K1505" s="55"/>
      <c r="L1505" s="55"/>
      <c r="M1505" s="505"/>
      <c r="N1505" s="55"/>
      <c r="O1505" s="55"/>
      <c r="P1505" s="55"/>
      <c r="Q1505" s="55"/>
      <c r="R1505" s="55"/>
      <c r="S1505" s="55"/>
      <c r="T1505" s="55"/>
      <c r="U1505" s="43" t="e">
        <f>SUM(#REF!+#REF!)</f>
        <v>#REF!</v>
      </c>
      <c r="V1505" s="55"/>
      <c r="W1505" s="43">
        <f t="shared" si="847"/>
        <v>0</v>
      </c>
      <c r="X1505" s="56"/>
      <c r="Y1505" s="55"/>
    </row>
    <row r="1506" spans="1:25" s="57" customFormat="1" hidden="1" x14ac:dyDescent="0.25">
      <c r="A1506" s="52"/>
      <c r="B1506" s="67" t="s">
        <v>165</v>
      </c>
      <c r="C1506" s="68" t="s">
        <v>166</v>
      </c>
      <c r="D1506" s="55"/>
      <c r="E1506" s="55"/>
      <c r="F1506" s="43">
        <f t="shared" si="862"/>
        <v>0</v>
      </c>
      <c r="G1506" s="43"/>
      <c r="H1506" s="55"/>
      <c r="I1506" s="505"/>
      <c r="J1506" s="55"/>
      <c r="K1506" s="55"/>
      <c r="L1506" s="55"/>
      <c r="M1506" s="505"/>
      <c r="N1506" s="55"/>
      <c r="O1506" s="55"/>
      <c r="P1506" s="55"/>
      <c r="Q1506" s="55"/>
      <c r="R1506" s="55"/>
      <c r="S1506" s="55"/>
      <c r="T1506" s="55"/>
      <c r="U1506" s="43" t="e">
        <f>SUM(#REF!+#REF!)</f>
        <v>#REF!</v>
      </c>
      <c r="V1506" s="55"/>
      <c r="W1506" s="43">
        <f t="shared" si="847"/>
        <v>0</v>
      </c>
      <c r="X1506" s="56"/>
      <c r="Y1506" s="55"/>
    </row>
    <row r="1507" spans="1:25" s="57" customFormat="1" hidden="1" x14ac:dyDescent="0.25">
      <c r="A1507" s="52"/>
      <c r="B1507" s="67" t="s">
        <v>167</v>
      </c>
      <c r="C1507" s="68" t="s">
        <v>168</v>
      </c>
      <c r="D1507" s="55"/>
      <c r="E1507" s="55"/>
      <c r="F1507" s="43">
        <f t="shared" si="862"/>
        <v>0</v>
      </c>
      <c r="G1507" s="43"/>
      <c r="H1507" s="55"/>
      <c r="I1507" s="505"/>
      <c r="J1507" s="55"/>
      <c r="K1507" s="55"/>
      <c r="L1507" s="55"/>
      <c r="M1507" s="505"/>
      <c r="N1507" s="55"/>
      <c r="O1507" s="55"/>
      <c r="P1507" s="55"/>
      <c r="Q1507" s="55"/>
      <c r="R1507" s="55"/>
      <c r="S1507" s="55"/>
      <c r="T1507" s="55"/>
      <c r="U1507" s="43" t="e">
        <f>SUM(#REF!+#REF!)</f>
        <v>#REF!</v>
      </c>
      <c r="V1507" s="55"/>
      <c r="W1507" s="43">
        <f t="shared" si="847"/>
        <v>0</v>
      </c>
      <c r="X1507" s="56"/>
      <c r="Y1507" s="55"/>
    </row>
    <row r="1508" spans="1:25" s="57" customFormat="1" hidden="1" x14ac:dyDescent="0.25">
      <c r="A1508" s="52"/>
      <c r="B1508" s="67" t="s">
        <v>169</v>
      </c>
      <c r="C1508" s="68" t="s">
        <v>170</v>
      </c>
      <c r="D1508" s="55"/>
      <c r="E1508" s="55"/>
      <c r="F1508" s="43">
        <f t="shared" si="862"/>
        <v>0</v>
      </c>
      <c r="G1508" s="43"/>
      <c r="H1508" s="55"/>
      <c r="I1508" s="505"/>
      <c r="J1508" s="55"/>
      <c r="K1508" s="55"/>
      <c r="L1508" s="55"/>
      <c r="M1508" s="505"/>
      <c r="N1508" s="55"/>
      <c r="O1508" s="55"/>
      <c r="P1508" s="55"/>
      <c r="Q1508" s="55"/>
      <c r="R1508" s="55"/>
      <c r="S1508" s="55"/>
      <c r="T1508" s="55"/>
      <c r="U1508" s="43" t="e">
        <f>SUM(#REF!+#REF!)</f>
        <v>#REF!</v>
      </c>
      <c r="V1508" s="55"/>
      <c r="W1508" s="43">
        <f t="shared" si="847"/>
        <v>0</v>
      </c>
      <c r="X1508" s="56"/>
      <c r="Y1508" s="55"/>
    </row>
    <row r="1509" spans="1:25" s="57" customFormat="1" hidden="1" x14ac:dyDescent="0.25">
      <c r="A1509" s="52"/>
      <c r="B1509" s="67" t="s">
        <v>171</v>
      </c>
      <c r="C1509" s="68" t="s">
        <v>172</v>
      </c>
      <c r="D1509" s="55"/>
      <c r="E1509" s="55"/>
      <c r="F1509" s="43">
        <f t="shared" si="862"/>
        <v>0</v>
      </c>
      <c r="G1509" s="43"/>
      <c r="H1509" s="55"/>
      <c r="I1509" s="505"/>
      <c r="J1509" s="55"/>
      <c r="K1509" s="55"/>
      <c r="L1509" s="55"/>
      <c r="M1509" s="505"/>
      <c r="N1509" s="55"/>
      <c r="O1509" s="55"/>
      <c r="P1509" s="55"/>
      <c r="Q1509" s="55"/>
      <c r="R1509" s="55"/>
      <c r="S1509" s="55"/>
      <c r="T1509" s="55"/>
      <c r="U1509" s="43" t="e">
        <f>SUM(#REF!+#REF!)</f>
        <v>#REF!</v>
      </c>
      <c r="V1509" s="55"/>
      <c r="W1509" s="43">
        <f t="shared" si="847"/>
        <v>0</v>
      </c>
      <c r="X1509" s="56"/>
      <c r="Y1509" s="55"/>
    </row>
    <row r="1510" spans="1:25" s="57" customFormat="1" hidden="1" x14ac:dyDescent="0.25">
      <c r="A1510" s="52"/>
      <c r="B1510" s="67"/>
      <c r="C1510" s="68"/>
      <c r="D1510" s="55"/>
      <c r="E1510" s="55"/>
      <c r="F1510" s="43"/>
      <c r="G1510" s="43"/>
      <c r="H1510" s="55"/>
      <c r="I1510" s="505"/>
      <c r="J1510" s="55"/>
      <c r="K1510" s="55"/>
      <c r="L1510" s="55"/>
      <c r="M1510" s="505"/>
      <c r="N1510" s="55"/>
      <c r="O1510" s="55"/>
      <c r="P1510" s="55"/>
      <c r="Q1510" s="55"/>
      <c r="R1510" s="55"/>
      <c r="S1510" s="55"/>
      <c r="T1510" s="55"/>
      <c r="U1510" s="43"/>
      <c r="V1510" s="55"/>
      <c r="W1510" s="43">
        <f t="shared" si="847"/>
        <v>0</v>
      </c>
      <c r="X1510" s="56"/>
      <c r="Y1510" s="55"/>
    </row>
    <row r="1511" spans="1:25" x14ac:dyDescent="0.25">
      <c r="B1511" s="83"/>
      <c r="C1511" s="48" t="s">
        <v>209</v>
      </c>
      <c r="H1511" s="49">
        <f>SUM(H1512)</f>
        <v>700</v>
      </c>
      <c r="I1511" s="507">
        <f>SUM(I1512)</f>
        <v>0</v>
      </c>
      <c r="J1511" s="49">
        <f t="shared" ref="J1511:Y1511" si="863">SUM(J1512)</f>
        <v>0</v>
      </c>
      <c r="K1511" s="49">
        <f t="shared" si="863"/>
        <v>0</v>
      </c>
      <c r="L1511" s="49">
        <f t="shared" si="863"/>
        <v>0</v>
      </c>
      <c r="M1511" s="368">
        <f t="shared" si="863"/>
        <v>0</v>
      </c>
      <c r="N1511" s="49">
        <f t="shared" si="863"/>
        <v>0</v>
      </c>
      <c r="O1511" s="49">
        <f t="shared" si="863"/>
        <v>0</v>
      </c>
      <c r="P1511" s="49">
        <f t="shared" si="863"/>
        <v>0</v>
      </c>
      <c r="Q1511" s="49">
        <f t="shared" si="863"/>
        <v>0</v>
      </c>
      <c r="R1511" s="49">
        <f t="shared" si="863"/>
        <v>0</v>
      </c>
      <c r="S1511" s="49">
        <f t="shared" si="863"/>
        <v>0</v>
      </c>
      <c r="T1511" s="49">
        <f t="shared" si="863"/>
        <v>0</v>
      </c>
      <c r="U1511" s="23" t="e">
        <f t="shared" si="863"/>
        <v>#REF!</v>
      </c>
      <c r="V1511" s="23">
        <f t="shared" si="863"/>
        <v>0</v>
      </c>
      <c r="W1511" s="43">
        <f t="shared" si="847"/>
        <v>700</v>
      </c>
      <c r="X1511" s="49">
        <f t="shared" si="863"/>
        <v>728</v>
      </c>
      <c r="Y1511" s="49">
        <f t="shared" si="863"/>
        <v>735</v>
      </c>
    </row>
    <row r="1512" spans="1:25" s="46" customFormat="1" x14ac:dyDescent="0.25">
      <c r="B1512" s="50">
        <v>3</v>
      </c>
      <c r="C1512" s="46" t="s">
        <v>74</v>
      </c>
      <c r="D1512" s="49">
        <f>SUM(D1513+D1542+D1679)</f>
        <v>0</v>
      </c>
      <c r="E1512" s="49">
        <f>SUM(E1513+E1542+E1679)</f>
        <v>0</v>
      </c>
      <c r="F1512" s="43">
        <f t="shared" ref="F1512:F1541" si="864">SUM(H1512:T1512)</f>
        <v>700</v>
      </c>
      <c r="G1512" s="49"/>
      <c r="H1512" s="49">
        <f>SUM(H1525)</f>
        <v>700</v>
      </c>
      <c r="I1512" s="368">
        <f>SUM(I1513+I1542+I1679)</f>
        <v>0</v>
      </c>
      <c r="J1512" s="49">
        <f>SUM(J1513+J1542+J1679)</f>
        <v>0</v>
      </c>
      <c r="K1512" s="49">
        <f>SUM(K1513+K1542+K1679)</f>
        <v>0</v>
      </c>
      <c r="L1512" s="49">
        <f>SUM(L1513+L1542+L1679)</f>
        <v>0</v>
      </c>
      <c r="M1512" s="368">
        <f>SUM(M1513+M1542)</f>
        <v>0</v>
      </c>
      <c r="N1512" s="49">
        <f>SUM(N1513+N1542+N1679)</f>
        <v>0</v>
      </c>
      <c r="O1512" s="49">
        <f>SUM(O1513+O1542+O1679)</f>
        <v>0</v>
      </c>
      <c r="P1512" s="49">
        <f t="shared" ref="P1512:T1512" si="865">SUM(P1513+P1542+P1679)</f>
        <v>0</v>
      </c>
      <c r="Q1512" s="49">
        <f t="shared" si="865"/>
        <v>0</v>
      </c>
      <c r="R1512" s="49">
        <f t="shared" si="865"/>
        <v>0</v>
      </c>
      <c r="S1512" s="49">
        <f t="shared" si="865"/>
        <v>0</v>
      </c>
      <c r="T1512" s="49">
        <f t="shared" si="865"/>
        <v>0</v>
      </c>
      <c r="U1512" s="43" t="e">
        <f>SUM(#REF!+#REF!)</f>
        <v>#REF!</v>
      </c>
      <c r="V1512" s="49">
        <f>SUM(V1513+V1542+V1679)</f>
        <v>0</v>
      </c>
      <c r="W1512" s="43">
        <f t="shared" si="847"/>
        <v>700</v>
      </c>
      <c r="X1512" s="49">
        <f>SUM(X1525)</f>
        <v>728</v>
      </c>
      <c r="Y1512" s="49">
        <f>SUM(Y1525)</f>
        <v>735</v>
      </c>
    </row>
    <row r="1513" spans="1:25" s="46" customFormat="1" hidden="1" x14ac:dyDescent="0.25">
      <c r="B1513" s="50">
        <v>31</v>
      </c>
      <c r="D1513" s="49">
        <f>SUM(D1514+D1519+D1521)</f>
        <v>0</v>
      </c>
      <c r="E1513" s="49">
        <f>SUM(E1514+E1519+E1521)</f>
        <v>0</v>
      </c>
      <c r="F1513" s="43">
        <f t="shared" si="864"/>
        <v>0</v>
      </c>
      <c r="G1513" s="49"/>
      <c r="H1513" s="49">
        <f>SUM(H1514+H1519+H1521)</f>
        <v>0</v>
      </c>
      <c r="I1513" s="368">
        <f>SUM(I1514+I1519+I1521)</f>
        <v>0</v>
      </c>
      <c r="J1513" s="49">
        <f t="shared" ref="J1513:T1513" si="866">SUM(J1514+J1519+J1521)</f>
        <v>0</v>
      </c>
      <c r="K1513" s="49">
        <f t="shared" ref="K1513" si="867">SUM(K1514+K1519+K1521)</f>
        <v>0</v>
      </c>
      <c r="L1513" s="49">
        <f t="shared" si="866"/>
        <v>0</v>
      </c>
      <c r="M1513" s="368">
        <f t="shared" si="866"/>
        <v>0</v>
      </c>
      <c r="N1513" s="49">
        <f>SUM(N1514+N1519+N1521)</f>
        <v>0</v>
      </c>
      <c r="O1513" s="49">
        <f>SUM(O1514+O1519+O1521)</f>
        <v>0</v>
      </c>
      <c r="P1513" s="49">
        <f t="shared" si="866"/>
        <v>0</v>
      </c>
      <c r="Q1513" s="49">
        <f t="shared" si="866"/>
        <v>0</v>
      </c>
      <c r="R1513" s="49">
        <f t="shared" si="866"/>
        <v>0</v>
      </c>
      <c r="S1513" s="49">
        <f t="shared" si="866"/>
        <v>0</v>
      </c>
      <c r="T1513" s="49">
        <f t="shared" si="866"/>
        <v>0</v>
      </c>
      <c r="U1513" s="43" t="e">
        <f>SUM(#REF!+#REF!)</f>
        <v>#REF!</v>
      </c>
      <c r="V1513" s="49">
        <f>SUM(V1514+V1519+V1521)</f>
        <v>0</v>
      </c>
      <c r="W1513" s="43">
        <f t="shared" si="847"/>
        <v>0</v>
      </c>
      <c r="X1513" s="49"/>
      <c r="Y1513" s="49">
        <v>0</v>
      </c>
    </row>
    <row r="1514" spans="1:25" s="46" customFormat="1" hidden="1" x14ac:dyDescent="0.25">
      <c r="B1514" s="50">
        <v>311</v>
      </c>
      <c r="D1514" s="49">
        <f>SUM(D1515+D1516+D1517+D1518)</f>
        <v>0</v>
      </c>
      <c r="E1514" s="49">
        <f>SUM(E1515+E1516+E1517+E1518)</f>
        <v>0</v>
      </c>
      <c r="F1514" s="43">
        <f t="shared" si="864"/>
        <v>0</v>
      </c>
      <c r="G1514" s="49"/>
      <c r="H1514" s="49">
        <f>SUM(H1515+H1516+H1517+H1518)</f>
        <v>0</v>
      </c>
      <c r="I1514" s="368">
        <f>SUM(I1515+I1516+I1517+I1518)</f>
        <v>0</v>
      </c>
      <c r="J1514" s="49">
        <f t="shared" ref="J1514:T1514" si="868">SUM(J1515+J1516+J1517+J1518)</f>
        <v>0</v>
      </c>
      <c r="K1514" s="49">
        <f t="shared" ref="K1514" si="869">SUM(K1515+K1516+K1517+K1518)</f>
        <v>0</v>
      </c>
      <c r="L1514" s="49">
        <f t="shared" si="868"/>
        <v>0</v>
      </c>
      <c r="M1514" s="368">
        <f t="shared" si="868"/>
        <v>0</v>
      </c>
      <c r="N1514" s="49">
        <f>SUM(N1515+N1516+N1517+N1518)</f>
        <v>0</v>
      </c>
      <c r="O1514" s="49">
        <f>SUM(O1515+O1516+O1517+O1518)</f>
        <v>0</v>
      </c>
      <c r="P1514" s="49">
        <f t="shared" si="868"/>
        <v>0</v>
      </c>
      <c r="Q1514" s="49">
        <f t="shared" si="868"/>
        <v>0</v>
      </c>
      <c r="R1514" s="49">
        <f t="shared" si="868"/>
        <v>0</v>
      </c>
      <c r="S1514" s="49">
        <f t="shared" si="868"/>
        <v>0</v>
      </c>
      <c r="T1514" s="49">
        <f t="shared" si="868"/>
        <v>0</v>
      </c>
      <c r="U1514" s="43" t="e">
        <f>SUM(#REF!+#REF!)</f>
        <v>#REF!</v>
      </c>
      <c r="V1514" s="49">
        <f>SUM(V1515+V1516+V1517+V1518)</f>
        <v>0</v>
      </c>
      <c r="W1514" s="43">
        <f t="shared" si="847"/>
        <v>0</v>
      </c>
      <c r="X1514" s="49"/>
      <c r="Y1514" s="49"/>
    </row>
    <row r="1515" spans="1:25" s="57" customFormat="1" hidden="1" x14ac:dyDescent="0.25">
      <c r="A1515" s="52"/>
      <c r="B1515" s="53" t="s">
        <v>75</v>
      </c>
      <c r="C1515" s="54" t="s">
        <v>76</v>
      </c>
      <c r="D1515" s="55"/>
      <c r="E1515" s="55"/>
      <c r="F1515" s="43">
        <f t="shared" si="864"/>
        <v>0</v>
      </c>
      <c r="G1515" s="43"/>
      <c r="H1515" s="55"/>
      <c r="I1515" s="505"/>
      <c r="J1515" s="55"/>
      <c r="K1515" s="55"/>
      <c r="L1515" s="55"/>
      <c r="M1515" s="504"/>
      <c r="N1515" s="55"/>
      <c r="O1515" s="55"/>
      <c r="P1515" s="55"/>
      <c r="Q1515" s="55"/>
      <c r="R1515" s="55"/>
      <c r="S1515" s="55"/>
      <c r="T1515" s="55"/>
      <c r="U1515" s="43" t="e">
        <f>SUM(#REF!+#REF!)</f>
        <v>#REF!</v>
      </c>
      <c r="V1515" s="55"/>
      <c r="W1515" s="43">
        <f t="shared" si="847"/>
        <v>0</v>
      </c>
      <c r="X1515" s="55"/>
      <c r="Y1515" s="55"/>
    </row>
    <row r="1516" spans="1:25" s="57" customFormat="1" hidden="1" x14ac:dyDescent="0.25">
      <c r="A1516" s="52"/>
      <c r="B1516" s="53" t="s">
        <v>77</v>
      </c>
      <c r="C1516" s="54" t="s">
        <v>78</v>
      </c>
      <c r="D1516" s="55"/>
      <c r="E1516" s="55"/>
      <c r="F1516" s="43">
        <f t="shared" si="864"/>
        <v>0</v>
      </c>
      <c r="G1516" s="43"/>
      <c r="H1516" s="55"/>
      <c r="I1516" s="505"/>
      <c r="J1516" s="55"/>
      <c r="K1516" s="55"/>
      <c r="L1516" s="55"/>
      <c r="M1516" s="505"/>
      <c r="N1516" s="55"/>
      <c r="O1516" s="55"/>
      <c r="P1516" s="55"/>
      <c r="Q1516" s="55"/>
      <c r="R1516" s="55"/>
      <c r="S1516" s="55"/>
      <c r="T1516" s="55"/>
      <c r="U1516" s="43" t="e">
        <f>SUM(#REF!+#REF!)</f>
        <v>#REF!</v>
      </c>
      <c r="V1516" s="55"/>
      <c r="W1516" s="43">
        <f t="shared" si="847"/>
        <v>0</v>
      </c>
      <c r="X1516" s="55"/>
      <c r="Y1516" s="55"/>
    </row>
    <row r="1517" spans="1:25" s="57" customFormat="1" hidden="1" x14ac:dyDescent="0.25">
      <c r="A1517" s="52"/>
      <c r="B1517" s="53" t="s">
        <v>79</v>
      </c>
      <c r="C1517" s="54" t="s">
        <v>80</v>
      </c>
      <c r="D1517" s="55"/>
      <c r="E1517" s="55"/>
      <c r="F1517" s="43">
        <f t="shared" si="864"/>
        <v>0</v>
      </c>
      <c r="G1517" s="43"/>
      <c r="H1517" s="55"/>
      <c r="I1517" s="505"/>
      <c r="J1517" s="55"/>
      <c r="K1517" s="55"/>
      <c r="L1517" s="55"/>
      <c r="M1517" s="505"/>
      <c r="N1517" s="55"/>
      <c r="O1517" s="55"/>
      <c r="P1517" s="55"/>
      <c r="Q1517" s="55"/>
      <c r="R1517" s="55"/>
      <c r="S1517" s="55"/>
      <c r="T1517" s="55"/>
      <c r="U1517" s="43" t="e">
        <f>SUM(#REF!+#REF!)</f>
        <v>#REF!</v>
      </c>
      <c r="V1517" s="55"/>
      <c r="W1517" s="43">
        <f t="shared" si="847"/>
        <v>0</v>
      </c>
      <c r="X1517" s="55"/>
      <c r="Y1517" s="55"/>
    </row>
    <row r="1518" spans="1:25" s="57" customFormat="1" hidden="1" x14ac:dyDescent="0.25">
      <c r="A1518" s="52"/>
      <c r="B1518" s="53" t="s">
        <v>81</v>
      </c>
      <c r="C1518" s="54" t="s">
        <v>82</v>
      </c>
      <c r="D1518" s="55"/>
      <c r="E1518" s="55"/>
      <c r="F1518" s="43">
        <f t="shared" si="864"/>
        <v>0</v>
      </c>
      <c r="G1518" s="43"/>
      <c r="H1518" s="55"/>
      <c r="I1518" s="505"/>
      <c r="J1518" s="55"/>
      <c r="K1518" s="55"/>
      <c r="L1518" s="55"/>
      <c r="M1518" s="505"/>
      <c r="N1518" s="55"/>
      <c r="O1518" s="55"/>
      <c r="P1518" s="55"/>
      <c r="Q1518" s="55"/>
      <c r="R1518" s="55"/>
      <c r="S1518" s="55"/>
      <c r="T1518" s="55"/>
      <c r="U1518" s="43" t="e">
        <f>SUM(#REF!+#REF!)</f>
        <v>#REF!</v>
      </c>
      <c r="V1518" s="55"/>
      <c r="W1518" s="43">
        <f t="shared" si="847"/>
        <v>0</v>
      </c>
      <c r="X1518" s="55"/>
      <c r="Y1518" s="55"/>
    </row>
    <row r="1519" spans="1:25" s="61" customFormat="1" hidden="1" x14ac:dyDescent="0.25">
      <c r="A1519" s="58"/>
      <c r="B1519" s="58">
        <v>312</v>
      </c>
      <c r="C1519" s="59"/>
      <c r="D1519" s="60">
        <f>SUM(D1520)</f>
        <v>0</v>
      </c>
      <c r="E1519" s="60">
        <f t="shared" ref="E1519:V1519" si="870">SUM(E1520)</f>
        <v>0</v>
      </c>
      <c r="F1519" s="43">
        <f t="shared" si="864"/>
        <v>0</v>
      </c>
      <c r="G1519" s="60"/>
      <c r="H1519" s="60">
        <f t="shared" si="870"/>
        <v>0</v>
      </c>
      <c r="I1519" s="506">
        <f t="shared" si="870"/>
        <v>0</v>
      </c>
      <c r="J1519" s="60">
        <f t="shared" si="870"/>
        <v>0</v>
      </c>
      <c r="K1519" s="60">
        <f t="shared" si="870"/>
        <v>0</v>
      </c>
      <c r="L1519" s="60">
        <f t="shared" si="870"/>
        <v>0</v>
      </c>
      <c r="M1519" s="506">
        <f t="shared" si="870"/>
        <v>0</v>
      </c>
      <c r="N1519" s="60">
        <f t="shared" si="870"/>
        <v>0</v>
      </c>
      <c r="O1519" s="60">
        <f t="shared" si="870"/>
        <v>0</v>
      </c>
      <c r="P1519" s="60">
        <f t="shared" si="870"/>
        <v>0</v>
      </c>
      <c r="Q1519" s="60">
        <f t="shared" si="870"/>
        <v>0</v>
      </c>
      <c r="R1519" s="60">
        <f t="shared" si="870"/>
        <v>0</v>
      </c>
      <c r="S1519" s="60">
        <f t="shared" si="870"/>
        <v>0</v>
      </c>
      <c r="T1519" s="60">
        <f t="shared" si="870"/>
        <v>0</v>
      </c>
      <c r="U1519" s="43" t="e">
        <f>SUM(#REF!+#REF!)</f>
        <v>#REF!</v>
      </c>
      <c r="V1519" s="60">
        <f t="shared" si="870"/>
        <v>0</v>
      </c>
      <c r="W1519" s="43">
        <f t="shared" si="847"/>
        <v>0</v>
      </c>
      <c r="X1519" s="60"/>
      <c r="Y1519" s="60"/>
    </row>
    <row r="1520" spans="1:25" s="57" customFormat="1" hidden="1" x14ac:dyDescent="0.25">
      <c r="A1520" s="52"/>
      <c r="B1520" s="53" t="s">
        <v>83</v>
      </c>
      <c r="C1520" s="54" t="s">
        <v>84</v>
      </c>
      <c r="D1520" s="55"/>
      <c r="E1520" s="55"/>
      <c r="F1520" s="43">
        <f t="shared" si="864"/>
        <v>0</v>
      </c>
      <c r="G1520" s="43"/>
      <c r="H1520" s="55"/>
      <c r="I1520" s="505"/>
      <c r="J1520" s="55"/>
      <c r="K1520" s="55"/>
      <c r="L1520" s="55"/>
      <c r="M1520" s="504"/>
      <c r="N1520" s="55"/>
      <c r="O1520" s="55"/>
      <c r="P1520" s="55"/>
      <c r="Q1520" s="55"/>
      <c r="R1520" s="55"/>
      <c r="S1520" s="55"/>
      <c r="T1520" s="55"/>
      <c r="U1520" s="43" t="e">
        <f>SUM(#REF!+#REF!)</f>
        <v>#REF!</v>
      </c>
      <c r="V1520" s="55"/>
      <c r="W1520" s="43">
        <f t="shared" si="847"/>
        <v>0</v>
      </c>
      <c r="X1520" s="55"/>
      <c r="Y1520" s="55"/>
    </row>
    <row r="1521" spans="1:25" s="61" customFormat="1" hidden="1" x14ac:dyDescent="0.25">
      <c r="A1521" s="58"/>
      <c r="B1521" s="58">
        <v>313</v>
      </c>
      <c r="C1521" s="59"/>
      <c r="D1521" s="60">
        <f>SUM(D1522+D1523+D1524)</f>
        <v>0</v>
      </c>
      <c r="E1521" s="60">
        <f>SUM(E1522+E1523+E1524)</f>
        <v>0</v>
      </c>
      <c r="F1521" s="43">
        <f t="shared" si="864"/>
        <v>0</v>
      </c>
      <c r="G1521" s="60"/>
      <c r="H1521" s="60">
        <f>SUM(H1522+H1523+H1524)</f>
        <v>0</v>
      </c>
      <c r="I1521" s="506">
        <f>SUM(I1522+I1523+I1524)</f>
        <v>0</v>
      </c>
      <c r="J1521" s="60">
        <f t="shared" ref="J1521:T1521" si="871">SUM(J1522+J1523+J1524)</f>
        <v>0</v>
      </c>
      <c r="K1521" s="60">
        <f t="shared" ref="K1521" si="872">SUM(K1522+K1523+K1524)</f>
        <v>0</v>
      </c>
      <c r="L1521" s="60">
        <f t="shared" si="871"/>
        <v>0</v>
      </c>
      <c r="M1521" s="506">
        <f t="shared" si="871"/>
        <v>0</v>
      </c>
      <c r="N1521" s="60">
        <f>SUM(N1522+N1523+N1524)</f>
        <v>0</v>
      </c>
      <c r="O1521" s="60">
        <f>SUM(O1522+O1523+O1524)</f>
        <v>0</v>
      </c>
      <c r="P1521" s="60">
        <f t="shared" si="871"/>
        <v>0</v>
      </c>
      <c r="Q1521" s="60">
        <f t="shared" si="871"/>
        <v>0</v>
      </c>
      <c r="R1521" s="60">
        <f t="shared" si="871"/>
        <v>0</v>
      </c>
      <c r="S1521" s="60">
        <f t="shared" si="871"/>
        <v>0</v>
      </c>
      <c r="T1521" s="60">
        <f t="shared" si="871"/>
        <v>0</v>
      </c>
      <c r="U1521" s="43" t="e">
        <f>SUM(#REF!+#REF!)</f>
        <v>#REF!</v>
      </c>
      <c r="V1521" s="60">
        <f>SUM(V1522+V1523+V1524)</f>
        <v>0</v>
      </c>
      <c r="W1521" s="43">
        <f t="shared" si="847"/>
        <v>0</v>
      </c>
      <c r="X1521" s="60"/>
      <c r="Y1521" s="60"/>
    </row>
    <row r="1522" spans="1:25" s="57" customFormat="1" hidden="1" x14ac:dyDescent="0.25">
      <c r="A1522" s="52"/>
      <c r="B1522" s="53" t="s">
        <v>85</v>
      </c>
      <c r="C1522" s="54" t="s">
        <v>86</v>
      </c>
      <c r="D1522" s="55"/>
      <c r="E1522" s="55"/>
      <c r="F1522" s="43">
        <f t="shared" si="864"/>
        <v>0</v>
      </c>
      <c r="G1522" s="43"/>
      <c r="H1522" s="55"/>
      <c r="I1522" s="505"/>
      <c r="J1522" s="55"/>
      <c r="K1522" s="55"/>
      <c r="L1522" s="55"/>
      <c r="M1522" s="505"/>
      <c r="N1522" s="55"/>
      <c r="O1522" s="55"/>
      <c r="P1522" s="55"/>
      <c r="Q1522" s="55"/>
      <c r="R1522" s="55"/>
      <c r="S1522" s="55"/>
      <c r="T1522" s="55"/>
      <c r="U1522" s="43" t="e">
        <f>SUM(#REF!+#REF!)</f>
        <v>#REF!</v>
      </c>
      <c r="V1522" s="55"/>
      <c r="W1522" s="43">
        <f t="shared" si="847"/>
        <v>0</v>
      </c>
      <c r="X1522" s="55"/>
      <c r="Y1522" s="55"/>
    </row>
    <row r="1523" spans="1:25" s="57" customFormat="1" hidden="1" x14ac:dyDescent="0.25">
      <c r="A1523" s="52"/>
      <c r="B1523" s="53" t="s">
        <v>87</v>
      </c>
      <c r="C1523" s="54" t="s">
        <v>88</v>
      </c>
      <c r="D1523" s="55"/>
      <c r="E1523" s="55"/>
      <c r="F1523" s="43">
        <f t="shared" si="864"/>
        <v>0</v>
      </c>
      <c r="G1523" s="43"/>
      <c r="H1523" s="55"/>
      <c r="I1523" s="505"/>
      <c r="J1523" s="55"/>
      <c r="K1523" s="55"/>
      <c r="L1523" s="55"/>
      <c r="M1523" s="505"/>
      <c r="N1523" s="55"/>
      <c r="O1523" s="55"/>
      <c r="P1523" s="55"/>
      <c r="Q1523" s="55"/>
      <c r="R1523" s="55"/>
      <c r="S1523" s="55"/>
      <c r="T1523" s="55"/>
      <c r="U1523" s="43" t="e">
        <f>SUM(#REF!+#REF!)</f>
        <v>#REF!</v>
      </c>
      <c r="V1523" s="55"/>
      <c r="W1523" s="43">
        <f t="shared" si="847"/>
        <v>0</v>
      </c>
      <c r="X1523" s="55"/>
      <c r="Y1523" s="55"/>
    </row>
    <row r="1524" spans="1:25" s="57" customFormat="1" ht="12.75" hidden="1" customHeight="1" x14ac:dyDescent="0.25">
      <c r="A1524" s="52"/>
      <c r="B1524" s="53" t="s">
        <v>89</v>
      </c>
      <c r="C1524" s="54" t="s">
        <v>90</v>
      </c>
      <c r="D1524" s="55"/>
      <c r="E1524" s="55"/>
      <c r="F1524" s="43">
        <f t="shared" si="864"/>
        <v>0</v>
      </c>
      <c r="G1524" s="43"/>
      <c r="H1524" s="55"/>
      <c r="I1524" s="505"/>
      <c r="J1524" s="55"/>
      <c r="K1524" s="55"/>
      <c r="L1524" s="55"/>
      <c r="M1524" s="505"/>
      <c r="N1524" s="55"/>
      <c r="O1524" s="55"/>
      <c r="P1524" s="55"/>
      <c r="Q1524" s="55"/>
      <c r="R1524" s="55"/>
      <c r="S1524" s="55"/>
      <c r="T1524" s="55"/>
      <c r="U1524" s="43" t="e">
        <f>SUM(#REF!+#REF!)</f>
        <v>#REF!</v>
      </c>
      <c r="V1524" s="55"/>
      <c r="W1524" s="43">
        <f t="shared" si="847"/>
        <v>0</v>
      </c>
      <c r="X1524" s="55"/>
      <c r="Y1524" s="55"/>
    </row>
    <row r="1525" spans="1:25" s="61" customFormat="1" ht="12.75" customHeight="1" x14ac:dyDescent="0.25">
      <c r="A1525" s="58"/>
      <c r="B1525" s="58">
        <v>32</v>
      </c>
      <c r="C1525" s="59"/>
      <c r="D1525" s="60">
        <f>SUM(D1526+D1531+D1538+D1550+D1552)</f>
        <v>0</v>
      </c>
      <c r="E1525" s="60">
        <f>SUM(E1526+E1531+E1538+E1550+E1552)</f>
        <v>0</v>
      </c>
      <c r="F1525" s="43">
        <f t="shared" si="864"/>
        <v>700</v>
      </c>
      <c r="G1525" s="60"/>
      <c r="H1525" s="60">
        <f>SUM(H1526+H1531+H1538)</f>
        <v>700</v>
      </c>
      <c r="I1525" s="506">
        <f>SUM(I1526+I1531+I1538+I1550+I1552)</f>
        <v>0</v>
      </c>
      <c r="J1525" s="60">
        <f t="shared" ref="J1525:T1525" si="873">SUM(J1526+J1531+J1538+J1550+J1552)</f>
        <v>0</v>
      </c>
      <c r="K1525" s="60">
        <f t="shared" ref="K1525" si="874">SUM(K1526+K1531+K1538+K1550+K1552)</f>
        <v>0</v>
      </c>
      <c r="L1525" s="60">
        <f t="shared" si="873"/>
        <v>0</v>
      </c>
      <c r="M1525" s="506">
        <f t="shared" si="873"/>
        <v>0</v>
      </c>
      <c r="N1525" s="60">
        <f>SUM(N1526+N1531+N1538+N1550+N1552)</f>
        <v>0</v>
      </c>
      <c r="O1525" s="60">
        <f>SUM(O1526+O1531+O1538+O1550+O1552)</f>
        <v>0</v>
      </c>
      <c r="P1525" s="60">
        <f t="shared" si="873"/>
        <v>0</v>
      </c>
      <c r="Q1525" s="60">
        <f t="shared" si="873"/>
        <v>0</v>
      </c>
      <c r="R1525" s="60">
        <f t="shared" si="873"/>
        <v>0</v>
      </c>
      <c r="S1525" s="60">
        <f t="shared" si="873"/>
        <v>0</v>
      </c>
      <c r="T1525" s="60">
        <f t="shared" si="873"/>
        <v>0</v>
      </c>
      <c r="U1525" s="43" t="e">
        <f>SUM(#REF!+#REF!)</f>
        <v>#REF!</v>
      </c>
      <c r="V1525" s="60">
        <f>SUM(V1526+V1531+V1538+V1550+V1552)</f>
        <v>0</v>
      </c>
      <c r="W1525" s="43">
        <f t="shared" si="847"/>
        <v>700</v>
      </c>
      <c r="X1525" s="60">
        <v>728</v>
      </c>
      <c r="Y1525" s="60">
        <v>735</v>
      </c>
    </row>
    <row r="1526" spans="1:25" s="61" customFormat="1" ht="12.75" customHeight="1" x14ac:dyDescent="0.25">
      <c r="A1526" s="58"/>
      <c r="B1526" s="58">
        <v>321</v>
      </c>
      <c r="C1526" s="59"/>
      <c r="D1526" s="60">
        <f>SUM(D1527+D1528+D1529+D1530)</f>
        <v>0</v>
      </c>
      <c r="E1526" s="60">
        <f>SUM(E1527+E1528+E1529+E1530)</f>
        <v>0</v>
      </c>
      <c r="F1526" s="43">
        <f t="shared" si="864"/>
        <v>120</v>
      </c>
      <c r="G1526" s="60"/>
      <c r="H1526" s="60">
        <f>SUM(H1527+H1528+H1529+H1530)</f>
        <v>120</v>
      </c>
      <c r="I1526" s="506">
        <f>SUM(I1527+I1528+I1529+I1530)</f>
        <v>0</v>
      </c>
      <c r="J1526" s="60">
        <f t="shared" ref="J1526:T1526" si="875">SUM(J1527+J1528+J1529+J1530)</f>
        <v>0</v>
      </c>
      <c r="K1526" s="60">
        <f t="shared" ref="K1526" si="876">SUM(K1527+K1528+K1529+K1530)</f>
        <v>0</v>
      </c>
      <c r="L1526" s="60">
        <f t="shared" si="875"/>
        <v>0</v>
      </c>
      <c r="M1526" s="506">
        <f t="shared" si="875"/>
        <v>0</v>
      </c>
      <c r="N1526" s="60">
        <f>SUM(N1527+N1528+N1529+N1530)</f>
        <v>0</v>
      </c>
      <c r="O1526" s="60">
        <f>SUM(O1527+O1528+O1529+O1530)</f>
        <v>0</v>
      </c>
      <c r="P1526" s="60">
        <f t="shared" si="875"/>
        <v>0</v>
      </c>
      <c r="Q1526" s="60">
        <f t="shared" si="875"/>
        <v>0</v>
      </c>
      <c r="R1526" s="60">
        <f t="shared" si="875"/>
        <v>0</v>
      </c>
      <c r="S1526" s="60">
        <f t="shared" si="875"/>
        <v>0</v>
      </c>
      <c r="T1526" s="60">
        <f t="shared" si="875"/>
        <v>0</v>
      </c>
      <c r="U1526" s="43" t="e">
        <f>SUM(#REF!+#REF!)</f>
        <v>#REF!</v>
      </c>
      <c r="V1526" s="60">
        <f>SUM(V1527+V1528+V1529+V1530)</f>
        <v>0</v>
      </c>
      <c r="W1526" s="43">
        <f t="shared" si="847"/>
        <v>120</v>
      </c>
      <c r="X1526" s="51">
        <v>0</v>
      </c>
      <c r="Y1526" s="60">
        <f>SUM(Y1527+Y1528+Y1529+Y1530)</f>
        <v>0</v>
      </c>
    </row>
    <row r="1527" spans="1:25" s="57" customFormat="1" x14ac:dyDescent="0.25">
      <c r="A1527" s="52"/>
      <c r="B1527" s="53" t="s">
        <v>91</v>
      </c>
      <c r="C1527" s="54" t="s">
        <v>92</v>
      </c>
      <c r="D1527" s="55"/>
      <c r="E1527" s="55"/>
      <c r="F1527" s="43">
        <f t="shared" si="864"/>
        <v>60</v>
      </c>
      <c r="G1527" s="43"/>
      <c r="H1527" s="55">
        <v>60</v>
      </c>
      <c r="I1527" s="505"/>
      <c r="J1527" s="55"/>
      <c r="K1527" s="55"/>
      <c r="L1527" s="55"/>
      <c r="M1527" s="505"/>
      <c r="N1527" s="55"/>
      <c r="O1527" s="55"/>
      <c r="P1527" s="55"/>
      <c r="Q1527" s="55"/>
      <c r="R1527" s="55"/>
      <c r="S1527" s="55"/>
      <c r="T1527" s="55"/>
      <c r="U1527" s="43" t="e">
        <f>SUM(#REF!+#REF!)</f>
        <v>#REF!</v>
      </c>
      <c r="V1527" s="55"/>
      <c r="W1527" s="43">
        <f t="shared" si="847"/>
        <v>60</v>
      </c>
      <c r="X1527" s="56"/>
      <c r="Y1527" s="55"/>
    </row>
    <row r="1528" spans="1:25" s="57" customFormat="1" x14ac:dyDescent="0.25">
      <c r="A1528" s="52"/>
      <c r="B1528" s="53" t="s">
        <v>93</v>
      </c>
      <c r="C1528" s="54" t="s">
        <v>94</v>
      </c>
      <c r="D1528" s="55"/>
      <c r="E1528" s="55"/>
      <c r="F1528" s="43">
        <f t="shared" si="864"/>
        <v>0</v>
      </c>
      <c r="G1528" s="43"/>
      <c r="H1528" s="55"/>
      <c r="I1528" s="505"/>
      <c r="J1528" s="55"/>
      <c r="K1528" s="55"/>
      <c r="L1528" s="55"/>
      <c r="M1528" s="505"/>
      <c r="N1528" s="55"/>
      <c r="O1528" s="55"/>
      <c r="P1528" s="55"/>
      <c r="Q1528" s="55"/>
      <c r="R1528" s="55"/>
      <c r="S1528" s="55"/>
      <c r="T1528" s="55"/>
      <c r="U1528" s="43" t="e">
        <f>SUM(#REF!+#REF!)</f>
        <v>#REF!</v>
      </c>
      <c r="V1528" s="55"/>
      <c r="W1528" s="43">
        <f t="shared" si="847"/>
        <v>0</v>
      </c>
      <c r="X1528" s="56"/>
      <c r="Y1528" s="55"/>
    </row>
    <row r="1529" spans="1:25" s="57" customFormat="1" x14ac:dyDescent="0.25">
      <c r="A1529" s="52"/>
      <c r="B1529" s="53" t="s">
        <v>95</v>
      </c>
      <c r="C1529" s="54" t="s">
        <v>96</v>
      </c>
      <c r="D1529" s="55"/>
      <c r="E1529" s="55"/>
      <c r="F1529" s="43">
        <f t="shared" si="864"/>
        <v>60</v>
      </c>
      <c r="G1529" s="43"/>
      <c r="H1529" s="55">
        <v>60</v>
      </c>
      <c r="I1529" s="505"/>
      <c r="J1529" s="55"/>
      <c r="K1529" s="55"/>
      <c r="L1529" s="55"/>
      <c r="M1529" s="505"/>
      <c r="N1529" s="55"/>
      <c r="O1529" s="55"/>
      <c r="P1529" s="55"/>
      <c r="Q1529" s="55"/>
      <c r="R1529" s="55"/>
      <c r="S1529" s="55"/>
      <c r="T1529" s="55"/>
      <c r="U1529" s="43" t="e">
        <f>SUM(#REF!+#REF!)</f>
        <v>#REF!</v>
      </c>
      <c r="V1529" s="55"/>
      <c r="W1529" s="43">
        <f t="shared" si="847"/>
        <v>60</v>
      </c>
      <c r="X1529" s="56"/>
      <c r="Y1529" s="55"/>
    </row>
    <row r="1530" spans="1:25" s="57" customFormat="1" x14ac:dyDescent="0.25">
      <c r="A1530" s="52"/>
      <c r="B1530" s="52">
        <v>3214</v>
      </c>
      <c r="C1530" s="54" t="s">
        <v>97</v>
      </c>
      <c r="D1530" s="55"/>
      <c r="E1530" s="55"/>
      <c r="F1530" s="43">
        <f t="shared" si="864"/>
        <v>0</v>
      </c>
      <c r="G1530" s="43"/>
      <c r="H1530" s="55"/>
      <c r="I1530" s="505"/>
      <c r="J1530" s="55"/>
      <c r="K1530" s="55"/>
      <c r="L1530" s="55"/>
      <c r="M1530" s="505"/>
      <c r="N1530" s="55"/>
      <c r="O1530" s="55"/>
      <c r="P1530" s="55"/>
      <c r="Q1530" s="55"/>
      <c r="R1530" s="55"/>
      <c r="S1530" s="55"/>
      <c r="T1530" s="55"/>
      <c r="U1530" s="43" t="e">
        <f>SUM(#REF!+#REF!)</f>
        <v>#REF!</v>
      </c>
      <c r="V1530" s="55"/>
      <c r="W1530" s="43">
        <f t="shared" si="847"/>
        <v>0</v>
      </c>
      <c r="X1530" s="56"/>
      <c r="Y1530" s="55"/>
    </row>
    <row r="1531" spans="1:25" s="61" customFormat="1" x14ac:dyDescent="0.25">
      <c r="A1531" s="58"/>
      <c r="B1531" s="58">
        <v>322</v>
      </c>
      <c r="C1531" s="59"/>
      <c r="D1531" s="60">
        <f>SUM(D1532+D1533+D1534+D1535+D1536+D1537)</f>
        <v>0</v>
      </c>
      <c r="E1531" s="60">
        <f>SUM(E1532+E1533+E1534+E1535+E1536+E1537)</f>
        <v>0</v>
      </c>
      <c r="F1531" s="43">
        <f t="shared" si="864"/>
        <v>80</v>
      </c>
      <c r="G1531" s="60"/>
      <c r="H1531" s="60">
        <f>SUM(H1532+H1533+H1534+H1535+H1536+H1537)</f>
        <v>80</v>
      </c>
      <c r="I1531" s="506">
        <f>SUM(I1532+I1533+I1534+I1535+I1536+I1537)</f>
        <v>0</v>
      </c>
      <c r="J1531" s="60">
        <f t="shared" ref="J1531:T1531" si="877">SUM(J1532+J1533+J1534+J1535+J1536+J1537)</f>
        <v>0</v>
      </c>
      <c r="K1531" s="60">
        <f t="shared" ref="K1531" si="878">SUM(K1532+K1533+K1534+K1535+K1536+K1537)</f>
        <v>0</v>
      </c>
      <c r="L1531" s="60">
        <f t="shared" si="877"/>
        <v>0</v>
      </c>
      <c r="M1531" s="506">
        <f t="shared" si="877"/>
        <v>0</v>
      </c>
      <c r="N1531" s="60">
        <f>SUM(N1532+N1533+N1534+N1535+N1536+N1537)</f>
        <v>0</v>
      </c>
      <c r="O1531" s="60">
        <f>SUM(O1532+O1533+O1534+O1535+O1536+O1537)</f>
        <v>0</v>
      </c>
      <c r="P1531" s="60">
        <f t="shared" si="877"/>
        <v>0</v>
      </c>
      <c r="Q1531" s="60">
        <f t="shared" si="877"/>
        <v>0</v>
      </c>
      <c r="R1531" s="60">
        <f t="shared" si="877"/>
        <v>0</v>
      </c>
      <c r="S1531" s="60">
        <f t="shared" si="877"/>
        <v>0</v>
      </c>
      <c r="T1531" s="60">
        <f t="shared" si="877"/>
        <v>0</v>
      </c>
      <c r="U1531" s="43" t="e">
        <f>SUM(#REF!+#REF!)</f>
        <v>#REF!</v>
      </c>
      <c r="V1531" s="60">
        <f>SUM(V1532+V1533+V1534+V1535+V1536+V1537)</f>
        <v>0</v>
      </c>
      <c r="W1531" s="43">
        <f t="shared" si="847"/>
        <v>80</v>
      </c>
      <c r="X1531" s="51">
        <v>0</v>
      </c>
      <c r="Y1531" s="60">
        <f>SUM(Y1532+Y1533+Y1534+Y1535+Y1536+Y1537)</f>
        <v>0</v>
      </c>
    </row>
    <row r="1532" spans="1:25" s="57" customFormat="1" x14ac:dyDescent="0.25">
      <c r="A1532" s="52"/>
      <c r="B1532" s="53" t="s">
        <v>98</v>
      </c>
      <c r="C1532" s="54" t="s">
        <v>99</v>
      </c>
      <c r="D1532" s="55"/>
      <c r="E1532" s="55"/>
      <c r="F1532" s="43">
        <f t="shared" si="864"/>
        <v>80</v>
      </c>
      <c r="G1532" s="43"/>
      <c r="H1532" s="55">
        <v>80</v>
      </c>
      <c r="I1532" s="505"/>
      <c r="J1532" s="55"/>
      <c r="K1532" s="55"/>
      <c r="L1532" s="55"/>
      <c r="M1532" s="505"/>
      <c r="N1532" s="55"/>
      <c r="O1532" s="55"/>
      <c r="P1532" s="55"/>
      <c r="Q1532" s="55"/>
      <c r="R1532" s="55"/>
      <c r="S1532" s="55"/>
      <c r="T1532" s="55"/>
      <c r="U1532" s="43" t="e">
        <f>SUM(#REF!+#REF!)</f>
        <v>#REF!</v>
      </c>
      <c r="V1532" s="55"/>
      <c r="W1532" s="43">
        <f t="shared" si="847"/>
        <v>80</v>
      </c>
      <c r="X1532" s="56"/>
      <c r="Y1532" s="55"/>
    </row>
    <row r="1533" spans="1:25" s="57" customFormat="1" hidden="1" x14ac:dyDescent="0.25">
      <c r="A1533" s="52"/>
      <c r="B1533" s="53" t="s">
        <v>100</v>
      </c>
      <c r="C1533" s="54" t="s">
        <v>187</v>
      </c>
      <c r="D1533" s="55"/>
      <c r="E1533" s="55"/>
      <c r="F1533" s="43">
        <f t="shared" si="864"/>
        <v>0</v>
      </c>
      <c r="G1533" s="43"/>
      <c r="H1533" s="55"/>
      <c r="I1533" s="505"/>
      <c r="J1533" s="55"/>
      <c r="K1533" s="55"/>
      <c r="L1533" s="55"/>
      <c r="M1533" s="505"/>
      <c r="N1533" s="55"/>
      <c r="O1533" s="55"/>
      <c r="P1533" s="55"/>
      <c r="Q1533" s="55"/>
      <c r="R1533" s="55"/>
      <c r="S1533" s="55"/>
      <c r="T1533" s="55"/>
      <c r="U1533" s="43" t="e">
        <f>SUM(#REF!+#REF!)</f>
        <v>#REF!</v>
      </c>
      <c r="V1533" s="55"/>
      <c r="W1533" s="43">
        <f t="shared" si="847"/>
        <v>0</v>
      </c>
      <c r="X1533" s="56"/>
      <c r="Y1533" s="55"/>
    </row>
    <row r="1534" spans="1:25" s="57" customFormat="1" hidden="1" x14ac:dyDescent="0.25">
      <c r="A1534" s="52"/>
      <c r="B1534" s="53" t="s">
        <v>102</v>
      </c>
      <c r="C1534" s="54" t="s">
        <v>103</v>
      </c>
      <c r="D1534" s="55"/>
      <c r="E1534" s="55"/>
      <c r="F1534" s="43">
        <f t="shared" si="864"/>
        <v>0</v>
      </c>
      <c r="G1534" s="43"/>
      <c r="H1534" s="55"/>
      <c r="I1534" s="505"/>
      <c r="J1534" s="55"/>
      <c r="K1534" s="55"/>
      <c r="L1534" s="55"/>
      <c r="M1534" s="505"/>
      <c r="N1534" s="55"/>
      <c r="O1534" s="55"/>
      <c r="P1534" s="55"/>
      <c r="Q1534" s="55"/>
      <c r="R1534" s="55"/>
      <c r="S1534" s="55"/>
      <c r="T1534" s="55"/>
      <c r="U1534" s="43" t="e">
        <f>SUM(#REF!+#REF!)</f>
        <v>#REF!</v>
      </c>
      <c r="V1534" s="55"/>
      <c r="W1534" s="43">
        <f t="shared" si="847"/>
        <v>0</v>
      </c>
      <c r="X1534" s="56"/>
      <c r="Y1534" s="55"/>
    </row>
    <row r="1535" spans="1:25" s="57" customFormat="1" hidden="1" x14ac:dyDescent="0.25">
      <c r="A1535" s="52"/>
      <c r="B1535" s="53" t="s">
        <v>104</v>
      </c>
      <c r="C1535" s="54" t="s">
        <v>105</v>
      </c>
      <c r="D1535" s="55"/>
      <c r="E1535" s="55"/>
      <c r="F1535" s="43">
        <f t="shared" si="864"/>
        <v>0</v>
      </c>
      <c r="G1535" s="43"/>
      <c r="H1535" s="55"/>
      <c r="I1535" s="505"/>
      <c r="J1535" s="55"/>
      <c r="K1535" s="55"/>
      <c r="L1535" s="55"/>
      <c r="M1535" s="505"/>
      <c r="N1535" s="55"/>
      <c r="O1535" s="55"/>
      <c r="P1535" s="55"/>
      <c r="Q1535" s="55"/>
      <c r="R1535" s="55"/>
      <c r="S1535" s="55"/>
      <c r="T1535" s="55"/>
      <c r="U1535" s="43" t="e">
        <f>SUM(#REF!+#REF!)</f>
        <v>#REF!</v>
      </c>
      <c r="V1535" s="55"/>
      <c r="W1535" s="43">
        <f t="shared" si="847"/>
        <v>0</v>
      </c>
      <c r="X1535" s="56"/>
      <c r="Y1535" s="55"/>
    </row>
    <row r="1536" spans="1:25" s="57" customFormat="1" hidden="1" x14ac:dyDescent="0.25">
      <c r="A1536" s="52"/>
      <c r="B1536" s="53" t="s">
        <v>106</v>
      </c>
      <c r="C1536" s="54" t="s">
        <v>107</v>
      </c>
      <c r="D1536" s="55"/>
      <c r="E1536" s="55"/>
      <c r="F1536" s="43">
        <f t="shared" si="864"/>
        <v>0</v>
      </c>
      <c r="G1536" s="43"/>
      <c r="H1536" s="55"/>
      <c r="I1536" s="505"/>
      <c r="J1536" s="55"/>
      <c r="K1536" s="55"/>
      <c r="L1536" s="55"/>
      <c r="M1536" s="505"/>
      <c r="N1536" s="55"/>
      <c r="O1536" s="55"/>
      <c r="P1536" s="55"/>
      <c r="Q1536" s="55"/>
      <c r="R1536" s="55"/>
      <c r="S1536" s="55"/>
      <c r="T1536" s="55"/>
      <c r="U1536" s="43" t="e">
        <f>SUM(#REF!+#REF!)</f>
        <v>#REF!</v>
      </c>
      <c r="V1536" s="55"/>
      <c r="W1536" s="43">
        <f t="shared" si="847"/>
        <v>0</v>
      </c>
      <c r="X1536" s="56"/>
      <c r="Y1536" s="55"/>
    </row>
    <row r="1537" spans="1:25" s="57" customFormat="1" hidden="1" x14ac:dyDescent="0.25">
      <c r="A1537" s="52"/>
      <c r="B1537" s="62" t="s">
        <v>108</v>
      </c>
      <c r="C1537" s="54" t="s">
        <v>109</v>
      </c>
      <c r="D1537" s="55"/>
      <c r="E1537" s="55"/>
      <c r="F1537" s="43">
        <f t="shared" si="864"/>
        <v>0</v>
      </c>
      <c r="G1537" s="43"/>
      <c r="H1537" s="55"/>
      <c r="I1537" s="505"/>
      <c r="J1537" s="55"/>
      <c r="K1537" s="55"/>
      <c r="L1537" s="55"/>
      <c r="M1537" s="505"/>
      <c r="N1537" s="55"/>
      <c r="O1537" s="55"/>
      <c r="P1537" s="55"/>
      <c r="Q1537" s="55"/>
      <c r="R1537" s="55"/>
      <c r="S1537" s="55"/>
      <c r="T1537" s="55"/>
      <c r="U1537" s="43" t="e">
        <f>SUM(#REF!+#REF!)</f>
        <v>#REF!</v>
      </c>
      <c r="V1537" s="55"/>
      <c r="W1537" s="43">
        <f t="shared" si="847"/>
        <v>0</v>
      </c>
      <c r="X1537" s="56"/>
      <c r="Y1537" s="55"/>
    </row>
    <row r="1538" spans="1:25" s="61" customFormat="1" x14ac:dyDescent="0.25">
      <c r="A1538" s="58"/>
      <c r="B1538" s="58">
        <v>323</v>
      </c>
      <c r="C1538" s="59"/>
      <c r="D1538" s="60">
        <f>SUM(D1539+D1542+D1543+D1544+D1545+D1546+D1547+D1548+D1549)</f>
        <v>0</v>
      </c>
      <c r="E1538" s="60">
        <f>SUM(E1539+E1542+E1543+E1544+E1545+E1546+E1547+E1548+E1549)</f>
        <v>0</v>
      </c>
      <c r="F1538" s="43">
        <f t="shared" si="864"/>
        <v>500</v>
      </c>
      <c r="G1538" s="60"/>
      <c r="H1538" s="60">
        <f>SUM(H1539)</f>
        <v>500</v>
      </c>
      <c r="I1538" s="506">
        <f>SUM(I1539+I1542+I1543+I1544+I1545+I1546+I1547+I1548+I1549)</f>
        <v>0</v>
      </c>
      <c r="J1538" s="60">
        <f>SUM(J1539+J1542+J1543+J1544+J1545+J1546+J1547+J1548+J1549)</f>
        <v>0</v>
      </c>
      <c r="K1538" s="60">
        <f>SUM(K1539+K1542+K1543+K1544+K1545+K1546+K1547+K1548+K1549)</f>
        <v>0</v>
      </c>
      <c r="L1538" s="60">
        <f>SUM(L1539+L1542)</f>
        <v>0</v>
      </c>
      <c r="M1538" s="506">
        <f>SUM(M1539+M1542)</f>
        <v>0</v>
      </c>
      <c r="N1538" s="60">
        <f>SUM(N1539+N1542+N1543+N1544+N1545+N1546+N1547+N1548+N1549)</f>
        <v>0</v>
      </c>
      <c r="O1538" s="60">
        <f>SUM(O1539+O1542+O1543+O1544+O1545+O1546+O1547+O1548+O1549)</f>
        <v>0</v>
      </c>
      <c r="P1538" s="60">
        <f t="shared" ref="P1538:T1538" si="879">SUM(P1539+P1542+P1543+P1544+P1545+P1546+P1547+P1548+P1549)</f>
        <v>0</v>
      </c>
      <c r="Q1538" s="60">
        <f t="shared" si="879"/>
        <v>0</v>
      </c>
      <c r="R1538" s="60">
        <f t="shared" si="879"/>
        <v>0</v>
      </c>
      <c r="S1538" s="60">
        <f t="shared" si="879"/>
        <v>0</v>
      </c>
      <c r="T1538" s="60">
        <f t="shared" si="879"/>
        <v>0</v>
      </c>
      <c r="U1538" s="43" t="e">
        <f>SUM(#REF!+#REF!)</f>
        <v>#REF!</v>
      </c>
      <c r="V1538" s="60">
        <f>SUM(V1539+V1542+V1543+V1544+V1545+V1546+V1547+V1548+V1549)</f>
        <v>0</v>
      </c>
      <c r="W1538" s="43">
        <f t="shared" si="847"/>
        <v>500</v>
      </c>
      <c r="X1538" s="51">
        <v>0</v>
      </c>
      <c r="Y1538" s="60">
        <v>0</v>
      </c>
    </row>
    <row r="1539" spans="1:25" s="57" customFormat="1" x14ac:dyDescent="0.25">
      <c r="A1539" s="52"/>
      <c r="B1539" s="53" t="s">
        <v>110</v>
      </c>
      <c r="C1539" s="54" t="s">
        <v>111</v>
      </c>
      <c r="D1539" s="55"/>
      <c r="E1539" s="55"/>
      <c r="F1539" s="43">
        <f t="shared" si="864"/>
        <v>500</v>
      </c>
      <c r="G1539" s="43"/>
      <c r="H1539" s="55">
        <v>500</v>
      </c>
      <c r="I1539" s="505"/>
      <c r="J1539" s="55"/>
      <c r="K1539" s="55"/>
      <c r="L1539" s="55"/>
      <c r="M1539" s="505"/>
      <c r="N1539" s="55"/>
      <c r="O1539" s="55"/>
      <c r="P1539" s="55"/>
      <c r="Q1539" s="55"/>
      <c r="R1539" s="55"/>
      <c r="S1539" s="55"/>
      <c r="T1539" s="55"/>
      <c r="U1539" s="43" t="e">
        <f>SUM(#REF!+#REF!)</f>
        <v>#REF!</v>
      </c>
      <c r="V1539" s="55"/>
      <c r="W1539" s="43">
        <f t="shared" si="847"/>
        <v>500</v>
      </c>
      <c r="X1539" s="56"/>
      <c r="Y1539" s="55"/>
    </row>
    <row r="1540" spans="1:25" s="46" customFormat="1" hidden="1" x14ac:dyDescent="0.25">
      <c r="B1540" s="66">
        <v>422</v>
      </c>
      <c r="D1540" s="49">
        <f>SUM(D1541+D1542+D1543+D1544+D1545+D1546+D1547)</f>
        <v>0</v>
      </c>
      <c r="E1540" s="49">
        <f>SUM(E1541+E1542+E1543+E1544+E1545+E1546+E1547)</f>
        <v>0</v>
      </c>
      <c r="F1540" s="43">
        <f t="shared" si="864"/>
        <v>50000</v>
      </c>
      <c r="G1540" s="49"/>
      <c r="H1540" s="49">
        <f>SUM(H1541+H1542+H1543+H1544+H1545+H1546+H1547)</f>
        <v>0</v>
      </c>
      <c r="I1540" s="368">
        <f>SUM(I1541+I1542+I1543+I1544+I1545+I1546+I1547)</f>
        <v>0</v>
      </c>
      <c r="J1540" s="49">
        <f t="shared" ref="J1540:T1540" si="880">SUM(J1541+J1542+J1543+J1544+J1545+J1546+J1547)</f>
        <v>0</v>
      </c>
      <c r="K1540" s="49">
        <f t="shared" ref="K1540" si="881">SUM(K1541+K1542+K1543+K1544+K1545+K1546+K1547)</f>
        <v>0</v>
      </c>
      <c r="L1540" s="49">
        <f t="shared" si="880"/>
        <v>50000</v>
      </c>
      <c r="M1540" s="368">
        <f>SUM(M1541)</f>
        <v>0</v>
      </c>
      <c r="N1540" s="49">
        <f>SUM(N1541+N1542+N1543+N1544+N1545+N1546+N1547)</f>
        <v>0</v>
      </c>
      <c r="O1540" s="49">
        <f>SUM(O1541+O1542+O1543+O1544+O1545+O1546+O1547)</f>
        <v>0</v>
      </c>
      <c r="P1540" s="49">
        <f t="shared" si="880"/>
        <v>0</v>
      </c>
      <c r="Q1540" s="49">
        <f t="shared" si="880"/>
        <v>0</v>
      </c>
      <c r="R1540" s="49">
        <f t="shared" si="880"/>
        <v>0</v>
      </c>
      <c r="S1540" s="49">
        <f t="shared" si="880"/>
        <v>0</v>
      </c>
      <c r="T1540" s="49">
        <f t="shared" si="880"/>
        <v>0</v>
      </c>
      <c r="U1540" s="43" t="e">
        <f>SUM(#REF!+#REF!)</f>
        <v>#REF!</v>
      </c>
      <c r="V1540" s="49">
        <f>SUM(V1541+V1542+V1543+V1544+V1545+V1546+V1547)</f>
        <v>0</v>
      </c>
      <c r="W1540" s="43">
        <f t="shared" si="847"/>
        <v>50000</v>
      </c>
      <c r="X1540" s="51">
        <v>0</v>
      </c>
      <c r="Y1540" s="49">
        <v>0</v>
      </c>
    </row>
    <row r="1541" spans="1:25" s="57" customFormat="1" hidden="1" x14ac:dyDescent="0.25">
      <c r="A1541" s="52"/>
      <c r="B1541" s="67" t="s">
        <v>159</v>
      </c>
      <c r="C1541" s="84" t="s">
        <v>210</v>
      </c>
      <c r="D1541" s="55"/>
      <c r="E1541" s="55"/>
      <c r="F1541" s="43">
        <f t="shared" si="864"/>
        <v>0</v>
      </c>
      <c r="G1541" s="43"/>
      <c r="H1541" s="55"/>
      <c r="I1541" s="505"/>
      <c r="J1541" s="55"/>
      <c r="K1541" s="55"/>
      <c r="L1541" s="55"/>
      <c r="M1541" s="505"/>
      <c r="N1541" s="55"/>
      <c r="O1541" s="55"/>
      <c r="P1541" s="55"/>
      <c r="Q1541" s="55"/>
      <c r="R1541" s="55"/>
      <c r="S1541" s="55"/>
      <c r="T1541" s="55"/>
      <c r="U1541" s="43" t="e">
        <f>SUM(#REF!+#REF!)</f>
        <v>#REF!</v>
      </c>
      <c r="V1541" s="55"/>
      <c r="W1541" s="43">
        <f t="shared" si="847"/>
        <v>0</v>
      </c>
      <c r="X1541" s="56"/>
      <c r="Y1541" s="55"/>
    </row>
    <row r="1542" spans="1:25" x14ac:dyDescent="0.25">
      <c r="W1542" s="43">
        <f t="shared" si="847"/>
        <v>0</v>
      </c>
      <c r="X1542" s="74"/>
    </row>
    <row r="1543" spans="1:25" s="46" customFormat="1" x14ac:dyDescent="0.25">
      <c r="B1543" s="47"/>
      <c r="C1543" s="48" t="s">
        <v>211</v>
      </c>
      <c r="D1543" s="49">
        <f>SUM(D1696+D1962)</f>
        <v>0</v>
      </c>
      <c r="E1543" s="49">
        <f>SUM(E1696+E1962)</f>
        <v>0</v>
      </c>
      <c r="F1543" s="43">
        <f t="shared" ref="F1543:F1564" si="882">SUM(H1543:T1543)</f>
        <v>25000</v>
      </c>
      <c r="G1543" s="49"/>
      <c r="H1543" s="49">
        <f>SUM(H1696+H1962)</f>
        <v>0</v>
      </c>
      <c r="I1543" s="368">
        <f>SUM(I1696+I1962)</f>
        <v>0</v>
      </c>
      <c r="J1543" s="49">
        <f>SUM(J1696+J1962)</f>
        <v>0</v>
      </c>
      <c r="K1543" s="49">
        <f>SUM(K1696+K1962)</f>
        <v>0</v>
      </c>
      <c r="L1543" s="49">
        <f>SUM(L1544+L1685)</f>
        <v>25000</v>
      </c>
      <c r="M1543" s="368">
        <f>SUM(M1544+M1685)</f>
        <v>0</v>
      </c>
      <c r="N1543" s="49">
        <f t="shared" ref="N1543:T1543" si="883">SUM(N1696+N1962)</f>
        <v>0</v>
      </c>
      <c r="O1543" s="49">
        <f t="shared" si="883"/>
        <v>0</v>
      </c>
      <c r="P1543" s="49">
        <f t="shared" si="883"/>
        <v>0</v>
      </c>
      <c r="Q1543" s="49">
        <f t="shared" si="883"/>
        <v>0</v>
      </c>
      <c r="R1543" s="49">
        <f t="shared" si="883"/>
        <v>0</v>
      </c>
      <c r="S1543" s="49">
        <f t="shared" si="883"/>
        <v>0</v>
      </c>
      <c r="T1543" s="49">
        <f t="shared" si="883"/>
        <v>0</v>
      </c>
      <c r="U1543" s="43" t="e">
        <f>SUM(#REF!+#REF!)</f>
        <v>#REF!</v>
      </c>
      <c r="V1543" s="49">
        <f>SUM(V1696+V1962)</f>
        <v>0</v>
      </c>
      <c r="W1543" s="43">
        <f t="shared" si="847"/>
        <v>25000</v>
      </c>
      <c r="X1543" s="49">
        <f>SUM(X1544+X1685)</f>
        <v>26000</v>
      </c>
      <c r="Y1543" s="49">
        <f>SUM(Y1544+Y1685)</f>
        <v>26260</v>
      </c>
    </row>
    <row r="1544" spans="1:25" s="46" customFormat="1" x14ac:dyDescent="0.25">
      <c r="B1544" s="50">
        <v>4</v>
      </c>
      <c r="C1544" s="46" t="s">
        <v>74</v>
      </c>
      <c r="D1544" s="49">
        <f>SUM(D1545+D1557+D1674)</f>
        <v>0</v>
      </c>
      <c r="E1544" s="49">
        <f>SUM(E1545+E1557+E1674)</f>
        <v>0</v>
      </c>
      <c r="F1544" s="43">
        <f t="shared" si="882"/>
        <v>25000</v>
      </c>
      <c r="G1544" s="49"/>
      <c r="H1544" s="49">
        <f>SUM(H1545+H1557+H1674)</f>
        <v>0</v>
      </c>
      <c r="I1544" s="368">
        <f>SUM(I1545+I1557+I1674)</f>
        <v>0</v>
      </c>
      <c r="J1544" s="49">
        <f t="shared" ref="J1544:T1544" si="884">SUM(J1545+J1557+J1674)</f>
        <v>0</v>
      </c>
      <c r="K1544" s="49">
        <f t="shared" ref="K1544" si="885">SUM(K1545+K1557+K1674)</f>
        <v>0</v>
      </c>
      <c r="L1544" s="49">
        <f t="shared" si="884"/>
        <v>25000</v>
      </c>
      <c r="M1544" s="368">
        <f t="shared" si="884"/>
        <v>0</v>
      </c>
      <c r="N1544" s="49">
        <f>SUM(N1545+N1557+N1674)</f>
        <v>0</v>
      </c>
      <c r="O1544" s="49">
        <f>SUM(O1545+O1557+O1674)</f>
        <v>0</v>
      </c>
      <c r="P1544" s="49">
        <f t="shared" si="884"/>
        <v>0</v>
      </c>
      <c r="Q1544" s="49">
        <f t="shared" si="884"/>
        <v>0</v>
      </c>
      <c r="R1544" s="49">
        <f t="shared" si="884"/>
        <v>0</v>
      </c>
      <c r="S1544" s="49">
        <f t="shared" si="884"/>
        <v>0</v>
      </c>
      <c r="T1544" s="49">
        <f t="shared" si="884"/>
        <v>0</v>
      </c>
      <c r="U1544" s="43" t="e">
        <f>SUM(#REF!+#REF!)</f>
        <v>#REF!</v>
      </c>
      <c r="V1544" s="49">
        <f>SUM(V1545+V1557+V1674)</f>
        <v>0</v>
      </c>
      <c r="W1544" s="43">
        <f t="shared" si="847"/>
        <v>25000</v>
      </c>
      <c r="X1544" s="49">
        <f>SUM(X1557)</f>
        <v>26000</v>
      </c>
      <c r="Y1544" s="49">
        <f>SUM(Y1557)</f>
        <v>26260</v>
      </c>
    </row>
    <row r="1545" spans="1:25" s="46" customFormat="1" ht="13.7" hidden="1" customHeight="1" x14ac:dyDescent="0.25">
      <c r="B1545" s="50">
        <v>31</v>
      </c>
      <c r="D1545" s="49">
        <f>SUM(D1546+D1551+D1553)</f>
        <v>0</v>
      </c>
      <c r="E1545" s="49">
        <f>SUM(E1546+E1551+E1553)</f>
        <v>0</v>
      </c>
      <c r="F1545" s="43">
        <f t="shared" si="882"/>
        <v>0</v>
      </c>
      <c r="G1545" s="49"/>
      <c r="H1545" s="49">
        <f>SUM(H1546+H1551+H1553)</f>
        <v>0</v>
      </c>
      <c r="I1545" s="368">
        <f>SUM(I1546+I1551+I1553)</f>
        <v>0</v>
      </c>
      <c r="J1545" s="49">
        <f t="shared" ref="J1545:T1545" si="886">SUM(J1546+J1551+J1553)</f>
        <v>0</v>
      </c>
      <c r="K1545" s="49">
        <f t="shared" ref="K1545" si="887">SUM(K1546+K1551+K1553)</f>
        <v>0</v>
      </c>
      <c r="L1545" s="49">
        <f t="shared" si="886"/>
        <v>0</v>
      </c>
      <c r="M1545" s="368">
        <f t="shared" si="886"/>
        <v>0</v>
      </c>
      <c r="N1545" s="49">
        <f>SUM(N1546+N1551+N1553)</f>
        <v>0</v>
      </c>
      <c r="O1545" s="49">
        <f>SUM(O1546+O1551+O1553)</f>
        <v>0</v>
      </c>
      <c r="P1545" s="49">
        <f t="shared" si="886"/>
        <v>0</v>
      </c>
      <c r="Q1545" s="49">
        <f t="shared" si="886"/>
        <v>0</v>
      </c>
      <c r="R1545" s="49">
        <f t="shared" si="886"/>
        <v>0</v>
      </c>
      <c r="S1545" s="49">
        <f t="shared" si="886"/>
        <v>0</v>
      </c>
      <c r="T1545" s="49">
        <f t="shared" si="886"/>
        <v>0</v>
      </c>
      <c r="U1545" s="43" t="e">
        <f>SUM(#REF!+#REF!)</f>
        <v>#REF!</v>
      </c>
      <c r="V1545" s="49">
        <f>SUM(V1546+V1551+V1553)</f>
        <v>0</v>
      </c>
      <c r="W1545" s="43">
        <f t="shared" si="847"/>
        <v>0</v>
      </c>
      <c r="X1545" s="49"/>
      <c r="Y1545" s="49"/>
    </row>
    <row r="1546" spans="1:25" s="46" customFormat="1" ht="13.7" hidden="1" customHeight="1" x14ac:dyDescent="0.25">
      <c r="B1546" s="50">
        <v>311</v>
      </c>
      <c r="D1546" s="49">
        <f>SUM(D1547+D1548+D1549+D1550)</f>
        <v>0</v>
      </c>
      <c r="E1546" s="49">
        <f>SUM(E1547+E1548+E1549+E1550)</f>
        <v>0</v>
      </c>
      <c r="F1546" s="43">
        <f t="shared" si="882"/>
        <v>0</v>
      </c>
      <c r="G1546" s="49"/>
      <c r="H1546" s="49">
        <f>SUM(H1547+H1548+H1549+H1550)</f>
        <v>0</v>
      </c>
      <c r="I1546" s="368">
        <f>SUM(I1547+I1548+I1549+I1550)</f>
        <v>0</v>
      </c>
      <c r="J1546" s="49">
        <f t="shared" ref="J1546:T1546" si="888">SUM(J1547+J1548+J1549+J1550)</f>
        <v>0</v>
      </c>
      <c r="K1546" s="49">
        <f t="shared" ref="K1546" si="889">SUM(K1547+K1548+K1549+K1550)</f>
        <v>0</v>
      </c>
      <c r="L1546" s="49">
        <f t="shared" si="888"/>
        <v>0</v>
      </c>
      <c r="M1546" s="368">
        <f t="shared" si="888"/>
        <v>0</v>
      </c>
      <c r="N1546" s="49">
        <f>SUM(N1547+N1548+N1549+N1550)</f>
        <v>0</v>
      </c>
      <c r="O1546" s="49">
        <f>SUM(O1547+O1548+O1549+O1550)</f>
        <v>0</v>
      </c>
      <c r="P1546" s="49">
        <f t="shared" si="888"/>
        <v>0</v>
      </c>
      <c r="Q1546" s="49">
        <f t="shared" si="888"/>
        <v>0</v>
      </c>
      <c r="R1546" s="49">
        <f t="shared" si="888"/>
        <v>0</v>
      </c>
      <c r="S1546" s="49">
        <f t="shared" si="888"/>
        <v>0</v>
      </c>
      <c r="T1546" s="49">
        <f t="shared" si="888"/>
        <v>0</v>
      </c>
      <c r="U1546" s="43" t="e">
        <f>SUM(#REF!+#REF!)</f>
        <v>#REF!</v>
      </c>
      <c r="V1546" s="49">
        <f>SUM(V1547+V1548+V1549+V1550)</f>
        <v>0</v>
      </c>
      <c r="W1546" s="43">
        <f t="shared" si="847"/>
        <v>0</v>
      </c>
      <c r="X1546" s="49">
        <f>SUM(X1547+X1548+X1549+X1550)</f>
        <v>0</v>
      </c>
      <c r="Y1546" s="49">
        <f>SUM(Y1547+Y1548+Y1549+Y1550)</f>
        <v>0</v>
      </c>
    </row>
    <row r="1547" spans="1:25" s="57" customFormat="1" ht="13.7" hidden="1" customHeight="1" x14ac:dyDescent="0.25">
      <c r="A1547" s="52"/>
      <c r="B1547" s="53" t="s">
        <v>75</v>
      </c>
      <c r="C1547" s="54" t="s">
        <v>76</v>
      </c>
      <c r="D1547" s="55"/>
      <c r="E1547" s="55"/>
      <c r="F1547" s="43">
        <f t="shared" si="882"/>
        <v>0</v>
      </c>
      <c r="G1547" s="43"/>
      <c r="H1547" s="55"/>
      <c r="I1547" s="505"/>
      <c r="J1547" s="55"/>
      <c r="K1547" s="55"/>
      <c r="L1547" s="55"/>
      <c r="M1547" s="505"/>
      <c r="N1547" s="55"/>
      <c r="O1547" s="55"/>
      <c r="P1547" s="55"/>
      <c r="Q1547" s="55"/>
      <c r="R1547" s="55"/>
      <c r="S1547" s="55"/>
      <c r="T1547" s="55"/>
      <c r="U1547" s="43" t="e">
        <f>SUM(#REF!+#REF!)</f>
        <v>#REF!</v>
      </c>
      <c r="V1547" s="55"/>
      <c r="W1547" s="43">
        <f t="shared" ref="W1547:W1610" si="890">SUM(H1547:R1547)</f>
        <v>0</v>
      </c>
      <c r="X1547" s="55"/>
      <c r="Y1547" s="55"/>
    </row>
    <row r="1548" spans="1:25" s="57" customFormat="1" ht="13.7" hidden="1" customHeight="1" x14ac:dyDescent="0.25">
      <c r="A1548" s="52"/>
      <c r="B1548" s="53" t="s">
        <v>77</v>
      </c>
      <c r="C1548" s="54" t="s">
        <v>78</v>
      </c>
      <c r="D1548" s="55"/>
      <c r="E1548" s="55"/>
      <c r="F1548" s="43">
        <f t="shared" si="882"/>
        <v>0</v>
      </c>
      <c r="G1548" s="43"/>
      <c r="H1548" s="55"/>
      <c r="I1548" s="505"/>
      <c r="J1548" s="55"/>
      <c r="K1548" s="55"/>
      <c r="L1548" s="55"/>
      <c r="M1548" s="505"/>
      <c r="N1548" s="55"/>
      <c r="O1548" s="55"/>
      <c r="P1548" s="55"/>
      <c r="Q1548" s="55"/>
      <c r="R1548" s="55"/>
      <c r="S1548" s="55"/>
      <c r="T1548" s="55"/>
      <c r="U1548" s="43" t="e">
        <f>SUM(#REF!+#REF!)</f>
        <v>#REF!</v>
      </c>
      <c r="V1548" s="55"/>
      <c r="W1548" s="43">
        <f t="shared" si="890"/>
        <v>0</v>
      </c>
      <c r="X1548" s="55"/>
      <c r="Y1548" s="55"/>
    </row>
    <row r="1549" spans="1:25" s="57" customFormat="1" ht="13.7" hidden="1" customHeight="1" x14ac:dyDescent="0.25">
      <c r="A1549" s="52"/>
      <c r="B1549" s="53" t="s">
        <v>79</v>
      </c>
      <c r="C1549" s="54" t="s">
        <v>80</v>
      </c>
      <c r="D1549" s="55"/>
      <c r="E1549" s="55"/>
      <c r="F1549" s="43">
        <f t="shared" si="882"/>
        <v>0</v>
      </c>
      <c r="G1549" s="43"/>
      <c r="H1549" s="55"/>
      <c r="I1549" s="505"/>
      <c r="J1549" s="55"/>
      <c r="K1549" s="55"/>
      <c r="L1549" s="55"/>
      <c r="M1549" s="505"/>
      <c r="N1549" s="55"/>
      <c r="O1549" s="55"/>
      <c r="P1549" s="55"/>
      <c r="Q1549" s="55"/>
      <c r="R1549" s="55"/>
      <c r="S1549" s="55"/>
      <c r="T1549" s="55"/>
      <c r="U1549" s="43" t="e">
        <f>SUM(#REF!+#REF!)</f>
        <v>#REF!</v>
      </c>
      <c r="V1549" s="55"/>
      <c r="W1549" s="43">
        <f t="shared" si="890"/>
        <v>0</v>
      </c>
      <c r="X1549" s="55"/>
      <c r="Y1549" s="55"/>
    </row>
    <row r="1550" spans="1:25" s="57" customFormat="1" ht="13.7" hidden="1" customHeight="1" x14ac:dyDescent="0.25">
      <c r="A1550" s="52"/>
      <c r="B1550" s="53" t="s">
        <v>81</v>
      </c>
      <c r="C1550" s="54" t="s">
        <v>82</v>
      </c>
      <c r="D1550" s="55"/>
      <c r="E1550" s="55"/>
      <c r="F1550" s="43">
        <f t="shared" si="882"/>
        <v>0</v>
      </c>
      <c r="G1550" s="43"/>
      <c r="H1550" s="55"/>
      <c r="I1550" s="505"/>
      <c r="J1550" s="55"/>
      <c r="K1550" s="55"/>
      <c r="L1550" s="55"/>
      <c r="M1550" s="505"/>
      <c r="N1550" s="55"/>
      <c r="O1550" s="55"/>
      <c r="P1550" s="55"/>
      <c r="Q1550" s="55"/>
      <c r="R1550" s="55"/>
      <c r="S1550" s="55"/>
      <c r="T1550" s="55"/>
      <c r="U1550" s="43" t="e">
        <f>SUM(#REF!+#REF!)</f>
        <v>#REF!</v>
      </c>
      <c r="V1550" s="55"/>
      <c r="W1550" s="43">
        <f t="shared" si="890"/>
        <v>0</v>
      </c>
      <c r="X1550" s="55"/>
      <c r="Y1550" s="55"/>
    </row>
    <row r="1551" spans="1:25" s="61" customFormat="1" ht="13.7" hidden="1" customHeight="1" x14ac:dyDescent="0.25">
      <c r="A1551" s="58"/>
      <c r="B1551" s="58">
        <v>312</v>
      </c>
      <c r="C1551" s="59"/>
      <c r="D1551" s="60">
        <f>SUM(D1552)</f>
        <v>0</v>
      </c>
      <c r="E1551" s="60">
        <f t="shared" ref="E1551:V1551" si="891">SUM(E1552)</f>
        <v>0</v>
      </c>
      <c r="F1551" s="43">
        <f t="shared" si="882"/>
        <v>0</v>
      </c>
      <c r="G1551" s="60"/>
      <c r="H1551" s="60">
        <f t="shared" si="891"/>
        <v>0</v>
      </c>
      <c r="I1551" s="506">
        <f t="shared" si="891"/>
        <v>0</v>
      </c>
      <c r="J1551" s="60">
        <f t="shared" si="891"/>
        <v>0</v>
      </c>
      <c r="K1551" s="60">
        <f t="shared" si="891"/>
        <v>0</v>
      </c>
      <c r="L1551" s="60">
        <f t="shared" si="891"/>
        <v>0</v>
      </c>
      <c r="M1551" s="506">
        <f t="shared" si="891"/>
        <v>0</v>
      </c>
      <c r="N1551" s="60">
        <f t="shared" si="891"/>
        <v>0</v>
      </c>
      <c r="O1551" s="60">
        <f t="shared" si="891"/>
        <v>0</v>
      </c>
      <c r="P1551" s="60">
        <f t="shared" si="891"/>
        <v>0</v>
      </c>
      <c r="Q1551" s="60">
        <f t="shared" si="891"/>
        <v>0</v>
      </c>
      <c r="R1551" s="60">
        <f t="shared" si="891"/>
        <v>0</v>
      </c>
      <c r="S1551" s="60">
        <f t="shared" si="891"/>
        <v>0</v>
      </c>
      <c r="T1551" s="60">
        <f t="shared" si="891"/>
        <v>0</v>
      </c>
      <c r="U1551" s="43" t="e">
        <f>SUM(#REF!+#REF!)</f>
        <v>#REF!</v>
      </c>
      <c r="V1551" s="60">
        <f t="shared" si="891"/>
        <v>0</v>
      </c>
      <c r="W1551" s="43">
        <f t="shared" si="890"/>
        <v>0</v>
      </c>
      <c r="X1551" s="60">
        <f>SUM(X1552)</f>
        <v>0</v>
      </c>
      <c r="Y1551" s="60">
        <f>SUM(Y1552)</f>
        <v>0</v>
      </c>
    </row>
    <row r="1552" spans="1:25" s="57" customFormat="1" ht="13.7" hidden="1" customHeight="1" x14ac:dyDescent="0.25">
      <c r="A1552" s="52"/>
      <c r="B1552" s="53" t="s">
        <v>83</v>
      </c>
      <c r="C1552" s="54" t="s">
        <v>84</v>
      </c>
      <c r="D1552" s="55"/>
      <c r="E1552" s="55"/>
      <c r="F1552" s="43">
        <f t="shared" si="882"/>
        <v>0</v>
      </c>
      <c r="G1552" s="43"/>
      <c r="H1552" s="55"/>
      <c r="I1552" s="505"/>
      <c r="J1552" s="55"/>
      <c r="K1552" s="55"/>
      <c r="L1552" s="55"/>
      <c r="M1552" s="505"/>
      <c r="N1552" s="55"/>
      <c r="O1552" s="55"/>
      <c r="P1552" s="55"/>
      <c r="Q1552" s="55"/>
      <c r="R1552" s="55"/>
      <c r="S1552" s="55"/>
      <c r="T1552" s="55"/>
      <c r="U1552" s="43" t="e">
        <f>SUM(#REF!+#REF!)</f>
        <v>#REF!</v>
      </c>
      <c r="V1552" s="55"/>
      <c r="W1552" s="43">
        <f t="shared" si="890"/>
        <v>0</v>
      </c>
      <c r="X1552" s="55"/>
      <c r="Y1552" s="55"/>
    </row>
    <row r="1553" spans="1:25" s="61" customFormat="1" hidden="1" x14ac:dyDescent="0.25">
      <c r="A1553" s="58"/>
      <c r="B1553" s="58">
        <v>313</v>
      </c>
      <c r="C1553" s="59"/>
      <c r="D1553" s="60">
        <f>SUM(D1554+D1555+D1556)</f>
        <v>0</v>
      </c>
      <c r="E1553" s="60">
        <f>SUM(E1554+E1555+E1556)</f>
        <v>0</v>
      </c>
      <c r="F1553" s="43">
        <f t="shared" si="882"/>
        <v>0</v>
      </c>
      <c r="G1553" s="60"/>
      <c r="H1553" s="60">
        <f>SUM(H1554+H1555+H1556)</f>
        <v>0</v>
      </c>
      <c r="I1553" s="506">
        <f>SUM(I1554+I1555+I1556)</f>
        <v>0</v>
      </c>
      <c r="J1553" s="60">
        <f t="shared" ref="J1553:T1553" si="892">SUM(J1554+J1555+J1556)</f>
        <v>0</v>
      </c>
      <c r="K1553" s="60">
        <f t="shared" ref="K1553" si="893">SUM(K1554+K1555+K1556)</f>
        <v>0</v>
      </c>
      <c r="L1553" s="60">
        <f t="shared" si="892"/>
        <v>0</v>
      </c>
      <c r="M1553" s="506">
        <f t="shared" si="892"/>
        <v>0</v>
      </c>
      <c r="N1553" s="60">
        <f>SUM(N1554+N1555+N1556)</f>
        <v>0</v>
      </c>
      <c r="O1553" s="60">
        <f>SUM(O1554+O1555+O1556)</f>
        <v>0</v>
      </c>
      <c r="P1553" s="60">
        <f t="shared" si="892"/>
        <v>0</v>
      </c>
      <c r="Q1553" s="60">
        <f t="shared" si="892"/>
        <v>0</v>
      </c>
      <c r="R1553" s="60">
        <f t="shared" si="892"/>
        <v>0</v>
      </c>
      <c r="S1553" s="60">
        <f t="shared" si="892"/>
        <v>0</v>
      </c>
      <c r="T1553" s="60">
        <f t="shared" si="892"/>
        <v>0</v>
      </c>
      <c r="U1553" s="43" t="e">
        <f>SUM(#REF!+#REF!)</f>
        <v>#REF!</v>
      </c>
      <c r="V1553" s="60">
        <f>SUM(V1554+V1555+V1556)</f>
        <v>0</v>
      </c>
      <c r="W1553" s="43">
        <f t="shared" si="890"/>
        <v>0</v>
      </c>
      <c r="X1553" s="60">
        <f>SUM(X1554+X1555+X1556)</f>
        <v>0</v>
      </c>
      <c r="Y1553" s="60">
        <f>SUM(Y1554+Y1555+Y1556)</f>
        <v>0</v>
      </c>
    </row>
    <row r="1554" spans="1:25" s="57" customFormat="1" hidden="1" x14ac:dyDescent="0.25">
      <c r="A1554" s="52"/>
      <c r="B1554" s="53" t="s">
        <v>85</v>
      </c>
      <c r="C1554" s="54" t="s">
        <v>86</v>
      </c>
      <c r="D1554" s="55"/>
      <c r="E1554" s="55"/>
      <c r="F1554" s="43">
        <f t="shared" si="882"/>
        <v>0</v>
      </c>
      <c r="G1554" s="43"/>
      <c r="H1554" s="55"/>
      <c r="I1554" s="505"/>
      <c r="J1554" s="55"/>
      <c r="K1554" s="55"/>
      <c r="L1554" s="55"/>
      <c r="M1554" s="505"/>
      <c r="N1554" s="55"/>
      <c r="O1554" s="55"/>
      <c r="P1554" s="55"/>
      <c r="Q1554" s="55"/>
      <c r="R1554" s="55"/>
      <c r="S1554" s="55"/>
      <c r="T1554" s="55"/>
      <c r="U1554" s="43" t="e">
        <f>SUM(#REF!+#REF!)</f>
        <v>#REF!</v>
      </c>
      <c r="V1554" s="55"/>
      <c r="W1554" s="43">
        <f t="shared" si="890"/>
        <v>0</v>
      </c>
      <c r="X1554" s="55"/>
      <c r="Y1554" s="55"/>
    </row>
    <row r="1555" spans="1:25" s="57" customFormat="1" hidden="1" x14ac:dyDescent="0.25">
      <c r="A1555" s="52"/>
      <c r="B1555" s="53" t="s">
        <v>87</v>
      </c>
      <c r="C1555" s="54" t="s">
        <v>88</v>
      </c>
      <c r="D1555" s="55"/>
      <c r="E1555" s="55"/>
      <c r="F1555" s="43">
        <f t="shared" si="882"/>
        <v>0</v>
      </c>
      <c r="G1555" s="43"/>
      <c r="H1555" s="55"/>
      <c r="I1555" s="505"/>
      <c r="J1555" s="55"/>
      <c r="K1555" s="55"/>
      <c r="L1555" s="55"/>
      <c r="M1555" s="505"/>
      <c r="N1555" s="55"/>
      <c r="O1555" s="55"/>
      <c r="P1555" s="55"/>
      <c r="Q1555" s="55"/>
      <c r="R1555" s="55"/>
      <c r="S1555" s="55"/>
      <c r="T1555" s="55"/>
      <c r="U1555" s="43" t="e">
        <f>SUM(#REF!+#REF!)</f>
        <v>#REF!</v>
      </c>
      <c r="V1555" s="55"/>
      <c r="W1555" s="43">
        <f t="shared" si="890"/>
        <v>0</v>
      </c>
      <c r="X1555" s="55"/>
      <c r="Y1555" s="55"/>
    </row>
    <row r="1556" spans="1:25" s="57" customFormat="1" ht="12.75" hidden="1" customHeight="1" x14ac:dyDescent="0.25">
      <c r="A1556" s="52"/>
      <c r="B1556" s="53" t="s">
        <v>89</v>
      </c>
      <c r="C1556" s="54" t="s">
        <v>90</v>
      </c>
      <c r="D1556" s="55"/>
      <c r="E1556" s="55"/>
      <c r="F1556" s="43">
        <f t="shared" si="882"/>
        <v>0</v>
      </c>
      <c r="G1556" s="43"/>
      <c r="H1556" s="55"/>
      <c r="I1556" s="505"/>
      <c r="J1556" s="55"/>
      <c r="K1556" s="55"/>
      <c r="L1556" s="55"/>
      <c r="M1556" s="505"/>
      <c r="N1556" s="55"/>
      <c r="O1556" s="55"/>
      <c r="P1556" s="55"/>
      <c r="Q1556" s="55"/>
      <c r="R1556" s="55"/>
      <c r="S1556" s="55"/>
      <c r="T1556" s="55"/>
      <c r="U1556" s="43" t="e">
        <f>SUM(#REF!+#REF!)</f>
        <v>#REF!</v>
      </c>
      <c r="V1556" s="55"/>
      <c r="W1556" s="43">
        <f t="shared" si="890"/>
        <v>0</v>
      </c>
      <c r="X1556" s="55"/>
      <c r="Y1556" s="55"/>
    </row>
    <row r="1557" spans="1:25" s="61" customFormat="1" ht="12.75" customHeight="1" x14ac:dyDescent="0.25">
      <c r="A1557" s="58"/>
      <c r="B1557" s="58">
        <v>42</v>
      </c>
      <c r="C1557" s="59"/>
      <c r="D1557" s="60">
        <f>SUM(D1558+D1563+D1654+D1664+D1666)</f>
        <v>0</v>
      </c>
      <c r="E1557" s="60">
        <f>SUM(E1558+E1563+E1654+E1664+E1666)</f>
        <v>0</v>
      </c>
      <c r="F1557" s="43">
        <f t="shared" si="882"/>
        <v>25000</v>
      </c>
      <c r="G1557" s="60"/>
      <c r="H1557" s="60">
        <f>SUM(H1558+H1563+H1654+H1664+H1666)</f>
        <v>0</v>
      </c>
      <c r="I1557" s="506">
        <f>SUM(I1558+I1563+I1654+I1664+I1666)</f>
        <v>0</v>
      </c>
      <c r="J1557" s="60">
        <f t="shared" ref="J1557:T1557" si="894">SUM(J1558+J1563+J1654+J1664+J1666)</f>
        <v>0</v>
      </c>
      <c r="K1557" s="60">
        <f t="shared" ref="K1557" si="895">SUM(K1558+K1563+K1654+K1664+K1666)</f>
        <v>0</v>
      </c>
      <c r="L1557" s="60">
        <f t="shared" si="894"/>
        <v>25000</v>
      </c>
      <c r="M1557" s="506">
        <f t="shared" si="894"/>
        <v>0</v>
      </c>
      <c r="N1557" s="60">
        <f>SUM(N1558+N1563+N1654+N1664+N1666)</f>
        <v>0</v>
      </c>
      <c r="O1557" s="60">
        <f>SUM(O1558+O1563+O1654+O1664+O1666)</f>
        <v>0</v>
      </c>
      <c r="P1557" s="60">
        <f t="shared" si="894"/>
        <v>0</v>
      </c>
      <c r="Q1557" s="60">
        <f t="shared" si="894"/>
        <v>0</v>
      </c>
      <c r="R1557" s="60">
        <f t="shared" si="894"/>
        <v>0</v>
      </c>
      <c r="S1557" s="60">
        <f t="shared" si="894"/>
        <v>0</v>
      </c>
      <c r="T1557" s="60">
        <f t="shared" si="894"/>
        <v>0</v>
      </c>
      <c r="U1557" s="43" t="e">
        <f>SUM(#REF!+#REF!)</f>
        <v>#REF!</v>
      </c>
      <c r="V1557" s="60">
        <f>SUM(V1558+V1563+V1654+V1664+V1666)</f>
        <v>0</v>
      </c>
      <c r="W1557" s="43">
        <f t="shared" si="890"/>
        <v>25000</v>
      </c>
      <c r="X1557" s="60">
        <v>26000</v>
      </c>
      <c r="Y1557" s="60">
        <v>26260</v>
      </c>
    </row>
    <row r="1558" spans="1:25" s="61" customFormat="1" ht="12.75" hidden="1" customHeight="1" x14ac:dyDescent="0.25">
      <c r="A1558" s="58"/>
      <c r="B1558" s="58">
        <v>321</v>
      </c>
      <c r="C1558" s="59"/>
      <c r="D1558" s="60">
        <f>SUM(D1559+D1560+D1561+D1562)</f>
        <v>0</v>
      </c>
      <c r="E1558" s="60">
        <f>SUM(E1559+E1560+E1561+E1562)</f>
        <v>0</v>
      </c>
      <c r="F1558" s="43">
        <f t="shared" si="882"/>
        <v>0</v>
      </c>
      <c r="G1558" s="60"/>
      <c r="H1558" s="60">
        <f>SUM(H1559+H1560+H1561+H1562)</f>
        <v>0</v>
      </c>
      <c r="I1558" s="506">
        <f>SUM(I1559+I1560+I1561+I1562)</f>
        <v>0</v>
      </c>
      <c r="J1558" s="60">
        <f t="shared" ref="J1558:T1558" si="896">SUM(J1559+J1560+J1561+J1562)</f>
        <v>0</v>
      </c>
      <c r="K1558" s="60">
        <f t="shared" ref="K1558" si="897">SUM(K1559+K1560+K1561+K1562)</f>
        <v>0</v>
      </c>
      <c r="L1558" s="60">
        <f t="shared" si="896"/>
        <v>0</v>
      </c>
      <c r="M1558" s="506">
        <f t="shared" si="896"/>
        <v>0</v>
      </c>
      <c r="N1558" s="60">
        <f>SUM(N1559+N1560+N1561+N1562)</f>
        <v>0</v>
      </c>
      <c r="O1558" s="60">
        <f>SUM(O1559+O1560+O1561+O1562)</f>
        <v>0</v>
      </c>
      <c r="P1558" s="60">
        <f t="shared" si="896"/>
        <v>0</v>
      </c>
      <c r="Q1558" s="60">
        <f t="shared" si="896"/>
        <v>0</v>
      </c>
      <c r="R1558" s="60">
        <f t="shared" si="896"/>
        <v>0</v>
      </c>
      <c r="S1558" s="60">
        <f t="shared" si="896"/>
        <v>0</v>
      </c>
      <c r="T1558" s="60">
        <f t="shared" si="896"/>
        <v>0</v>
      </c>
      <c r="U1558" s="43" t="e">
        <f>SUM(#REF!+#REF!)</f>
        <v>#REF!</v>
      </c>
      <c r="V1558" s="60">
        <f>SUM(V1559+V1560+V1561+V1562)</f>
        <v>0</v>
      </c>
      <c r="W1558" s="43">
        <f t="shared" si="890"/>
        <v>0</v>
      </c>
      <c r="X1558" s="51">
        <v>0</v>
      </c>
      <c r="Y1558" s="60">
        <f>SUM(Y1559+Y1560+Y1561+Y1562)</f>
        <v>0</v>
      </c>
    </row>
    <row r="1559" spans="1:25" s="57" customFormat="1" hidden="1" x14ac:dyDescent="0.25">
      <c r="A1559" s="52"/>
      <c r="B1559" s="53" t="s">
        <v>91</v>
      </c>
      <c r="C1559" s="54" t="s">
        <v>92</v>
      </c>
      <c r="D1559" s="55"/>
      <c r="E1559" s="55"/>
      <c r="F1559" s="43">
        <f t="shared" si="882"/>
        <v>0</v>
      </c>
      <c r="G1559" s="43"/>
      <c r="H1559" s="55"/>
      <c r="I1559" s="505"/>
      <c r="J1559" s="55"/>
      <c r="K1559" s="55"/>
      <c r="L1559" s="55"/>
      <c r="M1559" s="505"/>
      <c r="N1559" s="55"/>
      <c r="O1559" s="55"/>
      <c r="P1559" s="55"/>
      <c r="Q1559" s="55"/>
      <c r="R1559" s="55"/>
      <c r="S1559" s="55"/>
      <c r="T1559" s="55"/>
      <c r="U1559" s="43" t="e">
        <f>SUM(#REF!+#REF!)</f>
        <v>#REF!</v>
      </c>
      <c r="V1559" s="55"/>
      <c r="W1559" s="43">
        <f t="shared" si="890"/>
        <v>0</v>
      </c>
      <c r="X1559" s="56"/>
      <c r="Y1559" s="55"/>
    </row>
    <row r="1560" spans="1:25" s="57" customFormat="1" hidden="1" x14ac:dyDescent="0.25">
      <c r="A1560" s="52"/>
      <c r="B1560" s="53" t="s">
        <v>93</v>
      </c>
      <c r="C1560" s="54" t="s">
        <v>94</v>
      </c>
      <c r="D1560" s="55"/>
      <c r="E1560" s="55"/>
      <c r="F1560" s="43">
        <f t="shared" si="882"/>
        <v>0</v>
      </c>
      <c r="G1560" s="43"/>
      <c r="H1560" s="55"/>
      <c r="I1560" s="505"/>
      <c r="J1560" s="55"/>
      <c r="K1560" s="55"/>
      <c r="L1560" s="55"/>
      <c r="M1560" s="505"/>
      <c r="N1560" s="55"/>
      <c r="O1560" s="55"/>
      <c r="P1560" s="55"/>
      <c r="Q1560" s="55"/>
      <c r="R1560" s="55"/>
      <c r="S1560" s="55"/>
      <c r="T1560" s="55"/>
      <c r="U1560" s="43" t="e">
        <f>SUM(#REF!+#REF!)</f>
        <v>#REF!</v>
      </c>
      <c r="V1560" s="55"/>
      <c r="W1560" s="43">
        <f t="shared" si="890"/>
        <v>0</v>
      </c>
      <c r="X1560" s="56"/>
      <c r="Y1560" s="55"/>
    </row>
    <row r="1561" spans="1:25" s="57" customFormat="1" hidden="1" x14ac:dyDescent="0.25">
      <c r="A1561" s="52"/>
      <c r="B1561" s="53" t="s">
        <v>95</v>
      </c>
      <c r="C1561" s="54" t="s">
        <v>96</v>
      </c>
      <c r="D1561" s="55"/>
      <c r="E1561" s="55"/>
      <c r="F1561" s="43">
        <f t="shared" si="882"/>
        <v>0</v>
      </c>
      <c r="G1561" s="43"/>
      <c r="H1561" s="55"/>
      <c r="I1561" s="505"/>
      <c r="J1561" s="55"/>
      <c r="K1561" s="55"/>
      <c r="L1561" s="55"/>
      <c r="M1561" s="505"/>
      <c r="N1561" s="55"/>
      <c r="O1561" s="55"/>
      <c r="P1561" s="55"/>
      <c r="Q1561" s="55"/>
      <c r="R1561" s="55"/>
      <c r="S1561" s="55"/>
      <c r="T1561" s="55"/>
      <c r="U1561" s="43" t="e">
        <f>SUM(#REF!+#REF!)</f>
        <v>#REF!</v>
      </c>
      <c r="V1561" s="55"/>
      <c r="W1561" s="43">
        <f t="shared" si="890"/>
        <v>0</v>
      </c>
      <c r="X1561" s="56"/>
      <c r="Y1561" s="55"/>
    </row>
    <row r="1562" spans="1:25" s="57" customFormat="1" hidden="1" x14ac:dyDescent="0.25">
      <c r="A1562" s="52"/>
      <c r="B1562" s="52">
        <v>3214</v>
      </c>
      <c r="C1562" s="54" t="s">
        <v>97</v>
      </c>
      <c r="D1562" s="55"/>
      <c r="E1562" s="55"/>
      <c r="F1562" s="43">
        <f t="shared" si="882"/>
        <v>0</v>
      </c>
      <c r="G1562" s="43"/>
      <c r="H1562" s="55"/>
      <c r="I1562" s="505"/>
      <c r="J1562" s="55"/>
      <c r="K1562" s="55"/>
      <c r="L1562" s="55"/>
      <c r="M1562" s="505"/>
      <c r="N1562" s="55"/>
      <c r="O1562" s="55"/>
      <c r="P1562" s="55"/>
      <c r="Q1562" s="55"/>
      <c r="R1562" s="55"/>
      <c r="S1562" s="55"/>
      <c r="T1562" s="55"/>
      <c r="U1562" s="43" t="e">
        <f>SUM(#REF!+#REF!)</f>
        <v>#REF!</v>
      </c>
      <c r="V1562" s="55"/>
      <c r="W1562" s="43">
        <f t="shared" si="890"/>
        <v>0</v>
      </c>
      <c r="X1562" s="56"/>
      <c r="Y1562" s="55"/>
    </row>
    <row r="1563" spans="1:25" s="61" customFormat="1" x14ac:dyDescent="0.25">
      <c r="A1563" s="58"/>
      <c r="B1563" s="58">
        <v>424</v>
      </c>
      <c r="C1563" s="59"/>
      <c r="D1563" s="60">
        <f>SUM(D1564+D1565+D1641+D1643+D1652+D1653)</f>
        <v>0</v>
      </c>
      <c r="E1563" s="60">
        <f>SUM(E1564+E1565+E1641+E1643+E1652+E1653)</f>
        <v>0</v>
      </c>
      <c r="F1563" s="43">
        <f t="shared" si="882"/>
        <v>25000</v>
      </c>
      <c r="G1563" s="60"/>
      <c r="H1563" s="60">
        <f>SUM(H1564)</f>
        <v>0</v>
      </c>
      <c r="I1563" s="506">
        <f>SUM(I1564+I1565+I1641+I1643+I1652+I1653)</f>
        <v>0</v>
      </c>
      <c r="J1563" s="60">
        <f>SUM(J1564+J1565+J1641+J1643+J1652+J1653)</f>
        <v>0</v>
      </c>
      <c r="K1563" s="60">
        <f>SUM(K1564+K1565+K1641+K1643+K1652+K1653)</f>
        <v>0</v>
      </c>
      <c r="L1563" s="60">
        <f>SUM(L1564+L1565+L1641+L1643+L1652+L1653)</f>
        <v>25000</v>
      </c>
      <c r="M1563" s="506">
        <f>SUM(M1564)</f>
        <v>0</v>
      </c>
      <c r="N1563" s="60">
        <f>SUM(N1564+N1565+N1641+N1643+N1652+N1653)</f>
        <v>0</v>
      </c>
      <c r="O1563" s="60">
        <f>SUM(O1564+O1565+O1641+O1643+O1652+O1653)</f>
        <v>0</v>
      </c>
      <c r="P1563" s="60">
        <f t="shared" ref="P1563:T1563" si="898">SUM(P1564+P1565+P1641+P1643+P1652+P1653)</f>
        <v>0</v>
      </c>
      <c r="Q1563" s="60">
        <f t="shared" si="898"/>
        <v>0</v>
      </c>
      <c r="R1563" s="60">
        <f t="shared" si="898"/>
        <v>0</v>
      </c>
      <c r="S1563" s="60">
        <f t="shared" si="898"/>
        <v>0</v>
      </c>
      <c r="T1563" s="60">
        <f t="shared" si="898"/>
        <v>0</v>
      </c>
      <c r="U1563" s="43" t="e">
        <f>SUM(#REF!+#REF!)</f>
        <v>#REF!</v>
      </c>
      <c r="V1563" s="60">
        <f>SUM(V1564+V1565+V1641+V1643+V1652+V1653)</f>
        <v>0</v>
      </c>
      <c r="W1563" s="43">
        <f t="shared" si="890"/>
        <v>25000</v>
      </c>
      <c r="X1563" s="51">
        <v>0</v>
      </c>
      <c r="Y1563" s="60"/>
    </row>
    <row r="1564" spans="1:25" s="57" customFormat="1" x14ac:dyDescent="0.25">
      <c r="A1564" s="52"/>
      <c r="B1564" s="53">
        <v>4241</v>
      </c>
      <c r="C1564" s="54" t="s">
        <v>177</v>
      </c>
      <c r="D1564" s="55"/>
      <c r="E1564" s="55"/>
      <c r="F1564" s="43">
        <f t="shared" si="882"/>
        <v>25000</v>
      </c>
      <c r="G1564" s="43"/>
      <c r="H1564" s="55"/>
      <c r="I1564" s="505"/>
      <c r="J1564" s="55"/>
      <c r="K1564" s="55"/>
      <c r="L1564" s="55">
        <v>25000</v>
      </c>
      <c r="M1564" s="505"/>
      <c r="N1564" s="55"/>
      <c r="O1564" s="55"/>
      <c r="P1564" s="55"/>
      <c r="Q1564" s="55"/>
      <c r="R1564" s="55"/>
      <c r="S1564" s="55"/>
      <c r="T1564" s="55"/>
      <c r="U1564" s="43" t="e">
        <f>SUM(#REF!+#REF!)</f>
        <v>#REF!</v>
      </c>
      <c r="V1564" s="55"/>
      <c r="W1564" s="43">
        <f t="shared" si="890"/>
        <v>25000</v>
      </c>
      <c r="X1564" s="56"/>
      <c r="Y1564" s="55"/>
    </row>
    <row r="1565" spans="1:25" x14ac:dyDescent="0.25">
      <c r="W1565" s="43">
        <f t="shared" si="890"/>
        <v>0</v>
      </c>
      <c r="X1565" s="74"/>
    </row>
    <row r="1566" spans="1:25" s="46" customFormat="1" x14ac:dyDescent="0.25">
      <c r="B1566" s="47"/>
      <c r="C1566" s="48" t="s">
        <v>212</v>
      </c>
      <c r="D1566" s="49">
        <f>SUM(D1719+D1985)</f>
        <v>0</v>
      </c>
      <c r="E1566" s="49">
        <f>SUM(E1719+E1985)</f>
        <v>0</v>
      </c>
      <c r="F1566" s="43">
        <f t="shared" ref="F1566:F1587" si="899">SUM(H1566:T1566)</f>
        <v>32000</v>
      </c>
      <c r="G1566" s="49"/>
      <c r="H1566" s="49">
        <f>SUM(H1567)</f>
        <v>31500</v>
      </c>
      <c r="I1566" s="368">
        <f>SUM(I1719+I1985)</f>
        <v>0</v>
      </c>
      <c r="J1566" s="49">
        <f>SUM(J1719+J1985)</f>
        <v>0</v>
      </c>
      <c r="K1566" s="49">
        <f>SUM(K1719+K1985)</f>
        <v>0</v>
      </c>
      <c r="L1566" s="49">
        <f>SUM(L1719+L1985)</f>
        <v>0</v>
      </c>
      <c r="M1566" s="368">
        <f>SUM(M1567+M1708)</f>
        <v>0</v>
      </c>
      <c r="N1566" s="368">
        <f t="shared" ref="N1566:O1566" si="900">SUM(N1567+N1708)</f>
        <v>0</v>
      </c>
      <c r="O1566" s="368">
        <f t="shared" si="900"/>
        <v>500</v>
      </c>
      <c r="P1566" s="49">
        <f>SUM(P1719+P1985)</f>
        <v>0</v>
      </c>
      <c r="Q1566" s="49">
        <f>SUM(Q1719+Q1985)</f>
        <v>0</v>
      </c>
      <c r="R1566" s="49">
        <f>SUM(R1719+R1985)</f>
        <v>0</v>
      </c>
      <c r="S1566" s="49">
        <f>SUM(S1719+S1985)</f>
        <v>0</v>
      </c>
      <c r="T1566" s="49">
        <f>SUM(T1719+T1985)</f>
        <v>0</v>
      </c>
      <c r="U1566" s="43" t="e">
        <f>SUM(#REF!+#REF!)</f>
        <v>#REF!</v>
      </c>
      <c r="V1566" s="49">
        <f>SUM(V1719+V1985)</f>
        <v>0</v>
      </c>
      <c r="W1566" s="43">
        <f t="shared" si="890"/>
        <v>32000</v>
      </c>
      <c r="X1566" s="49">
        <f>SUM(X1567+X1708)</f>
        <v>33280</v>
      </c>
      <c r="Y1566" s="49">
        <f>SUM(Y1567+Y1708)</f>
        <v>33613</v>
      </c>
    </row>
    <row r="1567" spans="1:25" s="46" customFormat="1" x14ac:dyDescent="0.25">
      <c r="B1567" s="50">
        <v>3</v>
      </c>
      <c r="C1567" s="46" t="s">
        <v>74</v>
      </c>
      <c r="D1567" s="49">
        <f>SUM(D1568+D1580+D1697)</f>
        <v>0</v>
      </c>
      <c r="E1567" s="49">
        <f>SUM(E1568+E1580+E1697)</f>
        <v>0</v>
      </c>
      <c r="F1567" s="43">
        <f t="shared" si="899"/>
        <v>32000</v>
      </c>
      <c r="G1567" s="49"/>
      <c r="H1567" s="49">
        <f>SUM(H1568+H1580+H1697)</f>
        <v>31500</v>
      </c>
      <c r="I1567" s="368">
        <f>SUM(I1568+I1580+I1697)</f>
        <v>0</v>
      </c>
      <c r="J1567" s="49">
        <f t="shared" ref="J1567:T1567" si="901">SUM(J1568+J1580+J1697)</f>
        <v>0</v>
      </c>
      <c r="K1567" s="49">
        <f t="shared" ref="K1567" si="902">SUM(K1568+K1580+K1697)</f>
        <v>0</v>
      </c>
      <c r="L1567" s="49">
        <f t="shared" si="901"/>
        <v>0</v>
      </c>
      <c r="M1567" s="368">
        <f t="shared" si="901"/>
        <v>0</v>
      </c>
      <c r="N1567" s="49">
        <f>SUM(N1568+N1580+N1697)</f>
        <v>0</v>
      </c>
      <c r="O1567" s="49">
        <f>SUM(O1568+O1580+O1697)</f>
        <v>500</v>
      </c>
      <c r="P1567" s="49">
        <f t="shared" si="901"/>
        <v>0</v>
      </c>
      <c r="Q1567" s="49">
        <f t="shared" si="901"/>
        <v>0</v>
      </c>
      <c r="R1567" s="49">
        <f t="shared" si="901"/>
        <v>0</v>
      </c>
      <c r="S1567" s="49">
        <f t="shared" si="901"/>
        <v>0</v>
      </c>
      <c r="T1567" s="49">
        <f t="shared" si="901"/>
        <v>0</v>
      </c>
      <c r="U1567" s="43" t="e">
        <f>SUM(#REF!+#REF!)</f>
        <v>#REF!</v>
      </c>
      <c r="V1567" s="49">
        <f>SUM(V1568+V1580+V1697)</f>
        <v>0</v>
      </c>
      <c r="W1567" s="43">
        <f t="shared" si="890"/>
        <v>32000</v>
      </c>
      <c r="X1567" s="49">
        <f>SUM(X1580)</f>
        <v>33280</v>
      </c>
      <c r="Y1567" s="49">
        <f>SUM(Y1580)</f>
        <v>33613</v>
      </c>
    </row>
    <row r="1568" spans="1:25" s="46" customFormat="1" ht="13.7" hidden="1" customHeight="1" x14ac:dyDescent="0.25">
      <c r="B1568" s="50">
        <v>31</v>
      </c>
      <c r="D1568" s="49">
        <f>SUM(D1569+D1574+D1576)</f>
        <v>0</v>
      </c>
      <c r="E1568" s="49">
        <f>SUM(E1569+E1574+E1576)</f>
        <v>0</v>
      </c>
      <c r="F1568" s="43">
        <f t="shared" si="899"/>
        <v>0</v>
      </c>
      <c r="G1568" s="49"/>
      <c r="H1568" s="49">
        <f>SUM(H1569+H1574+H1576)</f>
        <v>0</v>
      </c>
      <c r="I1568" s="368">
        <f>SUM(I1569+I1574+I1576)</f>
        <v>0</v>
      </c>
      <c r="J1568" s="49">
        <f t="shared" ref="J1568:T1568" si="903">SUM(J1569+J1574+J1576)</f>
        <v>0</v>
      </c>
      <c r="K1568" s="49">
        <f t="shared" ref="K1568" si="904">SUM(K1569+K1574+K1576)</f>
        <v>0</v>
      </c>
      <c r="L1568" s="49">
        <f t="shared" si="903"/>
        <v>0</v>
      </c>
      <c r="M1568" s="368">
        <f t="shared" si="903"/>
        <v>0</v>
      </c>
      <c r="N1568" s="49">
        <f>SUM(N1569+N1574+N1576)</f>
        <v>0</v>
      </c>
      <c r="O1568" s="49">
        <f>SUM(O1569+O1574+O1576)</f>
        <v>0</v>
      </c>
      <c r="P1568" s="49">
        <f t="shared" si="903"/>
        <v>0</v>
      </c>
      <c r="Q1568" s="49">
        <f t="shared" si="903"/>
        <v>0</v>
      </c>
      <c r="R1568" s="49">
        <f t="shared" si="903"/>
        <v>0</v>
      </c>
      <c r="S1568" s="49">
        <f t="shared" si="903"/>
        <v>0</v>
      </c>
      <c r="T1568" s="49">
        <f t="shared" si="903"/>
        <v>0</v>
      </c>
      <c r="U1568" s="43" t="e">
        <f>SUM(#REF!+#REF!)</f>
        <v>#REF!</v>
      </c>
      <c r="V1568" s="49">
        <f>SUM(V1569+V1574+V1576)</f>
        <v>0</v>
      </c>
      <c r="W1568" s="43">
        <f t="shared" si="890"/>
        <v>0</v>
      </c>
      <c r="X1568" s="368"/>
      <c r="Y1568" s="49"/>
    </row>
    <row r="1569" spans="1:25" s="46" customFormat="1" ht="13.7" hidden="1" customHeight="1" x14ac:dyDescent="0.25">
      <c r="B1569" s="50">
        <v>311</v>
      </c>
      <c r="D1569" s="49">
        <f>SUM(D1570+D1571+D1572+D1573)</f>
        <v>0</v>
      </c>
      <c r="E1569" s="49">
        <f>SUM(E1570+E1571+E1572+E1573)</f>
        <v>0</v>
      </c>
      <c r="F1569" s="43">
        <f t="shared" si="899"/>
        <v>0</v>
      </c>
      <c r="G1569" s="49"/>
      <c r="H1569" s="49">
        <f>SUM(H1570+H1571+H1572+H1573)</f>
        <v>0</v>
      </c>
      <c r="I1569" s="368">
        <f>SUM(I1570+I1571+I1572+I1573)</f>
        <v>0</v>
      </c>
      <c r="J1569" s="49">
        <f t="shared" ref="J1569:T1569" si="905">SUM(J1570+J1571+J1572+J1573)</f>
        <v>0</v>
      </c>
      <c r="K1569" s="49">
        <f t="shared" ref="K1569" si="906">SUM(K1570+K1571+K1572+K1573)</f>
        <v>0</v>
      </c>
      <c r="L1569" s="49">
        <f t="shared" si="905"/>
        <v>0</v>
      </c>
      <c r="M1569" s="368">
        <f t="shared" si="905"/>
        <v>0</v>
      </c>
      <c r="N1569" s="49">
        <f>SUM(N1570+N1571+N1572+N1573)</f>
        <v>0</v>
      </c>
      <c r="O1569" s="49">
        <f>SUM(O1570+O1571+O1572+O1573)</f>
        <v>0</v>
      </c>
      <c r="P1569" s="49">
        <f t="shared" si="905"/>
        <v>0</v>
      </c>
      <c r="Q1569" s="49">
        <f t="shared" si="905"/>
        <v>0</v>
      </c>
      <c r="R1569" s="49">
        <f t="shared" si="905"/>
        <v>0</v>
      </c>
      <c r="S1569" s="49">
        <f t="shared" si="905"/>
        <v>0</v>
      </c>
      <c r="T1569" s="49">
        <f t="shared" si="905"/>
        <v>0</v>
      </c>
      <c r="U1569" s="43" t="e">
        <f>SUM(#REF!+#REF!)</f>
        <v>#REF!</v>
      </c>
      <c r="V1569" s="49">
        <f>SUM(V1570+V1571+V1572+V1573)</f>
        <v>0</v>
      </c>
      <c r="W1569" s="43">
        <f t="shared" si="890"/>
        <v>0</v>
      </c>
      <c r="X1569" s="49">
        <f>SUM(X1570+X1571+X1572+X1573)</f>
        <v>0</v>
      </c>
      <c r="Y1569" s="49">
        <f>SUM(Y1570+Y1571+Y1572+Y1573)</f>
        <v>0</v>
      </c>
    </row>
    <row r="1570" spans="1:25" s="57" customFormat="1" ht="13.7" hidden="1" customHeight="1" x14ac:dyDescent="0.25">
      <c r="A1570" s="52"/>
      <c r="B1570" s="53" t="s">
        <v>75</v>
      </c>
      <c r="C1570" s="54" t="s">
        <v>76</v>
      </c>
      <c r="D1570" s="55"/>
      <c r="E1570" s="55"/>
      <c r="F1570" s="43">
        <f t="shared" si="899"/>
        <v>0</v>
      </c>
      <c r="G1570" s="43"/>
      <c r="H1570" s="55"/>
      <c r="I1570" s="505"/>
      <c r="J1570" s="55"/>
      <c r="K1570" s="55"/>
      <c r="L1570" s="55"/>
      <c r="M1570" s="505"/>
      <c r="N1570" s="55"/>
      <c r="O1570" s="55"/>
      <c r="P1570" s="55"/>
      <c r="Q1570" s="55"/>
      <c r="R1570" s="55"/>
      <c r="S1570" s="55"/>
      <c r="T1570" s="55"/>
      <c r="U1570" s="43" t="e">
        <f>SUM(#REF!+#REF!)</f>
        <v>#REF!</v>
      </c>
      <c r="V1570" s="55"/>
      <c r="W1570" s="43">
        <f t="shared" si="890"/>
        <v>0</v>
      </c>
      <c r="X1570" s="55"/>
      <c r="Y1570" s="55"/>
    </row>
    <row r="1571" spans="1:25" s="57" customFormat="1" ht="13.7" hidden="1" customHeight="1" x14ac:dyDescent="0.25">
      <c r="A1571" s="52"/>
      <c r="B1571" s="53" t="s">
        <v>77</v>
      </c>
      <c r="C1571" s="54" t="s">
        <v>78</v>
      </c>
      <c r="D1571" s="55"/>
      <c r="E1571" s="55"/>
      <c r="F1571" s="43">
        <f t="shared" si="899"/>
        <v>0</v>
      </c>
      <c r="G1571" s="43"/>
      <c r="H1571" s="55"/>
      <c r="I1571" s="505"/>
      <c r="J1571" s="55"/>
      <c r="K1571" s="55"/>
      <c r="L1571" s="55"/>
      <c r="M1571" s="505"/>
      <c r="N1571" s="55"/>
      <c r="O1571" s="55"/>
      <c r="P1571" s="55"/>
      <c r="Q1571" s="55"/>
      <c r="R1571" s="55"/>
      <c r="S1571" s="55"/>
      <c r="T1571" s="55"/>
      <c r="U1571" s="43" t="e">
        <f>SUM(#REF!+#REF!)</f>
        <v>#REF!</v>
      </c>
      <c r="V1571" s="55"/>
      <c r="W1571" s="43">
        <f t="shared" si="890"/>
        <v>0</v>
      </c>
      <c r="X1571" s="55"/>
      <c r="Y1571" s="55"/>
    </row>
    <row r="1572" spans="1:25" s="57" customFormat="1" ht="13.7" hidden="1" customHeight="1" x14ac:dyDescent="0.25">
      <c r="A1572" s="52"/>
      <c r="B1572" s="53" t="s">
        <v>79</v>
      </c>
      <c r="C1572" s="54" t="s">
        <v>80</v>
      </c>
      <c r="D1572" s="55"/>
      <c r="E1572" s="55"/>
      <c r="F1572" s="43">
        <f t="shared" si="899"/>
        <v>0</v>
      </c>
      <c r="G1572" s="43"/>
      <c r="H1572" s="55"/>
      <c r="I1572" s="505"/>
      <c r="J1572" s="55"/>
      <c r="K1572" s="55"/>
      <c r="L1572" s="55"/>
      <c r="M1572" s="505"/>
      <c r="N1572" s="55"/>
      <c r="O1572" s="55"/>
      <c r="P1572" s="55"/>
      <c r="Q1572" s="55"/>
      <c r="R1572" s="55"/>
      <c r="S1572" s="55"/>
      <c r="T1572" s="55"/>
      <c r="U1572" s="43" t="e">
        <f>SUM(#REF!+#REF!)</f>
        <v>#REF!</v>
      </c>
      <c r="V1572" s="55"/>
      <c r="W1572" s="43">
        <f t="shared" si="890"/>
        <v>0</v>
      </c>
      <c r="X1572" s="55"/>
      <c r="Y1572" s="55"/>
    </row>
    <row r="1573" spans="1:25" s="57" customFormat="1" ht="13.7" hidden="1" customHeight="1" x14ac:dyDescent="0.25">
      <c r="A1573" s="52"/>
      <c r="B1573" s="53" t="s">
        <v>81</v>
      </c>
      <c r="C1573" s="54" t="s">
        <v>82</v>
      </c>
      <c r="D1573" s="55"/>
      <c r="E1573" s="55"/>
      <c r="F1573" s="43">
        <f t="shared" si="899"/>
        <v>0</v>
      </c>
      <c r="G1573" s="43"/>
      <c r="H1573" s="55"/>
      <c r="I1573" s="505"/>
      <c r="J1573" s="55"/>
      <c r="K1573" s="55"/>
      <c r="L1573" s="55"/>
      <c r="M1573" s="505"/>
      <c r="N1573" s="55"/>
      <c r="O1573" s="55"/>
      <c r="P1573" s="55"/>
      <c r="Q1573" s="55"/>
      <c r="R1573" s="55"/>
      <c r="S1573" s="55"/>
      <c r="T1573" s="55"/>
      <c r="U1573" s="43" t="e">
        <f>SUM(#REF!+#REF!)</f>
        <v>#REF!</v>
      </c>
      <c r="V1573" s="55"/>
      <c r="W1573" s="43">
        <f t="shared" si="890"/>
        <v>0</v>
      </c>
      <c r="X1573" s="55"/>
      <c r="Y1573" s="55"/>
    </row>
    <row r="1574" spans="1:25" s="61" customFormat="1" ht="13.7" hidden="1" customHeight="1" x14ac:dyDescent="0.25">
      <c r="A1574" s="58"/>
      <c r="B1574" s="58">
        <v>312</v>
      </c>
      <c r="C1574" s="59"/>
      <c r="D1574" s="60">
        <f>SUM(D1575)</f>
        <v>0</v>
      </c>
      <c r="E1574" s="60">
        <f t="shared" ref="E1574:V1574" si="907">SUM(E1575)</f>
        <v>0</v>
      </c>
      <c r="F1574" s="43">
        <f t="shared" si="899"/>
        <v>0</v>
      </c>
      <c r="G1574" s="60"/>
      <c r="H1574" s="60">
        <f t="shared" si="907"/>
        <v>0</v>
      </c>
      <c r="I1574" s="506">
        <f t="shared" si="907"/>
        <v>0</v>
      </c>
      <c r="J1574" s="60">
        <f t="shared" si="907"/>
        <v>0</v>
      </c>
      <c r="K1574" s="60">
        <f t="shared" si="907"/>
        <v>0</v>
      </c>
      <c r="L1574" s="60">
        <f t="shared" si="907"/>
        <v>0</v>
      </c>
      <c r="M1574" s="506">
        <f t="shared" si="907"/>
        <v>0</v>
      </c>
      <c r="N1574" s="60">
        <f t="shared" si="907"/>
        <v>0</v>
      </c>
      <c r="O1574" s="60">
        <f t="shared" si="907"/>
        <v>0</v>
      </c>
      <c r="P1574" s="60">
        <f t="shared" si="907"/>
        <v>0</v>
      </c>
      <c r="Q1574" s="60">
        <f t="shared" si="907"/>
        <v>0</v>
      </c>
      <c r="R1574" s="60">
        <f t="shared" si="907"/>
        <v>0</v>
      </c>
      <c r="S1574" s="60">
        <f t="shared" si="907"/>
        <v>0</v>
      </c>
      <c r="T1574" s="60">
        <f t="shared" si="907"/>
        <v>0</v>
      </c>
      <c r="U1574" s="43" t="e">
        <f>SUM(#REF!+#REF!)</f>
        <v>#REF!</v>
      </c>
      <c r="V1574" s="60">
        <f t="shared" si="907"/>
        <v>0</v>
      </c>
      <c r="W1574" s="43">
        <f t="shared" si="890"/>
        <v>0</v>
      </c>
      <c r="X1574" s="60">
        <f>SUM(X1575)</f>
        <v>0</v>
      </c>
      <c r="Y1574" s="60">
        <f>SUM(Y1575)</f>
        <v>0</v>
      </c>
    </row>
    <row r="1575" spans="1:25" s="57" customFormat="1" ht="13.7" hidden="1" customHeight="1" x14ac:dyDescent="0.25">
      <c r="A1575" s="52"/>
      <c r="B1575" s="53" t="s">
        <v>83</v>
      </c>
      <c r="C1575" s="54" t="s">
        <v>84</v>
      </c>
      <c r="D1575" s="55"/>
      <c r="E1575" s="55"/>
      <c r="F1575" s="43">
        <f t="shared" si="899"/>
        <v>0</v>
      </c>
      <c r="G1575" s="43"/>
      <c r="H1575" s="55"/>
      <c r="I1575" s="505"/>
      <c r="J1575" s="55"/>
      <c r="K1575" s="55"/>
      <c r="L1575" s="55"/>
      <c r="M1575" s="505"/>
      <c r="N1575" s="55"/>
      <c r="O1575" s="55"/>
      <c r="P1575" s="55"/>
      <c r="Q1575" s="55"/>
      <c r="R1575" s="55"/>
      <c r="S1575" s="55"/>
      <c r="T1575" s="55"/>
      <c r="U1575" s="43" t="e">
        <f>SUM(#REF!+#REF!)</f>
        <v>#REF!</v>
      </c>
      <c r="V1575" s="55"/>
      <c r="W1575" s="43">
        <f t="shared" si="890"/>
        <v>0</v>
      </c>
      <c r="X1575" s="55"/>
      <c r="Y1575" s="55"/>
    </row>
    <row r="1576" spans="1:25" s="61" customFormat="1" hidden="1" x14ac:dyDescent="0.25">
      <c r="A1576" s="58"/>
      <c r="B1576" s="58">
        <v>313</v>
      </c>
      <c r="C1576" s="59"/>
      <c r="D1576" s="60">
        <f>SUM(D1577+D1578+D1579)</f>
        <v>0</v>
      </c>
      <c r="E1576" s="60">
        <f>SUM(E1577+E1578+E1579)</f>
        <v>0</v>
      </c>
      <c r="F1576" s="43">
        <f t="shared" si="899"/>
        <v>0</v>
      </c>
      <c r="G1576" s="60"/>
      <c r="H1576" s="60">
        <f>SUM(H1577+H1578+H1579)</f>
        <v>0</v>
      </c>
      <c r="I1576" s="506">
        <f>SUM(I1577+I1578+I1579)</f>
        <v>0</v>
      </c>
      <c r="J1576" s="60">
        <f t="shared" ref="J1576:T1576" si="908">SUM(J1577+J1578+J1579)</f>
        <v>0</v>
      </c>
      <c r="K1576" s="60">
        <f t="shared" ref="K1576" si="909">SUM(K1577+K1578+K1579)</f>
        <v>0</v>
      </c>
      <c r="L1576" s="60">
        <f t="shared" si="908"/>
        <v>0</v>
      </c>
      <c r="M1576" s="506">
        <f t="shared" si="908"/>
        <v>0</v>
      </c>
      <c r="N1576" s="60">
        <f>SUM(N1577+N1578+N1579)</f>
        <v>0</v>
      </c>
      <c r="O1576" s="60">
        <f>SUM(O1577+O1578+O1579)</f>
        <v>0</v>
      </c>
      <c r="P1576" s="60">
        <f t="shared" si="908"/>
        <v>0</v>
      </c>
      <c r="Q1576" s="60">
        <f t="shared" si="908"/>
        <v>0</v>
      </c>
      <c r="R1576" s="60">
        <f t="shared" si="908"/>
        <v>0</v>
      </c>
      <c r="S1576" s="60">
        <f t="shared" si="908"/>
        <v>0</v>
      </c>
      <c r="T1576" s="60">
        <f t="shared" si="908"/>
        <v>0</v>
      </c>
      <c r="U1576" s="43" t="e">
        <f>SUM(#REF!+#REF!)</f>
        <v>#REF!</v>
      </c>
      <c r="V1576" s="60">
        <f>SUM(V1577+V1578+V1579)</f>
        <v>0</v>
      </c>
      <c r="W1576" s="43">
        <f t="shared" si="890"/>
        <v>0</v>
      </c>
      <c r="X1576" s="60">
        <f>SUM(X1577+X1578+X1579)</f>
        <v>0</v>
      </c>
      <c r="Y1576" s="60">
        <f>SUM(Y1577+Y1578+Y1579)</f>
        <v>0</v>
      </c>
    </row>
    <row r="1577" spans="1:25" s="57" customFormat="1" hidden="1" x14ac:dyDescent="0.25">
      <c r="A1577" s="52"/>
      <c r="B1577" s="53" t="s">
        <v>85</v>
      </c>
      <c r="C1577" s="54" t="s">
        <v>86</v>
      </c>
      <c r="D1577" s="55"/>
      <c r="E1577" s="55"/>
      <c r="F1577" s="43">
        <f t="shared" si="899"/>
        <v>0</v>
      </c>
      <c r="G1577" s="43"/>
      <c r="H1577" s="55"/>
      <c r="I1577" s="505"/>
      <c r="J1577" s="55"/>
      <c r="K1577" s="55"/>
      <c r="L1577" s="55"/>
      <c r="M1577" s="505"/>
      <c r="N1577" s="55"/>
      <c r="O1577" s="55"/>
      <c r="P1577" s="55"/>
      <c r="Q1577" s="55"/>
      <c r="R1577" s="55"/>
      <c r="S1577" s="55"/>
      <c r="T1577" s="55"/>
      <c r="U1577" s="43" t="e">
        <f>SUM(#REF!+#REF!)</f>
        <v>#REF!</v>
      </c>
      <c r="V1577" s="55"/>
      <c r="W1577" s="43">
        <f t="shared" si="890"/>
        <v>0</v>
      </c>
      <c r="X1577" s="55"/>
      <c r="Y1577" s="55"/>
    </row>
    <row r="1578" spans="1:25" s="57" customFormat="1" hidden="1" x14ac:dyDescent="0.25">
      <c r="A1578" s="52"/>
      <c r="B1578" s="53" t="s">
        <v>87</v>
      </c>
      <c r="C1578" s="54" t="s">
        <v>88</v>
      </c>
      <c r="D1578" s="55"/>
      <c r="E1578" s="55"/>
      <c r="F1578" s="43">
        <f t="shared" si="899"/>
        <v>0</v>
      </c>
      <c r="G1578" s="43"/>
      <c r="H1578" s="55"/>
      <c r="I1578" s="505"/>
      <c r="J1578" s="55"/>
      <c r="K1578" s="55"/>
      <c r="L1578" s="55"/>
      <c r="M1578" s="505"/>
      <c r="N1578" s="55"/>
      <c r="O1578" s="55"/>
      <c r="P1578" s="55"/>
      <c r="Q1578" s="55"/>
      <c r="R1578" s="55"/>
      <c r="S1578" s="55"/>
      <c r="T1578" s="55"/>
      <c r="U1578" s="43" t="e">
        <f>SUM(#REF!+#REF!)</f>
        <v>#REF!</v>
      </c>
      <c r="V1578" s="55"/>
      <c r="W1578" s="43">
        <f t="shared" si="890"/>
        <v>0</v>
      </c>
      <c r="X1578" s="55"/>
      <c r="Y1578" s="55"/>
    </row>
    <row r="1579" spans="1:25" s="57" customFormat="1" ht="12.75" hidden="1" customHeight="1" x14ac:dyDescent="0.25">
      <c r="A1579" s="52"/>
      <c r="B1579" s="53" t="s">
        <v>89</v>
      </c>
      <c r="C1579" s="54" t="s">
        <v>90</v>
      </c>
      <c r="D1579" s="55"/>
      <c r="E1579" s="55"/>
      <c r="F1579" s="43">
        <f t="shared" si="899"/>
        <v>0</v>
      </c>
      <c r="G1579" s="43"/>
      <c r="H1579" s="55"/>
      <c r="I1579" s="505"/>
      <c r="J1579" s="55"/>
      <c r="K1579" s="55"/>
      <c r="L1579" s="55"/>
      <c r="M1579" s="505"/>
      <c r="N1579" s="55"/>
      <c r="O1579" s="55"/>
      <c r="P1579" s="55"/>
      <c r="Q1579" s="55"/>
      <c r="R1579" s="55"/>
      <c r="S1579" s="55"/>
      <c r="T1579" s="55"/>
      <c r="U1579" s="43" t="e">
        <f>SUM(#REF!+#REF!)</f>
        <v>#REF!</v>
      </c>
      <c r="V1579" s="55"/>
      <c r="W1579" s="43">
        <f t="shared" si="890"/>
        <v>0</v>
      </c>
      <c r="X1579" s="55"/>
      <c r="Y1579" s="55"/>
    </row>
    <row r="1580" spans="1:25" s="61" customFormat="1" ht="12.75" customHeight="1" x14ac:dyDescent="0.25">
      <c r="A1580" s="58"/>
      <c r="B1580" s="58">
        <v>37</v>
      </c>
      <c r="C1580" s="59"/>
      <c r="D1580" s="60">
        <f>SUM(D1581+D1586+D1677+D1687+D1689)</f>
        <v>0</v>
      </c>
      <c r="E1580" s="60">
        <f>SUM(E1581+E1586+E1677+E1687+E1689)</f>
        <v>0</v>
      </c>
      <c r="F1580" s="43">
        <f t="shared" si="899"/>
        <v>32000</v>
      </c>
      <c r="G1580" s="60"/>
      <c r="H1580" s="60">
        <f>SUM(H1581+H1586+H1677+H1687+H1689)</f>
        <v>31500</v>
      </c>
      <c r="I1580" s="506">
        <f>SUM(I1581+I1586+I1677+I1687+I1689)</f>
        <v>0</v>
      </c>
      <c r="J1580" s="60">
        <f t="shared" ref="J1580:T1580" si="910">SUM(J1581+J1586+J1677+J1687+J1689)</f>
        <v>0</v>
      </c>
      <c r="K1580" s="60">
        <f t="shared" ref="K1580" si="911">SUM(K1581+K1586+K1677+K1687+K1689)</f>
        <v>0</v>
      </c>
      <c r="L1580" s="60">
        <f t="shared" si="910"/>
        <v>0</v>
      </c>
      <c r="M1580" s="506">
        <f t="shared" si="910"/>
        <v>0</v>
      </c>
      <c r="N1580" s="60">
        <f>SUM(N1581+N1586+N1677+N1687+N1689)</f>
        <v>0</v>
      </c>
      <c r="O1580" s="60">
        <f>SUM(O1581+O1586+O1677+O1687+O1689)</f>
        <v>500</v>
      </c>
      <c r="P1580" s="60">
        <f t="shared" si="910"/>
        <v>0</v>
      </c>
      <c r="Q1580" s="60">
        <f t="shared" si="910"/>
        <v>0</v>
      </c>
      <c r="R1580" s="60">
        <f t="shared" si="910"/>
        <v>0</v>
      </c>
      <c r="S1580" s="60">
        <f t="shared" si="910"/>
        <v>0</v>
      </c>
      <c r="T1580" s="60">
        <f t="shared" si="910"/>
        <v>0</v>
      </c>
      <c r="U1580" s="43" t="e">
        <f>SUM(#REF!+#REF!)</f>
        <v>#REF!</v>
      </c>
      <c r="V1580" s="60">
        <f>SUM(V1581+V1586+V1677+V1687+V1689)</f>
        <v>0</v>
      </c>
      <c r="W1580" s="43">
        <f t="shared" si="890"/>
        <v>32000</v>
      </c>
      <c r="X1580" s="60">
        <v>33280</v>
      </c>
      <c r="Y1580" s="60">
        <v>33613</v>
      </c>
    </row>
    <row r="1581" spans="1:25" s="61" customFormat="1" ht="12.75" hidden="1" customHeight="1" x14ac:dyDescent="0.25">
      <c r="A1581" s="58"/>
      <c r="B1581" s="58">
        <v>321</v>
      </c>
      <c r="C1581" s="59"/>
      <c r="D1581" s="60">
        <f>SUM(D1582+D1583+D1584+D1585)</f>
        <v>0</v>
      </c>
      <c r="E1581" s="60">
        <f>SUM(E1582+E1583+E1584+E1585)</f>
        <v>0</v>
      </c>
      <c r="F1581" s="43">
        <f t="shared" si="899"/>
        <v>0</v>
      </c>
      <c r="G1581" s="60"/>
      <c r="H1581" s="60">
        <f>SUM(H1582+H1583+H1584+H1585)</f>
        <v>0</v>
      </c>
      <c r="I1581" s="506">
        <f>SUM(I1582+I1583+I1584+I1585)</f>
        <v>0</v>
      </c>
      <c r="J1581" s="60">
        <f t="shared" ref="J1581:T1581" si="912">SUM(J1582+J1583+J1584+J1585)</f>
        <v>0</v>
      </c>
      <c r="K1581" s="60">
        <f t="shared" ref="K1581" si="913">SUM(K1582+K1583+K1584+K1585)</f>
        <v>0</v>
      </c>
      <c r="L1581" s="60">
        <f t="shared" si="912"/>
        <v>0</v>
      </c>
      <c r="M1581" s="506">
        <f t="shared" si="912"/>
        <v>0</v>
      </c>
      <c r="N1581" s="60">
        <f>SUM(N1582+N1583+N1584+N1585)</f>
        <v>0</v>
      </c>
      <c r="O1581" s="60">
        <f>SUM(O1582+O1583+O1584+O1585)</f>
        <v>0</v>
      </c>
      <c r="P1581" s="60">
        <f t="shared" si="912"/>
        <v>0</v>
      </c>
      <c r="Q1581" s="60">
        <f t="shared" si="912"/>
        <v>0</v>
      </c>
      <c r="R1581" s="60">
        <f t="shared" si="912"/>
        <v>0</v>
      </c>
      <c r="S1581" s="60">
        <f t="shared" si="912"/>
        <v>0</v>
      </c>
      <c r="T1581" s="60">
        <f t="shared" si="912"/>
        <v>0</v>
      </c>
      <c r="U1581" s="43" t="e">
        <f>SUM(#REF!+#REF!)</f>
        <v>#REF!</v>
      </c>
      <c r="V1581" s="60">
        <f>SUM(V1582+V1583+V1584+V1585)</f>
        <v>0</v>
      </c>
      <c r="W1581" s="43">
        <f t="shared" si="890"/>
        <v>0</v>
      </c>
      <c r="X1581" s="51">
        <v>0</v>
      </c>
      <c r="Y1581" s="60">
        <f>SUM(Y1582+Y1583+Y1584+Y1585)</f>
        <v>0</v>
      </c>
    </row>
    <row r="1582" spans="1:25" s="57" customFormat="1" hidden="1" x14ac:dyDescent="0.25">
      <c r="A1582" s="52"/>
      <c r="B1582" s="53" t="s">
        <v>91</v>
      </c>
      <c r="C1582" s="54" t="s">
        <v>92</v>
      </c>
      <c r="D1582" s="55"/>
      <c r="E1582" s="55"/>
      <c r="F1582" s="43">
        <f t="shared" si="899"/>
        <v>0</v>
      </c>
      <c r="G1582" s="43"/>
      <c r="H1582" s="55"/>
      <c r="I1582" s="505"/>
      <c r="J1582" s="55"/>
      <c r="K1582" s="55"/>
      <c r="L1582" s="55"/>
      <c r="M1582" s="505"/>
      <c r="N1582" s="55"/>
      <c r="O1582" s="55"/>
      <c r="P1582" s="55"/>
      <c r="Q1582" s="55"/>
      <c r="R1582" s="55"/>
      <c r="S1582" s="55"/>
      <c r="T1582" s="55"/>
      <c r="U1582" s="43" t="e">
        <f>SUM(#REF!+#REF!)</f>
        <v>#REF!</v>
      </c>
      <c r="V1582" s="55"/>
      <c r="W1582" s="43">
        <f t="shared" si="890"/>
        <v>0</v>
      </c>
      <c r="X1582" s="56"/>
      <c r="Y1582" s="55"/>
    </row>
    <row r="1583" spans="1:25" s="57" customFormat="1" hidden="1" x14ac:dyDescent="0.25">
      <c r="A1583" s="52"/>
      <c r="B1583" s="53" t="s">
        <v>93</v>
      </c>
      <c r="C1583" s="54" t="s">
        <v>94</v>
      </c>
      <c r="D1583" s="55"/>
      <c r="E1583" s="55"/>
      <c r="F1583" s="43">
        <f t="shared" si="899"/>
        <v>0</v>
      </c>
      <c r="G1583" s="43"/>
      <c r="H1583" s="55"/>
      <c r="I1583" s="505"/>
      <c r="J1583" s="55"/>
      <c r="K1583" s="55"/>
      <c r="L1583" s="55"/>
      <c r="M1583" s="505"/>
      <c r="N1583" s="55"/>
      <c r="O1583" s="55"/>
      <c r="P1583" s="55"/>
      <c r="Q1583" s="55"/>
      <c r="R1583" s="55"/>
      <c r="S1583" s="55"/>
      <c r="T1583" s="55"/>
      <c r="U1583" s="43" t="e">
        <f>SUM(#REF!+#REF!)</f>
        <v>#REF!</v>
      </c>
      <c r="V1583" s="55"/>
      <c r="W1583" s="43">
        <f t="shared" si="890"/>
        <v>0</v>
      </c>
      <c r="X1583" s="56"/>
      <c r="Y1583" s="55"/>
    </row>
    <row r="1584" spans="1:25" s="57" customFormat="1" hidden="1" x14ac:dyDescent="0.25">
      <c r="A1584" s="52"/>
      <c r="B1584" s="53" t="s">
        <v>95</v>
      </c>
      <c r="C1584" s="54" t="s">
        <v>96</v>
      </c>
      <c r="D1584" s="55"/>
      <c r="E1584" s="55"/>
      <c r="F1584" s="43">
        <f t="shared" si="899"/>
        <v>0</v>
      </c>
      <c r="G1584" s="43"/>
      <c r="H1584" s="55"/>
      <c r="I1584" s="505"/>
      <c r="J1584" s="55"/>
      <c r="K1584" s="55"/>
      <c r="L1584" s="55"/>
      <c r="M1584" s="505"/>
      <c r="N1584" s="55"/>
      <c r="O1584" s="55"/>
      <c r="P1584" s="55"/>
      <c r="Q1584" s="55"/>
      <c r="R1584" s="55"/>
      <c r="S1584" s="55"/>
      <c r="T1584" s="55"/>
      <c r="U1584" s="43" t="e">
        <f>SUM(#REF!+#REF!)</f>
        <v>#REF!</v>
      </c>
      <c r="V1584" s="55"/>
      <c r="W1584" s="43">
        <f t="shared" si="890"/>
        <v>0</v>
      </c>
      <c r="X1584" s="56"/>
      <c r="Y1584" s="55"/>
    </row>
    <row r="1585" spans="1:25" s="57" customFormat="1" hidden="1" x14ac:dyDescent="0.25">
      <c r="A1585" s="52"/>
      <c r="B1585" s="52">
        <v>3214</v>
      </c>
      <c r="C1585" s="54" t="s">
        <v>97</v>
      </c>
      <c r="D1585" s="55"/>
      <c r="E1585" s="55"/>
      <c r="F1585" s="43">
        <f t="shared" si="899"/>
        <v>0</v>
      </c>
      <c r="G1585" s="43"/>
      <c r="H1585" s="55"/>
      <c r="I1585" s="505"/>
      <c r="J1585" s="55"/>
      <c r="K1585" s="55"/>
      <c r="L1585" s="55"/>
      <c r="M1585" s="505"/>
      <c r="N1585" s="55"/>
      <c r="O1585" s="55"/>
      <c r="P1585" s="55"/>
      <c r="Q1585" s="55"/>
      <c r="R1585" s="55"/>
      <c r="S1585" s="55"/>
      <c r="T1585" s="55"/>
      <c r="U1585" s="43" t="e">
        <f>SUM(#REF!+#REF!)</f>
        <v>#REF!</v>
      </c>
      <c r="V1585" s="55"/>
      <c r="W1585" s="43">
        <f t="shared" si="890"/>
        <v>0</v>
      </c>
      <c r="X1585" s="56"/>
      <c r="Y1585" s="55"/>
    </row>
    <row r="1586" spans="1:25" s="61" customFormat="1" x14ac:dyDescent="0.25">
      <c r="A1586" s="58"/>
      <c r="B1586" s="58">
        <v>372</v>
      </c>
      <c r="C1586" s="59"/>
      <c r="D1586" s="60">
        <f>SUM(D1587+D1641+D1673+D1674+D1675+D1676)</f>
        <v>0</v>
      </c>
      <c r="E1586" s="60">
        <f>SUM(E1587+E1641+E1673+E1674+E1675+E1676)</f>
        <v>0</v>
      </c>
      <c r="F1586" s="43">
        <f t="shared" si="899"/>
        <v>32000</v>
      </c>
      <c r="G1586" s="60"/>
      <c r="H1586" s="60">
        <f>SUM(H1587)</f>
        <v>31500</v>
      </c>
      <c r="I1586" s="506">
        <f>SUM(I1587+I1641+I1673+I1674+I1675+I1676)</f>
        <v>0</v>
      </c>
      <c r="J1586" s="60">
        <f t="shared" ref="J1586:T1586" si="914">SUM(J1587+J1641+J1673+J1674+J1675+J1676)</f>
        <v>0</v>
      </c>
      <c r="K1586" s="60">
        <f t="shared" ref="K1586" si="915">SUM(K1587+K1641+K1673+K1674+K1675+K1676)</f>
        <v>0</v>
      </c>
      <c r="L1586" s="60">
        <f t="shared" si="914"/>
        <v>0</v>
      </c>
      <c r="M1586" s="506">
        <f t="shared" si="914"/>
        <v>0</v>
      </c>
      <c r="N1586" s="60">
        <f>SUM(N1587+N1641+N1673+N1674+N1675+N1676)</f>
        <v>0</v>
      </c>
      <c r="O1586" s="60">
        <f>SUM(O1587+O1641+O1673+O1674+O1675+O1676)</f>
        <v>500</v>
      </c>
      <c r="P1586" s="60">
        <f t="shared" si="914"/>
        <v>0</v>
      </c>
      <c r="Q1586" s="60">
        <f t="shared" si="914"/>
        <v>0</v>
      </c>
      <c r="R1586" s="60">
        <f t="shared" si="914"/>
        <v>0</v>
      </c>
      <c r="S1586" s="60">
        <f t="shared" si="914"/>
        <v>0</v>
      </c>
      <c r="T1586" s="60">
        <f t="shared" si="914"/>
        <v>0</v>
      </c>
      <c r="U1586" s="43" t="e">
        <f>SUM(#REF!+#REF!)</f>
        <v>#REF!</v>
      </c>
      <c r="V1586" s="60">
        <f>SUM(V1587+V1641+V1673+V1674+V1675+V1676)</f>
        <v>0</v>
      </c>
      <c r="W1586" s="43">
        <f t="shared" si="890"/>
        <v>32000</v>
      </c>
      <c r="X1586" s="51">
        <v>0</v>
      </c>
      <c r="Y1586" s="60"/>
    </row>
    <row r="1587" spans="1:25" s="57" customFormat="1" x14ac:dyDescent="0.25">
      <c r="A1587" s="52"/>
      <c r="B1587" s="53">
        <v>3722</v>
      </c>
      <c r="C1587" s="54" t="s">
        <v>213</v>
      </c>
      <c r="D1587" s="55"/>
      <c r="E1587" s="55"/>
      <c r="F1587" s="43">
        <f t="shared" si="899"/>
        <v>32000</v>
      </c>
      <c r="G1587" s="43"/>
      <c r="H1587" s="55">
        <v>31500</v>
      </c>
      <c r="I1587" s="505"/>
      <c r="J1587" s="55"/>
      <c r="K1587" s="55"/>
      <c r="L1587" s="55"/>
      <c r="M1587" s="505"/>
      <c r="N1587" s="55"/>
      <c r="O1587" s="55">
        <v>500</v>
      </c>
      <c r="P1587" s="55"/>
      <c r="Q1587" s="55"/>
      <c r="R1587" s="55"/>
      <c r="S1587" s="55"/>
      <c r="T1587" s="55"/>
      <c r="U1587" s="43" t="e">
        <f>SUM(#REF!+#REF!)</f>
        <v>#REF!</v>
      </c>
      <c r="V1587" s="55"/>
      <c r="W1587" s="43">
        <f t="shared" si="890"/>
        <v>32000</v>
      </c>
      <c r="X1587" s="56"/>
      <c r="Y1587" s="55"/>
    </row>
    <row r="1588" spans="1:25" s="57" customFormat="1" hidden="1" x14ac:dyDescent="0.25">
      <c r="A1588" s="52"/>
      <c r="B1588" s="53"/>
      <c r="C1588" s="54"/>
      <c r="D1588" s="55"/>
      <c r="E1588" s="55"/>
      <c r="F1588" s="43"/>
      <c r="G1588" s="43"/>
      <c r="H1588" s="55"/>
      <c r="I1588" s="505"/>
      <c r="J1588" s="55"/>
      <c r="K1588" s="55"/>
      <c r="L1588" s="55"/>
      <c r="M1588" s="505"/>
      <c r="N1588" s="55"/>
      <c r="O1588" s="55"/>
      <c r="P1588" s="55"/>
      <c r="Q1588" s="55"/>
      <c r="R1588" s="55"/>
      <c r="S1588" s="55"/>
      <c r="T1588" s="55"/>
      <c r="U1588" s="43"/>
      <c r="V1588" s="55"/>
      <c r="W1588" s="43">
        <f t="shared" si="890"/>
        <v>0</v>
      </c>
      <c r="X1588" s="56"/>
      <c r="Y1588" s="55"/>
    </row>
    <row r="1589" spans="1:25" s="57" customFormat="1" x14ac:dyDescent="0.25">
      <c r="A1589" s="52"/>
      <c r="B1589" s="53"/>
      <c r="C1589" s="54"/>
      <c r="D1589" s="55"/>
      <c r="E1589" s="55"/>
      <c r="F1589" s="43"/>
      <c r="G1589" s="43"/>
      <c r="H1589" s="55"/>
      <c r="I1589" s="505"/>
      <c r="J1589" s="55"/>
      <c r="K1589" s="55"/>
      <c r="L1589" s="55"/>
      <c r="M1589" s="505"/>
      <c r="N1589" s="55"/>
      <c r="O1589" s="55"/>
      <c r="P1589" s="55"/>
      <c r="Q1589" s="55"/>
      <c r="R1589" s="55"/>
      <c r="S1589" s="55"/>
      <c r="T1589" s="55"/>
      <c r="U1589" s="43"/>
      <c r="V1589" s="55"/>
      <c r="W1589" s="43">
        <f t="shared" si="890"/>
        <v>0</v>
      </c>
      <c r="X1589" s="56"/>
      <c r="Y1589" s="55"/>
    </row>
    <row r="1590" spans="1:25" s="46" customFormat="1" hidden="1" x14ac:dyDescent="0.25">
      <c r="B1590" s="47"/>
      <c r="C1590" s="48" t="s">
        <v>214</v>
      </c>
      <c r="D1590" s="49">
        <f>SUM(D1591+D1706)</f>
        <v>0</v>
      </c>
      <c r="E1590" s="49">
        <f>SUM(E1591+E1706)</f>
        <v>0</v>
      </c>
      <c r="F1590" s="43">
        <f t="shared" ref="F1590:F1607" si="916">SUM(H1590:T1590)</f>
        <v>0</v>
      </c>
      <c r="G1590" s="49"/>
      <c r="H1590" s="49">
        <f>SUM(H1591+H1706)</f>
        <v>0</v>
      </c>
      <c r="I1590" s="368">
        <f>SUM(I1591+I1706)</f>
        <v>0</v>
      </c>
      <c r="J1590" s="49">
        <f t="shared" ref="J1590:T1590" si="917">SUM(J1591+J1706)</f>
        <v>0</v>
      </c>
      <c r="K1590" s="49">
        <f t="shared" ref="K1590" si="918">SUM(K1591+K1706)</f>
        <v>0</v>
      </c>
      <c r="L1590" s="49">
        <f t="shared" si="917"/>
        <v>0</v>
      </c>
      <c r="M1590" s="368">
        <f t="shared" si="917"/>
        <v>0</v>
      </c>
      <c r="N1590" s="49">
        <f>SUM(N1591+N1706)</f>
        <v>0</v>
      </c>
      <c r="O1590" s="49">
        <f>SUM(O1591+O1706)</f>
        <v>0</v>
      </c>
      <c r="P1590" s="49">
        <f t="shared" si="917"/>
        <v>0</v>
      </c>
      <c r="Q1590" s="49">
        <f t="shared" si="917"/>
        <v>0</v>
      </c>
      <c r="R1590" s="49">
        <f t="shared" si="917"/>
        <v>0</v>
      </c>
      <c r="S1590" s="49">
        <f t="shared" si="917"/>
        <v>0</v>
      </c>
      <c r="T1590" s="49">
        <f t="shared" si="917"/>
        <v>0</v>
      </c>
      <c r="U1590" s="43" t="e">
        <f>SUM(#REF!+#REF!)</f>
        <v>#REF!</v>
      </c>
      <c r="V1590" s="49">
        <f>SUM(V1591+V1706)</f>
        <v>0</v>
      </c>
      <c r="W1590" s="43">
        <f t="shared" si="890"/>
        <v>0</v>
      </c>
      <c r="X1590" s="49">
        <f>SUM(X1591)</f>
        <v>0</v>
      </c>
      <c r="Y1590" s="49">
        <v>0</v>
      </c>
    </row>
    <row r="1591" spans="1:25" s="46" customFormat="1" hidden="1" x14ac:dyDescent="0.25">
      <c r="B1591" s="50">
        <v>3</v>
      </c>
      <c r="C1591" s="46" t="s">
        <v>74</v>
      </c>
      <c r="D1591" s="49">
        <f>SUM(D1592+D1604+D1672)</f>
        <v>0</v>
      </c>
      <c r="E1591" s="49">
        <f>SUM(E1592+E1604+E1672)</f>
        <v>0</v>
      </c>
      <c r="F1591" s="43">
        <f t="shared" si="916"/>
        <v>0</v>
      </c>
      <c r="G1591" s="49"/>
      <c r="H1591" s="49">
        <f>SUM(H1592+H1604+H1672)</f>
        <v>0</v>
      </c>
      <c r="I1591" s="368">
        <f>SUM(I1592+I1604+I1672)</f>
        <v>0</v>
      </c>
      <c r="J1591" s="49">
        <f>SUM(J1592+J1604+J1672)</f>
        <v>0</v>
      </c>
      <c r="K1591" s="49">
        <f>SUM(K1592+K1604+K1672)</f>
        <v>0</v>
      </c>
      <c r="L1591" s="49">
        <f>SUM(L1592+L1604+L1672)</f>
        <v>0</v>
      </c>
      <c r="M1591" s="368">
        <f>SUM(M1592+M1604)</f>
        <v>0</v>
      </c>
      <c r="N1591" s="49">
        <f>SUM(N1592+N1604+N1672)</f>
        <v>0</v>
      </c>
      <c r="O1591" s="49">
        <f>SUM(O1592+O1604+O1672)</f>
        <v>0</v>
      </c>
      <c r="P1591" s="49">
        <f t="shared" ref="P1591:T1591" si="919">SUM(P1592+P1604+P1672)</f>
        <v>0</v>
      </c>
      <c r="Q1591" s="49">
        <f t="shared" si="919"/>
        <v>0</v>
      </c>
      <c r="R1591" s="49">
        <f t="shared" si="919"/>
        <v>0</v>
      </c>
      <c r="S1591" s="49">
        <f t="shared" si="919"/>
        <v>0</v>
      </c>
      <c r="T1591" s="49">
        <f t="shared" si="919"/>
        <v>0</v>
      </c>
      <c r="U1591" s="43" t="e">
        <f>SUM(#REF!+#REF!)</f>
        <v>#REF!</v>
      </c>
      <c r="V1591" s="49">
        <f>SUM(V1592+V1604+V1672)</f>
        <v>0</v>
      </c>
      <c r="W1591" s="43">
        <f t="shared" si="890"/>
        <v>0</v>
      </c>
      <c r="X1591" s="49">
        <f>SUM(X1592+X1604)</f>
        <v>0</v>
      </c>
      <c r="Y1591" s="49">
        <f>SUM(Y1592+Y1604)</f>
        <v>0</v>
      </c>
    </row>
    <row r="1592" spans="1:25" s="46" customFormat="1" hidden="1" x14ac:dyDescent="0.25">
      <c r="B1592" s="50">
        <v>31</v>
      </c>
      <c r="D1592" s="49">
        <f>SUM(D1593+D1598+D1600)</f>
        <v>0</v>
      </c>
      <c r="E1592" s="49">
        <f>SUM(E1593+E1598+E1600)</f>
        <v>0</v>
      </c>
      <c r="F1592" s="43">
        <f t="shared" si="916"/>
        <v>0</v>
      </c>
      <c r="G1592" s="49"/>
      <c r="H1592" s="49">
        <f t="shared" ref="H1592:O1592" si="920">SUM(H1593+H1598+H1600)</f>
        <v>0</v>
      </c>
      <c r="I1592" s="368">
        <f t="shared" si="920"/>
        <v>0</v>
      </c>
      <c r="J1592" s="49">
        <f t="shared" si="920"/>
        <v>0</v>
      </c>
      <c r="K1592" s="49">
        <f t="shared" si="920"/>
        <v>0</v>
      </c>
      <c r="L1592" s="49">
        <f t="shared" si="920"/>
        <v>0</v>
      </c>
      <c r="M1592" s="368">
        <f t="shared" si="920"/>
        <v>0</v>
      </c>
      <c r="N1592" s="49">
        <f t="shared" si="920"/>
        <v>0</v>
      </c>
      <c r="O1592" s="49">
        <f t="shared" si="920"/>
        <v>0</v>
      </c>
      <c r="P1592" s="49">
        <f t="shared" ref="P1592:T1592" si="921">SUM(P1593+P1598+P1600)</f>
        <v>0</v>
      </c>
      <c r="Q1592" s="49">
        <f t="shared" si="921"/>
        <v>0</v>
      </c>
      <c r="R1592" s="49">
        <f t="shared" si="921"/>
        <v>0</v>
      </c>
      <c r="S1592" s="49">
        <f t="shared" si="921"/>
        <v>0</v>
      </c>
      <c r="T1592" s="49">
        <f t="shared" si="921"/>
        <v>0</v>
      </c>
      <c r="U1592" s="43" t="e">
        <f>SUM(#REF!+#REF!)</f>
        <v>#REF!</v>
      </c>
      <c r="V1592" s="49">
        <f>SUM(V1593+V1598+V1600)</f>
        <v>0</v>
      </c>
      <c r="W1592" s="43">
        <f t="shared" si="890"/>
        <v>0</v>
      </c>
      <c r="X1592" s="49">
        <f>SUM(W1592*1.02)</f>
        <v>0</v>
      </c>
      <c r="Y1592" s="49">
        <f>SUM(X1592*1.037)</f>
        <v>0</v>
      </c>
    </row>
    <row r="1593" spans="1:25" s="46" customFormat="1" hidden="1" x14ac:dyDescent="0.25">
      <c r="B1593" s="50">
        <v>311</v>
      </c>
      <c r="D1593" s="49">
        <f>SUM(D1594+D1595+D1596+D1597)</f>
        <v>0</v>
      </c>
      <c r="E1593" s="49">
        <f>SUM(E1594+E1595+E1596+E1597)</f>
        <v>0</v>
      </c>
      <c r="F1593" s="43">
        <f t="shared" si="916"/>
        <v>0</v>
      </c>
      <c r="G1593" s="49"/>
      <c r="H1593" s="49">
        <f>SUM(H1594+H1595+H1596+H1597)</f>
        <v>0</v>
      </c>
      <c r="I1593" s="368">
        <f>SUM(I1594+I1595+I1596+I1597)</f>
        <v>0</v>
      </c>
      <c r="J1593" s="49">
        <f t="shared" ref="J1593:T1593" si="922">SUM(J1594+J1595+J1596+J1597)</f>
        <v>0</v>
      </c>
      <c r="K1593" s="49">
        <f t="shared" ref="K1593" si="923">SUM(K1594+K1595+K1596+K1597)</f>
        <v>0</v>
      </c>
      <c r="L1593" s="49">
        <f t="shared" si="922"/>
        <v>0</v>
      </c>
      <c r="M1593" s="368">
        <f t="shared" si="922"/>
        <v>0</v>
      </c>
      <c r="N1593" s="49">
        <f>SUM(N1594+N1595+N1596+N1597)</f>
        <v>0</v>
      </c>
      <c r="O1593" s="49">
        <f>SUM(O1594+O1595+O1596+O1597)</f>
        <v>0</v>
      </c>
      <c r="P1593" s="49">
        <f t="shared" si="922"/>
        <v>0</v>
      </c>
      <c r="Q1593" s="49">
        <f t="shared" si="922"/>
        <v>0</v>
      </c>
      <c r="R1593" s="49">
        <f t="shared" si="922"/>
        <v>0</v>
      </c>
      <c r="S1593" s="49">
        <f t="shared" si="922"/>
        <v>0</v>
      </c>
      <c r="T1593" s="49">
        <f t="shared" si="922"/>
        <v>0</v>
      </c>
      <c r="U1593" s="43" t="e">
        <f>SUM(#REF!+#REF!)</f>
        <v>#REF!</v>
      </c>
      <c r="V1593" s="49">
        <f>SUM(V1594+V1595+V1596+V1597)</f>
        <v>0</v>
      </c>
      <c r="W1593" s="43">
        <f t="shared" si="890"/>
        <v>0</v>
      </c>
      <c r="X1593" s="51"/>
      <c r="Y1593" s="49"/>
    </row>
    <row r="1594" spans="1:25" s="57" customFormat="1" hidden="1" x14ac:dyDescent="0.25">
      <c r="A1594" s="52"/>
      <c r="B1594" s="53" t="s">
        <v>75</v>
      </c>
      <c r="C1594" s="54" t="s">
        <v>76</v>
      </c>
      <c r="D1594" s="55"/>
      <c r="E1594" s="55"/>
      <c r="F1594" s="43">
        <f t="shared" si="916"/>
        <v>0</v>
      </c>
      <c r="G1594" s="43"/>
      <c r="H1594" s="55"/>
      <c r="I1594" s="505"/>
      <c r="J1594" s="55"/>
      <c r="K1594" s="55"/>
      <c r="L1594" s="55"/>
      <c r="M1594" s="504">
        <v>0</v>
      </c>
      <c r="N1594" s="55"/>
      <c r="O1594" s="55"/>
      <c r="P1594" s="55"/>
      <c r="Q1594" s="55"/>
      <c r="R1594" s="55"/>
      <c r="S1594" s="55"/>
      <c r="T1594" s="55"/>
      <c r="U1594" s="43" t="e">
        <f>SUM(#REF!+#REF!)</f>
        <v>#REF!</v>
      </c>
      <c r="V1594" s="55"/>
      <c r="W1594" s="43">
        <f t="shared" si="890"/>
        <v>0</v>
      </c>
      <c r="X1594" s="56"/>
      <c r="Y1594" s="55"/>
    </row>
    <row r="1595" spans="1:25" s="57" customFormat="1" hidden="1" x14ac:dyDescent="0.25">
      <c r="A1595" s="52"/>
      <c r="B1595" s="53" t="s">
        <v>77</v>
      </c>
      <c r="C1595" s="54" t="s">
        <v>78</v>
      </c>
      <c r="D1595" s="55"/>
      <c r="E1595" s="55"/>
      <c r="F1595" s="43">
        <f t="shared" si="916"/>
        <v>0</v>
      </c>
      <c r="G1595" s="43"/>
      <c r="H1595" s="55"/>
      <c r="I1595" s="505"/>
      <c r="J1595" s="55"/>
      <c r="K1595" s="55"/>
      <c r="L1595" s="55"/>
      <c r="M1595" s="505"/>
      <c r="N1595" s="55"/>
      <c r="O1595" s="55"/>
      <c r="P1595" s="55"/>
      <c r="Q1595" s="55"/>
      <c r="R1595" s="55"/>
      <c r="S1595" s="55"/>
      <c r="T1595" s="55"/>
      <c r="U1595" s="43" t="e">
        <f>SUM(#REF!+#REF!)</f>
        <v>#REF!</v>
      </c>
      <c r="V1595" s="55"/>
      <c r="W1595" s="43">
        <f t="shared" si="890"/>
        <v>0</v>
      </c>
      <c r="X1595" s="56"/>
      <c r="Y1595" s="55"/>
    </row>
    <row r="1596" spans="1:25" s="57" customFormat="1" hidden="1" x14ac:dyDescent="0.25">
      <c r="A1596" s="52"/>
      <c r="B1596" s="53" t="s">
        <v>79</v>
      </c>
      <c r="C1596" s="54" t="s">
        <v>80</v>
      </c>
      <c r="D1596" s="55"/>
      <c r="E1596" s="55"/>
      <c r="F1596" s="43">
        <f t="shared" si="916"/>
        <v>0</v>
      </c>
      <c r="G1596" s="43"/>
      <c r="H1596" s="55"/>
      <c r="I1596" s="505"/>
      <c r="J1596" s="55"/>
      <c r="K1596" s="55"/>
      <c r="L1596" s="55"/>
      <c r="M1596" s="505"/>
      <c r="N1596" s="55"/>
      <c r="O1596" s="55"/>
      <c r="P1596" s="55"/>
      <c r="Q1596" s="55"/>
      <c r="R1596" s="55"/>
      <c r="S1596" s="55"/>
      <c r="T1596" s="55"/>
      <c r="U1596" s="43" t="e">
        <f>SUM(#REF!+#REF!)</f>
        <v>#REF!</v>
      </c>
      <c r="V1596" s="55"/>
      <c r="W1596" s="43">
        <f t="shared" si="890"/>
        <v>0</v>
      </c>
      <c r="X1596" s="56"/>
      <c r="Y1596" s="55"/>
    </row>
    <row r="1597" spans="1:25" s="57" customFormat="1" hidden="1" x14ac:dyDescent="0.25">
      <c r="A1597" s="52"/>
      <c r="B1597" s="53" t="s">
        <v>81</v>
      </c>
      <c r="C1597" s="54" t="s">
        <v>82</v>
      </c>
      <c r="D1597" s="55"/>
      <c r="E1597" s="55"/>
      <c r="F1597" s="43">
        <f t="shared" si="916"/>
        <v>0</v>
      </c>
      <c r="G1597" s="43"/>
      <c r="H1597" s="55"/>
      <c r="I1597" s="505"/>
      <c r="J1597" s="55"/>
      <c r="K1597" s="55"/>
      <c r="L1597" s="55"/>
      <c r="M1597" s="505"/>
      <c r="N1597" s="55"/>
      <c r="O1597" s="55"/>
      <c r="P1597" s="55"/>
      <c r="Q1597" s="55"/>
      <c r="R1597" s="55"/>
      <c r="S1597" s="55"/>
      <c r="T1597" s="55"/>
      <c r="U1597" s="43" t="e">
        <f>SUM(#REF!+#REF!)</f>
        <v>#REF!</v>
      </c>
      <c r="V1597" s="55"/>
      <c r="W1597" s="43">
        <f t="shared" si="890"/>
        <v>0</v>
      </c>
      <c r="X1597" s="56"/>
      <c r="Y1597" s="55"/>
    </row>
    <row r="1598" spans="1:25" s="61" customFormat="1" hidden="1" x14ac:dyDescent="0.25">
      <c r="A1598" s="58"/>
      <c r="B1598" s="58">
        <v>312</v>
      </c>
      <c r="C1598" s="59"/>
      <c r="D1598" s="60">
        <f>SUM(D1599)</f>
        <v>0</v>
      </c>
      <c r="E1598" s="60">
        <f t="shared" ref="E1598:V1598" si="924">SUM(E1599)</f>
        <v>0</v>
      </c>
      <c r="F1598" s="43">
        <f t="shared" si="916"/>
        <v>0</v>
      </c>
      <c r="G1598" s="60"/>
      <c r="H1598" s="60">
        <f t="shared" si="924"/>
        <v>0</v>
      </c>
      <c r="I1598" s="506">
        <f t="shared" si="924"/>
        <v>0</v>
      </c>
      <c r="J1598" s="60">
        <f t="shared" si="924"/>
        <v>0</v>
      </c>
      <c r="K1598" s="60">
        <f t="shared" si="924"/>
        <v>0</v>
      </c>
      <c r="L1598" s="60">
        <f t="shared" si="924"/>
        <v>0</v>
      </c>
      <c r="M1598" s="506">
        <f t="shared" si="924"/>
        <v>0</v>
      </c>
      <c r="N1598" s="60">
        <f t="shared" si="924"/>
        <v>0</v>
      </c>
      <c r="O1598" s="60">
        <f t="shared" si="924"/>
        <v>0</v>
      </c>
      <c r="P1598" s="60">
        <f t="shared" si="924"/>
        <v>0</v>
      </c>
      <c r="Q1598" s="60">
        <f t="shared" si="924"/>
        <v>0</v>
      </c>
      <c r="R1598" s="60">
        <f t="shared" si="924"/>
        <v>0</v>
      </c>
      <c r="S1598" s="60">
        <f t="shared" si="924"/>
        <v>0</v>
      </c>
      <c r="T1598" s="60">
        <f t="shared" si="924"/>
        <v>0</v>
      </c>
      <c r="U1598" s="43" t="e">
        <f>SUM(#REF!+#REF!)</f>
        <v>#REF!</v>
      </c>
      <c r="V1598" s="60">
        <f t="shared" si="924"/>
        <v>0</v>
      </c>
      <c r="W1598" s="43">
        <f t="shared" si="890"/>
        <v>0</v>
      </c>
      <c r="X1598" s="51"/>
      <c r="Y1598" s="60"/>
    </row>
    <row r="1599" spans="1:25" s="57" customFormat="1" hidden="1" x14ac:dyDescent="0.25">
      <c r="A1599" s="52"/>
      <c r="B1599" s="53" t="s">
        <v>83</v>
      </c>
      <c r="C1599" s="54" t="s">
        <v>84</v>
      </c>
      <c r="D1599" s="55"/>
      <c r="E1599" s="55"/>
      <c r="F1599" s="43">
        <f t="shared" si="916"/>
        <v>0</v>
      </c>
      <c r="G1599" s="43"/>
      <c r="H1599" s="55"/>
      <c r="I1599" s="505"/>
      <c r="J1599" s="55"/>
      <c r="K1599" s="55"/>
      <c r="L1599" s="55"/>
      <c r="M1599" s="504">
        <v>0</v>
      </c>
      <c r="N1599" s="55"/>
      <c r="O1599" s="55"/>
      <c r="P1599" s="55"/>
      <c r="Q1599" s="55"/>
      <c r="R1599" s="55"/>
      <c r="S1599" s="55"/>
      <c r="T1599" s="55"/>
      <c r="U1599" s="43" t="e">
        <f>SUM(#REF!+#REF!)</f>
        <v>#REF!</v>
      </c>
      <c r="V1599" s="55"/>
      <c r="W1599" s="43">
        <f t="shared" si="890"/>
        <v>0</v>
      </c>
      <c r="X1599" s="56"/>
      <c r="Y1599" s="55"/>
    </row>
    <row r="1600" spans="1:25" s="61" customFormat="1" hidden="1" x14ac:dyDescent="0.25">
      <c r="A1600" s="58"/>
      <c r="B1600" s="58">
        <v>313</v>
      </c>
      <c r="C1600" s="59"/>
      <c r="D1600" s="60">
        <f>SUM(D1601+D1602+D1603)</f>
        <v>0</v>
      </c>
      <c r="E1600" s="60">
        <f>SUM(E1601+E1602+E1603)</f>
        <v>0</v>
      </c>
      <c r="F1600" s="43">
        <f t="shared" si="916"/>
        <v>0</v>
      </c>
      <c r="G1600" s="60"/>
      <c r="H1600" s="60">
        <f>SUM(H1601+H1602+H1603)</f>
        <v>0</v>
      </c>
      <c r="I1600" s="506">
        <f>SUM(I1601+I1602+I1603)</f>
        <v>0</v>
      </c>
      <c r="J1600" s="60">
        <f t="shared" ref="J1600:T1600" si="925">SUM(J1601+J1602+J1603)</f>
        <v>0</v>
      </c>
      <c r="K1600" s="60">
        <f t="shared" ref="K1600" si="926">SUM(K1601+K1602+K1603)</f>
        <v>0</v>
      </c>
      <c r="L1600" s="60">
        <f t="shared" si="925"/>
        <v>0</v>
      </c>
      <c r="M1600" s="506">
        <f t="shared" si="925"/>
        <v>0</v>
      </c>
      <c r="N1600" s="60">
        <f>SUM(N1601+N1602+N1603)</f>
        <v>0</v>
      </c>
      <c r="O1600" s="60">
        <f>SUM(O1601+O1602+O1603)</f>
        <v>0</v>
      </c>
      <c r="P1600" s="60">
        <f t="shared" si="925"/>
        <v>0</v>
      </c>
      <c r="Q1600" s="60">
        <f t="shared" si="925"/>
        <v>0</v>
      </c>
      <c r="R1600" s="60">
        <f t="shared" si="925"/>
        <v>0</v>
      </c>
      <c r="S1600" s="60">
        <f t="shared" si="925"/>
        <v>0</v>
      </c>
      <c r="T1600" s="60">
        <f t="shared" si="925"/>
        <v>0</v>
      </c>
      <c r="U1600" s="43" t="e">
        <f>SUM(#REF!+#REF!)</f>
        <v>#REF!</v>
      </c>
      <c r="V1600" s="60">
        <f>SUM(V1601+V1602+V1603)</f>
        <v>0</v>
      </c>
      <c r="W1600" s="43">
        <f t="shared" si="890"/>
        <v>0</v>
      </c>
      <c r="X1600" s="51"/>
      <c r="Y1600" s="60"/>
    </row>
    <row r="1601" spans="1:27" s="57" customFormat="1" hidden="1" x14ac:dyDescent="0.25">
      <c r="A1601" s="52"/>
      <c r="B1601" s="53" t="s">
        <v>85</v>
      </c>
      <c r="C1601" s="54" t="s">
        <v>86</v>
      </c>
      <c r="D1601" s="55"/>
      <c r="E1601" s="55"/>
      <c r="F1601" s="43">
        <f t="shared" si="916"/>
        <v>0</v>
      </c>
      <c r="G1601" s="43"/>
      <c r="H1601" s="55"/>
      <c r="I1601" s="505"/>
      <c r="J1601" s="55"/>
      <c r="K1601" s="55"/>
      <c r="L1601" s="55"/>
      <c r="M1601" s="505"/>
      <c r="N1601" s="55"/>
      <c r="O1601" s="55"/>
      <c r="P1601" s="55"/>
      <c r="Q1601" s="55"/>
      <c r="R1601" s="55"/>
      <c r="S1601" s="55"/>
      <c r="T1601" s="55"/>
      <c r="U1601" s="43" t="e">
        <f>SUM(#REF!+#REF!)</f>
        <v>#REF!</v>
      </c>
      <c r="V1601" s="55"/>
      <c r="W1601" s="43">
        <f t="shared" si="890"/>
        <v>0</v>
      </c>
      <c r="X1601" s="56"/>
      <c r="Y1601" s="55"/>
    </row>
    <row r="1602" spans="1:27" s="57" customFormat="1" hidden="1" x14ac:dyDescent="0.25">
      <c r="A1602" s="52"/>
      <c r="B1602" s="53" t="s">
        <v>87</v>
      </c>
      <c r="C1602" s="54" t="s">
        <v>88</v>
      </c>
      <c r="D1602" s="55"/>
      <c r="E1602" s="55"/>
      <c r="F1602" s="43">
        <f t="shared" si="916"/>
        <v>0</v>
      </c>
      <c r="G1602" s="43"/>
      <c r="H1602" s="55"/>
      <c r="I1602" s="505"/>
      <c r="J1602" s="55"/>
      <c r="K1602" s="55"/>
      <c r="L1602" s="55"/>
      <c r="M1602" s="505">
        <v>0</v>
      </c>
      <c r="N1602" s="55"/>
      <c r="O1602" s="55"/>
      <c r="P1602" s="55"/>
      <c r="Q1602" s="55"/>
      <c r="R1602" s="55"/>
      <c r="S1602" s="55"/>
      <c r="T1602" s="55"/>
      <c r="U1602" s="43" t="e">
        <f>SUM(#REF!+#REF!)</f>
        <v>#REF!</v>
      </c>
      <c r="V1602" s="55"/>
      <c r="W1602" s="43">
        <f t="shared" si="890"/>
        <v>0</v>
      </c>
      <c r="X1602" s="56"/>
      <c r="Y1602" s="55"/>
    </row>
    <row r="1603" spans="1:27" s="57" customFormat="1" ht="12.75" hidden="1" customHeight="1" x14ac:dyDescent="0.25">
      <c r="A1603" s="52"/>
      <c r="B1603" s="53" t="s">
        <v>89</v>
      </c>
      <c r="C1603" s="54" t="s">
        <v>90</v>
      </c>
      <c r="D1603" s="55"/>
      <c r="E1603" s="55"/>
      <c r="F1603" s="43">
        <f t="shared" si="916"/>
        <v>0</v>
      </c>
      <c r="G1603" s="43"/>
      <c r="H1603" s="55"/>
      <c r="I1603" s="505"/>
      <c r="J1603" s="55"/>
      <c r="K1603" s="55"/>
      <c r="L1603" s="55"/>
      <c r="M1603" s="505"/>
      <c r="N1603" s="55"/>
      <c r="O1603" s="55"/>
      <c r="P1603" s="55"/>
      <c r="Q1603" s="55"/>
      <c r="R1603" s="55"/>
      <c r="S1603" s="55"/>
      <c r="T1603" s="55"/>
      <c r="U1603" s="43" t="e">
        <f>SUM(#REF!+#REF!)</f>
        <v>#REF!</v>
      </c>
      <c r="V1603" s="55"/>
      <c r="W1603" s="43">
        <f t="shared" si="890"/>
        <v>0</v>
      </c>
      <c r="X1603" s="56"/>
      <c r="Y1603" s="55"/>
    </row>
    <row r="1604" spans="1:27" s="61" customFormat="1" ht="12.75" hidden="1" customHeight="1" x14ac:dyDescent="0.25">
      <c r="A1604" s="58"/>
      <c r="B1604" s="58">
        <v>32</v>
      </c>
      <c r="C1604" s="59"/>
      <c r="D1604" s="60">
        <f>SUM(D1605+D1610+D1654+D1664+D1666)</f>
        <v>0</v>
      </c>
      <c r="E1604" s="60">
        <f>SUM(E1605+E1610+E1654+E1664+E1666)</f>
        <v>0</v>
      </c>
      <c r="F1604" s="43">
        <f t="shared" si="916"/>
        <v>0</v>
      </c>
      <c r="G1604" s="60"/>
      <c r="H1604" s="60">
        <f>SUM(H1605)</f>
        <v>0</v>
      </c>
      <c r="I1604" s="506">
        <f>SUM(I1605+I1610+I1654+I1664+I1666)</f>
        <v>0</v>
      </c>
      <c r="J1604" s="60">
        <f>SUM(J1605)</f>
        <v>0</v>
      </c>
      <c r="K1604" s="60">
        <f>SUM(K1605)</f>
        <v>0</v>
      </c>
      <c r="L1604" s="60">
        <f>SUM(L1605+L1610+L1654+L1664+L1666)</f>
        <v>0</v>
      </c>
      <c r="M1604" s="506">
        <f>SUM(M1605)</f>
        <v>0</v>
      </c>
      <c r="N1604" s="60">
        <f>SUM(N1605+N1610+N1654+N1664+N1666)</f>
        <v>0</v>
      </c>
      <c r="O1604" s="60">
        <f>SUM(O1605+O1610+O1654+O1664+O1666)</f>
        <v>0</v>
      </c>
      <c r="P1604" s="60">
        <f t="shared" ref="P1604:T1604" si="927">SUM(P1605+P1610+P1654+P1664+P1666)</f>
        <v>0</v>
      </c>
      <c r="Q1604" s="60">
        <f t="shared" si="927"/>
        <v>0</v>
      </c>
      <c r="R1604" s="60">
        <f t="shared" si="927"/>
        <v>0</v>
      </c>
      <c r="S1604" s="60">
        <f t="shared" si="927"/>
        <v>0</v>
      </c>
      <c r="T1604" s="60">
        <f t="shared" si="927"/>
        <v>0</v>
      </c>
      <c r="U1604" s="43" t="e">
        <f>SUM(#REF!+#REF!)</f>
        <v>#REF!</v>
      </c>
      <c r="V1604" s="60">
        <f>SUM(V1605+V1610+V1654+V1664+V1666)</f>
        <v>0</v>
      </c>
      <c r="W1604" s="43">
        <f t="shared" si="890"/>
        <v>0</v>
      </c>
      <c r="X1604" s="60">
        <f>SUM(W1604*1.02)</f>
        <v>0</v>
      </c>
      <c r="Y1604" s="60">
        <f>SUM(X1604*1.037)</f>
        <v>0</v>
      </c>
    </row>
    <row r="1605" spans="1:27" s="61" customFormat="1" ht="12.75" hidden="1" customHeight="1" x14ac:dyDescent="0.25">
      <c r="A1605" s="58"/>
      <c r="B1605" s="58">
        <v>321</v>
      </c>
      <c r="C1605" s="59"/>
      <c r="D1605" s="60">
        <f>SUM(D1606+D1607+D1608+D1609)</f>
        <v>0</v>
      </c>
      <c r="E1605" s="60">
        <f>SUM(E1606+E1607+E1608+E1609)</f>
        <v>0</v>
      </c>
      <c r="F1605" s="43">
        <f t="shared" si="916"/>
        <v>0</v>
      </c>
      <c r="G1605" s="60"/>
      <c r="H1605" s="60">
        <f>SUM(H1606+H1607)</f>
        <v>0</v>
      </c>
      <c r="I1605" s="506">
        <f>SUM(I1606+I1607+I1608+I1609)</f>
        <v>0</v>
      </c>
      <c r="J1605" s="60">
        <f>SUM(J1606+J1607)</f>
        <v>0</v>
      </c>
      <c r="K1605" s="60">
        <f>SUM(K1606+K1607)</f>
        <v>0</v>
      </c>
      <c r="L1605" s="60">
        <f>SUM(L1606+L1607+L1608+L1609)</f>
        <v>0</v>
      </c>
      <c r="M1605" s="506">
        <f>SUM(M1606+M1607)</f>
        <v>0</v>
      </c>
      <c r="N1605" s="60">
        <f>SUM(N1606+N1607+N1608+N1609)</f>
        <v>0</v>
      </c>
      <c r="O1605" s="60">
        <f>SUM(O1606+O1607+O1608+O1609)</f>
        <v>0</v>
      </c>
      <c r="P1605" s="60">
        <f t="shared" ref="P1605:T1605" si="928">SUM(P1606+P1607+P1608+P1609)</f>
        <v>0</v>
      </c>
      <c r="Q1605" s="60">
        <f t="shared" si="928"/>
        <v>0</v>
      </c>
      <c r="R1605" s="60">
        <f t="shared" si="928"/>
        <v>0</v>
      </c>
      <c r="S1605" s="60">
        <f t="shared" si="928"/>
        <v>0</v>
      </c>
      <c r="T1605" s="60">
        <f t="shared" si="928"/>
        <v>0</v>
      </c>
      <c r="U1605" s="43" t="e">
        <f>SUM(#REF!+#REF!)</f>
        <v>#REF!</v>
      </c>
      <c r="V1605" s="60">
        <f>SUM(V1606+V1607+V1608+V1609)</f>
        <v>0</v>
      </c>
      <c r="W1605" s="43">
        <f t="shared" si="890"/>
        <v>0</v>
      </c>
      <c r="X1605" s="51"/>
      <c r="Y1605" s="60"/>
    </row>
    <row r="1606" spans="1:27" s="57" customFormat="1" hidden="1" x14ac:dyDescent="0.25">
      <c r="A1606" s="52"/>
      <c r="B1606" s="53" t="s">
        <v>91</v>
      </c>
      <c r="C1606" s="54" t="s">
        <v>92</v>
      </c>
      <c r="D1606" s="55"/>
      <c r="E1606" s="55"/>
      <c r="F1606" s="43">
        <f t="shared" si="916"/>
        <v>0</v>
      </c>
      <c r="G1606" s="43"/>
      <c r="H1606" s="55"/>
      <c r="I1606" s="505"/>
      <c r="J1606" s="55"/>
      <c r="K1606" s="55"/>
      <c r="L1606" s="55"/>
      <c r="M1606" s="505">
        <v>0</v>
      </c>
      <c r="N1606" s="55"/>
      <c r="O1606" s="55"/>
      <c r="P1606" s="55">
        <v>0</v>
      </c>
      <c r="Q1606" s="55"/>
      <c r="R1606" s="55"/>
      <c r="S1606" s="55"/>
      <c r="T1606" s="55"/>
      <c r="U1606" s="43" t="e">
        <f>SUM(#REF!+#REF!)</f>
        <v>#REF!</v>
      </c>
      <c r="V1606" s="55"/>
      <c r="W1606" s="43">
        <f t="shared" si="890"/>
        <v>0</v>
      </c>
      <c r="X1606" s="56"/>
      <c r="Y1606" s="55"/>
    </row>
    <row r="1607" spans="1:27" s="57" customFormat="1" hidden="1" x14ac:dyDescent="0.25">
      <c r="A1607" s="52"/>
      <c r="B1607" s="53" t="s">
        <v>93</v>
      </c>
      <c r="C1607" s="54" t="s">
        <v>94</v>
      </c>
      <c r="D1607" s="55"/>
      <c r="E1607" s="55"/>
      <c r="F1607" s="43">
        <f t="shared" si="916"/>
        <v>0</v>
      </c>
      <c r="G1607" s="43"/>
      <c r="H1607" s="55"/>
      <c r="I1607" s="505"/>
      <c r="J1607" s="55"/>
      <c r="K1607" s="55"/>
      <c r="L1607" s="55"/>
      <c r="M1607" s="505">
        <v>0</v>
      </c>
      <c r="N1607" s="55"/>
      <c r="O1607" s="55"/>
      <c r="P1607" s="55"/>
      <c r="Q1607" s="55"/>
      <c r="R1607" s="55"/>
      <c r="S1607" s="55"/>
      <c r="T1607" s="55"/>
      <c r="U1607" s="43" t="e">
        <f>SUM(#REF!+#REF!)</f>
        <v>#REF!</v>
      </c>
      <c r="V1607" s="55"/>
      <c r="W1607" s="43">
        <f t="shared" si="890"/>
        <v>0</v>
      </c>
      <c r="X1607" s="56"/>
      <c r="Y1607" s="55"/>
    </row>
    <row r="1608" spans="1:27" hidden="1" x14ac:dyDescent="0.25">
      <c r="W1608" s="43">
        <f t="shared" si="890"/>
        <v>0</v>
      </c>
    </row>
    <row r="1609" spans="1:27" s="46" customFormat="1" hidden="1" x14ac:dyDescent="0.25">
      <c r="B1609" s="66">
        <v>4</v>
      </c>
      <c r="C1609" s="46" t="s">
        <v>158</v>
      </c>
      <c r="D1609" s="49">
        <f>SUM(D1610)</f>
        <v>0</v>
      </c>
      <c r="E1609" s="49">
        <f t="shared" ref="E1609:V1609" si="929">SUM(E1610)</f>
        <v>0</v>
      </c>
      <c r="F1609" s="43">
        <f>SUM(H1609:T1609)</f>
        <v>0</v>
      </c>
      <c r="G1609" s="49"/>
      <c r="H1609" s="49">
        <f t="shared" si="929"/>
        <v>0</v>
      </c>
      <c r="I1609" s="368">
        <f t="shared" si="929"/>
        <v>0</v>
      </c>
      <c r="J1609" s="49">
        <f t="shared" si="929"/>
        <v>0</v>
      </c>
      <c r="K1609" s="49">
        <f t="shared" si="929"/>
        <v>0</v>
      </c>
      <c r="L1609" s="49">
        <f t="shared" si="929"/>
        <v>0</v>
      </c>
      <c r="M1609" s="368">
        <f t="shared" si="929"/>
        <v>0</v>
      </c>
      <c r="N1609" s="49">
        <f t="shared" si="929"/>
        <v>0</v>
      </c>
      <c r="O1609" s="49">
        <f t="shared" si="929"/>
        <v>0</v>
      </c>
      <c r="P1609" s="49">
        <f t="shared" si="929"/>
        <v>0</v>
      </c>
      <c r="Q1609" s="49">
        <f t="shared" si="929"/>
        <v>0</v>
      </c>
      <c r="R1609" s="49">
        <f t="shared" si="929"/>
        <v>0</v>
      </c>
      <c r="S1609" s="49">
        <f t="shared" si="929"/>
        <v>0</v>
      </c>
      <c r="T1609" s="49">
        <f t="shared" si="929"/>
        <v>0</v>
      </c>
      <c r="U1609" s="43" t="e">
        <f>SUM(#REF!+#REF!)</f>
        <v>#REF!</v>
      </c>
      <c r="V1609" s="49">
        <f t="shared" si="929"/>
        <v>0</v>
      </c>
      <c r="W1609" s="43">
        <f t="shared" si="890"/>
        <v>0</v>
      </c>
      <c r="X1609" s="49">
        <f>SUM(X1610)</f>
        <v>0</v>
      </c>
      <c r="Y1609" s="49">
        <f>SUM(Y1610)</f>
        <v>0</v>
      </c>
    </row>
    <row r="1610" spans="1:27" s="46" customFormat="1" hidden="1" x14ac:dyDescent="0.25">
      <c r="B1610" s="66">
        <v>42</v>
      </c>
      <c r="D1610" s="49">
        <f>SUM(D1611+D1511+D1514+D1519)</f>
        <v>0</v>
      </c>
      <c r="E1610" s="49">
        <f>SUM(E1611+E1511+E1514+E1519)</f>
        <v>0</v>
      </c>
      <c r="F1610" s="43">
        <f>SUM(H1610:T1610)</f>
        <v>0</v>
      </c>
      <c r="G1610" s="49"/>
      <c r="H1610" s="49">
        <f>SUM(H1611)</f>
        <v>0</v>
      </c>
      <c r="I1610" s="368">
        <f>SUM(I1611+I1511+I1514+I1519)</f>
        <v>0</v>
      </c>
      <c r="J1610" s="49">
        <f t="shared" ref="J1610:T1610" si="930">SUM(J1611+J1511+J1514+J1519)</f>
        <v>0</v>
      </c>
      <c r="K1610" s="49">
        <f t="shared" ref="K1610" si="931">SUM(K1611+K1511+K1514+K1519)</f>
        <v>0</v>
      </c>
      <c r="L1610" s="49">
        <f t="shared" si="930"/>
        <v>0</v>
      </c>
      <c r="M1610" s="368">
        <f t="shared" si="930"/>
        <v>0</v>
      </c>
      <c r="N1610" s="49">
        <f>SUM(N1611+N1511+N1514+N1519)</f>
        <v>0</v>
      </c>
      <c r="O1610" s="49">
        <f>SUM(O1611+O1511+O1514+O1519)</f>
        <v>0</v>
      </c>
      <c r="P1610" s="49">
        <f t="shared" si="930"/>
        <v>0</v>
      </c>
      <c r="Q1610" s="49">
        <f t="shared" si="930"/>
        <v>0</v>
      </c>
      <c r="R1610" s="49">
        <f t="shared" si="930"/>
        <v>0</v>
      </c>
      <c r="S1610" s="49">
        <f t="shared" si="930"/>
        <v>0</v>
      </c>
      <c r="T1610" s="49">
        <f t="shared" si="930"/>
        <v>0</v>
      </c>
      <c r="U1610" s="43" t="e">
        <f>SUM(#REF!+#REF!)</f>
        <v>#REF!</v>
      </c>
      <c r="V1610" s="49">
        <f>SUM(V1611+V1511+V1514+V1519)</f>
        <v>0</v>
      </c>
      <c r="W1610" s="43">
        <f t="shared" si="890"/>
        <v>0</v>
      </c>
      <c r="X1610" s="49">
        <v>0</v>
      </c>
      <c r="Y1610" s="49">
        <v>0</v>
      </c>
    </row>
    <row r="1611" spans="1:27" s="46" customFormat="1" hidden="1" x14ac:dyDescent="0.25">
      <c r="B1611" s="66">
        <v>422</v>
      </c>
      <c r="D1611" s="49">
        <f>SUM(D1612+D1504+D1505+D1506+D1507+D1508+D1509)</f>
        <v>0</v>
      </c>
      <c r="E1611" s="49">
        <f>SUM(E1612+E1504+E1505+E1506+E1507+E1508+E1509)</f>
        <v>0</v>
      </c>
      <c r="F1611" s="43">
        <f>SUM(H1611:T1611)</f>
        <v>0</v>
      </c>
      <c r="G1611" s="49"/>
      <c r="H1611" s="49">
        <f>SUM(H1612+H1504+H1505+H1506+H1507+H1508+H1509)</f>
        <v>0</v>
      </c>
      <c r="I1611" s="368">
        <f>SUM(I1612+I1504+I1505+I1506+I1507+I1508+I1509)</f>
        <v>0</v>
      </c>
      <c r="J1611" s="49">
        <f t="shared" ref="J1611:T1611" si="932">SUM(J1612+J1504+J1505+J1506+J1507+J1508+J1509)</f>
        <v>0</v>
      </c>
      <c r="K1611" s="49">
        <f t="shared" ref="K1611" si="933">SUM(K1612+K1504+K1505+K1506+K1507+K1508+K1509)</f>
        <v>0</v>
      </c>
      <c r="L1611" s="49">
        <f t="shared" si="932"/>
        <v>0</v>
      </c>
      <c r="M1611" s="368">
        <f t="shared" si="932"/>
        <v>0</v>
      </c>
      <c r="N1611" s="49">
        <f>SUM(N1612+N1504+N1505+N1506+N1507+N1508+N1509)</f>
        <v>0</v>
      </c>
      <c r="O1611" s="49">
        <f>SUM(O1612+O1504+O1505+O1506+O1507+O1508+O1509)</f>
        <v>0</v>
      </c>
      <c r="P1611" s="49">
        <f t="shared" si="932"/>
        <v>0</v>
      </c>
      <c r="Q1611" s="49">
        <f t="shared" si="932"/>
        <v>0</v>
      </c>
      <c r="R1611" s="49">
        <f t="shared" si="932"/>
        <v>0</v>
      </c>
      <c r="S1611" s="49">
        <f t="shared" si="932"/>
        <v>0</v>
      </c>
      <c r="T1611" s="49">
        <f t="shared" si="932"/>
        <v>0</v>
      </c>
      <c r="U1611" s="43" t="e">
        <f>SUM(#REF!+#REF!)</f>
        <v>#REF!</v>
      </c>
      <c r="V1611" s="49">
        <f>SUM(V1612+V1504+V1505+V1506+V1507+V1508+V1509)</f>
        <v>0</v>
      </c>
      <c r="W1611" s="43">
        <f t="shared" ref="W1611:W1649" si="934">SUM(H1611:R1611)</f>
        <v>0</v>
      </c>
      <c r="X1611" s="49">
        <f>SUM(X1612+X1504+X1505+X1506+X1507+X1508+X1509)</f>
        <v>0</v>
      </c>
      <c r="Y1611" s="49">
        <f>SUM(Y1612+Y1504+Y1505+Y1506+Y1507+Y1508+Y1509)</f>
        <v>0</v>
      </c>
    </row>
    <row r="1612" spans="1:27" s="57" customFormat="1" ht="27" hidden="1" x14ac:dyDescent="0.25">
      <c r="A1612" s="52"/>
      <c r="B1612" s="67" t="s">
        <v>159</v>
      </c>
      <c r="C1612" s="84" t="s">
        <v>215</v>
      </c>
      <c r="D1612" s="55"/>
      <c r="E1612" s="55"/>
      <c r="F1612" s="43">
        <f>SUM(H1612:T1612)</f>
        <v>0</v>
      </c>
      <c r="G1612" s="43"/>
      <c r="H1612" s="55"/>
      <c r="I1612" s="505"/>
      <c r="J1612" s="55"/>
      <c r="K1612" s="55"/>
      <c r="L1612" s="55"/>
      <c r="M1612" s="505"/>
      <c r="N1612" s="55"/>
      <c r="O1612" s="55"/>
      <c r="P1612" s="55"/>
      <c r="Q1612" s="55"/>
      <c r="R1612" s="55"/>
      <c r="S1612" s="55"/>
      <c r="T1612" s="55"/>
      <c r="U1612" s="43" t="e">
        <f>SUM(#REF!+#REF!)</f>
        <v>#REF!</v>
      </c>
      <c r="V1612" s="55"/>
      <c r="W1612" s="43">
        <f t="shared" si="934"/>
        <v>0</v>
      </c>
      <c r="X1612" s="55"/>
      <c r="Y1612" s="55"/>
    </row>
    <row r="1613" spans="1:27" hidden="1" x14ac:dyDescent="0.25">
      <c r="B1613" s="83"/>
      <c r="C1613" s="85" t="s">
        <v>216</v>
      </c>
      <c r="H1613" s="49">
        <f>SUM(H1614+H1609)</f>
        <v>0</v>
      </c>
      <c r="I1613" s="507">
        <f>SUM(I1614)</f>
        <v>0</v>
      </c>
      <c r="J1613" s="49">
        <f t="shared" ref="J1613:AA1613" si="935">SUM(J1614)</f>
        <v>0</v>
      </c>
      <c r="K1613" s="49">
        <f t="shared" si="935"/>
        <v>0</v>
      </c>
      <c r="L1613" s="49">
        <f t="shared" si="935"/>
        <v>0</v>
      </c>
      <c r="M1613" s="368">
        <f t="shared" si="935"/>
        <v>0</v>
      </c>
      <c r="N1613" s="49">
        <f t="shared" si="935"/>
        <v>0</v>
      </c>
      <c r="O1613" s="49">
        <f t="shared" si="935"/>
        <v>0</v>
      </c>
      <c r="P1613" s="49">
        <f t="shared" si="935"/>
        <v>0</v>
      </c>
      <c r="Q1613" s="49">
        <f t="shared" si="935"/>
        <v>0</v>
      </c>
      <c r="R1613" s="49">
        <f t="shared" si="935"/>
        <v>0</v>
      </c>
      <c r="S1613" s="49">
        <f t="shared" si="935"/>
        <v>0</v>
      </c>
      <c r="T1613" s="49">
        <f t="shared" si="935"/>
        <v>0</v>
      </c>
      <c r="U1613" s="23" t="e">
        <f t="shared" si="935"/>
        <v>#REF!</v>
      </c>
      <c r="V1613" s="23">
        <f t="shared" si="935"/>
        <v>0</v>
      </c>
      <c r="W1613" s="43">
        <f t="shared" si="934"/>
        <v>0</v>
      </c>
      <c r="X1613" s="49"/>
      <c r="Y1613" s="49"/>
      <c r="Z1613" s="23">
        <f t="shared" si="935"/>
        <v>0</v>
      </c>
      <c r="AA1613" s="23">
        <f t="shared" si="935"/>
        <v>0</v>
      </c>
    </row>
    <row r="1614" spans="1:27" s="46" customFormat="1" hidden="1" x14ac:dyDescent="0.25">
      <c r="B1614" s="50">
        <v>4</v>
      </c>
      <c r="C1614" s="46" t="s">
        <v>74</v>
      </c>
      <c r="D1614" s="49">
        <f>SUM(D1615+D1516+D1768)</f>
        <v>0</v>
      </c>
      <c r="E1614" s="49">
        <f>SUM(E1615+E1516+E1768)</f>
        <v>0</v>
      </c>
      <c r="F1614" s="43">
        <f>SUM(H1614:T1614)</f>
        <v>0</v>
      </c>
      <c r="G1614" s="49"/>
      <c r="H1614" s="49">
        <f>SUM(H1616)</f>
        <v>0</v>
      </c>
      <c r="I1614" s="368">
        <f>SUM(I1615+I1516+I1768)</f>
        <v>0</v>
      </c>
      <c r="J1614" s="49">
        <f t="shared" ref="J1614:T1614" si="936">SUM(J1615+J1516+J1768)</f>
        <v>0</v>
      </c>
      <c r="K1614" s="49">
        <f t="shared" ref="K1614" si="937">SUM(K1615+K1516+K1768)</f>
        <v>0</v>
      </c>
      <c r="L1614" s="49">
        <f t="shared" si="936"/>
        <v>0</v>
      </c>
      <c r="M1614" s="368">
        <f t="shared" si="936"/>
        <v>0</v>
      </c>
      <c r="N1614" s="49">
        <f>SUM(N1615+N1516+N1768)</f>
        <v>0</v>
      </c>
      <c r="O1614" s="49">
        <f>SUM(O1615+O1516+O1768)</f>
        <v>0</v>
      </c>
      <c r="P1614" s="49">
        <f t="shared" si="936"/>
        <v>0</v>
      </c>
      <c r="Q1614" s="49">
        <f t="shared" si="936"/>
        <v>0</v>
      </c>
      <c r="R1614" s="49">
        <f t="shared" si="936"/>
        <v>0</v>
      </c>
      <c r="S1614" s="49">
        <f t="shared" si="936"/>
        <v>0</v>
      </c>
      <c r="T1614" s="49">
        <f t="shared" si="936"/>
        <v>0</v>
      </c>
      <c r="U1614" s="43" t="e">
        <f>SUM(#REF!+#REF!)</f>
        <v>#REF!</v>
      </c>
      <c r="V1614" s="49">
        <f>SUM(V1615+V1516+V1768)</f>
        <v>0</v>
      </c>
      <c r="W1614" s="43">
        <f t="shared" si="934"/>
        <v>0</v>
      </c>
      <c r="X1614" s="49"/>
      <c r="Y1614" s="49"/>
    </row>
    <row r="1615" spans="1:27" hidden="1" x14ac:dyDescent="0.25">
      <c r="W1615" s="43">
        <f t="shared" si="934"/>
        <v>0</v>
      </c>
      <c r="X1615" s="74"/>
    </row>
    <row r="1616" spans="1:27" s="61" customFormat="1" ht="12.75" hidden="1" customHeight="1" x14ac:dyDescent="0.25">
      <c r="A1616" s="58"/>
      <c r="B1616" s="58">
        <v>45</v>
      </c>
      <c r="C1616" s="59"/>
      <c r="D1616" s="60">
        <f>SUM(D1617+D1511+D1713+D1723+D1748)</f>
        <v>0</v>
      </c>
      <c r="E1616" s="60">
        <f>SUM(E1617+E1511+E1713+E1723+E1748)</f>
        <v>0</v>
      </c>
      <c r="F1616" s="43">
        <f>SUM(H1616:T1616)</f>
        <v>0</v>
      </c>
      <c r="G1616" s="60"/>
      <c r="H1616" s="60">
        <f>SUM(H1618)</f>
        <v>0</v>
      </c>
      <c r="I1616" s="506">
        <f>SUM(I1617+I1511+I1713+I1723+I1748)</f>
        <v>0</v>
      </c>
      <c r="J1616" s="60">
        <f t="shared" ref="J1616:T1616" si="938">SUM(J1617+J1511+J1713+J1723+J1748)</f>
        <v>0</v>
      </c>
      <c r="K1616" s="60">
        <f t="shared" ref="K1616" si="939">SUM(K1617+K1511+K1713+K1723+K1748)</f>
        <v>0</v>
      </c>
      <c r="L1616" s="60">
        <f t="shared" si="938"/>
        <v>0</v>
      </c>
      <c r="M1616" s="506">
        <f t="shared" si="938"/>
        <v>0</v>
      </c>
      <c r="N1616" s="60">
        <f>SUM(N1617+N1511+N1713+N1723+N1748)</f>
        <v>0</v>
      </c>
      <c r="O1616" s="60">
        <f>SUM(O1617+O1511+O1713+O1723+O1748)</f>
        <v>0</v>
      </c>
      <c r="P1616" s="60">
        <f t="shared" si="938"/>
        <v>0</v>
      </c>
      <c r="Q1616" s="60">
        <f t="shared" si="938"/>
        <v>0</v>
      </c>
      <c r="R1616" s="60">
        <f t="shared" si="938"/>
        <v>0</v>
      </c>
      <c r="S1616" s="60">
        <f t="shared" si="938"/>
        <v>0</v>
      </c>
      <c r="T1616" s="60">
        <f t="shared" si="938"/>
        <v>0</v>
      </c>
      <c r="U1616" s="43" t="e">
        <f>SUM(#REF!+#REF!)</f>
        <v>#REF!</v>
      </c>
      <c r="V1616" s="60">
        <f>SUM(V1617+V1511+V1713+V1723+V1748)</f>
        <v>0</v>
      </c>
      <c r="W1616" s="43">
        <f t="shared" si="934"/>
        <v>0</v>
      </c>
      <c r="X1616" s="51">
        <v>0</v>
      </c>
      <c r="Y1616" s="60">
        <v>0</v>
      </c>
    </row>
    <row r="1617" spans="1:25" hidden="1" x14ac:dyDescent="0.25">
      <c r="W1617" s="43">
        <f t="shared" si="934"/>
        <v>0</v>
      </c>
      <c r="X1617" s="74"/>
    </row>
    <row r="1618" spans="1:25" s="61" customFormat="1" hidden="1" x14ac:dyDescent="0.25">
      <c r="A1618" s="58"/>
      <c r="B1618" s="58">
        <v>451</v>
      </c>
      <c r="C1618" s="59"/>
      <c r="D1618" s="60">
        <f>SUM(D1619+D1620+D1608+D1511+D1512+D1513+D1514+D1515+D1516)</f>
        <v>0</v>
      </c>
      <c r="E1618" s="60">
        <f>SUM(E1619+E1620+E1608+E1511+E1512+E1513+E1514+E1515+E1516)</f>
        <v>0</v>
      </c>
      <c r="F1618" s="43">
        <f t="shared" ref="F1618:F1638" si="940">SUM(H1618:T1618)</f>
        <v>0</v>
      </c>
      <c r="G1618" s="60"/>
      <c r="H1618" s="60">
        <f>SUM(H1619)</f>
        <v>0</v>
      </c>
      <c r="I1618" s="506">
        <f>SUM(I1619+I1620+I1608+I1511+I1512+I1513+I1514+I1515+I1516)</f>
        <v>0</v>
      </c>
      <c r="J1618" s="60">
        <f t="shared" ref="J1618:T1618" si="941">SUM(J1619+J1620+J1608+J1511+J1512+J1513+J1514+J1515+J1516)</f>
        <v>0</v>
      </c>
      <c r="K1618" s="60">
        <f t="shared" ref="K1618" si="942">SUM(K1619+K1620+K1608+K1511+K1512+K1513+K1514+K1515+K1516)</f>
        <v>0</v>
      </c>
      <c r="L1618" s="60">
        <f t="shared" si="941"/>
        <v>0</v>
      </c>
      <c r="M1618" s="506">
        <f t="shared" si="941"/>
        <v>0</v>
      </c>
      <c r="N1618" s="60">
        <f>SUM(N1619+N1620+N1608+N1511+N1512+N1513+N1514+N1515+N1516)</f>
        <v>0</v>
      </c>
      <c r="O1618" s="60">
        <f>SUM(O1619+O1620+O1608+O1511+O1512+O1513+O1514+O1515+O1516)</f>
        <v>0</v>
      </c>
      <c r="P1618" s="60">
        <f t="shared" si="941"/>
        <v>0</v>
      </c>
      <c r="Q1618" s="60">
        <f t="shared" si="941"/>
        <v>0</v>
      </c>
      <c r="R1618" s="60">
        <f t="shared" si="941"/>
        <v>0</v>
      </c>
      <c r="S1618" s="60">
        <f t="shared" si="941"/>
        <v>0</v>
      </c>
      <c r="T1618" s="60">
        <f t="shared" si="941"/>
        <v>0</v>
      </c>
      <c r="U1618" s="43" t="e">
        <f>SUM(#REF!+#REF!)</f>
        <v>#REF!</v>
      </c>
      <c r="V1618" s="60">
        <f>SUM(V1619+V1620+V1608+V1511+V1512+V1513+V1514+V1515+V1516)</f>
        <v>0</v>
      </c>
      <c r="W1618" s="43">
        <f t="shared" si="934"/>
        <v>0</v>
      </c>
      <c r="X1618" s="51"/>
      <c r="Y1618" s="60"/>
    </row>
    <row r="1619" spans="1:25" s="57" customFormat="1" hidden="1" x14ac:dyDescent="0.25">
      <c r="A1619" s="52"/>
      <c r="B1619" s="53">
        <v>4511</v>
      </c>
      <c r="C1619" s="54" t="s">
        <v>217</v>
      </c>
      <c r="D1619" s="55"/>
      <c r="E1619" s="55"/>
      <c r="F1619" s="43">
        <f t="shared" si="940"/>
        <v>0</v>
      </c>
      <c r="G1619" s="43"/>
      <c r="H1619" s="55">
        <v>0</v>
      </c>
      <c r="I1619" s="505"/>
      <c r="J1619" s="55"/>
      <c r="K1619" s="55"/>
      <c r="L1619" s="55"/>
      <c r="M1619" s="505"/>
      <c r="N1619" s="55"/>
      <c r="O1619" s="55"/>
      <c r="P1619" s="55"/>
      <c r="Q1619" s="55"/>
      <c r="R1619" s="55"/>
      <c r="S1619" s="55"/>
      <c r="T1619" s="55"/>
      <c r="U1619" s="43" t="e">
        <f>SUM(#REF!+#REF!)</f>
        <v>#REF!</v>
      </c>
      <c r="V1619" s="55"/>
      <c r="W1619" s="43">
        <f t="shared" si="934"/>
        <v>0</v>
      </c>
      <c r="X1619" s="56"/>
      <c r="Y1619" s="55"/>
    </row>
    <row r="1620" spans="1:25" s="57" customFormat="1" x14ac:dyDescent="0.25">
      <c r="A1620" s="52"/>
      <c r="B1620" s="53"/>
      <c r="C1620" s="54"/>
      <c r="D1620" s="55"/>
      <c r="E1620" s="55"/>
      <c r="F1620" s="43">
        <f t="shared" si="940"/>
        <v>0</v>
      </c>
      <c r="G1620" s="43"/>
      <c r="H1620" s="55"/>
      <c r="I1620" s="505"/>
      <c r="J1620" s="55"/>
      <c r="K1620" s="55"/>
      <c r="L1620" s="55"/>
      <c r="M1620" s="505"/>
      <c r="N1620" s="55"/>
      <c r="O1620" s="55"/>
      <c r="P1620" s="55"/>
      <c r="Q1620" s="55"/>
      <c r="R1620" s="55"/>
      <c r="S1620" s="55"/>
      <c r="T1620" s="55"/>
      <c r="U1620" s="43" t="e">
        <f>SUM(#REF!+#REF!)</f>
        <v>#REF!</v>
      </c>
      <c r="V1620" s="55"/>
      <c r="W1620" s="43">
        <f t="shared" si="934"/>
        <v>0</v>
      </c>
      <c r="X1620" s="56"/>
      <c r="Y1620" s="55"/>
    </row>
    <row r="1621" spans="1:25" s="46" customFormat="1" x14ac:dyDescent="0.25">
      <c r="B1621" s="47"/>
      <c r="C1621" s="86" t="s">
        <v>852</v>
      </c>
      <c r="D1621" s="49">
        <f>SUM(D1622+D1737)</f>
        <v>0</v>
      </c>
      <c r="E1621" s="49">
        <f>SUM(E1622+E1737)</f>
        <v>0</v>
      </c>
      <c r="F1621" s="43">
        <f t="shared" si="940"/>
        <v>102500</v>
      </c>
      <c r="G1621" s="49"/>
      <c r="H1621" s="49">
        <f>SUM(H1622+H1737)</f>
        <v>0</v>
      </c>
      <c r="I1621" s="368">
        <f>SUM(I1622+I1737)</f>
        <v>0</v>
      </c>
      <c r="J1621" s="49">
        <f t="shared" ref="J1621:T1621" si="943">SUM(J1622+J1737)</f>
        <v>0</v>
      </c>
      <c r="K1621" s="49">
        <f t="shared" ref="K1621" si="944">SUM(K1622+K1737)</f>
        <v>0</v>
      </c>
      <c r="L1621" s="49">
        <f t="shared" si="943"/>
        <v>0</v>
      </c>
      <c r="M1621" s="368">
        <f t="shared" si="943"/>
        <v>0</v>
      </c>
      <c r="N1621" s="49">
        <f>SUM(N1622+N1737)</f>
        <v>0</v>
      </c>
      <c r="O1621" s="49">
        <f>SUM(O1622+O1737)</f>
        <v>0</v>
      </c>
      <c r="P1621" s="49">
        <f t="shared" si="943"/>
        <v>102500</v>
      </c>
      <c r="Q1621" s="49">
        <f t="shared" si="943"/>
        <v>0</v>
      </c>
      <c r="R1621" s="49">
        <f t="shared" si="943"/>
        <v>0</v>
      </c>
      <c r="S1621" s="49">
        <f t="shared" si="943"/>
        <v>0</v>
      </c>
      <c r="T1621" s="49">
        <f t="shared" si="943"/>
        <v>0</v>
      </c>
      <c r="U1621" s="43" t="e">
        <f>SUM(#REF!+#REF!)</f>
        <v>#REF!</v>
      </c>
      <c r="V1621" s="49">
        <f>SUM(V1622+V1737)</f>
        <v>0</v>
      </c>
      <c r="W1621" s="43">
        <f t="shared" si="934"/>
        <v>102500</v>
      </c>
      <c r="X1621" s="49">
        <f>SUM(X1622)</f>
        <v>106600</v>
      </c>
      <c r="Y1621" s="49">
        <f>SUM(Y1622)</f>
        <v>107668</v>
      </c>
    </row>
    <row r="1622" spans="1:25" s="46" customFormat="1" x14ac:dyDescent="0.25">
      <c r="B1622" s="50">
        <v>3</v>
      </c>
      <c r="C1622" s="46" t="s">
        <v>74</v>
      </c>
      <c r="D1622" s="49">
        <f>SUM(D1623+D1635+D1703)</f>
        <v>0</v>
      </c>
      <c r="E1622" s="49">
        <f>SUM(E1623+E1635+E1703)</f>
        <v>0</v>
      </c>
      <c r="F1622" s="43">
        <f t="shared" si="940"/>
        <v>102500</v>
      </c>
      <c r="G1622" s="49"/>
      <c r="H1622" s="49">
        <f>SUM(H1623+H1635+H1703)</f>
        <v>0</v>
      </c>
      <c r="I1622" s="368">
        <f>SUM(I1623+I1635+I1703)</f>
        <v>0</v>
      </c>
      <c r="J1622" s="49">
        <f>SUM(J1623+J1635+J1703)</f>
        <v>0</v>
      </c>
      <c r="K1622" s="49">
        <f>SUM(K1623+K1635+K1703)</f>
        <v>0</v>
      </c>
      <c r="L1622" s="49">
        <f>SUM(L1623+L1635+L1703)</f>
        <v>0</v>
      </c>
      <c r="M1622" s="368">
        <f>SUM(M1623+M1635)</f>
        <v>0</v>
      </c>
      <c r="N1622" s="49">
        <f>SUM(N1623+N1635+N1703)</f>
        <v>0</v>
      </c>
      <c r="O1622" s="49">
        <f>SUM(O1623+O1635+O1703)</f>
        <v>0</v>
      </c>
      <c r="P1622" s="49">
        <f t="shared" ref="P1622:T1622" si="945">SUM(P1623+P1635+P1703)</f>
        <v>102500</v>
      </c>
      <c r="Q1622" s="49">
        <f t="shared" si="945"/>
        <v>0</v>
      </c>
      <c r="R1622" s="49">
        <f t="shared" si="945"/>
        <v>0</v>
      </c>
      <c r="S1622" s="49">
        <f t="shared" si="945"/>
        <v>0</v>
      </c>
      <c r="T1622" s="49">
        <f t="shared" si="945"/>
        <v>0</v>
      </c>
      <c r="U1622" s="43" t="e">
        <f>SUM(#REF!+#REF!)</f>
        <v>#REF!</v>
      </c>
      <c r="V1622" s="49">
        <f>SUM(V1623+V1635+V1703)</f>
        <v>0</v>
      </c>
      <c r="W1622" s="43">
        <f t="shared" si="934"/>
        <v>102500</v>
      </c>
      <c r="X1622" s="49">
        <f>SUM(X1623+X1635)</f>
        <v>106600</v>
      </c>
      <c r="Y1622" s="49">
        <f>SUM(Y1623+Y1635)</f>
        <v>107668</v>
      </c>
    </row>
    <row r="1623" spans="1:25" s="46" customFormat="1" x14ac:dyDescent="0.25">
      <c r="B1623" s="50">
        <v>31</v>
      </c>
      <c r="D1623" s="49">
        <f>SUM(D1624+D1629+D1631)</f>
        <v>0</v>
      </c>
      <c r="E1623" s="49">
        <f>SUM(E1624+E1629+E1631)</f>
        <v>0</v>
      </c>
      <c r="F1623" s="43">
        <f t="shared" si="940"/>
        <v>97500</v>
      </c>
      <c r="G1623" s="49"/>
      <c r="H1623" s="49">
        <f t="shared" ref="H1623:O1623" si="946">SUM(H1624+H1629+H1631)</f>
        <v>0</v>
      </c>
      <c r="I1623" s="368">
        <f t="shared" si="946"/>
        <v>0</v>
      </c>
      <c r="J1623" s="49">
        <f t="shared" si="946"/>
        <v>0</v>
      </c>
      <c r="K1623" s="49">
        <f t="shared" si="946"/>
        <v>0</v>
      </c>
      <c r="L1623" s="49">
        <f t="shared" si="946"/>
        <v>0</v>
      </c>
      <c r="M1623" s="368">
        <f t="shared" si="946"/>
        <v>0</v>
      </c>
      <c r="N1623" s="49">
        <f t="shared" si="946"/>
        <v>0</v>
      </c>
      <c r="O1623" s="49">
        <f t="shared" si="946"/>
        <v>0</v>
      </c>
      <c r="P1623" s="49">
        <f t="shared" ref="P1623:T1623" si="947">SUM(P1624+P1629+P1631)</f>
        <v>97500</v>
      </c>
      <c r="Q1623" s="49">
        <f t="shared" si="947"/>
        <v>0</v>
      </c>
      <c r="R1623" s="49">
        <f t="shared" si="947"/>
        <v>0</v>
      </c>
      <c r="S1623" s="49">
        <f t="shared" si="947"/>
        <v>0</v>
      </c>
      <c r="T1623" s="49">
        <f t="shared" si="947"/>
        <v>0</v>
      </c>
      <c r="U1623" s="43" t="e">
        <f>SUM(#REF!+#REF!)</f>
        <v>#REF!</v>
      </c>
      <c r="V1623" s="49">
        <f>SUM(V1624+V1629+V1631)</f>
        <v>0</v>
      </c>
      <c r="W1623" s="43">
        <f t="shared" si="934"/>
        <v>97500</v>
      </c>
      <c r="X1623" s="49">
        <v>101400</v>
      </c>
      <c r="Y1623" s="49">
        <v>102416</v>
      </c>
    </row>
    <row r="1624" spans="1:25" s="46" customFormat="1" x14ac:dyDescent="0.25">
      <c r="B1624" s="50">
        <v>311</v>
      </c>
      <c r="D1624" s="49">
        <f>SUM(D1625+D1626+D1627+D1628)</f>
        <v>0</v>
      </c>
      <c r="E1624" s="49">
        <f>SUM(E1625+E1626+E1627+E1628)</f>
        <v>0</v>
      </c>
      <c r="F1624" s="43">
        <f t="shared" si="940"/>
        <v>78500</v>
      </c>
      <c r="G1624" s="49"/>
      <c r="H1624" s="49">
        <f>SUM(H1625+H1626+H1627+H1628)</f>
        <v>0</v>
      </c>
      <c r="I1624" s="368">
        <f>SUM(I1625+I1626+I1627+I1628)</f>
        <v>0</v>
      </c>
      <c r="J1624" s="49">
        <f t="shared" ref="J1624:T1624" si="948">SUM(J1625+J1626+J1627+J1628)</f>
        <v>0</v>
      </c>
      <c r="K1624" s="49">
        <f t="shared" ref="K1624" si="949">SUM(K1625+K1626+K1627+K1628)</f>
        <v>0</v>
      </c>
      <c r="L1624" s="49">
        <f t="shared" si="948"/>
        <v>0</v>
      </c>
      <c r="M1624" s="368">
        <f t="shared" si="948"/>
        <v>0</v>
      </c>
      <c r="N1624" s="49">
        <f>SUM(N1625+N1626+N1627+N1628)</f>
        <v>0</v>
      </c>
      <c r="O1624" s="49">
        <f>SUM(O1625+O1626+O1627+O1628)</f>
        <v>0</v>
      </c>
      <c r="P1624" s="49">
        <f t="shared" si="948"/>
        <v>78500</v>
      </c>
      <c r="Q1624" s="49">
        <f t="shared" si="948"/>
        <v>0</v>
      </c>
      <c r="R1624" s="49">
        <f t="shared" si="948"/>
        <v>0</v>
      </c>
      <c r="S1624" s="49">
        <f t="shared" si="948"/>
        <v>0</v>
      </c>
      <c r="T1624" s="49">
        <f t="shared" si="948"/>
        <v>0</v>
      </c>
      <c r="U1624" s="43" t="e">
        <f>SUM(#REF!+#REF!)</f>
        <v>#REF!</v>
      </c>
      <c r="V1624" s="49">
        <f>SUM(V1625+V1626+V1627+V1628)</f>
        <v>0</v>
      </c>
      <c r="W1624" s="43">
        <f t="shared" si="934"/>
        <v>78500</v>
      </c>
      <c r="X1624" s="51"/>
      <c r="Y1624" s="49"/>
    </row>
    <row r="1625" spans="1:25" s="57" customFormat="1" x14ac:dyDescent="0.25">
      <c r="A1625" s="52"/>
      <c r="B1625" s="53" t="s">
        <v>75</v>
      </c>
      <c r="C1625" s="54" t="s">
        <v>76</v>
      </c>
      <c r="D1625" s="55"/>
      <c r="E1625" s="55"/>
      <c r="F1625" s="43">
        <f t="shared" si="940"/>
        <v>78500</v>
      </c>
      <c r="G1625" s="43"/>
      <c r="H1625" s="55"/>
      <c r="I1625" s="505"/>
      <c r="J1625" s="55"/>
      <c r="K1625" s="55"/>
      <c r="L1625" s="55"/>
      <c r="M1625" s="504">
        <v>0</v>
      </c>
      <c r="N1625" s="55"/>
      <c r="O1625" s="55"/>
      <c r="P1625" s="55">
        <v>78500</v>
      </c>
      <c r="Q1625" s="55"/>
      <c r="R1625" s="55"/>
      <c r="S1625" s="55"/>
      <c r="T1625" s="55"/>
      <c r="U1625" s="43" t="e">
        <f>SUM(#REF!+#REF!)</f>
        <v>#REF!</v>
      </c>
      <c r="V1625" s="55"/>
      <c r="W1625" s="43">
        <f t="shared" si="934"/>
        <v>78500</v>
      </c>
      <c r="X1625" s="56"/>
      <c r="Y1625" s="55"/>
    </row>
    <row r="1626" spans="1:25" s="57" customFormat="1" hidden="1" x14ac:dyDescent="0.25">
      <c r="A1626" s="52"/>
      <c r="B1626" s="53" t="s">
        <v>77</v>
      </c>
      <c r="C1626" s="54" t="s">
        <v>78</v>
      </c>
      <c r="D1626" s="55"/>
      <c r="E1626" s="55"/>
      <c r="F1626" s="43">
        <f t="shared" si="940"/>
        <v>0</v>
      </c>
      <c r="G1626" s="43"/>
      <c r="H1626" s="55"/>
      <c r="I1626" s="505"/>
      <c r="J1626" s="55"/>
      <c r="K1626" s="55"/>
      <c r="L1626" s="55"/>
      <c r="M1626" s="505"/>
      <c r="N1626" s="55"/>
      <c r="O1626" s="55"/>
      <c r="P1626" s="55"/>
      <c r="Q1626" s="55"/>
      <c r="R1626" s="55"/>
      <c r="S1626" s="55"/>
      <c r="T1626" s="55"/>
      <c r="U1626" s="43" t="e">
        <f>SUM(#REF!+#REF!)</f>
        <v>#REF!</v>
      </c>
      <c r="V1626" s="55"/>
      <c r="W1626" s="43">
        <f t="shared" si="934"/>
        <v>0</v>
      </c>
      <c r="X1626" s="56"/>
      <c r="Y1626" s="55"/>
    </row>
    <row r="1627" spans="1:25" s="57" customFormat="1" hidden="1" x14ac:dyDescent="0.25">
      <c r="A1627" s="52"/>
      <c r="B1627" s="53" t="s">
        <v>79</v>
      </c>
      <c r="C1627" s="54" t="s">
        <v>80</v>
      </c>
      <c r="D1627" s="55"/>
      <c r="E1627" s="55"/>
      <c r="F1627" s="43">
        <f t="shared" si="940"/>
        <v>0</v>
      </c>
      <c r="G1627" s="43"/>
      <c r="H1627" s="55"/>
      <c r="I1627" s="505"/>
      <c r="J1627" s="55"/>
      <c r="K1627" s="55"/>
      <c r="L1627" s="55"/>
      <c r="M1627" s="505"/>
      <c r="N1627" s="55"/>
      <c r="O1627" s="55"/>
      <c r="P1627" s="55"/>
      <c r="Q1627" s="55"/>
      <c r="R1627" s="55"/>
      <c r="S1627" s="55"/>
      <c r="T1627" s="55"/>
      <c r="U1627" s="43" t="e">
        <f>SUM(#REF!+#REF!)</f>
        <v>#REF!</v>
      </c>
      <c r="V1627" s="55"/>
      <c r="W1627" s="43">
        <f t="shared" si="934"/>
        <v>0</v>
      </c>
      <c r="X1627" s="56"/>
      <c r="Y1627" s="55"/>
    </row>
    <row r="1628" spans="1:25" s="57" customFormat="1" hidden="1" x14ac:dyDescent="0.25">
      <c r="A1628" s="52"/>
      <c r="B1628" s="53" t="s">
        <v>81</v>
      </c>
      <c r="C1628" s="54" t="s">
        <v>82</v>
      </c>
      <c r="D1628" s="55"/>
      <c r="E1628" s="55"/>
      <c r="F1628" s="43">
        <f t="shared" si="940"/>
        <v>0</v>
      </c>
      <c r="G1628" s="43"/>
      <c r="H1628" s="55"/>
      <c r="I1628" s="505"/>
      <c r="J1628" s="55"/>
      <c r="K1628" s="55"/>
      <c r="L1628" s="55"/>
      <c r="M1628" s="505"/>
      <c r="N1628" s="55"/>
      <c r="O1628" s="55"/>
      <c r="P1628" s="55"/>
      <c r="Q1628" s="55"/>
      <c r="R1628" s="55"/>
      <c r="S1628" s="55"/>
      <c r="T1628" s="55"/>
      <c r="U1628" s="43" t="e">
        <f>SUM(#REF!+#REF!)</f>
        <v>#REF!</v>
      </c>
      <c r="V1628" s="55"/>
      <c r="W1628" s="43">
        <f t="shared" si="934"/>
        <v>0</v>
      </c>
      <c r="X1628" s="56"/>
      <c r="Y1628" s="55"/>
    </row>
    <row r="1629" spans="1:25" s="61" customFormat="1" x14ac:dyDescent="0.25">
      <c r="A1629" s="58"/>
      <c r="B1629" s="58">
        <v>312</v>
      </c>
      <c r="C1629" s="59"/>
      <c r="D1629" s="60">
        <f>SUM(D1630)</f>
        <v>0</v>
      </c>
      <c r="E1629" s="60">
        <f t="shared" ref="E1629:V1629" si="950">SUM(E1630)</f>
        <v>0</v>
      </c>
      <c r="F1629" s="43">
        <f t="shared" si="940"/>
        <v>6000</v>
      </c>
      <c r="G1629" s="60"/>
      <c r="H1629" s="60">
        <f t="shared" si="950"/>
        <v>0</v>
      </c>
      <c r="I1629" s="506">
        <f t="shared" si="950"/>
        <v>0</v>
      </c>
      <c r="J1629" s="60">
        <f t="shared" si="950"/>
        <v>0</v>
      </c>
      <c r="K1629" s="60">
        <f t="shared" si="950"/>
        <v>0</v>
      </c>
      <c r="L1629" s="60">
        <f t="shared" si="950"/>
        <v>0</v>
      </c>
      <c r="M1629" s="506">
        <f t="shared" si="950"/>
        <v>0</v>
      </c>
      <c r="N1629" s="60">
        <f t="shared" si="950"/>
        <v>0</v>
      </c>
      <c r="O1629" s="60">
        <f t="shared" si="950"/>
        <v>0</v>
      </c>
      <c r="P1629" s="60">
        <f t="shared" si="950"/>
        <v>6000</v>
      </c>
      <c r="Q1629" s="60">
        <f t="shared" si="950"/>
        <v>0</v>
      </c>
      <c r="R1629" s="60">
        <f t="shared" si="950"/>
        <v>0</v>
      </c>
      <c r="S1629" s="60">
        <f t="shared" si="950"/>
        <v>0</v>
      </c>
      <c r="T1629" s="60">
        <f t="shared" si="950"/>
        <v>0</v>
      </c>
      <c r="U1629" s="43" t="e">
        <f>SUM(#REF!+#REF!)</f>
        <v>#REF!</v>
      </c>
      <c r="V1629" s="60">
        <f t="shared" si="950"/>
        <v>0</v>
      </c>
      <c r="W1629" s="43">
        <f t="shared" si="934"/>
        <v>6000</v>
      </c>
      <c r="X1629" s="51"/>
      <c r="Y1629" s="60"/>
    </row>
    <row r="1630" spans="1:25" s="57" customFormat="1" x14ac:dyDescent="0.25">
      <c r="A1630" s="52"/>
      <c r="B1630" s="53" t="s">
        <v>83</v>
      </c>
      <c r="C1630" s="54" t="s">
        <v>84</v>
      </c>
      <c r="D1630" s="55"/>
      <c r="E1630" s="55"/>
      <c r="F1630" s="43">
        <f t="shared" si="940"/>
        <v>6000</v>
      </c>
      <c r="G1630" s="43"/>
      <c r="H1630" s="55"/>
      <c r="I1630" s="505"/>
      <c r="J1630" s="55"/>
      <c r="K1630" s="55"/>
      <c r="L1630" s="55"/>
      <c r="M1630" s="504">
        <v>0</v>
      </c>
      <c r="N1630" s="55"/>
      <c r="O1630" s="55"/>
      <c r="P1630" s="55">
        <v>6000</v>
      </c>
      <c r="Q1630" s="55"/>
      <c r="R1630" s="55"/>
      <c r="S1630" s="55"/>
      <c r="T1630" s="55"/>
      <c r="U1630" s="43" t="e">
        <f>SUM(#REF!+#REF!)</f>
        <v>#REF!</v>
      </c>
      <c r="V1630" s="55"/>
      <c r="W1630" s="43">
        <f t="shared" si="934"/>
        <v>6000</v>
      </c>
      <c r="X1630" s="56"/>
      <c r="Y1630" s="55"/>
    </row>
    <row r="1631" spans="1:25" s="61" customFormat="1" x14ac:dyDescent="0.25">
      <c r="A1631" s="58"/>
      <c r="B1631" s="58">
        <v>313</v>
      </c>
      <c r="C1631" s="59"/>
      <c r="D1631" s="60">
        <f>SUM(D1632+D1633+D1634)</f>
        <v>0</v>
      </c>
      <c r="E1631" s="60">
        <f>SUM(E1632+E1633+E1634)</f>
        <v>0</v>
      </c>
      <c r="F1631" s="43">
        <f t="shared" si="940"/>
        <v>13000</v>
      </c>
      <c r="G1631" s="60"/>
      <c r="H1631" s="60">
        <f>SUM(H1632+H1633+H1634)</f>
        <v>0</v>
      </c>
      <c r="I1631" s="506">
        <f>SUM(I1632+I1633+I1634)</f>
        <v>0</v>
      </c>
      <c r="J1631" s="60">
        <f t="shared" ref="J1631:T1631" si="951">SUM(J1632+J1633+J1634)</f>
        <v>0</v>
      </c>
      <c r="K1631" s="60">
        <f t="shared" ref="K1631" si="952">SUM(K1632+K1633+K1634)</f>
        <v>0</v>
      </c>
      <c r="L1631" s="60">
        <f t="shared" si="951"/>
        <v>0</v>
      </c>
      <c r="M1631" s="506">
        <f t="shared" si="951"/>
        <v>0</v>
      </c>
      <c r="N1631" s="60">
        <f>SUM(N1632+N1633+N1634)</f>
        <v>0</v>
      </c>
      <c r="O1631" s="60">
        <f>SUM(O1632+O1633+O1634)</f>
        <v>0</v>
      </c>
      <c r="P1631" s="60">
        <f t="shared" si="951"/>
        <v>13000</v>
      </c>
      <c r="Q1631" s="60">
        <f t="shared" si="951"/>
        <v>0</v>
      </c>
      <c r="R1631" s="60">
        <f t="shared" si="951"/>
        <v>0</v>
      </c>
      <c r="S1631" s="60">
        <f t="shared" si="951"/>
        <v>0</v>
      </c>
      <c r="T1631" s="60">
        <f t="shared" si="951"/>
        <v>0</v>
      </c>
      <c r="U1631" s="43" t="e">
        <f>SUM(#REF!+#REF!)</f>
        <v>#REF!</v>
      </c>
      <c r="V1631" s="60">
        <f>SUM(V1632+V1633+V1634)</f>
        <v>0</v>
      </c>
      <c r="W1631" s="43">
        <f t="shared" si="934"/>
        <v>13000</v>
      </c>
      <c r="X1631" s="51"/>
      <c r="Y1631" s="60"/>
    </row>
    <row r="1632" spans="1:25" s="57" customFormat="1" hidden="1" x14ac:dyDescent="0.25">
      <c r="A1632" s="52"/>
      <c r="B1632" s="53" t="s">
        <v>85</v>
      </c>
      <c r="C1632" s="54" t="s">
        <v>86</v>
      </c>
      <c r="D1632" s="55"/>
      <c r="E1632" s="55"/>
      <c r="F1632" s="43">
        <f t="shared" si="940"/>
        <v>0</v>
      </c>
      <c r="G1632" s="43"/>
      <c r="H1632" s="55"/>
      <c r="I1632" s="505"/>
      <c r="J1632" s="55"/>
      <c r="K1632" s="55"/>
      <c r="L1632" s="55"/>
      <c r="M1632" s="505"/>
      <c r="N1632" s="55"/>
      <c r="O1632" s="55"/>
      <c r="P1632" s="55"/>
      <c r="Q1632" s="55"/>
      <c r="R1632" s="55"/>
      <c r="S1632" s="55"/>
      <c r="T1632" s="55"/>
      <c r="U1632" s="43" t="e">
        <f>SUM(#REF!+#REF!)</f>
        <v>#REF!</v>
      </c>
      <c r="V1632" s="55"/>
      <c r="W1632" s="43">
        <f t="shared" si="934"/>
        <v>0</v>
      </c>
      <c r="X1632" s="56"/>
      <c r="Y1632" s="55"/>
    </row>
    <row r="1633" spans="1:25" s="57" customFormat="1" x14ac:dyDescent="0.25">
      <c r="A1633" s="52"/>
      <c r="B1633" s="53" t="s">
        <v>87</v>
      </c>
      <c r="C1633" s="54" t="s">
        <v>88</v>
      </c>
      <c r="D1633" s="55"/>
      <c r="E1633" s="55"/>
      <c r="F1633" s="43">
        <f t="shared" si="940"/>
        <v>13000</v>
      </c>
      <c r="G1633" s="43"/>
      <c r="H1633" s="55"/>
      <c r="I1633" s="505"/>
      <c r="J1633" s="55"/>
      <c r="K1633" s="55"/>
      <c r="L1633" s="55"/>
      <c r="M1633" s="505">
        <v>0</v>
      </c>
      <c r="N1633" s="55"/>
      <c r="O1633" s="55"/>
      <c r="P1633" s="55">
        <v>13000</v>
      </c>
      <c r="Q1633" s="55"/>
      <c r="R1633" s="55"/>
      <c r="S1633" s="55"/>
      <c r="T1633" s="55"/>
      <c r="U1633" s="43" t="e">
        <f>SUM(#REF!+#REF!)</f>
        <v>#REF!</v>
      </c>
      <c r="V1633" s="55"/>
      <c r="W1633" s="43">
        <f t="shared" si="934"/>
        <v>13000</v>
      </c>
      <c r="X1633" s="56"/>
      <c r="Y1633" s="55"/>
    </row>
    <row r="1634" spans="1:25" s="57" customFormat="1" ht="12.75" hidden="1" customHeight="1" x14ac:dyDescent="0.25">
      <c r="A1634" s="52"/>
      <c r="B1634" s="53" t="s">
        <v>89</v>
      </c>
      <c r="C1634" s="54" t="s">
        <v>90</v>
      </c>
      <c r="D1634" s="55"/>
      <c r="E1634" s="55"/>
      <c r="F1634" s="43">
        <f t="shared" si="940"/>
        <v>0</v>
      </c>
      <c r="G1634" s="43"/>
      <c r="H1634" s="55"/>
      <c r="I1634" s="505"/>
      <c r="J1634" s="55"/>
      <c r="K1634" s="55"/>
      <c r="L1634" s="55"/>
      <c r="M1634" s="505"/>
      <c r="N1634" s="55"/>
      <c r="O1634" s="55"/>
      <c r="P1634" s="55"/>
      <c r="Q1634" s="55"/>
      <c r="R1634" s="55"/>
      <c r="S1634" s="55"/>
      <c r="T1634" s="55"/>
      <c r="U1634" s="43" t="e">
        <f>SUM(#REF!+#REF!)</f>
        <v>#REF!</v>
      </c>
      <c r="V1634" s="55"/>
      <c r="W1634" s="43">
        <f t="shared" si="934"/>
        <v>0</v>
      </c>
      <c r="X1634" s="56"/>
      <c r="Y1634" s="55"/>
    </row>
    <row r="1635" spans="1:25" s="61" customFormat="1" ht="12.75" customHeight="1" x14ac:dyDescent="0.25">
      <c r="A1635" s="58"/>
      <c r="B1635" s="58">
        <v>32</v>
      </c>
      <c r="C1635" s="59"/>
      <c r="D1635" s="60">
        <f>SUM(D1636+D1643+D1685+D1695+D1697)</f>
        <v>0</v>
      </c>
      <c r="E1635" s="60">
        <f>SUM(E1636+E1643+E1685+E1695+E1697)</f>
        <v>0</v>
      </c>
      <c r="F1635" s="43">
        <f t="shared" si="940"/>
        <v>5000</v>
      </c>
      <c r="G1635" s="60"/>
      <c r="H1635" s="60">
        <f>SUM(H1636)</f>
        <v>0</v>
      </c>
      <c r="I1635" s="506">
        <f>SUM(I1636+I1643+I1685+I1695+I1697)</f>
        <v>0</v>
      </c>
      <c r="J1635" s="60">
        <f>SUM(J1636)</f>
        <v>0</v>
      </c>
      <c r="K1635" s="60">
        <f>SUM(K1636)</f>
        <v>0</v>
      </c>
      <c r="L1635" s="60">
        <f>SUM(L1636+L1643+L1685+L1695+L1697)</f>
        <v>0</v>
      </c>
      <c r="M1635" s="506">
        <f>SUM(M1636)</f>
        <v>0</v>
      </c>
      <c r="N1635" s="60">
        <f>SUM(N1636+N1643+N1685+N1695+N1697)</f>
        <v>0</v>
      </c>
      <c r="O1635" s="60">
        <f>SUM(O1636+O1643+O1685+O1695+O1697)</f>
        <v>0</v>
      </c>
      <c r="P1635" s="60">
        <f t="shared" ref="P1635:T1635" si="953">SUM(P1636+P1643+P1685+P1695+P1697)</f>
        <v>5000</v>
      </c>
      <c r="Q1635" s="60">
        <f t="shared" si="953"/>
        <v>0</v>
      </c>
      <c r="R1635" s="60">
        <f t="shared" si="953"/>
        <v>0</v>
      </c>
      <c r="S1635" s="60">
        <f t="shared" si="953"/>
        <v>0</v>
      </c>
      <c r="T1635" s="60">
        <f t="shared" si="953"/>
        <v>0</v>
      </c>
      <c r="U1635" s="43" t="e">
        <f>SUM(#REF!+#REF!)</f>
        <v>#REF!</v>
      </c>
      <c r="V1635" s="60">
        <f>SUM(V1636+V1643+V1685+V1695+V1697)</f>
        <v>0</v>
      </c>
      <c r="W1635" s="43">
        <f t="shared" si="934"/>
        <v>5000</v>
      </c>
      <c r="X1635" s="60">
        <v>5200</v>
      </c>
      <c r="Y1635" s="60">
        <v>5252</v>
      </c>
    </row>
    <row r="1636" spans="1:25" s="61" customFormat="1" ht="12.75" customHeight="1" x14ac:dyDescent="0.25">
      <c r="A1636" s="58"/>
      <c r="B1636" s="58">
        <v>321</v>
      </c>
      <c r="C1636" s="59"/>
      <c r="D1636" s="60">
        <f>SUM(D1637+D1638+D1639+D1641)</f>
        <v>0</v>
      </c>
      <c r="E1636" s="60">
        <f>SUM(E1637+E1638+E1639+E1641)</f>
        <v>0</v>
      </c>
      <c r="F1636" s="43">
        <f t="shared" si="940"/>
        <v>5000</v>
      </c>
      <c r="G1636" s="60"/>
      <c r="H1636" s="60">
        <f>SUM(H1637+H1638)</f>
        <v>0</v>
      </c>
      <c r="I1636" s="506">
        <f>SUM(I1637+I1638+I1639+I1641)</f>
        <v>0</v>
      </c>
      <c r="J1636" s="60">
        <f>SUM(J1637+J1638)</f>
        <v>0</v>
      </c>
      <c r="K1636" s="60">
        <f>SUM(K1637+K1638)</f>
        <v>0</v>
      </c>
      <c r="L1636" s="60">
        <f>SUM(L1637+L1638+L1639+L1641)</f>
        <v>0</v>
      </c>
      <c r="M1636" s="506">
        <f>SUM(M1637+M1638)</f>
        <v>0</v>
      </c>
      <c r="N1636" s="60">
        <f>SUM(N1637+N1638+N1639+N1641)</f>
        <v>0</v>
      </c>
      <c r="O1636" s="60">
        <f>SUM(O1637+O1638+O1639+O1641)</f>
        <v>0</v>
      </c>
      <c r="P1636" s="60">
        <f t="shared" ref="P1636:T1636" si="954">SUM(P1637+P1638+P1639+P1641)</f>
        <v>5000</v>
      </c>
      <c r="Q1636" s="60">
        <f t="shared" si="954"/>
        <v>0</v>
      </c>
      <c r="R1636" s="60">
        <f t="shared" si="954"/>
        <v>0</v>
      </c>
      <c r="S1636" s="60">
        <f t="shared" si="954"/>
        <v>0</v>
      </c>
      <c r="T1636" s="60">
        <f t="shared" si="954"/>
        <v>0</v>
      </c>
      <c r="U1636" s="43" t="e">
        <f>SUM(#REF!+#REF!)</f>
        <v>#REF!</v>
      </c>
      <c r="V1636" s="60">
        <f>SUM(V1637+V1638+V1639+V1641)</f>
        <v>0</v>
      </c>
      <c r="W1636" s="43">
        <f t="shared" si="934"/>
        <v>5000</v>
      </c>
      <c r="X1636" s="51"/>
      <c r="Y1636" s="60"/>
    </row>
    <row r="1637" spans="1:25" s="57" customFormat="1" x14ac:dyDescent="0.25">
      <c r="A1637" s="52"/>
      <c r="B1637" s="53" t="s">
        <v>91</v>
      </c>
      <c r="C1637" s="54" t="s">
        <v>92</v>
      </c>
      <c r="D1637" s="55"/>
      <c r="E1637" s="55"/>
      <c r="F1637" s="43">
        <f t="shared" si="940"/>
        <v>500</v>
      </c>
      <c r="G1637" s="43"/>
      <c r="H1637" s="55"/>
      <c r="I1637" s="505"/>
      <c r="J1637" s="55"/>
      <c r="K1637" s="55"/>
      <c r="L1637" s="55"/>
      <c r="M1637" s="505">
        <v>0</v>
      </c>
      <c r="N1637" s="55"/>
      <c r="O1637" s="55"/>
      <c r="P1637" s="55">
        <v>500</v>
      </c>
      <c r="Q1637" s="55"/>
      <c r="R1637" s="55"/>
      <c r="S1637" s="55"/>
      <c r="T1637" s="55"/>
      <c r="U1637" s="43" t="e">
        <f>SUM(#REF!+#REF!)</f>
        <v>#REF!</v>
      </c>
      <c r="V1637" s="55"/>
      <c r="W1637" s="43">
        <f t="shared" si="934"/>
        <v>500</v>
      </c>
      <c r="X1637" s="56"/>
      <c r="Y1637" s="55"/>
    </row>
    <row r="1638" spans="1:25" s="57" customFormat="1" x14ac:dyDescent="0.25">
      <c r="A1638" s="52"/>
      <c r="B1638" s="53" t="s">
        <v>93</v>
      </c>
      <c r="C1638" s="54" t="s">
        <v>94</v>
      </c>
      <c r="D1638" s="55"/>
      <c r="E1638" s="55"/>
      <c r="F1638" s="43">
        <f t="shared" si="940"/>
        <v>4500</v>
      </c>
      <c r="G1638" s="43"/>
      <c r="H1638" s="55"/>
      <c r="I1638" s="505"/>
      <c r="J1638" s="55"/>
      <c r="K1638" s="55"/>
      <c r="L1638" s="55"/>
      <c r="M1638" s="505">
        <v>0</v>
      </c>
      <c r="N1638" s="55"/>
      <c r="O1638" s="55"/>
      <c r="P1638" s="55">
        <v>4500</v>
      </c>
      <c r="Q1638" s="55"/>
      <c r="R1638" s="55"/>
      <c r="S1638" s="55"/>
      <c r="T1638" s="55"/>
      <c r="U1638" s="43" t="e">
        <f>SUM(#REF!+#REF!)</f>
        <v>#REF!</v>
      </c>
      <c r="V1638" s="55"/>
      <c r="W1638" s="43">
        <f t="shared" si="934"/>
        <v>4500</v>
      </c>
      <c r="X1638" s="56"/>
      <c r="Y1638" s="55"/>
    </row>
    <row r="1639" spans="1:25" s="57" customFormat="1" x14ac:dyDescent="0.25">
      <c r="A1639" s="52"/>
      <c r="B1639" s="53"/>
      <c r="C1639" s="54"/>
      <c r="D1639" s="55"/>
      <c r="E1639" s="55"/>
      <c r="F1639" s="43"/>
      <c r="G1639" s="43"/>
      <c r="H1639" s="55"/>
      <c r="I1639" s="505"/>
      <c r="J1639" s="55"/>
      <c r="K1639" s="55"/>
      <c r="L1639" s="55"/>
      <c r="M1639" s="505"/>
      <c r="N1639" s="55"/>
      <c r="O1639" s="55"/>
      <c r="P1639" s="55"/>
      <c r="Q1639" s="55"/>
      <c r="R1639" s="55"/>
      <c r="S1639" s="55"/>
      <c r="T1639" s="55"/>
      <c r="U1639" s="43"/>
      <c r="V1639" s="55"/>
      <c r="W1639" s="43">
        <f t="shared" si="934"/>
        <v>0</v>
      </c>
      <c r="X1639" s="56"/>
      <c r="Y1639" s="55"/>
    </row>
    <row r="1640" spans="1:25" s="46" customFormat="1" x14ac:dyDescent="0.25">
      <c r="B1640" s="47"/>
      <c r="C1640" s="48" t="s">
        <v>849</v>
      </c>
      <c r="D1640" s="49">
        <f>SUM(D1641+D1916)</f>
        <v>0</v>
      </c>
      <c r="E1640" s="49">
        <f>SUM(E1641+E1916)</f>
        <v>0</v>
      </c>
      <c r="F1640" s="43">
        <f>SUM(H1640:T1640)</f>
        <v>31000</v>
      </c>
      <c r="G1640" s="49"/>
      <c r="H1640" s="49">
        <f>SUM(H1641+H1916)</f>
        <v>31000</v>
      </c>
      <c r="I1640" s="368">
        <f>SUM(I1641+I1916)</f>
        <v>0</v>
      </c>
      <c r="J1640" s="49">
        <f t="shared" ref="J1640:T1640" si="955">SUM(J1641+J1916)</f>
        <v>0</v>
      </c>
      <c r="K1640" s="49">
        <f t="shared" ref="K1640" si="956">SUM(K1641+K1916)</f>
        <v>0</v>
      </c>
      <c r="L1640" s="49">
        <f t="shared" si="955"/>
        <v>0</v>
      </c>
      <c r="M1640" s="368">
        <f t="shared" si="955"/>
        <v>0</v>
      </c>
      <c r="N1640" s="49">
        <f>SUM(N1641+N1916)</f>
        <v>0</v>
      </c>
      <c r="O1640" s="49">
        <f>SUM(O1641+O1916)</f>
        <v>0</v>
      </c>
      <c r="P1640" s="49">
        <f t="shared" si="955"/>
        <v>0</v>
      </c>
      <c r="Q1640" s="49">
        <f t="shared" si="955"/>
        <v>0</v>
      </c>
      <c r="R1640" s="49">
        <f t="shared" si="955"/>
        <v>0</v>
      </c>
      <c r="S1640" s="49">
        <f t="shared" si="955"/>
        <v>0</v>
      </c>
      <c r="T1640" s="49">
        <f t="shared" si="955"/>
        <v>0</v>
      </c>
      <c r="U1640" s="43" t="e">
        <f>SUM(#REF!+#REF!)</f>
        <v>#REF!</v>
      </c>
      <c r="V1640" s="49">
        <f>SUM(V1641+V1916)</f>
        <v>0</v>
      </c>
      <c r="W1640" s="43">
        <f t="shared" si="934"/>
        <v>31000</v>
      </c>
      <c r="X1640" s="49">
        <f>SUM(X1641)</f>
        <v>32240</v>
      </c>
      <c r="Y1640" s="49">
        <f>SUM(Y1641)</f>
        <v>32563</v>
      </c>
    </row>
    <row r="1641" spans="1:25" s="46" customFormat="1" x14ac:dyDescent="0.25">
      <c r="B1641" s="50">
        <v>3</v>
      </c>
      <c r="C1641" s="46" t="s">
        <v>74</v>
      </c>
      <c r="D1641" s="49">
        <f>SUM(D1643+D1661+D1722)</f>
        <v>0</v>
      </c>
      <c r="E1641" s="49">
        <f>SUM(E1643+E1661+E1722)</f>
        <v>0</v>
      </c>
      <c r="F1641" s="43">
        <f>SUM(H1641:T1641)</f>
        <v>31000</v>
      </c>
      <c r="G1641" s="49"/>
      <c r="H1641" s="49">
        <f>SUM(H1643+H1661+H1722)</f>
        <v>31000</v>
      </c>
      <c r="I1641" s="368">
        <f>SUM(I1643+I1661+I1722)</f>
        <v>0</v>
      </c>
      <c r="J1641" s="49">
        <f>SUM(J1643+J1661+J1722)</f>
        <v>0</v>
      </c>
      <c r="K1641" s="49">
        <f>SUM(K1643+K1661+K1722)</f>
        <v>0</v>
      </c>
      <c r="L1641" s="49">
        <f>SUM(L1643+L1661+L1722)</f>
        <v>0</v>
      </c>
      <c r="M1641" s="368">
        <f>SUM(M1643+M1661)</f>
        <v>0</v>
      </c>
      <c r="N1641" s="49">
        <f>SUM(N1643+N1661+N1722)</f>
        <v>0</v>
      </c>
      <c r="O1641" s="49">
        <f>SUM(O1643+O1661+O1722)</f>
        <v>0</v>
      </c>
      <c r="P1641" s="49">
        <f t="shared" ref="P1641:T1641" si="957">SUM(P1643+P1661+P1722)</f>
        <v>0</v>
      </c>
      <c r="Q1641" s="49">
        <f t="shared" si="957"/>
        <v>0</v>
      </c>
      <c r="R1641" s="49">
        <f t="shared" si="957"/>
        <v>0</v>
      </c>
      <c r="S1641" s="49">
        <f t="shared" si="957"/>
        <v>0</v>
      </c>
      <c r="T1641" s="49">
        <f t="shared" si="957"/>
        <v>0</v>
      </c>
      <c r="U1641" s="43" t="e">
        <f>SUM(#REF!+#REF!)</f>
        <v>#REF!</v>
      </c>
      <c r="V1641" s="49">
        <f>SUM(V1643+V1661+V1722)</f>
        <v>0</v>
      </c>
      <c r="W1641" s="43">
        <f t="shared" si="934"/>
        <v>31000</v>
      </c>
      <c r="X1641" s="43">
        <f>SUM(X1642)</f>
        <v>32240</v>
      </c>
      <c r="Y1641" s="43">
        <f>SUM(Y1642)</f>
        <v>32563</v>
      </c>
    </row>
    <row r="1642" spans="1:25" s="61" customFormat="1" ht="12.75" customHeight="1" x14ac:dyDescent="0.25">
      <c r="A1642" s="58"/>
      <c r="B1642" s="58">
        <v>32</v>
      </c>
      <c r="C1642" s="59"/>
      <c r="D1642" s="60">
        <f>SUM(D1643+D1656+D1692+D1702+D1704)</f>
        <v>0</v>
      </c>
      <c r="E1642" s="60">
        <f>SUM(E1643+E1656+E1692+E1702+E1704)</f>
        <v>0</v>
      </c>
      <c r="F1642" s="43">
        <f>SUM(H1642:T1642)</f>
        <v>31000</v>
      </c>
      <c r="G1642" s="60"/>
      <c r="H1642" s="60">
        <f>SUM(H1643)</f>
        <v>31000</v>
      </c>
      <c r="I1642" s="506">
        <f>SUM(I1643+I1656+I1692+I1702+I1704)</f>
        <v>0</v>
      </c>
      <c r="J1642" s="60">
        <f>SUM(J1643)</f>
        <v>0</v>
      </c>
      <c r="K1642" s="60">
        <f>SUM(K1643)</f>
        <v>0</v>
      </c>
      <c r="L1642" s="60">
        <f>SUM(L1643+L1656+L1692+L1702+L1704)</f>
        <v>0</v>
      </c>
      <c r="M1642" s="506">
        <f>SUM(M1643)</f>
        <v>0</v>
      </c>
      <c r="N1642" s="60">
        <f>SUM(N1643+N1656+N1692+N1702+N1704)</f>
        <v>0</v>
      </c>
      <c r="O1642" s="60">
        <f>SUM(O1643+O1656+O1692+O1702+O1704)</f>
        <v>0</v>
      </c>
      <c r="P1642" s="60">
        <f t="shared" ref="P1642:T1642" si="958">SUM(P1643+P1656+P1692+P1702+P1704)</f>
        <v>0</v>
      </c>
      <c r="Q1642" s="60">
        <f t="shared" si="958"/>
        <v>0</v>
      </c>
      <c r="R1642" s="60">
        <f t="shared" si="958"/>
        <v>0</v>
      </c>
      <c r="S1642" s="60">
        <f t="shared" si="958"/>
        <v>0</v>
      </c>
      <c r="T1642" s="60">
        <f t="shared" si="958"/>
        <v>0</v>
      </c>
      <c r="U1642" s="43" t="e">
        <f>SUM(#REF!+#REF!)</f>
        <v>#REF!</v>
      </c>
      <c r="V1642" s="60">
        <f>SUM(V1643+V1656+V1692+V1702+V1704)</f>
        <v>0</v>
      </c>
      <c r="W1642" s="43">
        <f t="shared" si="934"/>
        <v>31000</v>
      </c>
      <c r="X1642" s="60">
        <v>32240</v>
      </c>
      <c r="Y1642" s="60">
        <v>32563</v>
      </c>
    </row>
    <row r="1643" spans="1:25" s="61" customFormat="1" x14ac:dyDescent="0.25">
      <c r="A1643" s="58"/>
      <c r="B1643" s="58">
        <v>323</v>
      </c>
      <c r="C1643" s="59"/>
      <c r="D1643" s="60">
        <f>SUM(D1645+D1653+D1654+D1655+D1656+D1657+D1658+D1659+D1660)</f>
        <v>0</v>
      </c>
      <c r="E1643" s="60">
        <f>SUM(E1645+E1653+E1654+E1655+E1656+E1657+E1658+E1659+E1660)</f>
        <v>0</v>
      </c>
      <c r="F1643" s="43">
        <f>SUM(H1643:T1643)</f>
        <v>31000</v>
      </c>
      <c r="G1643" s="60"/>
      <c r="H1643" s="60">
        <f>SUM(H1644)</f>
        <v>31000</v>
      </c>
      <c r="I1643" s="506">
        <f>SUM(I1645+I1653+I1654+I1655+I1656+I1657+I1658+I1659+I1660)</f>
        <v>0</v>
      </c>
      <c r="J1643" s="60">
        <f>SUM(J1645+J1653+J1654+J1655+J1656+J1657+J1658+J1659+J1660)</f>
        <v>0</v>
      </c>
      <c r="K1643" s="60">
        <f>SUM(K1645+K1653+K1654+K1655+K1656+K1657+K1658+K1659+K1660)</f>
        <v>0</v>
      </c>
      <c r="L1643" s="60">
        <f>SUM(L1645+L1653+L1654+L1655+L1656+L1657+L1658+L1659+L1660)</f>
        <v>0</v>
      </c>
      <c r="M1643" s="506">
        <f>SUM(M1645+M1653)</f>
        <v>0</v>
      </c>
      <c r="N1643" s="60">
        <f>SUM(N1645+N1653+N1654+N1655+N1656+N1657+N1658+N1659+N1660)</f>
        <v>0</v>
      </c>
      <c r="O1643" s="60">
        <f>SUM(O1645+O1653+O1654+O1655+O1656+O1657+O1658+O1659+O1660)</f>
        <v>0</v>
      </c>
      <c r="P1643" s="60">
        <f t="shared" ref="P1643:T1643" si="959">SUM(P1645+P1653+P1654+P1655+P1656+P1657+P1658+P1659+P1660)</f>
        <v>0</v>
      </c>
      <c r="Q1643" s="60">
        <f t="shared" si="959"/>
        <v>0</v>
      </c>
      <c r="R1643" s="60">
        <f t="shared" si="959"/>
        <v>0</v>
      </c>
      <c r="S1643" s="60">
        <f t="shared" si="959"/>
        <v>0</v>
      </c>
      <c r="T1643" s="60">
        <f t="shared" si="959"/>
        <v>0</v>
      </c>
      <c r="U1643" s="43" t="e">
        <f>SUM(#REF!+#REF!)</f>
        <v>#REF!</v>
      </c>
      <c r="V1643" s="60">
        <f>SUM(V1645+V1653+V1654+V1655+V1656+V1657+V1658+V1659+V1660)</f>
        <v>0</v>
      </c>
      <c r="W1643" s="43">
        <f t="shared" si="934"/>
        <v>31000</v>
      </c>
      <c r="X1643" s="51">
        <v>0</v>
      </c>
      <c r="Y1643" s="60">
        <v>0</v>
      </c>
    </row>
    <row r="1644" spans="1:25" s="57" customFormat="1" x14ac:dyDescent="0.25">
      <c r="A1644" s="52"/>
      <c r="B1644" s="53" t="s">
        <v>112</v>
      </c>
      <c r="C1644" s="54" t="s">
        <v>113</v>
      </c>
      <c r="D1644" s="55"/>
      <c r="E1644" s="55"/>
      <c r="F1644" s="43">
        <f>SUM(H1644:T1644)</f>
        <v>31000</v>
      </c>
      <c r="G1644" s="43"/>
      <c r="H1644" s="55">
        <v>31000</v>
      </c>
      <c r="I1644" s="505"/>
      <c r="J1644" s="55"/>
      <c r="K1644" s="55"/>
      <c r="L1644" s="55"/>
      <c r="M1644" s="505"/>
      <c r="N1644" s="55"/>
      <c r="O1644" s="55"/>
      <c r="P1644" s="55"/>
      <c r="Q1644" s="55"/>
      <c r="R1644" s="55"/>
      <c r="S1644" s="55"/>
      <c r="T1644" s="55"/>
      <c r="U1644" s="43" t="e">
        <f>SUM(#REF!+#REF!)</f>
        <v>#REF!</v>
      </c>
      <c r="V1644" s="55"/>
      <c r="W1644" s="43">
        <f t="shared" si="934"/>
        <v>31000</v>
      </c>
      <c r="X1644" s="56"/>
      <c r="Y1644" s="55"/>
    </row>
    <row r="1645" spans="1:25" s="57" customFormat="1" x14ac:dyDescent="0.25">
      <c r="A1645" s="52"/>
      <c r="B1645" s="53"/>
      <c r="C1645" s="54"/>
      <c r="D1645" s="55"/>
      <c r="E1645" s="55"/>
      <c r="F1645" s="43"/>
      <c r="G1645" s="43"/>
      <c r="H1645" s="55"/>
      <c r="I1645" s="505"/>
      <c r="J1645" s="55"/>
      <c r="K1645" s="55"/>
      <c r="L1645" s="55"/>
      <c r="M1645" s="505"/>
      <c r="N1645" s="55"/>
      <c r="O1645" s="55"/>
      <c r="P1645" s="55"/>
      <c r="Q1645" s="55"/>
      <c r="R1645" s="55"/>
      <c r="S1645" s="55"/>
      <c r="T1645" s="55"/>
      <c r="U1645" s="43"/>
      <c r="V1645" s="55"/>
      <c r="W1645" s="43">
        <f t="shared" si="934"/>
        <v>0</v>
      </c>
      <c r="X1645" s="56"/>
      <c r="Y1645" s="55"/>
    </row>
    <row r="1646" spans="1:25" s="46" customFormat="1" x14ac:dyDescent="0.25">
      <c r="B1646" s="47"/>
      <c r="C1646" s="48" t="s">
        <v>850</v>
      </c>
      <c r="D1646" s="49">
        <f>SUM(D1647+D1922)</f>
        <v>0</v>
      </c>
      <c r="E1646" s="49">
        <f>SUM(E1647+E1922)</f>
        <v>0</v>
      </c>
      <c r="F1646" s="43">
        <f>SUM(H1646:T1646)</f>
        <v>60300</v>
      </c>
      <c r="G1646" s="49"/>
      <c r="H1646" s="49">
        <f>SUM(H1647+H1922)</f>
        <v>300</v>
      </c>
      <c r="I1646" s="368">
        <f>SUM(I1647+I1922)</f>
        <v>0</v>
      </c>
      <c r="J1646" s="49">
        <f t="shared" ref="J1646:T1646" si="960">SUM(J1647+J1922)</f>
        <v>0</v>
      </c>
      <c r="K1646" s="49">
        <f t="shared" ref="K1646" si="961">SUM(K1647+K1922)</f>
        <v>0</v>
      </c>
      <c r="L1646" s="49">
        <f t="shared" si="960"/>
        <v>60000</v>
      </c>
      <c r="M1646" s="368">
        <f t="shared" si="960"/>
        <v>0</v>
      </c>
      <c r="N1646" s="49">
        <f>SUM(N1647+N1922)</f>
        <v>0</v>
      </c>
      <c r="O1646" s="49">
        <f>SUM(O1647+O1922)</f>
        <v>0</v>
      </c>
      <c r="P1646" s="49">
        <f t="shared" si="960"/>
        <v>0</v>
      </c>
      <c r="Q1646" s="49">
        <f t="shared" si="960"/>
        <v>0</v>
      </c>
      <c r="R1646" s="49">
        <f t="shared" si="960"/>
        <v>0</v>
      </c>
      <c r="S1646" s="49">
        <f t="shared" si="960"/>
        <v>0</v>
      </c>
      <c r="T1646" s="49">
        <f t="shared" si="960"/>
        <v>0</v>
      </c>
      <c r="U1646" s="43" t="e">
        <f>SUM(#REF!+#REF!)</f>
        <v>#REF!</v>
      </c>
      <c r="V1646" s="49">
        <f>SUM(V1647+V1922)</f>
        <v>0</v>
      </c>
      <c r="W1646" s="43">
        <f t="shared" si="934"/>
        <v>60300</v>
      </c>
      <c r="X1646" s="49">
        <f>SUM(X1647)</f>
        <v>62700</v>
      </c>
      <c r="Y1646" s="49">
        <f>SUM(Y1647)</f>
        <v>63407</v>
      </c>
    </row>
    <row r="1647" spans="1:25" s="46" customFormat="1" x14ac:dyDescent="0.25">
      <c r="B1647" s="50">
        <v>3</v>
      </c>
      <c r="C1647" s="46" t="s">
        <v>74</v>
      </c>
      <c r="D1647" s="49">
        <f>SUM(D1649+D1667+D1728)</f>
        <v>0</v>
      </c>
      <c r="E1647" s="49">
        <f>SUM(E1649+E1667+E1728)</f>
        <v>0</v>
      </c>
      <c r="F1647" s="43">
        <f>SUM(H1647:T1647)</f>
        <v>60300</v>
      </c>
      <c r="G1647" s="49"/>
      <c r="H1647" s="49">
        <f>SUM(H1649+H1667+H1728)</f>
        <v>300</v>
      </c>
      <c r="I1647" s="368">
        <f>SUM(I1649+I1667+I1728)</f>
        <v>0</v>
      </c>
      <c r="J1647" s="49">
        <f>SUM(J1649+J1667+J1728)</f>
        <v>0</v>
      </c>
      <c r="K1647" s="49">
        <f>SUM(K1649+K1667+K1728)</f>
        <v>0</v>
      </c>
      <c r="L1647" s="49">
        <f>SUM(L1649+L1667+L1728)</f>
        <v>60000</v>
      </c>
      <c r="M1647" s="368">
        <f>SUM(M1649+M1667)</f>
        <v>0</v>
      </c>
      <c r="N1647" s="49">
        <f>SUM(N1649+N1667+N1728)</f>
        <v>0</v>
      </c>
      <c r="O1647" s="49">
        <f>SUM(O1649+O1667+O1728)</f>
        <v>0</v>
      </c>
      <c r="P1647" s="49">
        <f t="shared" ref="P1647:T1647" si="962">SUM(P1649+P1667+P1728)</f>
        <v>0</v>
      </c>
      <c r="Q1647" s="49">
        <f t="shared" si="962"/>
        <v>0</v>
      </c>
      <c r="R1647" s="49">
        <f t="shared" si="962"/>
        <v>0</v>
      </c>
      <c r="S1647" s="49">
        <f t="shared" si="962"/>
        <v>0</v>
      </c>
      <c r="T1647" s="49">
        <f t="shared" si="962"/>
        <v>0</v>
      </c>
      <c r="U1647" s="43" t="e">
        <f>SUM(#REF!+#REF!)</f>
        <v>#REF!</v>
      </c>
      <c r="V1647" s="49">
        <f>SUM(V1649+V1667+V1728)</f>
        <v>0</v>
      </c>
      <c r="W1647" s="43">
        <f t="shared" si="934"/>
        <v>60300</v>
      </c>
      <c r="X1647" s="43">
        <f>SUM(X1648)</f>
        <v>62700</v>
      </c>
      <c r="Y1647" s="43">
        <f>SUM(Y1648)</f>
        <v>63407</v>
      </c>
    </row>
    <row r="1648" spans="1:25" s="61" customFormat="1" ht="12.75" customHeight="1" x14ac:dyDescent="0.25">
      <c r="A1648" s="58"/>
      <c r="B1648" s="58">
        <v>32</v>
      </c>
      <c r="C1648" s="59"/>
      <c r="D1648" s="60">
        <f>SUM(D1649+D1662+D1698+D1708+D1710)</f>
        <v>0</v>
      </c>
      <c r="E1648" s="60">
        <f>SUM(E1649+E1662+E1698+E1708+E1710)</f>
        <v>0</v>
      </c>
      <c r="F1648" s="43">
        <f>SUM(H1648:T1648)</f>
        <v>60300</v>
      </c>
      <c r="G1648" s="60"/>
      <c r="H1648" s="60">
        <f>SUM(H1649)</f>
        <v>300</v>
      </c>
      <c r="I1648" s="506">
        <f>SUM(I1649+I1662+I1698+I1708+I1710)</f>
        <v>0</v>
      </c>
      <c r="J1648" s="60">
        <f>SUM(J1649)</f>
        <v>0</v>
      </c>
      <c r="K1648" s="60">
        <f>SUM(K1649)</f>
        <v>0</v>
      </c>
      <c r="L1648" s="60">
        <f>SUM(L1649+L1662+L1698+L1708+L1710)</f>
        <v>60000</v>
      </c>
      <c r="M1648" s="506">
        <f>SUM(M1649)</f>
        <v>0</v>
      </c>
      <c r="N1648" s="60">
        <f>SUM(N1649+N1662+N1698+N1708+N1710)</f>
        <v>0</v>
      </c>
      <c r="O1648" s="60">
        <f>SUM(O1649+O1662+O1698+O1708+O1710)</f>
        <v>0</v>
      </c>
      <c r="P1648" s="60">
        <f t="shared" ref="P1648:T1648" si="963">SUM(P1649+P1662+P1698+P1708+P1710)</f>
        <v>0</v>
      </c>
      <c r="Q1648" s="60">
        <f t="shared" si="963"/>
        <v>0</v>
      </c>
      <c r="R1648" s="60">
        <f t="shared" si="963"/>
        <v>0</v>
      </c>
      <c r="S1648" s="60">
        <f t="shared" si="963"/>
        <v>0</v>
      </c>
      <c r="T1648" s="60">
        <f t="shared" si="963"/>
        <v>0</v>
      </c>
      <c r="U1648" s="43" t="e">
        <f>SUM(#REF!+#REF!)</f>
        <v>#REF!</v>
      </c>
      <c r="V1648" s="60">
        <f>SUM(V1649+V1662+V1698+V1708+V1710)</f>
        <v>0</v>
      </c>
      <c r="W1648" s="43">
        <f t="shared" si="934"/>
        <v>60300</v>
      </c>
      <c r="X1648" s="60">
        <v>62700</v>
      </c>
      <c r="Y1648" s="60">
        <v>63407</v>
      </c>
    </row>
    <row r="1649" spans="1:25" s="61" customFormat="1" x14ac:dyDescent="0.25">
      <c r="A1649" s="58"/>
      <c r="B1649" s="58">
        <v>322</v>
      </c>
      <c r="C1649" s="59"/>
      <c r="D1649" s="60">
        <f>SUM(D1651+D1659+D1660+D1661+D1662+D1663+D1664+D1665+D1666)</f>
        <v>0</v>
      </c>
      <c r="E1649" s="60">
        <f>SUM(E1651+E1659+E1660+E1661+E1662+E1663+E1664+E1665+E1666)</f>
        <v>0</v>
      </c>
      <c r="F1649" s="43">
        <f>SUM(H1649:T1649)</f>
        <v>60300</v>
      </c>
      <c r="G1649" s="60"/>
      <c r="H1649" s="60">
        <f>SUM(H1650)</f>
        <v>300</v>
      </c>
      <c r="I1649" s="506">
        <f>SUM(I1651+I1659+I1660+I1661+I1662+I1663+I1664+I1665+I1666)</f>
        <v>0</v>
      </c>
      <c r="J1649" s="60">
        <f>SUM(J1651+J1659+J1660+J1661+J1662+J1663+J1664+J1665+J1666)</f>
        <v>0</v>
      </c>
      <c r="K1649" s="60">
        <f>SUM(K1651+K1659+K1660+K1661+K1662+K1663+K1664+K1665+K1666)</f>
        <v>0</v>
      </c>
      <c r="L1649" s="60">
        <f>SUM(L1650)</f>
        <v>60000</v>
      </c>
      <c r="M1649" s="506">
        <f>SUM(M1650)</f>
        <v>0</v>
      </c>
      <c r="N1649" s="60">
        <f>SUM(N1651+N1659+N1660+N1661+N1662+N1663+N1664+N1665+N1666)</f>
        <v>0</v>
      </c>
      <c r="O1649" s="60">
        <f>SUM(O1651+O1659+O1660+O1661+O1662+O1663+O1664+O1665+O1666)</f>
        <v>0</v>
      </c>
      <c r="P1649" s="60">
        <f t="shared" ref="P1649:T1649" si="964">SUM(P1651+P1659+P1660+P1661+P1662+P1663+P1664+P1665+P1666)</f>
        <v>0</v>
      </c>
      <c r="Q1649" s="60">
        <f t="shared" si="964"/>
        <v>0</v>
      </c>
      <c r="R1649" s="60">
        <f t="shared" si="964"/>
        <v>0</v>
      </c>
      <c r="S1649" s="60">
        <f t="shared" si="964"/>
        <v>0</v>
      </c>
      <c r="T1649" s="60">
        <f t="shared" si="964"/>
        <v>0</v>
      </c>
      <c r="U1649" s="43" t="e">
        <f>SUM(#REF!+#REF!)</f>
        <v>#REF!</v>
      </c>
      <c r="V1649" s="60">
        <f>SUM(V1651+V1659+V1660+V1661+V1662+V1663+V1664+V1665+V1666)</f>
        <v>0</v>
      </c>
      <c r="W1649" s="43">
        <f t="shared" si="934"/>
        <v>60300</v>
      </c>
      <c r="X1649" s="51">
        <v>0</v>
      </c>
      <c r="Y1649" s="60">
        <v>0</v>
      </c>
    </row>
    <row r="1650" spans="1:25" s="57" customFormat="1" x14ac:dyDescent="0.25">
      <c r="A1650" s="52"/>
      <c r="B1650" s="53">
        <v>3222</v>
      </c>
      <c r="C1650" s="76" t="s">
        <v>185</v>
      </c>
      <c r="D1650" s="55"/>
      <c r="E1650" s="55"/>
      <c r="F1650" s="43">
        <f>SUM(H1650:T1650)</f>
        <v>60300</v>
      </c>
      <c r="G1650" s="43"/>
      <c r="H1650" s="55">
        <v>300</v>
      </c>
      <c r="I1650" s="505"/>
      <c r="J1650" s="55"/>
      <c r="K1650" s="55"/>
      <c r="L1650" s="55">
        <v>60000</v>
      </c>
      <c r="M1650" s="505">
        <v>0</v>
      </c>
      <c r="N1650" s="55"/>
      <c r="O1650" s="55"/>
      <c r="P1650" s="55"/>
      <c r="Q1650" s="55"/>
      <c r="R1650" s="55"/>
      <c r="S1650" s="55"/>
      <c r="T1650" s="55"/>
      <c r="U1650" s="43" t="e">
        <f>SUM(#REF!+#REF!)</f>
        <v>#REF!</v>
      </c>
      <c r="V1650" s="55"/>
      <c r="W1650" s="43">
        <f>SUM(H1650:R1650)</f>
        <v>60300</v>
      </c>
      <c r="X1650" s="56"/>
      <c r="Y1650" s="55"/>
    </row>
    <row r="1651" spans="1:25" s="57" customFormat="1" x14ac:dyDescent="0.25">
      <c r="A1651" s="52"/>
      <c r="B1651" s="53"/>
      <c r="C1651" s="54"/>
      <c r="D1651" s="55"/>
      <c r="E1651" s="55"/>
      <c r="F1651" s="43"/>
      <c r="G1651" s="43"/>
      <c r="H1651" s="55"/>
      <c r="I1651" s="505"/>
      <c r="J1651" s="55"/>
      <c r="K1651" s="55"/>
      <c r="L1651" s="55"/>
      <c r="M1651" s="505"/>
      <c r="N1651" s="55"/>
      <c r="O1651" s="55"/>
      <c r="P1651" s="55"/>
      <c r="Q1651" s="55"/>
      <c r="R1651" s="55"/>
      <c r="S1651" s="55"/>
      <c r="T1651" s="55"/>
      <c r="U1651" s="43"/>
      <c r="V1651" s="55"/>
      <c r="W1651" s="43"/>
      <c r="X1651" s="56"/>
      <c r="Y1651" s="55"/>
    </row>
  </sheetData>
  <mergeCells count="2">
    <mergeCell ref="H2:Y2"/>
    <mergeCell ref="C6:D6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6" fitToHeight="13" orientation="landscape" horizontalDpi="300" verticalDpi="300" r:id="rId1"/>
  <headerFooter>
    <oddFooter>&amp;C&amp;8&amp;P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Z18"/>
  <sheetViews>
    <sheetView workbookViewId="0">
      <pane ySplit="6" topLeftCell="A7" activePane="bottomLeft" state="frozen"/>
      <selection pane="bottomLeft" activeCell="BQ18" sqref="BQ18"/>
    </sheetView>
  </sheetViews>
  <sheetFormatPr defaultColWidth="13.7109375" defaultRowHeight="15.95" customHeight="1" x14ac:dyDescent="0.25"/>
  <cols>
    <col min="1" max="1" width="5.28515625" style="166" customWidth="1"/>
    <col min="2" max="2" width="21.5703125" style="184" customWidth="1"/>
    <col min="3" max="3" width="46.28515625" style="88" customWidth="1"/>
    <col min="4" max="4" width="0" style="88" hidden="1" customWidth="1"/>
    <col min="5" max="9" width="14.7109375" style="88" hidden="1" customWidth="1"/>
    <col min="10" max="10" width="14.7109375" style="88" customWidth="1"/>
    <col min="11" max="11" width="14.7109375" style="88" hidden="1" customWidth="1"/>
    <col min="12" max="13" width="10.7109375" style="88" hidden="1" customWidth="1"/>
    <col min="14" max="15" width="14.7109375" style="88" hidden="1" customWidth="1"/>
    <col min="16" max="16" width="8.7109375" style="94" hidden="1" customWidth="1"/>
    <col min="17" max="18" width="14.7109375" style="88" hidden="1" customWidth="1"/>
    <col min="19" max="19" width="8.7109375" style="94" hidden="1" customWidth="1"/>
    <col min="20" max="21" width="14.7109375" style="88" hidden="1" customWidth="1"/>
    <col min="22" max="22" width="8.7109375" style="94" hidden="1" customWidth="1"/>
    <col min="23" max="24" width="14.7109375" style="88" hidden="1" customWidth="1"/>
    <col min="25" max="25" width="8.7109375" style="94" hidden="1" customWidth="1"/>
    <col min="26" max="27" width="14.7109375" style="88" hidden="1" customWidth="1"/>
    <col min="28" max="28" width="8.7109375" style="94" hidden="1" customWidth="1"/>
    <col min="29" max="30" width="14.7109375" style="88" hidden="1" customWidth="1"/>
    <col min="31" max="31" width="8.7109375" style="94" hidden="1" customWidth="1"/>
    <col min="32" max="33" width="14.7109375" style="88" hidden="1" customWidth="1"/>
    <col min="34" max="34" width="8.7109375" style="94" hidden="1" customWidth="1"/>
    <col min="35" max="36" width="14.7109375" style="88" hidden="1" customWidth="1"/>
    <col min="37" max="37" width="8.7109375" style="94" hidden="1" customWidth="1"/>
    <col min="38" max="39" width="14.7109375" style="88" hidden="1" customWidth="1"/>
    <col min="40" max="40" width="8.7109375" style="94" hidden="1" customWidth="1"/>
    <col min="41" max="42" width="14.7109375" style="88" hidden="1" customWidth="1"/>
    <col min="43" max="43" width="8.7109375" style="94" hidden="1" customWidth="1"/>
    <col min="44" max="45" width="14.7109375" style="88" hidden="1" customWidth="1"/>
    <col min="46" max="46" width="8.7109375" style="94" hidden="1" customWidth="1"/>
    <col min="47" max="48" width="14.7109375" style="88" hidden="1" customWidth="1"/>
    <col min="49" max="49" width="8.7109375" style="94" hidden="1" customWidth="1"/>
    <col min="50" max="51" width="14.7109375" style="88" hidden="1" customWidth="1"/>
    <col min="52" max="52" width="8.7109375" style="94" hidden="1" customWidth="1"/>
    <col min="53" max="53" width="14.7109375" style="88" hidden="1" customWidth="1"/>
    <col min="54" max="54" width="14.7109375" style="88" customWidth="1"/>
    <col min="55" max="55" width="8.7109375" style="94" hidden="1" customWidth="1"/>
    <col min="56" max="56" width="14.7109375" style="88" hidden="1" customWidth="1"/>
    <col min="57" max="57" width="13.140625" style="88" customWidth="1"/>
    <col min="58" max="58" width="8.7109375" style="94" hidden="1" customWidth="1"/>
    <col min="59" max="59" width="14.7109375" style="88" hidden="1" customWidth="1"/>
    <col min="60" max="60" width="12.5703125" style="88" customWidth="1"/>
    <col min="61" max="61" width="8.7109375" style="94" hidden="1" customWidth="1"/>
    <col min="62" max="62" width="14.7109375" style="88" hidden="1" customWidth="1"/>
    <col min="63" max="63" width="14.7109375" style="88" customWidth="1"/>
    <col min="64" max="64" width="8.7109375" style="94" hidden="1" customWidth="1"/>
    <col min="65" max="66" width="14.7109375" style="88" hidden="1" customWidth="1"/>
    <col min="67" max="67" width="8.7109375" style="94" hidden="1" customWidth="1"/>
    <col min="68" max="68" width="14.7109375" style="88" hidden="1" customWidth="1"/>
    <col min="69" max="69" width="14.7109375" style="88" customWidth="1"/>
    <col min="70" max="70" width="8.7109375" style="94" hidden="1" customWidth="1"/>
    <col min="71" max="71" width="14.7109375" style="88" hidden="1" customWidth="1"/>
    <col min="72" max="72" width="12.28515625" style="88" customWidth="1"/>
    <col min="73" max="73" width="8.7109375" style="94" hidden="1" customWidth="1"/>
    <col min="74" max="75" width="14.7109375" style="88" hidden="1" customWidth="1"/>
    <col min="76" max="76" width="8.7109375" style="94" hidden="1" customWidth="1"/>
    <col min="77" max="77" width="14.7109375" style="88" hidden="1" customWidth="1"/>
    <col min="78" max="78" width="9.85546875" style="88" customWidth="1"/>
    <col min="79" max="79" width="8.7109375" style="94" hidden="1" customWidth="1"/>
    <col min="80" max="81" width="14.7109375" style="88" hidden="1" customWidth="1"/>
    <col min="82" max="82" width="8.7109375" style="94" hidden="1" customWidth="1"/>
    <col min="83" max="84" width="14.7109375" style="88" hidden="1" customWidth="1"/>
    <col min="85" max="85" width="8.7109375" style="94" hidden="1" customWidth="1"/>
    <col min="86" max="87" width="14.7109375" style="88" hidden="1" customWidth="1"/>
    <col min="88" max="88" width="8.7109375" style="94" hidden="1" customWidth="1"/>
    <col min="89" max="16384" width="13.7109375" style="88"/>
  </cols>
  <sheetData>
    <row r="1" spans="1:702" ht="15.95" customHeight="1" x14ac:dyDescent="0.25">
      <c r="A1" s="166" t="s">
        <v>436</v>
      </c>
      <c r="B1" s="166"/>
      <c r="C1" s="646" t="s">
        <v>437</v>
      </c>
    </row>
    <row r="2" spans="1:702" ht="15.95" customHeight="1" x14ac:dyDescent="0.25">
      <c r="A2" s="166" t="s">
        <v>438</v>
      </c>
      <c r="B2" s="166"/>
      <c r="C2" s="646"/>
    </row>
    <row r="3" spans="1:702" ht="15.95" customHeight="1" x14ac:dyDescent="0.25">
      <c r="A3" s="166" t="s">
        <v>439</v>
      </c>
      <c r="B3" s="166"/>
      <c r="C3" s="646"/>
    </row>
    <row r="4" spans="1:702" ht="15.95" customHeight="1" x14ac:dyDescent="0.25">
      <c r="B4" s="166"/>
    </row>
    <row r="5" spans="1:702" ht="72" customHeight="1" x14ac:dyDescent="0.25">
      <c r="A5" s="167" t="s">
        <v>440</v>
      </c>
      <c r="B5" s="167" t="s">
        <v>441</v>
      </c>
      <c r="C5" s="167" t="s">
        <v>442</v>
      </c>
      <c r="D5" s="167" t="s">
        <v>443</v>
      </c>
      <c r="E5" s="167" t="s">
        <v>444</v>
      </c>
      <c r="F5" s="167" t="s">
        <v>445</v>
      </c>
      <c r="G5" s="167" t="s">
        <v>446</v>
      </c>
      <c r="H5" s="167" t="s">
        <v>447</v>
      </c>
      <c r="I5" s="167" t="s">
        <v>238</v>
      </c>
      <c r="J5" s="167" t="s">
        <v>448</v>
      </c>
      <c r="K5" s="167" t="s">
        <v>240</v>
      </c>
      <c r="L5" s="167" t="s">
        <v>449</v>
      </c>
      <c r="M5" s="167" t="s">
        <v>450</v>
      </c>
      <c r="N5" s="168" t="s">
        <v>242</v>
      </c>
      <c r="O5" s="168" t="s">
        <v>243</v>
      </c>
      <c r="P5" s="169" t="s">
        <v>244</v>
      </c>
      <c r="Q5" s="168" t="s">
        <v>245</v>
      </c>
      <c r="R5" s="168" t="s">
        <v>246</v>
      </c>
      <c r="S5" s="169" t="s">
        <v>247</v>
      </c>
      <c r="T5" s="168" t="s">
        <v>248</v>
      </c>
      <c r="U5" s="168" t="s">
        <v>249</v>
      </c>
      <c r="V5" s="169" t="s">
        <v>250</v>
      </c>
      <c r="W5" s="168" t="s">
        <v>251</v>
      </c>
      <c r="X5" s="168" t="s">
        <v>252</v>
      </c>
      <c r="Y5" s="169" t="s">
        <v>253</v>
      </c>
      <c r="Z5" s="168" t="s">
        <v>254</v>
      </c>
      <c r="AA5" s="168" t="s">
        <v>255</v>
      </c>
      <c r="AB5" s="169" t="s">
        <v>256</v>
      </c>
      <c r="AC5" s="168" t="s">
        <v>257</v>
      </c>
      <c r="AD5" s="168" t="s">
        <v>258</v>
      </c>
      <c r="AE5" s="169" t="s">
        <v>259</v>
      </c>
      <c r="AF5" s="168" t="s">
        <v>260</v>
      </c>
      <c r="AG5" s="168" t="s">
        <v>261</v>
      </c>
      <c r="AH5" s="169" t="s">
        <v>262</v>
      </c>
      <c r="AI5" s="168" t="s">
        <v>263</v>
      </c>
      <c r="AJ5" s="168" t="s">
        <v>264</v>
      </c>
      <c r="AK5" s="169" t="s">
        <v>265</v>
      </c>
      <c r="AL5" s="168" t="s">
        <v>266</v>
      </c>
      <c r="AM5" s="168" t="s">
        <v>267</v>
      </c>
      <c r="AN5" s="169" t="s">
        <v>268</v>
      </c>
      <c r="AO5" s="168" t="s">
        <v>269</v>
      </c>
      <c r="AP5" s="168" t="s">
        <v>270</v>
      </c>
      <c r="AQ5" s="169" t="s">
        <v>271</v>
      </c>
      <c r="AR5" s="168" t="s">
        <v>272</v>
      </c>
      <c r="AS5" s="168" t="s">
        <v>273</v>
      </c>
      <c r="AT5" s="169" t="s">
        <v>274</v>
      </c>
      <c r="AU5" s="168" t="s">
        <v>275</v>
      </c>
      <c r="AV5" s="168" t="s">
        <v>276</v>
      </c>
      <c r="AW5" s="169" t="s">
        <v>277</v>
      </c>
      <c r="AX5" s="168" t="s">
        <v>278</v>
      </c>
      <c r="AY5" s="168" t="s">
        <v>279</v>
      </c>
      <c r="AZ5" s="169" t="s">
        <v>280</v>
      </c>
      <c r="BA5" s="168" t="s">
        <v>281</v>
      </c>
      <c r="BB5" s="168" t="s">
        <v>282</v>
      </c>
      <c r="BC5" s="169" t="s">
        <v>283</v>
      </c>
      <c r="BD5" s="168" t="s">
        <v>284</v>
      </c>
      <c r="BE5" s="168" t="s">
        <v>285</v>
      </c>
      <c r="BF5" s="169" t="s">
        <v>286</v>
      </c>
      <c r="BG5" s="168" t="s">
        <v>287</v>
      </c>
      <c r="BH5" s="168" t="s">
        <v>288</v>
      </c>
      <c r="BI5" s="169" t="s">
        <v>289</v>
      </c>
      <c r="BJ5" s="168" t="s">
        <v>290</v>
      </c>
      <c r="BK5" s="168" t="s">
        <v>291</v>
      </c>
      <c r="BL5" s="169" t="s">
        <v>292</v>
      </c>
      <c r="BM5" s="168" t="s">
        <v>293</v>
      </c>
      <c r="BN5" s="168" t="s">
        <v>294</v>
      </c>
      <c r="BO5" s="169" t="s">
        <v>295</v>
      </c>
      <c r="BP5" s="168" t="s">
        <v>296</v>
      </c>
      <c r="BQ5" s="168" t="s">
        <v>297</v>
      </c>
      <c r="BR5" s="169" t="s">
        <v>298</v>
      </c>
      <c r="BS5" s="168" t="s">
        <v>299</v>
      </c>
      <c r="BT5" s="168" t="s">
        <v>300</v>
      </c>
      <c r="BU5" s="169" t="s">
        <v>301</v>
      </c>
      <c r="BV5" s="168" t="s">
        <v>302</v>
      </c>
      <c r="BW5" s="168" t="s">
        <v>303</v>
      </c>
      <c r="BX5" s="169" t="s">
        <v>304</v>
      </c>
      <c r="BY5" s="168" t="s">
        <v>305</v>
      </c>
      <c r="BZ5" s="168" t="s">
        <v>306</v>
      </c>
      <c r="CA5" s="169" t="s">
        <v>307</v>
      </c>
      <c r="CB5" s="168" t="s">
        <v>308</v>
      </c>
      <c r="CC5" s="168" t="s">
        <v>309</v>
      </c>
      <c r="CD5" s="169" t="s">
        <v>310</v>
      </c>
      <c r="CE5" s="168" t="s">
        <v>311</v>
      </c>
      <c r="CF5" s="168" t="s">
        <v>312</v>
      </c>
      <c r="CG5" s="169" t="s">
        <v>313</v>
      </c>
      <c r="CH5" s="168" t="s">
        <v>314</v>
      </c>
      <c r="CI5" s="168" t="s">
        <v>315</v>
      </c>
      <c r="CJ5" s="169" t="s">
        <v>316</v>
      </c>
    </row>
    <row r="6" spans="1:702" s="172" customFormat="1" ht="15.95" customHeight="1" x14ac:dyDescent="0.25">
      <c r="A6" s="170">
        <v>1</v>
      </c>
      <c r="B6" s="170">
        <v>2</v>
      </c>
      <c r="C6" s="170">
        <v>3</v>
      </c>
      <c r="D6" s="170">
        <v>4</v>
      </c>
      <c r="E6" s="170">
        <v>5</v>
      </c>
      <c r="F6" s="170">
        <v>6</v>
      </c>
      <c r="G6" s="170">
        <v>7</v>
      </c>
      <c r="H6" s="170">
        <v>8</v>
      </c>
      <c r="I6" s="170" t="s">
        <v>451</v>
      </c>
      <c r="J6" s="170">
        <v>10</v>
      </c>
      <c r="K6" s="170" t="s">
        <v>452</v>
      </c>
      <c r="L6" s="170" t="s">
        <v>453</v>
      </c>
      <c r="M6" s="170" t="s">
        <v>454</v>
      </c>
      <c r="N6" s="170"/>
      <c r="O6" s="170"/>
      <c r="P6" s="171"/>
      <c r="Q6" s="170"/>
      <c r="R6" s="170"/>
      <c r="S6" s="171"/>
      <c r="T6" s="170"/>
      <c r="U6" s="170"/>
      <c r="V6" s="171"/>
      <c r="W6" s="170"/>
      <c r="X6" s="170"/>
      <c r="Y6" s="171"/>
      <c r="Z6" s="170"/>
      <c r="AA6" s="170"/>
      <c r="AB6" s="171"/>
      <c r="AC6" s="170"/>
      <c r="AD6" s="170"/>
      <c r="AE6" s="171"/>
      <c r="AF6" s="170"/>
      <c r="AG6" s="170"/>
      <c r="AH6" s="171"/>
      <c r="AI6" s="170"/>
      <c r="AJ6" s="170"/>
      <c r="AK6" s="171"/>
      <c r="AL6" s="170"/>
      <c r="AM6" s="170"/>
      <c r="AN6" s="171"/>
      <c r="AO6" s="170"/>
      <c r="AP6" s="170"/>
      <c r="AQ6" s="171"/>
      <c r="AR6" s="170"/>
      <c r="AS6" s="170"/>
      <c r="AT6" s="171"/>
      <c r="AU6" s="170"/>
      <c r="AV6" s="170"/>
      <c r="AW6" s="171"/>
      <c r="AX6" s="170"/>
      <c r="AY6" s="170"/>
      <c r="AZ6" s="171"/>
      <c r="BA6" s="170"/>
      <c r="BB6" s="170"/>
      <c r="BC6" s="171"/>
      <c r="BD6" s="170"/>
      <c r="BE6" s="170"/>
      <c r="BF6" s="171"/>
      <c r="BG6" s="170"/>
      <c r="BH6" s="170"/>
      <c r="BI6" s="171"/>
      <c r="BJ6" s="170"/>
      <c r="BK6" s="170"/>
      <c r="BL6" s="171"/>
      <c r="BM6" s="170"/>
      <c r="BN6" s="170"/>
      <c r="BO6" s="171"/>
      <c r="BP6" s="170"/>
      <c r="BQ6" s="170"/>
      <c r="BR6" s="171"/>
      <c r="BS6" s="170"/>
      <c r="BT6" s="170"/>
      <c r="BU6" s="171"/>
      <c r="BV6" s="170"/>
      <c r="BW6" s="170"/>
      <c r="BX6" s="171"/>
      <c r="BY6" s="170"/>
      <c r="BZ6" s="170"/>
      <c r="CA6" s="171"/>
      <c r="CB6" s="170"/>
      <c r="CC6" s="170"/>
      <c r="CD6" s="171"/>
      <c r="CE6" s="170"/>
      <c r="CF6" s="170"/>
      <c r="CG6" s="171"/>
      <c r="CH6" s="170"/>
      <c r="CI6" s="170"/>
      <c r="CJ6" s="171"/>
    </row>
    <row r="7" spans="1:702" s="89" customFormat="1" ht="20.100000000000001" customHeight="1" x14ac:dyDescent="0.25">
      <c r="A7" s="173">
        <v>6</v>
      </c>
      <c r="B7" s="174" t="s">
        <v>455</v>
      </c>
      <c r="C7" s="175" t="s">
        <v>456</v>
      </c>
      <c r="D7" s="176">
        <v>10951626.99</v>
      </c>
      <c r="E7" s="176">
        <v>10951626.99</v>
      </c>
      <c r="F7" s="176">
        <v>7917950</v>
      </c>
      <c r="G7" s="176">
        <v>10061862</v>
      </c>
      <c r="H7" s="176">
        <v>0</v>
      </c>
      <c r="I7" s="176">
        <v>10061862</v>
      </c>
      <c r="J7" s="176">
        <v>9477434</v>
      </c>
      <c r="K7" s="176">
        <v>-584428</v>
      </c>
      <c r="L7" s="176">
        <v>86.54</v>
      </c>
      <c r="M7" s="176">
        <v>94.19</v>
      </c>
      <c r="N7" s="176">
        <v>0</v>
      </c>
      <c r="O7" s="176">
        <v>0</v>
      </c>
      <c r="P7" s="177">
        <v>0</v>
      </c>
      <c r="Q7" s="176">
        <v>0</v>
      </c>
      <c r="R7" s="176">
        <v>0</v>
      </c>
      <c r="S7" s="177">
        <v>0</v>
      </c>
      <c r="T7" s="176">
        <v>0</v>
      </c>
      <c r="U7" s="176">
        <v>0</v>
      </c>
      <c r="V7" s="177">
        <v>0</v>
      </c>
      <c r="W7" s="176">
        <v>0</v>
      </c>
      <c r="X7" s="176">
        <v>0</v>
      </c>
      <c r="Y7" s="177">
        <v>0</v>
      </c>
      <c r="Z7" s="176">
        <v>0</v>
      </c>
      <c r="AA7" s="176">
        <v>0</v>
      </c>
      <c r="AB7" s="177">
        <v>0</v>
      </c>
      <c r="AC7" s="176">
        <v>0</v>
      </c>
      <c r="AD7" s="176">
        <v>0</v>
      </c>
      <c r="AE7" s="177">
        <v>0</v>
      </c>
      <c r="AF7" s="176">
        <v>0</v>
      </c>
      <c r="AG7" s="176">
        <v>0</v>
      </c>
      <c r="AH7" s="177">
        <v>0</v>
      </c>
      <c r="AI7" s="176">
        <v>0</v>
      </c>
      <c r="AJ7" s="176">
        <v>0</v>
      </c>
      <c r="AK7" s="177">
        <v>0</v>
      </c>
      <c r="AL7" s="176">
        <v>0</v>
      </c>
      <c r="AM7" s="176">
        <v>0</v>
      </c>
      <c r="AN7" s="177">
        <v>0</v>
      </c>
      <c r="AO7" s="176">
        <v>0</v>
      </c>
      <c r="AP7" s="176">
        <v>0</v>
      </c>
      <c r="AQ7" s="177">
        <v>0</v>
      </c>
      <c r="AR7" s="176">
        <v>0</v>
      </c>
      <c r="AS7" s="176">
        <v>0</v>
      </c>
      <c r="AT7" s="177">
        <v>0</v>
      </c>
      <c r="AU7" s="176">
        <v>0</v>
      </c>
      <c r="AV7" s="176">
        <v>0</v>
      </c>
      <c r="AW7" s="177">
        <v>0</v>
      </c>
      <c r="AX7" s="176">
        <v>0</v>
      </c>
      <c r="AY7" s="176">
        <v>0</v>
      </c>
      <c r="AZ7" s="177">
        <v>0</v>
      </c>
      <c r="BA7" s="176">
        <v>1945442</v>
      </c>
      <c r="BB7" s="176">
        <v>1883469.81</v>
      </c>
      <c r="BC7" s="177">
        <v>0.96814493056076723</v>
      </c>
      <c r="BD7" s="176">
        <v>45315</v>
      </c>
      <c r="BE7" s="176">
        <v>38353.42</v>
      </c>
      <c r="BF7" s="177">
        <v>0.84637360697340835</v>
      </c>
      <c r="BG7" s="176">
        <v>528000</v>
      </c>
      <c r="BH7" s="176">
        <v>401004.3</v>
      </c>
      <c r="BI7" s="177">
        <v>0.75947784090909087</v>
      </c>
      <c r="BJ7" s="176">
        <v>6997000</v>
      </c>
      <c r="BK7" s="176">
        <v>6778306.7400000002</v>
      </c>
      <c r="BL7" s="177">
        <v>0.96874471059025302</v>
      </c>
      <c r="BM7" s="176">
        <v>0</v>
      </c>
      <c r="BN7" s="176">
        <v>0</v>
      </c>
      <c r="BO7" s="177">
        <v>0</v>
      </c>
      <c r="BP7" s="176">
        <v>448905</v>
      </c>
      <c r="BQ7" s="176">
        <v>310586.32</v>
      </c>
      <c r="BR7" s="177">
        <v>0.6918753856606632</v>
      </c>
      <c r="BS7" s="176">
        <v>67200</v>
      </c>
      <c r="BT7" s="176">
        <v>59095.41</v>
      </c>
      <c r="BU7" s="177">
        <v>0.87939598214285719</v>
      </c>
      <c r="BV7" s="176">
        <v>0</v>
      </c>
      <c r="BW7" s="176">
        <v>0</v>
      </c>
      <c r="BX7" s="177">
        <v>0</v>
      </c>
      <c r="BY7" s="176">
        <v>30000</v>
      </c>
      <c r="BZ7" s="176">
        <v>6618</v>
      </c>
      <c r="CA7" s="177">
        <v>0.22059999999999999</v>
      </c>
      <c r="CB7" s="176">
        <v>0</v>
      </c>
      <c r="CC7" s="176">
        <v>0</v>
      </c>
      <c r="CD7" s="177">
        <v>0</v>
      </c>
      <c r="CE7" s="176">
        <v>0</v>
      </c>
      <c r="CF7" s="176">
        <v>0</v>
      </c>
      <c r="CG7" s="177">
        <v>0</v>
      </c>
      <c r="CH7" s="176">
        <v>0</v>
      </c>
      <c r="CI7" s="176">
        <v>0</v>
      </c>
      <c r="CJ7" s="177">
        <v>0</v>
      </c>
      <c r="CK7" s="100">
        <f>SUM(BB7+BE7+BH7+BK7+BQ7+BT7+BZ7)</f>
        <v>9477434</v>
      </c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00"/>
      <c r="DZ7" s="100"/>
      <c r="EA7" s="100"/>
      <c r="EB7" s="100"/>
      <c r="EC7" s="100"/>
      <c r="ED7" s="100"/>
      <c r="EE7" s="100"/>
      <c r="EF7" s="100"/>
      <c r="EG7" s="100"/>
      <c r="EH7" s="100"/>
      <c r="EI7" s="100"/>
      <c r="EJ7" s="100"/>
      <c r="EK7" s="100"/>
      <c r="EL7" s="100"/>
      <c r="EM7" s="100"/>
      <c r="EN7" s="100"/>
      <c r="EO7" s="100"/>
      <c r="EP7" s="100"/>
      <c r="EQ7" s="100"/>
      <c r="ER7" s="100"/>
      <c r="ES7" s="100"/>
      <c r="ET7" s="100"/>
      <c r="EU7" s="100"/>
      <c r="EV7" s="100"/>
      <c r="EW7" s="100"/>
      <c r="EX7" s="100"/>
      <c r="EY7" s="100"/>
      <c r="EZ7" s="100"/>
      <c r="FA7" s="100"/>
      <c r="FB7" s="100"/>
      <c r="FC7" s="100"/>
      <c r="FD7" s="100"/>
      <c r="FE7" s="100"/>
      <c r="FF7" s="100"/>
      <c r="FG7" s="100"/>
      <c r="FH7" s="100"/>
      <c r="FI7" s="100"/>
      <c r="FJ7" s="100"/>
      <c r="FK7" s="100"/>
      <c r="FL7" s="100"/>
      <c r="FM7" s="100"/>
      <c r="FN7" s="100"/>
      <c r="FO7" s="100"/>
      <c r="FP7" s="100"/>
      <c r="FQ7" s="100"/>
      <c r="FR7" s="100"/>
      <c r="FS7" s="100"/>
      <c r="FT7" s="100"/>
      <c r="FU7" s="100"/>
      <c r="FV7" s="100"/>
      <c r="FW7" s="100"/>
      <c r="FX7" s="100"/>
      <c r="FY7" s="100"/>
      <c r="FZ7" s="100"/>
      <c r="GA7" s="100"/>
      <c r="GB7" s="100"/>
      <c r="GC7" s="100"/>
      <c r="GD7" s="100"/>
      <c r="GE7" s="100"/>
      <c r="GF7" s="100"/>
      <c r="GG7" s="100"/>
      <c r="GH7" s="100"/>
      <c r="GI7" s="100"/>
      <c r="GJ7" s="100"/>
      <c r="GK7" s="100"/>
      <c r="GL7" s="100"/>
      <c r="GM7" s="100"/>
      <c r="GN7" s="100"/>
      <c r="GO7" s="100"/>
      <c r="GP7" s="100"/>
      <c r="GQ7" s="100"/>
      <c r="GR7" s="100"/>
      <c r="GS7" s="100"/>
      <c r="GT7" s="100"/>
      <c r="GU7" s="100"/>
      <c r="GV7" s="100"/>
      <c r="GW7" s="100"/>
      <c r="GX7" s="100"/>
      <c r="GY7" s="100"/>
      <c r="GZ7" s="100"/>
      <c r="HA7" s="100"/>
      <c r="HB7" s="100"/>
      <c r="HC7" s="100"/>
      <c r="HD7" s="100"/>
      <c r="HE7" s="100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0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00"/>
      <c r="JD7" s="100"/>
      <c r="JE7" s="100"/>
      <c r="JF7" s="100"/>
      <c r="JG7" s="100"/>
      <c r="JH7" s="100"/>
      <c r="JI7" s="100"/>
      <c r="JJ7" s="100"/>
      <c r="JK7" s="100"/>
      <c r="JL7" s="100"/>
      <c r="JM7" s="100"/>
      <c r="JN7" s="100"/>
      <c r="JO7" s="100"/>
      <c r="JP7" s="100"/>
      <c r="JQ7" s="100"/>
      <c r="JR7" s="100"/>
      <c r="JS7" s="100"/>
      <c r="JT7" s="100"/>
      <c r="JU7" s="100"/>
      <c r="JV7" s="100"/>
      <c r="JW7" s="100"/>
      <c r="JX7" s="100"/>
      <c r="JY7" s="100"/>
      <c r="JZ7" s="100"/>
      <c r="KA7" s="100"/>
      <c r="KB7" s="100"/>
      <c r="KC7" s="100"/>
      <c r="KD7" s="100"/>
      <c r="KE7" s="100"/>
      <c r="KF7" s="100"/>
      <c r="KG7" s="100"/>
      <c r="KH7" s="100"/>
      <c r="KI7" s="100"/>
      <c r="KJ7" s="100"/>
      <c r="KK7" s="100"/>
      <c r="KL7" s="100"/>
      <c r="KM7" s="100"/>
      <c r="KN7" s="100"/>
      <c r="KO7" s="100"/>
      <c r="KP7" s="100"/>
      <c r="KQ7" s="100"/>
      <c r="KR7" s="100"/>
      <c r="KS7" s="100"/>
      <c r="KT7" s="100"/>
      <c r="KU7" s="100"/>
      <c r="KV7" s="100"/>
      <c r="KW7" s="100"/>
      <c r="KX7" s="100"/>
      <c r="KY7" s="100"/>
      <c r="KZ7" s="100"/>
      <c r="LA7" s="100"/>
      <c r="LB7" s="100"/>
      <c r="LC7" s="100"/>
      <c r="LD7" s="100"/>
      <c r="LE7" s="100"/>
      <c r="LF7" s="100"/>
      <c r="LG7" s="100"/>
      <c r="LH7" s="100"/>
      <c r="LI7" s="100"/>
      <c r="LJ7" s="100"/>
      <c r="LK7" s="100"/>
      <c r="LL7" s="100"/>
      <c r="LM7" s="100"/>
      <c r="LN7" s="100"/>
      <c r="LO7" s="100"/>
      <c r="LP7" s="100"/>
      <c r="LQ7" s="100"/>
      <c r="LR7" s="100"/>
      <c r="LS7" s="100"/>
      <c r="LT7" s="100"/>
      <c r="LU7" s="100"/>
      <c r="LV7" s="100"/>
      <c r="LW7" s="100"/>
      <c r="LX7" s="100"/>
      <c r="LY7" s="100"/>
      <c r="LZ7" s="100"/>
      <c r="MA7" s="100"/>
      <c r="MB7" s="100"/>
      <c r="MC7" s="100"/>
      <c r="MD7" s="100"/>
      <c r="ME7" s="100"/>
      <c r="MF7" s="100"/>
      <c r="MG7" s="100"/>
      <c r="MH7" s="100"/>
      <c r="MI7" s="100"/>
      <c r="MJ7" s="100"/>
      <c r="MK7" s="100"/>
      <c r="ML7" s="100"/>
      <c r="MM7" s="100"/>
      <c r="MN7" s="100"/>
      <c r="MO7" s="100"/>
      <c r="MP7" s="100"/>
      <c r="MQ7" s="100"/>
      <c r="MR7" s="100"/>
      <c r="MS7" s="100"/>
      <c r="MT7" s="100"/>
      <c r="MU7" s="100"/>
      <c r="MV7" s="100"/>
      <c r="MW7" s="100"/>
      <c r="MX7" s="100"/>
      <c r="MY7" s="100"/>
      <c r="MZ7" s="100"/>
      <c r="NA7" s="100"/>
      <c r="NB7" s="100"/>
      <c r="NC7" s="100"/>
      <c r="ND7" s="100"/>
      <c r="NE7" s="100"/>
      <c r="NF7" s="100"/>
      <c r="NG7" s="100"/>
      <c r="NH7" s="100"/>
      <c r="NI7" s="100"/>
      <c r="NJ7" s="100"/>
      <c r="NK7" s="100"/>
      <c r="NL7" s="100"/>
      <c r="NM7" s="100"/>
      <c r="NN7" s="100"/>
      <c r="NO7" s="100"/>
      <c r="NP7" s="100"/>
      <c r="NQ7" s="100"/>
      <c r="NR7" s="100"/>
      <c r="NS7" s="100"/>
      <c r="NT7" s="100"/>
      <c r="NU7" s="100"/>
      <c r="NV7" s="100"/>
      <c r="NW7" s="100"/>
      <c r="NX7" s="100"/>
      <c r="NY7" s="100"/>
      <c r="NZ7" s="100"/>
      <c r="OA7" s="100"/>
      <c r="OB7" s="100"/>
      <c r="OC7" s="100"/>
      <c r="OD7" s="100"/>
      <c r="OE7" s="100"/>
      <c r="OF7" s="100"/>
      <c r="OG7" s="100"/>
      <c r="OH7" s="100"/>
      <c r="OI7" s="100"/>
      <c r="OJ7" s="100"/>
      <c r="OK7" s="100"/>
      <c r="OL7" s="100"/>
      <c r="OM7" s="100"/>
      <c r="ON7" s="100"/>
      <c r="OO7" s="100"/>
      <c r="OP7" s="100"/>
      <c r="OQ7" s="100"/>
      <c r="OR7" s="100"/>
      <c r="OS7" s="100"/>
      <c r="OT7" s="100"/>
      <c r="OU7" s="100"/>
      <c r="OV7" s="100"/>
      <c r="OW7" s="100"/>
      <c r="OX7" s="100"/>
      <c r="OY7" s="100"/>
      <c r="OZ7" s="100"/>
      <c r="PA7" s="100"/>
      <c r="PB7" s="100"/>
      <c r="PC7" s="100"/>
      <c r="PD7" s="100"/>
      <c r="PE7" s="100"/>
      <c r="PF7" s="100"/>
      <c r="PG7" s="100"/>
      <c r="PH7" s="100"/>
      <c r="PI7" s="100"/>
      <c r="PJ7" s="100"/>
      <c r="PK7" s="100"/>
      <c r="PL7" s="100"/>
      <c r="PM7" s="100"/>
      <c r="PN7" s="100"/>
      <c r="PO7" s="100"/>
      <c r="PP7" s="100"/>
      <c r="PQ7" s="100"/>
      <c r="PR7" s="100"/>
      <c r="PS7" s="100"/>
      <c r="PT7" s="100"/>
      <c r="PU7" s="100"/>
      <c r="PV7" s="100"/>
      <c r="PW7" s="100"/>
      <c r="PX7" s="100"/>
      <c r="PY7" s="100"/>
      <c r="PZ7" s="100"/>
      <c r="QA7" s="100"/>
      <c r="QB7" s="100"/>
      <c r="QC7" s="100"/>
      <c r="QD7" s="100"/>
      <c r="QE7" s="100"/>
      <c r="QF7" s="100"/>
      <c r="QG7" s="100"/>
      <c r="QH7" s="100"/>
      <c r="QI7" s="100"/>
      <c r="QJ7" s="100"/>
      <c r="QK7" s="100"/>
      <c r="QL7" s="100"/>
      <c r="QM7" s="100"/>
      <c r="QN7" s="100"/>
      <c r="QO7" s="100"/>
      <c r="QP7" s="100"/>
      <c r="QQ7" s="100"/>
      <c r="QR7" s="100"/>
      <c r="QS7" s="100"/>
      <c r="QT7" s="100"/>
      <c r="QU7" s="100"/>
      <c r="QV7" s="100"/>
      <c r="QW7" s="100"/>
      <c r="QX7" s="100"/>
      <c r="QY7" s="100"/>
      <c r="QZ7" s="100"/>
      <c r="RA7" s="100"/>
      <c r="RB7" s="100"/>
      <c r="RC7" s="100"/>
      <c r="RD7" s="100"/>
      <c r="RE7" s="100"/>
      <c r="RF7" s="100"/>
      <c r="RG7" s="100"/>
      <c r="RH7" s="100"/>
      <c r="RI7" s="100"/>
      <c r="RJ7" s="100"/>
      <c r="RK7" s="100"/>
      <c r="RL7" s="100"/>
      <c r="RM7" s="100"/>
      <c r="RN7" s="100"/>
      <c r="RO7" s="100"/>
      <c r="RP7" s="100"/>
      <c r="RQ7" s="100"/>
      <c r="RR7" s="100"/>
      <c r="RS7" s="100"/>
      <c r="RT7" s="100"/>
      <c r="RU7" s="100"/>
      <c r="RV7" s="100"/>
      <c r="RW7" s="100"/>
      <c r="RX7" s="100"/>
      <c r="RY7" s="100"/>
      <c r="RZ7" s="100"/>
      <c r="SA7" s="100"/>
      <c r="SB7" s="100"/>
      <c r="SC7" s="100"/>
      <c r="SD7" s="100"/>
      <c r="SE7" s="100"/>
      <c r="SF7" s="100"/>
      <c r="SG7" s="100"/>
      <c r="SH7" s="100"/>
      <c r="SI7" s="100"/>
      <c r="SJ7" s="100"/>
      <c r="SK7" s="100"/>
      <c r="SL7" s="100"/>
      <c r="SM7" s="100"/>
      <c r="SN7" s="100"/>
      <c r="SO7" s="100"/>
      <c r="SP7" s="100"/>
      <c r="SQ7" s="100"/>
      <c r="SR7" s="100"/>
      <c r="SS7" s="100"/>
      <c r="ST7" s="100"/>
      <c r="SU7" s="100"/>
      <c r="SV7" s="100"/>
      <c r="SW7" s="100"/>
      <c r="SX7" s="100"/>
      <c r="SY7" s="100"/>
      <c r="SZ7" s="100"/>
      <c r="TA7" s="100"/>
      <c r="TB7" s="100"/>
      <c r="TC7" s="100"/>
      <c r="TD7" s="100"/>
      <c r="TE7" s="100"/>
      <c r="TF7" s="100"/>
      <c r="TG7" s="100"/>
      <c r="TH7" s="100"/>
      <c r="TI7" s="100"/>
      <c r="TJ7" s="100"/>
      <c r="TK7" s="100"/>
      <c r="TL7" s="100"/>
      <c r="TM7" s="100"/>
      <c r="TN7" s="100"/>
      <c r="TO7" s="100"/>
      <c r="TP7" s="100"/>
      <c r="TQ7" s="100"/>
      <c r="TR7" s="100"/>
      <c r="TS7" s="100"/>
      <c r="TT7" s="100"/>
      <c r="TU7" s="100"/>
      <c r="TV7" s="100"/>
      <c r="TW7" s="100"/>
      <c r="TX7" s="100"/>
      <c r="TY7" s="100"/>
      <c r="TZ7" s="100"/>
      <c r="UA7" s="100"/>
      <c r="UB7" s="100"/>
      <c r="UC7" s="100"/>
      <c r="UD7" s="100"/>
      <c r="UE7" s="100"/>
      <c r="UF7" s="100"/>
      <c r="UG7" s="100"/>
      <c r="UH7" s="100"/>
      <c r="UI7" s="100"/>
      <c r="UJ7" s="100"/>
      <c r="UK7" s="100"/>
      <c r="UL7" s="100"/>
      <c r="UM7" s="100"/>
      <c r="UN7" s="100"/>
      <c r="UO7" s="100"/>
      <c r="UP7" s="100"/>
      <c r="UQ7" s="100"/>
      <c r="UR7" s="100"/>
      <c r="US7" s="100"/>
      <c r="UT7" s="100"/>
      <c r="UU7" s="100"/>
      <c r="UV7" s="100"/>
      <c r="UW7" s="100"/>
      <c r="UX7" s="100"/>
      <c r="UY7" s="100"/>
      <c r="UZ7" s="100"/>
      <c r="VA7" s="100"/>
      <c r="VB7" s="100"/>
      <c r="VC7" s="100"/>
      <c r="VD7" s="100"/>
      <c r="VE7" s="100"/>
      <c r="VF7" s="100"/>
      <c r="VG7" s="100"/>
      <c r="VH7" s="100"/>
      <c r="VI7" s="100"/>
      <c r="VJ7" s="100"/>
      <c r="VK7" s="100"/>
      <c r="VL7" s="100"/>
      <c r="VM7" s="100"/>
      <c r="VN7" s="100"/>
      <c r="VO7" s="100"/>
      <c r="VP7" s="100"/>
      <c r="VQ7" s="100"/>
      <c r="VR7" s="100"/>
      <c r="VS7" s="100"/>
      <c r="VT7" s="100"/>
      <c r="VU7" s="100"/>
      <c r="VV7" s="100"/>
      <c r="VW7" s="100"/>
      <c r="VX7" s="100"/>
      <c r="VY7" s="100"/>
      <c r="VZ7" s="100"/>
      <c r="WA7" s="100"/>
      <c r="WB7" s="100"/>
      <c r="WC7" s="100"/>
      <c r="WD7" s="100"/>
      <c r="WE7" s="100"/>
      <c r="WF7" s="100"/>
      <c r="WG7" s="100"/>
      <c r="WH7" s="100"/>
      <c r="WI7" s="100"/>
      <c r="WJ7" s="100"/>
      <c r="WK7" s="100"/>
      <c r="WL7" s="100"/>
      <c r="WM7" s="100"/>
      <c r="WN7" s="100"/>
      <c r="WO7" s="100"/>
      <c r="WP7" s="100"/>
      <c r="WQ7" s="100"/>
      <c r="WR7" s="100"/>
      <c r="WS7" s="100"/>
      <c r="WT7" s="100"/>
      <c r="WU7" s="100"/>
      <c r="WV7" s="100"/>
      <c r="WW7" s="100"/>
      <c r="WX7" s="100"/>
      <c r="WY7" s="100"/>
      <c r="WZ7" s="100"/>
      <c r="XA7" s="100"/>
      <c r="XB7" s="100"/>
      <c r="XC7" s="100"/>
      <c r="XD7" s="100"/>
      <c r="XE7" s="100"/>
      <c r="XF7" s="100"/>
      <c r="XG7" s="100"/>
      <c r="XH7" s="100"/>
      <c r="XI7" s="100"/>
      <c r="XJ7" s="100"/>
      <c r="XK7" s="100"/>
      <c r="XL7" s="100"/>
      <c r="XM7" s="100"/>
      <c r="XN7" s="100"/>
      <c r="XO7" s="100"/>
      <c r="XP7" s="100"/>
      <c r="XQ7" s="100"/>
      <c r="XR7" s="100"/>
      <c r="XS7" s="100"/>
      <c r="XT7" s="100"/>
      <c r="XU7" s="100"/>
      <c r="XV7" s="100"/>
      <c r="XW7" s="100"/>
      <c r="XX7" s="100"/>
      <c r="XY7" s="100"/>
      <c r="XZ7" s="100"/>
      <c r="YA7" s="100"/>
      <c r="YB7" s="100"/>
      <c r="YC7" s="100"/>
      <c r="YD7" s="100"/>
      <c r="YE7" s="100"/>
      <c r="YF7" s="100"/>
      <c r="YG7" s="100"/>
      <c r="YH7" s="100"/>
      <c r="YI7" s="100"/>
      <c r="YJ7" s="100"/>
      <c r="YK7" s="100"/>
      <c r="YL7" s="100"/>
      <c r="YM7" s="100"/>
      <c r="YN7" s="100"/>
      <c r="YO7" s="100"/>
      <c r="YP7" s="100"/>
      <c r="YQ7" s="100"/>
      <c r="YR7" s="100"/>
      <c r="YS7" s="100"/>
      <c r="YT7" s="100"/>
      <c r="YU7" s="100"/>
      <c r="YV7" s="100"/>
      <c r="YW7" s="100"/>
      <c r="YX7" s="100"/>
      <c r="YY7" s="100"/>
      <c r="YZ7" s="100"/>
      <c r="ZA7" s="100"/>
      <c r="ZB7" s="100"/>
      <c r="ZC7" s="100"/>
      <c r="ZD7" s="100"/>
      <c r="ZE7" s="100"/>
      <c r="ZF7" s="100"/>
      <c r="ZG7" s="100"/>
      <c r="ZH7" s="100"/>
      <c r="ZI7" s="100"/>
      <c r="ZJ7" s="100"/>
      <c r="ZK7" s="100"/>
      <c r="ZL7" s="100"/>
      <c r="ZM7" s="100"/>
      <c r="ZN7" s="100"/>
      <c r="ZO7" s="100"/>
      <c r="ZP7" s="100"/>
      <c r="ZQ7" s="100"/>
      <c r="ZR7" s="100"/>
      <c r="ZS7" s="100"/>
      <c r="ZT7" s="100"/>
      <c r="ZU7" s="100"/>
      <c r="ZV7" s="100"/>
      <c r="ZW7" s="100"/>
      <c r="ZX7" s="100"/>
      <c r="ZY7" s="100"/>
      <c r="ZZ7" s="100"/>
    </row>
    <row r="8" spans="1:702" s="89" customFormat="1" ht="20.100000000000001" customHeight="1" x14ac:dyDescent="0.25">
      <c r="A8" s="178">
        <v>63</v>
      </c>
      <c r="B8" s="179" t="s">
        <v>457</v>
      </c>
      <c r="C8" s="180" t="s">
        <v>458</v>
      </c>
      <c r="D8" s="181">
        <v>6762041.54</v>
      </c>
      <c r="E8" s="181">
        <v>6762041.54</v>
      </c>
      <c r="F8" s="181">
        <v>7296550</v>
      </c>
      <c r="G8" s="181">
        <v>7511105</v>
      </c>
      <c r="H8" s="181">
        <v>0</v>
      </c>
      <c r="I8" s="181">
        <v>7511105</v>
      </c>
      <c r="J8" s="181">
        <v>7146738.4699999997</v>
      </c>
      <c r="K8" s="181">
        <v>-364366.53000000026</v>
      </c>
      <c r="L8" s="181">
        <v>105.69</v>
      </c>
      <c r="M8" s="181">
        <v>95.15</v>
      </c>
      <c r="N8" s="181">
        <v>0</v>
      </c>
      <c r="O8" s="181">
        <v>0</v>
      </c>
      <c r="P8" s="182">
        <v>0</v>
      </c>
      <c r="Q8" s="181">
        <v>0</v>
      </c>
      <c r="R8" s="181">
        <v>0</v>
      </c>
      <c r="S8" s="182">
        <v>0</v>
      </c>
      <c r="T8" s="181">
        <v>0</v>
      </c>
      <c r="U8" s="181">
        <v>0</v>
      </c>
      <c r="V8" s="182">
        <v>0</v>
      </c>
      <c r="W8" s="181">
        <v>0</v>
      </c>
      <c r="X8" s="181">
        <v>0</v>
      </c>
      <c r="Y8" s="182">
        <v>0</v>
      </c>
      <c r="Z8" s="181">
        <v>0</v>
      </c>
      <c r="AA8" s="181">
        <v>0</v>
      </c>
      <c r="AB8" s="182">
        <v>0</v>
      </c>
      <c r="AC8" s="181">
        <v>0</v>
      </c>
      <c r="AD8" s="181">
        <v>0</v>
      </c>
      <c r="AE8" s="182">
        <v>0</v>
      </c>
      <c r="AF8" s="181">
        <v>0</v>
      </c>
      <c r="AG8" s="181">
        <v>0</v>
      </c>
      <c r="AH8" s="182">
        <v>0</v>
      </c>
      <c r="AI8" s="181">
        <v>0</v>
      </c>
      <c r="AJ8" s="181">
        <v>0</v>
      </c>
      <c r="AK8" s="182">
        <v>0</v>
      </c>
      <c r="AL8" s="181">
        <v>0</v>
      </c>
      <c r="AM8" s="181">
        <v>0</v>
      </c>
      <c r="AN8" s="182">
        <v>0</v>
      </c>
      <c r="AO8" s="181">
        <v>0</v>
      </c>
      <c r="AP8" s="181">
        <v>0</v>
      </c>
      <c r="AQ8" s="182">
        <v>0</v>
      </c>
      <c r="AR8" s="181">
        <v>0</v>
      </c>
      <c r="AS8" s="181">
        <v>0</v>
      </c>
      <c r="AT8" s="182">
        <v>0</v>
      </c>
      <c r="AU8" s="181">
        <v>0</v>
      </c>
      <c r="AV8" s="181">
        <v>0</v>
      </c>
      <c r="AW8" s="182">
        <v>0</v>
      </c>
      <c r="AX8" s="181">
        <v>0</v>
      </c>
      <c r="AY8" s="181">
        <v>0</v>
      </c>
      <c r="AZ8" s="182">
        <v>0</v>
      </c>
      <c r="BA8" s="181">
        <v>0</v>
      </c>
      <c r="BB8" s="181">
        <v>0</v>
      </c>
      <c r="BC8" s="182">
        <v>0</v>
      </c>
      <c r="BD8" s="181">
        <v>0</v>
      </c>
      <c r="BE8" s="181">
        <v>0</v>
      </c>
      <c r="BF8" s="182">
        <v>0</v>
      </c>
      <c r="BG8" s="181">
        <v>0</v>
      </c>
      <c r="BH8" s="181">
        <v>0</v>
      </c>
      <c r="BI8" s="182">
        <v>0</v>
      </c>
      <c r="BJ8" s="181">
        <v>6997000</v>
      </c>
      <c r="BK8" s="181">
        <v>6778306.7400000002</v>
      </c>
      <c r="BL8" s="182">
        <v>0.96874471059025302</v>
      </c>
      <c r="BM8" s="181">
        <v>0</v>
      </c>
      <c r="BN8" s="181">
        <v>0</v>
      </c>
      <c r="BO8" s="182">
        <v>0</v>
      </c>
      <c r="BP8" s="181">
        <v>446905</v>
      </c>
      <c r="BQ8" s="181">
        <v>309336.32000000001</v>
      </c>
      <c r="BR8" s="182">
        <v>0.69217466799431648</v>
      </c>
      <c r="BS8" s="181">
        <v>67200</v>
      </c>
      <c r="BT8" s="181">
        <v>59095.41</v>
      </c>
      <c r="BU8" s="182">
        <v>0.87939598214285719</v>
      </c>
      <c r="BV8" s="181">
        <v>0</v>
      </c>
      <c r="BW8" s="181">
        <v>0</v>
      </c>
      <c r="BX8" s="182">
        <v>0</v>
      </c>
      <c r="BY8" s="181">
        <v>0</v>
      </c>
      <c r="BZ8" s="181">
        <v>0</v>
      </c>
      <c r="CA8" s="182">
        <v>0</v>
      </c>
      <c r="CB8" s="181">
        <v>0</v>
      </c>
      <c r="CC8" s="181">
        <v>0</v>
      </c>
      <c r="CD8" s="182">
        <v>0</v>
      </c>
      <c r="CE8" s="181">
        <v>0</v>
      </c>
      <c r="CF8" s="181">
        <v>0</v>
      </c>
      <c r="CG8" s="182">
        <v>0</v>
      </c>
      <c r="CH8" s="181">
        <v>0</v>
      </c>
      <c r="CI8" s="181">
        <v>0</v>
      </c>
      <c r="CJ8" s="182">
        <v>0</v>
      </c>
      <c r="CK8" s="100">
        <f>SUM(BB8+BE8+BH8+BK8+BQ8+BT8+BZ8)</f>
        <v>7146738.4700000007</v>
      </c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0"/>
      <c r="FH8" s="100"/>
      <c r="FI8" s="100"/>
      <c r="FJ8" s="100"/>
      <c r="FK8" s="100"/>
      <c r="FL8" s="100"/>
      <c r="FM8" s="100"/>
      <c r="FN8" s="100"/>
      <c r="FO8" s="100"/>
      <c r="FP8" s="100"/>
      <c r="FQ8" s="100"/>
      <c r="FR8" s="100"/>
      <c r="FS8" s="100"/>
      <c r="FT8" s="100"/>
      <c r="FU8" s="100"/>
      <c r="FV8" s="100"/>
      <c r="FW8" s="100"/>
      <c r="FX8" s="100"/>
      <c r="FY8" s="100"/>
      <c r="FZ8" s="100"/>
      <c r="GA8" s="100"/>
      <c r="GB8" s="100"/>
      <c r="GC8" s="100"/>
      <c r="GD8" s="100"/>
      <c r="GE8" s="100"/>
      <c r="GF8" s="100"/>
      <c r="GG8" s="100"/>
      <c r="GH8" s="100"/>
      <c r="GI8" s="100"/>
      <c r="GJ8" s="100"/>
      <c r="GK8" s="100"/>
      <c r="GL8" s="100"/>
      <c r="GM8" s="100"/>
      <c r="GN8" s="100"/>
      <c r="GO8" s="100"/>
      <c r="GP8" s="100"/>
      <c r="GQ8" s="100"/>
      <c r="GR8" s="100"/>
      <c r="GS8" s="100"/>
      <c r="GT8" s="100"/>
      <c r="GU8" s="100"/>
      <c r="GV8" s="100"/>
      <c r="GW8" s="100"/>
      <c r="GX8" s="100"/>
      <c r="GY8" s="100"/>
      <c r="GZ8" s="100"/>
      <c r="HA8" s="100"/>
      <c r="HB8" s="100"/>
      <c r="HC8" s="100"/>
      <c r="HD8" s="100"/>
      <c r="HE8" s="100"/>
      <c r="HF8" s="100"/>
      <c r="HG8" s="100"/>
      <c r="HH8" s="100"/>
      <c r="HI8" s="100"/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  <c r="IU8" s="100"/>
      <c r="IV8" s="100"/>
      <c r="IW8" s="100"/>
      <c r="IX8" s="100"/>
      <c r="IY8" s="100"/>
      <c r="IZ8" s="100"/>
      <c r="JA8" s="100"/>
      <c r="JB8" s="100"/>
      <c r="JC8" s="100"/>
      <c r="JD8" s="100"/>
      <c r="JE8" s="100"/>
      <c r="JF8" s="100"/>
      <c r="JG8" s="100"/>
      <c r="JH8" s="100"/>
      <c r="JI8" s="100"/>
      <c r="JJ8" s="100"/>
      <c r="JK8" s="100"/>
      <c r="JL8" s="100"/>
      <c r="JM8" s="100"/>
      <c r="JN8" s="100"/>
      <c r="JO8" s="100"/>
      <c r="JP8" s="100"/>
      <c r="JQ8" s="100"/>
      <c r="JR8" s="100"/>
      <c r="JS8" s="100"/>
      <c r="JT8" s="100"/>
      <c r="JU8" s="100"/>
      <c r="JV8" s="100"/>
      <c r="JW8" s="100"/>
      <c r="JX8" s="100"/>
      <c r="JY8" s="100"/>
      <c r="JZ8" s="100"/>
      <c r="KA8" s="100"/>
      <c r="KB8" s="100"/>
      <c r="KC8" s="100"/>
      <c r="KD8" s="100"/>
      <c r="KE8" s="100"/>
      <c r="KF8" s="100"/>
      <c r="KG8" s="100"/>
      <c r="KH8" s="100"/>
      <c r="KI8" s="100"/>
      <c r="KJ8" s="100"/>
      <c r="KK8" s="100"/>
      <c r="KL8" s="100"/>
      <c r="KM8" s="100"/>
      <c r="KN8" s="100"/>
      <c r="KO8" s="100"/>
      <c r="KP8" s="100"/>
      <c r="KQ8" s="100"/>
      <c r="KR8" s="100"/>
      <c r="KS8" s="100"/>
      <c r="KT8" s="100"/>
      <c r="KU8" s="100"/>
      <c r="KV8" s="100"/>
      <c r="KW8" s="100"/>
      <c r="KX8" s="100"/>
      <c r="KY8" s="100"/>
      <c r="KZ8" s="100"/>
      <c r="LA8" s="100"/>
      <c r="LB8" s="100"/>
      <c r="LC8" s="100"/>
      <c r="LD8" s="100"/>
      <c r="LE8" s="100"/>
      <c r="LF8" s="100"/>
      <c r="LG8" s="100"/>
      <c r="LH8" s="100"/>
      <c r="LI8" s="100"/>
      <c r="LJ8" s="100"/>
      <c r="LK8" s="100"/>
      <c r="LL8" s="100"/>
      <c r="LM8" s="100"/>
      <c r="LN8" s="100"/>
      <c r="LO8" s="100"/>
      <c r="LP8" s="100"/>
      <c r="LQ8" s="100"/>
      <c r="LR8" s="100"/>
      <c r="LS8" s="100"/>
      <c r="LT8" s="100"/>
      <c r="LU8" s="100"/>
      <c r="LV8" s="100"/>
      <c r="LW8" s="100"/>
      <c r="LX8" s="100"/>
      <c r="LY8" s="100"/>
      <c r="LZ8" s="100"/>
      <c r="MA8" s="100"/>
      <c r="MB8" s="100"/>
      <c r="MC8" s="100"/>
      <c r="MD8" s="100"/>
      <c r="ME8" s="100"/>
      <c r="MF8" s="100"/>
      <c r="MG8" s="100"/>
      <c r="MH8" s="100"/>
      <c r="MI8" s="100"/>
      <c r="MJ8" s="100"/>
      <c r="MK8" s="100"/>
      <c r="ML8" s="100"/>
      <c r="MM8" s="100"/>
      <c r="MN8" s="100"/>
      <c r="MO8" s="100"/>
      <c r="MP8" s="100"/>
      <c r="MQ8" s="100"/>
      <c r="MR8" s="100"/>
      <c r="MS8" s="100"/>
      <c r="MT8" s="100"/>
      <c r="MU8" s="100"/>
      <c r="MV8" s="100"/>
      <c r="MW8" s="100"/>
      <c r="MX8" s="100"/>
      <c r="MY8" s="100"/>
      <c r="MZ8" s="100"/>
      <c r="NA8" s="100"/>
      <c r="NB8" s="100"/>
      <c r="NC8" s="100"/>
      <c r="ND8" s="100"/>
      <c r="NE8" s="100"/>
      <c r="NF8" s="100"/>
      <c r="NG8" s="100"/>
      <c r="NH8" s="100"/>
      <c r="NI8" s="100"/>
      <c r="NJ8" s="100"/>
      <c r="NK8" s="100"/>
      <c r="NL8" s="100"/>
      <c r="NM8" s="100"/>
      <c r="NN8" s="100"/>
      <c r="NO8" s="100"/>
      <c r="NP8" s="100"/>
      <c r="NQ8" s="100"/>
      <c r="NR8" s="100"/>
      <c r="NS8" s="100"/>
      <c r="NT8" s="100"/>
      <c r="NU8" s="100"/>
      <c r="NV8" s="100"/>
      <c r="NW8" s="100"/>
      <c r="NX8" s="100"/>
      <c r="NY8" s="100"/>
      <c r="NZ8" s="100"/>
      <c r="OA8" s="100"/>
      <c r="OB8" s="100"/>
      <c r="OC8" s="100"/>
      <c r="OD8" s="100"/>
      <c r="OE8" s="100"/>
      <c r="OF8" s="100"/>
      <c r="OG8" s="100"/>
      <c r="OH8" s="100"/>
      <c r="OI8" s="100"/>
      <c r="OJ8" s="100"/>
      <c r="OK8" s="100"/>
      <c r="OL8" s="100"/>
      <c r="OM8" s="100"/>
      <c r="ON8" s="100"/>
      <c r="OO8" s="100"/>
      <c r="OP8" s="100"/>
      <c r="OQ8" s="100"/>
      <c r="OR8" s="100"/>
      <c r="OS8" s="100"/>
      <c r="OT8" s="100"/>
      <c r="OU8" s="100"/>
      <c r="OV8" s="100"/>
      <c r="OW8" s="100"/>
      <c r="OX8" s="100"/>
      <c r="OY8" s="100"/>
      <c r="OZ8" s="100"/>
      <c r="PA8" s="100"/>
      <c r="PB8" s="100"/>
      <c r="PC8" s="100"/>
      <c r="PD8" s="100"/>
      <c r="PE8" s="100"/>
      <c r="PF8" s="100"/>
      <c r="PG8" s="100"/>
      <c r="PH8" s="100"/>
      <c r="PI8" s="100"/>
      <c r="PJ8" s="100"/>
      <c r="PK8" s="100"/>
      <c r="PL8" s="100"/>
      <c r="PM8" s="100"/>
      <c r="PN8" s="100"/>
      <c r="PO8" s="100"/>
      <c r="PP8" s="100"/>
      <c r="PQ8" s="100"/>
      <c r="PR8" s="100"/>
      <c r="PS8" s="100"/>
      <c r="PT8" s="100"/>
      <c r="PU8" s="100"/>
      <c r="PV8" s="100"/>
      <c r="PW8" s="100"/>
      <c r="PX8" s="100"/>
      <c r="PY8" s="100"/>
      <c r="PZ8" s="100"/>
      <c r="QA8" s="100"/>
      <c r="QB8" s="100"/>
      <c r="QC8" s="100"/>
      <c r="QD8" s="100"/>
      <c r="QE8" s="100"/>
      <c r="QF8" s="100"/>
      <c r="QG8" s="100"/>
      <c r="QH8" s="100"/>
      <c r="QI8" s="100"/>
      <c r="QJ8" s="100"/>
      <c r="QK8" s="100"/>
      <c r="QL8" s="100"/>
      <c r="QM8" s="100"/>
      <c r="QN8" s="100"/>
      <c r="QO8" s="100"/>
      <c r="QP8" s="100"/>
      <c r="QQ8" s="100"/>
      <c r="QR8" s="100"/>
      <c r="QS8" s="100"/>
      <c r="QT8" s="100"/>
      <c r="QU8" s="100"/>
      <c r="QV8" s="100"/>
      <c r="QW8" s="100"/>
      <c r="QX8" s="100"/>
      <c r="QY8" s="100"/>
      <c r="QZ8" s="100"/>
      <c r="RA8" s="100"/>
      <c r="RB8" s="100"/>
      <c r="RC8" s="100"/>
      <c r="RD8" s="100"/>
      <c r="RE8" s="100"/>
      <c r="RF8" s="100"/>
      <c r="RG8" s="100"/>
      <c r="RH8" s="100"/>
      <c r="RI8" s="100"/>
      <c r="RJ8" s="100"/>
      <c r="RK8" s="100"/>
      <c r="RL8" s="100"/>
      <c r="RM8" s="100"/>
      <c r="RN8" s="100"/>
      <c r="RO8" s="100"/>
      <c r="RP8" s="100"/>
      <c r="RQ8" s="100"/>
      <c r="RR8" s="100"/>
      <c r="RS8" s="100"/>
      <c r="RT8" s="100"/>
      <c r="RU8" s="100"/>
      <c r="RV8" s="100"/>
      <c r="RW8" s="100"/>
      <c r="RX8" s="100"/>
      <c r="RY8" s="100"/>
      <c r="RZ8" s="100"/>
      <c r="SA8" s="100"/>
      <c r="SB8" s="100"/>
      <c r="SC8" s="100"/>
      <c r="SD8" s="100"/>
      <c r="SE8" s="100"/>
      <c r="SF8" s="100"/>
      <c r="SG8" s="100"/>
      <c r="SH8" s="100"/>
      <c r="SI8" s="100"/>
      <c r="SJ8" s="100"/>
      <c r="SK8" s="100"/>
      <c r="SL8" s="100"/>
      <c r="SM8" s="100"/>
      <c r="SN8" s="100"/>
      <c r="SO8" s="100"/>
      <c r="SP8" s="100"/>
      <c r="SQ8" s="100"/>
      <c r="SR8" s="100"/>
      <c r="SS8" s="100"/>
      <c r="ST8" s="100"/>
      <c r="SU8" s="100"/>
      <c r="SV8" s="100"/>
      <c r="SW8" s="100"/>
      <c r="SX8" s="100"/>
      <c r="SY8" s="100"/>
      <c r="SZ8" s="100"/>
      <c r="TA8" s="100"/>
      <c r="TB8" s="100"/>
      <c r="TC8" s="100"/>
      <c r="TD8" s="100"/>
      <c r="TE8" s="100"/>
      <c r="TF8" s="100"/>
      <c r="TG8" s="100"/>
      <c r="TH8" s="100"/>
      <c r="TI8" s="100"/>
      <c r="TJ8" s="100"/>
      <c r="TK8" s="100"/>
      <c r="TL8" s="100"/>
      <c r="TM8" s="100"/>
      <c r="TN8" s="100"/>
      <c r="TO8" s="100"/>
      <c r="TP8" s="100"/>
      <c r="TQ8" s="100"/>
      <c r="TR8" s="100"/>
      <c r="TS8" s="100"/>
      <c r="TT8" s="100"/>
      <c r="TU8" s="100"/>
      <c r="TV8" s="100"/>
      <c r="TW8" s="100"/>
      <c r="TX8" s="100"/>
      <c r="TY8" s="100"/>
      <c r="TZ8" s="100"/>
      <c r="UA8" s="100"/>
      <c r="UB8" s="100"/>
      <c r="UC8" s="100"/>
      <c r="UD8" s="100"/>
      <c r="UE8" s="100"/>
      <c r="UF8" s="100"/>
      <c r="UG8" s="100"/>
      <c r="UH8" s="100"/>
      <c r="UI8" s="100"/>
      <c r="UJ8" s="100"/>
      <c r="UK8" s="100"/>
      <c r="UL8" s="100"/>
      <c r="UM8" s="100"/>
      <c r="UN8" s="100"/>
      <c r="UO8" s="100"/>
      <c r="UP8" s="100"/>
      <c r="UQ8" s="100"/>
      <c r="UR8" s="100"/>
      <c r="US8" s="100"/>
      <c r="UT8" s="100"/>
      <c r="UU8" s="100"/>
      <c r="UV8" s="100"/>
      <c r="UW8" s="100"/>
      <c r="UX8" s="100"/>
      <c r="UY8" s="100"/>
      <c r="UZ8" s="100"/>
      <c r="VA8" s="100"/>
      <c r="VB8" s="100"/>
      <c r="VC8" s="100"/>
      <c r="VD8" s="100"/>
      <c r="VE8" s="100"/>
      <c r="VF8" s="100"/>
      <c r="VG8" s="100"/>
      <c r="VH8" s="100"/>
      <c r="VI8" s="100"/>
      <c r="VJ8" s="100"/>
      <c r="VK8" s="100"/>
      <c r="VL8" s="100"/>
      <c r="VM8" s="100"/>
      <c r="VN8" s="100"/>
      <c r="VO8" s="100"/>
      <c r="VP8" s="100"/>
      <c r="VQ8" s="100"/>
      <c r="VR8" s="100"/>
      <c r="VS8" s="100"/>
      <c r="VT8" s="100"/>
      <c r="VU8" s="100"/>
      <c r="VV8" s="100"/>
      <c r="VW8" s="100"/>
      <c r="VX8" s="100"/>
      <c r="VY8" s="100"/>
      <c r="VZ8" s="100"/>
      <c r="WA8" s="100"/>
      <c r="WB8" s="100"/>
      <c r="WC8" s="100"/>
      <c r="WD8" s="100"/>
      <c r="WE8" s="100"/>
      <c r="WF8" s="100"/>
      <c r="WG8" s="100"/>
      <c r="WH8" s="100"/>
      <c r="WI8" s="100"/>
      <c r="WJ8" s="100"/>
      <c r="WK8" s="100"/>
      <c r="WL8" s="100"/>
      <c r="WM8" s="100"/>
      <c r="WN8" s="100"/>
      <c r="WO8" s="100"/>
      <c r="WP8" s="100"/>
      <c r="WQ8" s="100"/>
      <c r="WR8" s="100"/>
      <c r="WS8" s="100"/>
      <c r="WT8" s="100"/>
      <c r="WU8" s="100"/>
      <c r="WV8" s="100"/>
      <c r="WW8" s="100"/>
      <c r="WX8" s="100"/>
      <c r="WY8" s="100"/>
      <c r="WZ8" s="100"/>
      <c r="XA8" s="100"/>
      <c r="XB8" s="100"/>
      <c r="XC8" s="100"/>
      <c r="XD8" s="100"/>
      <c r="XE8" s="100"/>
      <c r="XF8" s="100"/>
      <c r="XG8" s="100"/>
      <c r="XH8" s="100"/>
      <c r="XI8" s="100"/>
      <c r="XJ8" s="100"/>
      <c r="XK8" s="100"/>
      <c r="XL8" s="100"/>
      <c r="XM8" s="100"/>
      <c r="XN8" s="100"/>
      <c r="XO8" s="100"/>
      <c r="XP8" s="100"/>
      <c r="XQ8" s="100"/>
      <c r="XR8" s="100"/>
      <c r="XS8" s="100"/>
      <c r="XT8" s="100"/>
      <c r="XU8" s="100"/>
      <c r="XV8" s="100"/>
      <c r="XW8" s="100"/>
      <c r="XX8" s="100"/>
      <c r="XY8" s="100"/>
      <c r="XZ8" s="100"/>
      <c r="YA8" s="100"/>
      <c r="YB8" s="100"/>
      <c r="YC8" s="100"/>
      <c r="YD8" s="100"/>
      <c r="YE8" s="100"/>
      <c r="YF8" s="100"/>
      <c r="YG8" s="100"/>
      <c r="YH8" s="100"/>
      <c r="YI8" s="100"/>
      <c r="YJ8" s="100"/>
      <c r="YK8" s="100"/>
      <c r="YL8" s="100"/>
      <c r="YM8" s="100"/>
      <c r="YN8" s="100"/>
      <c r="YO8" s="100"/>
      <c r="YP8" s="100"/>
      <c r="YQ8" s="100"/>
      <c r="YR8" s="100"/>
      <c r="YS8" s="100"/>
      <c r="YT8" s="100"/>
      <c r="YU8" s="100"/>
      <c r="YV8" s="100"/>
      <c r="YW8" s="100"/>
      <c r="YX8" s="100"/>
      <c r="YY8" s="100"/>
      <c r="YZ8" s="100"/>
      <c r="ZA8" s="100"/>
      <c r="ZB8" s="100"/>
      <c r="ZC8" s="100"/>
      <c r="ZD8" s="100"/>
      <c r="ZE8" s="100"/>
      <c r="ZF8" s="100"/>
      <c r="ZG8" s="100"/>
      <c r="ZH8" s="100"/>
      <c r="ZI8" s="100"/>
      <c r="ZJ8" s="100"/>
      <c r="ZK8" s="100"/>
      <c r="ZL8" s="100"/>
      <c r="ZM8" s="100"/>
      <c r="ZN8" s="100"/>
      <c r="ZO8" s="100"/>
      <c r="ZP8" s="100"/>
      <c r="ZQ8" s="100"/>
      <c r="ZR8" s="100"/>
      <c r="ZS8" s="100"/>
      <c r="ZT8" s="100"/>
      <c r="ZU8" s="100"/>
      <c r="ZV8" s="100"/>
      <c r="ZW8" s="100"/>
      <c r="ZX8" s="100"/>
      <c r="ZY8" s="100"/>
      <c r="ZZ8" s="100"/>
    </row>
    <row r="9" spans="1:702" ht="15.95" customHeight="1" x14ac:dyDescent="0.25">
      <c r="A9" s="166">
        <v>636</v>
      </c>
      <c r="B9" s="183" t="s">
        <v>347</v>
      </c>
      <c r="C9" s="88" t="s">
        <v>459</v>
      </c>
      <c r="D9" s="93">
        <v>6762041.54</v>
      </c>
      <c r="E9" s="93">
        <v>6762041.54</v>
      </c>
      <c r="F9" s="93">
        <v>7296550</v>
      </c>
      <c r="G9" s="93">
        <v>7443905</v>
      </c>
      <c r="H9" s="93">
        <v>0</v>
      </c>
      <c r="I9" s="93">
        <v>7443905</v>
      </c>
      <c r="J9" s="93">
        <v>7087643.0599999996</v>
      </c>
      <c r="K9" s="93">
        <v>-356261.94000000041</v>
      </c>
      <c r="L9" s="93">
        <v>104.82</v>
      </c>
      <c r="M9" s="93">
        <v>95.21</v>
      </c>
      <c r="N9" s="93">
        <v>0</v>
      </c>
      <c r="O9" s="93">
        <v>0</v>
      </c>
      <c r="P9" s="94">
        <v>0</v>
      </c>
      <c r="Q9" s="93">
        <v>0</v>
      </c>
      <c r="R9" s="93">
        <v>0</v>
      </c>
      <c r="S9" s="94">
        <v>0</v>
      </c>
      <c r="T9" s="93">
        <v>0</v>
      </c>
      <c r="U9" s="93">
        <v>0</v>
      </c>
      <c r="V9" s="94">
        <v>0</v>
      </c>
      <c r="W9" s="93">
        <v>0</v>
      </c>
      <c r="X9" s="93">
        <v>0</v>
      </c>
      <c r="Y9" s="94">
        <v>0</v>
      </c>
      <c r="Z9" s="93">
        <v>0</v>
      </c>
      <c r="AA9" s="93">
        <v>0</v>
      </c>
      <c r="AB9" s="94">
        <v>0</v>
      </c>
      <c r="AC9" s="93">
        <v>0</v>
      </c>
      <c r="AD9" s="93">
        <v>0</v>
      </c>
      <c r="AE9" s="94">
        <v>0</v>
      </c>
      <c r="AF9" s="93">
        <v>0</v>
      </c>
      <c r="AG9" s="93">
        <v>0</v>
      </c>
      <c r="AH9" s="94">
        <v>0</v>
      </c>
      <c r="AI9" s="93">
        <v>0</v>
      </c>
      <c r="AJ9" s="93">
        <v>0</v>
      </c>
      <c r="AK9" s="94">
        <v>0</v>
      </c>
      <c r="AL9" s="93">
        <v>0</v>
      </c>
      <c r="AM9" s="93">
        <v>0</v>
      </c>
      <c r="AN9" s="94">
        <v>0</v>
      </c>
      <c r="AO9" s="93">
        <v>0</v>
      </c>
      <c r="AP9" s="93">
        <v>0</v>
      </c>
      <c r="AQ9" s="94">
        <v>0</v>
      </c>
      <c r="AR9" s="93">
        <v>0</v>
      </c>
      <c r="AS9" s="93">
        <v>0</v>
      </c>
      <c r="AT9" s="94">
        <v>0</v>
      </c>
      <c r="AU9" s="93">
        <v>0</v>
      </c>
      <c r="AV9" s="93">
        <v>0</v>
      </c>
      <c r="AW9" s="94">
        <v>0</v>
      </c>
      <c r="AX9" s="93">
        <v>0</v>
      </c>
      <c r="AY9" s="93">
        <v>0</v>
      </c>
      <c r="AZ9" s="94">
        <v>0</v>
      </c>
      <c r="BA9" s="93">
        <v>0</v>
      </c>
      <c r="BB9" s="93">
        <v>0</v>
      </c>
      <c r="BC9" s="94">
        <v>0</v>
      </c>
      <c r="BD9" s="93">
        <v>0</v>
      </c>
      <c r="BE9" s="93">
        <v>0</v>
      </c>
      <c r="BF9" s="94">
        <v>0</v>
      </c>
      <c r="BG9" s="93">
        <v>0</v>
      </c>
      <c r="BH9" s="93">
        <v>0</v>
      </c>
      <c r="BI9" s="94">
        <v>0</v>
      </c>
      <c r="BJ9" s="93">
        <v>6997000</v>
      </c>
      <c r="BK9" s="93">
        <v>6778306.7400000002</v>
      </c>
      <c r="BL9" s="94">
        <v>0.96874471059025302</v>
      </c>
      <c r="BM9" s="93">
        <v>0</v>
      </c>
      <c r="BN9" s="93">
        <v>0</v>
      </c>
      <c r="BO9" s="94">
        <v>0</v>
      </c>
      <c r="BP9" s="93">
        <v>446905</v>
      </c>
      <c r="BQ9" s="93">
        <v>309336.32000000001</v>
      </c>
      <c r="BR9" s="94">
        <v>0.69217466799431648</v>
      </c>
      <c r="BS9" s="93">
        <v>0</v>
      </c>
      <c r="BT9" s="93">
        <v>0</v>
      </c>
      <c r="BU9" s="94">
        <v>0</v>
      </c>
      <c r="BV9" s="93">
        <v>0</v>
      </c>
      <c r="BW9" s="93">
        <v>0</v>
      </c>
      <c r="BX9" s="94">
        <v>0</v>
      </c>
      <c r="BY9" s="93">
        <v>0</v>
      </c>
      <c r="BZ9" s="93">
        <v>0</v>
      </c>
      <c r="CA9" s="94">
        <v>0</v>
      </c>
      <c r="CB9" s="93">
        <v>0</v>
      </c>
      <c r="CC9" s="93">
        <v>0</v>
      </c>
      <c r="CD9" s="94">
        <v>0</v>
      </c>
      <c r="CE9" s="93">
        <v>0</v>
      </c>
      <c r="CF9" s="93">
        <v>0</v>
      </c>
      <c r="CG9" s="94">
        <v>0</v>
      </c>
      <c r="CH9" s="93">
        <v>0</v>
      </c>
      <c r="CI9" s="93">
        <v>0</v>
      </c>
      <c r="CJ9" s="94">
        <v>0</v>
      </c>
      <c r="CK9" s="100">
        <f t="shared" ref="CK9:CK18" si="0">SUM(BB9+BE9+BH9+BK9+BQ9+BT9+BZ9)</f>
        <v>7087643.0600000005</v>
      </c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93"/>
      <c r="IA9" s="93"/>
      <c r="IB9" s="93"/>
      <c r="IC9" s="93"/>
      <c r="ID9" s="93"/>
      <c r="IE9" s="93"/>
      <c r="IF9" s="93"/>
      <c r="IG9" s="93"/>
      <c r="IH9" s="93"/>
      <c r="II9" s="93"/>
      <c r="IJ9" s="93"/>
      <c r="IK9" s="93"/>
      <c r="IL9" s="93"/>
      <c r="IM9" s="93"/>
      <c r="IN9" s="93"/>
      <c r="IO9" s="93"/>
      <c r="IP9" s="93"/>
      <c r="IQ9" s="93"/>
      <c r="IR9" s="93"/>
      <c r="IS9" s="93"/>
      <c r="IT9" s="93"/>
      <c r="IU9" s="93"/>
      <c r="IV9" s="93"/>
      <c r="IW9" s="93"/>
      <c r="IX9" s="93"/>
      <c r="IY9" s="93"/>
      <c r="IZ9" s="93"/>
      <c r="JA9" s="93"/>
      <c r="JB9" s="93"/>
      <c r="JC9" s="93"/>
      <c r="JD9" s="93"/>
      <c r="JE9" s="93"/>
      <c r="JF9" s="93"/>
      <c r="JG9" s="93"/>
      <c r="JH9" s="93"/>
      <c r="JI9" s="93"/>
      <c r="JJ9" s="93"/>
      <c r="JK9" s="93"/>
      <c r="JL9" s="93"/>
      <c r="JM9" s="93"/>
      <c r="JN9" s="93"/>
      <c r="JO9" s="93"/>
      <c r="JP9" s="93"/>
      <c r="JQ9" s="93"/>
      <c r="JR9" s="93"/>
      <c r="JS9" s="93"/>
      <c r="JT9" s="93"/>
      <c r="JU9" s="93"/>
      <c r="JV9" s="93"/>
      <c r="JW9" s="93"/>
      <c r="JX9" s="93"/>
      <c r="JY9" s="93"/>
      <c r="JZ9" s="93"/>
      <c r="KA9" s="93"/>
      <c r="KB9" s="93"/>
      <c r="KC9" s="93"/>
      <c r="KD9" s="93"/>
      <c r="KE9" s="93"/>
      <c r="KF9" s="93"/>
      <c r="KG9" s="93"/>
      <c r="KH9" s="93"/>
      <c r="KI9" s="93"/>
      <c r="KJ9" s="93"/>
      <c r="KK9" s="93"/>
      <c r="KL9" s="93"/>
      <c r="KM9" s="93"/>
      <c r="KN9" s="93"/>
      <c r="KO9" s="93"/>
      <c r="KP9" s="93"/>
      <c r="KQ9" s="93"/>
      <c r="KR9" s="93"/>
      <c r="KS9" s="93"/>
      <c r="KT9" s="93"/>
      <c r="KU9" s="93"/>
      <c r="KV9" s="93"/>
      <c r="KW9" s="93"/>
      <c r="KX9" s="93"/>
      <c r="KY9" s="93"/>
      <c r="KZ9" s="93"/>
      <c r="LA9" s="93"/>
      <c r="LB9" s="93"/>
      <c r="LC9" s="93"/>
      <c r="LD9" s="93"/>
      <c r="LE9" s="93"/>
      <c r="LF9" s="93"/>
      <c r="LG9" s="93"/>
      <c r="LH9" s="93"/>
      <c r="LI9" s="93"/>
      <c r="LJ9" s="93"/>
      <c r="LK9" s="93"/>
      <c r="LL9" s="93"/>
      <c r="LM9" s="93"/>
      <c r="LN9" s="93"/>
      <c r="LO9" s="93"/>
      <c r="LP9" s="93"/>
      <c r="LQ9" s="93"/>
      <c r="LR9" s="93"/>
      <c r="LS9" s="93"/>
      <c r="LT9" s="93"/>
      <c r="LU9" s="93"/>
      <c r="LV9" s="93"/>
      <c r="LW9" s="93"/>
      <c r="LX9" s="93"/>
      <c r="LY9" s="93"/>
      <c r="LZ9" s="93"/>
      <c r="MA9" s="93"/>
      <c r="MB9" s="93"/>
      <c r="MC9" s="93"/>
      <c r="MD9" s="93"/>
      <c r="ME9" s="93"/>
      <c r="MF9" s="93"/>
      <c r="MG9" s="93"/>
      <c r="MH9" s="93"/>
      <c r="MI9" s="93"/>
      <c r="MJ9" s="93"/>
      <c r="MK9" s="93"/>
      <c r="ML9" s="93"/>
      <c r="MM9" s="93"/>
      <c r="MN9" s="93"/>
      <c r="MO9" s="93"/>
      <c r="MP9" s="93"/>
      <c r="MQ9" s="93"/>
      <c r="MR9" s="93"/>
      <c r="MS9" s="93"/>
      <c r="MT9" s="93"/>
      <c r="MU9" s="93"/>
      <c r="MV9" s="93"/>
      <c r="MW9" s="93"/>
      <c r="MX9" s="93"/>
      <c r="MY9" s="93"/>
      <c r="MZ9" s="93"/>
      <c r="NA9" s="93"/>
      <c r="NB9" s="93"/>
      <c r="NC9" s="93"/>
      <c r="ND9" s="93"/>
      <c r="NE9" s="93"/>
      <c r="NF9" s="93"/>
      <c r="NG9" s="93"/>
      <c r="NH9" s="93"/>
      <c r="NI9" s="93"/>
      <c r="NJ9" s="93"/>
      <c r="NK9" s="93"/>
      <c r="NL9" s="93"/>
      <c r="NM9" s="93"/>
      <c r="NN9" s="93"/>
      <c r="NO9" s="93"/>
      <c r="NP9" s="93"/>
      <c r="NQ9" s="93"/>
      <c r="NR9" s="93"/>
      <c r="NS9" s="93"/>
      <c r="NT9" s="93"/>
      <c r="NU9" s="93"/>
      <c r="NV9" s="93"/>
      <c r="NW9" s="93"/>
      <c r="NX9" s="93"/>
      <c r="NY9" s="93"/>
      <c r="NZ9" s="93"/>
      <c r="OA9" s="93"/>
      <c r="OB9" s="93"/>
      <c r="OC9" s="93"/>
      <c r="OD9" s="93"/>
      <c r="OE9" s="93"/>
      <c r="OF9" s="93"/>
      <c r="OG9" s="93"/>
      <c r="OH9" s="93"/>
      <c r="OI9" s="93"/>
      <c r="OJ9" s="93"/>
      <c r="OK9" s="93"/>
      <c r="OL9" s="93"/>
      <c r="OM9" s="93"/>
      <c r="ON9" s="93"/>
      <c r="OO9" s="93"/>
      <c r="OP9" s="93"/>
      <c r="OQ9" s="93"/>
      <c r="OR9" s="93"/>
      <c r="OS9" s="93"/>
      <c r="OT9" s="93"/>
      <c r="OU9" s="93"/>
      <c r="OV9" s="93"/>
      <c r="OW9" s="93"/>
      <c r="OX9" s="93"/>
      <c r="OY9" s="93"/>
      <c r="OZ9" s="93"/>
      <c r="PA9" s="93"/>
      <c r="PB9" s="93"/>
      <c r="PC9" s="93"/>
      <c r="PD9" s="93"/>
      <c r="PE9" s="93"/>
      <c r="PF9" s="93"/>
      <c r="PG9" s="93"/>
      <c r="PH9" s="93"/>
      <c r="PI9" s="93"/>
      <c r="PJ9" s="93"/>
      <c r="PK9" s="93"/>
      <c r="PL9" s="93"/>
      <c r="PM9" s="93"/>
      <c r="PN9" s="93"/>
      <c r="PO9" s="93"/>
      <c r="PP9" s="93"/>
      <c r="PQ9" s="93"/>
      <c r="PR9" s="93"/>
      <c r="PS9" s="93"/>
      <c r="PT9" s="93"/>
      <c r="PU9" s="93"/>
      <c r="PV9" s="93"/>
      <c r="PW9" s="93"/>
      <c r="PX9" s="93"/>
      <c r="PY9" s="93"/>
      <c r="PZ9" s="93"/>
      <c r="QA9" s="93"/>
      <c r="QB9" s="93"/>
      <c r="QC9" s="93"/>
      <c r="QD9" s="93"/>
      <c r="QE9" s="93"/>
      <c r="QF9" s="93"/>
      <c r="QG9" s="93"/>
      <c r="QH9" s="93"/>
      <c r="QI9" s="93"/>
      <c r="QJ9" s="93"/>
      <c r="QK9" s="93"/>
      <c r="QL9" s="93"/>
      <c r="QM9" s="93"/>
      <c r="QN9" s="93"/>
      <c r="QO9" s="93"/>
      <c r="QP9" s="93"/>
      <c r="QQ9" s="93"/>
      <c r="QR9" s="93"/>
      <c r="QS9" s="93"/>
      <c r="QT9" s="93"/>
      <c r="QU9" s="93"/>
      <c r="QV9" s="93"/>
      <c r="QW9" s="93"/>
      <c r="QX9" s="93"/>
      <c r="QY9" s="93"/>
      <c r="QZ9" s="93"/>
      <c r="RA9" s="93"/>
      <c r="RB9" s="93"/>
      <c r="RC9" s="93"/>
      <c r="RD9" s="93"/>
      <c r="RE9" s="93"/>
      <c r="RF9" s="93"/>
      <c r="RG9" s="93"/>
      <c r="RH9" s="93"/>
      <c r="RI9" s="93"/>
      <c r="RJ9" s="93"/>
      <c r="RK9" s="93"/>
      <c r="RL9" s="93"/>
      <c r="RM9" s="93"/>
      <c r="RN9" s="93"/>
      <c r="RO9" s="93"/>
      <c r="RP9" s="93"/>
      <c r="RQ9" s="93"/>
      <c r="RR9" s="93"/>
      <c r="RS9" s="93"/>
      <c r="RT9" s="93"/>
      <c r="RU9" s="93"/>
      <c r="RV9" s="93"/>
      <c r="RW9" s="93"/>
      <c r="RX9" s="93"/>
      <c r="RY9" s="93"/>
      <c r="RZ9" s="93"/>
      <c r="SA9" s="93"/>
      <c r="SB9" s="93"/>
      <c r="SC9" s="93"/>
      <c r="SD9" s="93"/>
      <c r="SE9" s="93"/>
      <c r="SF9" s="93"/>
      <c r="SG9" s="93"/>
      <c r="SH9" s="93"/>
      <c r="SI9" s="93"/>
      <c r="SJ9" s="93"/>
      <c r="SK9" s="93"/>
      <c r="SL9" s="93"/>
      <c r="SM9" s="93"/>
      <c r="SN9" s="93"/>
      <c r="SO9" s="93"/>
      <c r="SP9" s="93"/>
      <c r="SQ9" s="93"/>
      <c r="SR9" s="93"/>
      <c r="SS9" s="93"/>
      <c r="ST9" s="93"/>
      <c r="SU9" s="93"/>
      <c r="SV9" s="93"/>
      <c r="SW9" s="93"/>
      <c r="SX9" s="93"/>
      <c r="SY9" s="93"/>
      <c r="SZ9" s="93"/>
      <c r="TA9" s="93"/>
      <c r="TB9" s="93"/>
      <c r="TC9" s="93"/>
      <c r="TD9" s="93"/>
      <c r="TE9" s="93"/>
      <c r="TF9" s="93"/>
      <c r="TG9" s="93"/>
      <c r="TH9" s="93"/>
      <c r="TI9" s="93"/>
      <c r="TJ9" s="93"/>
      <c r="TK9" s="93"/>
      <c r="TL9" s="93"/>
      <c r="TM9" s="93"/>
      <c r="TN9" s="93"/>
      <c r="TO9" s="93"/>
      <c r="TP9" s="93"/>
      <c r="TQ9" s="93"/>
      <c r="TR9" s="93"/>
      <c r="TS9" s="93"/>
      <c r="TT9" s="93"/>
      <c r="TU9" s="93"/>
      <c r="TV9" s="93"/>
      <c r="TW9" s="93"/>
      <c r="TX9" s="93"/>
      <c r="TY9" s="93"/>
      <c r="TZ9" s="93"/>
      <c r="UA9" s="93"/>
      <c r="UB9" s="93"/>
      <c r="UC9" s="93"/>
      <c r="UD9" s="93"/>
      <c r="UE9" s="93"/>
      <c r="UF9" s="93"/>
      <c r="UG9" s="93"/>
      <c r="UH9" s="93"/>
      <c r="UI9" s="93"/>
      <c r="UJ9" s="93"/>
      <c r="UK9" s="93"/>
      <c r="UL9" s="93"/>
      <c r="UM9" s="93"/>
      <c r="UN9" s="93"/>
      <c r="UO9" s="93"/>
      <c r="UP9" s="93"/>
      <c r="UQ9" s="93"/>
      <c r="UR9" s="93"/>
      <c r="US9" s="93"/>
      <c r="UT9" s="93"/>
      <c r="UU9" s="93"/>
      <c r="UV9" s="93"/>
      <c r="UW9" s="93"/>
      <c r="UX9" s="93"/>
      <c r="UY9" s="93"/>
      <c r="UZ9" s="93"/>
      <c r="VA9" s="93"/>
      <c r="VB9" s="93"/>
      <c r="VC9" s="93"/>
      <c r="VD9" s="93"/>
      <c r="VE9" s="93"/>
      <c r="VF9" s="93"/>
      <c r="VG9" s="93"/>
      <c r="VH9" s="93"/>
      <c r="VI9" s="93"/>
      <c r="VJ9" s="93"/>
      <c r="VK9" s="93"/>
      <c r="VL9" s="93"/>
      <c r="VM9" s="93"/>
      <c r="VN9" s="93"/>
      <c r="VO9" s="93"/>
      <c r="VP9" s="93"/>
      <c r="VQ9" s="93"/>
      <c r="VR9" s="93"/>
      <c r="VS9" s="93"/>
      <c r="VT9" s="93"/>
      <c r="VU9" s="93"/>
      <c r="VV9" s="93"/>
      <c r="VW9" s="93"/>
      <c r="VX9" s="93"/>
      <c r="VY9" s="93"/>
      <c r="VZ9" s="93"/>
      <c r="WA9" s="93"/>
      <c r="WB9" s="93"/>
      <c r="WC9" s="93"/>
      <c r="WD9" s="93"/>
      <c r="WE9" s="93"/>
      <c r="WF9" s="93"/>
      <c r="WG9" s="93"/>
      <c r="WH9" s="93"/>
      <c r="WI9" s="93"/>
      <c r="WJ9" s="93"/>
      <c r="WK9" s="93"/>
      <c r="WL9" s="93"/>
      <c r="WM9" s="93"/>
      <c r="WN9" s="93"/>
      <c r="WO9" s="93"/>
      <c r="WP9" s="93"/>
      <c r="WQ9" s="93"/>
      <c r="WR9" s="93"/>
      <c r="WS9" s="93"/>
      <c r="WT9" s="93"/>
      <c r="WU9" s="93"/>
      <c r="WV9" s="93"/>
      <c r="WW9" s="93"/>
      <c r="WX9" s="93"/>
      <c r="WY9" s="93"/>
      <c r="WZ9" s="93"/>
      <c r="XA9" s="93"/>
      <c r="XB9" s="93"/>
      <c r="XC9" s="93"/>
      <c r="XD9" s="93"/>
      <c r="XE9" s="93"/>
      <c r="XF9" s="93"/>
      <c r="XG9" s="93"/>
      <c r="XH9" s="93"/>
      <c r="XI9" s="93"/>
      <c r="XJ9" s="93"/>
      <c r="XK9" s="93"/>
      <c r="XL9" s="93"/>
      <c r="XM9" s="93"/>
      <c r="XN9" s="93"/>
      <c r="XO9" s="93"/>
      <c r="XP9" s="93"/>
      <c r="XQ9" s="93"/>
      <c r="XR9" s="93"/>
      <c r="XS9" s="93"/>
      <c r="XT9" s="93"/>
      <c r="XU9" s="93"/>
      <c r="XV9" s="93"/>
      <c r="XW9" s="93"/>
      <c r="XX9" s="93"/>
      <c r="XY9" s="93"/>
      <c r="XZ9" s="93"/>
      <c r="YA9" s="93"/>
      <c r="YB9" s="93"/>
      <c r="YC9" s="93"/>
      <c r="YD9" s="93"/>
      <c r="YE9" s="93"/>
      <c r="YF9" s="93"/>
      <c r="YG9" s="93"/>
      <c r="YH9" s="93"/>
      <c r="YI9" s="93"/>
      <c r="YJ9" s="93"/>
      <c r="YK9" s="93"/>
      <c r="YL9" s="93"/>
      <c r="YM9" s="93"/>
      <c r="YN9" s="93"/>
      <c r="YO9" s="93"/>
      <c r="YP9" s="93"/>
      <c r="YQ9" s="93"/>
      <c r="YR9" s="93"/>
      <c r="YS9" s="93"/>
      <c r="YT9" s="93"/>
      <c r="YU9" s="93"/>
      <c r="YV9" s="93"/>
      <c r="YW9" s="93"/>
      <c r="YX9" s="93"/>
      <c r="YY9" s="93"/>
      <c r="YZ9" s="93"/>
      <c r="ZA9" s="93"/>
      <c r="ZB9" s="93"/>
      <c r="ZC9" s="93"/>
      <c r="ZD9" s="93"/>
      <c r="ZE9" s="93"/>
      <c r="ZF9" s="93"/>
      <c r="ZG9" s="93"/>
      <c r="ZH9" s="93"/>
      <c r="ZI9" s="93"/>
      <c r="ZJ9" s="93"/>
      <c r="ZK9" s="93"/>
      <c r="ZL9" s="93"/>
      <c r="ZM9" s="93"/>
      <c r="ZN9" s="93"/>
      <c r="ZO9" s="93"/>
      <c r="ZP9" s="93"/>
      <c r="ZQ9" s="93"/>
      <c r="ZR9" s="93"/>
      <c r="ZS9" s="93"/>
      <c r="ZT9" s="93"/>
      <c r="ZU9" s="93"/>
      <c r="ZV9" s="93"/>
      <c r="ZW9" s="93"/>
      <c r="ZX9" s="93"/>
      <c r="ZY9" s="93"/>
      <c r="ZZ9" s="93"/>
    </row>
    <row r="10" spans="1:702" s="89" customFormat="1" ht="20.100000000000001" customHeight="1" x14ac:dyDescent="0.25">
      <c r="A10" s="178">
        <v>64</v>
      </c>
      <c r="B10" s="179" t="s">
        <v>379</v>
      </c>
      <c r="C10" s="180" t="s">
        <v>460</v>
      </c>
      <c r="D10" s="181">
        <v>1124.71</v>
      </c>
      <c r="E10" s="181">
        <v>1124.71</v>
      </c>
      <c r="F10" s="181">
        <v>1200</v>
      </c>
      <c r="G10" s="181">
        <v>1200</v>
      </c>
      <c r="H10" s="181">
        <v>0</v>
      </c>
      <c r="I10" s="181">
        <v>1200</v>
      </c>
      <c r="J10" s="181">
        <v>712.44</v>
      </c>
      <c r="K10" s="181">
        <v>-487.55999999999995</v>
      </c>
      <c r="L10" s="181">
        <v>63.34</v>
      </c>
      <c r="M10" s="181">
        <v>59.37</v>
      </c>
      <c r="N10" s="181">
        <v>0</v>
      </c>
      <c r="O10" s="181">
        <v>0</v>
      </c>
      <c r="P10" s="182">
        <v>0</v>
      </c>
      <c r="Q10" s="181">
        <v>0</v>
      </c>
      <c r="R10" s="181">
        <v>0</v>
      </c>
      <c r="S10" s="182">
        <v>0</v>
      </c>
      <c r="T10" s="181">
        <v>0</v>
      </c>
      <c r="U10" s="181">
        <v>0</v>
      </c>
      <c r="V10" s="182">
        <v>0</v>
      </c>
      <c r="W10" s="181">
        <v>0</v>
      </c>
      <c r="X10" s="181">
        <v>0</v>
      </c>
      <c r="Y10" s="182">
        <v>0</v>
      </c>
      <c r="Z10" s="181">
        <v>0</v>
      </c>
      <c r="AA10" s="181">
        <v>0</v>
      </c>
      <c r="AB10" s="182">
        <v>0</v>
      </c>
      <c r="AC10" s="181">
        <v>0</v>
      </c>
      <c r="AD10" s="181">
        <v>0</v>
      </c>
      <c r="AE10" s="182">
        <v>0</v>
      </c>
      <c r="AF10" s="181">
        <v>0</v>
      </c>
      <c r="AG10" s="181">
        <v>0</v>
      </c>
      <c r="AH10" s="182">
        <v>0</v>
      </c>
      <c r="AI10" s="181">
        <v>0</v>
      </c>
      <c r="AJ10" s="181">
        <v>0</v>
      </c>
      <c r="AK10" s="182">
        <v>0</v>
      </c>
      <c r="AL10" s="181">
        <v>0</v>
      </c>
      <c r="AM10" s="181">
        <v>0</v>
      </c>
      <c r="AN10" s="182">
        <v>0</v>
      </c>
      <c r="AO10" s="181">
        <v>0</v>
      </c>
      <c r="AP10" s="181">
        <v>0</v>
      </c>
      <c r="AQ10" s="182">
        <v>0</v>
      </c>
      <c r="AR10" s="181">
        <v>0</v>
      </c>
      <c r="AS10" s="181">
        <v>0</v>
      </c>
      <c r="AT10" s="182">
        <v>0</v>
      </c>
      <c r="AU10" s="181">
        <v>0</v>
      </c>
      <c r="AV10" s="181">
        <v>0</v>
      </c>
      <c r="AW10" s="182">
        <v>0</v>
      </c>
      <c r="AX10" s="181">
        <v>0</v>
      </c>
      <c r="AY10" s="181">
        <v>0</v>
      </c>
      <c r="AZ10" s="182">
        <v>0</v>
      </c>
      <c r="BA10" s="181">
        <v>0</v>
      </c>
      <c r="BB10" s="181">
        <v>0</v>
      </c>
      <c r="BC10" s="182">
        <v>0</v>
      </c>
      <c r="BD10" s="181">
        <v>0</v>
      </c>
      <c r="BE10" s="181">
        <v>0</v>
      </c>
      <c r="BF10" s="182">
        <v>0</v>
      </c>
      <c r="BG10" s="181">
        <v>1200</v>
      </c>
      <c r="BH10" s="181">
        <v>712.44</v>
      </c>
      <c r="BI10" s="182">
        <v>0.59370000000000001</v>
      </c>
      <c r="BJ10" s="181">
        <v>0</v>
      </c>
      <c r="BK10" s="181">
        <v>0</v>
      </c>
      <c r="BL10" s="182">
        <v>0</v>
      </c>
      <c r="BM10" s="181">
        <v>0</v>
      </c>
      <c r="BN10" s="181">
        <v>0</v>
      </c>
      <c r="BO10" s="182">
        <v>0</v>
      </c>
      <c r="BP10" s="181">
        <v>0</v>
      </c>
      <c r="BQ10" s="181">
        <v>0</v>
      </c>
      <c r="BR10" s="182">
        <v>0</v>
      </c>
      <c r="BS10" s="181">
        <v>0</v>
      </c>
      <c r="BT10" s="181">
        <v>0</v>
      </c>
      <c r="BU10" s="182">
        <v>0</v>
      </c>
      <c r="BV10" s="181">
        <v>0</v>
      </c>
      <c r="BW10" s="181">
        <v>0</v>
      </c>
      <c r="BX10" s="182">
        <v>0</v>
      </c>
      <c r="BY10" s="181">
        <v>0</v>
      </c>
      <c r="BZ10" s="181">
        <v>0</v>
      </c>
      <c r="CA10" s="182">
        <v>0</v>
      </c>
      <c r="CB10" s="181">
        <v>0</v>
      </c>
      <c r="CC10" s="181">
        <v>0</v>
      </c>
      <c r="CD10" s="182">
        <v>0</v>
      </c>
      <c r="CE10" s="181">
        <v>0</v>
      </c>
      <c r="CF10" s="181">
        <v>0</v>
      </c>
      <c r="CG10" s="182">
        <v>0</v>
      </c>
      <c r="CH10" s="181">
        <v>0</v>
      </c>
      <c r="CI10" s="181">
        <v>0</v>
      </c>
      <c r="CJ10" s="182">
        <v>0</v>
      </c>
      <c r="CK10" s="100">
        <f t="shared" si="0"/>
        <v>712.44</v>
      </c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  <c r="GR10" s="100"/>
      <c r="GS10" s="100"/>
      <c r="GT10" s="100"/>
      <c r="GU10" s="100"/>
      <c r="GV10" s="100"/>
      <c r="GW10" s="100"/>
      <c r="GX10" s="100"/>
      <c r="GY10" s="100"/>
      <c r="GZ10" s="100"/>
      <c r="HA10" s="100"/>
      <c r="HB10" s="100"/>
      <c r="HC10" s="100"/>
      <c r="HD10" s="100"/>
      <c r="HE10" s="100"/>
      <c r="HF10" s="100"/>
      <c r="HG10" s="100"/>
      <c r="HH10" s="100"/>
      <c r="HI10" s="100"/>
      <c r="HJ10" s="100"/>
      <c r="HK10" s="100"/>
      <c r="HL10" s="100"/>
      <c r="HM10" s="100"/>
      <c r="HN10" s="100"/>
      <c r="HO10" s="100"/>
      <c r="HP10" s="100"/>
      <c r="HQ10" s="100"/>
      <c r="HR10" s="100"/>
      <c r="HS10" s="100"/>
      <c r="HT10" s="100"/>
      <c r="HU10" s="100"/>
      <c r="HV10" s="100"/>
      <c r="HW10" s="100"/>
      <c r="HX10" s="100"/>
      <c r="HY10" s="100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  <c r="IU10" s="100"/>
      <c r="IV10" s="100"/>
      <c r="IW10" s="100"/>
      <c r="IX10" s="100"/>
      <c r="IY10" s="100"/>
      <c r="IZ10" s="100"/>
      <c r="JA10" s="100"/>
      <c r="JB10" s="100"/>
      <c r="JC10" s="100"/>
      <c r="JD10" s="100"/>
      <c r="JE10" s="100"/>
      <c r="JF10" s="100"/>
      <c r="JG10" s="100"/>
      <c r="JH10" s="100"/>
      <c r="JI10" s="100"/>
      <c r="JJ10" s="100"/>
      <c r="JK10" s="100"/>
      <c r="JL10" s="100"/>
      <c r="JM10" s="100"/>
      <c r="JN10" s="100"/>
      <c r="JO10" s="100"/>
      <c r="JP10" s="100"/>
      <c r="JQ10" s="100"/>
      <c r="JR10" s="100"/>
      <c r="JS10" s="100"/>
      <c r="JT10" s="100"/>
      <c r="JU10" s="100"/>
      <c r="JV10" s="100"/>
      <c r="JW10" s="100"/>
      <c r="JX10" s="100"/>
      <c r="JY10" s="100"/>
      <c r="JZ10" s="100"/>
      <c r="KA10" s="100"/>
      <c r="KB10" s="100"/>
      <c r="KC10" s="100"/>
      <c r="KD10" s="100"/>
      <c r="KE10" s="100"/>
      <c r="KF10" s="100"/>
      <c r="KG10" s="100"/>
      <c r="KH10" s="100"/>
      <c r="KI10" s="100"/>
      <c r="KJ10" s="100"/>
      <c r="KK10" s="100"/>
      <c r="KL10" s="100"/>
      <c r="KM10" s="100"/>
      <c r="KN10" s="100"/>
      <c r="KO10" s="100"/>
      <c r="KP10" s="100"/>
      <c r="KQ10" s="100"/>
      <c r="KR10" s="100"/>
      <c r="KS10" s="100"/>
      <c r="KT10" s="100"/>
      <c r="KU10" s="100"/>
      <c r="KV10" s="100"/>
      <c r="KW10" s="100"/>
      <c r="KX10" s="100"/>
      <c r="KY10" s="100"/>
      <c r="KZ10" s="100"/>
      <c r="LA10" s="100"/>
      <c r="LB10" s="100"/>
      <c r="LC10" s="100"/>
      <c r="LD10" s="100"/>
      <c r="LE10" s="100"/>
      <c r="LF10" s="100"/>
      <c r="LG10" s="100"/>
      <c r="LH10" s="100"/>
      <c r="LI10" s="100"/>
      <c r="LJ10" s="100"/>
      <c r="LK10" s="100"/>
      <c r="LL10" s="100"/>
      <c r="LM10" s="100"/>
      <c r="LN10" s="100"/>
      <c r="LO10" s="100"/>
      <c r="LP10" s="100"/>
      <c r="LQ10" s="100"/>
      <c r="LR10" s="100"/>
      <c r="LS10" s="100"/>
      <c r="LT10" s="100"/>
      <c r="LU10" s="100"/>
      <c r="LV10" s="100"/>
      <c r="LW10" s="100"/>
      <c r="LX10" s="100"/>
      <c r="LY10" s="100"/>
      <c r="LZ10" s="100"/>
      <c r="MA10" s="100"/>
      <c r="MB10" s="100"/>
      <c r="MC10" s="100"/>
      <c r="MD10" s="100"/>
      <c r="ME10" s="100"/>
      <c r="MF10" s="100"/>
      <c r="MG10" s="100"/>
      <c r="MH10" s="100"/>
      <c r="MI10" s="100"/>
      <c r="MJ10" s="100"/>
      <c r="MK10" s="100"/>
      <c r="ML10" s="100"/>
      <c r="MM10" s="100"/>
      <c r="MN10" s="100"/>
      <c r="MO10" s="100"/>
      <c r="MP10" s="100"/>
      <c r="MQ10" s="100"/>
      <c r="MR10" s="100"/>
      <c r="MS10" s="100"/>
      <c r="MT10" s="100"/>
      <c r="MU10" s="100"/>
      <c r="MV10" s="100"/>
      <c r="MW10" s="100"/>
      <c r="MX10" s="100"/>
      <c r="MY10" s="100"/>
      <c r="MZ10" s="100"/>
      <c r="NA10" s="100"/>
      <c r="NB10" s="100"/>
      <c r="NC10" s="100"/>
      <c r="ND10" s="100"/>
      <c r="NE10" s="100"/>
      <c r="NF10" s="100"/>
      <c r="NG10" s="100"/>
      <c r="NH10" s="100"/>
      <c r="NI10" s="100"/>
      <c r="NJ10" s="100"/>
      <c r="NK10" s="100"/>
      <c r="NL10" s="100"/>
      <c r="NM10" s="100"/>
      <c r="NN10" s="100"/>
      <c r="NO10" s="100"/>
      <c r="NP10" s="100"/>
      <c r="NQ10" s="100"/>
      <c r="NR10" s="100"/>
      <c r="NS10" s="100"/>
      <c r="NT10" s="100"/>
      <c r="NU10" s="100"/>
      <c r="NV10" s="100"/>
      <c r="NW10" s="100"/>
      <c r="NX10" s="100"/>
      <c r="NY10" s="100"/>
      <c r="NZ10" s="100"/>
      <c r="OA10" s="100"/>
      <c r="OB10" s="100"/>
      <c r="OC10" s="100"/>
      <c r="OD10" s="100"/>
      <c r="OE10" s="100"/>
      <c r="OF10" s="100"/>
      <c r="OG10" s="100"/>
      <c r="OH10" s="100"/>
      <c r="OI10" s="100"/>
      <c r="OJ10" s="100"/>
      <c r="OK10" s="100"/>
      <c r="OL10" s="100"/>
      <c r="OM10" s="100"/>
      <c r="ON10" s="100"/>
      <c r="OO10" s="100"/>
      <c r="OP10" s="100"/>
      <c r="OQ10" s="100"/>
      <c r="OR10" s="100"/>
      <c r="OS10" s="100"/>
      <c r="OT10" s="100"/>
      <c r="OU10" s="100"/>
      <c r="OV10" s="100"/>
      <c r="OW10" s="100"/>
      <c r="OX10" s="100"/>
      <c r="OY10" s="100"/>
      <c r="OZ10" s="100"/>
      <c r="PA10" s="100"/>
      <c r="PB10" s="100"/>
      <c r="PC10" s="100"/>
      <c r="PD10" s="100"/>
      <c r="PE10" s="100"/>
      <c r="PF10" s="100"/>
      <c r="PG10" s="100"/>
      <c r="PH10" s="100"/>
      <c r="PI10" s="100"/>
      <c r="PJ10" s="100"/>
      <c r="PK10" s="100"/>
      <c r="PL10" s="100"/>
      <c r="PM10" s="100"/>
      <c r="PN10" s="100"/>
      <c r="PO10" s="100"/>
      <c r="PP10" s="100"/>
      <c r="PQ10" s="100"/>
      <c r="PR10" s="100"/>
      <c r="PS10" s="100"/>
      <c r="PT10" s="100"/>
      <c r="PU10" s="100"/>
      <c r="PV10" s="100"/>
      <c r="PW10" s="100"/>
      <c r="PX10" s="100"/>
      <c r="PY10" s="100"/>
      <c r="PZ10" s="100"/>
      <c r="QA10" s="100"/>
      <c r="QB10" s="100"/>
      <c r="QC10" s="100"/>
      <c r="QD10" s="100"/>
      <c r="QE10" s="100"/>
      <c r="QF10" s="100"/>
      <c r="QG10" s="100"/>
      <c r="QH10" s="100"/>
      <c r="QI10" s="100"/>
      <c r="QJ10" s="100"/>
      <c r="QK10" s="100"/>
      <c r="QL10" s="100"/>
      <c r="QM10" s="100"/>
      <c r="QN10" s="100"/>
      <c r="QO10" s="100"/>
      <c r="QP10" s="100"/>
      <c r="QQ10" s="100"/>
      <c r="QR10" s="100"/>
      <c r="QS10" s="100"/>
      <c r="QT10" s="100"/>
      <c r="QU10" s="100"/>
      <c r="QV10" s="100"/>
      <c r="QW10" s="100"/>
      <c r="QX10" s="100"/>
      <c r="QY10" s="100"/>
      <c r="QZ10" s="100"/>
      <c r="RA10" s="100"/>
      <c r="RB10" s="100"/>
      <c r="RC10" s="100"/>
      <c r="RD10" s="100"/>
      <c r="RE10" s="100"/>
      <c r="RF10" s="100"/>
      <c r="RG10" s="100"/>
      <c r="RH10" s="100"/>
      <c r="RI10" s="100"/>
      <c r="RJ10" s="100"/>
      <c r="RK10" s="100"/>
      <c r="RL10" s="100"/>
      <c r="RM10" s="100"/>
      <c r="RN10" s="100"/>
      <c r="RO10" s="100"/>
      <c r="RP10" s="100"/>
      <c r="RQ10" s="100"/>
      <c r="RR10" s="100"/>
      <c r="RS10" s="100"/>
      <c r="RT10" s="100"/>
      <c r="RU10" s="100"/>
      <c r="RV10" s="100"/>
      <c r="RW10" s="100"/>
      <c r="RX10" s="100"/>
      <c r="RY10" s="100"/>
      <c r="RZ10" s="100"/>
      <c r="SA10" s="100"/>
      <c r="SB10" s="100"/>
      <c r="SC10" s="100"/>
      <c r="SD10" s="100"/>
      <c r="SE10" s="100"/>
      <c r="SF10" s="100"/>
      <c r="SG10" s="100"/>
      <c r="SH10" s="100"/>
      <c r="SI10" s="100"/>
      <c r="SJ10" s="100"/>
      <c r="SK10" s="100"/>
      <c r="SL10" s="100"/>
      <c r="SM10" s="100"/>
      <c r="SN10" s="100"/>
      <c r="SO10" s="100"/>
      <c r="SP10" s="100"/>
      <c r="SQ10" s="100"/>
      <c r="SR10" s="100"/>
      <c r="SS10" s="100"/>
      <c r="ST10" s="100"/>
      <c r="SU10" s="100"/>
      <c r="SV10" s="100"/>
      <c r="SW10" s="100"/>
      <c r="SX10" s="100"/>
      <c r="SY10" s="100"/>
      <c r="SZ10" s="100"/>
      <c r="TA10" s="100"/>
      <c r="TB10" s="100"/>
      <c r="TC10" s="100"/>
      <c r="TD10" s="100"/>
      <c r="TE10" s="100"/>
      <c r="TF10" s="100"/>
      <c r="TG10" s="100"/>
      <c r="TH10" s="100"/>
      <c r="TI10" s="100"/>
      <c r="TJ10" s="100"/>
      <c r="TK10" s="100"/>
      <c r="TL10" s="100"/>
      <c r="TM10" s="100"/>
      <c r="TN10" s="100"/>
      <c r="TO10" s="100"/>
      <c r="TP10" s="100"/>
      <c r="TQ10" s="100"/>
      <c r="TR10" s="100"/>
      <c r="TS10" s="100"/>
      <c r="TT10" s="100"/>
      <c r="TU10" s="100"/>
      <c r="TV10" s="100"/>
      <c r="TW10" s="100"/>
      <c r="TX10" s="100"/>
      <c r="TY10" s="100"/>
      <c r="TZ10" s="100"/>
      <c r="UA10" s="100"/>
      <c r="UB10" s="100"/>
      <c r="UC10" s="100"/>
      <c r="UD10" s="100"/>
      <c r="UE10" s="100"/>
      <c r="UF10" s="100"/>
      <c r="UG10" s="100"/>
      <c r="UH10" s="100"/>
      <c r="UI10" s="100"/>
      <c r="UJ10" s="100"/>
      <c r="UK10" s="100"/>
      <c r="UL10" s="100"/>
      <c r="UM10" s="100"/>
      <c r="UN10" s="100"/>
      <c r="UO10" s="100"/>
      <c r="UP10" s="100"/>
      <c r="UQ10" s="100"/>
      <c r="UR10" s="100"/>
      <c r="US10" s="100"/>
      <c r="UT10" s="100"/>
      <c r="UU10" s="100"/>
      <c r="UV10" s="100"/>
      <c r="UW10" s="100"/>
      <c r="UX10" s="100"/>
      <c r="UY10" s="100"/>
      <c r="UZ10" s="100"/>
      <c r="VA10" s="100"/>
      <c r="VB10" s="100"/>
      <c r="VC10" s="100"/>
      <c r="VD10" s="100"/>
      <c r="VE10" s="100"/>
      <c r="VF10" s="100"/>
      <c r="VG10" s="100"/>
      <c r="VH10" s="100"/>
      <c r="VI10" s="100"/>
      <c r="VJ10" s="100"/>
      <c r="VK10" s="100"/>
      <c r="VL10" s="100"/>
      <c r="VM10" s="100"/>
      <c r="VN10" s="100"/>
      <c r="VO10" s="100"/>
      <c r="VP10" s="100"/>
      <c r="VQ10" s="100"/>
      <c r="VR10" s="100"/>
      <c r="VS10" s="100"/>
      <c r="VT10" s="100"/>
      <c r="VU10" s="100"/>
      <c r="VV10" s="100"/>
      <c r="VW10" s="100"/>
      <c r="VX10" s="100"/>
      <c r="VY10" s="100"/>
      <c r="VZ10" s="100"/>
      <c r="WA10" s="100"/>
      <c r="WB10" s="100"/>
      <c r="WC10" s="100"/>
      <c r="WD10" s="100"/>
      <c r="WE10" s="100"/>
      <c r="WF10" s="100"/>
      <c r="WG10" s="100"/>
      <c r="WH10" s="100"/>
      <c r="WI10" s="100"/>
      <c r="WJ10" s="100"/>
      <c r="WK10" s="100"/>
      <c r="WL10" s="100"/>
      <c r="WM10" s="100"/>
      <c r="WN10" s="100"/>
      <c r="WO10" s="100"/>
      <c r="WP10" s="100"/>
      <c r="WQ10" s="100"/>
      <c r="WR10" s="100"/>
      <c r="WS10" s="100"/>
      <c r="WT10" s="100"/>
      <c r="WU10" s="100"/>
      <c r="WV10" s="100"/>
      <c r="WW10" s="100"/>
      <c r="WX10" s="100"/>
      <c r="WY10" s="100"/>
      <c r="WZ10" s="100"/>
      <c r="XA10" s="100"/>
      <c r="XB10" s="100"/>
      <c r="XC10" s="100"/>
      <c r="XD10" s="100"/>
      <c r="XE10" s="100"/>
      <c r="XF10" s="100"/>
      <c r="XG10" s="100"/>
      <c r="XH10" s="100"/>
      <c r="XI10" s="100"/>
      <c r="XJ10" s="100"/>
      <c r="XK10" s="100"/>
      <c r="XL10" s="100"/>
      <c r="XM10" s="100"/>
      <c r="XN10" s="100"/>
      <c r="XO10" s="100"/>
      <c r="XP10" s="100"/>
      <c r="XQ10" s="100"/>
      <c r="XR10" s="100"/>
      <c r="XS10" s="100"/>
      <c r="XT10" s="100"/>
      <c r="XU10" s="100"/>
      <c r="XV10" s="100"/>
      <c r="XW10" s="100"/>
      <c r="XX10" s="100"/>
      <c r="XY10" s="100"/>
      <c r="XZ10" s="100"/>
      <c r="YA10" s="100"/>
      <c r="YB10" s="100"/>
      <c r="YC10" s="100"/>
      <c r="YD10" s="100"/>
      <c r="YE10" s="100"/>
      <c r="YF10" s="100"/>
      <c r="YG10" s="100"/>
      <c r="YH10" s="100"/>
      <c r="YI10" s="100"/>
      <c r="YJ10" s="100"/>
      <c r="YK10" s="100"/>
      <c r="YL10" s="100"/>
      <c r="YM10" s="100"/>
      <c r="YN10" s="100"/>
      <c r="YO10" s="100"/>
      <c r="YP10" s="100"/>
      <c r="YQ10" s="100"/>
      <c r="YR10" s="100"/>
      <c r="YS10" s="100"/>
      <c r="YT10" s="100"/>
      <c r="YU10" s="100"/>
      <c r="YV10" s="100"/>
      <c r="YW10" s="100"/>
      <c r="YX10" s="100"/>
      <c r="YY10" s="100"/>
      <c r="YZ10" s="100"/>
      <c r="ZA10" s="100"/>
      <c r="ZB10" s="100"/>
      <c r="ZC10" s="100"/>
      <c r="ZD10" s="100"/>
      <c r="ZE10" s="100"/>
      <c r="ZF10" s="100"/>
      <c r="ZG10" s="100"/>
      <c r="ZH10" s="100"/>
      <c r="ZI10" s="100"/>
      <c r="ZJ10" s="100"/>
      <c r="ZK10" s="100"/>
      <c r="ZL10" s="100"/>
      <c r="ZM10" s="100"/>
      <c r="ZN10" s="100"/>
      <c r="ZO10" s="100"/>
      <c r="ZP10" s="100"/>
      <c r="ZQ10" s="100"/>
      <c r="ZR10" s="100"/>
      <c r="ZS10" s="100"/>
      <c r="ZT10" s="100"/>
      <c r="ZU10" s="100"/>
      <c r="ZV10" s="100"/>
      <c r="ZW10" s="100"/>
      <c r="ZX10" s="100"/>
      <c r="ZY10" s="100"/>
      <c r="ZZ10" s="100"/>
    </row>
    <row r="11" spans="1:702" ht="15.95" customHeight="1" x14ac:dyDescent="0.25">
      <c r="A11" s="166">
        <v>641</v>
      </c>
      <c r="B11" s="183" t="s">
        <v>379</v>
      </c>
      <c r="C11" s="88" t="s">
        <v>461</v>
      </c>
      <c r="D11" s="93">
        <v>1124.71</v>
      </c>
      <c r="E11" s="93">
        <v>1124.71</v>
      </c>
      <c r="F11" s="93">
        <v>1200</v>
      </c>
      <c r="G11" s="93">
        <v>1200</v>
      </c>
      <c r="H11" s="93">
        <v>0</v>
      </c>
      <c r="I11" s="93">
        <v>1200</v>
      </c>
      <c r="J11" s="93">
        <v>712.44</v>
      </c>
      <c r="K11" s="93">
        <v>-487.55999999999995</v>
      </c>
      <c r="L11" s="93">
        <v>63.34</v>
      </c>
      <c r="M11" s="93">
        <v>59.37</v>
      </c>
      <c r="N11" s="93">
        <v>0</v>
      </c>
      <c r="O11" s="93">
        <v>0</v>
      </c>
      <c r="P11" s="94">
        <v>0</v>
      </c>
      <c r="Q11" s="93">
        <v>0</v>
      </c>
      <c r="R11" s="93">
        <v>0</v>
      </c>
      <c r="S11" s="94">
        <v>0</v>
      </c>
      <c r="T11" s="93">
        <v>0</v>
      </c>
      <c r="U11" s="93">
        <v>0</v>
      </c>
      <c r="V11" s="94">
        <v>0</v>
      </c>
      <c r="W11" s="93">
        <v>0</v>
      </c>
      <c r="X11" s="93">
        <v>0</v>
      </c>
      <c r="Y11" s="94">
        <v>0</v>
      </c>
      <c r="Z11" s="93">
        <v>0</v>
      </c>
      <c r="AA11" s="93">
        <v>0</v>
      </c>
      <c r="AB11" s="94">
        <v>0</v>
      </c>
      <c r="AC11" s="93">
        <v>0</v>
      </c>
      <c r="AD11" s="93">
        <v>0</v>
      </c>
      <c r="AE11" s="94">
        <v>0</v>
      </c>
      <c r="AF11" s="93">
        <v>0</v>
      </c>
      <c r="AG11" s="93">
        <v>0</v>
      </c>
      <c r="AH11" s="94">
        <v>0</v>
      </c>
      <c r="AI11" s="93">
        <v>0</v>
      </c>
      <c r="AJ11" s="93">
        <v>0</v>
      </c>
      <c r="AK11" s="94">
        <v>0</v>
      </c>
      <c r="AL11" s="93">
        <v>0</v>
      </c>
      <c r="AM11" s="93">
        <v>0</v>
      </c>
      <c r="AN11" s="94">
        <v>0</v>
      </c>
      <c r="AO11" s="93">
        <v>0</v>
      </c>
      <c r="AP11" s="93">
        <v>0</v>
      </c>
      <c r="AQ11" s="94">
        <v>0</v>
      </c>
      <c r="AR11" s="93">
        <v>0</v>
      </c>
      <c r="AS11" s="93">
        <v>0</v>
      </c>
      <c r="AT11" s="94">
        <v>0</v>
      </c>
      <c r="AU11" s="93">
        <v>0</v>
      </c>
      <c r="AV11" s="93">
        <v>0</v>
      </c>
      <c r="AW11" s="94">
        <v>0</v>
      </c>
      <c r="AX11" s="93">
        <v>0</v>
      </c>
      <c r="AY11" s="93">
        <v>0</v>
      </c>
      <c r="AZ11" s="94">
        <v>0</v>
      </c>
      <c r="BA11" s="93">
        <v>0</v>
      </c>
      <c r="BB11" s="93">
        <v>0</v>
      </c>
      <c r="BC11" s="94">
        <v>0</v>
      </c>
      <c r="BD11" s="93">
        <v>0</v>
      </c>
      <c r="BE11" s="93">
        <v>0</v>
      </c>
      <c r="BF11" s="94">
        <v>0</v>
      </c>
      <c r="BG11" s="93">
        <v>1200</v>
      </c>
      <c r="BH11" s="93">
        <v>712.44</v>
      </c>
      <c r="BI11" s="94">
        <v>0.59370000000000001</v>
      </c>
      <c r="BJ11" s="93">
        <v>0</v>
      </c>
      <c r="BK11" s="93">
        <v>0</v>
      </c>
      <c r="BL11" s="94">
        <v>0</v>
      </c>
      <c r="BM11" s="93">
        <v>0</v>
      </c>
      <c r="BN11" s="93">
        <v>0</v>
      </c>
      <c r="BO11" s="94">
        <v>0</v>
      </c>
      <c r="BP11" s="93">
        <v>0</v>
      </c>
      <c r="BQ11" s="93">
        <v>0</v>
      </c>
      <c r="BR11" s="94">
        <v>0</v>
      </c>
      <c r="BS11" s="93">
        <v>0</v>
      </c>
      <c r="BT11" s="93">
        <v>0</v>
      </c>
      <c r="BU11" s="94">
        <v>0</v>
      </c>
      <c r="BV11" s="93">
        <v>0</v>
      </c>
      <c r="BW11" s="93">
        <v>0</v>
      </c>
      <c r="BX11" s="94">
        <v>0</v>
      </c>
      <c r="BY11" s="93">
        <v>0</v>
      </c>
      <c r="BZ11" s="93">
        <v>0</v>
      </c>
      <c r="CA11" s="94">
        <v>0</v>
      </c>
      <c r="CB11" s="93">
        <v>0</v>
      </c>
      <c r="CC11" s="93">
        <v>0</v>
      </c>
      <c r="CD11" s="94">
        <v>0</v>
      </c>
      <c r="CE11" s="93">
        <v>0</v>
      </c>
      <c r="CF11" s="93">
        <v>0</v>
      </c>
      <c r="CG11" s="94">
        <v>0</v>
      </c>
      <c r="CH11" s="93">
        <v>0</v>
      </c>
      <c r="CI11" s="93">
        <v>0</v>
      </c>
      <c r="CJ11" s="94">
        <v>0</v>
      </c>
      <c r="CK11" s="100">
        <f t="shared" si="0"/>
        <v>712.44</v>
      </c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  <c r="DM11" s="93"/>
      <c r="DN11" s="93"/>
      <c r="DO11" s="93"/>
      <c r="DP11" s="93"/>
      <c r="DQ11" s="93"/>
      <c r="DR11" s="93"/>
      <c r="DS11" s="93"/>
      <c r="DT11" s="93"/>
      <c r="DU11" s="93"/>
      <c r="DV11" s="93"/>
      <c r="DW11" s="93"/>
      <c r="DX11" s="93"/>
      <c r="DY11" s="93"/>
      <c r="DZ11" s="93"/>
      <c r="EA11" s="93"/>
      <c r="EB11" s="93"/>
      <c r="EC11" s="93"/>
      <c r="ED11" s="93"/>
      <c r="EE11" s="93"/>
      <c r="EF11" s="93"/>
      <c r="EG11" s="93"/>
      <c r="EH11" s="93"/>
      <c r="EI11" s="93"/>
      <c r="EJ11" s="93"/>
      <c r="EK11" s="93"/>
      <c r="EL11" s="93"/>
      <c r="EM11" s="93"/>
      <c r="EN11" s="93"/>
      <c r="EO11" s="93"/>
      <c r="EP11" s="93"/>
      <c r="EQ11" s="93"/>
      <c r="ER11" s="93"/>
      <c r="ES11" s="93"/>
      <c r="ET11" s="93"/>
      <c r="EU11" s="93"/>
      <c r="EV11" s="93"/>
      <c r="EW11" s="93"/>
      <c r="EX11" s="93"/>
      <c r="EY11" s="93"/>
      <c r="EZ11" s="93"/>
      <c r="FA11" s="93"/>
      <c r="FB11" s="93"/>
      <c r="FC11" s="93"/>
      <c r="FD11" s="93"/>
      <c r="FE11" s="93"/>
      <c r="FF11" s="93"/>
      <c r="FG11" s="93"/>
      <c r="FH11" s="93"/>
      <c r="FI11" s="93"/>
      <c r="FJ11" s="93"/>
      <c r="FK11" s="93"/>
      <c r="FL11" s="93"/>
      <c r="FM11" s="93"/>
      <c r="FN11" s="93"/>
      <c r="FO11" s="93"/>
      <c r="FP11" s="93"/>
      <c r="FQ11" s="93"/>
      <c r="FR11" s="93"/>
      <c r="FS11" s="93"/>
      <c r="FT11" s="93"/>
      <c r="FU11" s="93"/>
      <c r="FV11" s="93"/>
      <c r="FW11" s="93"/>
      <c r="FX11" s="93"/>
      <c r="FY11" s="93"/>
      <c r="FZ11" s="93"/>
      <c r="GA11" s="93"/>
      <c r="GB11" s="93"/>
      <c r="GC11" s="93"/>
      <c r="GD11" s="93"/>
      <c r="GE11" s="93"/>
      <c r="GF11" s="93"/>
      <c r="GG11" s="93"/>
      <c r="GH11" s="93"/>
      <c r="GI11" s="93"/>
      <c r="GJ11" s="93"/>
      <c r="GK11" s="93"/>
      <c r="GL11" s="93"/>
      <c r="GM11" s="93"/>
      <c r="GN11" s="93"/>
      <c r="GO11" s="93"/>
      <c r="GP11" s="93"/>
      <c r="GQ11" s="93"/>
      <c r="GR11" s="93"/>
      <c r="GS11" s="93"/>
      <c r="GT11" s="93"/>
      <c r="GU11" s="93"/>
      <c r="GV11" s="93"/>
      <c r="GW11" s="93"/>
      <c r="GX11" s="93"/>
      <c r="GY11" s="93"/>
      <c r="GZ11" s="93"/>
      <c r="HA11" s="93"/>
      <c r="HB11" s="93"/>
      <c r="HC11" s="93"/>
      <c r="HD11" s="93"/>
      <c r="HE11" s="93"/>
      <c r="HF11" s="93"/>
      <c r="HG11" s="93"/>
      <c r="HH11" s="93"/>
      <c r="HI11" s="93"/>
      <c r="HJ11" s="93"/>
      <c r="HK11" s="93"/>
      <c r="HL11" s="93"/>
      <c r="HM11" s="93"/>
      <c r="HN11" s="93"/>
      <c r="HO11" s="93"/>
      <c r="HP11" s="93"/>
      <c r="HQ11" s="93"/>
      <c r="HR11" s="93"/>
      <c r="HS11" s="93"/>
      <c r="HT11" s="93"/>
      <c r="HU11" s="93"/>
      <c r="HV11" s="93"/>
      <c r="HW11" s="93"/>
      <c r="HX11" s="93"/>
      <c r="HY11" s="93"/>
      <c r="HZ11" s="93"/>
      <c r="IA11" s="93"/>
      <c r="IB11" s="93"/>
      <c r="IC11" s="93"/>
      <c r="ID11" s="93"/>
      <c r="IE11" s="93"/>
      <c r="IF11" s="93"/>
      <c r="IG11" s="93"/>
      <c r="IH11" s="93"/>
      <c r="II11" s="93"/>
      <c r="IJ11" s="93"/>
      <c r="IK11" s="93"/>
      <c r="IL11" s="93"/>
      <c r="IM11" s="93"/>
      <c r="IN11" s="93"/>
      <c r="IO11" s="93"/>
      <c r="IP11" s="93"/>
      <c r="IQ11" s="93"/>
      <c r="IR11" s="93"/>
      <c r="IS11" s="93"/>
      <c r="IT11" s="93"/>
      <c r="IU11" s="93"/>
      <c r="IV11" s="93"/>
      <c r="IW11" s="93"/>
      <c r="IX11" s="93"/>
      <c r="IY11" s="93"/>
      <c r="IZ11" s="93"/>
      <c r="JA11" s="93"/>
      <c r="JB11" s="93"/>
      <c r="JC11" s="93"/>
      <c r="JD11" s="93"/>
      <c r="JE11" s="93"/>
      <c r="JF11" s="93"/>
      <c r="JG11" s="93"/>
      <c r="JH11" s="93"/>
      <c r="JI11" s="93"/>
      <c r="JJ11" s="93"/>
      <c r="JK11" s="93"/>
      <c r="JL11" s="93"/>
      <c r="JM11" s="93"/>
      <c r="JN11" s="93"/>
      <c r="JO11" s="93"/>
      <c r="JP11" s="93"/>
      <c r="JQ11" s="93"/>
      <c r="JR11" s="93"/>
      <c r="JS11" s="93"/>
      <c r="JT11" s="93"/>
      <c r="JU11" s="93"/>
      <c r="JV11" s="93"/>
      <c r="JW11" s="93"/>
      <c r="JX11" s="93"/>
      <c r="JY11" s="93"/>
      <c r="JZ11" s="93"/>
      <c r="KA11" s="93"/>
      <c r="KB11" s="93"/>
      <c r="KC11" s="93"/>
      <c r="KD11" s="93"/>
      <c r="KE11" s="93"/>
      <c r="KF11" s="93"/>
      <c r="KG11" s="93"/>
      <c r="KH11" s="93"/>
      <c r="KI11" s="93"/>
      <c r="KJ11" s="93"/>
      <c r="KK11" s="93"/>
      <c r="KL11" s="93"/>
      <c r="KM11" s="93"/>
      <c r="KN11" s="93"/>
      <c r="KO11" s="93"/>
      <c r="KP11" s="93"/>
      <c r="KQ11" s="93"/>
      <c r="KR11" s="93"/>
      <c r="KS11" s="93"/>
      <c r="KT11" s="93"/>
      <c r="KU11" s="93"/>
      <c r="KV11" s="93"/>
      <c r="KW11" s="93"/>
      <c r="KX11" s="93"/>
      <c r="KY11" s="93"/>
      <c r="KZ11" s="93"/>
      <c r="LA11" s="93"/>
      <c r="LB11" s="93"/>
      <c r="LC11" s="93"/>
      <c r="LD11" s="93"/>
      <c r="LE11" s="93"/>
      <c r="LF11" s="93"/>
      <c r="LG11" s="93"/>
      <c r="LH11" s="93"/>
      <c r="LI11" s="93"/>
      <c r="LJ11" s="93"/>
      <c r="LK11" s="93"/>
      <c r="LL11" s="93"/>
      <c r="LM11" s="93"/>
      <c r="LN11" s="93"/>
      <c r="LO11" s="93"/>
      <c r="LP11" s="93"/>
      <c r="LQ11" s="93"/>
      <c r="LR11" s="93"/>
      <c r="LS11" s="93"/>
      <c r="LT11" s="93"/>
      <c r="LU11" s="93"/>
      <c r="LV11" s="93"/>
      <c r="LW11" s="93"/>
      <c r="LX11" s="93"/>
      <c r="LY11" s="93"/>
      <c r="LZ11" s="93"/>
      <c r="MA11" s="93"/>
      <c r="MB11" s="93"/>
      <c r="MC11" s="93"/>
      <c r="MD11" s="93"/>
      <c r="ME11" s="93"/>
      <c r="MF11" s="93"/>
      <c r="MG11" s="93"/>
      <c r="MH11" s="93"/>
      <c r="MI11" s="93"/>
      <c r="MJ11" s="93"/>
      <c r="MK11" s="93"/>
      <c r="ML11" s="93"/>
      <c r="MM11" s="93"/>
      <c r="MN11" s="93"/>
      <c r="MO11" s="93"/>
      <c r="MP11" s="93"/>
      <c r="MQ11" s="93"/>
      <c r="MR11" s="93"/>
      <c r="MS11" s="93"/>
      <c r="MT11" s="93"/>
      <c r="MU11" s="93"/>
      <c r="MV11" s="93"/>
      <c r="MW11" s="93"/>
      <c r="MX11" s="93"/>
      <c r="MY11" s="93"/>
      <c r="MZ11" s="93"/>
      <c r="NA11" s="93"/>
      <c r="NB11" s="93"/>
      <c r="NC11" s="93"/>
      <c r="ND11" s="93"/>
      <c r="NE11" s="93"/>
      <c r="NF11" s="93"/>
      <c r="NG11" s="93"/>
      <c r="NH11" s="93"/>
      <c r="NI11" s="93"/>
      <c r="NJ11" s="93"/>
      <c r="NK11" s="93"/>
      <c r="NL11" s="93"/>
      <c r="NM11" s="93"/>
      <c r="NN11" s="93"/>
      <c r="NO11" s="93"/>
      <c r="NP11" s="93"/>
      <c r="NQ11" s="93"/>
      <c r="NR11" s="93"/>
      <c r="NS11" s="93"/>
      <c r="NT11" s="93"/>
      <c r="NU11" s="93"/>
      <c r="NV11" s="93"/>
      <c r="NW11" s="93"/>
      <c r="NX11" s="93"/>
      <c r="NY11" s="93"/>
      <c r="NZ11" s="93"/>
      <c r="OA11" s="93"/>
      <c r="OB11" s="93"/>
      <c r="OC11" s="93"/>
      <c r="OD11" s="93"/>
      <c r="OE11" s="93"/>
      <c r="OF11" s="93"/>
      <c r="OG11" s="93"/>
      <c r="OH11" s="93"/>
      <c r="OI11" s="93"/>
      <c r="OJ11" s="93"/>
      <c r="OK11" s="93"/>
      <c r="OL11" s="93"/>
      <c r="OM11" s="93"/>
      <c r="ON11" s="93"/>
      <c r="OO11" s="93"/>
      <c r="OP11" s="93"/>
      <c r="OQ11" s="93"/>
      <c r="OR11" s="93"/>
      <c r="OS11" s="93"/>
      <c r="OT11" s="93"/>
      <c r="OU11" s="93"/>
      <c r="OV11" s="93"/>
      <c r="OW11" s="93"/>
      <c r="OX11" s="93"/>
      <c r="OY11" s="93"/>
      <c r="OZ11" s="93"/>
      <c r="PA11" s="93"/>
      <c r="PB11" s="93"/>
      <c r="PC11" s="93"/>
      <c r="PD11" s="93"/>
      <c r="PE11" s="93"/>
      <c r="PF11" s="93"/>
      <c r="PG11" s="93"/>
      <c r="PH11" s="93"/>
      <c r="PI11" s="93"/>
      <c r="PJ11" s="93"/>
      <c r="PK11" s="93"/>
      <c r="PL11" s="93"/>
      <c r="PM11" s="93"/>
      <c r="PN11" s="93"/>
      <c r="PO11" s="93"/>
      <c r="PP11" s="93"/>
      <c r="PQ11" s="93"/>
      <c r="PR11" s="93"/>
      <c r="PS11" s="93"/>
      <c r="PT11" s="93"/>
      <c r="PU11" s="93"/>
      <c r="PV11" s="93"/>
      <c r="PW11" s="93"/>
      <c r="PX11" s="93"/>
      <c r="PY11" s="93"/>
      <c r="PZ11" s="93"/>
      <c r="QA11" s="93"/>
      <c r="QB11" s="93"/>
      <c r="QC11" s="93"/>
      <c r="QD11" s="93"/>
      <c r="QE11" s="93"/>
      <c r="QF11" s="93"/>
      <c r="QG11" s="93"/>
      <c r="QH11" s="93"/>
      <c r="QI11" s="93"/>
      <c r="QJ11" s="93"/>
      <c r="QK11" s="93"/>
      <c r="QL11" s="93"/>
      <c r="QM11" s="93"/>
      <c r="QN11" s="93"/>
      <c r="QO11" s="93"/>
      <c r="QP11" s="93"/>
      <c r="QQ11" s="93"/>
      <c r="QR11" s="93"/>
      <c r="QS11" s="93"/>
      <c r="QT11" s="93"/>
      <c r="QU11" s="93"/>
      <c r="QV11" s="93"/>
      <c r="QW11" s="93"/>
      <c r="QX11" s="93"/>
      <c r="QY11" s="93"/>
      <c r="QZ11" s="93"/>
      <c r="RA11" s="93"/>
      <c r="RB11" s="93"/>
      <c r="RC11" s="93"/>
      <c r="RD11" s="93"/>
      <c r="RE11" s="93"/>
      <c r="RF11" s="93"/>
      <c r="RG11" s="93"/>
      <c r="RH11" s="93"/>
      <c r="RI11" s="93"/>
      <c r="RJ11" s="93"/>
      <c r="RK11" s="93"/>
      <c r="RL11" s="93"/>
      <c r="RM11" s="93"/>
      <c r="RN11" s="93"/>
      <c r="RO11" s="93"/>
      <c r="RP11" s="93"/>
      <c r="RQ11" s="93"/>
      <c r="RR11" s="93"/>
      <c r="RS11" s="93"/>
      <c r="RT11" s="93"/>
      <c r="RU11" s="93"/>
      <c r="RV11" s="93"/>
      <c r="RW11" s="93"/>
      <c r="RX11" s="93"/>
      <c r="RY11" s="93"/>
      <c r="RZ11" s="93"/>
      <c r="SA11" s="93"/>
      <c r="SB11" s="93"/>
      <c r="SC11" s="93"/>
      <c r="SD11" s="93"/>
      <c r="SE11" s="93"/>
      <c r="SF11" s="93"/>
      <c r="SG11" s="93"/>
      <c r="SH11" s="93"/>
      <c r="SI11" s="93"/>
      <c r="SJ11" s="93"/>
      <c r="SK11" s="93"/>
      <c r="SL11" s="93"/>
      <c r="SM11" s="93"/>
      <c r="SN11" s="93"/>
      <c r="SO11" s="93"/>
      <c r="SP11" s="93"/>
      <c r="SQ11" s="93"/>
      <c r="SR11" s="93"/>
      <c r="SS11" s="93"/>
      <c r="ST11" s="93"/>
      <c r="SU11" s="93"/>
      <c r="SV11" s="93"/>
      <c r="SW11" s="93"/>
      <c r="SX11" s="93"/>
      <c r="SY11" s="93"/>
      <c r="SZ11" s="93"/>
      <c r="TA11" s="93"/>
      <c r="TB11" s="93"/>
      <c r="TC11" s="93"/>
      <c r="TD11" s="93"/>
      <c r="TE11" s="93"/>
      <c r="TF11" s="93"/>
      <c r="TG11" s="93"/>
      <c r="TH11" s="93"/>
      <c r="TI11" s="93"/>
      <c r="TJ11" s="93"/>
      <c r="TK11" s="93"/>
      <c r="TL11" s="93"/>
      <c r="TM11" s="93"/>
      <c r="TN11" s="93"/>
      <c r="TO11" s="93"/>
      <c r="TP11" s="93"/>
      <c r="TQ11" s="93"/>
      <c r="TR11" s="93"/>
      <c r="TS11" s="93"/>
      <c r="TT11" s="93"/>
      <c r="TU11" s="93"/>
      <c r="TV11" s="93"/>
      <c r="TW11" s="93"/>
      <c r="TX11" s="93"/>
      <c r="TY11" s="93"/>
      <c r="TZ11" s="93"/>
      <c r="UA11" s="93"/>
      <c r="UB11" s="93"/>
      <c r="UC11" s="93"/>
      <c r="UD11" s="93"/>
      <c r="UE11" s="93"/>
      <c r="UF11" s="93"/>
      <c r="UG11" s="93"/>
      <c r="UH11" s="93"/>
      <c r="UI11" s="93"/>
      <c r="UJ11" s="93"/>
      <c r="UK11" s="93"/>
      <c r="UL11" s="93"/>
      <c r="UM11" s="93"/>
      <c r="UN11" s="93"/>
      <c r="UO11" s="93"/>
      <c r="UP11" s="93"/>
      <c r="UQ11" s="93"/>
      <c r="UR11" s="93"/>
      <c r="US11" s="93"/>
      <c r="UT11" s="93"/>
      <c r="UU11" s="93"/>
      <c r="UV11" s="93"/>
      <c r="UW11" s="93"/>
      <c r="UX11" s="93"/>
      <c r="UY11" s="93"/>
      <c r="UZ11" s="93"/>
      <c r="VA11" s="93"/>
      <c r="VB11" s="93"/>
      <c r="VC11" s="93"/>
      <c r="VD11" s="93"/>
      <c r="VE11" s="93"/>
      <c r="VF11" s="93"/>
      <c r="VG11" s="93"/>
      <c r="VH11" s="93"/>
      <c r="VI11" s="93"/>
      <c r="VJ11" s="93"/>
      <c r="VK11" s="93"/>
      <c r="VL11" s="93"/>
      <c r="VM11" s="93"/>
      <c r="VN11" s="93"/>
      <c r="VO11" s="93"/>
      <c r="VP11" s="93"/>
      <c r="VQ11" s="93"/>
      <c r="VR11" s="93"/>
      <c r="VS11" s="93"/>
      <c r="VT11" s="93"/>
      <c r="VU11" s="93"/>
      <c r="VV11" s="93"/>
      <c r="VW11" s="93"/>
      <c r="VX11" s="93"/>
      <c r="VY11" s="93"/>
      <c r="VZ11" s="93"/>
      <c r="WA11" s="93"/>
      <c r="WB11" s="93"/>
      <c r="WC11" s="93"/>
      <c r="WD11" s="93"/>
      <c r="WE11" s="93"/>
      <c r="WF11" s="93"/>
      <c r="WG11" s="93"/>
      <c r="WH11" s="93"/>
      <c r="WI11" s="93"/>
      <c r="WJ11" s="93"/>
      <c r="WK11" s="93"/>
      <c r="WL11" s="93"/>
      <c r="WM11" s="93"/>
      <c r="WN11" s="93"/>
      <c r="WO11" s="93"/>
      <c r="WP11" s="93"/>
      <c r="WQ11" s="93"/>
      <c r="WR11" s="93"/>
      <c r="WS11" s="93"/>
      <c r="WT11" s="93"/>
      <c r="WU11" s="93"/>
      <c r="WV11" s="93"/>
      <c r="WW11" s="93"/>
      <c r="WX11" s="93"/>
      <c r="WY11" s="93"/>
      <c r="WZ11" s="93"/>
      <c r="XA11" s="93"/>
      <c r="XB11" s="93"/>
      <c r="XC11" s="93"/>
      <c r="XD11" s="93"/>
      <c r="XE11" s="93"/>
      <c r="XF11" s="93"/>
      <c r="XG11" s="93"/>
      <c r="XH11" s="93"/>
      <c r="XI11" s="93"/>
      <c r="XJ11" s="93"/>
      <c r="XK11" s="93"/>
      <c r="XL11" s="93"/>
      <c r="XM11" s="93"/>
      <c r="XN11" s="93"/>
      <c r="XO11" s="93"/>
      <c r="XP11" s="93"/>
      <c r="XQ11" s="93"/>
      <c r="XR11" s="93"/>
      <c r="XS11" s="93"/>
      <c r="XT11" s="93"/>
      <c r="XU11" s="93"/>
      <c r="XV11" s="93"/>
      <c r="XW11" s="93"/>
      <c r="XX11" s="93"/>
      <c r="XY11" s="93"/>
      <c r="XZ11" s="93"/>
      <c r="YA11" s="93"/>
      <c r="YB11" s="93"/>
      <c r="YC11" s="93"/>
      <c r="YD11" s="93"/>
      <c r="YE11" s="93"/>
      <c r="YF11" s="93"/>
      <c r="YG11" s="93"/>
      <c r="YH11" s="93"/>
      <c r="YI11" s="93"/>
      <c r="YJ11" s="93"/>
      <c r="YK11" s="93"/>
      <c r="YL11" s="93"/>
      <c r="YM11" s="93"/>
      <c r="YN11" s="93"/>
      <c r="YO11" s="93"/>
      <c r="YP11" s="93"/>
      <c r="YQ11" s="93"/>
      <c r="YR11" s="93"/>
      <c r="YS11" s="93"/>
      <c r="YT11" s="93"/>
      <c r="YU11" s="93"/>
      <c r="YV11" s="93"/>
      <c r="YW11" s="93"/>
      <c r="YX11" s="93"/>
      <c r="YY11" s="93"/>
      <c r="YZ11" s="93"/>
      <c r="ZA11" s="93"/>
      <c r="ZB11" s="93"/>
      <c r="ZC11" s="93"/>
      <c r="ZD11" s="93"/>
      <c r="ZE11" s="93"/>
      <c r="ZF11" s="93"/>
      <c r="ZG11" s="93"/>
      <c r="ZH11" s="93"/>
      <c r="ZI11" s="93"/>
      <c r="ZJ11" s="93"/>
      <c r="ZK11" s="93"/>
      <c r="ZL11" s="93"/>
      <c r="ZM11" s="93"/>
      <c r="ZN11" s="93"/>
      <c r="ZO11" s="93"/>
      <c r="ZP11" s="93"/>
      <c r="ZQ11" s="93"/>
      <c r="ZR11" s="93"/>
      <c r="ZS11" s="93"/>
      <c r="ZT11" s="93"/>
      <c r="ZU11" s="93"/>
      <c r="ZV11" s="93"/>
      <c r="ZW11" s="93"/>
      <c r="ZX11" s="93"/>
      <c r="ZY11" s="93"/>
      <c r="ZZ11" s="93"/>
    </row>
    <row r="12" spans="1:702" s="89" customFormat="1" ht="20.100000000000001" customHeight="1" x14ac:dyDescent="0.25">
      <c r="A12" s="178">
        <v>65</v>
      </c>
      <c r="B12" s="179" t="s">
        <v>376</v>
      </c>
      <c r="C12" s="180" t="s">
        <v>462</v>
      </c>
      <c r="D12" s="181">
        <v>848684.61</v>
      </c>
      <c r="E12" s="181">
        <v>848684.61</v>
      </c>
      <c r="F12" s="181">
        <v>588200</v>
      </c>
      <c r="G12" s="181">
        <v>526800</v>
      </c>
      <c r="H12" s="181">
        <v>0</v>
      </c>
      <c r="I12" s="181">
        <v>526800</v>
      </c>
      <c r="J12" s="181">
        <v>404531.86</v>
      </c>
      <c r="K12" s="181">
        <v>-122268.14000000001</v>
      </c>
      <c r="L12" s="181">
        <v>47.67</v>
      </c>
      <c r="M12" s="181">
        <v>76.790000000000006</v>
      </c>
      <c r="N12" s="181">
        <v>0</v>
      </c>
      <c r="O12" s="181">
        <v>0</v>
      </c>
      <c r="P12" s="182">
        <v>0</v>
      </c>
      <c r="Q12" s="181">
        <v>0</v>
      </c>
      <c r="R12" s="181">
        <v>0</v>
      </c>
      <c r="S12" s="182">
        <v>0</v>
      </c>
      <c r="T12" s="181">
        <v>0</v>
      </c>
      <c r="U12" s="181">
        <v>0</v>
      </c>
      <c r="V12" s="182">
        <v>0</v>
      </c>
      <c r="W12" s="181">
        <v>0</v>
      </c>
      <c r="X12" s="181">
        <v>0</v>
      </c>
      <c r="Y12" s="182">
        <v>0</v>
      </c>
      <c r="Z12" s="181">
        <v>0</v>
      </c>
      <c r="AA12" s="181">
        <v>0</v>
      </c>
      <c r="AB12" s="182">
        <v>0</v>
      </c>
      <c r="AC12" s="181">
        <v>0</v>
      </c>
      <c r="AD12" s="181">
        <v>0</v>
      </c>
      <c r="AE12" s="182">
        <v>0</v>
      </c>
      <c r="AF12" s="181">
        <v>0</v>
      </c>
      <c r="AG12" s="181">
        <v>0</v>
      </c>
      <c r="AH12" s="182">
        <v>0</v>
      </c>
      <c r="AI12" s="181">
        <v>0</v>
      </c>
      <c r="AJ12" s="181">
        <v>0</v>
      </c>
      <c r="AK12" s="182">
        <v>0</v>
      </c>
      <c r="AL12" s="181">
        <v>0</v>
      </c>
      <c r="AM12" s="181">
        <v>0</v>
      </c>
      <c r="AN12" s="182">
        <v>0</v>
      </c>
      <c r="AO12" s="181">
        <v>0</v>
      </c>
      <c r="AP12" s="181">
        <v>0</v>
      </c>
      <c r="AQ12" s="182">
        <v>0</v>
      </c>
      <c r="AR12" s="181">
        <v>0</v>
      </c>
      <c r="AS12" s="181">
        <v>0</v>
      </c>
      <c r="AT12" s="182">
        <v>0</v>
      </c>
      <c r="AU12" s="181">
        <v>0</v>
      </c>
      <c r="AV12" s="181">
        <v>0</v>
      </c>
      <c r="AW12" s="182">
        <v>0</v>
      </c>
      <c r="AX12" s="181">
        <v>0</v>
      </c>
      <c r="AY12" s="181">
        <v>0</v>
      </c>
      <c r="AZ12" s="182">
        <v>0</v>
      </c>
      <c r="BA12" s="181">
        <v>0</v>
      </c>
      <c r="BB12" s="181">
        <v>0</v>
      </c>
      <c r="BC12" s="182">
        <v>0</v>
      </c>
      <c r="BD12" s="181">
        <v>0</v>
      </c>
      <c r="BE12" s="181">
        <v>5040</v>
      </c>
      <c r="BF12" s="182">
        <v>0</v>
      </c>
      <c r="BG12" s="181">
        <v>524800</v>
      </c>
      <c r="BH12" s="181">
        <v>398691.86</v>
      </c>
      <c r="BI12" s="182">
        <v>0.75970247713414629</v>
      </c>
      <c r="BJ12" s="181">
        <v>0</v>
      </c>
      <c r="BK12" s="181">
        <v>0</v>
      </c>
      <c r="BL12" s="182">
        <v>0</v>
      </c>
      <c r="BM12" s="181">
        <v>0</v>
      </c>
      <c r="BN12" s="181">
        <v>0</v>
      </c>
      <c r="BO12" s="182">
        <v>0</v>
      </c>
      <c r="BP12" s="181">
        <v>2000</v>
      </c>
      <c r="BQ12" s="181">
        <v>800</v>
      </c>
      <c r="BR12" s="182">
        <v>0.4</v>
      </c>
      <c r="BS12" s="181">
        <v>0</v>
      </c>
      <c r="BT12" s="181">
        <v>0</v>
      </c>
      <c r="BU12" s="182">
        <v>0</v>
      </c>
      <c r="BV12" s="181">
        <v>0</v>
      </c>
      <c r="BW12" s="181">
        <v>0</v>
      </c>
      <c r="BX12" s="182">
        <v>0</v>
      </c>
      <c r="BY12" s="181">
        <v>0</v>
      </c>
      <c r="BZ12" s="181">
        <v>0</v>
      </c>
      <c r="CA12" s="182">
        <v>0</v>
      </c>
      <c r="CB12" s="181">
        <v>0</v>
      </c>
      <c r="CC12" s="181">
        <v>0</v>
      </c>
      <c r="CD12" s="182">
        <v>0</v>
      </c>
      <c r="CE12" s="181">
        <v>0</v>
      </c>
      <c r="CF12" s="181">
        <v>0</v>
      </c>
      <c r="CG12" s="182">
        <v>0</v>
      </c>
      <c r="CH12" s="181">
        <v>0</v>
      </c>
      <c r="CI12" s="181">
        <v>0</v>
      </c>
      <c r="CJ12" s="182">
        <v>0</v>
      </c>
      <c r="CK12" s="100">
        <f t="shared" si="0"/>
        <v>404531.86</v>
      </c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100"/>
      <c r="FQ12" s="100"/>
      <c r="FR12" s="100"/>
      <c r="FS12" s="100"/>
      <c r="FT12" s="100"/>
      <c r="FU12" s="100"/>
      <c r="FV12" s="100"/>
      <c r="FW12" s="100"/>
      <c r="FX12" s="100"/>
      <c r="FY12" s="100"/>
      <c r="FZ12" s="100"/>
      <c r="GA12" s="100"/>
      <c r="GB12" s="100"/>
      <c r="GC12" s="100"/>
      <c r="GD12" s="100"/>
      <c r="GE12" s="100"/>
      <c r="GF12" s="100"/>
      <c r="GG12" s="100"/>
      <c r="GH12" s="100"/>
      <c r="GI12" s="100"/>
      <c r="GJ12" s="100"/>
      <c r="GK12" s="100"/>
      <c r="GL12" s="100"/>
      <c r="GM12" s="100"/>
      <c r="GN12" s="100"/>
      <c r="GO12" s="100"/>
      <c r="GP12" s="100"/>
      <c r="GQ12" s="100"/>
      <c r="GR12" s="100"/>
      <c r="GS12" s="100"/>
      <c r="GT12" s="100"/>
      <c r="GU12" s="100"/>
      <c r="GV12" s="100"/>
      <c r="GW12" s="100"/>
      <c r="GX12" s="100"/>
      <c r="GY12" s="100"/>
      <c r="GZ12" s="100"/>
      <c r="HA12" s="100"/>
      <c r="HB12" s="100"/>
      <c r="HC12" s="100"/>
      <c r="HD12" s="100"/>
      <c r="HE12" s="100"/>
      <c r="HF12" s="100"/>
      <c r="HG12" s="100"/>
      <c r="HH12" s="100"/>
      <c r="HI12" s="100"/>
      <c r="HJ12" s="100"/>
      <c r="HK12" s="100"/>
      <c r="HL12" s="100"/>
      <c r="HM12" s="100"/>
      <c r="HN12" s="100"/>
      <c r="HO12" s="100"/>
      <c r="HP12" s="100"/>
      <c r="HQ12" s="100"/>
      <c r="HR12" s="100"/>
      <c r="HS12" s="100"/>
      <c r="HT12" s="100"/>
      <c r="HU12" s="100"/>
      <c r="HV12" s="100"/>
      <c r="HW12" s="100"/>
      <c r="HX12" s="100"/>
      <c r="HY12" s="100"/>
      <c r="HZ12" s="100"/>
      <c r="IA12" s="100"/>
      <c r="IB12" s="100"/>
      <c r="IC12" s="100"/>
      <c r="ID12" s="100"/>
      <c r="IE12" s="100"/>
      <c r="IF12" s="100"/>
      <c r="IG12" s="100"/>
      <c r="IH12" s="100"/>
      <c r="II12" s="100"/>
      <c r="IJ12" s="100"/>
      <c r="IK12" s="100"/>
      <c r="IL12" s="100"/>
      <c r="IM12" s="100"/>
      <c r="IN12" s="100"/>
      <c r="IO12" s="100"/>
      <c r="IP12" s="100"/>
      <c r="IQ12" s="100"/>
      <c r="IR12" s="100"/>
      <c r="IS12" s="100"/>
      <c r="IT12" s="100"/>
      <c r="IU12" s="100"/>
      <c r="IV12" s="100"/>
      <c r="IW12" s="100"/>
      <c r="IX12" s="100"/>
      <c r="IY12" s="100"/>
      <c r="IZ12" s="100"/>
      <c r="JA12" s="100"/>
      <c r="JB12" s="100"/>
      <c r="JC12" s="100"/>
      <c r="JD12" s="100"/>
      <c r="JE12" s="100"/>
      <c r="JF12" s="100"/>
      <c r="JG12" s="100"/>
      <c r="JH12" s="100"/>
      <c r="JI12" s="100"/>
      <c r="JJ12" s="100"/>
      <c r="JK12" s="100"/>
      <c r="JL12" s="100"/>
      <c r="JM12" s="100"/>
      <c r="JN12" s="100"/>
      <c r="JO12" s="100"/>
      <c r="JP12" s="100"/>
      <c r="JQ12" s="100"/>
      <c r="JR12" s="100"/>
      <c r="JS12" s="100"/>
      <c r="JT12" s="100"/>
      <c r="JU12" s="100"/>
      <c r="JV12" s="100"/>
      <c r="JW12" s="100"/>
      <c r="JX12" s="100"/>
      <c r="JY12" s="100"/>
      <c r="JZ12" s="100"/>
      <c r="KA12" s="100"/>
      <c r="KB12" s="100"/>
      <c r="KC12" s="100"/>
      <c r="KD12" s="100"/>
      <c r="KE12" s="100"/>
      <c r="KF12" s="100"/>
      <c r="KG12" s="100"/>
      <c r="KH12" s="100"/>
      <c r="KI12" s="100"/>
      <c r="KJ12" s="100"/>
      <c r="KK12" s="100"/>
      <c r="KL12" s="100"/>
      <c r="KM12" s="100"/>
      <c r="KN12" s="100"/>
      <c r="KO12" s="100"/>
      <c r="KP12" s="100"/>
      <c r="KQ12" s="100"/>
      <c r="KR12" s="100"/>
      <c r="KS12" s="100"/>
      <c r="KT12" s="100"/>
      <c r="KU12" s="100"/>
      <c r="KV12" s="100"/>
      <c r="KW12" s="100"/>
      <c r="KX12" s="100"/>
      <c r="KY12" s="100"/>
      <c r="KZ12" s="100"/>
      <c r="LA12" s="100"/>
      <c r="LB12" s="100"/>
      <c r="LC12" s="100"/>
      <c r="LD12" s="100"/>
      <c r="LE12" s="100"/>
      <c r="LF12" s="100"/>
      <c r="LG12" s="100"/>
      <c r="LH12" s="100"/>
      <c r="LI12" s="100"/>
      <c r="LJ12" s="100"/>
      <c r="LK12" s="100"/>
      <c r="LL12" s="100"/>
      <c r="LM12" s="100"/>
      <c r="LN12" s="100"/>
      <c r="LO12" s="100"/>
      <c r="LP12" s="100"/>
      <c r="LQ12" s="100"/>
      <c r="LR12" s="100"/>
      <c r="LS12" s="100"/>
      <c r="LT12" s="100"/>
      <c r="LU12" s="100"/>
      <c r="LV12" s="100"/>
      <c r="LW12" s="100"/>
      <c r="LX12" s="100"/>
      <c r="LY12" s="100"/>
      <c r="LZ12" s="100"/>
      <c r="MA12" s="100"/>
      <c r="MB12" s="100"/>
      <c r="MC12" s="100"/>
      <c r="MD12" s="100"/>
      <c r="ME12" s="100"/>
      <c r="MF12" s="100"/>
      <c r="MG12" s="100"/>
      <c r="MH12" s="100"/>
      <c r="MI12" s="100"/>
      <c r="MJ12" s="100"/>
      <c r="MK12" s="100"/>
      <c r="ML12" s="100"/>
      <c r="MM12" s="100"/>
      <c r="MN12" s="100"/>
      <c r="MO12" s="100"/>
      <c r="MP12" s="100"/>
      <c r="MQ12" s="100"/>
      <c r="MR12" s="100"/>
      <c r="MS12" s="100"/>
      <c r="MT12" s="100"/>
      <c r="MU12" s="100"/>
      <c r="MV12" s="100"/>
      <c r="MW12" s="100"/>
      <c r="MX12" s="100"/>
      <c r="MY12" s="100"/>
      <c r="MZ12" s="100"/>
      <c r="NA12" s="100"/>
      <c r="NB12" s="100"/>
      <c r="NC12" s="100"/>
      <c r="ND12" s="100"/>
      <c r="NE12" s="100"/>
      <c r="NF12" s="100"/>
      <c r="NG12" s="100"/>
      <c r="NH12" s="100"/>
      <c r="NI12" s="100"/>
      <c r="NJ12" s="100"/>
      <c r="NK12" s="100"/>
      <c r="NL12" s="100"/>
      <c r="NM12" s="100"/>
      <c r="NN12" s="100"/>
      <c r="NO12" s="100"/>
      <c r="NP12" s="100"/>
      <c r="NQ12" s="100"/>
      <c r="NR12" s="100"/>
      <c r="NS12" s="100"/>
      <c r="NT12" s="100"/>
      <c r="NU12" s="100"/>
      <c r="NV12" s="100"/>
      <c r="NW12" s="100"/>
      <c r="NX12" s="100"/>
      <c r="NY12" s="100"/>
      <c r="NZ12" s="100"/>
      <c r="OA12" s="100"/>
      <c r="OB12" s="100"/>
      <c r="OC12" s="100"/>
      <c r="OD12" s="100"/>
      <c r="OE12" s="100"/>
      <c r="OF12" s="100"/>
      <c r="OG12" s="100"/>
      <c r="OH12" s="100"/>
      <c r="OI12" s="100"/>
      <c r="OJ12" s="100"/>
      <c r="OK12" s="100"/>
      <c r="OL12" s="100"/>
      <c r="OM12" s="100"/>
      <c r="ON12" s="100"/>
      <c r="OO12" s="100"/>
      <c r="OP12" s="100"/>
      <c r="OQ12" s="100"/>
      <c r="OR12" s="100"/>
      <c r="OS12" s="100"/>
      <c r="OT12" s="100"/>
      <c r="OU12" s="100"/>
      <c r="OV12" s="100"/>
      <c r="OW12" s="100"/>
      <c r="OX12" s="100"/>
      <c r="OY12" s="100"/>
      <c r="OZ12" s="100"/>
      <c r="PA12" s="100"/>
      <c r="PB12" s="100"/>
      <c r="PC12" s="100"/>
      <c r="PD12" s="100"/>
      <c r="PE12" s="100"/>
      <c r="PF12" s="100"/>
      <c r="PG12" s="100"/>
      <c r="PH12" s="100"/>
      <c r="PI12" s="100"/>
      <c r="PJ12" s="100"/>
      <c r="PK12" s="100"/>
      <c r="PL12" s="100"/>
      <c r="PM12" s="100"/>
      <c r="PN12" s="100"/>
      <c r="PO12" s="100"/>
      <c r="PP12" s="100"/>
      <c r="PQ12" s="100"/>
      <c r="PR12" s="100"/>
      <c r="PS12" s="100"/>
      <c r="PT12" s="100"/>
      <c r="PU12" s="100"/>
      <c r="PV12" s="100"/>
      <c r="PW12" s="100"/>
      <c r="PX12" s="100"/>
      <c r="PY12" s="100"/>
      <c r="PZ12" s="100"/>
      <c r="QA12" s="100"/>
      <c r="QB12" s="100"/>
      <c r="QC12" s="100"/>
      <c r="QD12" s="100"/>
      <c r="QE12" s="100"/>
      <c r="QF12" s="100"/>
      <c r="QG12" s="100"/>
      <c r="QH12" s="100"/>
      <c r="QI12" s="100"/>
      <c r="QJ12" s="100"/>
      <c r="QK12" s="100"/>
      <c r="QL12" s="100"/>
      <c r="QM12" s="100"/>
      <c r="QN12" s="100"/>
      <c r="QO12" s="100"/>
      <c r="QP12" s="100"/>
      <c r="QQ12" s="100"/>
      <c r="QR12" s="100"/>
      <c r="QS12" s="100"/>
      <c r="QT12" s="100"/>
      <c r="QU12" s="100"/>
      <c r="QV12" s="100"/>
      <c r="QW12" s="100"/>
      <c r="QX12" s="100"/>
      <c r="QY12" s="100"/>
      <c r="QZ12" s="100"/>
      <c r="RA12" s="100"/>
      <c r="RB12" s="100"/>
      <c r="RC12" s="100"/>
      <c r="RD12" s="100"/>
      <c r="RE12" s="100"/>
      <c r="RF12" s="100"/>
      <c r="RG12" s="100"/>
      <c r="RH12" s="100"/>
      <c r="RI12" s="100"/>
      <c r="RJ12" s="100"/>
      <c r="RK12" s="100"/>
      <c r="RL12" s="100"/>
      <c r="RM12" s="100"/>
      <c r="RN12" s="100"/>
      <c r="RO12" s="100"/>
      <c r="RP12" s="100"/>
      <c r="RQ12" s="100"/>
      <c r="RR12" s="100"/>
      <c r="RS12" s="100"/>
      <c r="RT12" s="100"/>
      <c r="RU12" s="100"/>
      <c r="RV12" s="100"/>
      <c r="RW12" s="100"/>
      <c r="RX12" s="100"/>
      <c r="RY12" s="100"/>
      <c r="RZ12" s="100"/>
      <c r="SA12" s="100"/>
      <c r="SB12" s="100"/>
      <c r="SC12" s="100"/>
      <c r="SD12" s="100"/>
      <c r="SE12" s="100"/>
      <c r="SF12" s="100"/>
      <c r="SG12" s="100"/>
      <c r="SH12" s="100"/>
      <c r="SI12" s="100"/>
      <c r="SJ12" s="100"/>
      <c r="SK12" s="100"/>
      <c r="SL12" s="100"/>
      <c r="SM12" s="100"/>
      <c r="SN12" s="100"/>
      <c r="SO12" s="100"/>
      <c r="SP12" s="100"/>
      <c r="SQ12" s="100"/>
      <c r="SR12" s="100"/>
      <c r="SS12" s="100"/>
      <c r="ST12" s="100"/>
      <c r="SU12" s="100"/>
      <c r="SV12" s="100"/>
      <c r="SW12" s="100"/>
      <c r="SX12" s="100"/>
      <c r="SY12" s="100"/>
      <c r="SZ12" s="100"/>
      <c r="TA12" s="100"/>
      <c r="TB12" s="100"/>
      <c r="TC12" s="100"/>
      <c r="TD12" s="100"/>
      <c r="TE12" s="100"/>
      <c r="TF12" s="100"/>
      <c r="TG12" s="100"/>
      <c r="TH12" s="100"/>
      <c r="TI12" s="100"/>
      <c r="TJ12" s="100"/>
      <c r="TK12" s="100"/>
      <c r="TL12" s="100"/>
      <c r="TM12" s="100"/>
      <c r="TN12" s="100"/>
      <c r="TO12" s="100"/>
      <c r="TP12" s="100"/>
      <c r="TQ12" s="100"/>
      <c r="TR12" s="100"/>
      <c r="TS12" s="100"/>
      <c r="TT12" s="100"/>
      <c r="TU12" s="100"/>
      <c r="TV12" s="100"/>
      <c r="TW12" s="100"/>
      <c r="TX12" s="100"/>
      <c r="TY12" s="100"/>
      <c r="TZ12" s="100"/>
      <c r="UA12" s="100"/>
      <c r="UB12" s="100"/>
      <c r="UC12" s="100"/>
      <c r="UD12" s="100"/>
      <c r="UE12" s="100"/>
      <c r="UF12" s="100"/>
      <c r="UG12" s="100"/>
      <c r="UH12" s="100"/>
      <c r="UI12" s="100"/>
      <c r="UJ12" s="100"/>
      <c r="UK12" s="100"/>
      <c r="UL12" s="100"/>
      <c r="UM12" s="100"/>
      <c r="UN12" s="100"/>
      <c r="UO12" s="100"/>
      <c r="UP12" s="100"/>
      <c r="UQ12" s="100"/>
      <c r="UR12" s="100"/>
      <c r="US12" s="100"/>
      <c r="UT12" s="100"/>
      <c r="UU12" s="100"/>
      <c r="UV12" s="100"/>
      <c r="UW12" s="100"/>
      <c r="UX12" s="100"/>
      <c r="UY12" s="100"/>
      <c r="UZ12" s="100"/>
      <c r="VA12" s="100"/>
      <c r="VB12" s="100"/>
      <c r="VC12" s="100"/>
      <c r="VD12" s="100"/>
      <c r="VE12" s="100"/>
      <c r="VF12" s="100"/>
      <c r="VG12" s="100"/>
      <c r="VH12" s="100"/>
      <c r="VI12" s="100"/>
      <c r="VJ12" s="100"/>
      <c r="VK12" s="100"/>
      <c r="VL12" s="100"/>
      <c r="VM12" s="100"/>
      <c r="VN12" s="100"/>
      <c r="VO12" s="100"/>
      <c r="VP12" s="100"/>
      <c r="VQ12" s="100"/>
      <c r="VR12" s="100"/>
      <c r="VS12" s="100"/>
      <c r="VT12" s="100"/>
      <c r="VU12" s="100"/>
      <c r="VV12" s="100"/>
      <c r="VW12" s="100"/>
      <c r="VX12" s="100"/>
      <c r="VY12" s="100"/>
      <c r="VZ12" s="100"/>
      <c r="WA12" s="100"/>
      <c r="WB12" s="100"/>
      <c r="WC12" s="100"/>
      <c r="WD12" s="100"/>
      <c r="WE12" s="100"/>
      <c r="WF12" s="100"/>
      <c r="WG12" s="100"/>
      <c r="WH12" s="100"/>
      <c r="WI12" s="100"/>
      <c r="WJ12" s="100"/>
      <c r="WK12" s="100"/>
      <c r="WL12" s="100"/>
      <c r="WM12" s="100"/>
      <c r="WN12" s="100"/>
      <c r="WO12" s="100"/>
      <c r="WP12" s="100"/>
      <c r="WQ12" s="100"/>
      <c r="WR12" s="100"/>
      <c r="WS12" s="100"/>
      <c r="WT12" s="100"/>
      <c r="WU12" s="100"/>
      <c r="WV12" s="100"/>
      <c r="WW12" s="100"/>
      <c r="WX12" s="100"/>
      <c r="WY12" s="100"/>
      <c r="WZ12" s="100"/>
      <c r="XA12" s="100"/>
      <c r="XB12" s="100"/>
      <c r="XC12" s="100"/>
      <c r="XD12" s="100"/>
      <c r="XE12" s="100"/>
      <c r="XF12" s="100"/>
      <c r="XG12" s="100"/>
      <c r="XH12" s="100"/>
      <c r="XI12" s="100"/>
      <c r="XJ12" s="100"/>
      <c r="XK12" s="100"/>
      <c r="XL12" s="100"/>
      <c r="XM12" s="100"/>
      <c r="XN12" s="100"/>
      <c r="XO12" s="100"/>
      <c r="XP12" s="100"/>
      <c r="XQ12" s="100"/>
      <c r="XR12" s="100"/>
      <c r="XS12" s="100"/>
      <c r="XT12" s="100"/>
      <c r="XU12" s="100"/>
      <c r="XV12" s="100"/>
      <c r="XW12" s="100"/>
      <c r="XX12" s="100"/>
      <c r="XY12" s="100"/>
      <c r="XZ12" s="100"/>
      <c r="YA12" s="100"/>
      <c r="YB12" s="100"/>
      <c r="YC12" s="100"/>
      <c r="YD12" s="100"/>
      <c r="YE12" s="100"/>
      <c r="YF12" s="100"/>
      <c r="YG12" s="100"/>
      <c r="YH12" s="100"/>
      <c r="YI12" s="100"/>
      <c r="YJ12" s="100"/>
      <c r="YK12" s="100"/>
      <c r="YL12" s="100"/>
      <c r="YM12" s="100"/>
      <c r="YN12" s="100"/>
      <c r="YO12" s="100"/>
      <c r="YP12" s="100"/>
      <c r="YQ12" s="100"/>
      <c r="YR12" s="100"/>
      <c r="YS12" s="100"/>
      <c r="YT12" s="100"/>
      <c r="YU12" s="100"/>
      <c r="YV12" s="100"/>
      <c r="YW12" s="100"/>
      <c r="YX12" s="100"/>
      <c r="YY12" s="100"/>
      <c r="YZ12" s="100"/>
      <c r="ZA12" s="100"/>
      <c r="ZB12" s="100"/>
      <c r="ZC12" s="100"/>
      <c r="ZD12" s="100"/>
      <c r="ZE12" s="100"/>
      <c r="ZF12" s="100"/>
      <c r="ZG12" s="100"/>
      <c r="ZH12" s="100"/>
      <c r="ZI12" s="100"/>
      <c r="ZJ12" s="100"/>
      <c r="ZK12" s="100"/>
      <c r="ZL12" s="100"/>
      <c r="ZM12" s="100"/>
      <c r="ZN12" s="100"/>
      <c r="ZO12" s="100"/>
      <c r="ZP12" s="100"/>
      <c r="ZQ12" s="100"/>
      <c r="ZR12" s="100"/>
      <c r="ZS12" s="100"/>
      <c r="ZT12" s="100"/>
      <c r="ZU12" s="100"/>
      <c r="ZV12" s="100"/>
      <c r="ZW12" s="100"/>
      <c r="ZX12" s="100"/>
      <c r="ZY12" s="100"/>
      <c r="ZZ12" s="100"/>
    </row>
    <row r="13" spans="1:702" ht="15.95" customHeight="1" x14ac:dyDescent="0.25">
      <c r="A13" s="166">
        <v>652</v>
      </c>
      <c r="B13" s="183" t="s">
        <v>376</v>
      </c>
      <c r="C13" s="88" t="s">
        <v>463</v>
      </c>
      <c r="D13" s="93">
        <v>848684.61</v>
      </c>
      <c r="E13" s="93">
        <v>848684.61</v>
      </c>
      <c r="F13" s="93">
        <v>588200</v>
      </c>
      <c r="G13" s="93">
        <v>526800</v>
      </c>
      <c r="H13" s="93">
        <v>0</v>
      </c>
      <c r="I13" s="93">
        <v>526800</v>
      </c>
      <c r="J13" s="93">
        <v>404531.86</v>
      </c>
      <c r="K13" s="93">
        <v>-122268.14000000001</v>
      </c>
      <c r="L13" s="93">
        <v>47.67</v>
      </c>
      <c r="M13" s="93">
        <v>76.790000000000006</v>
      </c>
      <c r="N13" s="93">
        <v>0</v>
      </c>
      <c r="O13" s="93">
        <v>0</v>
      </c>
      <c r="P13" s="94">
        <v>0</v>
      </c>
      <c r="Q13" s="93">
        <v>0</v>
      </c>
      <c r="R13" s="93">
        <v>0</v>
      </c>
      <c r="S13" s="94">
        <v>0</v>
      </c>
      <c r="T13" s="93">
        <v>0</v>
      </c>
      <c r="U13" s="93">
        <v>0</v>
      </c>
      <c r="V13" s="94">
        <v>0</v>
      </c>
      <c r="W13" s="93">
        <v>0</v>
      </c>
      <c r="X13" s="93">
        <v>0</v>
      </c>
      <c r="Y13" s="94">
        <v>0</v>
      </c>
      <c r="Z13" s="93">
        <v>0</v>
      </c>
      <c r="AA13" s="93">
        <v>0</v>
      </c>
      <c r="AB13" s="94">
        <v>0</v>
      </c>
      <c r="AC13" s="93">
        <v>0</v>
      </c>
      <c r="AD13" s="93">
        <v>0</v>
      </c>
      <c r="AE13" s="94">
        <v>0</v>
      </c>
      <c r="AF13" s="93">
        <v>0</v>
      </c>
      <c r="AG13" s="93">
        <v>0</v>
      </c>
      <c r="AH13" s="94">
        <v>0</v>
      </c>
      <c r="AI13" s="93">
        <v>0</v>
      </c>
      <c r="AJ13" s="93">
        <v>0</v>
      </c>
      <c r="AK13" s="94">
        <v>0</v>
      </c>
      <c r="AL13" s="93">
        <v>0</v>
      </c>
      <c r="AM13" s="93">
        <v>0</v>
      </c>
      <c r="AN13" s="94">
        <v>0</v>
      </c>
      <c r="AO13" s="93">
        <v>0</v>
      </c>
      <c r="AP13" s="93">
        <v>0</v>
      </c>
      <c r="AQ13" s="94">
        <v>0</v>
      </c>
      <c r="AR13" s="93">
        <v>0</v>
      </c>
      <c r="AS13" s="93">
        <v>0</v>
      </c>
      <c r="AT13" s="94">
        <v>0</v>
      </c>
      <c r="AU13" s="93">
        <v>0</v>
      </c>
      <c r="AV13" s="93">
        <v>0</v>
      </c>
      <c r="AW13" s="94">
        <v>0</v>
      </c>
      <c r="AX13" s="93">
        <v>0</v>
      </c>
      <c r="AY13" s="93">
        <v>0</v>
      </c>
      <c r="AZ13" s="94">
        <v>0</v>
      </c>
      <c r="BA13" s="93">
        <v>0</v>
      </c>
      <c r="BB13" s="93">
        <v>0</v>
      </c>
      <c r="BC13" s="94">
        <v>0</v>
      </c>
      <c r="BD13" s="93">
        <v>0</v>
      </c>
      <c r="BE13" s="93">
        <v>5040</v>
      </c>
      <c r="BF13" s="94">
        <v>0</v>
      </c>
      <c r="BG13" s="93">
        <v>524800</v>
      </c>
      <c r="BH13" s="93">
        <v>398691.86</v>
      </c>
      <c r="BI13" s="94">
        <v>0.75970247713414629</v>
      </c>
      <c r="BJ13" s="93">
        <v>0</v>
      </c>
      <c r="BK13" s="93">
        <v>0</v>
      </c>
      <c r="BL13" s="94">
        <v>0</v>
      </c>
      <c r="BM13" s="93">
        <v>0</v>
      </c>
      <c r="BN13" s="93">
        <v>0</v>
      </c>
      <c r="BO13" s="94">
        <v>0</v>
      </c>
      <c r="BP13" s="93">
        <v>2000</v>
      </c>
      <c r="BQ13" s="93">
        <v>800</v>
      </c>
      <c r="BR13" s="94">
        <v>0.4</v>
      </c>
      <c r="BS13" s="93">
        <v>0</v>
      </c>
      <c r="BT13" s="93">
        <v>0</v>
      </c>
      <c r="BU13" s="94">
        <v>0</v>
      </c>
      <c r="BV13" s="93">
        <v>0</v>
      </c>
      <c r="BW13" s="93">
        <v>0</v>
      </c>
      <c r="BX13" s="94">
        <v>0</v>
      </c>
      <c r="BY13" s="93">
        <v>0</v>
      </c>
      <c r="BZ13" s="93">
        <v>0</v>
      </c>
      <c r="CA13" s="94">
        <v>0</v>
      </c>
      <c r="CB13" s="93">
        <v>0</v>
      </c>
      <c r="CC13" s="93">
        <v>0</v>
      </c>
      <c r="CD13" s="94">
        <v>0</v>
      </c>
      <c r="CE13" s="93">
        <v>0</v>
      </c>
      <c r="CF13" s="93">
        <v>0</v>
      </c>
      <c r="CG13" s="94">
        <v>0</v>
      </c>
      <c r="CH13" s="93">
        <v>0</v>
      </c>
      <c r="CI13" s="93">
        <v>0</v>
      </c>
      <c r="CJ13" s="94">
        <v>0</v>
      </c>
      <c r="CK13" s="100">
        <f t="shared" si="0"/>
        <v>404531.86</v>
      </c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  <c r="DQ13" s="93"/>
      <c r="DR13" s="93"/>
      <c r="DS13" s="93"/>
      <c r="DT13" s="93"/>
      <c r="DU13" s="93"/>
      <c r="DV13" s="93"/>
      <c r="DW13" s="93"/>
      <c r="DX13" s="93"/>
      <c r="DY13" s="93"/>
      <c r="DZ13" s="93"/>
      <c r="EA13" s="93"/>
      <c r="EB13" s="93"/>
      <c r="EC13" s="93"/>
      <c r="ED13" s="93"/>
      <c r="EE13" s="93"/>
      <c r="EF13" s="93"/>
      <c r="EG13" s="93"/>
      <c r="EH13" s="93"/>
      <c r="EI13" s="93"/>
      <c r="EJ13" s="93"/>
      <c r="EK13" s="93"/>
      <c r="EL13" s="93"/>
      <c r="EM13" s="93"/>
      <c r="EN13" s="93"/>
      <c r="EO13" s="93"/>
      <c r="EP13" s="93"/>
      <c r="EQ13" s="93"/>
      <c r="ER13" s="93"/>
      <c r="ES13" s="93"/>
      <c r="ET13" s="93"/>
      <c r="EU13" s="93"/>
      <c r="EV13" s="93"/>
      <c r="EW13" s="93"/>
      <c r="EX13" s="93"/>
      <c r="EY13" s="93"/>
      <c r="EZ13" s="93"/>
      <c r="FA13" s="93"/>
      <c r="FB13" s="93"/>
      <c r="FC13" s="93"/>
      <c r="FD13" s="93"/>
      <c r="FE13" s="93"/>
      <c r="FF13" s="93"/>
      <c r="FG13" s="93"/>
      <c r="FH13" s="93"/>
      <c r="FI13" s="93"/>
      <c r="FJ13" s="93"/>
      <c r="FK13" s="93"/>
      <c r="FL13" s="93"/>
      <c r="FM13" s="93"/>
      <c r="FN13" s="93"/>
      <c r="FO13" s="93"/>
      <c r="FP13" s="93"/>
      <c r="FQ13" s="93"/>
      <c r="FR13" s="93"/>
      <c r="FS13" s="93"/>
      <c r="FT13" s="93"/>
      <c r="FU13" s="93"/>
      <c r="FV13" s="93"/>
      <c r="FW13" s="93"/>
      <c r="FX13" s="93"/>
      <c r="FY13" s="93"/>
      <c r="FZ13" s="93"/>
      <c r="GA13" s="93"/>
      <c r="GB13" s="93"/>
      <c r="GC13" s="93"/>
      <c r="GD13" s="93"/>
      <c r="GE13" s="93"/>
      <c r="GF13" s="93"/>
      <c r="GG13" s="93"/>
      <c r="GH13" s="93"/>
      <c r="GI13" s="93"/>
      <c r="GJ13" s="93"/>
      <c r="GK13" s="93"/>
      <c r="GL13" s="93"/>
      <c r="GM13" s="93"/>
      <c r="GN13" s="93"/>
      <c r="GO13" s="93"/>
      <c r="GP13" s="93"/>
      <c r="GQ13" s="93"/>
      <c r="GR13" s="93"/>
      <c r="GS13" s="93"/>
      <c r="GT13" s="93"/>
      <c r="GU13" s="93"/>
      <c r="GV13" s="93"/>
      <c r="GW13" s="93"/>
      <c r="GX13" s="93"/>
      <c r="GY13" s="93"/>
      <c r="GZ13" s="93"/>
      <c r="HA13" s="93"/>
      <c r="HB13" s="93"/>
      <c r="HC13" s="93"/>
      <c r="HD13" s="93"/>
      <c r="HE13" s="93"/>
      <c r="HF13" s="93"/>
      <c r="HG13" s="93"/>
      <c r="HH13" s="93"/>
      <c r="HI13" s="93"/>
      <c r="HJ13" s="93"/>
      <c r="HK13" s="93"/>
      <c r="HL13" s="93"/>
      <c r="HM13" s="93"/>
      <c r="HN13" s="93"/>
      <c r="HO13" s="93"/>
      <c r="HP13" s="93"/>
      <c r="HQ13" s="93"/>
      <c r="HR13" s="93"/>
      <c r="HS13" s="93"/>
      <c r="HT13" s="93"/>
      <c r="HU13" s="93"/>
      <c r="HV13" s="93"/>
      <c r="HW13" s="93"/>
      <c r="HX13" s="93"/>
      <c r="HY13" s="93"/>
      <c r="HZ13" s="93"/>
      <c r="IA13" s="93"/>
      <c r="IB13" s="93"/>
      <c r="IC13" s="93"/>
      <c r="ID13" s="93"/>
      <c r="IE13" s="93"/>
      <c r="IF13" s="93"/>
      <c r="IG13" s="93"/>
      <c r="IH13" s="93"/>
      <c r="II13" s="93"/>
      <c r="IJ13" s="93"/>
      <c r="IK13" s="93"/>
      <c r="IL13" s="93"/>
      <c r="IM13" s="93"/>
      <c r="IN13" s="93"/>
      <c r="IO13" s="93"/>
      <c r="IP13" s="93"/>
      <c r="IQ13" s="93"/>
      <c r="IR13" s="93"/>
      <c r="IS13" s="93"/>
      <c r="IT13" s="93"/>
      <c r="IU13" s="93"/>
      <c r="IV13" s="93"/>
      <c r="IW13" s="93"/>
      <c r="IX13" s="93"/>
      <c r="IY13" s="93"/>
      <c r="IZ13" s="93"/>
      <c r="JA13" s="93"/>
      <c r="JB13" s="93"/>
      <c r="JC13" s="93"/>
      <c r="JD13" s="93"/>
      <c r="JE13" s="93"/>
      <c r="JF13" s="93"/>
      <c r="JG13" s="93"/>
      <c r="JH13" s="93"/>
      <c r="JI13" s="93"/>
      <c r="JJ13" s="93"/>
      <c r="JK13" s="93"/>
      <c r="JL13" s="93"/>
      <c r="JM13" s="93"/>
      <c r="JN13" s="93"/>
      <c r="JO13" s="93"/>
      <c r="JP13" s="93"/>
      <c r="JQ13" s="93"/>
      <c r="JR13" s="93"/>
      <c r="JS13" s="93"/>
      <c r="JT13" s="93"/>
      <c r="JU13" s="93"/>
      <c r="JV13" s="93"/>
      <c r="JW13" s="93"/>
      <c r="JX13" s="93"/>
      <c r="JY13" s="93"/>
      <c r="JZ13" s="93"/>
      <c r="KA13" s="93"/>
      <c r="KB13" s="93"/>
      <c r="KC13" s="93"/>
      <c r="KD13" s="93"/>
      <c r="KE13" s="93"/>
      <c r="KF13" s="93"/>
      <c r="KG13" s="93"/>
      <c r="KH13" s="93"/>
      <c r="KI13" s="93"/>
      <c r="KJ13" s="93"/>
      <c r="KK13" s="93"/>
      <c r="KL13" s="93"/>
      <c r="KM13" s="93"/>
      <c r="KN13" s="93"/>
      <c r="KO13" s="93"/>
      <c r="KP13" s="93"/>
      <c r="KQ13" s="93"/>
      <c r="KR13" s="93"/>
      <c r="KS13" s="93"/>
      <c r="KT13" s="93"/>
      <c r="KU13" s="93"/>
      <c r="KV13" s="93"/>
      <c r="KW13" s="93"/>
      <c r="KX13" s="93"/>
      <c r="KY13" s="93"/>
      <c r="KZ13" s="93"/>
      <c r="LA13" s="93"/>
      <c r="LB13" s="93"/>
      <c r="LC13" s="93"/>
      <c r="LD13" s="93"/>
      <c r="LE13" s="93"/>
      <c r="LF13" s="93"/>
      <c r="LG13" s="93"/>
      <c r="LH13" s="93"/>
      <c r="LI13" s="93"/>
      <c r="LJ13" s="93"/>
      <c r="LK13" s="93"/>
      <c r="LL13" s="93"/>
      <c r="LM13" s="93"/>
      <c r="LN13" s="93"/>
      <c r="LO13" s="93"/>
      <c r="LP13" s="93"/>
      <c r="LQ13" s="93"/>
      <c r="LR13" s="93"/>
      <c r="LS13" s="93"/>
      <c r="LT13" s="93"/>
      <c r="LU13" s="93"/>
      <c r="LV13" s="93"/>
      <c r="LW13" s="93"/>
      <c r="LX13" s="93"/>
      <c r="LY13" s="93"/>
      <c r="LZ13" s="93"/>
      <c r="MA13" s="93"/>
      <c r="MB13" s="93"/>
      <c r="MC13" s="93"/>
      <c r="MD13" s="93"/>
      <c r="ME13" s="93"/>
      <c r="MF13" s="93"/>
      <c r="MG13" s="93"/>
      <c r="MH13" s="93"/>
      <c r="MI13" s="93"/>
      <c r="MJ13" s="93"/>
      <c r="MK13" s="93"/>
      <c r="ML13" s="93"/>
      <c r="MM13" s="93"/>
      <c r="MN13" s="93"/>
      <c r="MO13" s="93"/>
      <c r="MP13" s="93"/>
      <c r="MQ13" s="93"/>
      <c r="MR13" s="93"/>
      <c r="MS13" s="93"/>
      <c r="MT13" s="93"/>
      <c r="MU13" s="93"/>
      <c r="MV13" s="93"/>
      <c r="MW13" s="93"/>
      <c r="MX13" s="93"/>
      <c r="MY13" s="93"/>
      <c r="MZ13" s="93"/>
      <c r="NA13" s="93"/>
      <c r="NB13" s="93"/>
      <c r="NC13" s="93"/>
      <c r="ND13" s="93"/>
      <c r="NE13" s="93"/>
      <c r="NF13" s="93"/>
      <c r="NG13" s="93"/>
      <c r="NH13" s="93"/>
      <c r="NI13" s="93"/>
      <c r="NJ13" s="93"/>
      <c r="NK13" s="93"/>
      <c r="NL13" s="93"/>
      <c r="NM13" s="93"/>
      <c r="NN13" s="93"/>
      <c r="NO13" s="93"/>
      <c r="NP13" s="93"/>
      <c r="NQ13" s="93"/>
      <c r="NR13" s="93"/>
      <c r="NS13" s="93"/>
      <c r="NT13" s="93"/>
      <c r="NU13" s="93"/>
      <c r="NV13" s="93"/>
      <c r="NW13" s="93"/>
      <c r="NX13" s="93"/>
      <c r="NY13" s="93"/>
      <c r="NZ13" s="93"/>
      <c r="OA13" s="93"/>
      <c r="OB13" s="93"/>
      <c r="OC13" s="93"/>
      <c r="OD13" s="93"/>
      <c r="OE13" s="93"/>
      <c r="OF13" s="93"/>
      <c r="OG13" s="93"/>
      <c r="OH13" s="93"/>
      <c r="OI13" s="93"/>
      <c r="OJ13" s="93"/>
      <c r="OK13" s="93"/>
      <c r="OL13" s="93"/>
      <c r="OM13" s="93"/>
      <c r="ON13" s="93"/>
      <c r="OO13" s="93"/>
      <c r="OP13" s="93"/>
      <c r="OQ13" s="93"/>
      <c r="OR13" s="93"/>
      <c r="OS13" s="93"/>
      <c r="OT13" s="93"/>
      <c r="OU13" s="93"/>
      <c r="OV13" s="93"/>
      <c r="OW13" s="93"/>
      <c r="OX13" s="93"/>
      <c r="OY13" s="93"/>
      <c r="OZ13" s="93"/>
      <c r="PA13" s="93"/>
      <c r="PB13" s="93"/>
      <c r="PC13" s="93"/>
      <c r="PD13" s="93"/>
      <c r="PE13" s="93"/>
      <c r="PF13" s="93"/>
      <c r="PG13" s="93"/>
      <c r="PH13" s="93"/>
      <c r="PI13" s="93"/>
      <c r="PJ13" s="93"/>
      <c r="PK13" s="93"/>
      <c r="PL13" s="93"/>
      <c r="PM13" s="93"/>
      <c r="PN13" s="93"/>
      <c r="PO13" s="93"/>
      <c r="PP13" s="93"/>
      <c r="PQ13" s="93"/>
      <c r="PR13" s="93"/>
      <c r="PS13" s="93"/>
      <c r="PT13" s="93"/>
      <c r="PU13" s="93"/>
      <c r="PV13" s="93"/>
      <c r="PW13" s="93"/>
      <c r="PX13" s="93"/>
      <c r="PY13" s="93"/>
      <c r="PZ13" s="93"/>
      <c r="QA13" s="93"/>
      <c r="QB13" s="93"/>
      <c r="QC13" s="93"/>
      <c r="QD13" s="93"/>
      <c r="QE13" s="93"/>
      <c r="QF13" s="93"/>
      <c r="QG13" s="93"/>
      <c r="QH13" s="93"/>
      <c r="QI13" s="93"/>
      <c r="QJ13" s="93"/>
      <c r="QK13" s="93"/>
      <c r="QL13" s="93"/>
      <c r="QM13" s="93"/>
      <c r="QN13" s="93"/>
      <c r="QO13" s="93"/>
      <c r="QP13" s="93"/>
      <c r="QQ13" s="93"/>
      <c r="QR13" s="93"/>
      <c r="QS13" s="93"/>
      <c r="QT13" s="93"/>
      <c r="QU13" s="93"/>
      <c r="QV13" s="93"/>
      <c r="QW13" s="93"/>
      <c r="QX13" s="93"/>
      <c r="QY13" s="93"/>
      <c r="QZ13" s="93"/>
      <c r="RA13" s="93"/>
      <c r="RB13" s="93"/>
      <c r="RC13" s="93"/>
      <c r="RD13" s="93"/>
      <c r="RE13" s="93"/>
      <c r="RF13" s="93"/>
      <c r="RG13" s="93"/>
      <c r="RH13" s="93"/>
      <c r="RI13" s="93"/>
      <c r="RJ13" s="93"/>
      <c r="RK13" s="93"/>
      <c r="RL13" s="93"/>
      <c r="RM13" s="93"/>
      <c r="RN13" s="93"/>
      <c r="RO13" s="93"/>
      <c r="RP13" s="93"/>
      <c r="RQ13" s="93"/>
      <c r="RR13" s="93"/>
      <c r="RS13" s="93"/>
      <c r="RT13" s="93"/>
      <c r="RU13" s="93"/>
      <c r="RV13" s="93"/>
      <c r="RW13" s="93"/>
      <c r="RX13" s="93"/>
      <c r="RY13" s="93"/>
      <c r="RZ13" s="93"/>
      <c r="SA13" s="93"/>
      <c r="SB13" s="93"/>
      <c r="SC13" s="93"/>
      <c r="SD13" s="93"/>
      <c r="SE13" s="93"/>
      <c r="SF13" s="93"/>
      <c r="SG13" s="93"/>
      <c r="SH13" s="93"/>
      <c r="SI13" s="93"/>
      <c r="SJ13" s="93"/>
      <c r="SK13" s="93"/>
      <c r="SL13" s="93"/>
      <c r="SM13" s="93"/>
      <c r="SN13" s="93"/>
      <c r="SO13" s="93"/>
      <c r="SP13" s="93"/>
      <c r="SQ13" s="93"/>
      <c r="SR13" s="93"/>
      <c r="SS13" s="93"/>
      <c r="ST13" s="93"/>
      <c r="SU13" s="93"/>
      <c r="SV13" s="93"/>
      <c r="SW13" s="93"/>
      <c r="SX13" s="93"/>
      <c r="SY13" s="93"/>
      <c r="SZ13" s="93"/>
      <c r="TA13" s="93"/>
      <c r="TB13" s="93"/>
      <c r="TC13" s="93"/>
      <c r="TD13" s="93"/>
      <c r="TE13" s="93"/>
      <c r="TF13" s="93"/>
      <c r="TG13" s="93"/>
      <c r="TH13" s="93"/>
      <c r="TI13" s="93"/>
      <c r="TJ13" s="93"/>
      <c r="TK13" s="93"/>
      <c r="TL13" s="93"/>
      <c r="TM13" s="93"/>
      <c r="TN13" s="93"/>
      <c r="TO13" s="93"/>
      <c r="TP13" s="93"/>
      <c r="TQ13" s="93"/>
      <c r="TR13" s="93"/>
      <c r="TS13" s="93"/>
      <c r="TT13" s="93"/>
      <c r="TU13" s="93"/>
      <c r="TV13" s="93"/>
      <c r="TW13" s="93"/>
      <c r="TX13" s="93"/>
      <c r="TY13" s="93"/>
      <c r="TZ13" s="93"/>
      <c r="UA13" s="93"/>
      <c r="UB13" s="93"/>
      <c r="UC13" s="93"/>
      <c r="UD13" s="93"/>
      <c r="UE13" s="93"/>
      <c r="UF13" s="93"/>
      <c r="UG13" s="93"/>
      <c r="UH13" s="93"/>
      <c r="UI13" s="93"/>
      <c r="UJ13" s="93"/>
      <c r="UK13" s="93"/>
      <c r="UL13" s="93"/>
      <c r="UM13" s="93"/>
      <c r="UN13" s="93"/>
      <c r="UO13" s="93"/>
      <c r="UP13" s="93"/>
      <c r="UQ13" s="93"/>
      <c r="UR13" s="93"/>
      <c r="US13" s="93"/>
      <c r="UT13" s="93"/>
      <c r="UU13" s="93"/>
      <c r="UV13" s="93"/>
      <c r="UW13" s="93"/>
      <c r="UX13" s="93"/>
      <c r="UY13" s="93"/>
      <c r="UZ13" s="93"/>
      <c r="VA13" s="93"/>
      <c r="VB13" s="93"/>
      <c r="VC13" s="93"/>
      <c r="VD13" s="93"/>
      <c r="VE13" s="93"/>
      <c r="VF13" s="93"/>
      <c r="VG13" s="93"/>
      <c r="VH13" s="93"/>
      <c r="VI13" s="93"/>
      <c r="VJ13" s="93"/>
      <c r="VK13" s="93"/>
      <c r="VL13" s="93"/>
      <c r="VM13" s="93"/>
      <c r="VN13" s="93"/>
      <c r="VO13" s="93"/>
      <c r="VP13" s="93"/>
      <c r="VQ13" s="93"/>
      <c r="VR13" s="93"/>
      <c r="VS13" s="93"/>
      <c r="VT13" s="93"/>
      <c r="VU13" s="93"/>
      <c r="VV13" s="93"/>
      <c r="VW13" s="93"/>
      <c r="VX13" s="93"/>
      <c r="VY13" s="93"/>
      <c r="VZ13" s="93"/>
      <c r="WA13" s="93"/>
      <c r="WB13" s="93"/>
      <c r="WC13" s="93"/>
      <c r="WD13" s="93"/>
      <c r="WE13" s="93"/>
      <c r="WF13" s="93"/>
      <c r="WG13" s="93"/>
      <c r="WH13" s="93"/>
      <c r="WI13" s="93"/>
      <c r="WJ13" s="93"/>
      <c r="WK13" s="93"/>
      <c r="WL13" s="93"/>
      <c r="WM13" s="93"/>
      <c r="WN13" s="93"/>
      <c r="WO13" s="93"/>
      <c r="WP13" s="93"/>
      <c r="WQ13" s="93"/>
      <c r="WR13" s="93"/>
      <c r="WS13" s="93"/>
      <c r="WT13" s="93"/>
      <c r="WU13" s="93"/>
      <c r="WV13" s="93"/>
      <c r="WW13" s="93"/>
      <c r="WX13" s="93"/>
      <c r="WY13" s="93"/>
      <c r="WZ13" s="93"/>
      <c r="XA13" s="93"/>
      <c r="XB13" s="93"/>
      <c r="XC13" s="93"/>
      <c r="XD13" s="93"/>
      <c r="XE13" s="93"/>
      <c r="XF13" s="93"/>
      <c r="XG13" s="93"/>
      <c r="XH13" s="93"/>
      <c r="XI13" s="93"/>
      <c r="XJ13" s="93"/>
      <c r="XK13" s="93"/>
      <c r="XL13" s="93"/>
      <c r="XM13" s="93"/>
      <c r="XN13" s="93"/>
      <c r="XO13" s="93"/>
      <c r="XP13" s="93"/>
      <c r="XQ13" s="93"/>
      <c r="XR13" s="93"/>
      <c r="XS13" s="93"/>
      <c r="XT13" s="93"/>
      <c r="XU13" s="93"/>
      <c r="XV13" s="93"/>
      <c r="XW13" s="93"/>
      <c r="XX13" s="93"/>
      <c r="XY13" s="93"/>
      <c r="XZ13" s="93"/>
      <c r="YA13" s="93"/>
      <c r="YB13" s="93"/>
      <c r="YC13" s="93"/>
      <c r="YD13" s="93"/>
      <c r="YE13" s="93"/>
      <c r="YF13" s="93"/>
      <c r="YG13" s="93"/>
      <c r="YH13" s="93"/>
      <c r="YI13" s="93"/>
      <c r="YJ13" s="93"/>
      <c r="YK13" s="93"/>
      <c r="YL13" s="93"/>
      <c r="YM13" s="93"/>
      <c r="YN13" s="93"/>
      <c r="YO13" s="93"/>
      <c r="YP13" s="93"/>
      <c r="YQ13" s="93"/>
      <c r="YR13" s="93"/>
      <c r="YS13" s="93"/>
      <c r="YT13" s="93"/>
      <c r="YU13" s="93"/>
      <c r="YV13" s="93"/>
      <c r="YW13" s="93"/>
      <c r="YX13" s="93"/>
      <c r="YY13" s="93"/>
      <c r="YZ13" s="93"/>
      <c r="ZA13" s="93"/>
      <c r="ZB13" s="93"/>
      <c r="ZC13" s="93"/>
      <c r="ZD13" s="93"/>
      <c r="ZE13" s="93"/>
      <c r="ZF13" s="93"/>
      <c r="ZG13" s="93"/>
      <c r="ZH13" s="93"/>
      <c r="ZI13" s="93"/>
      <c r="ZJ13" s="93"/>
      <c r="ZK13" s="93"/>
      <c r="ZL13" s="93"/>
      <c r="ZM13" s="93"/>
      <c r="ZN13" s="93"/>
      <c r="ZO13" s="93"/>
      <c r="ZP13" s="93"/>
      <c r="ZQ13" s="93"/>
      <c r="ZR13" s="93"/>
      <c r="ZS13" s="93"/>
      <c r="ZT13" s="93"/>
      <c r="ZU13" s="93"/>
      <c r="ZV13" s="93"/>
      <c r="ZW13" s="93"/>
      <c r="ZX13" s="93"/>
      <c r="ZY13" s="93"/>
      <c r="ZZ13" s="93"/>
    </row>
    <row r="14" spans="1:702" s="89" customFormat="1" ht="20.100000000000001" customHeight="1" x14ac:dyDescent="0.25">
      <c r="A14" s="178">
        <v>66</v>
      </c>
      <c r="B14" s="179" t="s">
        <v>464</v>
      </c>
      <c r="C14" s="180" t="s">
        <v>465</v>
      </c>
      <c r="D14" s="181">
        <v>9592.23</v>
      </c>
      <c r="E14" s="181">
        <v>9592.23</v>
      </c>
      <c r="F14" s="181">
        <v>32000</v>
      </c>
      <c r="G14" s="181">
        <v>32000</v>
      </c>
      <c r="H14" s="181">
        <v>0</v>
      </c>
      <c r="I14" s="181">
        <v>32000</v>
      </c>
      <c r="J14" s="181">
        <v>8668</v>
      </c>
      <c r="K14" s="181">
        <v>-23332</v>
      </c>
      <c r="L14" s="181">
        <v>90.36</v>
      </c>
      <c r="M14" s="181">
        <v>27.09</v>
      </c>
      <c r="N14" s="181">
        <v>0</v>
      </c>
      <c r="O14" s="181">
        <v>0</v>
      </c>
      <c r="P14" s="182">
        <v>0</v>
      </c>
      <c r="Q14" s="181">
        <v>0</v>
      </c>
      <c r="R14" s="181">
        <v>0</v>
      </c>
      <c r="S14" s="182">
        <v>0</v>
      </c>
      <c r="T14" s="181">
        <v>0</v>
      </c>
      <c r="U14" s="181">
        <v>0</v>
      </c>
      <c r="V14" s="182">
        <v>0</v>
      </c>
      <c r="W14" s="181">
        <v>0</v>
      </c>
      <c r="X14" s="181">
        <v>0</v>
      </c>
      <c r="Y14" s="182">
        <v>0</v>
      </c>
      <c r="Z14" s="181">
        <v>0</v>
      </c>
      <c r="AA14" s="181">
        <v>0</v>
      </c>
      <c r="AB14" s="182">
        <v>0</v>
      </c>
      <c r="AC14" s="181">
        <v>0</v>
      </c>
      <c r="AD14" s="181">
        <v>0</v>
      </c>
      <c r="AE14" s="182">
        <v>0</v>
      </c>
      <c r="AF14" s="181">
        <v>0</v>
      </c>
      <c r="AG14" s="181">
        <v>0</v>
      </c>
      <c r="AH14" s="182">
        <v>0</v>
      </c>
      <c r="AI14" s="181">
        <v>0</v>
      </c>
      <c r="AJ14" s="181">
        <v>0</v>
      </c>
      <c r="AK14" s="182">
        <v>0</v>
      </c>
      <c r="AL14" s="181">
        <v>0</v>
      </c>
      <c r="AM14" s="181">
        <v>0</v>
      </c>
      <c r="AN14" s="182">
        <v>0</v>
      </c>
      <c r="AO14" s="181">
        <v>0</v>
      </c>
      <c r="AP14" s="181">
        <v>0</v>
      </c>
      <c r="AQ14" s="182">
        <v>0</v>
      </c>
      <c r="AR14" s="181">
        <v>0</v>
      </c>
      <c r="AS14" s="181">
        <v>0</v>
      </c>
      <c r="AT14" s="182">
        <v>0</v>
      </c>
      <c r="AU14" s="181">
        <v>0</v>
      </c>
      <c r="AV14" s="181">
        <v>0</v>
      </c>
      <c r="AW14" s="182">
        <v>0</v>
      </c>
      <c r="AX14" s="181">
        <v>0</v>
      </c>
      <c r="AY14" s="181">
        <v>0</v>
      </c>
      <c r="AZ14" s="182">
        <v>0</v>
      </c>
      <c r="BA14" s="181">
        <v>0</v>
      </c>
      <c r="BB14" s="181">
        <v>0</v>
      </c>
      <c r="BC14" s="182">
        <v>0</v>
      </c>
      <c r="BD14" s="181">
        <v>0</v>
      </c>
      <c r="BE14" s="181">
        <v>0</v>
      </c>
      <c r="BF14" s="182">
        <v>0</v>
      </c>
      <c r="BG14" s="181">
        <v>2000</v>
      </c>
      <c r="BH14" s="181">
        <v>1600</v>
      </c>
      <c r="BI14" s="182">
        <v>0.8</v>
      </c>
      <c r="BJ14" s="181">
        <v>0</v>
      </c>
      <c r="BK14" s="181">
        <v>0</v>
      </c>
      <c r="BL14" s="182">
        <v>0</v>
      </c>
      <c r="BM14" s="181">
        <v>0</v>
      </c>
      <c r="BN14" s="181">
        <v>0</v>
      </c>
      <c r="BO14" s="182">
        <v>0</v>
      </c>
      <c r="BP14" s="181">
        <v>0</v>
      </c>
      <c r="BQ14" s="181">
        <v>450</v>
      </c>
      <c r="BR14" s="182">
        <v>0</v>
      </c>
      <c r="BS14" s="181">
        <v>0</v>
      </c>
      <c r="BT14" s="181">
        <v>0</v>
      </c>
      <c r="BU14" s="182">
        <v>0</v>
      </c>
      <c r="BV14" s="181">
        <v>0</v>
      </c>
      <c r="BW14" s="181">
        <v>0</v>
      </c>
      <c r="BX14" s="182">
        <v>0</v>
      </c>
      <c r="BY14" s="181">
        <v>30000</v>
      </c>
      <c r="BZ14" s="181">
        <v>6618</v>
      </c>
      <c r="CA14" s="182">
        <v>0.22059999999999999</v>
      </c>
      <c r="CB14" s="181">
        <v>0</v>
      </c>
      <c r="CC14" s="181">
        <v>0</v>
      </c>
      <c r="CD14" s="182">
        <v>0</v>
      </c>
      <c r="CE14" s="181">
        <v>0</v>
      </c>
      <c r="CF14" s="181">
        <v>0</v>
      </c>
      <c r="CG14" s="182">
        <v>0</v>
      </c>
      <c r="CH14" s="181">
        <v>0</v>
      </c>
      <c r="CI14" s="181">
        <v>0</v>
      </c>
      <c r="CJ14" s="182">
        <v>0</v>
      </c>
      <c r="CK14" s="100">
        <f t="shared" si="0"/>
        <v>8668</v>
      </c>
      <c r="CL14" s="100"/>
      <c r="CM14" s="100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100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  <c r="DQ14" s="100"/>
      <c r="DR14" s="100"/>
      <c r="DS14" s="100"/>
      <c r="DT14" s="100"/>
      <c r="DU14" s="100"/>
      <c r="DV14" s="100"/>
      <c r="DW14" s="100"/>
      <c r="DX14" s="100"/>
      <c r="DY14" s="100"/>
      <c r="DZ14" s="100"/>
      <c r="EA14" s="100"/>
      <c r="EB14" s="100"/>
      <c r="EC14" s="100"/>
      <c r="ED14" s="100"/>
      <c r="EE14" s="100"/>
      <c r="EF14" s="100"/>
      <c r="EG14" s="100"/>
      <c r="EH14" s="100"/>
      <c r="EI14" s="100"/>
      <c r="EJ14" s="100"/>
      <c r="EK14" s="100"/>
      <c r="EL14" s="100"/>
      <c r="EM14" s="100"/>
      <c r="EN14" s="100"/>
      <c r="EO14" s="100"/>
      <c r="EP14" s="100"/>
      <c r="EQ14" s="100"/>
      <c r="ER14" s="100"/>
      <c r="ES14" s="100"/>
      <c r="ET14" s="100"/>
      <c r="EU14" s="100"/>
      <c r="EV14" s="100"/>
      <c r="EW14" s="100"/>
      <c r="EX14" s="100"/>
      <c r="EY14" s="100"/>
      <c r="EZ14" s="100"/>
      <c r="FA14" s="100"/>
      <c r="FB14" s="100"/>
      <c r="FC14" s="100"/>
      <c r="FD14" s="100"/>
      <c r="FE14" s="100"/>
      <c r="FF14" s="100"/>
      <c r="FG14" s="100"/>
      <c r="FH14" s="100"/>
      <c r="FI14" s="100"/>
      <c r="FJ14" s="100"/>
      <c r="FK14" s="100"/>
      <c r="FL14" s="100"/>
      <c r="FM14" s="100"/>
      <c r="FN14" s="100"/>
      <c r="FO14" s="100"/>
      <c r="FP14" s="100"/>
      <c r="FQ14" s="100"/>
      <c r="FR14" s="100"/>
      <c r="FS14" s="100"/>
      <c r="FT14" s="100"/>
      <c r="FU14" s="100"/>
      <c r="FV14" s="100"/>
      <c r="FW14" s="100"/>
      <c r="FX14" s="100"/>
      <c r="FY14" s="100"/>
      <c r="FZ14" s="100"/>
      <c r="GA14" s="100"/>
      <c r="GB14" s="100"/>
      <c r="GC14" s="100"/>
      <c r="GD14" s="100"/>
      <c r="GE14" s="100"/>
      <c r="GF14" s="100"/>
      <c r="GG14" s="100"/>
      <c r="GH14" s="100"/>
      <c r="GI14" s="100"/>
      <c r="GJ14" s="100"/>
      <c r="GK14" s="100"/>
      <c r="GL14" s="100"/>
      <c r="GM14" s="100"/>
      <c r="GN14" s="100"/>
      <c r="GO14" s="100"/>
      <c r="GP14" s="100"/>
      <c r="GQ14" s="100"/>
      <c r="GR14" s="100"/>
      <c r="GS14" s="100"/>
      <c r="GT14" s="100"/>
      <c r="GU14" s="100"/>
      <c r="GV14" s="100"/>
      <c r="GW14" s="100"/>
      <c r="GX14" s="100"/>
      <c r="GY14" s="100"/>
      <c r="GZ14" s="100"/>
      <c r="HA14" s="100"/>
      <c r="HB14" s="100"/>
      <c r="HC14" s="100"/>
      <c r="HD14" s="100"/>
      <c r="HE14" s="100"/>
      <c r="HF14" s="100"/>
      <c r="HG14" s="100"/>
      <c r="HH14" s="100"/>
      <c r="HI14" s="100"/>
      <c r="HJ14" s="100"/>
      <c r="HK14" s="100"/>
      <c r="HL14" s="100"/>
      <c r="HM14" s="100"/>
      <c r="HN14" s="100"/>
      <c r="HO14" s="100"/>
      <c r="HP14" s="100"/>
      <c r="HQ14" s="100"/>
      <c r="HR14" s="100"/>
      <c r="HS14" s="100"/>
      <c r="HT14" s="100"/>
      <c r="HU14" s="100"/>
      <c r="HV14" s="100"/>
      <c r="HW14" s="100"/>
      <c r="HX14" s="100"/>
      <c r="HY14" s="100"/>
      <c r="HZ14" s="100"/>
      <c r="IA14" s="100"/>
      <c r="IB14" s="100"/>
      <c r="IC14" s="100"/>
      <c r="ID14" s="100"/>
      <c r="IE14" s="100"/>
      <c r="IF14" s="100"/>
      <c r="IG14" s="100"/>
      <c r="IH14" s="100"/>
      <c r="II14" s="100"/>
      <c r="IJ14" s="100"/>
      <c r="IK14" s="100"/>
      <c r="IL14" s="100"/>
      <c r="IM14" s="100"/>
      <c r="IN14" s="100"/>
      <c r="IO14" s="100"/>
      <c r="IP14" s="100"/>
      <c r="IQ14" s="100"/>
      <c r="IR14" s="100"/>
      <c r="IS14" s="100"/>
      <c r="IT14" s="100"/>
      <c r="IU14" s="100"/>
      <c r="IV14" s="100"/>
      <c r="IW14" s="100"/>
      <c r="IX14" s="100"/>
      <c r="IY14" s="100"/>
      <c r="IZ14" s="100"/>
      <c r="JA14" s="100"/>
      <c r="JB14" s="100"/>
      <c r="JC14" s="100"/>
      <c r="JD14" s="100"/>
      <c r="JE14" s="100"/>
      <c r="JF14" s="100"/>
      <c r="JG14" s="100"/>
      <c r="JH14" s="100"/>
      <c r="JI14" s="100"/>
      <c r="JJ14" s="100"/>
      <c r="JK14" s="100"/>
      <c r="JL14" s="100"/>
      <c r="JM14" s="100"/>
      <c r="JN14" s="100"/>
      <c r="JO14" s="100"/>
      <c r="JP14" s="100"/>
      <c r="JQ14" s="100"/>
      <c r="JR14" s="100"/>
      <c r="JS14" s="100"/>
      <c r="JT14" s="100"/>
      <c r="JU14" s="100"/>
      <c r="JV14" s="100"/>
      <c r="JW14" s="100"/>
      <c r="JX14" s="100"/>
      <c r="JY14" s="100"/>
      <c r="JZ14" s="100"/>
      <c r="KA14" s="100"/>
      <c r="KB14" s="100"/>
      <c r="KC14" s="100"/>
      <c r="KD14" s="100"/>
      <c r="KE14" s="100"/>
      <c r="KF14" s="100"/>
      <c r="KG14" s="100"/>
      <c r="KH14" s="100"/>
      <c r="KI14" s="100"/>
      <c r="KJ14" s="100"/>
      <c r="KK14" s="100"/>
      <c r="KL14" s="100"/>
      <c r="KM14" s="100"/>
      <c r="KN14" s="100"/>
      <c r="KO14" s="100"/>
      <c r="KP14" s="100"/>
      <c r="KQ14" s="100"/>
      <c r="KR14" s="100"/>
      <c r="KS14" s="100"/>
      <c r="KT14" s="100"/>
      <c r="KU14" s="100"/>
      <c r="KV14" s="100"/>
      <c r="KW14" s="100"/>
      <c r="KX14" s="100"/>
      <c r="KY14" s="100"/>
      <c r="KZ14" s="100"/>
      <c r="LA14" s="100"/>
      <c r="LB14" s="100"/>
      <c r="LC14" s="100"/>
      <c r="LD14" s="100"/>
      <c r="LE14" s="100"/>
      <c r="LF14" s="100"/>
      <c r="LG14" s="100"/>
      <c r="LH14" s="100"/>
      <c r="LI14" s="100"/>
      <c r="LJ14" s="100"/>
      <c r="LK14" s="100"/>
      <c r="LL14" s="100"/>
      <c r="LM14" s="100"/>
      <c r="LN14" s="100"/>
      <c r="LO14" s="100"/>
      <c r="LP14" s="100"/>
      <c r="LQ14" s="100"/>
      <c r="LR14" s="100"/>
      <c r="LS14" s="100"/>
      <c r="LT14" s="100"/>
      <c r="LU14" s="100"/>
      <c r="LV14" s="100"/>
      <c r="LW14" s="100"/>
      <c r="LX14" s="100"/>
      <c r="LY14" s="100"/>
      <c r="LZ14" s="100"/>
      <c r="MA14" s="100"/>
      <c r="MB14" s="100"/>
      <c r="MC14" s="100"/>
      <c r="MD14" s="100"/>
      <c r="ME14" s="100"/>
      <c r="MF14" s="100"/>
      <c r="MG14" s="100"/>
      <c r="MH14" s="100"/>
      <c r="MI14" s="100"/>
      <c r="MJ14" s="100"/>
      <c r="MK14" s="100"/>
      <c r="ML14" s="100"/>
      <c r="MM14" s="100"/>
      <c r="MN14" s="100"/>
      <c r="MO14" s="100"/>
      <c r="MP14" s="100"/>
      <c r="MQ14" s="100"/>
      <c r="MR14" s="100"/>
      <c r="MS14" s="100"/>
      <c r="MT14" s="100"/>
      <c r="MU14" s="100"/>
      <c r="MV14" s="100"/>
      <c r="MW14" s="100"/>
      <c r="MX14" s="100"/>
      <c r="MY14" s="100"/>
      <c r="MZ14" s="100"/>
      <c r="NA14" s="100"/>
      <c r="NB14" s="100"/>
      <c r="NC14" s="100"/>
      <c r="ND14" s="100"/>
      <c r="NE14" s="100"/>
      <c r="NF14" s="100"/>
      <c r="NG14" s="100"/>
      <c r="NH14" s="100"/>
      <c r="NI14" s="100"/>
      <c r="NJ14" s="100"/>
      <c r="NK14" s="100"/>
      <c r="NL14" s="100"/>
      <c r="NM14" s="100"/>
      <c r="NN14" s="100"/>
      <c r="NO14" s="100"/>
      <c r="NP14" s="100"/>
      <c r="NQ14" s="100"/>
      <c r="NR14" s="100"/>
      <c r="NS14" s="100"/>
      <c r="NT14" s="100"/>
      <c r="NU14" s="100"/>
      <c r="NV14" s="100"/>
      <c r="NW14" s="100"/>
      <c r="NX14" s="100"/>
      <c r="NY14" s="100"/>
      <c r="NZ14" s="100"/>
      <c r="OA14" s="100"/>
      <c r="OB14" s="100"/>
      <c r="OC14" s="100"/>
      <c r="OD14" s="100"/>
      <c r="OE14" s="100"/>
      <c r="OF14" s="100"/>
      <c r="OG14" s="100"/>
      <c r="OH14" s="100"/>
      <c r="OI14" s="100"/>
      <c r="OJ14" s="100"/>
      <c r="OK14" s="100"/>
      <c r="OL14" s="100"/>
      <c r="OM14" s="100"/>
      <c r="ON14" s="100"/>
      <c r="OO14" s="100"/>
      <c r="OP14" s="100"/>
      <c r="OQ14" s="100"/>
      <c r="OR14" s="100"/>
      <c r="OS14" s="100"/>
      <c r="OT14" s="100"/>
      <c r="OU14" s="100"/>
      <c r="OV14" s="100"/>
      <c r="OW14" s="100"/>
      <c r="OX14" s="100"/>
      <c r="OY14" s="100"/>
      <c r="OZ14" s="100"/>
      <c r="PA14" s="100"/>
      <c r="PB14" s="100"/>
      <c r="PC14" s="100"/>
      <c r="PD14" s="100"/>
      <c r="PE14" s="100"/>
      <c r="PF14" s="100"/>
      <c r="PG14" s="100"/>
      <c r="PH14" s="100"/>
      <c r="PI14" s="100"/>
      <c r="PJ14" s="100"/>
      <c r="PK14" s="100"/>
      <c r="PL14" s="100"/>
      <c r="PM14" s="100"/>
      <c r="PN14" s="100"/>
      <c r="PO14" s="100"/>
      <c r="PP14" s="100"/>
      <c r="PQ14" s="100"/>
      <c r="PR14" s="100"/>
      <c r="PS14" s="100"/>
      <c r="PT14" s="100"/>
      <c r="PU14" s="100"/>
      <c r="PV14" s="100"/>
      <c r="PW14" s="100"/>
      <c r="PX14" s="100"/>
      <c r="PY14" s="100"/>
      <c r="PZ14" s="100"/>
      <c r="QA14" s="100"/>
      <c r="QB14" s="100"/>
      <c r="QC14" s="100"/>
      <c r="QD14" s="100"/>
      <c r="QE14" s="100"/>
      <c r="QF14" s="100"/>
      <c r="QG14" s="100"/>
      <c r="QH14" s="100"/>
      <c r="QI14" s="100"/>
      <c r="QJ14" s="100"/>
      <c r="QK14" s="100"/>
      <c r="QL14" s="100"/>
      <c r="QM14" s="100"/>
      <c r="QN14" s="100"/>
      <c r="QO14" s="100"/>
      <c r="QP14" s="100"/>
      <c r="QQ14" s="100"/>
      <c r="QR14" s="100"/>
      <c r="QS14" s="100"/>
      <c r="QT14" s="100"/>
      <c r="QU14" s="100"/>
      <c r="QV14" s="100"/>
      <c r="QW14" s="100"/>
      <c r="QX14" s="100"/>
      <c r="QY14" s="100"/>
      <c r="QZ14" s="100"/>
      <c r="RA14" s="100"/>
      <c r="RB14" s="100"/>
      <c r="RC14" s="100"/>
      <c r="RD14" s="100"/>
      <c r="RE14" s="100"/>
      <c r="RF14" s="100"/>
      <c r="RG14" s="100"/>
      <c r="RH14" s="100"/>
      <c r="RI14" s="100"/>
      <c r="RJ14" s="100"/>
      <c r="RK14" s="100"/>
      <c r="RL14" s="100"/>
      <c r="RM14" s="100"/>
      <c r="RN14" s="100"/>
      <c r="RO14" s="100"/>
      <c r="RP14" s="100"/>
      <c r="RQ14" s="100"/>
      <c r="RR14" s="100"/>
      <c r="RS14" s="100"/>
      <c r="RT14" s="100"/>
      <c r="RU14" s="100"/>
      <c r="RV14" s="100"/>
      <c r="RW14" s="100"/>
      <c r="RX14" s="100"/>
      <c r="RY14" s="100"/>
      <c r="RZ14" s="100"/>
      <c r="SA14" s="100"/>
      <c r="SB14" s="100"/>
      <c r="SC14" s="100"/>
      <c r="SD14" s="100"/>
      <c r="SE14" s="100"/>
      <c r="SF14" s="100"/>
      <c r="SG14" s="100"/>
      <c r="SH14" s="100"/>
      <c r="SI14" s="100"/>
      <c r="SJ14" s="100"/>
      <c r="SK14" s="100"/>
      <c r="SL14" s="100"/>
      <c r="SM14" s="100"/>
      <c r="SN14" s="100"/>
      <c r="SO14" s="100"/>
      <c r="SP14" s="100"/>
      <c r="SQ14" s="100"/>
      <c r="SR14" s="100"/>
      <c r="SS14" s="100"/>
      <c r="ST14" s="100"/>
      <c r="SU14" s="100"/>
      <c r="SV14" s="100"/>
      <c r="SW14" s="100"/>
      <c r="SX14" s="100"/>
      <c r="SY14" s="100"/>
      <c r="SZ14" s="100"/>
      <c r="TA14" s="100"/>
      <c r="TB14" s="100"/>
      <c r="TC14" s="100"/>
      <c r="TD14" s="100"/>
      <c r="TE14" s="100"/>
      <c r="TF14" s="100"/>
      <c r="TG14" s="100"/>
      <c r="TH14" s="100"/>
      <c r="TI14" s="100"/>
      <c r="TJ14" s="100"/>
      <c r="TK14" s="100"/>
      <c r="TL14" s="100"/>
      <c r="TM14" s="100"/>
      <c r="TN14" s="100"/>
      <c r="TO14" s="100"/>
      <c r="TP14" s="100"/>
      <c r="TQ14" s="100"/>
      <c r="TR14" s="100"/>
      <c r="TS14" s="100"/>
      <c r="TT14" s="100"/>
      <c r="TU14" s="100"/>
      <c r="TV14" s="100"/>
      <c r="TW14" s="100"/>
      <c r="TX14" s="100"/>
      <c r="TY14" s="100"/>
      <c r="TZ14" s="100"/>
      <c r="UA14" s="100"/>
      <c r="UB14" s="100"/>
      <c r="UC14" s="100"/>
      <c r="UD14" s="100"/>
      <c r="UE14" s="100"/>
      <c r="UF14" s="100"/>
      <c r="UG14" s="100"/>
      <c r="UH14" s="100"/>
      <c r="UI14" s="100"/>
      <c r="UJ14" s="100"/>
      <c r="UK14" s="100"/>
      <c r="UL14" s="100"/>
      <c r="UM14" s="100"/>
      <c r="UN14" s="100"/>
      <c r="UO14" s="100"/>
      <c r="UP14" s="100"/>
      <c r="UQ14" s="100"/>
      <c r="UR14" s="100"/>
      <c r="US14" s="100"/>
      <c r="UT14" s="100"/>
      <c r="UU14" s="100"/>
      <c r="UV14" s="100"/>
      <c r="UW14" s="100"/>
      <c r="UX14" s="100"/>
      <c r="UY14" s="100"/>
      <c r="UZ14" s="100"/>
      <c r="VA14" s="100"/>
      <c r="VB14" s="100"/>
      <c r="VC14" s="100"/>
      <c r="VD14" s="100"/>
      <c r="VE14" s="100"/>
      <c r="VF14" s="100"/>
      <c r="VG14" s="100"/>
      <c r="VH14" s="100"/>
      <c r="VI14" s="100"/>
      <c r="VJ14" s="100"/>
      <c r="VK14" s="100"/>
      <c r="VL14" s="100"/>
      <c r="VM14" s="100"/>
      <c r="VN14" s="100"/>
      <c r="VO14" s="100"/>
      <c r="VP14" s="100"/>
      <c r="VQ14" s="100"/>
      <c r="VR14" s="100"/>
      <c r="VS14" s="100"/>
      <c r="VT14" s="100"/>
      <c r="VU14" s="100"/>
      <c r="VV14" s="100"/>
      <c r="VW14" s="100"/>
      <c r="VX14" s="100"/>
      <c r="VY14" s="100"/>
      <c r="VZ14" s="100"/>
      <c r="WA14" s="100"/>
      <c r="WB14" s="100"/>
      <c r="WC14" s="100"/>
      <c r="WD14" s="100"/>
      <c r="WE14" s="100"/>
      <c r="WF14" s="100"/>
      <c r="WG14" s="100"/>
      <c r="WH14" s="100"/>
      <c r="WI14" s="100"/>
      <c r="WJ14" s="100"/>
      <c r="WK14" s="100"/>
      <c r="WL14" s="100"/>
      <c r="WM14" s="100"/>
      <c r="WN14" s="100"/>
      <c r="WO14" s="100"/>
      <c r="WP14" s="100"/>
      <c r="WQ14" s="100"/>
      <c r="WR14" s="100"/>
      <c r="WS14" s="100"/>
      <c r="WT14" s="100"/>
      <c r="WU14" s="100"/>
      <c r="WV14" s="100"/>
      <c r="WW14" s="100"/>
      <c r="WX14" s="100"/>
      <c r="WY14" s="100"/>
      <c r="WZ14" s="100"/>
      <c r="XA14" s="100"/>
      <c r="XB14" s="100"/>
      <c r="XC14" s="100"/>
      <c r="XD14" s="100"/>
      <c r="XE14" s="100"/>
      <c r="XF14" s="100"/>
      <c r="XG14" s="100"/>
      <c r="XH14" s="100"/>
      <c r="XI14" s="100"/>
      <c r="XJ14" s="100"/>
      <c r="XK14" s="100"/>
      <c r="XL14" s="100"/>
      <c r="XM14" s="100"/>
      <c r="XN14" s="100"/>
      <c r="XO14" s="100"/>
      <c r="XP14" s="100"/>
      <c r="XQ14" s="100"/>
      <c r="XR14" s="100"/>
      <c r="XS14" s="100"/>
      <c r="XT14" s="100"/>
      <c r="XU14" s="100"/>
      <c r="XV14" s="100"/>
      <c r="XW14" s="100"/>
      <c r="XX14" s="100"/>
      <c r="XY14" s="100"/>
      <c r="XZ14" s="100"/>
      <c r="YA14" s="100"/>
      <c r="YB14" s="100"/>
      <c r="YC14" s="100"/>
      <c r="YD14" s="100"/>
      <c r="YE14" s="100"/>
      <c r="YF14" s="100"/>
      <c r="YG14" s="100"/>
      <c r="YH14" s="100"/>
      <c r="YI14" s="100"/>
      <c r="YJ14" s="100"/>
      <c r="YK14" s="100"/>
      <c r="YL14" s="100"/>
      <c r="YM14" s="100"/>
      <c r="YN14" s="100"/>
      <c r="YO14" s="100"/>
      <c r="YP14" s="100"/>
      <c r="YQ14" s="100"/>
      <c r="YR14" s="100"/>
      <c r="YS14" s="100"/>
      <c r="YT14" s="100"/>
      <c r="YU14" s="100"/>
      <c r="YV14" s="100"/>
      <c r="YW14" s="100"/>
      <c r="YX14" s="100"/>
      <c r="YY14" s="100"/>
      <c r="YZ14" s="100"/>
      <c r="ZA14" s="100"/>
      <c r="ZB14" s="100"/>
      <c r="ZC14" s="100"/>
      <c r="ZD14" s="100"/>
      <c r="ZE14" s="100"/>
      <c r="ZF14" s="100"/>
      <c r="ZG14" s="100"/>
      <c r="ZH14" s="100"/>
      <c r="ZI14" s="100"/>
      <c r="ZJ14" s="100"/>
      <c r="ZK14" s="100"/>
      <c r="ZL14" s="100"/>
      <c r="ZM14" s="100"/>
      <c r="ZN14" s="100"/>
      <c r="ZO14" s="100"/>
      <c r="ZP14" s="100"/>
      <c r="ZQ14" s="100"/>
      <c r="ZR14" s="100"/>
      <c r="ZS14" s="100"/>
      <c r="ZT14" s="100"/>
      <c r="ZU14" s="100"/>
      <c r="ZV14" s="100"/>
      <c r="ZW14" s="100"/>
      <c r="ZX14" s="100"/>
      <c r="ZY14" s="100"/>
      <c r="ZZ14" s="100"/>
    </row>
    <row r="15" spans="1:702" ht="15.95" customHeight="1" x14ac:dyDescent="0.25">
      <c r="A15" s="166">
        <v>661</v>
      </c>
      <c r="B15" s="183" t="s">
        <v>379</v>
      </c>
      <c r="C15" s="88" t="s">
        <v>466</v>
      </c>
      <c r="D15" s="93">
        <v>600</v>
      </c>
      <c r="E15" s="93">
        <v>600</v>
      </c>
      <c r="F15" s="93">
        <v>2000</v>
      </c>
      <c r="G15" s="93">
        <v>2000</v>
      </c>
      <c r="H15" s="93">
        <v>0</v>
      </c>
      <c r="I15" s="93">
        <v>2000</v>
      </c>
      <c r="J15" s="93">
        <v>300</v>
      </c>
      <c r="K15" s="93">
        <v>-1700</v>
      </c>
      <c r="L15" s="93">
        <v>50</v>
      </c>
      <c r="M15" s="93">
        <v>15</v>
      </c>
      <c r="N15" s="93">
        <v>0</v>
      </c>
      <c r="O15" s="93">
        <v>0</v>
      </c>
      <c r="P15" s="94">
        <v>0</v>
      </c>
      <c r="Q15" s="93">
        <v>0</v>
      </c>
      <c r="R15" s="93">
        <v>0</v>
      </c>
      <c r="S15" s="94">
        <v>0</v>
      </c>
      <c r="T15" s="93">
        <v>0</v>
      </c>
      <c r="U15" s="93">
        <v>0</v>
      </c>
      <c r="V15" s="94">
        <v>0</v>
      </c>
      <c r="W15" s="93">
        <v>0</v>
      </c>
      <c r="X15" s="93">
        <v>0</v>
      </c>
      <c r="Y15" s="94">
        <v>0</v>
      </c>
      <c r="Z15" s="93">
        <v>0</v>
      </c>
      <c r="AA15" s="93">
        <v>0</v>
      </c>
      <c r="AB15" s="94">
        <v>0</v>
      </c>
      <c r="AC15" s="93">
        <v>0</v>
      </c>
      <c r="AD15" s="93">
        <v>0</v>
      </c>
      <c r="AE15" s="94">
        <v>0</v>
      </c>
      <c r="AF15" s="93">
        <v>0</v>
      </c>
      <c r="AG15" s="93">
        <v>0</v>
      </c>
      <c r="AH15" s="94">
        <v>0</v>
      </c>
      <c r="AI15" s="93">
        <v>0</v>
      </c>
      <c r="AJ15" s="93">
        <v>0</v>
      </c>
      <c r="AK15" s="94">
        <v>0</v>
      </c>
      <c r="AL15" s="93">
        <v>0</v>
      </c>
      <c r="AM15" s="93">
        <v>0</v>
      </c>
      <c r="AN15" s="94">
        <v>0</v>
      </c>
      <c r="AO15" s="93">
        <v>0</v>
      </c>
      <c r="AP15" s="93">
        <v>0</v>
      </c>
      <c r="AQ15" s="94">
        <v>0</v>
      </c>
      <c r="AR15" s="93">
        <v>0</v>
      </c>
      <c r="AS15" s="93">
        <v>0</v>
      </c>
      <c r="AT15" s="94">
        <v>0</v>
      </c>
      <c r="AU15" s="93">
        <v>0</v>
      </c>
      <c r="AV15" s="93">
        <v>0</v>
      </c>
      <c r="AW15" s="94">
        <v>0</v>
      </c>
      <c r="AX15" s="93">
        <v>0</v>
      </c>
      <c r="AY15" s="93">
        <v>0</v>
      </c>
      <c r="AZ15" s="94">
        <v>0</v>
      </c>
      <c r="BA15" s="93">
        <v>0</v>
      </c>
      <c r="BB15" s="93">
        <v>0</v>
      </c>
      <c r="BC15" s="94">
        <v>0</v>
      </c>
      <c r="BD15" s="93">
        <v>0</v>
      </c>
      <c r="BE15" s="93">
        <v>0</v>
      </c>
      <c r="BF15" s="94">
        <v>0</v>
      </c>
      <c r="BG15" s="93">
        <v>2000</v>
      </c>
      <c r="BH15" s="93">
        <v>300</v>
      </c>
      <c r="BI15" s="94">
        <v>0.15</v>
      </c>
      <c r="BJ15" s="93">
        <v>0</v>
      </c>
      <c r="BK15" s="93">
        <v>0</v>
      </c>
      <c r="BL15" s="94">
        <v>0</v>
      </c>
      <c r="BM15" s="93">
        <v>0</v>
      </c>
      <c r="BN15" s="93">
        <v>0</v>
      </c>
      <c r="BO15" s="94">
        <v>0</v>
      </c>
      <c r="BP15" s="93">
        <v>0</v>
      </c>
      <c r="BQ15" s="93">
        <v>0</v>
      </c>
      <c r="BR15" s="94">
        <v>0</v>
      </c>
      <c r="BS15" s="93">
        <v>0</v>
      </c>
      <c r="BT15" s="93">
        <v>0</v>
      </c>
      <c r="BU15" s="94">
        <v>0</v>
      </c>
      <c r="BV15" s="93">
        <v>0</v>
      </c>
      <c r="BW15" s="93">
        <v>0</v>
      </c>
      <c r="BX15" s="94">
        <v>0</v>
      </c>
      <c r="BY15" s="93">
        <v>0</v>
      </c>
      <c r="BZ15" s="93">
        <v>0</v>
      </c>
      <c r="CA15" s="94">
        <v>0</v>
      </c>
      <c r="CB15" s="93">
        <v>0</v>
      </c>
      <c r="CC15" s="93">
        <v>0</v>
      </c>
      <c r="CD15" s="94">
        <v>0</v>
      </c>
      <c r="CE15" s="93">
        <v>0</v>
      </c>
      <c r="CF15" s="93">
        <v>0</v>
      </c>
      <c r="CG15" s="94">
        <v>0</v>
      </c>
      <c r="CH15" s="93">
        <v>0</v>
      </c>
      <c r="CI15" s="93">
        <v>0</v>
      </c>
      <c r="CJ15" s="94">
        <v>0</v>
      </c>
      <c r="CK15" s="100">
        <f t="shared" si="0"/>
        <v>300</v>
      </c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3"/>
      <c r="DR15" s="93"/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3"/>
      <c r="EL15" s="93"/>
      <c r="EM15" s="93"/>
      <c r="EN15" s="93"/>
      <c r="EO15" s="93"/>
      <c r="EP15" s="93"/>
      <c r="EQ15" s="93"/>
      <c r="ER15" s="93"/>
      <c r="ES15" s="93"/>
      <c r="ET15" s="93"/>
      <c r="EU15" s="93"/>
      <c r="EV15" s="93"/>
      <c r="EW15" s="93"/>
      <c r="EX15" s="93"/>
      <c r="EY15" s="93"/>
      <c r="EZ15" s="93"/>
      <c r="FA15" s="93"/>
      <c r="FB15" s="93"/>
      <c r="FC15" s="93"/>
      <c r="FD15" s="93"/>
      <c r="FE15" s="93"/>
      <c r="FF15" s="93"/>
      <c r="FG15" s="93"/>
      <c r="FH15" s="93"/>
      <c r="FI15" s="93"/>
      <c r="FJ15" s="93"/>
      <c r="FK15" s="93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3"/>
      <c r="GD15" s="93"/>
      <c r="GE15" s="93"/>
      <c r="GF15" s="93"/>
      <c r="GG15" s="93"/>
      <c r="GH15" s="93"/>
      <c r="GI15" s="93"/>
      <c r="GJ15" s="93"/>
      <c r="GK15" s="93"/>
      <c r="GL15" s="93"/>
      <c r="GM15" s="93"/>
      <c r="GN15" s="93"/>
      <c r="GO15" s="93"/>
      <c r="GP15" s="93"/>
      <c r="GQ15" s="93"/>
      <c r="GR15" s="93"/>
      <c r="GS15" s="93"/>
      <c r="GT15" s="93"/>
      <c r="GU15" s="93"/>
      <c r="GV15" s="93"/>
      <c r="GW15" s="93"/>
      <c r="GX15" s="93"/>
      <c r="GY15" s="93"/>
      <c r="GZ15" s="93"/>
      <c r="HA15" s="93"/>
      <c r="HB15" s="93"/>
      <c r="HC15" s="93"/>
      <c r="HD15" s="93"/>
      <c r="HE15" s="93"/>
      <c r="HF15" s="93"/>
      <c r="HG15" s="93"/>
      <c r="HH15" s="93"/>
      <c r="HI15" s="93"/>
      <c r="HJ15" s="93"/>
      <c r="HK15" s="93"/>
      <c r="HL15" s="93"/>
      <c r="HM15" s="93"/>
      <c r="HN15" s="93"/>
      <c r="HO15" s="93"/>
      <c r="HP15" s="93"/>
      <c r="HQ15" s="93"/>
      <c r="HR15" s="93"/>
      <c r="HS15" s="93"/>
      <c r="HT15" s="93"/>
      <c r="HU15" s="93"/>
      <c r="HV15" s="93"/>
      <c r="HW15" s="93"/>
      <c r="HX15" s="93"/>
      <c r="HY15" s="93"/>
      <c r="HZ15" s="93"/>
      <c r="IA15" s="93"/>
      <c r="IB15" s="93"/>
      <c r="IC15" s="93"/>
      <c r="ID15" s="93"/>
      <c r="IE15" s="93"/>
      <c r="IF15" s="93"/>
      <c r="IG15" s="93"/>
      <c r="IH15" s="93"/>
      <c r="II15" s="93"/>
      <c r="IJ15" s="93"/>
      <c r="IK15" s="93"/>
      <c r="IL15" s="93"/>
      <c r="IM15" s="93"/>
      <c r="IN15" s="93"/>
      <c r="IO15" s="93"/>
      <c r="IP15" s="93"/>
      <c r="IQ15" s="93"/>
      <c r="IR15" s="93"/>
      <c r="IS15" s="93"/>
      <c r="IT15" s="93"/>
      <c r="IU15" s="93"/>
      <c r="IV15" s="93"/>
      <c r="IW15" s="93"/>
      <c r="IX15" s="93"/>
      <c r="IY15" s="93"/>
      <c r="IZ15" s="93"/>
      <c r="JA15" s="93"/>
      <c r="JB15" s="93"/>
      <c r="JC15" s="93"/>
      <c r="JD15" s="93"/>
      <c r="JE15" s="93"/>
      <c r="JF15" s="93"/>
      <c r="JG15" s="93"/>
      <c r="JH15" s="93"/>
      <c r="JI15" s="93"/>
      <c r="JJ15" s="93"/>
      <c r="JK15" s="93"/>
      <c r="JL15" s="93"/>
      <c r="JM15" s="93"/>
      <c r="JN15" s="93"/>
      <c r="JO15" s="93"/>
      <c r="JP15" s="93"/>
      <c r="JQ15" s="93"/>
      <c r="JR15" s="93"/>
      <c r="JS15" s="93"/>
      <c r="JT15" s="93"/>
      <c r="JU15" s="93"/>
      <c r="JV15" s="93"/>
      <c r="JW15" s="93"/>
      <c r="JX15" s="93"/>
      <c r="JY15" s="93"/>
      <c r="JZ15" s="93"/>
      <c r="KA15" s="93"/>
      <c r="KB15" s="93"/>
      <c r="KC15" s="93"/>
      <c r="KD15" s="93"/>
      <c r="KE15" s="93"/>
      <c r="KF15" s="93"/>
      <c r="KG15" s="93"/>
      <c r="KH15" s="93"/>
      <c r="KI15" s="93"/>
      <c r="KJ15" s="93"/>
      <c r="KK15" s="93"/>
      <c r="KL15" s="93"/>
      <c r="KM15" s="93"/>
      <c r="KN15" s="93"/>
      <c r="KO15" s="93"/>
      <c r="KP15" s="93"/>
      <c r="KQ15" s="93"/>
      <c r="KR15" s="93"/>
      <c r="KS15" s="93"/>
      <c r="KT15" s="93"/>
      <c r="KU15" s="93"/>
      <c r="KV15" s="93"/>
      <c r="KW15" s="93"/>
      <c r="KX15" s="93"/>
      <c r="KY15" s="93"/>
      <c r="KZ15" s="93"/>
      <c r="LA15" s="93"/>
      <c r="LB15" s="93"/>
      <c r="LC15" s="93"/>
      <c r="LD15" s="93"/>
      <c r="LE15" s="93"/>
      <c r="LF15" s="93"/>
      <c r="LG15" s="93"/>
      <c r="LH15" s="93"/>
      <c r="LI15" s="93"/>
      <c r="LJ15" s="93"/>
      <c r="LK15" s="93"/>
      <c r="LL15" s="93"/>
      <c r="LM15" s="93"/>
      <c r="LN15" s="93"/>
      <c r="LO15" s="93"/>
      <c r="LP15" s="93"/>
      <c r="LQ15" s="93"/>
      <c r="LR15" s="93"/>
      <c r="LS15" s="93"/>
      <c r="LT15" s="93"/>
      <c r="LU15" s="93"/>
      <c r="LV15" s="93"/>
      <c r="LW15" s="93"/>
      <c r="LX15" s="93"/>
      <c r="LY15" s="93"/>
      <c r="LZ15" s="93"/>
      <c r="MA15" s="93"/>
      <c r="MB15" s="93"/>
      <c r="MC15" s="93"/>
      <c r="MD15" s="93"/>
      <c r="ME15" s="93"/>
      <c r="MF15" s="93"/>
      <c r="MG15" s="93"/>
      <c r="MH15" s="93"/>
      <c r="MI15" s="93"/>
      <c r="MJ15" s="93"/>
      <c r="MK15" s="93"/>
      <c r="ML15" s="93"/>
      <c r="MM15" s="93"/>
      <c r="MN15" s="93"/>
      <c r="MO15" s="93"/>
      <c r="MP15" s="93"/>
      <c r="MQ15" s="93"/>
      <c r="MR15" s="93"/>
      <c r="MS15" s="93"/>
      <c r="MT15" s="93"/>
      <c r="MU15" s="93"/>
      <c r="MV15" s="93"/>
      <c r="MW15" s="93"/>
      <c r="MX15" s="93"/>
      <c r="MY15" s="93"/>
      <c r="MZ15" s="93"/>
      <c r="NA15" s="93"/>
      <c r="NB15" s="93"/>
      <c r="NC15" s="93"/>
      <c r="ND15" s="93"/>
      <c r="NE15" s="93"/>
      <c r="NF15" s="93"/>
      <c r="NG15" s="93"/>
      <c r="NH15" s="93"/>
      <c r="NI15" s="93"/>
      <c r="NJ15" s="93"/>
      <c r="NK15" s="93"/>
      <c r="NL15" s="93"/>
      <c r="NM15" s="93"/>
      <c r="NN15" s="93"/>
      <c r="NO15" s="93"/>
      <c r="NP15" s="93"/>
      <c r="NQ15" s="93"/>
      <c r="NR15" s="93"/>
      <c r="NS15" s="93"/>
      <c r="NT15" s="93"/>
      <c r="NU15" s="93"/>
      <c r="NV15" s="93"/>
      <c r="NW15" s="93"/>
      <c r="NX15" s="93"/>
      <c r="NY15" s="93"/>
      <c r="NZ15" s="93"/>
      <c r="OA15" s="93"/>
      <c r="OB15" s="93"/>
      <c r="OC15" s="93"/>
      <c r="OD15" s="93"/>
      <c r="OE15" s="93"/>
      <c r="OF15" s="93"/>
      <c r="OG15" s="93"/>
      <c r="OH15" s="93"/>
      <c r="OI15" s="93"/>
      <c r="OJ15" s="93"/>
      <c r="OK15" s="93"/>
      <c r="OL15" s="93"/>
      <c r="OM15" s="93"/>
      <c r="ON15" s="93"/>
      <c r="OO15" s="93"/>
      <c r="OP15" s="93"/>
      <c r="OQ15" s="93"/>
      <c r="OR15" s="93"/>
      <c r="OS15" s="93"/>
      <c r="OT15" s="93"/>
      <c r="OU15" s="93"/>
      <c r="OV15" s="93"/>
      <c r="OW15" s="93"/>
      <c r="OX15" s="93"/>
      <c r="OY15" s="93"/>
      <c r="OZ15" s="93"/>
      <c r="PA15" s="93"/>
      <c r="PB15" s="93"/>
      <c r="PC15" s="93"/>
      <c r="PD15" s="93"/>
      <c r="PE15" s="93"/>
      <c r="PF15" s="93"/>
      <c r="PG15" s="93"/>
      <c r="PH15" s="93"/>
      <c r="PI15" s="93"/>
      <c r="PJ15" s="93"/>
      <c r="PK15" s="93"/>
      <c r="PL15" s="93"/>
      <c r="PM15" s="93"/>
      <c r="PN15" s="93"/>
      <c r="PO15" s="93"/>
      <c r="PP15" s="93"/>
      <c r="PQ15" s="93"/>
      <c r="PR15" s="93"/>
      <c r="PS15" s="93"/>
      <c r="PT15" s="93"/>
      <c r="PU15" s="93"/>
      <c r="PV15" s="93"/>
      <c r="PW15" s="93"/>
      <c r="PX15" s="93"/>
      <c r="PY15" s="93"/>
      <c r="PZ15" s="93"/>
      <c r="QA15" s="93"/>
      <c r="QB15" s="93"/>
      <c r="QC15" s="93"/>
      <c r="QD15" s="93"/>
      <c r="QE15" s="93"/>
      <c r="QF15" s="93"/>
      <c r="QG15" s="93"/>
      <c r="QH15" s="93"/>
      <c r="QI15" s="93"/>
      <c r="QJ15" s="93"/>
      <c r="QK15" s="93"/>
      <c r="QL15" s="93"/>
      <c r="QM15" s="93"/>
      <c r="QN15" s="93"/>
      <c r="QO15" s="93"/>
      <c r="QP15" s="93"/>
      <c r="QQ15" s="93"/>
      <c r="QR15" s="93"/>
      <c r="QS15" s="93"/>
      <c r="QT15" s="93"/>
      <c r="QU15" s="93"/>
      <c r="QV15" s="93"/>
      <c r="QW15" s="93"/>
      <c r="QX15" s="93"/>
      <c r="QY15" s="93"/>
      <c r="QZ15" s="93"/>
      <c r="RA15" s="93"/>
      <c r="RB15" s="93"/>
      <c r="RC15" s="93"/>
      <c r="RD15" s="93"/>
      <c r="RE15" s="93"/>
      <c r="RF15" s="93"/>
      <c r="RG15" s="93"/>
      <c r="RH15" s="93"/>
      <c r="RI15" s="93"/>
      <c r="RJ15" s="93"/>
      <c r="RK15" s="93"/>
      <c r="RL15" s="93"/>
      <c r="RM15" s="93"/>
      <c r="RN15" s="93"/>
      <c r="RO15" s="93"/>
      <c r="RP15" s="93"/>
      <c r="RQ15" s="93"/>
      <c r="RR15" s="93"/>
      <c r="RS15" s="93"/>
      <c r="RT15" s="93"/>
      <c r="RU15" s="93"/>
      <c r="RV15" s="93"/>
      <c r="RW15" s="93"/>
      <c r="RX15" s="93"/>
      <c r="RY15" s="93"/>
      <c r="RZ15" s="93"/>
      <c r="SA15" s="93"/>
      <c r="SB15" s="93"/>
      <c r="SC15" s="93"/>
      <c r="SD15" s="93"/>
      <c r="SE15" s="93"/>
      <c r="SF15" s="93"/>
      <c r="SG15" s="93"/>
      <c r="SH15" s="93"/>
      <c r="SI15" s="93"/>
      <c r="SJ15" s="93"/>
      <c r="SK15" s="93"/>
      <c r="SL15" s="93"/>
      <c r="SM15" s="93"/>
      <c r="SN15" s="93"/>
      <c r="SO15" s="93"/>
      <c r="SP15" s="93"/>
      <c r="SQ15" s="93"/>
      <c r="SR15" s="93"/>
      <c r="SS15" s="93"/>
      <c r="ST15" s="93"/>
      <c r="SU15" s="93"/>
      <c r="SV15" s="93"/>
      <c r="SW15" s="93"/>
      <c r="SX15" s="93"/>
      <c r="SY15" s="93"/>
      <c r="SZ15" s="93"/>
      <c r="TA15" s="93"/>
      <c r="TB15" s="93"/>
      <c r="TC15" s="93"/>
      <c r="TD15" s="93"/>
      <c r="TE15" s="93"/>
      <c r="TF15" s="93"/>
      <c r="TG15" s="93"/>
      <c r="TH15" s="93"/>
      <c r="TI15" s="93"/>
      <c r="TJ15" s="93"/>
      <c r="TK15" s="93"/>
      <c r="TL15" s="93"/>
      <c r="TM15" s="93"/>
      <c r="TN15" s="93"/>
      <c r="TO15" s="93"/>
      <c r="TP15" s="93"/>
      <c r="TQ15" s="93"/>
      <c r="TR15" s="93"/>
      <c r="TS15" s="93"/>
      <c r="TT15" s="93"/>
      <c r="TU15" s="93"/>
      <c r="TV15" s="93"/>
      <c r="TW15" s="93"/>
      <c r="TX15" s="93"/>
      <c r="TY15" s="93"/>
      <c r="TZ15" s="93"/>
      <c r="UA15" s="93"/>
      <c r="UB15" s="93"/>
      <c r="UC15" s="93"/>
      <c r="UD15" s="93"/>
      <c r="UE15" s="93"/>
      <c r="UF15" s="93"/>
      <c r="UG15" s="93"/>
      <c r="UH15" s="93"/>
      <c r="UI15" s="93"/>
      <c r="UJ15" s="93"/>
      <c r="UK15" s="93"/>
      <c r="UL15" s="93"/>
      <c r="UM15" s="93"/>
      <c r="UN15" s="93"/>
      <c r="UO15" s="93"/>
      <c r="UP15" s="93"/>
      <c r="UQ15" s="93"/>
      <c r="UR15" s="93"/>
      <c r="US15" s="93"/>
      <c r="UT15" s="93"/>
      <c r="UU15" s="93"/>
      <c r="UV15" s="93"/>
      <c r="UW15" s="93"/>
      <c r="UX15" s="93"/>
      <c r="UY15" s="93"/>
      <c r="UZ15" s="93"/>
      <c r="VA15" s="93"/>
      <c r="VB15" s="93"/>
      <c r="VC15" s="93"/>
      <c r="VD15" s="93"/>
      <c r="VE15" s="93"/>
      <c r="VF15" s="93"/>
      <c r="VG15" s="93"/>
      <c r="VH15" s="93"/>
      <c r="VI15" s="93"/>
      <c r="VJ15" s="93"/>
      <c r="VK15" s="93"/>
      <c r="VL15" s="93"/>
      <c r="VM15" s="93"/>
      <c r="VN15" s="93"/>
      <c r="VO15" s="93"/>
      <c r="VP15" s="93"/>
      <c r="VQ15" s="93"/>
      <c r="VR15" s="93"/>
      <c r="VS15" s="93"/>
      <c r="VT15" s="93"/>
      <c r="VU15" s="93"/>
      <c r="VV15" s="93"/>
      <c r="VW15" s="93"/>
      <c r="VX15" s="93"/>
      <c r="VY15" s="93"/>
      <c r="VZ15" s="93"/>
      <c r="WA15" s="93"/>
      <c r="WB15" s="93"/>
      <c r="WC15" s="93"/>
      <c r="WD15" s="93"/>
      <c r="WE15" s="93"/>
      <c r="WF15" s="93"/>
      <c r="WG15" s="93"/>
      <c r="WH15" s="93"/>
      <c r="WI15" s="93"/>
      <c r="WJ15" s="93"/>
      <c r="WK15" s="93"/>
      <c r="WL15" s="93"/>
      <c r="WM15" s="93"/>
      <c r="WN15" s="93"/>
      <c r="WO15" s="93"/>
      <c r="WP15" s="93"/>
      <c r="WQ15" s="93"/>
      <c r="WR15" s="93"/>
      <c r="WS15" s="93"/>
      <c r="WT15" s="93"/>
      <c r="WU15" s="93"/>
      <c r="WV15" s="93"/>
      <c r="WW15" s="93"/>
      <c r="WX15" s="93"/>
      <c r="WY15" s="93"/>
      <c r="WZ15" s="93"/>
      <c r="XA15" s="93"/>
      <c r="XB15" s="93"/>
      <c r="XC15" s="93"/>
      <c r="XD15" s="93"/>
      <c r="XE15" s="93"/>
      <c r="XF15" s="93"/>
      <c r="XG15" s="93"/>
      <c r="XH15" s="93"/>
      <c r="XI15" s="93"/>
      <c r="XJ15" s="93"/>
      <c r="XK15" s="93"/>
      <c r="XL15" s="93"/>
      <c r="XM15" s="93"/>
      <c r="XN15" s="93"/>
      <c r="XO15" s="93"/>
      <c r="XP15" s="93"/>
      <c r="XQ15" s="93"/>
      <c r="XR15" s="93"/>
      <c r="XS15" s="93"/>
      <c r="XT15" s="93"/>
      <c r="XU15" s="93"/>
      <c r="XV15" s="93"/>
      <c r="XW15" s="93"/>
      <c r="XX15" s="93"/>
      <c r="XY15" s="93"/>
      <c r="XZ15" s="93"/>
      <c r="YA15" s="93"/>
      <c r="YB15" s="93"/>
      <c r="YC15" s="93"/>
      <c r="YD15" s="93"/>
      <c r="YE15" s="93"/>
      <c r="YF15" s="93"/>
      <c r="YG15" s="93"/>
      <c r="YH15" s="93"/>
      <c r="YI15" s="93"/>
      <c r="YJ15" s="93"/>
      <c r="YK15" s="93"/>
      <c r="YL15" s="93"/>
      <c r="YM15" s="93"/>
      <c r="YN15" s="93"/>
      <c r="YO15" s="93"/>
      <c r="YP15" s="93"/>
      <c r="YQ15" s="93"/>
      <c r="YR15" s="93"/>
      <c r="YS15" s="93"/>
      <c r="YT15" s="93"/>
      <c r="YU15" s="93"/>
      <c r="YV15" s="93"/>
      <c r="YW15" s="93"/>
      <c r="YX15" s="93"/>
      <c r="YY15" s="93"/>
      <c r="YZ15" s="93"/>
      <c r="ZA15" s="93"/>
      <c r="ZB15" s="93"/>
      <c r="ZC15" s="93"/>
      <c r="ZD15" s="93"/>
      <c r="ZE15" s="93"/>
      <c r="ZF15" s="93"/>
      <c r="ZG15" s="93"/>
      <c r="ZH15" s="93"/>
      <c r="ZI15" s="93"/>
      <c r="ZJ15" s="93"/>
      <c r="ZK15" s="93"/>
      <c r="ZL15" s="93"/>
      <c r="ZM15" s="93"/>
      <c r="ZN15" s="93"/>
      <c r="ZO15" s="93"/>
      <c r="ZP15" s="93"/>
      <c r="ZQ15" s="93"/>
      <c r="ZR15" s="93"/>
      <c r="ZS15" s="93"/>
      <c r="ZT15" s="93"/>
      <c r="ZU15" s="93"/>
      <c r="ZV15" s="93"/>
      <c r="ZW15" s="93"/>
      <c r="ZX15" s="93"/>
      <c r="ZY15" s="93"/>
      <c r="ZZ15" s="93"/>
    </row>
    <row r="16" spans="1:702" ht="15.95" customHeight="1" x14ac:dyDescent="0.25">
      <c r="A16" s="166">
        <v>663</v>
      </c>
      <c r="B16" s="183" t="s">
        <v>467</v>
      </c>
      <c r="C16" s="88" t="s">
        <v>468</v>
      </c>
      <c r="D16" s="93">
        <v>8992.23</v>
      </c>
      <c r="E16" s="93">
        <v>8992.23</v>
      </c>
      <c r="F16" s="93">
        <v>30000</v>
      </c>
      <c r="G16" s="93">
        <v>30000</v>
      </c>
      <c r="H16" s="93">
        <v>0</v>
      </c>
      <c r="I16" s="93">
        <v>30000</v>
      </c>
      <c r="J16" s="93">
        <v>8368</v>
      </c>
      <c r="K16" s="93">
        <v>-21632</v>
      </c>
      <c r="L16" s="93">
        <v>93.06</v>
      </c>
      <c r="M16" s="93">
        <v>27.89</v>
      </c>
      <c r="N16" s="93">
        <v>0</v>
      </c>
      <c r="O16" s="93">
        <v>0</v>
      </c>
      <c r="P16" s="94">
        <v>0</v>
      </c>
      <c r="Q16" s="93">
        <v>0</v>
      </c>
      <c r="R16" s="93">
        <v>0</v>
      </c>
      <c r="S16" s="94">
        <v>0</v>
      </c>
      <c r="T16" s="93">
        <v>0</v>
      </c>
      <c r="U16" s="93">
        <v>0</v>
      </c>
      <c r="V16" s="94">
        <v>0</v>
      </c>
      <c r="W16" s="93">
        <v>0</v>
      </c>
      <c r="X16" s="93">
        <v>0</v>
      </c>
      <c r="Y16" s="94">
        <v>0</v>
      </c>
      <c r="Z16" s="93">
        <v>0</v>
      </c>
      <c r="AA16" s="93">
        <v>0</v>
      </c>
      <c r="AB16" s="94">
        <v>0</v>
      </c>
      <c r="AC16" s="93">
        <v>0</v>
      </c>
      <c r="AD16" s="93">
        <v>0</v>
      </c>
      <c r="AE16" s="94">
        <v>0</v>
      </c>
      <c r="AF16" s="93">
        <v>0</v>
      </c>
      <c r="AG16" s="93">
        <v>0</v>
      </c>
      <c r="AH16" s="94">
        <v>0</v>
      </c>
      <c r="AI16" s="93">
        <v>0</v>
      </c>
      <c r="AJ16" s="93">
        <v>0</v>
      </c>
      <c r="AK16" s="94">
        <v>0</v>
      </c>
      <c r="AL16" s="93">
        <v>0</v>
      </c>
      <c r="AM16" s="93">
        <v>0</v>
      </c>
      <c r="AN16" s="94">
        <v>0</v>
      </c>
      <c r="AO16" s="93">
        <v>0</v>
      </c>
      <c r="AP16" s="93">
        <v>0</v>
      </c>
      <c r="AQ16" s="94">
        <v>0</v>
      </c>
      <c r="AR16" s="93">
        <v>0</v>
      </c>
      <c r="AS16" s="93">
        <v>0</v>
      </c>
      <c r="AT16" s="94">
        <v>0</v>
      </c>
      <c r="AU16" s="93">
        <v>0</v>
      </c>
      <c r="AV16" s="93">
        <v>0</v>
      </c>
      <c r="AW16" s="94">
        <v>0</v>
      </c>
      <c r="AX16" s="93">
        <v>0</v>
      </c>
      <c r="AY16" s="93">
        <v>0</v>
      </c>
      <c r="AZ16" s="94">
        <v>0</v>
      </c>
      <c r="BA16" s="93">
        <v>0</v>
      </c>
      <c r="BB16" s="93">
        <v>0</v>
      </c>
      <c r="BC16" s="94">
        <v>0</v>
      </c>
      <c r="BD16" s="93">
        <v>0</v>
      </c>
      <c r="BE16" s="93">
        <v>0</v>
      </c>
      <c r="BF16" s="94">
        <v>0</v>
      </c>
      <c r="BG16" s="93">
        <v>0</v>
      </c>
      <c r="BH16" s="93">
        <v>1300</v>
      </c>
      <c r="BI16" s="94">
        <v>0</v>
      </c>
      <c r="BJ16" s="93">
        <v>0</v>
      </c>
      <c r="BK16" s="93">
        <v>0</v>
      </c>
      <c r="BL16" s="94">
        <v>0</v>
      </c>
      <c r="BM16" s="93">
        <v>0</v>
      </c>
      <c r="BN16" s="93">
        <v>0</v>
      </c>
      <c r="BO16" s="94">
        <v>0</v>
      </c>
      <c r="BP16" s="93">
        <v>0</v>
      </c>
      <c r="BQ16" s="93">
        <v>450</v>
      </c>
      <c r="BR16" s="94">
        <v>0</v>
      </c>
      <c r="BS16" s="93">
        <v>0</v>
      </c>
      <c r="BT16" s="93">
        <v>0</v>
      </c>
      <c r="BU16" s="94">
        <v>0</v>
      </c>
      <c r="BV16" s="93">
        <v>0</v>
      </c>
      <c r="BW16" s="93">
        <v>0</v>
      </c>
      <c r="BX16" s="94">
        <v>0</v>
      </c>
      <c r="BY16" s="93">
        <v>30000</v>
      </c>
      <c r="BZ16" s="93">
        <v>6618</v>
      </c>
      <c r="CA16" s="94">
        <v>0.22059999999999999</v>
      </c>
      <c r="CB16" s="93">
        <v>0</v>
      </c>
      <c r="CC16" s="93">
        <v>0</v>
      </c>
      <c r="CD16" s="94">
        <v>0</v>
      </c>
      <c r="CE16" s="93">
        <v>0</v>
      </c>
      <c r="CF16" s="93">
        <v>0</v>
      </c>
      <c r="CG16" s="94">
        <v>0</v>
      </c>
      <c r="CH16" s="93">
        <v>0</v>
      </c>
      <c r="CI16" s="93">
        <v>0</v>
      </c>
      <c r="CJ16" s="94">
        <v>0</v>
      </c>
      <c r="CK16" s="100">
        <f t="shared" si="0"/>
        <v>8368</v>
      </c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  <c r="IJ16" s="93"/>
      <c r="IK16" s="93"/>
      <c r="IL16" s="93"/>
      <c r="IM16" s="93"/>
      <c r="IN16" s="93"/>
      <c r="IO16" s="93"/>
      <c r="IP16" s="93"/>
      <c r="IQ16" s="93"/>
      <c r="IR16" s="93"/>
      <c r="IS16" s="93"/>
      <c r="IT16" s="93"/>
      <c r="IU16" s="93"/>
      <c r="IV16" s="93"/>
      <c r="IW16" s="93"/>
      <c r="IX16" s="93"/>
      <c r="IY16" s="93"/>
      <c r="IZ16" s="93"/>
      <c r="JA16" s="93"/>
      <c r="JB16" s="93"/>
      <c r="JC16" s="93"/>
      <c r="JD16" s="93"/>
      <c r="JE16" s="93"/>
      <c r="JF16" s="93"/>
      <c r="JG16" s="93"/>
      <c r="JH16" s="93"/>
      <c r="JI16" s="93"/>
      <c r="JJ16" s="93"/>
      <c r="JK16" s="93"/>
      <c r="JL16" s="93"/>
      <c r="JM16" s="93"/>
      <c r="JN16" s="93"/>
      <c r="JO16" s="93"/>
      <c r="JP16" s="93"/>
      <c r="JQ16" s="93"/>
      <c r="JR16" s="93"/>
      <c r="JS16" s="93"/>
      <c r="JT16" s="93"/>
      <c r="JU16" s="93"/>
      <c r="JV16" s="93"/>
      <c r="JW16" s="93"/>
      <c r="JX16" s="93"/>
      <c r="JY16" s="93"/>
      <c r="JZ16" s="93"/>
      <c r="KA16" s="93"/>
      <c r="KB16" s="93"/>
      <c r="KC16" s="93"/>
      <c r="KD16" s="93"/>
      <c r="KE16" s="93"/>
      <c r="KF16" s="93"/>
      <c r="KG16" s="93"/>
      <c r="KH16" s="93"/>
      <c r="KI16" s="93"/>
      <c r="KJ16" s="93"/>
      <c r="KK16" s="93"/>
      <c r="KL16" s="93"/>
      <c r="KM16" s="93"/>
      <c r="KN16" s="93"/>
      <c r="KO16" s="93"/>
      <c r="KP16" s="93"/>
      <c r="KQ16" s="93"/>
      <c r="KR16" s="93"/>
      <c r="KS16" s="93"/>
      <c r="KT16" s="93"/>
      <c r="KU16" s="93"/>
      <c r="KV16" s="93"/>
      <c r="KW16" s="93"/>
      <c r="KX16" s="93"/>
      <c r="KY16" s="93"/>
      <c r="KZ16" s="93"/>
      <c r="LA16" s="93"/>
      <c r="LB16" s="93"/>
      <c r="LC16" s="93"/>
      <c r="LD16" s="93"/>
      <c r="LE16" s="93"/>
      <c r="LF16" s="93"/>
      <c r="LG16" s="93"/>
      <c r="LH16" s="93"/>
      <c r="LI16" s="93"/>
      <c r="LJ16" s="93"/>
      <c r="LK16" s="93"/>
      <c r="LL16" s="93"/>
      <c r="LM16" s="93"/>
      <c r="LN16" s="93"/>
      <c r="LO16" s="93"/>
      <c r="LP16" s="93"/>
      <c r="LQ16" s="93"/>
      <c r="LR16" s="93"/>
      <c r="LS16" s="93"/>
      <c r="LT16" s="93"/>
      <c r="LU16" s="93"/>
      <c r="LV16" s="93"/>
      <c r="LW16" s="93"/>
      <c r="LX16" s="93"/>
      <c r="LY16" s="93"/>
      <c r="LZ16" s="93"/>
      <c r="MA16" s="93"/>
      <c r="MB16" s="93"/>
      <c r="MC16" s="93"/>
      <c r="MD16" s="93"/>
      <c r="ME16" s="93"/>
      <c r="MF16" s="93"/>
      <c r="MG16" s="93"/>
      <c r="MH16" s="93"/>
      <c r="MI16" s="93"/>
      <c r="MJ16" s="93"/>
      <c r="MK16" s="93"/>
      <c r="ML16" s="93"/>
      <c r="MM16" s="93"/>
      <c r="MN16" s="93"/>
      <c r="MO16" s="93"/>
      <c r="MP16" s="93"/>
      <c r="MQ16" s="93"/>
      <c r="MR16" s="93"/>
      <c r="MS16" s="93"/>
      <c r="MT16" s="93"/>
      <c r="MU16" s="93"/>
      <c r="MV16" s="93"/>
      <c r="MW16" s="93"/>
      <c r="MX16" s="93"/>
      <c r="MY16" s="93"/>
      <c r="MZ16" s="93"/>
      <c r="NA16" s="93"/>
      <c r="NB16" s="93"/>
      <c r="NC16" s="93"/>
      <c r="ND16" s="93"/>
      <c r="NE16" s="93"/>
      <c r="NF16" s="93"/>
      <c r="NG16" s="93"/>
      <c r="NH16" s="93"/>
      <c r="NI16" s="93"/>
      <c r="NJ16" s="93"/>
      <c r="NK16" s="93"/>
      <c r="NL16" s="93"/>
      <c r="NM16" s="93"/>
      <c r="NN16" s="93"/>
      <c r="NO16" s="93"/>
      <c r="NP16" s="93"/>
      <c r="NQ16" s="93"/>
      <c r="NR16" s="93"/>
      <c r="NS16" s="93"/>
      <c r="NT16" s="93"/>
      <c r="NU16" s="93"/>
      <c r="NV16" s="93"/>
      <c r="NW16" s="93"/>
      <c r="NX16" s="93"/>
      <c r="NY16" s="93"/>
      <c r="NZ16" s="93"/>
      <c r="OA16" s="93"/>
      <c r="OB16" s="93"/>
      <c r="OC16" s="93"/>
      <c r="OD16" s="93"/>
      <c r="OE16" s="93"/>
      <c r="OF16" s="93"/>
      <c r="OG16" s="93"/>
      <c r="OH16" s="93"/>
      <c r="OI16" s="93"/>
      <c r="OJ16" s="93"/>
      <c r="OK16" s="93"/>
      <c r="OL16" s="93"/>
      <c r="OM16" s="93"/>
      <c r="ON16" s="93"/>
      <c r="OO16" s="93"/>
      <c r="OP16" s="93"/>
      <c r="OQ16" s="93"/>
      <c r="OR16" s="93"/>
      <c r="OS16" s="93"/>
      <c r="OT16" s="93"/>
      <c r="OU16" s="93"/>
      <c r="OV16" s="93"/>
      <c r="OW16" s="93"/>
      <c r="OX16" s="93"/>
      <c r="OY16" s="93"/>
      <c r="OZ16" s="93"/>
      <c r="PA16" s="93"/>
      <c r="PB16" s="93"/>
      <c r="PC16" s="93"/>
      <c r="PD16" s="93"/>
      <c r="PE16" s="93"/>
      <c r="PF16" s="93"/>
      <c r="PG16" s="93"/>
      <c r="PH16" s="93"/>
      <c r="PI16" s="93"/>
      <c r="PJ16" s="93"/>
      <c r="PK16" s="93"/>
      <c r="PL16" s="93"/>
      <c r="PM16" s="93"/>
      <c r="PN16" s="93"/>
      <c r="PO16" s="93"/>
      <c r="PP16" s="93"/>
      <c r="PQ16" s="93"/>
      <c r="PR16" s="93"/>
      <c r="PS16" s="93"/>
      <c r="PT16" s="93"/>
      <c r="PU16" s="93"/>
      <c r="PV16" s="93"/>
      <c r="PW16" s="93"/>
      <c r="PX16" s="93"/>
      <c r="PY16" s="93"/>
      <c r="PZ16" s="93"/>
      <c r="QA16" s="93"/>
      <c r="QB16" s="93"/>
      <c r="QC16" s="93"/>
      <c r="QD16" s="93"/>
      <c r="QE16" s="93"/>
      <c r="QF16" s="93"/>
      <c r="QG16" s="93"/>
      <c r="QH16" s="93"/>
      <c r="QI16" s="93"/>
      <c r="QJ16" s="93"/>
      <c r="QK16" s="93"/>
      <c r="QL16" s="93"/>
      <c r="QM16" s="93"/>
      <c r="QN16" s="93"/>
      <c r="QO16" s="93"/>
      <c r="QP16" s="93"/>
      <c r="QQ16" s="93"/>
      <c r="QR16" s="93"/>
      <c r="QS16" s="93"/>
      <c r="QT16" s="93"/>
      <c r="QU16" s="93"/>
      <c r="QV16" s="93"/>
      <c r="QW16" s="93"/>
      <c r="QX16" s="93"/>
      <c r="QY16" s="93"/>
      <c r="QZ16" s="93"/>
      <c r="RA16" s="93"/>
      <c r="RB16" s="93"/>
      <c r="RC16" s="93"/>
      <c r="RD16" s="93"/>
      <c r="RE16" s="93"/>
      <c r="RF16" s="93"/>
      <c r="RG16" s="93"/>
      <c r="RH16" s="93"/>
      <c r="RI16" s="93"/>
      <c r="RJ16" s="93"/>
      <c r="RK16" s="93"/>
      <c r="RL16" s="93"/>
      <c r="RM16" s="93"/>
      <c r="RN16" s="93"/>
      <c r="RO16" s="93"/>
      <c r="RP16" s="93"/>
      <c r="RQ16" s="93"/>
      <c r="RR16" s="93"/>
      <c r="RS16" s="93"/>
      <c r="RT16" s="93"/>
      <c r="RU16" s="93"/>
      <c r="RV16" s="93"/>
      <c r="RW16" s="93"/>
      <c r="RX16" s="93"/>
      <c r="RY16" s="93"/>
      <c r="RZ16" s="93"/>
      <c r="SA16" s="93"/>
      <c r="SB16" s="93"/>
      <c r="SC16" s="93"/>
      <c r="SD16" s="93"/>
      <c r="SE16" s="93"/>
      <c r="SF16" s="93"/>
      <c r="SG16" s="93"/>
      <c r="SH16" s="93"/>
      <c r="SI16" s="93"/>
      <c r="SJ16" s="93"/>
      <c r="SK16" s="93"/>
      <c r="SL16" s="93"/>
      <c r="SM16" s="93"/>
      <c r="SN16" s="93"/>
      <c r="SO16" s="93"/>
      <c r="SP16" s="93"/>
      <c r="SQ16" s="93"/>
      <c r="SR16" s="93"/>
      <c r="SS16" s="93"/>
      <c r="ST16" s="93"/>
      <c r="SU16" s="93"/>
      <c r="SV16" s="93"/>
      <c r="SW16" s="93"/>
      <c r="SX16" s="93"/>
      <c r="SY16" s="93"/>
      <c r="SZ16" s="93"/>
      <c r="TA16" s="93"/>
      <c r="TB16" s="93"/>
      <c r="TC16" s="93"/>
      <c r="TD16" s="93"/>
      <c r="TE16" s="93"/>
      <c r="TF16" s="93"/>
      <c r="TG16" s="93"/>
      <c r="TH16" s="93"/>
      <c r="TI16" s="93"/>
      <c r="TJ16" s="93"/>
      <c r="TK16" s="93"/>
      <c r="TL16" s="93"/>
      <c r="TM16" s="93"/>
      <c r="TN16" s="93"/>
      <c r="TO16" s="93"/>
      <c r="TP16" s="93"/>
      <c r="TQ16" s="93"/>
      <c r="TR16" s="93"/>
      <c r="TS16" s="93"/>
      <c r="TT16" s="93"/>
      <c r="TU16" s="93"/>
      <c r="TV16" s="93"/>
      <c r="TW16" s="93"/>
      <c r="TX16" s="93"/>
      <c r="TY16" s="93"/>
      <c r="TZ16" s="93"/>
      <c r="UA16" s="93"/>
      <c r="UB16" s="93"/>
      <c r="UC16" s="93"/>
      <c r="UD16" s="93"/>
      <c r="UE16" s="93"/>
      <c r="UF16" s="93"/>
      <c r="UG16" s="93"/>
      <c r="UH16" s="93"/>
      <c r="UI16" s="93"/>
      <c r="UJ16" s="93"/>
      <c r="UK16" s="93"/>
      <c r="UL16" s="93"/>
      <c r="UM16" s="93"/>
      <c r="UN16" s="93"/>
      <c r="UO16" s="93"/>
      <c r="UP16" s="93"/>
      <c r="UQ16" s="93"/>
      <c r="UR16" s="93"/>
      <c r="US16" s="93"/>
      <c r="UT16" s="93"/>
      <c r="UU16" s="93"/>
      <c r="UV16" s="93"/>
      <c r="UW16" s="93"/>
      <c r="UX16" s="93"/>
      <c r="UY16" s="93"/>
      <c r="UZ16" s="93"/>
      <c r="VA16" s="93"/>
      <c r="VB16" s="93"/>
      <c r="VC16" s="93"/>
      <c r="VD16" s="93"/>
      <c r="VE16" s="93"/>
      <c r="VF16" s="93"/>
      <c r="VG16" s="93"/>
      <c r="VH16" s="93"/>
      <c r="VI16" s="93"/>
      <c r="VJ16" s="93"/>
      <c r="VK16" s="93"/>
      <c r="VL16" s="93"/>
      <c r="VM16" s="93"/>
      <c r="VN16" s="93"/>
      <c r="VO16" s="93"/>
      <c r="VP16" s="93"/>
      <c r="VQ16" s="93"/>
      <c r="VR16" s="93"/>
      <c r="VS16" s="93"/>
      <c r="VT16" s="93"/>
      <c r="VU16" s="93"/>
      <c r="VV16" s="93"/>
      <c r="VW16" s="93"/>
      <c r="VX16" s="93"/>
      <c r="VY16" s="93"/>
      <c r="VZ16" s="93"/>
      <c r="WA16" s="93"/>
      <c r="WB16" s="93"/>
      <c r="WC16" s="93"/>
      <c r="WD16" s="93"/>
      <c r="WE16" s="93"/>
      <c r="WF16" s="93"/>
      <c r="WG16" s="93"/>
      <c r="WH16" s="93"/>
      <c r="WI16" s="93"/>
      <c r="WJ16" s="93"/>
      <c r="WK16" s="93"/>
      <c r="WL16" s="93"/>
      <c r="WM16" s="93"/>
      <c r="WN16" s="93"/>
      <c r="WO16" s="93"/>
      <c r="WP16" s="93"/>
      <c r="WQ16" s="93"/>
      <c r="WR16" s="93"/>
      <c r="WS16" s="93"/>
      <c r="WT16" s="93"/>
      <c r="WU16" s="93"/>
      <c r="WV16" s="93"/>
      <c r="WW16" s="93"/>
      <c r="WX16" s="93"/>
      <c r="WY16" s="93"/>
      <c r="WZ16" s="93"/>
      <c r="XA16" s="93"/>
      <c r="XB16" s="93"/>
      <c r="XC16" s="93"/>
      <c r="XD16" s="93"/>
      <c r="XE16" s="93"/>
      <c r="XF16" s="93"/>
      <c r="XG16" s="93"/>
      <c r="XH16" s="93"/>
      <c r="XI16" s="93"/>
      <c r="XJ16" s="93"/>
      <c r="XK16" s="93"/>
      <c r="XL16" s="93"/>
      <c r="XM16" s="93"/>
      <c r="XN16" s="93"/>
      <c r="XO16" s="93"/>
      <c r="XP16" s="93"/>
      <c r="XQ16" s="93"/>
      <c r="XR16" s="93"/>
      <c r="XS16" s="93"/>
      <c r="XT16" s="93"/>
      <c r="XU16" s="93"/>
      <c r="XV16" s="93"/>
      <c r="XW16" s="93"/>
      <c r="XX16" s="93"/>
      <c r="XY16" s="93"/>
      <c r="XZ16" s="93"/>
      <c r="YA16" s="93"/>
      <c r="YB16" s="93"/>
      <c r="YC16" s="93"/>
      <c r="YD16" s="93"/>
      <c r="YE16" s="93"/>
      <c r="YF16" s="93"/>
      <c r="YG16" s="93"/>
      <c r="YH16" s="93"/>
      <c r="YI16" s="93"/>
      <c r="YJ16" s="93"/>
      <c r="YK16" s="93"/>
      <c r="YL16" s="93"/>
      <c r="YM16" s="93"/>
      <c r="YN16" s="93"/>
      <c r="YO16" s="93"/>
      <c r="YP16" s="93"/>
      <c r="YQ16" s="93"/>
      <c r="YR16" s="93"/>
      <c r="YS16" s="93"/>
      <c r="YT16" s="93"/>
      <c r="YU16" s="93"/>
      <c r="YV16" s="93"/>
      <c r="YW16" s="93"/>
      <c r="YX16" s="93"/>
      <c r="YY16" s="93"/>
      <c r="YZ16" s="93"/>
      <c r="ZA16" s="93"/>
      <c r="ZB16" s="93"/>
      <c r="ZC16" s="93"/>
      <c r="ZD16" s="93"/>
      <c r="ZE16" s="93"/>
      <c r="ZF16" s="93"/>
      <c r="ZG16" s="93"/>
      <c r="ZH16" s="93"/>
      <c r="ZI16" s="93"/>
      <c r="ZJ16" s="93"/>
      <c r="ZK16" s="93"/>
      <c r="ZL16" s="93"/>
      <c r="ZM16" s="93"/>
      <c r="ZN16" s="93"/>
      <c r="ZO16" s="93"/>
      <c r="ZP16" s="93"/>
      <c r="ZQ16" s="93"/>
      <c r="ZR16" s="93"/>
      <c r="ZS16" s="93"/>
      <c r="ZT16" s="93"/>
      <c r="ZU16" s="93"/>
      <c r="ZV16" s="93"/>
      <c r="ZW16" s="93"/>
      <c r="ZX16" s="93"/>
      <c r="ZY16" s="93"/>
      <c r="ZZ16" s="93"/>
    </row>
    <row r="17" spans="1:702" s="89" customFormat="1" ht="20.100000000000001" customHeight="1" x14ac:dyDescent="0.25">
      <c r="A17" s="178">
        <v>67</v>
      </c>
      <c r="B17" s="179" t="s">
        <v>469</v>
      </c>
      <c r="C17" s="180" t="s">
        <v>470</v>
      </c>
      <c r="D17" s="181">
        <v>3330183.9</v>
      </c>
      <c r="E17" s="181">
        <v>3330183.9</v>
      </c>
      <c r="F17" s="181">
        <v>0</v>
      </c>
      <c r="G17" s="181">
        <v>1990757</v>
      </c>
      <c r="H17" s="181">
        <v>0</v>
      </c>
      <c r="I17" s="181">
        <v>1990757</v>
      </c>
      <c r="J17" s="181">
        <v>1916783.23</v>
      </c>
      <c r="K17" s="181">
        <v>-73973.770000000019</v>
      </c>
      <c r="L17" s="181">
        <v>57.56</v>
      </c>
      <c r="M17" s="181">
        <v>96.28</v>
      </c>
      <c r="N17" s="181">
        <v>0</v>
      </c>
      <c r="O17" s="181">
        <v>0</v>
      </c>
      <c r="P17" s="182">
        <v>0</v>
      </c>
      <c r="Q17" s="181">
        <v>0</v>
      </c>
      <c r="R17" s="181">
        <v>0</v>
      </c>
      <c r="S17" s="182">
        <v>0</v>
      </c>
      <c r="T17" s="181">
        <v>0</v>
      </c>
      <c r="U17" s="181">
        <v>0</v>
      </c>
      <c r="V17" s="182">
        <v>0</v>
      </c>
      <c r="W17" s="181">
        <v>0</v>
      </c>
      <c r="X17" s="181">
        <v>0</v>
      </c>
      <c r="Y17" s="182">
        <v>0</v>
      </c>
      <c r="Z17" s="181">
        <v>0</v>
      </c>
      <c r="AA17" s="181">
        <v>0</v>
      </c>
      <c r="AB17" s="182">
        <v>0</v>
      </c>
      <c r="AC17" s="181">
        <v>0</v>
      </c>
      <c r="AD17" s="181">
        <v>0</v>
      </c>
      <c r="AE17" s="182">
        <v>0</v>
      </c>
      <c r="AF17" s="181">
        <v>0</v>
      </c>
      <c r="AG17" s="181">
        <v>0</v>
      </c>
      <c r="AH17" s="182">
        <v>0</v>
      </c>
      <c r="AI17" s="181">
        <v>0</v>
      </c>
      <c r="AJ17" s="181">
        <v>0</v>
      </c>
      <c r="AK17" s="182">
        <v>0</v>
      </c>
      <c r="AL17" s="181">
        <v>0</v>
      </c>
      <c r="AM17" s="181">
        <v>0</v>
      </c>
      <c r="AN17" s="182">
        <v>0</v>
      </c>
      <c r="AO17" s="181">
        <v>0</v>
      </c>
      <c r="AP17" s="181">
        <v>0</v>
      </c>
      <c r="AQ17" s="182">
        <v>0</v>
      </c>
      <c r="AR17" s="181">
        <v>0</v>
      </c>
      <c r="AS17" s="181">
        <v>0</v>
      </c>
      <c r="AT17" s="182">
        <v>0</v>
      </c>
      <c r="AU17" s="181">
        <v>0</v>
      </c>
      <c r="AV17" s="181">
        <v>0</v>
      </c>
      <c r="AW17" s="182">
        <v>0</v>
      </c>
      <c r="AX17" s="181">
        <v>0</v>
      </c>
      <c r="AY17" s="181">
        <v>0</v>
      </c>
      <c r="AZ17" s="182">
        <v>0</v>
      </c>
      <c r="BA17" s="181">
        <v>1945442</v>
      </c>
      <c r="BB17" s="181">
        <v>1883469.81</v>
      </c>
      <c r="BC17" s="182">
        <v>0.96814493056076723</v>
      </c>
      <c r="BD17" s="181">
        <v>45315</v>
      </c>
      <c r="BE17" s="181">
        <v>33313.42</v>
      </c>
      <c r="BF17" s="182">
        <v>0.73515215712236559</v>
      </c>
      <c r="BG17" s="181">
        <v>0</v>
      </c>
      <c r="BH17" s="181">
        <v>0</v>
      </c>
      <c r="BI17" s="182">
        <v>0</v>
      </c>
      <c r="BJ17" s="181">
        <v>0</v>
      </c>
      <c r="BK17" s="181">
        <v>0</v>
      </c>
      <c r="BL17" s="182">
        <v>0</v>
      </c>
      <c r="BM17" s="181">
        <v>0</v>
      </c>
      <c r="BN17" s="181">
        <v>0</v>
      </c>
      <c r="BO17" s="182">
        <v>0</v>
      </c>
      <c r="BP17" s="181">
        <v>0</v>
      </c>
      <c r="BQ17" s="181">
        <v>0</v>
      </c>
      <c r="BR17" s="182">
        <v>0</v>
      </c>
      <c r="BS17" s="181">
        <v>0</v>
      </c>
      <c r="BT17" s="181">
        <v>0</v>
      </c>
      <c r="BU17" s="182">
        <v>0</v>
      </c>
      <c r="BV17" s="181">
        <v>0</v>
      </c>
      <c r="BW17" s="181">
        <v>0</v>
      </c>
      <c r="BX17" s="182">
        <v>0</v>
      </c>
      <c r="BY17" s="181">
        <v>0</v>
      </c>
      <c r="BZ17" s="181">
        <v>0</v>
      </c>
      <c r="CA17" s="182">
        <v>0</v>
      </c>
      <c r="CB17" s="181">
        <v>0</v>
      </c>
      <c r="CC17" s="181">
        <v>0</v>
      </c>
      <c r="CD17" s="182">
        <v>0</v>
      </c>
      <c r="CE17" s="181">
        <v>0</v>
      </c>
      <c r="CF17" s="181">
        <v>0</v>
      </c>
      <c r="CG17" s="182">
        <v>0</v>
      </c>
      <c r="CH17" s="181">
        <v>0</v>
      </c>
      <c r="CI17" s="181">
        <v>0</v>
      </c>
      <c r="CJ17" s="182">
        <v>0</v>
      </c>
      <c r="CK17" s="100">
        <f t="shared" si="0"/>
        <v>1916783.23</v>
      </c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F17" s="100"/>
      <c r="FG17" s="100"/>
      <c r="FH17" s="100"/>
      <c r="FI17" s="100"/>
      <c r="FJ17" s="100"/>
      <c r="FK17" s="100"/>
      <c r="FL17" s="100"/>
      <c r="FM17" s="100"/>
      <c r="FN17" s="100"/>
      <c r="FO17" s="100"/>
      <c r="FP17" s="100"/>
      <c r="FQ17" s="100"/>
      <c r="FR17" s="100"/>
      <c r="FS17" s="100"/>
      <c r="FT17" s="100"/>
      <c r="FU17" s="100"/>
      <c r="FV17" s="100"/>
      <c r="FW17" s="100"/>
      <c r="FX17" s="100"/>
      <c r="FY17" s="100"/>
      <c r="FZ17" s="100"/>
      <c r="GA17" s="100"/>
      <c r="GB17" s="100"/>
      <c r="GC17" s="100"/>
      <c r="GD17" s="100"/>
      <c r="GE17" s="100"/>
      <c r="GF17" s="100"/>
      <c r="GG17" s="100"/>
      <c r="GH17" s="100"/>
      <c r="GI17" s="100"/>
      <c r="GJ17" s="100"/>
      <c r="GK17" s="100"/>
      <c r="GL17" s="100"/>
      <c r="GM17" s="100"/>
      <c r="GN17" s="100"/>
      <c r="GO17" s="100"/>
      <c r="GP17" s="100"/>
      <c r="GQ17" s="100"/>
      <c r="GR17" s="100"/>
      <c r="GS17" s="100"/>
      <c r="GT17" s="100"/>
      <c r="GU17" s="100"/>
      <c r="GV17" s="100"/>
      <c r="GW17" s="100"/>
      <c r="GX17" s="100"/>
      <c r="GY17" s="100"/>
      <c r="GZ17" s="100"/>
      <c r="HA17" s="100"/>
      <c r="HB17" s="100"/>
      <c r="HC17" s="100"/>
      <c r="HD17" s="100"/>
      <c r="HE17" s="100"/>
      <c r="HF17" s="100"/>
      <c r="HG17" s="100"/>
      <c r="HH17" s="100"/>
      <c r="HI17" s="100"/>
      <c r="HJ17" s="100"/>
      <c r="HK17" s="100"/>
      <c r="HL17" s="100"/>
      <c r="HM17" s="100"/>
      <c r="HN17" s="100"/>
      <c r="HO17" s="100"/>
      <c r="HP17" s="100"/>
      <c r="HQ17" s="100"/>
      <c r="HR17" s="100"/>
      <c r="HS17" s="100"/>
      <c r="HT17" s="100"/>
      <c r="HU17" s="100"/>
      <c r="HV17" s="100"/>
      <c r="HW17" s="100"/>
      <c r="HX17" s="100"/>
      <c r="HY17" s="100"/>
      <c r="HZ17" s="100"/>
      <c r="IA17" s="100"/>
      <c r="IB17" s="100"/>
      <c r="IC17" s="100"/>
      <c r="ID17" s="100"/>
      <c r="IE17" s="100"/>
      <c r="IF17" s="100"/>
      <c r="IG17" s="100"/>
      <c r="IH17" s="100"/>
      <c r="II17" s="100"/>
      <c r="IJ17" s="100"/>
      <c r="IK17" s="100"/>
      <c r="IL17" s="100"/>
      <c r="IM17" s="100"/>
      <c r="IN17" s="100"/>
      <c r="IO17" s="100"/>
      <c r="IP17" s="100"/>
      <c r="IQ17" s="100"/>
      <c r="IR17" s="100"/>
      <c r="IS17" s="100"/>
      <c r="IT17" s="100"/>
      <c r="IU17" s="100"/>
      <c r="IV17" s="100"/>
      <c r="IW17" s="100"/>
      <c r="IX17" s="100"/>
      <c r="IY17" s="100"/>
      <c r="IZ17" s="100"/>
      <c r="JA17" s="100"/>
      <c r="JB17" s="100"/>
      <c r="JC17" s="100"/>
      <c r="JD17" s="100"/>
      <c r="JE17" s="100"/>
      <c r="JF17" s="100"/>
      <c r="JG17" s="100"/>
      <c r="JH17" s="100"/>
      <c r="JI17" s="100"/>
      <c r="JJ17" s="100"/>
      <c r="JK17" s="100"/>
      <c r="JL17" s="100"/>
      <c r="JM17" s="100"/>
      <c r="JN17" s="100"/>
      <c r="JO17" s="100"/>
      <c r="JP17" s="100"/>
      <c r="JQ17" s="100"/>
      <c r="JR17" s="100"/>
      <c r="JS17" s="100"/>
      <c r="JT17" s="100"/>
      <c r="JU17" s="100"/>
      <c r="JV17" s="100"/>
      <c r="JW17" s="100"/>
      <c r="JX17" s="100"/>
      <c r="JY17" s="100"/>
      <c r="JZ17" s="100"/>
      <c r="KA17" s="100"/>
      <c r="KB17" s="100"/>
      <c r="KC17" s="100"/>
      <c r="KD17" s="100"/>
      <c r="KE17" s="100"/>
      <c r="KF17" s="100"/>
      <c r="KG17" s="100"/>
      <c r="KH17" s="100"/>
      <c r="KI17" s="100"/>
      <c r="KJ17" s="100"/>
      <c r="KK17" s="100"/>
      <c r="KL17" s="100"/>
      <c r="KM17" s="100"/>
      <c r="KN17" s="100"/>
      <c r="KO17" s="100"/>
      <c r="KP17" s="100"/>
      <c r="KQ17" s="100"/>
      <c r="KR17" s="100"/>
      <c r="KS17" s="100"/>
      <c r="KT17" s="100"/>
      <c r="KU17" s="100"/>
      <c r="KV17" s="100"/>
      <c r="KW17" s="100"/>
      <c r="KX17" s="100"/>
      <c r="KY17" s="100"/>
      <c r="KZ17" s="100"/>
      <c r="LA17" s="100"/>
      <c r="LB17" s="100"/>
      <c r="LC17" s="100"/>
      <c r="LD17" s="100"/>
      <c r="LE17" s="100"/>
      <c r="LF17" s="100"/>
      <c r="LG17" s="100"/>
      <c r="LH17" s="100"/>
      <c r="LI17" s="100"/>
      <c r="LJ17" s="100"/>
      <c r="LK17" s="100"/>
      <c r="LL17" s="100"/>
      <c r="LM17" s="100"/>
      <c r="LN17" s="100"/>
      <c r="LO17" s="100"/>
      <c r="LP17" s="100"/>
      <c r="LQ17" s="100"/>
      <c r="LR17" s="100"/>
      <c r="LS17" s="100"/>
      <c r="LT17" s="100"/>
      <c r="LU17" s="100"/>
      <c r="LV17" s="100"/>
      <c r="LW17" s="100"/>
      <c r="LX17" s="100"/>
      <c r="LY17" s="100"/>
      <c r="LZ17" s="100"/>
      <c r="MA17" s="100"/>
      <c r="MB17" s="100"/>
      <c r="MC17" s="100"/>
      <c r="MD17" s="100"/>
      <c r="ME17" s="100"/>
      <c r="MF17" s="100"/>
      <c r="MG17" s="100"/>
      <c r="MH17" s="100"/>
      <c r="MI17" s="100"/>
      <c r="MJ17" s="100"/>
      <c r="MK17" s="100"/>
      <c r="ML17" s="100"/>
      <c r="MM17" s="100"/>
      <c r="MN17" s="100"/>
      <c r="MO17" s="100"/>
      <c r="MP17" s="100"/>
      <c r="MQ17" s="100"/>
      <c r="MR17" s="100"/>
      <c r="MS17" s="100"/>
      <c r="MT17" s="100"/>
      <c r="MU17" s="100"/>
      <c r="MV17" s="100"/>
      <c r="MW17" s="100"/>
      <c r="MX17" s="100"/>
      <c r="MY17" s="100"/>
      <c r="MZ17" s="100"/>
      <c r="NA17" s="100"/>
      <c r="NB17" s="100"/>
      <c r="NC17" s="100"/>
      <c r="ND17" s="100"/>
      <c r="NE17" s="100"/>
      <c r="NF17" s="100"/>
      <c r="NG17" s="100"/>
      <c r="NH17" s="100"/>
      <c r="NI17" s="100"/>
      <c r="NJ17" s="100"/>
      <c r="NK17" s="100"/>
      <c r="NL17" s="100"/>
      <c r="NM17" s="100"/>
      <c r="NN17" s="100"/>
      <c r="NO17" s="100"/>
      <c r="NP17" s="100"/>
      <c r="NQ17" s="100"/>
      <c r="NR17" s="100"/>
      <c r="NS17" s="100"/>
      <c r="NT17" s="100"/>
      <c r="NU17" s="100"/>
      <c r="NV17" s="100"/>
      <c r="NW17" s="100"/>
      <c r="NX17" s="100"/>
      <c r="NY17" s="100"/>
      <c r="NZ17" s="100"/>
      <c r="OA17" s="100"/>
      <c r="OB17" s="100"/>
      <c r="OC17" s="100"/>
      <c r="OD17" s="100"/>
      <c r="OE17" s="100"/>
      <c r="OF17" s="100"/>
      <c r="OG17" s="100"/>
      <c r="OH17" s="100"/>
      <c r="OI17" s="100"/>
      <c r="OJ17" s="100"/>
      <c r="OK17" s="100"/>
      <c r="OL17" s="100"/>
      <c r="OM17" s="100"/>
      <c r="ON17" s="100"/>
      <c r="OO17" s="100"/>
      <c r="OP17" s="100"/>
      <c r="OQ17" s="100"/>
      <c r="OR17" s="100"/>
      <c r="OS17" s="100"/>
      <c r="OT17" s="100"/>
      <c r="OU17" s="100"/>
      <c r="OV17" s="100"/>
      <c r="OW17" s="100"/>
      <c r="OX17" s="100"/>
      <c r="OY17" s="100"/>
      <c r="OZ17" s="100"/>
      <c r="PA17" s="100"/>
      <c r="PB17" s="100"/>
      <c r="PC17" s="100"/>
      <c r="PD17" s="100"/>
      <c r="PE17" s="100"/>
      <c r="PF17" s="100"/>
      <c r="PG17" s="100"/>
      <c r="PH17" s="100"/>
      <c r="PI17" s="100"/>
      <c r="PJ17" s="100"/>
      <c r="PK17" s="100"/>
      <c r="PL17" s="100"/>
      <c r="PM17" s="100"/>
      <c r="PN17" s="100"/>
      <c r="PO17" s="100"/>
      <c r="PP17" s="100"/>
      <c r="PQ17" s="100"/>
      <c r="PR17" s="100"/>
      <c r="PS17" s="100"/>
      <c r="PT17" s="100"/>
      <c r="PU17" s="100"/>
      <c r="PV17" s="100"/>
      <c r="PW17" s="100"/>
      <c r="PX17" s="100"/>
      <c r="PY17" s="100"/>
      <c r="PZ17" s="100"/>
      <c r="QA17" s="100"/>
      <c r="QB17" s="100"/>
      <c r="QC17" s="100"/>
      <c r="QD17" s="100"/>
      <c r="QE17" s="100"/>
      <c r="QF17" s="100"/>
      <c r="QG17" s="100"/>
      <c r="QH17" s="100"/>
      <c r="QI17" s="100"/>
      <c r="QJ17" s="100"/>
      <c r="QK17" s="100"/>
      <c r="QL17" s="100"/>
      <c r="QM17" s="100"/>
      <c r="QN17" s="100"/>
      <c r="QO17" s="100"/>
      <c r="QP17" s="100"/>
      <c r="QQ17" s="100"/>
      <c r="QR17" s="100"/>
      <c r="QS17" s="100"/>
      <c r="QT17" s="100"/>
      <c r="QU17" s="100"/>
      <c r="QV17" s="100"/>
      <c r="QW17" s="100"/>
      <c r="QX17" s="100"/>
      <c r="QY17" s="100"/>
      <c r="QZ17" s="100"/>
      <c r="RA17" s="100"/>
      <c r="RB17" s="100"/>
      <c r="RC17" s="100"/>
      <c r="RD17" s="100"/>
      <c r="RE17" s="100"/>
      <c r="RF17" s="100"/>
      <c r="RG17" s="100"/>
      <c r="RH17" s="100"/>
      <c r="RI17" s="100"/>
      <c r="RJ17" s="100"/>
      <c r="RK17" s="100"/>
      <c r="RL17" s="100"/>
      <c r="RM17" s="100"/>
      <c r="RN17" s="100"/>
      <c r="RO17" s="100"/>
      <c r="RP17" s="100"/>
      <c r="RQ17" s="100"/>
      <c r="RR17" s="100"/>
      <c r="RS17" s="100"/>
      <c r="RT17" s="100"/>
      <c r="RU17" s="100"/>
      <c r="RV17" s="100"/>
      <c r="RW17" s="100"/>
      <c r="RX17" s="100"/>
      <c r="RY17" s="100"/>
      <c r="RZ17" s="100"/>
      <c r="SA17" s="100"/>
      <c r="SB17" s="100"/>
      <c r="SC17" s="100"/>
      <c r="SD17" s="100"/>
      <c r="SE17" s="100"/>
      <c r="SF17" s="100"/>
      <c r="SG17" s="100"/>
      <c r="SH17" s="100"/>
      <c r="SI17" s="100"/>
      <c r="SJ17" s="100"/>
      <c r="SK17" s="100"/>
      <c r="SL17" s="100"/>
      <c r="SM17" s="100"/>
      <c r="SN17" s="100"/>
      <c r="SO17" s="100"/>
      <c r="SP17" s="100"/>
      <c r="SQ17" s="100"/>
      <c r="SR17" s="100"/>
      <c r="SS17" s="100"/>
      <c r="ST17" s="100"/>
      <c r="SU17" s="100"/>
      <c r="SV17" s="100"/>
      <c r="SW17" s="100"/>
      <c r="SX17" s="100"/>
      <c r="SY17" s="100"/>
      <c r="SZ17" s="100"/>
      <c r="TA17" s="100"/>
      <c r="TB17" s="100"/>
      <c r="TC17" s="100"/>
      <c r="TD17" s="100"/>
      <c r="TE17" s="100"/>
      <c r="TF17" s="100"/>
      <c r="TG17" s="100"/>
      <c r="TH17" s="100"/>
      <c r="TI17" s="100"/>
      <c r="TJ17" s="100"/>
      <c r="TK17" s="100"/>
      <c r="TL17" s="100"/>
      <c r="TM17" s="100"/>
      <c r="TN17" s="100"/>
      <c r="TO17" s="100"/>
      <c r="TP17" s="100"/>
      <c r="TQ17" s="100"/>
      <c r="TR17" s="100"/>
      <c r="TS17" s="100"/>
      <c r="TT17" s="100"/>
      <c r="TU17" s="100"/>
      <c r="TV17" s="100"/>
      <c r="TW17" s="100"/>
      <c r="TX17" s="100"/>
      <c r="TY17" s="100"/>
      <c r="TZ17" s="100"/>
      <c r="UA17" s="100"/>
      <c r="UB17" s="100"/>
      <c r="UC17" s="100"/>
      <c r="UD17" s="100"/>
      <c r="UE17" s="100"/>
      <c r="UF17" s="100"/>
      <c r="UG17" s="100"/>
      <c r="UH17" s="100"/>
      <c r="UI17" s="100"/>
      <c r="UJ17" s="100"/>
      <c r="UK17" s="100"/>
      <c r="UL17" s="100"/>
      <c r="UM17" s="100"/>
      <c r="UN17" s="100"/>
      <c r="UO17" s="100"/>
      <c r="UP17" s="100"/>
      <c r="UQ17" s="100"/>
      <c r="UR17" s="100"/>
      <c r="US17" s="100"/>
      <c r="UT17" s="100"/>
      <c r="UU17" s="100"/>
      <c r="UV17" s="100"/>
      <c r="UW17" s="100"/>
      <c r="UX17" s="100"/>
      <c r="UY17" s="100"/>
      <c r="UZ17" s="100"/>
      <c r="VA17" s="100"/>
      <c r="VB17" s="100"/>
      <c r="VC17" s="100"/>
      <c r="VD17" s="100"/>
      <c r="VE17" s="100"/>
      <c r="VF17" s="100"/>
      <c r="VG17" s="100"/>
      <c r="VH17" s="100"/>
      <c r="VI17" s="100"/>
      <c r="VJ17" s="100"/>
      <c r="VK17" s="100"/>
      <c r="VL17" s="100"/>
      <c r="VM17" s="100"/>
      <c r="VN17" s="100"/>
      <c r="VO17" s="100"/>
      <c r="VP17" s="100"/>
      <c r="VQ17" s="100"/>
      <c r="VR17" s="100"/>
      <c r="VS17" s="100"/>
      <c r="VT17" s="100"/>
      <c r="VU17" s="100"/>
      <c r="VV17" s="100"/>
      <c r="VW17" s="100"/>
      <c r="VX17" s="100"/>
      <c r="VY17" s="100"/>
      <c r="VZ17" s="100"/>
      <c r="WA17" s="100"/>
      <c r="WB17" s="100"/>
      <c r="WC17" s="100"/>
      <c r="WD17" s="100"/>
      <c r="WE17" s="100"/>
      <c r="WF17" s="100"/>
      <c r="WG17" s="100"/>
      <c r="WH17" s="100"/>
      <c r="WI17" s="100"/>
      <c r="WJ17" s="100"/>
      <c r="WK17" s="100"/>
      <c r="WL17" s="100"/>
      <c r="WM17" s="100"/>
      <c r="WN17" s="100"/>
      <c r="WO17" s="100"/>
      <c r="WP17" s="100"/>
      <c r="WQ17" s="100"/>
      <c r="WR17" s="100"/>
      <c r="WS17" s="100"/>
      <c r="WT17" s="100"/>
      <c r="WU17" s="100"/>
      <c r="WV17" s="100"/>
      <c r="WW17" s="100"/>
      <c r="WX17" s="100"/>
      <c r="WY17" s="100"/>
      <c r="WZ17" s="100"/>
      <c r="XA17" s="100"/>
      <c r="XB17" s="100"/>
      <c r="XC17" s="100"/>
      <c r="XD17" s="100"/>
      <c r="XE17" s="100"/>
      <c r="XF17" s="100"/>
      <c r="XG17" s="100"/>
      <c r="XH17" s="100"/>
      <c r="XI17" s="100"/>
      <c r="XJ17" s="100"/>
      <c r="XK17" s="100"/>
      <c r="XL17" s="100"/>
      <c r="XM17" s="100"/>
      <c r="XN17" s="100"/>
      <c r="XO17" s="100"/>
      <c r="XP17" s="100"/>
      <c r="XQ17" s="100"/>
      <c r="XR17" s="100"/>
      <c r="XS17" s="100"/>
      <c r="XT17" s="100"/>
      <c r="XU17" s="100"/>
      <c r="XV17" s="100"/>
      <c r="XW17" s="100"/>
      <c r="XX17" s="100"/>
      <c r="XY17" s="100"/>
      <c r="XZ17" s="100"/>
      <c r="YA17" s="100"/>
      <c r="YB17" s="100"/>
      <c r="YC17" s="100"/>
      <c r="YD17" s="100"/>
      <c r="YE17" s="100"/>
      <c r="YF17" s="100"/>
      <c r="YG17" s="100"/>
      <c r="YH17" s="100"/>
      <c r="YI17" s="100"/>
      <c r="YJ17" s="100"/>
      <c r="YK17" s="100"/>
      <c r="YL17" s="100"/>
      <c r="YM17" s="100"/>
      <c r="YN17" s="100"/>
      <c r="YO17" s="100"/>
      <c r="YP17" s="100"/>
      <c r="YQ17" s="100"/>
      <c r="YR17" s="100"/>
      <c r="YS17" s="100"/>
      <c r="YT17" s="100"/>
      <c r="YU17" s="100"/>
      <c r="YV17" s="100"/>
      <c r="YW17" s="100"/>
      <c r="YX17" s="100"/>
      <c r="YY17" s="100"/>
      <c r="YZ17" s="100"/>
      <c r="ZA17" s="100"/>
      <c r="ZB17" s="100"/>
      <c r="ZC17" s="100"/>
      <c r="ZD17" s="100"/>
      <c r="ZE17" s="100"/>
      <c r="ZF17" s="100"/>
      <c r="ZG17" s="100"/>
      <c r="ZH17" s="100"/>
      <c r="ZI17" s="100"/>
      <c r="ZJ17" s="100"/>
      <c r="ZK17" s="100"/>
      <c r="ZL17" s="100"/>
      <c r="ZM17" s="100"/>
      <c r="ZN17" s="100"/>
      <c r="ZO17" s="100"/>
      <c r="ZP17" s="100"/>
      <c r="ZQ17" s="100"/>
      <c r="ZR17" s="100"/>
      <c r="ZS17" s="100"/>
      <c r="ZT17" s="100"/>
      <c r="ZU17" s="100"/>
      <c r="ZV17" s="100"/>
      <c r="ZW17" s="100"/>
      <c r="ZX17" s="100"/>
      <c r="ZY17" s="100"/>
      <c r="ZZ17" s="100"/>
    </row>
    <row r="18" spans="1:702" ht="15.95" customHeight="1" x14ac:dyDescent="0.25">
      <c r="A18" s="166">
        <v>671</v>
      </c>
      <c r="B18" s="183" t="s">
        <v>469</v>
      </c>
      <c r="C18" s="88" t="s">
        <v>470</v>
      </c>
      <c r="D18" s="93">
        <v>3330183.9</v>
      </c>
      <c r="E18" s="93">
        <v>3330183.9</v>
      </c>
      <c r="F18" s="93">
        <v>0</v>
      </c>
      <c r="G18" s="93">
        <v>1990757</v>
      </c>
      <c r="H18" s="93">
        <v>0</v>
      </c>
      <c r="I18" s="93">
        <v>1990757</v>
      </c>
      <c r="J18" s="93">
        <v>1916783.23</v>
      </c>
      <c r="K18" s="93">
        <v>-73973.770000000019</v>
      </c>
      <c r="L18" s="93">
        <v>57.56</v>
      </c>
      <c r="M18" s="93">
        <v>96.28</v>
      </c>
      <c r="N18" s="93">
        <v>0</v>
      </c>
      <c r="O18" s="93">
        <v>0</v>
      </c>
      <c r="P18" s="94">
        <v>0</v>
      </c>
      <c r="Q18" s="93">
        <v>0</v>
      </c>
      <c r="R18" s="93">
        <v>0</v>
      </c>
      <c r="S18" s="94">
        <v>0</v>
      </c>
      <c r="T18" s="93">
        <v>0</v>
      </c>
      <c r="U18" s="93">
        <v>0</v>
      </c>
      <c r="V18" s="94">
        <v>0</v>
      </c>
      <c r="W18" s="93">
        <v>0</v>
      </c>
      <c r="X18" s="93">
        <v>0</v>
      </c>
      <c r="Y18" s="94">
        <v>0</v>
      </c>
      <c r="Z18" s="93">
        <v>0</v>
      </c>
      <c r="AA18" s="93">
        <v>0</v>
      </c>
      <c r="AB18" s="94">
        <v>0</v>
      </c>
      <c r="AC18" s="93">
        <v>0</v>
      </c>
      <c r="AD18" s="93">
        <v>0</v>
      </c>
      <c r="AE18" s="94">
        <v>0</v>
      </c>
      <c r="AF18" s="93">
        <v>0</v>
      </c>
      <c r="AG18" s="93">
        <v>0</v>
      </c>
      <c r="AH18" s="94">
        <v>0</v>
      </c>
      <c r="AI18" s="93">
        <v>0</v>
      </c>
      <c r="AJ18" s="93">
        <v>0</v>
      </c>
      <c r="AK18" s="94">
        <v>0</v>
      </c>
      <c r="AL18" s="93">
        <v>0</v>
      </c>
      <c r="AM18" s="93">
        <v>0</v>
      </c>
      <c r="AN18" s="94">
        <v>0</v>
      </c>
      <c r="AO18" s="93">
        <v>0</v>
      </c>
      <c r="AP18" s="93">
        <v>0</v>
      </c>
      <c r="AQ18" s="94">
        <v>0</v>
      </c>
      <c r="AR18" s="93">
        <v>0</v>
      </c>
      <c r="AS18" s="93">
        <v>0</v>
      </c>
      <c r="AT18" s="94">
        <v>0</v>
      </c>
      <c r="AU18" s="93">
        <v>0</v>
      </c>
      <c r="AV18" s="93">
        <v>0</v>
      </c>
      <c r="AW18" s="94">
        <v>0</v>
      </c>
      <c r="AX18" s="93">
        <v>0</v>
      </c>
      <c r="AY18" s="93">
        <v>0</v>
      </c>
      <c r="AZ18" s="94">
        <v>0</v>
      </c>
      <c r="BA18" s="93">
        <v>1945442</v>
      </c>
      <c r="BB18" s="93">
        <v>1883469.81</v>
      </c>
      <c r="BC18" s="94">
        <v>0.96814493056076723</v>
      </c>
      <c r="BD18" s="93">
        <v>45315</v>
      </c>
      <c r="BE18" s="93">
        <v>33313.42</v>
      </c>
      <c r="BF18" s="94">
        <v>0.73515215712236559</v>
      </c>
      <c r="BG18" s="93">
        <v>0</v>
      </c>
      <c r="BH18" s="93">
        <v>0</v>
      </c>
      <c r="BI18" s="94">
        <v>0</v>
      </c>
      <c r="BJ18" s="93">
        <v>0</v>
      </c>
      <c r="BK18" s="93">
        <v>0</v>
      </c>
      <c r="BL18" s="94">
        <v>0</v>
      </c>
      <c r="BM18" s="93">
        <v>0</v>
      </c>
      <c r="BN18" s="93">
        <v>0</v>
      </c>
      <c r="BO18" s="94">
        <v>0</v>
      </c>
      <c r="BP18" s="93">
        <v>0</v>
      </c>
      <c r="BQ18" s="93">
        <v>0</v>
      </c>
      <c r="BR18" s="94">
        <v>0</v>
      </c>
      <c r="BS18" s="93">
        <v>0</v>
      </c>
      <c r="BT18" s="93">
        <v>0</v>
      </c>
      <c r="BU18" s="94">
        <v>0</v>
      </c>
      <c r="BV18" s="93">
        <v>0</v>
      </c>
      <c r="BW18" s="93">
        <v>0</v>
      </c>
      <c r="BX18" s="94">
        <v>0</v>
      </c>
      <c r="BY18" s="93">
        <v>0</v>
      </c>
      <c r="BZ18" s="93">
        <v>0</v>
      </c>
      <c r="CA18" s="94">
        <v>0</v>
      </c>
      <c r="CB18" s="93">
        <v>0</v>
      </c>
      <c r="CC18" s="93">
        <v>0</v>
      </c>
      <c r="CD18" s="94">
        <v>0</v>
      </c>
      <c r="CE18" s="93">
        <v>0</v>
      </c>
      <c r="CF18" s="93">
        <v>0</v>
      </c>
      <c r="CG18" s="94">
        <v>0</v>
      </c>
      <c r="CH18" s="93">
        <v>0</v>
      </c>
      <c r="CI18" s="93">
        <v>0</v>
      </c>
      <c r="CJ18" s="94">
        <v>0</v>
      </c>
      <c r="CK18" s="100">
        <f t="shared" si="0"/>
        <v>1916783.23</v>
      </c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  <c r="IH18" s="93"/>
      <c r="II18" s="93"/>
      <c r="IJ18" s="93"/>
      <c r="IK18" s="93"/>
      <c r="IL18" s="93"/>
      <c r="IM18" s="93"/>
      <c r="IN18" s="93"/>
      <c r="IO18" s="93"/>
      <c r="IP18" s="93"/>
      <c r="IQ18" s="93"/>
      <c r="IR18" s="93"/>
      <c r="IS18" s="93"/>
      <c r="IT18" s="93"/>
      <c r="IU18" s="93"/>
      <c r="IV18" s="93"/>
      <c r="IW18" s="93"/>
      <c r="IX18" s="93"/>
      <c r="IY18" s="93"/>
      <c r="IZ18" s="93"/>
      <c r="JA18" s="93"/>
      <c r="JB18" s="93"/>
      <c r="JC18" s="93"/>
      <c r="JD18" s="93"/>
      <c r="JE18" s="93"/>
      <c r="JF18" s="93"/>
      <c r="JG18" s="93"/>
      <c r="JH18" s="93"/>
      <c r="JI18" s="93"/>
      <c r="JJ18" s="93"/>
      <c r="JK18" s="93"/>
      <c r="JL18" s="93"/>
      <c r="JM18" s="93"/>
      <c r="JN18" s="93"/>
      <c r="JO18" s="93"/>
      <c r="JP18" s="93"/>
      <c r="JQ18" s="93"/>
      <c r="JR18" s="93"/>
      <c r="JS18" s="93"/>
      <c r="JT18" s="93"/>
      <c r="JU18" s="93"/>
      <c r="JV18" s="93"/>
      <c r="JW18" s="93"/>
      <c r="JX18" s="93"/>
      <c r="JY18" s="93"/>
      <c r="JZ18" s="93"/>
      <c r="KA18" s="93"/>
      <c r="KB18" s="93"/>
      <c r="KC18" s="93"/>
      <c r="KD18" s="93"/>
      <c r="KE18" s="93"/>
      <c r="KF18" s="93"/>
      <c r="KG18" s="93"/>
      <c r="KH18" s="93"/>
      <c r="KI18" s="93"/>
      <c r="KJ18" s="93"/>
      <c r="KK18" s="93"/>
      <c r="KL18" s="93"/>
      <c r="KM18" s="93"/>
      <c r="KN18" s="93"/>
      <c r="KO18" s="93"/>
      <c r="KP18" s="93"/>
      <c r="KQ18" s="93"/>
      <c r="KR18" s="93"/>
      <c r="KS18" s="93"/>
      <c r="KT18" s="93"/>
      <c r="KU18" s="93"/>
      <c r="KV18" s="93"/>
      <c r="KW18" s="93"/>
      <c r="KX18" s="93"/>
      <c r="KY18" s="93"/>
      <c r="KZ18" s="93"/>
      <c r="LA18" s="93"/>
      <c r="LB18" s="93"/>
      <c r="LC18" s="93"/>
      <c r="LD18" s="93"/>
      <c r="LE18" s="93"/>
      <c r="LF18" s="93"/>
      <c r="LG18" s="93"/>
      <c r="LH18" s="93"/>
      <c r="LI18" s="93"/>
      <c r="LJ18" s="93"/>
      <c r="LK18" s="93"/>
      <c r="LL18" s="93"/>
      <c r="LM18" s="93"/>
      <c r="LN18" s="93"/>
      <c r="LO18" s="93"/>
      <c r="LP18" s="93"/>
      <c r="LQ18" s="93"/>
      <c r="LR18" s="93"/>
      <c r="LS18" s="93"/>
      <c r="LT18" s="93"/>
      <c r="LU18" s="93"/>
      <c r="LV18" s="93"/>
      <c r="LW18" s="93"/>
      <c r="LX18" s="93"/>
      <c r="LY18" s="93"/>
      <c r="LZ18" s="93"/>
      <c r="MA18" s="93"/>
      <c r="MB18" s="93"/>
      <c r="MC18" s="93"/>
      <c r="MD18" s="93"/>
      <c r="ME18" s="93"/>
      <c r="MF18" s="93"/>
      <c r="MG18" s="93"/>
      <c r="MH18" s="93"/>
      <c r="MI18" s="93"/>
      <c r="MJ18" s="93"/>
      <c r="MK18" s="93"/>
      <c r="ML18" s="93"/>
      <c r="MM18" s="93"/>
      <c r="MN18" s="93"/>
      <c r="MO18" s="93"/>
      <c r="MP18" s="93"/>
      <c r="MQ18" s="93"/>
      <c r="MR18" s="93"/>
      <c r="MS18" s="93"/>
      <c r="MT18" s="93"/>
      <c r="MU18" s="93"/>
      <c r="MV18" s="93"/>
      <c r="MW18" s="93"/>
      <c r="MX18" s="93"/>
      <c r="MY18" s="93"/>
      <c r="MZ18" s="93"/>
      <c r="NA18" s="93"/>
      <c r="NB18" s="93"/>
      <c r="NC18" s="93"/>
      <c r="ND18" s="93"/>
      <c r="NE18" s="93"/>
      <c r="NF18" s="93"/>
      <c r="NG18" s="93"/>
      <c r="NH18" s="93"/>
      <c r="NI18" s="93"/>
      <c r="NJ18" s="93"/>
      <c r="NK18" s="93"/>
      <c r="NL18" s="93"/>
      <c r="NM18" s="93"/>
      <c r="NN18" s="93"/>
      <c r="NO18" s="93"/>
      <c r="NP18" s="93"/>
      <c r="NQ18" s="93"/>
      <c r="NR18" s="93"/>
      <c r="NS18" s="93"/>
      <c r="NT18" s="93"/>
      <c r="NU18" s="93"/>
      <c r="NV18" s="93"/>
      <c r="NW18" s="93"/>
      <c r="NX18" s="93"/>
      <c r="NY18" s="93"/>
      <c r="NZ18" s="93"/>
      <c r="OA18" s="93"/>
      <c r="OB18" s="93"/>
      <c r="OC18" s="93"/>
      <c r="OD18" s="93"/>
      <c r="OE18" s="93"/>
      <c r="OF18" s="93"/>
      <c r="OG18" s="93"/>
      <c r="OH18" s="93"/>
      <c r="OI18" s="93"/>
      <c r="OJ18" s="93"/>
      <c r="OK18" s="93"/>
      <c r="OL18" s="93"/>
      <c r="OM18" s="93"/>
      <c r="ON18" s="93"/>
      <c r="OO18" s="93"/>
      <c r="OP18" s="93"/>
      <c r="OQ18" s="93"/>
      <c r="OR18" s="93"/>
      <c r="OS18" s="93"/>
      <c r="OT18" s="93"/>
      <c r="OU18" s="93"/>
      <c r="OV18" s="93"/>
      <c r="OW18" s="93"/>
      <c r="OX18" s="93"/>
      <c r="OY18" s="93"/>
      <c r="OZ18" s="93"/>
      <c r="PA18" s="93"/>
      <c r="PB18" s="93"/>
      <c r="PC18" s="93"/>
      <c r="PD18" s="93"/>
      <c r="PE18" s="93"/>
      <c r="PF18" s="93"/>
      <c r="PG18" s="93"/>
      <c r="PH18" s="93"/>
      <c r="PI18" s="93"/>
      <c r="PJ18" s="93"/>
      <c r="PK18" s="93"/>
      <c r="PL18" s="93"/>
      <c r="PM18" s="93"/>
      <c r="PN18" s="93"/>
      <c r="PO18" s="93"/>
      <c r="PP18" s="93"/>
      <c r="PQ18" s="93"/>
      <c r="PR18" s="93"/>
      <c r="PS18" s="93"/>
      <c r="PT18" s="93"/>
      <c r="PU18" s="93"/>
      <c r="PV18" s="93"/>
      <c r="PW18" s="93"/>
      <c r="PX18" s="93"/>
      <c r="PY18" s="93"/>
      <c r="PZ18" s="93"/>
      <c r="QA18" s="93"/>
      <c r="QB18" s="93"/>
      <c r="QC18" s="93"/>
      <c r="QD18" s="93"/>
      <c r="QE18" s="93"/>
      <c r="QF18" s="93"/>
      <c r="QG18" s="93"/>
      <c r="QH18" s="93"/>
      <c r="QI18" s="93"/>
      <c r="QJ18" s="93"/>
      <c r="QK18" s="93"/>
      <c r="QL18" s="93"/>
      <c r="QM18" s="93"/>
      <c r="QN18" s="93"/>
      <c r="QO18" s="93"/>
      <c r="QP18" s="93"/>
      <c r="QQ18" s="93"/>
      <c r="QR18" s="93"/>
      <c r="QS18" s="93"/>
      <c r="QT18" s="93"/>
      <c r="QU18" s="93"/>
      <c r="QV18" s="93"/>
      <c r="QW18" s="93"/>
      <c r="QX18" s="93"/>
      <c r="QY18" s="93"/>
      <c r="QZ18" s="93"/>
      <c r="RA18" s="93"/>
      <c r="RB18" s="93"/>
      <c r="RC18" s="93"/>
      <c r="RD18" s="93"/>
      <c r="RE18" s="93"/>
      <c r="RF18" s="93"/>
      <c r="RG18" s="93"/>
      <c r="RH18" s="93"/>
      <c r="RI18" s="93"/>
      <c r="RJ18" s="93"/>
      <c r="RK18" s="93"/>
      <c r="RL18" s="93"/>
      <c r="RM18" s="93"/>
      <c r="RN18" s="93"/>
      <c r="RO18" s="93"/>
      <c r="RP18" s="93"/>
      <c r="RQ18" s="93"/>
      <c r="RR18" s="93"/>
      <c r="RS18" s="93"/>
      <c r="RT18" s="93"/>
      <c r="RU18" s="93"/>
      <c r="RV18" s="93"/>
      <c r="RW18" s="93"/>
      <c r="RX18" s="93"/>
      <c r="RY18" s="93"/>
      <c r="RZ18" s="93"/>
      <c r="SA18" s="93"/>
      <c r="SB18" s="93"/>
      <c r="SC18" s="93"/>
      <c r="SD18" s="93"/>
      <c r="SE18" s="93"/>
      <c r="SF18" s="93"/>
      <c r="SG18" s="93"/>
      <c r="SH18" s="93"/>
      <c r="SI18" s="93"/>
      <c r="SJ18" s="93"/>
      <c r="SK18" s="93"/>
      <c r="SL18" s="93"/>
      <c r="SM18" s="93"/>
      <c r="SN18" s="93"/>
      <c r="SO18" s="93"/>
      <c r="SP18" s="93"/>
      <c r="SQ18" s="93"/>
      <c r="SR18" s="93"/>
      <c r="SS18" s="93"/>
      <c r="ST18" s="93"/>
      <c r="SU18" s="93"/>
      <c r="SV18" s="93"/>
      <c r="SW18" s="93"/>
      <c r="SX18" s="93"/>
      <c r="SY18" s="93"/>
      <c r="SZ18" s="93"/>
      <c r="TA18" s="93"/>
      <c r="TB18" s="93"/>
      <c r="TC18" s="93"/>
      <c r="TD18" s="93"/>
      <c r="TE18" s="93"/>
      <c r="TF18" s="93"/>
      <c r="TG18" s="93"/>
      <c r="TH18" s="93"/>
      <c r="TI18" s="93"/>
      <c r="TJ18" s="93"/>
      <c r="TK18" s="93"/>
      <c r="TL18" s="93"/>
      <c r="TM18" s="93"/>
      <c r="TN18" s="93"/>
      <c r="TO18" s="93"/>
      <c r="TP18" s="93"/>
      <c r="TQ18" s="93"/>
      <c r="TR18" s="93"/>
      <c r="TS18" s="93"/>
      <c r="TT18" s="93"/>
      <c r="TU18" s="93"/>
      <c r="TV18" s="93"/>
      <c r="TW18" s="93"/>
      <c r="TX18" s="93"/>
      <c r="TY18" s="93"/>
      <c r="TZ18" s="93"/>
      <c r="UA18" s="93"/>
      <c r="UB18" s="93"/>
      <c r="UC18" s="93"/>
      <c r="UD18" s="93"/>
      <c r="UE18" s="93"/>
      <c r="UF18" s="93"/>
      <c r="UG18" s="93"/>
      <c r="UH18" s="93"/>
      <c r="UI18" s="93"/>
      <c r="UJ18" s="93"/>
      <c r="UK18" s="93"/>
      <c r="UL18" s="93"/>
      <c r="UM18" s="93"/>
      <c r="UN18" s="93"/>
      <c r="UO18" s="93"/>
      <c r="UP18" s="93"/>
      <c r="UQ18" s="93"/>
      <c r="UR18" s="93"/>
      <c r="US18" s="93"/>
      <c r="UT18" s="93"/>
      <c r="UU18" s="93"/>
      <c r="UV18" s="93"/>
      <c r="UW18" s="93"/>
      <c r="UX18" s="93"/>
      <c r="UY18" s="93"/>
      <c r="UZ18" s="93"/>
      <c r="VA18" s="93"/>
      <c r="VB18" s="93"/>
      <c r="VC18" s="93"/>
      <c r="VD18" s="93"/>
      <c r="VE18" s="93"/>
      <c r="VF18" s="93"/>
      <c r="VG18" s="93"/>
      <c r="VH18" s="93"/>
      <c r="VI18" s="93"/>
      <c r="VJ18" s="93"/>
      <c r="VK18" s="93"/>
      <c r="VL18" s="93"/>
      <c r="VM18" s="93"/>
      <c r="VN18" s="93"/>
      <c r="VO18" s="93"/>
      <c r="VP18" s="93"/>
      <c r="VQ18" s="93"/>
      <c r="VR18" s="93"/>
      <c r="VS18" s="93"/>
      <c r="VT18" s="93"/>
      <c r="VU18" s="93"/>
      <c r="VV18" s="93"/>
      <c r="VW18" s="93"/>
      <c r="VX18" s="93"/>
      <c r="VY18" s="93"/>
      <c r="VZ18" s="93"/>
      <c r="WA18" s="93"/>
      <c r="WB18" s="93"/>
      <c r="WC18" s="93"/>
      <c r="WD18" s="93"/>
      <c r="WE18" s="93"/>
      <c r="WF18" s="93"/>
      <c r="WG18" s="93"/>
      <c r="WH18" s="93"/>
      <c r="WI18" s="93"/>
      <c r="WJ18" s="93"/>
      <c r="WK18" s="93"/>
      <c r="WL18" s="93"/>
      <c r="WM18" s="93"/>
      <c r="WN18" s="93"/>
      <c r="WO18" s="93"/>
      <c r="WP18" s="93"/>
      <c r="WQ18" s="93"/>
      <c r="WR18" s="93"/>
      <c r="WS18" s="93"/>
      <c r="WT18" s="93"/>
      <c r="WU18" s="93"/>
      <c r="WV18" s="93"/>
      <c r="WW18" s="93"/>
      <c r="WX18" s="93"/>
      <c r="WY18" s="93"/>
      <c r="WZ18" s="93"/>
      <c r="XA18" s="93"/>
      <c r="XB18" s="93"/>
      <c r="XC18" s="93"/>
      <c r="XD18" s="93"/>
      <c r="XE18" s="93"/>
      <c r="XF18" s="93"/>
      <c r="XG18" s="93"/>
      <c r="XH18" s="93"/>
      <c r="XI18" s="93"/>
      <c r="XJ18" s="93"/>
      <c r="XK18" s="93"/>
      <c r="XL18" s="93"/>
      <c r="XM18" s="93"/>
      <c r="XN18" s="93"/>
      <c r="XO18" s="93"/>
      <c r="XP18" s="93"/>
      <c r="XQ18" s="93"/>
      <c r="XR18" s="93"/>
      <c r="XS18" s="93"/>
      <c r="XT18" s="93"/>
      <c r="XU18" s="93"/>
      <c r="XV18" s="93"/>
      <c r="XW18" s="93"/>
      <c r="XX18" s="93"/>
      <c r="XY18" s="93"/>
      <c r="XZ18" s="93"/>
      <c r="YA18" s="93"/>
      <c r="YB18" s="93"/>
      <c r="YC18" s="93"/>
      <c r="YD18" s="93"/>
      <c r="YE18" s="93"/>
      <c r="YF18" s="93"/>
      <c r="YG18" s="93"/>
      <c r="YH18" s="93"/>
      <c r="YI18" s="93"/>
      <c r="YJ18" s="93"/>
      <c r="YK18" s="93"/>
      <c r="YL18" s="93"/>
      <c r="YM18" s="93"/>
      <c r="YN18" s="93"/>
      <c r="YO18" s="93"/>
      <c r="YP18" s="93"/>
      <c r="YQ18" s="93"/>
      <c r="YR18" s="93"/>
      <c r="YS18" s="93"/>
      <c r="YT18" s="93"/>
      <c r="YU18" s="93"/>
      <c r="YV18" s="93"/>
      <c r="YW18" s="93"/>
      <c r="YX18" s="93"/>
      <c r="YY18" s="93"/>
      <c r="YZ18" s="93"/>
      <c r="ZA18" s="93"/>
      <c r="ZB18" s="93"/>
      <c r="ZC18" s="93"/>
      <c r="ZD18" s="93"/>
      <c r="ZE18" s="93"/>
      <c r="ZF18" s="93"/>
      <c r="ZG18" s="93"/>
      <c r="ZH18" s="93"/>
      <c r="ZI18" s="93"/>
      <c r="ZJ18" s="93"/>
      <c r="ZK18" s="93"/>
      <c r="ZL18" s="93"/>
      <c r="ZM18" s="93"/>
      <c r="ZN18" s="93"/>
      <c r="ZO18" s="93"/>
      <c r="ZP18" s="93"/>
      <c r="ZQ18" s="93"/>
      <c r="ZR18" s="93"/>
      <c r="ZS18" s="93"/>
      <c r="ZT18" s="93"/>
      <c r="ZU18" s="93"/>
      <c r="ZV18" s="93"/>
      <c r="ZW18" s="93"/>
      <c r="ZX18" s="93"/>
      <c r="ZY18" s="93"/>
      <c r="ZZ18" s="93"/>
    </row>
  </sheetData>
  <mergeCells count="1">
    <mergeCell ref="C1:C3"/>
  </mergeCells>
  <printOptions horizontalCentered="1"/>
  <pageMargins left="0.27559055118110237" right="0.23622047244094491" top="0.15748031496062992" bottom="0.15748031496062992" header="0.31496062992125984" footer="0"/>
  <pageSetup paperSize="9" scale="73" orientation="landscape" horizontalDpi="4294967293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Z172"/>
  <sheetViews>
    <sheetView workbookViewId="0">
      <pane xSplit="2" ySplit="5" topLeftCell="C140" activePane="bottomRight" state="frozen"/>
      <selection pane="topRight" activeCell="C1" sqref="C1"/>
      <selection pane="bottomLeft" activeCell="A6" sqref="A6"/>
      <selection pane="bottomRight" activeCell="K140" sqref="K140"/>
    </sheetView>
  </sheetViews>
  <sheetFormatPr defaultColWidth="13.7109375" defaultRowHeight="15.95" customHeight="1" x14ac:dyDescent="0.25"/>
  <cols>
    <col min="1" max="2" width="8.7109375" style="88" hidden="1" customWidth="1"/>
    <col min="3" max="3" width="10.85546875" style="88" customWidth="1"/>
    <col min="4" max="5" width="5.7109375" style="88" hidden="1" customWidth="1"/>
    <col min="6" max="8" width="7.7109375" style="88" hidden="1" customWidth="1"/>
    <col min="9" max="9" width="9.7109375" style="88" hidden="1" customWidth="1"/>
    <col min="10" max="10" width="5.42578125" style="88" customWidth="1"/>
    <col min="11" max="11" width="49.7109375" style="88" customWidth="1"/>
    <col min="12" max="15" width="0" style="88" hidden="1" customWidth="1"/>
    <col min="16" max="16" width="13.7109375" style="88"/>
    <col min="17" max="20" width="0" style="88" hidden="1" customWidth="1"/>
    <col min="21" max="21" width="8.7109375" style="94" hidden="1" customWidth="1"/>
    <col min="22" max="23" width="0" style="88" hidden="1" customWidth="1"/>
    <col min="24" max="24" width="8.7109375" style="94" hidden="1" customWidth="1"/>
    <col min="25" max="26" width="0" style="88" hidden="1" customWidth="1"/>
    <col min="27" max="27" width="8.7109375" style="94" hidden="1" customWidth="1"/>
    <col min="28" max="29" width="0" style="88" hidden="1" customWidth="1"/>
    <col min="30" max="30" width="8.7109375" style="94" hidden="1" customWidth="1"/>
    <col min="31" max="32" width="0" style="88" hidden="1" customWidth="1"/>
    <col min="33" max="33" width="8.7109375" style="94" hidden="1" customWidth="1"/>
    <col min="34" max="35" width="0" style="88" hidden="1" customWidth="1"/>
    <col min="36" max="36" width="8.7109375" style="94" hidden="1" customWidth="1"/>
    <col min="37" max="38" width="0" style="88" hidden="1" customWidth="1"/>
    <col min="39" max="39" width="8.7109375" style="94" hidden="1" customWidth="1"/>
    <col min="40" max="41" width="0" style="88" hidden="1" customWidth="1"/>
    <col min="42" max="42" width="8.7109375" style="94" hidden="1" customWidth="1"/>
    <col min="43" max="44" width="0" style="88" hidden="1" customWidth="1"/>
    <col min="45" max="45" width="8.7109375" style="94" hidden="1" customWidth="1"/>
    <col min="46" max="47" width="0" style="88" hidden="1" customWidth="1"/>
    <col min="48" max="48" width="8.7109375" style="94" hidden="1" customWidth="1"/>
    <col min="49" max="50" width="0" style="88" hidden="1" customWidth="1"/>
    <col min="51" max="51" width="8.7109375" style="94" hidden="1" customWidth="1"/>
    <col min="52" max="53" width="0" style="88" hidden="1" customWidth="1"/>
    <col min="54" max="54" width="8.7109375" style="94" hidden="1" customWidth="1"/>
    <col min="55" max="56" width="0" style="88" hidden="1" customWidth="1"/>
    <col min="57" max="57" width="8.7109375" style="94" hidden="1" customWidth="1"/>
    <col min="58" max="58" width="0" style="88" hidden="1" customWidth="1"/>
    <col min="59" max="59" width="13.7109375" style="88"/>
    <col min="60" max="60" width="8.7109375" style="94" hidden="1" customWidth="1"/>
    <col min="61" max="61" width="0" style="88" hidden="1" customWidth="1"/>
    <col min="62" max="62" width="13.7109375" style="88"/>
    <col min="63" max="63" width="8.7109375" style="94" hidden="1" customWidth="1"/>
    <col min="64" max="64" width="0" style="88" hidden="1" customWidth="1"/>
    <col min="65" max="65" width="13.7109375" style="88"/>
    <col min="66" max="66" width="8.7109375" style="94" hidden="1" customWidth="1"/>
    <col min="67" max="67" width="0" style="88" hidden="1" customWidth="1"/>
    <col min="68" max="68" width="13.7109375" style="88"/>
    <col min="69" max="69" width="8.7109375" style="94" hidden="1" customWidth="1"/>
    <col min="70" max="71" width="0" style="88" hidden="1" customWidth="1"/>
    <col min="72" max="72" width="8.7109375" style="94" hidden="1" customWidth="1"/>
    <col min="73" max="73" width="0" style="88" hidden="1" customWidth="1"/>
    <col min="74" max="74" width="13.7109375" style="88"/>
    <col min="75" max="75" width="8.7109375" style="94" hidden="1" customWidth="1"/>
    <col min="76" max="76" width="0" style="88" hidden="1" customWidth="1"/>
    <col min="77" max="77" width="13.7109375" style="88"/>
    <col min="78" max="78" width="8.7109375" style="94" hidden="1" customWidth="1"/>
    <col min="79" max="80" width="0" style="88" hidden="1" customWidth="1"/>
    <col min="81" max="81" width="8.7109375" style="94" hidden="1" customWidth="1"/>
    <col min="82" max="82" width="0" style="88" hidden="1" customWidth="1"/>
    <col min="83" max="83" width="13.7109375" style="88"/>
    <col min="84" max="84" width="8.7109375" style="94" hidden="1" customWidth="1"/>
    <col min="85" max="86" width="0" style="88" hidden="1" customWidth="1"/>
    <col min="87" max="87" width="8.7109375" style="94" hidden="1" customWidth="1"/>
    <col min="88" max="89" width="0" style="88" hidden="1" customWidth="1"/>
    <col min="90" max="90" width="8.7109375" style="94" hidden="1" customWidth="1"/>
    <col min="91" max="91" width="0" style="88" hidden="1" customWidth="1"/>
    <col min="92" max="92" width="13.7109375" style="88"/>
    <col min="93" max="93" width="8.7109375" style="94" hidden="1" customWidth="1"/>
    <col min="94" max="16384" width="13.7109375" style="88"/>
  </cols>
  <sheetData>
    <row r="1" spans="1:702" ht="15.95" customHeight="1" x14ac:dyDescent="0.25">
      <c r="A1" s="656" t="s">
        <v>225</v>
      </c>
      <c r="B1" s="656" t="s">
        <v>226</v>
      </c>
      <c r="C1" s="653" t="s">
        <v>227</v>
      </c>
      <c r="D1" s="656" t="s">
        <v>228</v>
      </c>
      <c r="E1" s="656" t="s">
        <v>229</v>
      </c>
      <c r="F1" s="656" t="s">
        <v>230</v>
      </c>
      <c r="G1" s="656" t="s">
        <v>231</v>
      </c>
      <c r="H1" s="656" t="s">
        <v>232</v>
      </c>
      <c r="I1" s="656" t="s">
        <v>233</v>
      </c>
      <c r="J1" s="656" t="s">
        <v>234</v>
      </c>
      <c r="K1" s="653" t="s">
        <v>35</v>
      </c>
      <c r="L1" s="653" t="s">
        <v>235</v>
      </c>
      <c r="M1" s="653" t="s">
        <v>236</v>
      </c>
      <c r="N1" s="653" t="s">
        <v>237</v>
      </c>
      <c r="O1" s="653" t="s">
        <v>238</v>
      </c>
      <c r="P1" s="653" t="s">
        <v>239</v>
      </c>
      <c r="Q1" s="653" t="s">
        <v>240</v>
      </c>
      <c r="R1" s="653" t="s">
        <v>241</v>
      </c>
      <c r="S1" s="647" t="s">
        <v>242</v>
      </c>
      <c r="T1" s="647" t="s">
        <v>243</v>
      </c>
      <c r="U1" s="650" t="s">
        <v>244</v>
      </c>
      <c r="V1" s="647" t="s">
        <v>245</v>
      </c>
      <c r="W1" s="647" t="s">
        <v>246</v>
      </c>
      <c r="X1" s="650" t="s">
        <v>247</v>
      </c>
      <c r="Y1" s="647" t="s">
        <v>248</v>
      </c>
      <c r="Z1" s="647" t="s">
        <v>249</v>
      </c>
      <c r="AA1" s="650" t="s">
        <v>250</v>
      </c>
      <c r="AB1" s="647" t="s">
        <v>251</v>
      </c>
      <c r="AC1" s="647" t="s">
        <v>252</v>
      </c>
      <c r="AD1" s="650" t="s">
        <v>253</v>
      </c>
      <c r="AE1" s="647" t="s">
        <v>254</v>
      </c>
      <c r="AF1" s="647" t="s">
        <v>255</v>
      </c>
      <c r="AG1" s="650" t="s">
        <v>256</v>
      </c>
      <c r="AH1" s="647" t="s">
        <v>257</v>
      </c>
      <c r="AI1" s="647" t="s">
        <v>258</v>
      </c>
      <c r="AJ1" s="650" t="s">
        <v>259</v>
      </c>
      <c r="AK1" s="647" t="s">
        <v>260</v>
      </c>
      <c r="AL1" s="647" t="s">
        <v>261</v>
      </c>
      <c r="AM1" s="650" t="s">
        <v>262</v>
      </c>
      <c r="AN1" s="647" t="s">
        <v>263</v>
      </c>
      <c r="AO1" s="647" t="s">
        <v>264</v>
      </c>
      <c r="AP1" s="650" t="s">
        <v>265</v>
      </c>
      <c r="AQ1" s="647" t="s">
        <v>266</v>
      </c>
      <c r="AR1" s="647" t="s">
        <v>267</v>
      </c>
      <c r="AS1" s="650" t="s">
        <v>268</v>
      </c>
      <c r="AT1" s="647" t="s">
        <v>269</v>
      </c>
      <c r="AU1" s="647" t="s">
        <v>270</v>
      </c>
      <c r="AV1" s="650" t="s">
        <v>271</v>
      </c>
      <c r="AW1" s="647" t="s">
        <v>272</v>
      </c>
      <c r="AX1" s="647" t="s">
        <v>273</v>
      </c>
      <c r="AY1" s="650" t="s">
        <v>274</v>
      </c>
      <c r="AZ1" s="647" t="s">
        <v>275</v>
      </c>
      <c r="BA1" s="647" t="s">
        <v>276</v>
      </c>
      <c r="BB1" s="650" t="s">
        <v>277</v>
      </c>
      <c r="BC1" s="647" t="s">
        <v>278</v>
      </c>
      <c r="BD1" s="647" t="s">
        <v>279</v>
      </c>
      <c r="BE1" s="650" t="s">
        <v>280</v>
      </c>
      <c r="BF1" s="647" t="s">
        <v>281</v>
      </c>
      <c r="BG1" s="647" t="s">
        <v>282</v>
      </c>
      <c r="BH1" s="650" t="s">
        <v>283</v>
      </c>
      <c r="BI1" s="647" t="s">
        <v>284</v>
      </c>
      <c r="BJ1" s="647" t="s">
        <v>285</v>
      </c>
      <c r="BK1" s="650" t="s">
        <v>286</v>
      </c>
      <c r="BL1" s="647" t="s">
        <v>287</v>
      </c>
      <c r="BM1" s="647" t="s">
        <v>288</v>
      </c>
      <c r="BN1" s="650" t="s">
        <v>289</v>
      </c>
      <c r="BO1" s="647" t="s">
        <v>290</v>
      </c>
      <c r="BP1" s="647" t="s">
        <v>291</v>
      </c>
      <c r="BQ1" s="650" t="s">
        <v>292</v>
      </c>
      <c r="BR1" s="647" t="s">
        <v>293</v>
      </c>
      <c r="BS1" s="647" t="s">
        <v>294</v>
      </c>
      <c r="BT1" s="650" t="s">
        <v>295</v>
      </c>
      <c r="BU1" s="647" t="s">
        <v>296</v>
      </c>
      <c r="BV1" s="647" t="s">
        <v>297</v>
      </c>
      <c r="BW1" s="650" t="s">
        <v>298</v>
      </c>
      <c r="BX1" s="647" t="s">
        <v>299</v>
      </c>
      <c r="BY1" s="647" t="s">
        <v>300</v>
      </c>
      <c r="BZ1" s="650" t="s">
        <v>301</v>
      </c>
      <c r="CA1" s="647" t="s">
        <v>302</v>
      </c>
      <c r="CB1" s="647" t="s">
        <v>303</v>
      </c>
      <c r="CC1" s="650" t="s">
        <v>304</v>
      </c>
      <c r="CD1" s="647" t="s">
        <v>305</v>
      </c>
      <c r="CE1" s="647" t="s">
        <v>306</v>
      </c>
      <c r="CF1" s="650" t="s">
        <v>307</v>
      </c>
      <c r="CG1" s="647" t="s">
        <v>308</v>
      </c>
      <c r="CH1" s="647" t="s">
        <v>309</v>
      </c>
      <c r="CI1" s="650" t="s">
        <v>310</v>
      </c>
      <c r="CJ1" s="647" t="s">
        <v>311</v>
      </c>
      <c r="CK1" s="647" t="s">
        <v>312</v>
      </c>
      <c r="CL1" s="650" t="s">
        <v>313</v>
      </c>
      <c r="CM1" s="647" t="s">
        <v>314</v>
      </c>
      <c r="CN1" s="647" t="s">
        <v>315</v>
      </c>
      <c r="CO1" s="650" t="s">
        <v>316</v>
      </c>
      <c r="FB1" s="89"/>
      <c r="FD1" s="89"/>
    </row>
    <row r="2" spans="1:702" ht="15.95" customHeight="1" x14ac:dyDescent="0.25">
      <c r="A2" s="648"/>
      <c r="B2" s="648"/>
      <c r="C2" s="654"/>
      <c r="D2" s="648"/>
      <c r="E2" s="648"/>
      <c r="F2" s="648"/>
      <c r="G2" s="648"/>
      <c r="H2" s="648"/>
      <c r="I2" s="648"/>
      <c r="J2" s="648"/>
      <c r="K2" s="654"/>
      <c r="L2" s="654"/>
      <c r="M2" s="654"/>
      <c r="N2" s="654"/>
      <c r="O2" s="654"/>
      <c r="P2" s="654"/>
      <c r="Q2" s="654"/>
      <c r="R2" s="654"/>
      <c r="S2" s="648"/>
      <c r="T2" s="648"/>
      <c r="U2" s="651"/>
      <c r="V2" s="648"/>
      <c r="W2" s="648"/>
      <c r="X2" s="651"/>
      <c r="Y2" s="648"/>
      <c r="Z2" s="648"/>
      <c r="AA2" s="651"/>
      <c r="AB2" s="648"/>
      <c r="AC2" s="648"/>
      <c r="AD2" s="651"/>
      <c r="AE2" s="648"/>
      <c r="AF2" s="648"/>
      <c r="AG2" s="651"/>
      <c r="AH2" s="648"/>
      <c r="AI2" s="648"/>
      <c r="AJ2" s="651"/>
      <c r="AK2" s="648"/>
      <c r="AL2" s="648"/>
      <c r="AM2" s="651"/>
      <c r="AN2" s="648"/>
      <c r="AO2" s="648"/>
      <c r="AP2" s="651"/>
      <c r="AQ2" s="648"/>
      <c r="AR2" s="648"/>
      <c r="AS2" s="651"/>
      <c r="AT2" s="648"/>
      <c r="AU2" s="648"/>
      <c r="AV2" s="651"/>
      <c r="AW2" s="648"/>
      <c r="AX2" s="648"/>
      <c r="AY2" s="651"/>
      <c r="AZ2" s="648"/>
      <c r="BA2" s="648"/>
      <c r="BB2" s="651"/>
      <c r="BC2" s="648"/>
      <c r="BD2" s="648"/>
      <c r="BE2" s="651"/>
      <c r="BF2" s="648"/>
      <c r="BG2" s="648"/>
      <c r="BH2" s="651"/>
      <c r="BI2" s="648"/>
      <c r="BJ2" s="648"/>
      <c r="BK2" s="651"/>
      <c r="BL2" s="648"/>
      <c r="BM2" s="648"/>
      <c r="BN2" s="651"/>
      <c r="BO2" s="648"/>
      <c r="BP2" s="648"/>
      <c r="BQ2" s="651"/>
      <c r="BR2" s="648"/>
      <c r="BS2" s="648"/>
      <c r="BT2" s="651"/>
      <c r="BU2" s="648"/>
      <c r="BV2" s="648"/>
      <c r="BW2" s="651"/>
      <c r="BX2" s="648"/>
      <c r="BY2" s="648"/>
      <c r="BZ2" s="651"/>
      <c r="CA2" s="648"/>
      <c r="CB2" s="648"/>
      <c r="CC2" s="651"/>
      <c r="CD2" s="648"/>
      <c r="CE2" s="648"/>
      <c r="CF2" s="651"/>
      <c r="CG2" s="648"/>
      <c r="CH2" s="648"/>
      <c r="CI2" s="651"/>
      <c r="CJ2" s="648"/>
      <c r="CK2" s="648"/>
      <c r="CL2" s="651"/>
      <c r="CM2" s="648"/>
      <c r="CN2" s="648"/>
      <c r="CO2" s="651"/>
    </row>
    <row r="3" spans="1:702" ht="15.95" customHeight="1" x14ac:dyDescent="0.25">
      <c r="A3" s="648"/>
      <c r="B3" s="648"/>
      <c r="C3" s="654"/>
      <c r="D3" s="648"/>
      <c r="E3" s="648"/>
      <c r="F3" s="648"/>
      <c r="G3" s="648"/>
      <c r="H3" s="648"/>
      <c r="I3" s="648"/>
      <c r="J3" s="648"/>
      <c r="K3" s="654"/>
      <c r="L3" s="654"/>
      <c r="M3" s="654"/>
      <c r="N3" s="654"/>
      <c r="O3" s="654"/>
      <c r="P3" s="654"/>
      <c r="Q3" s="654"/>
      <c r="R3" s="654"/>
      <c r="S3" s="648"/>
      <c r="T3" s="648"/>
      <c r="U3" s="651"/>
      <c r="V3" s="648"/>
      <c r="W3" s="648"/>
      <c r="X3" s="651"/>
      <c r="Y3" s="648"/>
      <c r="Z3" s="648"/>
      <c r="AA3" s="651"/>
      <c r="AB3" s="648"/>
      <c r="AC3" s="648"/>
      <c r="AD3" s="651"/>
      <c r="AE3" s="648"/>
      <c r="AF3" s="648"/>
      <c r="AG3" s="651"/>
      <c r="AH3" s="648"/>
      <c r="AI3" s="648"/>
      <c r="AJ3" s="651"/>
      <c r="AK3" s="648"/>
      <c r="AL3" s="648"/>
      <c r="AM3" s="651"/>
      <c r="AN3" s="648"/>
      <c r="AO3" s="648"/>
      <c r="AP3" s="651"/>
      <c r="AQ3" s="648"/>
      <c r="AR3" s="648"/>
      <c r="AS3" s="651"/>
      <c r="AT3" s="648"/>
      <c r="AU3" s="648"/>
      <c r="AV3" s="651"/>
      <c r="AW3" s="648"/>
      <c r="AX3" s="648"/>
      <c r="AY3" s="651"/>
      <c r="AZ3" s="648"/>
      <c r="BA3" s="648"/>
      <c r="BB3" s="651"/>
      <c r="BC3" s="648"/>
      <c r="BD3" s="648"/>
      <c r="BE3" s="651"/>
      <c r="BF3" s="648"/>
      <c r="BG3" s="648"/>
      <c r="BH3" s="651"/>
      <c r="BI3" s="648"/>
      <c r="BJ3" s="648"/>
      <c r="BK3" s="651"/>
      <c r="BL3" s="648"/>
      <c r="BM3" s="648"/>
      <c r="BN3" s="651"/>
      <c r="BO3" s="648"/>
      <c r="BP3" s="648"/>
      <c r="BQ3" s="651"/>
      <c r="BR3" s="648"/>
      <c r="BS3" s="648"/>
      <c r="BT3" s="651"/>
      <c r="BU3" s="648"/>
      <c r="BV3" s="648"/>
      <c r="BW3" s="651"/>
      <c r="BX3" s="648"/>
      <c r="BY3" s="648"/>
      <c r="BZ3" s="651"/>
      <c r="CA3" s="648"/>
      <c r="CB3" s="648"/>
      <c r="CC3" s="651"/>
      <c r="CD3" s="648"/>
      <c r="CE3" s="648"/>
      <c r="CF3" s="651"/>
      <c r="CG3" s="648"/>
      <c r="CH3" s="648"/>
      <c r="CI3" s="651"/>
      <c r="CJ3" s="648"/>
      <c r="CK3" s="648"/>
      <c r="CL3" s="651"/>
      <c r="CM3" s="648"/>
      <c r="CN3" s="648"/>
      <c r="CO3" s="651"/>
    </row>
    <row r="4" spans="1:702" ht="15.95" customHeight="1" x14ac:dyDescent="0.25">
      <c r="A4" s="649"/>
      <c r="B4" s="649"/>
      <c r="C4" s="655"/>
      <c r="D4" s="649"/>
      <c r="E4" s="649"/>
      <c r="F4" s="649"/>
      <c r="G4" s="649"/>
      <c r="H4" s="649"/>
      <c r="I4" s="649"/>
      <c r="J4" s="649"/>
      <c r="K4" s="655"/>
      <c r="L4" s="655"/>
      <c r="M4" s="655"/>
      <c r="N4" s="655"/>
      <c r="O4" s="655"/>
      <c r="P4" s="655"/>
      <c r="Q4" s="655"/>
      <c r="R4" s="655"/>
      <c r="S4" s="649"/>
      <c r="T4" s="649"/>
      <c r="U4" s="652"/>
      <c r="V4" s="649"/>
      <c r="W4" s="649"/>
      <c r="X4" s="652"/>
      <c r="Y4" s="649"/>
      <c r="Z4" s="649"/>
      <c r="AA4" s="652"/>
      <c r="AB4" s="649"/>
      <c r="AC4" s="649"/>
      <c r="AD4" s="652"/>
      <c r="AE4" s="649"/>
      <c r="AF4" s="649"/>
      <c r="AG4" s="652"/>
      <c r="AH4" s="649"/>
      <c r="AI4" s="649"/>
      <c r="AJ4" s="652"/>
      <c r="AK4" s="649"/>
      <c r="AL4" s="649"/>
      <c r="AM4" s="652"/>
      <c r="AN4" s="649"/>
      <c r="AO4" s="649"/>
      <c r="AP4" s="652"/>
      <c r="AQ4" s="649"/>
      <c r="AR4" s="649"/>
      <c r="AS4" s="652"/>
      <c r="AT4" s="649"/>
      <c r="AU4" s="649"/>
      <c r="AV4" s="652"/>
      <c r="AW4" s="649"/>
      <c r="AX4" s="649"/>
      <c r="AY4" s="652"/>
      <c r="AZ4" s="649"/>
      <c r="BA4" s="649"/>
      <c r="BB4" s="652"/>
      <c r="BC4" s="649"/>
      <c r="BD4" s="649"/>
      <c r="BE4" s="652"/>
      <c r="BF4" s="649"/>
      <c r="BG4" s="649"/>
      <c r="BH4" s="652"/>
      <c r="BI4" s="649"/>
      <c r="BJ4" s="649"/>
      <c r="BK4" s="652"/>
      <c r="BL4" s="649"/>
      <c r="BM4" s="649"/>
      <c r="BN4" s="652"/>
      <c r="BO4" s="649"/>
      <c r="BP4" s="649"/>
      <c r="BQ4" s="652"/>
      <c r="BR4" s="649"/>
      <c r="BS4" s="649"/>
      <c r="BT4" s="652"/>
      <c r="BU4" s="649"/>
      <c r="BV4" s="649"/>
      <c r="BW4" s="652"/>
      <c r="BX4" s="649"/>
      <c r="BY4" s="649"/>
      <c r="BZ4" s="652"/>
      <c r="CA4" s="649"/>
      <c r="CB4" s="649"/>
      <c r="CC4" s="652"/>
      <c r="CD4" s="649"/>
      <c r="CE4" s="649"/>
      <c r="CF4" s="652"/>
      <c r="CG4" s="649"/>
      <c r="CH4" s="649"/>
      <c r="CI4" s="652"/>
      <c r="CJ4" s="649"/>
      <c r="CK4" s="649"/>
      <c r="CL4" s="652"/>
      <c r="CM4" s="649"/>
      <c r="CN4" s="649"/>
      <c r="CO4" s="652"/>
    </row>
    <row r="5" spans="1:702" ht="15.95" customHeight="1" x14ac:dyDescent="0.25">
      <c r="A5" s="90">
        <v>1</v>
      </c>
      <c r="B5" s="90">
        <v>2</v>
      </c>
      <c r="C5" s="90">
        <v>3</v>
      </c>
      <c r="D5" s="90">
        <v>4</v>
      </c>
      <c r="E5" s="90">
        <v>5</v>
      </c>
      <c r="F5" s="90">
        <v>6</v>
      </c>
      <c r="G5" s="90">
        <v>7</v>
      </c>
      <c r="H5" s="90">
        <v>8</v>
      </c>
      <c r="I5" s="90">
        <v>9</v>
      </c>
      <c r="J5" s="90">
        <v>10</v>
      </c>
      <c r="K5" s="90">
        <v>11</v>
      </c>
      <c r="L5" s="90">
        <v>12</v>
      </c>
      <c r="M5" s="90">
        <v>13</v>
      </c>
      <c r="N5" s="90">
        <v>14</v>
      </c>
      <c r="O5" s="90">
        <v>15</v>
      </c>
      <c r="P5" s="90">
        <v>16</v>
      </c>
      <c r="Q5" s="90">
        <v>17</v>
      </c>
      <c r="R5" s="90">
        <v>18</v>
      </c>
      <c r="S5" s="90">
        <v>19</v>
      </c>
      <c r="T5" s="90"/>
      <c r="U5" s="91"/>
      <c r="V5" s="90">
        <v>20</v>
      </c>
      <c r="W5" s="90"/>
      <c r="X5" s="91"/>
      <c r="Y5" s="90">
        <v>21</v>
      </c>
      <c r="Z5" s="90"/>
      <c r="AA5" s="91"/>
      <c r="AB5" s="90">
        <v>22</v>
      </c>
      <c r="AC5" s="90"/>
      <c r="AD5" s="91"/>
      <c r="AE5" s="90">
        <v>23</v>
      </c>
      <c r="AF5" s="90"/>
      <c r="AG5" s="91"/>
      <c r="AH5" s="90">
        <v>24</v>
      </c>
      <c r="AI5" s="90"/>
      <c r="AJ5" s="91"/>
      <c r="AK5" s="90">
        <v>25</v>
      </c>
      <c r="AL5" s="90"/>
      <c r="AM5" s="91"/>
      <c r="AN5" s="90">
        <v>26</v>
      </c>
      <c r="AO5" s="90"/>
      <c r="AP5" s="91"/>
      <c r="AQ5" s="90">
        <v>27</v>
      </c>
      <c r="AR5" s="90"/>
      <c r="AS5" s="91"/>
      <c r="AT5" s="90">
        <v>28</v>
      </c>
      <c r="AU5" s="90"/>
      <c r="AV5" s="91"/>
      <c r="AW5" s="90">
        <v>29</v>
      </c>
      <c r="AX5" s="90"/>
      <c r="AY5" s="91"/>
      <c r="AZ5" s="90">
        <v>30</v>
      </c>
      <c r="BA5" s="90"/>
      <c r="BB5" s="91"/>
      <c r="BC5" s="90">
        <v>31</v>
      </c>
      <c r="BD5" s="90"/>
      <c r="BE5" s="91"/>
      <c r="BF5" s="90">
        <v>32</v>
      </c>
      <c r="BG5" s="90"/>
      <c r="BH5" s="91"/>
      <c r="BI5" s="90">
        <v>33</v>
      </c>
      <c r="BJ5" s="90"/>
      <c r="BK5" s="91"/>
      <c r="BL5" s="90">
        <v>34</v>
      </c>
      <c r="BM5" s="90"/>
      <c r="BN5" s="91"/>
      <c r="BO5" s="90">
        <v>35</v>
      </c>
      <c r="BP5" s="90"/>
      <c r="BQ5" s="91"/>
      <c r="BR5" s="90">
        <v>36</v>
      </c>
      <c r="BS5" s="90"/>
      <c r="BT5" s="91"/>
      <c r="BU5" s="90">
        <v>37</v>
      </c>
      <c r="BV5" s="90"/>
      <c r="BW5" s="91"/>
      <c r="BX5" s="90">
        <v>38</v>
      </c>
      <c r="BY5" s="90"/>
      <c r="BZ5" s="91"/>
      <c r="CA5" s="90">
        <v>39</v>
      </c>
      <c r="CB5" s="90"/>
      <c r="CC5" s="91"/>
      <c r="CD5" s="90">
        <v>40</v>
      </c>
      <c r="CE5" s="90"/>
      <c r="CF5" s="91"/>
      <c r="CG5" s="90">
        <v>41</v>
      </c>
      <c r="CH5" s="90"/>
      <c r="CI5" s="91"/>
      <c r="CJ5" s="90">
        <v>42</v>
      </c>
      <c r="CK5" s="90"/>
      <c r="CL5" s="91"/>
      <c r="CM5" s="90">
        <v>43</v>
      </c>
      <c r="CN5" s="90"/>
      <c r="CO5" s="91"/>
    </row>
    <row r="6" spans="1:702" ht="15.9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3"/>
      <c r="M6" s="93"/>
      <c r="N6" s="93"/>
      <c r="O6" s="93"/>
      <c r="P6" s="93"/>
      <c r="Q6" s="93"/>
      <c r="R6" s="94"/>
      <c r="S6" s="93"/>
      <c r="T6" s="93"/>
      <c r="V6" s="93"/>
      <c r="W6" s="93"/>
      <c r="Y6" s="93"/>
      <c r="Z6" s="93"/>
      <c r="AB6" s="93"/>
      <c r="AC6" s="93"/>
      <c r="AE6" s="93"/>
      <c r="AF6" s="93"/>
      <c r="AH6" s="93"/>
      <c r="AI6" s="93"/>
      <c r="AK6" s="93"/>
      <c r="AL6" s="93"/>
      <c r="AN6" s="93"/>
      <c r="AO6" s="93"/>
      <c r="AQ6" s="93"/>
      <c r="AR6" s="93"/>
      <c r="AT6" s="93"/>
      <c r="AU6" s="93"/>
      <c r="AW6" s="93"/>
      <c r="AX6" s="93"/>
      <c r="AZ6" s="93"/>
      <c r="BA6" s="93"/>
      <c r="BC6" s="93"/>
      <c r="BD6" s="93"/>
      <c r="BF6" s="93"/>
      <c r="BG6" s="93"/>
      <c r="BI6" s="93"/>
      <c r="BJ6" s="93"/>
      <c r="BL6" s="93"/>
      <c r="BM6" s="93"/>
      <c r="BO6" s="93"/>
      <c r="BP6" s="93"/>
      <c r="BR6" s="93"/>
      <c r="BS6" s="93"/>
      <c r="BU6" s="93"/>
      <c r="BV6" s="93"/>
      <c r="BX6" s="93"/>
      <c r="BY6" s="93"/>
      <c r="CA6" s="93"/>
      <c r="CB6" s="93"/>
      <c r="CD6" s="93"/>
      <c r="CE6" s="93"/>
      <c r="CG6" s="93"/>
      <c r="CH6" s="93"/>
      <c r="CJ6" s="93"/>
      <c r="CK6" s="93"/>
      <c r="CM6" s="93"/>
      <c r="CN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  <c r="NN6" s="93"/>
      <c r="NO6" s="93"/>
      <c r="NP6" s="93"/>
      <c r="NQ6" s="93"/>
      <c r="NR6" s="93"/>
      <c r="NS6" s="93"/>
      <c r="NT6" s="93"/>
      <c r="NU6" s="93"/>
      <c r="NV6" s="93"/>
      <c r="NW6" s="93"/>
      <c r="NX6" s="93"/>
      <c r="NY6" s="93"/>
      <c r="NZ6" s="93"/>
      <c r="OA6" s="93"/>
      <c r="OB6" s="93"/>
      <c r="OC6" s="93"/>
      <c r="OD6" s="93"/>
      <c r="OE6" s="93"/>
      <c r="OF6" s="93"/>
      <c r="OG6" s="93"/>
      <c r="OH6" s="93"/>
      <c r="OI6" s="93"/>
      <c r="OJ6" s="93"/>
      <c r="OK6" s="93"/>
      <c r="OL6" s="93"/>
      <c r="OM6" s="93"/>
      <c r="ON6" s="93"/>
      <c r="OO6" s="93"/>
      <c r="OP6" s="93"/>
      <c r="OQ6" s="93"/>
      <c r="OR6" s="93"/>
      <c r="OS6" s="93"/>
      <c r="OT6" s="93"/>
      <c r="OU6" s="93"/>
      <c r="OV6" s="93"/>
      <c r="OW6" s="93"/>
      <c r="OX6" s="93"/>
      <c r="OY6" s="93"/>
      <c r="OZ6" s="93"/>
      <c r="PA6" s="93"/>
      <c r="PB6" s="93"/>
      <c r="PC6" s="93"/>
      <c r="PD6" s="93"/>
      <c r="PE6" s="93"/>
      <c r="PF6" s="93"/>
      <c r="PG6" s="93"/>
      <c r="PH6" s="93"/>
      <c r="PI6" s="93"/>
      <c r="PJ6" s="93"/>
      <c r="PK6" s="93"/>
      <c r="PL6" s="93"/>
      <c r="PM6" s="93"/>
      <c r="PN6" s="93"/>
      <c r="PO6" s="93"/>
      <c r="PP6" s="93"/>
      <c r="PQ6" s="93"/>
      <c r="PR6" s="93"/>
      <c r="PS6" s="93"/>
      <c r="PT6" s="93"/>
      <c r="PU6" s="93"/>
      <c r="PV6" s="93"/>
      <c r="PW6" s="93"/>
      <c r="PX6" s="93"/>
      <c r="PY6" s="93"/>
      <c r="PZ6" s="93"/>
      <c r="QA6" s="93"/>
      <c r="QB6" s="93"/>
      <c r="QC6" s="93"/>
      <c r="QD6" s="93"/>
      <c r="QE6" s="93"/>
      <c r="QF6" s="93"/>
      <c r="QG6" s="93"/>
      <c r="QH6" s="93"/>
      <c r="QI6" s="93"/>
      <c r="QJ6" s="93"/>
      <c r="QK6" s="93"/>
      <c r="QL6" s="93"/>
      <c r="QM6" s="93"/>
      <c r="QN6" s="93"/>
      <c r="QO6" s="93"/>
      <c r="QP6" s="93"/>
      <c r="QQ6" s="93"/>
      <c r="QR6" s="93"/>
      <c r="QS6" s="93"/>
      <c r="QT6" s="93"/>
      <c r="QU6" s="93"/>
      <c r="QV6" s="93"/>
      <c r="QW6" s="93"/>
      <c r="QX6" s="93"/>
      <c r="QY6" s="93"/>
      <c r="QZ6" s="93"/>
      <c r="RA6" s="93"/>
      <c r="RB6" s="93"/>
      <c r="RC6" s="93"/>
      <c r="RD6" s="93"/>
      <c r="RE6" s="93"/>
      <c r="RF6" s="93"/>
      <c r="RG6" s="93"/>
      <c r="RH6" s="93"/>
      <c r="RI6" s="93"/>
      <c r="RJ6" s="93"/>
      <c r="RK6" s="93"/>
      <c r="RL6" s="93"/>
      <c r="RM6" s="93"/>
      <c r="RN6" s="93"/>
      <c r="RO6" s="93"/>
      <c r="RP6" s="93"/>
      <c r="RQ6" s="93"/>
      <c r="RR6" s="93"/>
      <c r="RS6" s="93"/>
      <c r="RT6" s="93"/>
      <c r="RU6" s="93"/>
      <c r="RV6" s="93"/>
      <c r="RW6" s="93"/>
      <c r="RX6" s="93"/>
      <c r="RY6" s="93"/>
      <c r="RZ6" s="93"/>
      <c r="SA6" s="93"/>
      <c r="SB6" s="93"/>
      <c r="SC6" s="93"/>
      <c r="SD6" s="93"/>
      <c r="SE6" s="93"/>
      <c r="SF6" s="93"/>
      <c r="SG6" s="93"/>
      <c r="SH6" s="93"/>
      <c r="SI6" s="93"/>
      <c r="SJ6" s="93"/>
      <c r="SK6" s="93"/>
      <c r="SL6" s="93"/>
      <c r="SM6" s="93"/>
      <c r="SN6" s="93"/>
      <c r="SO6" s="93"/>
      <c r="SP6" s="93"/>
      <c r="SQ6" s="93"/>
      <c r="SR6" s="93"/>
      <c r="SS6" s="93"/>
      <c r="ST6" s="93"/>
      <c r="SU6" s="93"/>
      <c r="SV6" s="93"/>
      <c r="SW6" s="93"/>
      <c r="SX6" s="93"/>
      <c r="SY6" s="93"/>
      <c r="SZ6" s="93"/>
      <c r="TA6" s="93"/>
      <c r="TB6" s="93"/>
      <c r="TC6" s="93"/>
      <c r="TD6" s="93"/>
      <c r="TE6" s="93"/>
      <c r="TF6" s="93"/>
      <c r="TG6" s="93"/>
      <c r="TH6" s="93"/>
      <c r="TI6" s="93"/>
      <c r="TJ6" s="93"/>
      <c r="TK6" s="93"/>
      <c r="TL6" s="93"/>
      <c r="TM6" s="93"/>
      <c r="TN6" s="93"/>
      <c r="TO6" s="93"/>
      <c r="TP6" s="93"/>
      <c r="TQ6" s="93"/>
      <c r="TR6" s="93"/>
      <c r="TS6" s="93"/>
      <c r="TT6" s="93"/>
      <c r="TU6" s="93"/>
      <c r="TV6" s="93"/>
      <c r="TW6" s="93"/>
      <c r="TX6" s="93"/>
      <c r="TY6" s="93"/>
      <c r="TZ6" s="93"/>
      <c r="UA6" s="93"/>
      <c r="UB6" s="93"/>
      <c r="UC6" s="93"/>
      <c r="UD6" s="93"/>
      <c r="UE6" s="93"/>
      <c r="UF6" s="93"/>
      <c r="UG6" s="93"/>
      <c r="UH6" s="93"/>
      <c r="UI6" s="93"/>
      <c r="UJ6" s="93"/>
      <c r="UK6" s="93"/>
      <c r="UL6" s="93"/>
      <c r="UM6" s="93"/>
      <c r="UN6" s="93"/>
      <c r="UO6" s="93"/>
      <c r="UP6" s="93"/>
      <c r="UQ6" s="93"/>
      <c r="UR6" s="93"/>
      <c r="US6" s="93"/>
      <c r="UT6" s="93"/>
      <c r="UU6" s="93"/>
      <c r="UV6" s="93"/>
      <c r="UW6" s="93"/>
      <c r="UX6" s="93"/>
      <c r="UY6" s="93"/>
      <c r="UZ6" s="93"/>
      <c r="VA6" s="93"/>
      <c r="VB6" s="93"/>
      <c r="VC6" s="93"/>
      <c r="VD6" s="93"/>
      <c r="VE6" s="93"/>
      <c r="VF6" s="93"/>
      <c r="VG6" s="93"/>
      <c r="VH6" s="93"/>
      <c r="VI6" s="93"/>
      <c r="VJ6" s="93"/>
      <c r="VK6" s="93"/>
      <c r="VL6" s="93"/>
      <c r="VM6" s="93"/>
      <c r="VN6" s="93"/>
      <c r="VO6" s="93"/>
      <c r="VP6" s="93"/>
      <c r="VQ6" s="93"/>
      <c r="VR6" s="93"/>
      <c r="VS6" s="93"/>
      <c r="VT6" s="93"/>
      <c r="VU6" s="93"/>
      <c r="VV6" s="93"/>
      <c r="VW6" s="93"/>
      <c r="VX6" s="93"/>
      <c r="VY6" s="93"/>
      <c r="VZ6" s="93"/>
      <c r="WA6" s="93"/>
      <c r="WB6" s="93"/>
      <c r="WC6" s="93"/>
      <c r="WD6" s="93"/>
      <c r="WE6" s="93"/>
      <c r="WF6" s="93"/>
      <c r="WG6" s="93"/>
      <c r="WH6" s="93"/>
      <c r="WI6" s="93"/>
      <c r="WJ6" s="93"/>
      <c r="WK6" s="93"/>
      <c r="WL6" s="93"/>
      <c r="WM6" s="93"/>
      <c r="WN6" s="93"/>
      <c r="WO6" s="93"/>
      <c r="WP6" s="93"/>
      <c r="WQ6" s="93"/>
      <c r="WR6" s="93"/>
      <c r="WS6" s="93"/>
      <c r="WT6" s="93"/>
      <c r="WU6" s="93"/>
      <c r="WV6" s="93"/>
      <c r="WW6" s="93"/>
      <c r="WX6" s="93"/>
      <c r="WY6" s="93"/>
      <c r="WZ6" s="93"/>
      <c r="XA6" s="93"/>
      <c r="XB6" s="93"/>
      <c r="XC6" s="93"/>
      <c r="XD6" s="93"/>
      <c r="XE6" s="93"/>
      <c r="XF6" s="93"/>
      <c r="XG6" s="93"/>
      <c r="XH6" s="93"/>
      <c r="XI6" s="93"/>
      <c r="XJ6" s="93"/>
      <c r="XK6" s="93"/>
      <c r="XL6" s="93"/>
      <c r="XM6" s="93"/>
      <c r="XN6" s="93"/>
      <c r="XO6" s="93"/>
      <c r="XP6" s="93"/>
      <c r="XQ6" s="93"/>
      <c r="XR6" s="93"/>
      <c r="XS6" s="93"/>
      <c r="XT6" s="93"/>
      <c r="XU6" s="93"/>
      <c r="XV6" s="93"/>
      <c r="XW6" s="93"/>
      <c r="XX6" s="93"/>
      <c r="XY6" s="93"/>
      <c r="XZ6" s="93"/>
      <c r="YA6" s="93"/>
      <c r="YB6" s="93"/>
      <c r="YC6" s="93"/>
      <c r="YD6" s="93"/>
      <c r="YE6" s="93"/>
      <c r="YF6" s="93"/>
      <c r="YG6" s="93"/>
      <c r="YH6" s="93"/>
      <c r="YI6" s="93"/>
      <c r="YJ6" s="93"/>
      <c r="YK6" s="93"/>
      <c r="YL6" s="93"/>
      <c r="YM6" s="93"/>
      <c r="YN6" s="93"/>
      <c r="YO6" s="93"/>
      <c r="YP6" s="93"/>
      <c r="YQ6" s="93"/>
      <c r="YR6" s="93"/>
      <c r="YS6" s="93"/>
      <c r="YT6" s="93"/>
      <c r="YU6" s="93"/>
      <c r="YV6" s="93"/>
      <c r="YW6" s="93"/>
      <c r="YX6" s="93"/>
      <c r="YY6" s="93"/>
      <c r="YZ6" s="93"/>
      <c r="ZA6" s="93"/>
      <c r="ZB6" s="93"/>
      <c r="ZC6" s="93"/>
      <c r="ZD6" s="93"/>
      <c r="ZE6" s="93"/>
      <c r="ZF6" s="93"/>
      <c r="ZG6" s="93"/>
      <c r="ZH6" s="93"/>
      <c r="ZI6" s="93"/>
      <c r="ZJ6" s="93"/>
      <c r="ZK6" s="93"/>
      <c r="ZL6" s="93"/>
      <c r="ZM6" s="93"/>
      <c r="ZN6" s="93"/>
      <c r="ZO6" s="93"/>
      <c r="ZP6" s="93"/>
      <c r="ZQ6" s="93"/>
      <c r="ZR6" s="93"/>
      <c r="ZS6" s="93"/>
      <c r="ZT6" s="93"/>
      <c r="ZU6" s="93"/>
      <c r="ZV6" s="93"/>
      <c r="ZW6" s="93"/>
      <c r="ZX6" s="93"/>
      <c r="ZY6" s="93"/>
      <c r="ZZ6" s="93"/>
    </row>
    <row r="7" spans="1:702" s="89" customFormat="1" ht="15.95" customHeight="1" x14ac:dyDescent="0.25">
      <c r="A7" s="95">
        <v>70000</v>
      </c>
      <c r="B7" s="95"/>
      <c r="C7" s="96"/>
      <c r="D7" s="97">
        <v>7</v>
      </c>
      <c r="E7" s="97" t="s">
        <v>317</v>
      </c>
      <c r="F7" s="97" t="s">
        <v>318</v>
      </c>
      <c r="G7" s="97" t="s">
        <v>319</v>
      </c>
      <c r="H7" s="97" t="s">
        <v>318</v>
      </c>
      <c r="I7" s="97" t="s">
        <v>319</v>
      </c>
      <c r="J7" s="97" t="s">
        <v>319</v>
      </c>
      <c r="K7" s="97" t="s">
        <v>320</v>
      </c>
      <c r="L7" s="98">
        <v>10157925</v>
      </c>
      <c r="M7" s="98">
        <v>10319787</v>
      </c>
      <c r="N7" s="98">
        <v>0</v>
      </c>
      <c r="O7" s="98">
        <v>10319787</v>
      </c>
      <c r="P7" s="98">
        <v>9487085.3800000008</v>
      </c>
      <c r="Q7" s="98">
        <v>-832701.61999999918</v>
      </c>
      <c r="R7" s="99">
        <v>0.92</v>
      </c>
      <c r="S7" s="98">
        <v>0</v>
      </c>
      <c r="T7" s="98">
        <v>0</v>
      </c>
      <c r="U7" s="99">
        <v>0</v>
      </c>
      <c r="V7" s="98">
        <v>0</v>
      </c>
      <c r="W7" s="98">
        <v>0</v>
      </c>
      <c r="X7" s="99">
        <v>0</v>
      </c>
      <c r="Y7" s="98">
        <v>0</v>
      </c>
      <c r="Z7" s="98">
        <v>0</v>
      </c>
      <c r="AA7" s="99">
        <v>0</v>
      </c>
      <c r="AB7" s="98">
        <v>0</v>
      </c>
      <c r="AC7" s="98">
        <v>0</v>
      </c>
      <c r="AD7" s="99">
        <v>0</v>
      </c>
      <c r="AE7" s="98">
        <v>0</v>
      </c>
      <c r="AF7" s="98">
        <v>0</v>
      </c>
      <c r="AG7" s="99">
        <v>0</v>
      </c>
      <c r="AH7" s="98">
        <v>0</v>
      </c>
      <c r="AI7" s="98">
        <v>0</v>
      </c>
      <c r="AJ7" s="99">
        <v>0</v>
      </c>
      <c r="AK7" s="98">
        <v>0</v>
      </c>
      <c r="AL7" s="98">
        <v>0</v>
      </c>
      <c r="AM7" s="99">
        <v>0</v>
      </c>
      <c r="AN7" s="98">
        <v>0</v>
      </c>
      <c r="AO7" s="98">
        <v>0</v>
      </c>
      <c r="AP7" s="99">
        <v>0</v>
      </c>
      <c r="AQ7" s="98">
        <v>0</v>
      </c>
      <c r="AR7" s="98">
        <v>0</v>
      </c>
      <c r="AS7" s="99">
        <v>0</v>
      </c>
      <c r="AT7" s="98">
        <v>0</v>
      </c>
      <c r="AU7" s="98">
        <v>0</v>
      </c>
      <c r="AV7" s="99">
        <v>0</v>
      </c>
      <c r="AW7" s="98">
        <v>0</v>
      </c>
      <c r="AX7" s="98">
        <v>0</v>
      </c>
      <c r="AY7" s="99">
        <v>0</v>
      </c>
      <c r="AZ7" s="98">
        <v>0</v>
      </c>
      <c r="BA7" s="98">
        <v>0</v>
      </c>
      <c r="BB7" s="99">
        <v>0</v>
      </c>
      <c r="BC7" s="98">
        <v>0</v>
      </c>
      <c r="BD7" s="98">
        <v>0</v>
      </c>
      <c r="BE7" s="99">
        <v>0</v>
      </c>
      <c r="BF7" s="98">
        <v>1945442</v>
      </c>
      <c r="BG7" s="98">
        <v>1883469.81</v>
      </c>
      <c r="BH7" s="99">
        <v>0.97</v>
      </c>
      <c r="BI7" s="98">
        <v>45315</v>
      </c>
      <c r="BJ7" s="98">
        <v>38353.42</v>
      </c>
      <c r="BK7" s="99">
        <v>0.85</v>
      </c>
      <c r="BL7" s="98">
        <v>528000</v>
      </c>
      <c r="BM7" s="98">
        <v>306941.92</v>
      </c>
      <c r="BN7" s="99">
        <v>0.57999999999999996</v>
      </c>
      <c r="BO7" s="98">
        <v>6997000</v>
      </c>
      <c r="BP7" s="98">
        <v>6778306.7400000002</v>
      </c>
      <c r="BQ7" s="99">
        <v>0.97</v>
      </c>
      <c r="BR7" s="98">
        <v>0</v>
      </c>
      <c r="BS7" s="98">
        <v>0</v>
      </c>
      <c r="BT7" s="99">
        <v>0</v>
      </c>
      <c r="BU7" s="98">
        <v>448905</v>
      </c>
      <c r="BV7" s="98">
        <v>307444.40000000002</v>
      </c>
      <c r="BW7" s="99">
        <v>0.68</v>
      </c>
      <c r="BX7" s="98">
        <v>67200</v>
      </c>
      <c r="BY7" s="98">
        <v>59095.41</v>
      </c>
      <c r="BZ7" s="99">
        <v>0.88</v>
      </c>
      <c r="CA7" s="98">
        <v>0</v>
      </c>
      <c r="CB7" s="98">
        <v>0</v>
      </c>
      <c r="CC7" s="99">
        <v>0</v>
      </c>
      <c r="CD7" s="98">
        <v>30000</v>
      </c>
      <c r="CE7" s="98">
        <v>3118</v>
      </c>
      <c r="CF7" s="99">
        <v>0.1</v>
      </c>
      <c r="CG7" s="98">
        <v>0</v>
      </c>
      <c r="CH7" s="98">
        <v>0</v>
      </c>
      <c r="CI7" s="99">
        <v>0</v>
      </c>
      <c r="CJ7" s="98">
        <v>0</v>
      </c>
      <c r="CK7" s="98">
        <v>0</v>
      </c>
      <c r="CL7" s="99">
        <v>0</v>
      </c>
      <c r="CM7" s="98">
        <v>257925</v>
      </c>
      <c r="CN7" s="98">
        <v>110355.68</v>
      </c>
      <c r="CO7" s="99">
        <v>0.43</v>
      </c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00"/>
      <c r="DZ7" s="100"/>
      <c r="EA7" s="100"/>
      <c r="EB7" s="100"/>
      <c r="EC7" s="100"/>
      <c r="ED7" s="100"/>
      <c r="EE7" s="100"/>
      <c r="EF7" s="100"/>
      <c r="EG7" s="100"/>
      <c r="EH7" s="100"/>
      <c r="EI7" s="100"/>
      <c r="EJ7" s="100"/>
      <c r="EK7" s="100"/>
      <c r="EL7" s="100"/>
      <c r="EM7" s="100"/>
      <c r="EN7" s="100"/>
      <c r="EO7" s="100"/>
      <c r="EP7" s="100"/>
      <c r="EQ7" s="100"/>
      <c r="ER7" s="100"/>
      <c r="ES7" s="100"/>
      <c r="ET7" s="100"/>
      <c r="EU7" s="100"/>
      <c r="EV7" s="100"/>
      <c r="EW7" s="100"/>
      <c r="EX7" s="100"/>
      <c r="EY7" s="100"/>
      <c r="EZ7" s="100"/>
      <c r="FA7" s="100"/>
      <c r="FB7" s="100"/>
      <c r="FC7" s="100"/>
      <c r="FD7" s="100"/>
      <c r="FE7" s="100"/>
      <c r="FF7" s="100"/>
      <c r="FG7" s="100"/>
      <c r="FH7" s="100"/>
      <c r="FI7" s="100"/>
      <c r="FJ7" s="100"/>
      <c r="FK7" s="100"/>
      <c r="FL7" s="100"/>
      <c r="FM7" s="100"/>
      <c r="FN7" s="100"/>
      <c r="FO7" s="100"/>
      <c r="FP7" s="100"/>
      <c r="FQ7" s="100"/>
      <c r="FR7" s="100"/>
      <c r="FS7" s="100"/>
      <c r="FT7" s="100"/>
      <c r="FU7" s="100"/>
      <c r="FV7" s="100"/>
      <c r="FW7" s="100"/>
      <c r="FX7" s="100"/>
      <c r="FY7" s="100"/>
      <c r="FZ7" s="100"/>
      <c r="GA7" s="100"/>
      <c r="GB7" s="100"/>
      <c r="GC7" s="100"/>
      <c r="GD7" s="100"/>
      <c r="GE7" s="100"/>
      <c r="GF7" s="100"/>
      <c r="GG7" s="100"/>
      <c r="GH7" s="100"/>
      <c r="GI7" s="100"/>
      <c r="GJ7" s="100"/>
      <c r="GK7" s="100"/>
      <c r="GL7" s="100"/>
      <c r="GM7" s="100"/>
      <c r="GN7" s="100"/>
      <c r="GO7" s="100"/>
      <c r="GP7" s="100"/>
      <c r="GQ7" s="100"/>
      <c r="GR7" s="100"/>
      <c r="GS7" s="100"/>
      <c r="GT7" s="100"/>
      <c r="GU7" s="100"/>
      <c r="GV7" s="100"/>
      <c r="GW7" s="100"/>
      <c r="GX7" s="100"/>
      <c r="GY7" s="100"/>
      <c r="GZ7" s="100"/>
      <c r="HA7" s="100"/>
      <c r="HB7" s="100"/>
      <c r="HC7" s="100"/>
      <c r="HD7" s="100"/>
      <c r="HE7" s="100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0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00"/>
      <c r="JD7" s="100"/>
      <c r="JE7" s="100"/>
      <c r="JF7" s="100"/>
      <c r="JG7" s="100"/>
      <c r="JH7" s="100"/>
      <c r="JI7" s="100"/>
      <c r="JJ7" s="100"/>
      <c r="JK7" s="100"/>
      <c r="JL7" s="100"/>
      <c r="JM7" s="100"/>
      <c r="JN7" s="100"/>
      <c r="JO7" s="100"/>
      <c r="JP7" s="100"/>
      <c r="JQ7" s="100"/>
      <c r="JR7" s="100"/>
      <c r="JS7" s="100"/>
      <c r="JT7" s="100"/>
      <c r="JU7" s="100"/>
      <c r="JV7" s="100"/>
      <c r="JW7" s="100"/>
      <c r="JX7" s="100"/>
      <c r="JY7" s="100"/>
      <c r="JZ7" s="100"/>
      <c r="KA7" s="100"/>
      <c r="KB7" s="100"/>
      <c r="KC7" s="100"/>
      <c r="KD7" s="100"/>
      <c r="KE7" s="100"/>
      <c r="KF7" s="100"/>
      <c r="KG7" s="100"/>
      <c r="KH7" s="100"/>
      <c r="KI7" s="100"/>
      <c r="KJ7" s="100"/>
      <c r="KK7" s="100"/>
      <c r="KL7" s="100"/>
      <c r="KM7" s="100"/>
      <c r="KN7" s="100"/>
      <c r="KO7" s="100"/>
      <c r="KP7" s="100"/>
      <c r="KQ7" s="100"/>
      <c r="KR7" s="100"/>
      <c r="KS7" s="100"/>
      <c r="KT7" s="100"/>
      <c r="KU7" s="100"/>
      <c r="KV7" s="100"/>
      <c r="KW7" s="100"/>
      <c r="KX7" s="100"/>
      <c r="KY7" s="100"/>
      <c r="KZ7" s="100"/>
      <c r="LA7" s="100"/>
      <c r="LB7" s="100"/>
      <c r="LC7" s="100"/>
      <c r="LD7" s="100"/>
      <c r="LE7" s="100"/>
      <c r="LF7" s="100"/>
      <c r="LG7" s="100"/>
      <c r="LH7" s="100"/>
      <c r="LI7" s="100"/>
      <c r="LJ7" s="100"/>
      <c r="LK7" s="100"/>
      <c r="LL7" s="100"/>
      <c r="LM7" s="100"/>
      <c r="LN7" s="100"/>
      <c r="LO7" s="100"/>
      <c r="LP7" s="100"/>
      <c r="LQ7" s="100"/>
      <c r="LR7" s="100"/>
      <c r="LS7" s="100"/>
      <c r="LT7" s="100"/>
      <c r="LU7" s="100"/>
      <c r="LV7" s="100"/>
      <c r="LW7" s="100"/>
      <c r="LX7" s="100"/>
      <c r="LY7" s="100"/>
      <c r="LZ7" s="100"/>
      <c r="MA7" s="100"/>
      <c r="MB7" s="100"/>
      <c r="MC7" s="100"/>
      <c r="MD7" s="100"/>
      <c r="ME7" s="100"/>
      <c r="MF7" s="100"/>
      <c r="MG7" s="100"/>
      <c r="MH7" s="100"/>
      <c r="MI7" s="100"/>
      <c r="MJ7" s="100"/>
      <c r="MK7" s="100"/>
      <c r="ML7" s="100"/>
      <c r="MM7" s="100"/>
      <c r="MN7" s="100"/>
      <c r="MO7" s="100"/>
      <c r="MP7" s="100"/>
      <c r="MQ7" s="100"/>
      <c r="MR7" s="100"/>
      <c r="MS7" s="100"/>
      <c r="MT7" s="100"/>
      <c r="MU7" s="100"/>
      <c r="MV7" s="100"/>
      <c r="MW7" s="100"/>
      <c r="MX7" s="100"/>
      <c r="MY7" s="100"/>
      <c r="MZ7" s="100"/>
      <c r="NA7" s="100"/>
      <c r="NB7" s="100"/>
      <c r="NC7" s="100"/>
      <c r="ND7" s="100"/>
      <c r="NE7" s="100"/>
      <c r="NF7" s="100"/>
      <c r="NG7" s="100"/>
      <c r="NH7" s="100"/>
      <c r="NI7" s="100"/>
      <c r="NJ7" s="100"/>
      <c r="NK7" s="100"/>
      <c r="NL7" s="100"/>
      <c r="NM7" s="100"/>
      <c r="NN7" s="100"/>
      <c r="NO7" s="100"/>
      <c r="NP7" s="100"/>
      <c r="NQ7" s="100"/>
      <c r="NR7" s="100"/>
      <c r="NS7" s="100"/>
      <c r="NT7" s="100"/>
      <c r="NU7" s="100"/>
      <c r="NV7" s="100"/>
      <c r="NW7" s="100"/>
      <c r="NX7" s="100"/>
      <c r="NY7" s="100"/>
      <c r="NZ7" s="100"/>
      <c r="OA7" s="100"/>
      <c r="OB7" s="100"/>
      <c r="OC7" s="100"/>
      <c r="OD7" s="100"/>
      <c r="OE7" s="100"/>
      <c r="OF7" s="100"/>
      <c r="OG7" s="100"/>
      <c r="OH7" s="100"/>
      <c r="OI7" s="100"/>
      <c r="OJ7" s="100"/>
      <c r="OK7" s="100"/>
      <c r="OL7" s="100"/>
      <c r="OM7" s="100"/>
      <c r="ON7" s="100"/>
      <c r="OO7" s="100"/>
      <c r="OP7" s="100"/>
      <c r="OQ7" s="100"/>
      <c r="OR7" s="100"/>
      <c r="OS7" s="100"/>
      <c r="OT7" s="100"/>
      <c r="OU7" s="100"/>
      <c r="OV7" s="100"/>
      <c r="OW7" s="100"/>
      <c r="OX7" s="100"/>
      <c r="OY7" s="100"/>
      <c r="OZ7" s="100"/>
      <c r="PA7" s="100"/>
      <c r="PB7" s="100"/>
      <c r="PC7" s="100"/>
      <c r="PD7" s="100"/>
      <c r="PE7" s="100"/>
      <c r="PF7" s="100"/>
      <c r="PG7" s="100"/>
      <c r="PH7" s="100"/>
      <c r="PI7" s="100"/>
      <c r="PJ7" s="100"/>
      <c r="PK7" s="100"/>
      <c r="PL7" s="100"/>
      <c r="PM7" s="100"/>
      <c r="PN7" s="100"/>
      <c r="PO7" s="100"/>
      <c r="PP7" s="100"/>
      <c r="PQ7" s="100"/>
      <c r="PR7" s="100"/>
      <c r="PS7" s="100"/>
      <c r="PT7" s="100"/>
      <c r="PU7" s="100"/>
      <c r="PV7" s="100"/>
      <c r="PW7" s="100"/>
      <c r="PX7" s="100"/>
      <c r="PY7" s="100"/>
      <c r="PZ7" s="100"/>
      <c r="QA7" s="100"/>
      <c r="QB7" s="100"/>
      <c r="QC7" s="100"/>
      <c r="QD7" s="100"/>
      <c r="QE7" s="100"/>
      <c r="QF7" s="100"/>
      <c r="QG7" s="100"/>
      <c r="QH7" s="100"/>
      <c r="QI7" s="100"/>
      <c r="QJ7" s="100"/>
      <c r="QK7" s="100"/>
      <c r="QL7" s="100"/>
      <c r="QM7" s="100"/>
      <c r="QN7" s="100"/>
      <c r="QO7" s="100"/>
      <c r="QP7" s="100"/>
      <c r="QQ7" s="100"/>
      <c r="QR7" s="100"/>
      <c r="QS7" s="100"/>
      <c r="QT7" s="100"/>
      <c r="QU7" s="100"/>
      <c r="QV7" s="100"/>
      <c r="QW7" s="100"/>
      <c r="QX7" s="100"/>
      <c r="QY7" s="100"/>
      <c r="QZ7" s="100"/>
      <c r="RA7" s="100"/>
      <c r="RB7" s="100"/>
      <c r="RC7" s="100"/>
      <c r="RD7" s="100"/>
      <c r="RE7" s="100"/>
      <c r="RF7" s="100"/>
      <c r="RG7" s="100"/>
      <c r="RH7" s="100"/>
      <c r="RI7" s="100"/>
      <c r="RJ7" s="100"/>
      <c r="RK7" s="100"/>
      <c r="RL7" s="100"/>
      <c r="RM7" s="100"/>
      <c r="RN7" s="100"/>
      <c r="RO7" s="100"/>
      <c r="RP7" s="100"/>
      <c r="RQ7" s="100"/>
      <c r="RR7" s="100"/>
      <c r="RS7" s="100"/>
      <c r="RT7" s="100"/>
      <c r="RU7" s="100"/>
      <c r="RV7" s="100"/>
      <c r="RW7" s="100"/>
      <c r="RX7" s="100"/>
      <c r="RY7" s="100"/>
      <c r="RZ7" s="100"/>
      <c r="SA7" s="100"/>
      <c r="SB7" s="100"/>
      <c r="SC7" s="100"/>
      <c r="SD7" s="100"/>
      <c r="SE7" s="100"/>
      <c r="SF7" s="100"/>
      <c r="SG7" s="100"/>
      <c r="SH7" s="100"/>
      <c r="SI7" s="100"/>
      <c r="SJ7" s="100"/>
      <c r="SK7" s="100"/>
      <c r="SL7" s="100"/>
      <c r="SM7" s="100"/>
      <c r="SN7" s="100"/>
      <c r="SO7" s="100"/>
      <c r="SP7" s="100"/>
      <c r="SQ7" s="100"/>
      <c r="SR7" s="100"/>
      <c r="SS7" s="100"/>
      <c r="ST7" s="100"/>
      <c r="SU7" s="100"/>
      <c r="SV7" s="100"/>
      <c r="SW7" s="100"/>
      <c r="SX7" s="100"/>
      <c r="SY7" s="100"/>
      <c r="SZ7" s="100"/>
      <c r="TA7" s="100"/>
      <c r="TB7" s="100"/>
      <c r="TC7" s="100"/>
      <c r="TD7" s="100"/>
      <c r="TE7" s="100"/>
      <c r="TF7" s="100"/>
      <c r="TG7" s="100"/>
      <c r="TH7" s="100"/>
      <c r="TI7" s="100"/>
      <c r="TJ7" s="100"/>
      <c r="TK7" s="100"/>
      <c r="TL7" s="100"/>
      <c r="TM7" s="100"/>
      <c r="TN7" s="100"/>
      <c r="TO7" s="100"/>
      <c r="TP7" s="100"/>
      <c r="TQ7" s="100"/>
      <c r="TR7" s="100"/>
      <c r="TS7" s="100"/>
      <c r="TT7" s="100"/>
      <c r="TU7" s="100"/>
      <c r="TV7" s="100"/>
      <c r="TW7" s="100"/>
      <c r="TX7" s="100"/>
      <c r="TY7" s="100"/>
      <c r="TZ7" s="100"/>
      <c r="UA7" s="100"/>
      <c r="UB7" s="100"/>
      <c r="UC7" s="100"/>
      <c r="UD7" s="100"/>
      <c r="UE7" s="100"/>
      <c r="UF7" s="100"/>
      <c r="UG7" s="100"/>
      <c r="UH7" s="100"/>
      <c r="UI7" s="100"/>
      <c r="UJ7" s="100"/>
      <c r="UK7" s="100"/>
      <c r="UL7" s="100"/>
      <c r="UM7" s="100"/>
      <c r="UN7" s="100"/>
      <c r="UO7" s="100"/>
      <c r="UP7" s="100"/>
      <c r="UQ7" s="100"/>
      <c r="UR7" s="100"/>
      <c r="US7" s="100"/>
      <c r="UT7" s="100"/>
      <c r="UU7" s="100"/>
      <c r="UV7" s="100"/>
      <c r="UW7" s="100"/>
      <c r="UX7" s="100"/>
      <c r="UY7" s="100"/>
      <c r="UZ7" s="100"/>
      <c r="VA7" s="100"/>
      <c r="VB7" s="100"/>
      <c r="VC7" s="100"/>
      <c r="VD7" s="100"/>
      <c r="VE7" s="100"/>
      <c r="VF7" s="100"/>
      <c r="VG7" s="100"/>
      <c r="VH7" s="100"/>
      <c r="VI7" s="100"/>
      <c r="VJ7" s="100"/>
      <c r="VK7" s="100"/>
      <c r="VL7" s="100"/>
      <c r="VM7" s="100"/>
      <c r="VN7" s="100"/>
      <c r="VO7" s="100"/>
      <c r="VP7" s="100"/>
      <c r="VQ7" s="100"/>
      <c r="VR7" s="100"/>
      <c r="VS7" s="100"/>
      <c r="VT7" s="100"/>
      <c r="VU7" s="100"/>
      <c r="VV7" s="100"/>
      <c r="VW7" s="100"/>
      <c r="VX7" s="100"/>
      <c r="VY7" s="100"/>
      <c r="VZ7" s="100"/>
      <c r="WA7" s="100"/>
      <c r="WB7" s="100"/>
      <c r="WC7" s="100"/>
      <c r="WD7" s="100"/>
      <c r="WE7" s="100"/>
      <c r="WF7" s="100"/>
      <c r="WG7" s="100"/>
      <c r="WH7" s="100"/>
      <c r="WI7" s="100"/>
      <c r="WJ7" s="100"/>
      <c r="WK7" s="100"/>
      <c r="WL7" s="100"/>
      <c r="WM7" s="100"/>
      <c r="WN7" s="100"/>
      <c r="WO7" s="100"/>
      <c r="WP7" s="100"/>
      <c r="WQ7" s="100"/>
      <c r="WR7" s="100"/>
      <c r="WS7" s="100"/>
      <c r="WT7" s="100"/>
      <c r="WU7" s="100"/>
      <c r="WV7" s="100"/>
      <c r="WW7" s="100"/>
      <c r="WX7" s="100"/>
      <c r="WY7" s="100"/>
      <c r="WZ7" s="100"/>
      <c r="XA7" s="100"/>
      <c r="XB7" s="100"/>
      <c r="XC7" s="100"/>
      <c r="XD7" s="100"/>
      <c r="XE7" s="100"/>
      <c r="XF7" s="100"/>
      <c r="XG7" s="100"/>
      <c r="XH7" s="100"/>
      <c r="XI7" s="100"/>
      <c r="XJ7" s="100"/>
      <c r="XK7" s="100"/>
      <c r="XL7" s="100"/>
      <c r="XM7" s="100"/>
      <c r="XN7" s="100"/>
      <c r="XO7" s="100"/>
      <c r="XP7" s="100"/>
      <c r="XQ7" s="100"/>
      <c r="XR7" s="100"/>
      <c r="XS7" s="100"/>
      <c r="XT7" s="100"/>
      <c r="XU7" s="100"/>
      <c r="XV7" s="100"/>
      <c r="XW7" s="100"/>
      <c r="XX7" s="100"/>
      <c r="XY7" s="100"/>
      <c r="XZ7" s="100"/>
      <c r="YA7" s="100"/>
      <c r="YB7" s="100"/>
      <c r="YC7" s="100"/>
      <c r="YD7" s="100"/>
      <c r="YE7" s="100"/>
      <c r="YF7" s="100"/>
      <c r="YG7" s="100"/>
      <c r="YH7" s="100"/>
      <c r="YI7" s="100"/>
      <c r="YJ7" s="100"/>
      <c r="YK7" s="100"/>
      <c r="YL7" s="100"/>
      <c r="YM7" s="100"/>
      <c r="YN7" s="100"/>
      <c r="YO7" s="100"/>
      <c r="YP7" s="100"/>
      <c r="YQ7" s="100"/>
      <c r="YR7" s="100"/>
      <c r="YS7" s="100"/>
      <c r="YT7" s="100"/>
      <c r="YU7" s="100"/>
      <c r="YV7" s="100"/>
      <c r="YW7" s="100"/>
      <c r="YX7" s="100"/>
      <c r="YY7" s="100"/>
      <c r="YZ7" s="100"/>
      <c r="ZA7" s="100"/>
      <c r="ZB7" s="100"/>
      <c r="ZC7" s="100"/>
      <c r="ZD7" s="100"/>
      <c r="ZE7" s="100"/>
      <c r="ZF7" s="100"/>
      <c r="ZG7" s="100"/>
      <c r="ZH7" s="100"/>
      <c r="ZI7" s="100"/>
      <c r="ZJ7" s="100"/>
      <c r="ZK7" s="100"/>
      <c r="ZL7" s="100"/>
      <c r="ZM7" s="100"/>
      <c r="ZN7" s="100"/>
      <c r="ZO7" s="100"/>
      <c r="ZP7" s="100"/>
      <c r="ZQ7" s="100"/>
      <c r="ZR7" s="100"/>
      <c r="ZS7" s="100"/>
      <c r="ZT7" s="100"/>
      <c r="ZU7" s="100"/>
      <c r="ZV7" s="100"/>
      <c r="ZW7" s="100"/>
      <c r="ZX7" s="100"/>
      <c r="ZY7" s="100"/>
      <c r="ZZ7" s="100"/>
    </row>
    <row r="8" spans="1:702" s="89" customFormat="1" ht="15.95" hidden="1" customHeight="1" x14ac:dyDescent="0.25">
      <c r="A8" s="101">
        <v>70005</v>
      </c>
      <c r="B8" s="101"/>
      <c r="C8" s="102"/>
      <c r="D8" s="103">
        <v>7</v>
      </c>
      <c r="E8" s="103">
        <v>1</v>
      </c>
      <c r="F8" s="103" t="s">
        <v>318</v>
      </c>
      <c r="G8" s="103" t="s">
        <v>319</v>
      </c>
      <c r="H8" s="103" t="s">
        <v>318</v>
      </c>
      <c r="I8" s="103" t="s">
        <v>319</v>
      </c>
      <c r="J8" s="103" t="s">
        <v>319</v>
      </c>
      <c r="K8" s="103" t="s">
        <v>320</v>
      </c>
      <c r="L8" s="104">
        <v>58880</v>
      </c>
      <c r="M8" s="104">
        <v>45315</v>
      </c>
      <c r="N8" s="104">
        <v>0</v>
      </c>
      <c r="O8" s="104">
        <v>45315</v>
      </c>
      <c r="P8" s="104">
        <v>38353.42</v>
      </c>
      <c r="Q8" s="104">
        <v>-6961.5800000000017</v>
      </c>
      <c r="R8" s="105">
        <v>0.85</v>
      </c>
      <c r="S8" s="104">
        <v>0</v>
      </c>
      <c r="T8" s="104">
        <v>0</v>
      </c>
      <c r="U8" s="105">
        <v>0</v>
      </c>
      <c r="V8" s="104">
        <v>0</v>
      </c>
      <c r="W8" s="104">
        <v>0</v>
      </c>
      <c r="X8" s="105">
        <v>0</v>
      </c>
      <c r="Y8" s="104">
        <v>0</v>
      </c>
      <c r="Z8" s="104">
        <v>0</v>
      </c>
      <c r="AA8" s="105">
        <v>0</v>
      </c>
      <c r="AB8" s="104">
        <v>0</v>
      </c>
      <c r="AC8" s="104">
        <v>0</v>
      </c>
      <c r="AD8" s="105">
        <v>0</v>
      </c>
      <c r="AE8" s="104">
        <v>0</v>
      </c>
      <c r="AF8" s="104">
        <v>0</v>
      </c>
      <c r="AG8" s="105">
        <v>0</v>
      </c>
      <c r="AH8" s="104">
        <v>0</v>
      </c>
      <c r="AI8" s="104">
        <v>0</v>
      </c>
      <c r="AJ8" s="105">
        <v>0</v>
      </c>
      <c r="AK8" s="104">
        <v>0</v>
      </c>
      <c r="AL8" s="104">
        <v>0</v>
      </c>
      <c r="AM8" s="105">
        <v>0</v>
      </c>
      <c r="AN8" s="104">
        <v>0</v>
      </c>
      <c r="AO8" s="104">
        <v>0</v>
      </c>
      <c r="AP8" s="105">
        <v>0</v>
      </c>
      <c r="AQ8" s="104">
        <v>0</v>
      </c>
      <c r="AR8" s="104">
        <v>0</v>
      </c>
      <c r="AS8" s="105">
        <v>0</v>
      </c>
      <c r="AT8" s="104">
        <v>0</v>
      </c>
      <c r="AU8" s="104">
        <v>0</v>
      </c>
      <c r="AV8" s="105">
        <v>0</v>
      </c>
      <c r="AW8" s="104">
        <v>0</v>
      </c>
      <c r="AX8" s="104">
        <v>0</v>
      </c>
      <c r="AY8" s="105">
        <v>0</v>
      </c>
      <c r="AZ8" s="104">
        <v>0</v>
      </c>
      <c r="BA8" s="104">
        <v>0</v>
      </c>
      <c r="BB8" s="105">
        <v>0</v>
      </c>
      <c r="BC8" s="104">
        <v>0</v>
      </c>
      <c r="BD8" s="104">
        <v>0</v>
      </c>
      <c r="BE8" s="105">
        <v>0</v>
      </c>
      <c r="BF8" s="104">
        <v>0</v>
      </c>
      <c r="BG8" s="104">
        <v>0</v>
      </c>
      <c r="BH8" s="105">
        <v>0</v>
      </c>
      <c r="BI8" s="104">
        <v>45315</v>
      </c>
      <c r="BJ8" s="104">
        <v>38353.42</v>
      </c>
      <c r="BK8" s="105">
        <v>0.85</v>
      </c>
      <c r="BL8" s="104">
        <v>0</v>
      </c>
      <c r="BM8" s="104">
        <v>0</v>
      </c>
      <c r="BN8" s="105">
        <v>0</v>
      </c>
      <c r="BO8" s="104">
        <v>0</v>
      </c>
      <c r="BP8" s="104">
        <v>0</v>
      </c>
      <c r="BQ8" s="105">
        <v>0</v>
      </c>
      <c r="BR8" s="104">
        <v>0</v>
      </c>
      <c r="BS8" s="104">
        <v>0</v>
      </c>
      <c r="BT8" s="105">
        <v>0</v>
      </c>
      <c r="BU8" s="104">
        <v>0</v>
      </c>
      <c r="BV8" s="104">
        <v>0</v>
      </c>
      <c r="BW8" s="105">
        <v>0</v>
      </c>
      <c r="BX8" s="104">
        <v>0</v>
      </c>
      <c r="BY8" s="104">
        <v>0</v>
      </c>
      <c r="BZ8" s="105">
        <v>0</v>
      </c>
      <c r="CA8" s="104">
        <v>0</v>
      </c>
      <c r="CB8" s="104">
        <v>0</v>
      </c>
      <c r="CC8" s="105">
        <v>0</v>
      </c>
      <c r="CD8" s="104">
        <v>0</v>
      </c>
      <c r="CE8" s="104">
        <v>0</v>
      </c>
      <c r="CF8" s="105">
        <v>0</v>
      </c>
      <c r="CG8" s="104">
        <v>0</v>
      </c>
      <c r="CH8" s="104">
        <v>0</v>
      </c>
      <c r="CI8" s="105">
        <v>0</v>
      </c>
      <c r="CJ8" s="104">
        <v>0</v>
      </c>
      <c r="CK8" s="104">
        <v>0</v>
      </c>
      <c r="CL8" s="105">
        <v>0</v>
      </c>
      <c r="CM8" s="104">
        <v>0</v>
      </c>
      <c r="CN8" s="104">
        <v>0</v>
      </c>
      <c r="CO8" s="105">
        <v>0</v>
      </c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0"/>
      <c r="FH8" s="100"/>
      <c r="FI8" s="100"/>
      <c r="FJ8" s="100"/>
      <c r="FK8" s="100"/>
      <c r="FL8" s="100"/>
      <c r="FM8" s="100"/>
      <c r="FN8" s="100"/>
      <c r="FO8" s="100"/>
      <c r="FP8" s="100"/>
      <c r="FQ8" s="100"/>
      <c r="FR8" s="100"/>
      <c r="FS8" s="100"/>
      <c r="FT8" s="100"/>
      <c r="FU8" s="100"/>
      <c r="FV8" s="100"/>
      <c r="FW8" s="100"/>
      <c r="FX8" s="100"/>
      <c r="FY8" s="100"/>
      <c r="FZ8" s="100"/>
      <c r="GA8" s="100"/>
      <c r="GB8" s="100"/>
      <c r="GC8" s="100"/>
      <c r="GD8" s="100"/>
      <c r="GE8" s="100"/>
      <c r="GF8" s="100"/>
      <c r="GG8" s="100"/>
      <c r="GH8" s="100"/>
      <c r="GI8" s="100"/>
      <c r="GJ8" s="100"/>
      <c r="GK8" s="100"/>
      <c r="GL8" s="100"/>
      <c r="GM8" s="100"/>
      <c r="GN8" s="100"/>
      <c r="GO8" s="100"/>
      <c r="GP8" s="100"/>
      <c r="GQ8" s="100"/>
      <c r="GR8" s="100"/>
      <c r="GS8" s="100"/>
      <c r="GT8" s="100"/>
      <c r="GU8" s="100"/>
      <c r="GV8" s="100"/>
      <c r="GW8" s="100"/>
      <c r="GX8" s="100"/>
      <c r="GY8" s="100"/>
      <c r="GZ8" s="100"/>
      <c r="HA8" s="100"/>
      <c r="HB8" s="100"/>
      <c r="HC8" s="100"/>
      <c r="HD8" s="100"/>
      <c r="HE8" s="100"/>
      <c r="HF8" s="100"/>
      <c r="HG8" s="100"/>
      <c r="HH8" s="100"/>
      <c r="HI8" s="100"/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  <c r="IU8" s="100"/>
      <c r="IV8" s="100"/>
      <c r="IW8" s="100"/>
      <c r="IX8" s="100"/>
      <c r="IY8" s="100"/>
      <c r="IZ8" s="100"/>
      <c r="JA8" s="100"/>
      <c r="JB8" s="100"/>
      <c r="JC8" s="100"/>
      <c r="JD8" s="100"/>
      <c r="JE8" s="100"/>
      <c r="JF8" s="100"/>
      <c r="JG8" s="100"/>
      <c r="JH8" s="100"/>
      <c r="JI8" s="100"/>
      <c r="JJ8" s="100"/>
      <c r="JK8" s="100"/>
      <c r="JL8" s="100"/>
      <c r="JM8" s="100"/>
      <c r="JN8" s="100"/>
      <c r="JO8" s="100"/>
      <c r="JP8" s="100"/>
      <c r="JQ8" s="100"/>
      <c r="JR8" s="100"/>
      <c r="JS8" s="100"/>
      <c r="JT8" s="100"/>
      <c r="JU8" s="100"/>
      <c r="JV8" s="100"/>
      <c r="JW8" s="100"/>
      <c r="JX8" s="100"/>
      <c r="JY8" s="100"/>
      <c r="JZ8" s="100"/>
      <c r="KA8" s="100"/>
      <c r="KB8" s="100"/>
      <c r="KC8" s="100"/>
      <c r="KD8" s="100"/>
      <c r="KE8" s="100"/>
      <c r="KF8" s="100"/>
      <c r="KG8" s="100"/>
      <c r="KH8" s="100"/>
      <c r="KI8" s="100"/>
      <c r="KJ8" s="100"/>
      <c r="KK8" s="100"/>
      <c r="KL8" s="100"/>
      <c r="KM8" s="100"/>
      <c r="KN8" s="100"/>
      <c r="KO8" s="100"/>
      <c r="KP8" s="100"/>
      <c r="KQ8" s="100"/>
      <c r="KR8" s="100"/>
      <c r="KS8" s="100"/>
      <c r="KT8" s="100"/>
      <c r="KU8" s="100"/>
      <c r="KV8" s="100"/>
      <c r="KW8" s="100"/>
      <c r="KX8" s="100"/>
      <c r="KY8" s="100"/>
      <c r="KZ8" s="100"/>
      <c r="LA8" s="100"/>
      <c r="LB8" s="100"/>
      <c r="LC8" s="100"/>
      <c r="LD8" s="100"/>
      <c r="LE8" s="100"/>
      <c r="LF8" s="100"/>
      <c r="LG8" s="100"/>
      <c r="LH8" s="100"/>
      <c r="LI8" s="100"/>
      <c r="LJ8" s="100"/>
      <c r="LK8" s="100"/>
      <c r="LL8" s="100"/>
      <c r="LM8" s="100"/>
      <c r="LN8" s="100"/>
      <c r="LO8" s="100"/>
      <c r="LP8" s="100"/>
      <c r="LQ8" s="100"/>
      <c r="LR8" s="100"/>
      <c r="LS8" s="100"/>
      <c r="LT8" s="100"/>
      <c r="LU8" s="100"/>
      <c r="LV8" s="100"/>
      <c r="LW8" s="100"/>
      <c r="LX8" s="100"/>
      <c r="LY8" s="100"/>
      <c r="LZ8" s="100"/>
      <c r="MA8" s="100"/>
      <c r="MB8" s="100"/>
      <c r="MC8" s="100"/>
      <c r="MD8" s="100"/>
      <c r="ME8" s="100"/>
      <c r="MF8" s="100"/>
      <c r="MG8" s="100"/>
      <c r="MH8" s="100"/>
      <c r="MI8" s="100"/>
      <c r="MJ8" s="100"/>
      <c r="MK8" s="100"/>
      <c r="ML8" s="100"/>
      <c r="MM8" s="100"/>
      <c r="MN8" s="100"/>
      <c r="MO8" s="100"/>
      <c r="MP8" s="100"/>
      <c r="MQ8" s="100"/>
      <c r="MR8" s="100"/>
      <c r="MS8" s="100"/>
      <c r="MT8" s="100"/>
      <c r="MU8" s="100"/>
      <c r="MV8" s="100"/>
      <c r="MW8" s="100"/>
      <c r="MX8" s="100"/>
      <c r="MY8" s="100"/>
      <c r="MZ8" s="100"/>
      <c r="NA8" s="100"/>
      <c r="NB8" s="100"/>
      <c r="NC8" s="100"/>
      <c r="ND8" s="100"/>
      <c r="NE8" s="100"/>
      <c r="NF8" s="100"/>
      <c r="NG8" s="100"/>
      <c r="NH8" s="100"/>
      <c r="NI8" s="100"/>
      <c r="NJ8" s="100"/>
      <c r="NK8" s="100"/>
      <c r="NL8" s="100"/>
      <c r="NM8" s="100"/>
      <c r="NN8" s="100"/>
      <c r="NO8" s="100"/>
      <c r="NP8" s="100"/>
      <c r="NQ8" s="100"/>
      <c r="NR8" s="100"/>
      <c r="NS8" s="100"/>
      <c r="NT8" s="100"/>
      <c r="NU8" s="100"/>
      <c r="NV8" s="100"/>
      <c r="NW8" s="100"/>
      <c r="NX8" s="100"/>
      <c r="NY8" s="100"/>
      <c r="NZ8" s="100"/>
      <c r="OA8" s="100"/>
      <c r="OB8" s="100"/>
      <c r="OC8" s="100"/>
      <c r="OD8" s="100"/>
      <c r="OE8" s="100"/>
      <c r="OF8" s="100"/>
      <c r="OG8" s="100"/>
      <c r="OH8" s="100"/>
      <c r="OI8" s="100"/>
      <c r="OJ8" s="100"/>
      <c r="OK8" s="100"/>
      <c r="OL8" s="100"/>
      <c r="OM8" s="100"/>
      <c r="ON8" s="100"/>
      <c r="OO8" s="100"/>
      <c r="OP8" s="100"/>
      <c r="OQ8" s="100"/>
      <c r="OR8" s="100"/>
      <c r="OS8" s="100"/>
      <c r="OT8" s="100"/>
      <c r="OU8" s="100"/>
      <c r="OV8" s="100"/>
      <c r="OW8" s="100"/>
      <c r="OX8" s="100"/>
      <c r="OY8" s="100"/>
      <c r="OZ8" s="100"/>
      <c r="PA8" s="100"/>
      <c r="PB8" s="100"/>
      <c r="PC8" s="100"/>
      <c r="PD8" s="100"/>
      <c r="PE8" s="100"/>
      <c r="PF8" s="100"/>
      <c r="PG8" s="100"/>
      <c r="PH8" s="100"/>
      <c r="PI8" s="100"/>
      <c r="PJ8" s="100"/>
      <c r="PK8" s="100"/>
      <c r="PL8" s="100"/>
      <c r="PM8" s="100"/>
      <c r="PN8" s="100"/>
      <c r="PO8" s="100"/>
      <c r="PP8" s="100"/>
      <c r="PQ8" s="100"/>
      <c r="PR8" s="100"/>
      <c r="PS8" s="100"/>
      <c r="PT8" s="100"/>
      <c r="PU8" s="100"/>
      <c r="PV8" s="100"/>
      <c r="PW8" s="100"/>
      <c r="PX8" s="100"/>
      <c r="PY8" s="100"/>
      <c r="PZ8" s="100"/>
      <c r="QA8" s="100"/>
      <c r="QB8" s="100"/>
      <c r="QC8" s="100"/>
      <c r="QD8" s="100"/>
      <c r="QE8" s="100"/>
      <c r="QF8" s="100"/>
      <c r="QG8" s="100"/>
      <c r="QH8" s="100"/>
      <c r="QI8" s="100"/>
      <c r="QJ8" s="100"/>
      <c r="QK8" s="100"/>
      <c r="QL8" s="100"/>
      <c r="QM8" s="100"/>
      <c r="QN8" s="100"/>
      <c r="QO8" s="100"/>
      <c r="QP8" s="100"/>
      <c r="QQ8" s="100"/>
      <c r="QR8" s="100"/>
      <c r="QS8" s="100"/>
      <c r="QT8" s="100"/>
      <c r="QU8" s="100"/>
      <c r="QV8" s="100"/>
      <c r="QW8" s="100"/>
      <c r="QX8" s="100"/>
      <c r="QY8" s="100"/>
      <c r="QZ8" s="100"/>
      <c r="RA8" s="100"/>
      <c r="RB8" s="100"/>
      <c r="RC8" s="100"/>
      <c r="RD8" s="100"/>
      <c r="RE8" s="100"/>
      <c r="RF8" s="100"/>
      <c r="RG8" s="100"/>
      <c r="RH8" s="100"/>
      <c r="RI8" s="100"/>
      <c r="RJ8" s="100"/>
      <c r="RK8" s="100"/>
      <c r="RL8" s="100"/>
      <c r="RM8" s="100"/>
      <c r="RN8" s="100"/>
      <c r="RO8" s="100"/>
      <c r="RP8" s="100"/>
      <c r="RQ8" s="100"/>
      <c r="RR8" s="100"/>
      <c r="RS8" s="100"/>
      <c r="RT8" s="100"/>
      <c r="RU8" s="100"/>
      <c r="RV8" s="100"/>
      <c r="RW8" s="100"/>
      <c r="RX8" s="100"/>
      <c r="RY8" s="100"/>
      <c r="RZ8" s="100"/>
      <c r="SA8" s="100"/>
      <c r="SB8" s="100"/>
      <c r="SC8" s="100"/>
      <c r="SD8" s="100"/>
      <c r="SE8" s="100"/>
      <c r="SF8" s="100"/>
      <c r="SG8" s="100"/>
      <c r="SH8" s="100"/>
      <c r="SI8" s="100"/>
      <c r="SJ8" s="100"/>
      <c r="SK8" s="100"/>
      <c r="SL8" s="100"/>
      <c r="SM8" s="100"/>
      <c r="SN8" s="100"/>
      <c r="SO8" s="100"/>
      <c r="SP8" s="100"/>
      <c r="SQ8" s="100"/>
      <c r="SR8" s="100"/>
      <c r="SS8" s="100"/>
      <c r="ST8" s="100"/>
      <c r="SU8" s="100"/>
      <c r="SV8" s="100"/>
      <c r="SW8" s="100"/>
      <c r="SX8" s="100"/>
      <c r="SY8" s="100"/>
      <c r="SZ8" s="100"/>
      <c r="TA8" s="100"/>
      <c r="TB8" s="100"/>
      <c r="TC8" s="100"/>
      <c r="TD8" s="100"/>
      <c r="TE8" s="100"/>
      <c r="TF8" s="100"/>
      <c r="TG8" s="100"/>
      <c r="TH8" s="100"/>
      <c r="TI8" s="100"/>
      <c r="TJ8" s="100"/>
      <c r="TK8" s="100"/>
      <c r="TL8" s="100"/>
      <c r="TM8" s="100"/>
      <c r="TN8" s="100"/>
      <c r="TO8" s="100"/>
      <c r="TP8" s="100"/>
      <c r="TQ8" s="100"/>
      <c r="TR8" s="100"/>
      <c r="TS8" s="100"/>
      <c r="TT8" s="100"/>
      <c r="TU8" s="100"/>
      <c r="TV8" s="100"/>
      <c r="TW8" s="100"/>
      <c r="TX8" s="100"/>
      <c r="TY8" s="100"/>
      <c r="TZ8" s="100"/>
      <c r="UA8" s="100"/>
      <c r="UB8" s="100"/>
      <c r="UC8" s="100"/>
      <c r="UD8" s="100"/>
      <c r="UE8" s="100"/>
      <c r="UF8" s="100"/>
      <c r="UG8" s="100"/>
      <c r="UH8" s="100"/>
      <c r="UI8" s="100"/>
      <c r="UJ8" s="100"/>
      <c r="UK8" s="100"/>
      <c r="UL8" s="100"/>
      <c r="UM8" s="100"/>
      <c r="UN8" s="100"/>
      <c r="UO8" s="100"/>
      <c r="UP8" s="100"/>
      <c r="UQ8" s="100"/>
      <c r="UR8" s="100"/>
      <c r="US8" s="100"/>
      <c r="UT8" s="100"/>
      <c r="UU8" s="100"/>
      <c r="UV8" s="100"/>
      <c r="UW8" s="100"/>
      <c r="UX8" s="100"/>
      <c r="UY8" s="100"/>
      <c r="UZ8" s="100"/>
      <c r="VA8" s="100"/>
      <c r="VB8" s="100"/>
      <c r="VC8" s="100"/>
      <c r="VD8" s="100"/>
      <c r="VE8" s="100"/>
      <c r="VF8" s="100"/>
      <c r="VG8" s="100"/>
      <c r="VH8" s="100"/>
      <c r="VI8" s="100"/>
      <c r="VJ8" s="100"/>
      <c r="VK8" s="100"/>
      <c r="VL8" s="100"/>
      <c r="VM8" s="100"/>
      <c r="VN8" s="100"/>
      <c r="VO8" s="100"/>
      <c r="VP8" s="100"/>
      <c r="VQ8" s="100"/>
      <c r="VR8" s="100"/>
      <c r="VS8" s="100"/>
      <c r="VT8" s="100"/>
      <c r="VU8" s="100"/>
      <c r="VV8" s="100"/>
      <c r="VW8" s="100"/>
      <c r="VX8" s="100"/>
      <c r="VY8" s="100"/>
      <c r="VZ8" s="100"/>
      <c r="WA8" s="100"/>
      <c r="WB8" s="100"/>
      <c r="WC8" s="100"/>
      <c r="WD8" s="100"/>
      <c r="WE8" s="100"/>
      <c r="WF8" s="100"/>
      <c r="WG8" s="100"/>
      <c r="WH8" s="100"/>
      <c r="WI8" s="100"/>
      <c r="WJ8" s="100"/>
      <c r="WK8" s="100"/>
      <c r="WL8" s="100"/>
      <c r="WM8" s="100"/>
      <c r="WN8" s="100"/>
      <c r="WO8" s="100"/>
      <c r="WP8" s="100"/>
      <c r="WQ8" s="100"/>
      <c r="WR8" s="100"/>
      <c r="WS8" s="100"/>
      <c r="WT8" s="100"/>
      <c r="WU8" s="100"/>
      <c r="WV8" s="100"/>
      <c r="WW8" s="100"/>
      <c r="WX8" s="100"/>
      <c r="WY8" s="100"/>
      <c r="WZ8" s="100"/>
      <c r="XA8" s="100"/>
      <c r="XB8" s="100"/>
      <c r="XC8" s="100"/>
      <c r="XD8" s="100"/>
      <c r="XE8" s="100"/>
      <c r="XF8" s="100"/>
      <c r="XG8" s="100"/>
      <c r="XH8" s="100"/>
      <c r="XI8" s="100"/>
      <c r="XJ8" s="100"/>
      <c r="XK8" s="100"/>
      <c r="XL8" s="100"/>
      <c r="XM8" s="100"/>
      <c r="XN8" s="100"/>
      <c r="XO8" s="100"/>
      <c r="XP8" s="100"/>
      <c r="XQ8" s="100"/>
      <c r="XR8" s="100"/>
      <c r="XS8" s="100"/>
      <c r="XT8" s="100"/>
      <c r="XU8" s="100"/>
      <c r="XV8" s="100"/>
      <c r="XW8" s="100"/>
      <c r="XX8" s="100"/>
      <c r="XY8" s="100"/>
      <c r="XZ8" s="100"/>
      <c r="YA8" s="100"/>
      <c r="YB8" s="100"/>
      <c r="YC8" s="100"/>
      <c r="YD8" s="100"/>
      <c r="YE8" s="100"/>
      <c r="YF8" s="100"/>
      <c r="YG8" s="100"/>
      <c r="YH8" s="100"/>
      <c r="YI8" s="100"/>
      <c r="YJ8" s="100"/>
      <c r="YK8" s="100"/>
      <c r="YL8" s="100"/>
      <c r="YM8" s="100"/>
      <c r="YN8" s="100"/>
      <c r="YO8" s="100"/>
      <c r="YP8" s="100"/>
      <c r="YQ8" s="100"/>
      <c r="YR8" s="100"/>
      <c r="YS8" s="100"/>
      <c r="YT8" s="100"/>
      <c r="YU8" s="100"/>
      <c r="YV8" s="100"/>
      <c r="YW8" s="100"/>
      <c r="YX8" s="100"/>
      <c r="YY8" s="100"/>
      <c r="YZ8" s="100"/>
      <c r="ZA8" s="100"/>
      <c r="ZB8" s="100"/>
      <c r="ZC8" s="100"/>
      <c r="ZD8" s="100"/>
      <c r="ZE8" s="100"/>
      <c r="ZF8" s="100"/>
      <c r="ZG8" s="100"/>
      <c r="ZH8" s="100"/>
      <c r="ZI8" s="100"/>
      <c r="ZJ8" s="100"/>
      <c r="ZK8" s="100"/>
      <c r="ZL8" s="100"/>
      <c r="ZM8" s="100"/>
      <c r="ZN8" s="100"/>
      <c r="ZO8" s="100"/>
      <c r="ZP8" s="100"/>
      <c r="ZQ8" s="100"/>
      <c r="ZR8" s="100"/>
      <c r="ZS8" s="100"/>
      <c r="ZT8" s="100"/>
      <c r="ZU8" s="100"/>
      <c r="ZV8" s="100"/>
      <c r="ZW8" s="100"/>
      <c r="ZX8" s="100"/>
      <c r="ZY8" s="100"/>
      <c r="ZZ8" s="100"/>
    </row>
    <row r="9" spans="1:702" s="89" customFormat="1" ht="15.95" hidden="1" customHeight="1" x14ac:dyDescent="0.25">
      <c r="A9" s="101">
        <v>70005</v>
      </c>
      <c r="B9" s="101"/>
      <c r="C9" s="102"/>
      <c r="D9" s="103">
        <v>7</v>
      </c>
      <c r="E9" s="103">
        <v>1</v>
      </c>
      <c r="F9" s="103" t="s">
        <v>318</v>
      </c>
      <c r="G9" s="103" t="s">
        <v>319</v>
      </c>
      <c r="H9" s="103" t="s">
        <v>318</v>
      </c>
      <c r="I9" s="103" t="s">
        <v>319</v>
      </c>
      <c r="J9" s="103">
        <v>112</v>
      </c>
      <c r="K9" s="103" t="s">
        <v>321</v>
      </c>
      <c r="L9" s="104">
        <v>0</v>
      </c>
      <c r="M9" s="104">
        <v>45315</v>
      </c>
      <c r="N9" s="104">
        <v>0</v>
      </c>
      <c r="O9" s="104">
        <v>45315</v>
      </c>
      <c r="P9" s="104">
        <v>38353.42</v>
      </c>
      <c r="Q9" s="104">
        <v>-6961.5800000000017</v>
      </c>
      <c r="R9" s="105">
        <v>0.85</v>
      </c>
      <c r="S9" s="104">
        <v>0</v>
      </c>
      <c r="T9" s="104">
        <v>0</v>
      </c>
      <c r="U9" s="105">
        <v>0</v>
      </c>
      <c r="V9" s="104">
        <v>0</v>
      </c>
      <c r="W9" s="104">
        <v>0</v>
      </c>
      <c r="X9" s="105">
        <v>0</v>
      </c>
      <c r="Y9" s="104">
        <v>0</v>
      </c>
      <c r="Z9" s="104">
        <v>0</v>
      </c>
      <c r="AA9" s="105">
        <v>0</v>
      </c>
      <c r="AB9" s="104">
        <v>0</v>
      </c>
      <c r="AC9" s="104">
        <v>0</v>
      </c>
      <c r="AD9" s="105">
        <v>0</v>
      </c>
      <c r="AE9" s="104">
        <v>0</v>
      </c>
      <c r="AF9" s="104">
        <v>0</v>
      </c>
      <c r="AG9" s="105">
        <v>0</v>
      </c>
      <c r="AH9" s="104">
        <v>0</v>
      </c>
      <c r="AI9" s="104">
        <v>0</v>
      </c>
      <c r="AJ9" s="105">
        <v>0</v>
      </c>
      <c r="AK9" s="104">
        <v>0</v>
      </c>
      <c r="AL9" s="104">
        <v>0</v>
      </c>
      <c r="AM9" s="105">
        <v>0</v>
      </c>
      <c r="AN9" s="104">
        <v>0</v>
      </c>
      <c r="AO9" s="104">
        <v>0</v>
      </c>
      <c r="AP9" s="105">
        <v>0</v>
      </c>
      <c r="AQ9" s="104">
        <v>0</v>
      </c>
      <c r="AR9" s="104">
        <v>0</v>
      </c>
      <c r="AS9" s="105">
        <v>0</v>
      </c>
      <c r="AT9" s="104">
        <v>0</v>
      </c>
      <c r="AU9" s="104">
        <v>0</v>
      </c>
      <c r="AV9" s="105">
        <v>0</v>
      </c>
      <c r="AW9" s="104">
        <v>0</v>
      </c>
      <c r="AX9" s="104">
        <v>0</v>
      </c>
      <c r="AY9" s="105">
        <v>0</v>
      </c>
      <c r="AZ9" s="104">
        <v>0</v>
      </c>
      <c r="BA9" s="104">
        <v>0</v>
      </c>
      <c r="BB9" s="105">
        <v>0</v>
      </c>
      <c r="BC9" s="104">
        <v>0</v>
      </c>
      <c r="BD9" s="104">
        <v>0</v>
      </c>
      <c r="BE9" s="105">
        <v>0</v>
      </c>
      <c r="BF9" s="104">
        <v>0</v>
      </c>
      <c r="BG9" s="104">
        <v>0</v>
      </c>
      <c r="BH9" s="105">
        <v>0</v>
      </c>
      <c r="BI9" s="104">
        <v>0</v>
      </c>
      <c r="BJ9" s="104">
        <v>0</v>
      </c>
      <c r="BK9" s="105">
        <v>0</v>
      </c>
      <c r="BL9" s="104">
        <v>0</v>
      </c>
      <c r="BM9" s="104">
        <v>0</v>
      </c>
      <c r="BN9" s="105">
        <v>0</v>
      </c>
      <c r="BO9" s="104">
        <v>0</v>
      </c>
      <c r="BP9" s="104">
        <v>0</v>
      </c>
      <c r="BQ9" s="105">
        <v>0</v>
      </c>
      <c r="BR9" s="104">
        <v>0</v>
      </c>
      <c r="BS9" s="104">
        <v>0</v>
      </c>
      <c r="BT9" s="105">
        <v>0</v>
      </c>
      <c r="BU9" s="104">
        <v>0</v>
      </c>
      <c r="BV9" s="104">
        <v>0</v>
      </c>
      <c r="BW9" s="105">
        <v>0</v>
      </c>
      <c r="BX9" s="104">
        <v>0</v>
      </c>
      <c r="BY9" s="104">
        <v>0</v>
      </c>
      <c r="BZ9" s="105">
        <v>0</v>
      </c>
      <c r="CA9" s="104">
        <v>0</v>
      </c>
      <c r="CB9" s="104">
        <v>0</v>
      </c>
      <c r="CC9" s="105">
        <v>0</v>
      </c>
      <c r="CD9" s="104">
        <v>0</v>
      </c>
      <c r="CE9" s="104">
        <v>0</v>
      </c>
      <c r="CF9" s="105">
        <v>0</v>
      </c>
      <c r="CG9" s="104">
        <v>0</v>
      </c>
      <c r="CH9" s="104">
        <v>0</v>
      </c>
      <c r="CI9" s="105">
        <v>0</v>
      </c>
      <c r="CJ9" s="104">
        <v>0</v>
      </c>
      <c r="CK9" s="104">
        <v>0</v>
      </c>
      <c r="CL9" s="105">
        <v>0</v>
      </c>
      <c r="CM9" s="104">
        <v>0</v>
      </c>
      <c r="CN9" s="104">
        <v>0</v>
      </c>
      <c r="CO9" s="105">
        <v>0</v>
      </c>
      <c r="CP9" s="100"/>
      <c r="CQ9" s="100"/>
      <c r="CR9" s="100"/>
      <c r="CS9" s="100"/>
      <c r="CT9" s="100"/>
      <c r="CU9" s="100"/>
      <c r="CV9" s="100"/>
      <c r="CW9" s="100"/>
      <c r="CX9" s="100"/>
      <c r="CY9" s="100"/>
      <c r="CZ9" s="100"/>
      <c r="DA9" s="100"/>
      <c r="DB9" s="100"/>
      <c r="DC9" s="100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00"/>
      <c r="DZ9" s="100"/>
      <c r="EA9" s="100"/>
      <c r="EB9" s="100"/>
      <c r="EC9" s="100"/>
      <c r="ED9" s="100"/>
      <c r="EE9" s="100"/>
      <c r="EF9" s="100"/>
      <c r="EG9" s="100"/>
      <c r="EH9" s="100"/>
      <c r="EI9" s="100"/>
      <c r="EJ9" s="100"/>
      <c r="EK9" s="100"/>
      <c r="EL9" s="100"/>
      <c r="EM9" s="100"/>
      <c r="EN9" s="100"/>
      <c r="EO9" s="100"/>
      <c r="EP9" s="100"/>
      <c r="EQ9" s="100"/>
      <c r="ER9" s="100"/>
      <c r="ES9" s="100"/>
      <c r="ET9" s="100"/>
      <c r="EU9" s="100"/>
      <c r="EV9" s="100"/>
      <c r="EW9" s="100"/>
      <c r="EX9" s="100"/>
      <c r="EY9" s="100"/>
      <c r="EZ9" s="100"/>
      <c r="FA9" s="100"/>
      <c r="FB9" s="100"/>
      <c r="FC9" s="100"/>
      <c r="FD9" s="100"/>
      <c r="FE9" s="100"/>
      <c r="FF9" s="100"/>
      <c r="FG9" s="100"/>
      <c r="FH9" s="100"/>
      <c r="FI9" s="100"/>
      <c r="FJ9" s="100"/>
      <c r="FK9" s="100"/>
      <c r="FL9" s="100"/>
      <c r="FM9" s="100"/>
      <c r="FN9" s="100"/>
      <c r="FO9" s="100"/>
      <c r="FP9" s="100"/>
      <c r="FQ9" s="100"/>
      <c r="FR9" s="100"/>
      <c r="FS9" s="100"/>
      <c r="FT9" s="100"/>
      <c r="FU9" s="100"/>
      <c r="FV9" s="100"/>
      <c r="FW9" s="100"/>
      <c r="FX9" s="100"/>
      <c r="FY9" s="100"/>
      <c r="FZ9" s="100"/>
      <c r="GA9" s="100"/>
      <c r="GB9" s="100"/>
      <c r="GC9" s="100"/>
      <c r="GD9" s="100"/>
      <c r="GE9" s="100"/>
      <c r="GF9" s="100"/>
      <c r="GG9" s="100"/>
      <c r="GH9" s="100"/>
      <c r="GI9" s="100"/>
      <c r="GJ9" s="100"/>
      <c r="GK9" s="100"/>
      <c r="GL9" s="100"/>
      <c r="GM9" s="100"/>
      <c r="GN9" s="100"/>
      <c r="GO9" s="100"/>
      <c r="GP9" s="100"/>
      <c r="GQ9" s="100"/>
      <c r="GR9" s="100"/>
      <c r="GS9" s="100"/>
      <c r="GT9" s="100"/>
      <c r="GU9" s="100"/>
      <c r="GV9" s="100"/>
      <c r="GW9" s="100"/>
      <c r="GX9" s="100"/>
      <c r="GY9" s="100"/>
      <c r="GZ9" s="100"/>
      <c r="HA9" s="100"/>
      <c r="HB9" s="100"/>
      <c r="HC9" s="100"/>
      <c r="HD9" s="100"/>
      <c r="HE9" s="100"/>
      <c r="HF9" s="100"/>
      <c r="HG9" s="100"/>
      <c r="HH9" s="100"/>
      <c r="HI9" s="100"/>
      <c r="HJ9" s="10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00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  <c r="IU9" s="100"/>
      <c r="IV9" s="100"/>
      <c r="IW9" s="100"/>
      <c r="IX9" s="100"/>
      <c r="IY9" s="100"/>
      <c r="IZ9" s="100"/>
      <c r="JA9" s="100"/>
      <c r="JB9" s="100"/>
      <c r="JC9" s="100"/>
      <c r="JD9" s="100"/>
      <c r="JE9" s="100"/>
      <c r="JF9" s="100"/>
      <c r="JG9" s="100"/>
      <c r="JH9" s="100"/>
      <c r="JI9" s="100"/>
      <c r="JJ9" s="100"/>
      <c r="JK9" s="100"/>
      <c r="JL9" s="100"/>
      <c r="JM9" s="100"/>
      <c r="JN9" s="100"/>
      <c r="JO9" s="100"/>
      <c r="JP9" s="100"/>
      <c r="JQ9" s="100"/>
      <c r="JR9" s="100"/>
      <c r="JS9" s="100"/>
      <c r="JT9" s="100"/>
      <c r="JU9" s="100"/>
      <c r="JV9" s="100"/>
      <c r="JW9" s="100"/>
      <c r="JX9" s="100"/>
      <c r="JY9" s="100"/>
      <c r="JZ9" s="100"/>
      <c r="KA9" s="100"/>
      <c r="KB9" s="100"/>
      <c r="KC9" s="100"/>
      <c r="KD9" s="100"/>
      <c r="KE9" s="100"/>
      <c r="KF9" s="100"/>
      <c r="KG9" s="100"/>
      <c r="KH9" s="100"/>
      <c r="KI9" s="100"/>
      <c r="KJ9" s="100"/>
      <c r="KK9" s="100"/>
      <c r="KL9" s="100"/>
      <c r="KM9" s="100"/>
      <c r="KN9" s="100"/>
      <c r="KO9" s="100"/>
      <c r="KP9" s="100"/>
      <c r="KQ9" s="100"/>
      <c r="KR9" s="100"/>
      <c r="KS9" s="100"/>
      <c r="KT9" s="100"/>
      <c r="KU9" s="100"/>
      <c r="KV9" s="100"/>
      <c r="KW9" s="100"/>
      <c r="KX9" s="100"/>
      <c r="KY9" s="100"/>
      <c r="KZ9" s="100"/>
      <c r="LA9" s="100"/>
      <c r="LB9" s="100"/>
      <c r="LC9" s="100"/>
      <c r="LD9" s="100"/>
      <c r="LE9" s="100"/>
      <c r="LF9" s="100"/>
      <c r="LG9" s="100"/>
      <c r="LH9" s="100"/>
      <c r="LI9" s="100"/>
      <c r="LJ9" s="100"/>
      <c r="LK9" s="100"/>
      <c r="LL9" s="100"/>
      <c r="LM9" s="100"/>
      <c r="LN9" s="100"/>
      <c r="LO9" s="100"/>
      <c r="LP9" s="100"/>
      <c r="LQ9" s="100"/>
      <c r="LR9" s="100"/>
      <c r="LS9" s="100"/>
      <c r="LT9" s="100"/>
      <c r="LU9" s="100"/>
      <c r="LV9" s="100"/>
      <c r="LW9" s="100"/>
      <c r="LX9" s="100"/>
      <c r="LY9" s="100"/>
      <c r="LZ9" s="100"/>
      <c r="MA9" s="100"/>
      <c r="MB9" s="100"/>
      <c r="MC9" s="100"/>
      <c r="MD9" s="100"/>
      <c r="ME9" s="100"/>
      <c r="MF9" s="100"/>
      <c r="MG9" s="100"/>
      <c r="MH9" s="100"/>
      <c r="MI9" s="100"/>
      <c r="MJ9" s="100"/>
      <c r="MK9" s="100"/>
      <c r="ML9" s="100"/>
      <c r="MM9" s="100"/>
      <c r="MN9" s="100"/>
      <c r="MO9" s="100"/>
      <c r="MP9" s="100"/>
      <c r="MQ9" s="100"/>
      <c r="MR9" s="100"/>
      <c r="MS9" s="100"/>
      <c r="MT9" s="100"/>
      <c r="MU9" s="100"/>
      <c r="MV9" s="100"/>
      <c r="MW9" s="100"/>
      <c r="MX9" s="100"/>
      <c r="MY9" s="100"/>
      <c r="MZ9" s="100"/>
      <c r="NA9" s="100"/>
      <c r="NB9" s="100"/>
      <c r="NC9" s="100"/>
      <c r="ND9" s="100"/>
      <c r="NE9" s="100"/>
      <c r="NF9" s="100"/>
      <c r="NG9" s="100"/>
      <c r="NH9" s="100"/>
      <c r="NI9" s="100"/>
      <c r="NJ9" s="100"/>
      <c r="NK9" s="100"/>
      <c r="NL9" s="100"/>
      <c r="NM9" s="100"/>
      <c r="NN9" s="100"/>
      <c r="NO9" s="100"/>
      <c r="NP9" s="100"/>
      <c r="NQ9" s="100"/>
      <c r="NR9" s="100"/>
      <c r="NS9" s="100"/>
      <c r="NT9" s="100"/>
      <c r="NU9" s="100"/>
      <c r="NV9" s="100"/>
      <c r="NW9" s="100"/>
      <c r="NX9" s="100"/>
      <c r="NY9" s="100"/>
      <c r="NZ9" s="100"/>
      <c r="OA9" s="100"/>
      <c r="OB9" s="100"/>
      <c r="OC9" s="100"/>
      <c r="OD9" s="100"/>
      <c r="OE9" s="100"/>
      <c r="OF9" s="100"/>
      <c r="OG9" s="100"/>
      <c r="OH9" s="100"/>
      <c r="OI9" s="100"/>
      <c r="OJ9" s="100"/>
      <c r="OK9" s="100"/>
      <c r="OL9" s="100"/>
      <c r="OM9" s="100"/>
      <c r="ON9" s="100"/>
      <c r="OO9" s="100"/>
      <c r="OP9" s="100"/>
      <c r="OQ9" s="100"/>
      <c r="OR9" s="100"/>
      <c r="OS9" s="100"/>
      <c r="OT9" s="100"/>
      <c r="OU9" s="100"/>
      <c r="OV9" s="100"/>
      <c r="OW9" s="100"/>
      <c r="OX9" s="100"/>
      <c r="OY9" s="100"/>
      <c r="OZ9" s="100"/>
      <c r="PA9" s="100"/>
      <c r="PB9" s="100"/>
      <c r="PC9" s="100"/>
      <c r="PD9" s="100"/>
      <c r="PE9" s="100"/>
      <c r="PF9" s="100"/>
      <c r="PG9" s="100"/>
      <c r="PH9" s="100"/>
      <c r="PI9" s="100"/>
      <c r="PJ9" s="100"/>
      <c r="PK9" s="100"/>
      <c r="PL9" s="100"/>
      <c r="PM9" s="100"/>
      <c r="PN9" s="100"/>
      <c r="PO9" s="100"/>
      <c r="PP9" s="100"/>
      <c r="PQ9" s="100"/>
      <c r="PR9" s="100"/>
      <c r="PS9" s="100"/>
      <c r="PT9" s="100"/>
      <c r="PU9" s="100"/>
      <c r="PV9" s="100"/>
      <c r="PW9" s="100"/>
      <c r="PX9" s="100"/>
      <c r="PY9" s="100"/>
      <c r="PZ9" s="100"/>
      <c r="QA9" s="100"/>
      <c r="QB9" s="100"/>
      <c r="QC9" s="100"/>
      <c r="QD9" s="100"/>
      <c r="QE9" s="100"/>
      <c r="QF9" s="100"/>
      <c r="QG9" s="100"/>
      <c r="QH9" s="100"/>
      <c r="QI9" s="100"/>
      <c r="QJ9" s="100"/>
      <c r="QK9" s="100"/>
      <c r="QL9" s="100"/>
      <c r="QM9" s="100"/>
      <c r="QN9" s="100"/>
      <c r="QO9" s="100"/>
      <c r="QP9" s="100"/>
      <c r="QQ9" s="100"/>
      <c r="QR9" s="100"/>
      <c r="QS9" s="100"/>
      <c r="QT9" s="100"/>
      <c r="QU9" s="100"/>
      <c r="QV9" s="100"/>
      <c r="QW9" s="100"/>
      <c r="QX9" s="100"/>
      <c r="QY9" s="100"/>
      <c r="QZ9" s="100"/>
      <c r="RA9" s="100"/>
      <c r="RB9" s="100"/>
      <c r="RC9" s="100"/>
      <c r="RD9" s="100"/>
      <c r="RE9" s="100"/>
      <c r="RF9" s="100"/>
      <c r="RG9" s="100"/>
      <c r="RH9" s="100"/>
      <c r="RI9" s="100"/>
      <c r="RJ9" s="100"/>
      <c r="RK9" s="100"/>
      <c r="RL9" s="100"/>
      <c r="RM9" s="100"/>
      <c r="RN9" s="100"/>
      <c r="RO9" s="100"/>
      <c r="RP9" s="100"/>
      <c r="RQ9" s="100"/>
      <c r="RR9" s="100"/>
      <c r="RS9" s="100"/>
      <c r="RT9" s="100"/>
      <c r="RU9" s="100"/>
      <c r="RV9" s="100"/>
      <c r="RW9" s="100"/>
      <c r="RX9" s="100"/>
      <c r="RY9" s="100"/>
      <c r="RZ9" s="100"/>
      <c r="SA9" s="100"/>
      <c r="SB9" s="100"/>
      <c r="SC9" s="100"/>
      <c r="SD9" s="100"/>
      <c r="SE9" s="100"/>
      <c r="SF9" s="100"/>
      <c r="SG9" s="100"/>
      <c r="SH9" s="100"/>
      <c r="SI9" s="100"/>
      <c r="SJ9" s="100"/>
      <c r="SK9" s="100"/>
      <c r="SL9" s="100"/>
      <c r="SM9" s="100"/>
      <c r="SN9" s="100"/>
      <c r="SO9" s="100"/>
      <c r="SP9" s="100"/>
      <c r="SQ9" s="100"/>
      <c r="SR9" s="100"/>
      <c r="SS9" s="100"/>
      <c r="ST9" s="100"/>
      <c r="SU9" s="100"/>
      <c r="SV9" s="100"/>
      <c r="SW9" s="100"/>
      <c r="SX9" s="100"/>
      <c r="SY9" s="100"/>
      <c r="SZ9" s="100"/>
      <c r="TA9" s="100"/>
      <c r="TB9" s="100"/>
      <c r="TC9" s="100"/>
      <c r="TD9" s="100"/>
      <c r="TE9" s="100"/>
      <c r="TF9" s="100"/>
      <c r="TG9" s="100"/>
      <c r="TH9" s="100"/>
      <c r="TI9" s="100"/>
      <c r="TJ9" s="100"/>
      <c r="TK9" s="100"/>
      <c r="TL9" s="100"/>
      <c r="TM9" s="100"/>
      <c r="TN9" s="100"/>
      <c r="TO9" s="100"/>
      <c r="TP9" s="100"/>
      <c r="TQ9" s="100"/>
      <c r="TR9" s="100"/>
      <c r="TS9" s="100"/>
      <c r="TT9" s="100"/>
      <c r="TU9" s="100"/>
      <c r="TV9" s="100"/>
      <c r="TW9" s="100"/>
      <c r="TX9" s="100"/>
      <c r="TY9" s="100"/>
      <c r="TZ9" s="100"/>
      <c r="UA9" s="100"/>
      <c r="UB9" s="100"/>
      <c r="UC9" s="100"/>
      <c r="UD9" s="100"/>
      <c r="UE9" s="100"/>
      <c r="UF9" s="100"/>
      <c r="UG9" s="100"/>
      <c r="UH9" s="100"/>
      <c r="UI9" s="100"/>
      <c r="UJ9" s="100"/>
      <c r="UK9" s="100"/>
      <c r="UL9" s="100"/>
      <c r="UM9" s="100"/>
      <c r="UN9" s="100"/>
      <c r="UO9" s="100"/>
      <c r="UP9" s="100"/>
      <c r="UQ9" s="100"/>
      <c r="UR9" s="100"/>
      <c r="US9" s="100"/>
      <c r="UT9" s="100"/>
      <c r="UU9" s="100"/>
      <c r="UV9" s="100"/>
      <c r="UW9" s="100"/>
      <c r="UX9" s="100"/>
      <c r="UY9" s="100"/>
      <c r="UZ9" s="100"/>
      <c r="VA9" s="100"/>
      <c r="VB9" s="100"/>
      <c r="VC9" s="100"/>
      <c r="VD9" s="100"/>
      <c r="VE9" s="100"/>
      <c r="VF9" s="100"/>
      <c r="VG9" s="100"/>
      <c r="VH9" s="100"/>
      <c r="VI9" s="100"/>
      <c r="VJ9" s="100"/>
      <c r="VK9" s="100"/>
      <c r="VL9" s="100"/>
      <c r="VM9" s="100"/>
      <c r="VN9" s="100"/>
      <c r="VO9" s="100"/>
      <c r="VP9" s="100"/>
      <c r="VQ9" s="100"/>
      <c r="VR9" s="100"/>
      <c r="VS9" s="100"/>
      <c r="VT9" s="100"/>
      <c r="VU9" s="100"/>
      <c r="VV9" s="100"/>
      <c r="VW9" s="100"/>
      <c r="VX9" s="100"/>
      <c r="VY9" s="100"/>
      <c r="VZ9" s="100"/>
      <c r="WA9" s="100"/>
      <c r="WB9" s="100"/>
      <c r="WC9" s="100"/>
      <c r="WD9" s="100"/>
      <c r="WE9" s="100"/>
      <c r="WF9" s="100"/>
      <c r="WG9" s="100"/>
      <c r="WH9" s="100"/>
      <c r="WI9" s="100"/>
      <c r="WJ9" s="100"/>
      <c r="WK9" s="100"/>
      <c r="WL9" s="100"/>
      <c r="WM9" s="100"/>
      <c r="WN9" s="100"/>
      <c r="WO9" s="100"/>
      <c r="WP9" s="100"/>
      <c r="WQ9" s="100"/>
      <c r="WR9" s="100"/>
      <c r="WS9" s="100"/>
      <c r="WT9" s="100"/>
      <c r="WU9" s="100"/>
      <c r="WV9" s="100"/>
      <c r="WW9" s="100"/>
      <c r="WX9" s="100"/>
      <c r="WY9" s="100"/>
      <c r="WZ9" s="100"/>
      <c r="XA9" s="100"/>
      <c r="XB9" s="100"/>
      <c r="XC9" s="100"/>
      <c r="XD9" s="100"/>
      <c r="XE9" s="100"/>
      <c r="XF9" s="100"/>
      <c r="XG9" s="100"/>
      <c r="XH9" s="100"/>
      <c r="XI9" s="100"/>
      <c r="XJ9" s="100"/>
      <c r="XK9" s="100"/>
      <c r="XL9" s="100"/>
      <c r="XM9" s="100"/>
      <c r="XN9" s="100"/>
      <c r="XO9" s="100"/>
      <c r="XP9" s="100"/>
      <c r="XQ9" s="100"/>
      <c r="XR9" s="100"/>
      <c r="XS9" s="100"/>
      <c r="XT9" s="100"/>
      <c r="XU9" s="100"/>
      <c r="XV9" s="100"/>
      <c r="XW9" s="100"/>
      <c r="XX9" s="100"/>
      <c r="XY9" s="100"/>
      <c r="XZ9" s="100"/>
      <c r="YA9" s="100"/>
      <c r="YB9" s="100"/>
      <c r="YC9" s="100"/>
      <c r="YD9" s="100"/>
      <c r="YE9" s="100"/>
      <c r="YF9" s="100"/>
      <c r="YG9" s="100"/>
      <c r="YH9" s="100"/>
      <c r="YI9" s="100"/>
      <c r="YJ9" s="100"/>
      <c r="YK9" s="100"/>
      <c r="YL9" s="100"/>
      <c r="YM9" s="100"/>
      <c r="YN9" s="100"/>
      <c r="YO9" s="100"/>
      <c r="YP9" s="100"/>
      <c r="YQ9" s="100"/>
      <c r="YR9" s="100"/>
      <c r="YS9" s="100"/>
      <c r="YT9" s="100"/>
      <c r="YU9" s="100"/>
      <c r="YV9" s="100"/>
      <c r="YW9" s="100"/>
      <c r="YX9" s="100"/>
      <c r="YY9" s="100"/>
      <c r="YZ9" s="100"/>
      <c r="ZA9" s="100"/>
      <c r="ZB9" s="100"/>
      <c r="ZC9" s="100"/>
      <c r="ZD9" s="100"/>
      <c r="ZE9" s="100"/>
      <c r="ZF9" s="100"/>
      <c r="ZG9" s="100"/>
      <c r="ZH9" s="100"/>
      <c r="ZI9" s="100"/>
      <c r="ZJ9" s="100"/>
      <c r="ZK9" s="100"/>
      <c r="ZL9" s="100"/>
      <c r="ZM9" s="100"/>
      <c r="ZN9" s="100"/>
      <c r="ZO9" s="100"/>
      <c r="ZP9" s="100"/>
      <c r="ZQ9" s="100"/>
      <c r="ZR9" s="100"/>
      <c r="ZS9" s="100"/>
      <c r="ZT9" s="100"/>
      <c r="ZU9" s="100"/>
      <c r="ZV9" s="100"/>
      <c r="ZW9" s="100"/>
      <c r="ZX9" s="100"/>
      <c r="ZY9" s="100"/>
      <c r="ZZ9" s="100"/>
    </row>
    <row r="10" spans="1:702" s="89" customFormat="1" ht="15.95" hidden="1" customHeight="1" x14ac:dyDescent="0.25">
      <c r="A10" s="106">
        <v>70115</v>
      </c>
      <c r="B10" s="106"/>
      <c r="C10" s="107"/>
      <c r="D10" s="108">
        <v>7</v>
      </c>
      <c r="E10" s="108">
        <v>1</v>
      </c>
      <c r="F10" s="108" t="s">
        <v>322</v>
      </c>
      <c r="G10" s="108" t="s">
        <v>319</v>
      </c>
      <c r="H10" s="108" t="s">
        <v>318</v>
      </c>
      <c r="I10" s="108" t="s">
        <v>319</v>
      </c>
      <c r="J10" s="108" t="s">
        <v>319</v>
      </c>
      <c r="K10" s="108" t="s">
        <v>323</v>
      </c>
      <c r="L10" s="109">
        <v>34880</v>
      </c>
      <c r="M10" s="109">
        <v>33315</v>
      </c>
      <c r="N10" s="109">
        <v>0</v>
      </c>
      <c r="O10" s="109">
        <v>33315</v>
      </c>
      <c r="P10" s="109">
        <v>33313.42</v>
      </c>
      <c r="Q10" s="109">
        <v>-1.5800000000017462</v>
      </c>
      <c r="R10" s="110">
        <v>1</v>
      </c>
      <c r="S10" s="109">
        <v>0</v>
      </c>
      <c r="T10" s="109">
        <v>0</v>
      </c>
      <c r="U10" s="110">
        <v>0</v>
      </c>
      <c r="V10" s="109">
        <v>0</v>
      </c>
      <c r="W10" s="109">
        <v>0</v>
      </c>
      <c r="X10" s="110">
        <v>0</v>
      </c>
      <c r="Y10" s="109">
        <v>0</v>
      </c>
      <c r="Z10" s="109">
        <v>0</v>
      </c>
      <c r="AA10" s="110">
        <v>0</v>
      </c>
      <c r="AB10" s="109">
        <v>0</v>
      </c>
      <c r="AC10" s="109">
        <v>0</v>
      </c>
      <c r="AD10" s="110">
        <v>0</v>
      </c>
      <c r="AE10" s="109">
        <v>0</v>
      </c>
      <c r="AF10" s="109">
        <v>0</v>
      </c>
      <c r="AG10" s="110">
        <v>0</v>
      </c>
      <c r="AH10" s="109">
        <v>0</v>
      </c>
      <c r="AI10" s="109">
        <v>0</v>
      </c>
      <c r="AJ10" s="110">
        <v>0</v>
      </c>
      <c r="AK10" s="109">
        <v>0</v>
      </c>
      <c r="AL10" s="109">
        <v>0</v>
      </c>
      <c r="AM10" s="110">
        <v>0</v>
      </c>
      <c r="AN10" s="109">
        <v>0</v>
      </c>
      <c r="AO10" s="109">
        <v>0</v>
      </c>
      <c r="AP10" s="110">
        <v>0</v>
      </c>
      <c r="AQ10" s="109">
        <v>0</v>
      </c>
      <c r="AR10" s="109">
        <v>0</v>
      </c>
      <c r="AS10" s="110">
        <v>0</v>
      </c>
      <c r="AT10" s="109">
        <v>0</v>
      </c>
      <c r="AU10" s="109">
        <v>0</v>
      </c>
      <c r="AV10" s="110">
        <v>0</v>
      </c>
      <c r="AW10" s="109">
        <v>0</v>
      </c>
      <c r="AX10" s="109">
        <v>0</v>
      </c>
      <c r="AY10" s="110">
        <v>0</v>
      </c>
      <c r="AZ10" s="109">
        <v>0</v>
      </c>
      <c r="BA10" s="109">
        <v>0</v>
      </c>
      <c r="BB10" s="110">
        <v>0</v>
      </c>
      <c r="BC10" s="109">
        <v>0</v>
      </c>
      <c r="BD10" s="109">
        <v>0</v>
      </c>
      <c r="BE10" s="110">
        <v>0</v>
      </c>
      <c r="BF10" s="109">
        <v>0</v>
      </c>
      <c r="BG10" s="109">
        <v>0</v>
      </c>
      <c r="BH10" s="110">
        <v>0</v>
      </c>
      <c r="BI10" s="109">
        <v>33315</v>
      </c>
      <c r="BJ10" s="109">
        <v>33313.42</v>
      </c>
      <c r="BK10" s="110">
        <v>1</v>
      </c>
      <c r="BL10" s="109">
        <v>0</v>
      </c>
      <c r="BM10" s="109">
        <v>0</v>
      </c>
      <c r="BN10" s="110">
        <v>0</v>
      </c>
      <c r="BO10" s="109">
        <v>0</v>
      </c>
      <c r="BP10" s="109">
        <v>0</v>
      </c>
      <c r="BQ10" s="110">
        <v>0</v>
      </c>
      <c r="BR10" s="109">
        <v>0</v>
      </c>
      <c r="BS10" s="109">
        <v>0</v>
      </c>
      <c r="BT10" s="110">
        <v>0</v>
      </c>
      <c r="BU10" s="109">
        <v>0</v>
      </c>
      <c r="BV10" s="109">
        <v>0</v>
      </c>
      <c r="BW10" s="110">
        <v>0</v>
      </c>
      <c r="BX10" s="109">
        <v>0</v>
      </c>
      <c r="BY10" s="109">
        <v>0</v>
      </c>
      <c r="BZ10" s="110">
        <v>0</v>
      </c>
      <c r="CA10" s="109">
        <v>0</v>
      </c>
      <c r="CB10" s="109">
        <v>0</v>
      </c>
      <c r="CC10" s="110">
        <v>0</v>
      </c>
      <c r="CD10" s="109">
        <v>0</v>
      </c>
      <c r="CE10" s="109">
        <v>0</v>
      </c>
      <c r="CF10" s="110">
        <v>0</v>
      </c>
      <c r="CG10" s="109">
        <v>0</v>
      </c>
      <c r="CH10" s="109">
        <v>0</v>
      </c>
      <c r="CI10" s="110">
        <v>0</v>
      </c>
      <c r="CJ10" s="109">
        <v>0</v>
      </c>
      <c r="CK10" s="109">
        <v>0</v>
      </c>
      <c r="CL10" s="110">
        <v>0</v>
      </c>
      <c r="CM10" s="109">
        <v>0</v>
      </c>
      <c r="CN10" s="109">
        <v>0</v>
      </c>
      <c r="CO10" s="110">
        <v>0</v>
      </c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  <c r="GR10" s="100"/>
      <c r="GS10" s="100"/>
      <c r="GT10" s="100"/>
      <c r="GU10" s="100"/>
      <c r="GV10" s="100"/>
      <c r="GW10" s="100"/>
      <c r="GX10" s="100"/>
      <c r="GY10" s="100"/>
      <c r="GZ10" s="100"/>
      <c r="HA10" s="100"/>
      <c r="HB10" s="100"/>
      <c r="HC10" s="100"/>
      <c r="HD10" s="100"/>
      <c r="HE10" s="100"/>
      <c r="HF10" s="100"/>
      <c r="HG10" s="100"/>
      <c r="HH10" s="100"/>
      <c r="HI10" s="100"/>
      <c r="HJ10" s="100"/>
      <c r="HK10" s="100"/>
      <c r="HL10" s="100"/>
      <c r="HM10" s="100"/>
      <c r="HN10" s="100"/>
      <c r="HO10" s="100"/>
      <c r="HP10" s="100"/>
      <c r="HQ10" s="100"/>
      <c r="HR10" s="100"/>
      <c r="HS10" s="100"/>
      <c r="HT10" s="100"/>
      <c r="HU10" s="100"/>
      <c r="HV10" s="100"/>
      <c r="HW10" s="100"/>
      <c r="HX10" s="100"/>
      <c r="HY10" s="100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  <c r="IU10" s="100"/>
      <c r="IV10" s="100"/>
      <c r="IW10" s="100"/>
      <c r="IX10" s="100"/>
      <c r="IY10" s="100"/>
      <c r="IZ10" s="100"/>
      <c r="JA10" s="100"/>
      <c r="JB10" s="100"/>
      <c r="JC10" s="100"/>
      <c r="JD10" s="100"/>
      <c r="JE10" s="100"/>
      <c r="JF10" s="100"/>
      <c r="JG10" s="100"/>
      <c r="JH10" s="100"/>
      <c r="JI10" s="100"/>
      <c r="JJ10" s="100"/>
      <c r="JK10" s="100"/>
      <c r="JL10" s="100"/>
      <c r="JM10" s="100"/>
      <c r="JN10" s="100"/>
      <c r="JO10" s="100"/>
      <c r="JP10" s="100"/>
      <c r="JQ10" s="100"/>
      <c r="JR10" s="100"/>
      <c r="JS10" s="100"/>
      <c r="JT10" s="100"/>
      <c r="JU10" s="100"/>
      <c r="JV10" s="100"/>
      <c r="JW10" s="100"/>
      <c r="JX10" s="100"/>
      <c r="JY10" s="100"/>
      <c r="JZ10" s="100"/>
      <c r="KA10" s="100"/>
      <c r="KB10" s="100"/>
      <c r="KC10" s="100"/>
      <c r="KD10" s="100"/>
      <c r="KE10" s="100"/>
      <c r="KF10" s="100"/>
      <c r="KG10" s="100"/>
      <c r="KH10" s="100"/>
      <c r="KI10" s="100"/>
      <c r="KJ10" s="100"/>
      <c r="KK10" s="100"/>
      <c r="KL10" s="100"/>
      <c r="KM10" s="100"/>
      <c r="KN10" s="100"/>
      <c r="KO10" s="100"/>
      <c r="KP10" s="100"/>
      <c r="KQ10" s="100"/>
      <c r="KR10" s="100"/>
      <c r="KS10" s="100"/>
      <c r="KT10" s="100"/>
      <c r="KU10" s="100"/>
      <c r="KV10" s="100"/>
      <c r="KW10" s="100"/>
      <c r="KX10" s="100"/>
      <c r="KY10" s="100"/>
      <c r="KZ10" s="100"/>
      <c r="LA10" s="100"/>
      <c r="LB10" s="100"/>
      <c r="LC10" s="100"/>
      <c r="LD10" s="100"/>
      <c r="LE10" s="100"/>
      <c r="LF10" s="100"/>
      <c r="LG10" s="100"/>
      <c r="LH10" s="100"/>
      <c r="LI10" s="100"/>
      <c r="LJ10" s="100"/>
      <c r="LK10" s="100"/>
      <c r="LL10" s="100"/>
      <c r="LM10" s="100"/>
      <c r="LN10" s="100"/>
      <c r="LO10" s="100"/>
      <c r="LP10" s="100"/>
      <c r="LQ10" s="100"/>
      <c r="LR10" s="100"/>
      <c r="LS10" s="100"/>
      <c r="LT10" s="100"/>
      <c r="LU10" s="100"/>
      <c r="LV10" s="100"/>
      <c r="LW10" s="100"/>
      <c r="LX10" s="100"/>
      <c r="LY10" s="100"/>
      <c r="LZ10" s="100"/>
      <c r="MA10" s="100"/>
      <c r="MB10" s="100"/>
      <c r="MC10" s="100"/>
      <c r="MD10" s="100"/>
      <c r="ME10" s="100"/>
      <c r="MF10" s="100"/>
      <c r="MG10" s="100"/>
      <c r="MH10" s="100"/>
      <c r="MI10" s="100"/>
      <c r="MJ10" s="100"/>
      <c r="MK10" s="100"/>
      <c r="ML10" s="100"/>
      <c r="MM10" s="100"/>
      <c r="MN10" s="100"/>
      <c r="MO10" s="100"/>
      <c r="MP10" s="100"/>
      <c r="MQ10" s="100"/>
      <c r="MR10" s="100"/>
      <c r="MS10" s="100"/>
      <c r="MT10" s="100"/>
      <c r="MU10" s="100"/>
      <c r="MV10" s="100"/>
      <c r="MW10" s="100"/>
      <c r="MX10" s="100"/>
      <c r="MY10" s="100"/>
      <c r="MZ10" s="100"/>
      <c r="NA10" s="100"/>
      <c r="NB10" s="100"/>
      <c r="NC10" s="100"/>
      <c r="ND10" s="100"/>
      <c r="NE10" s="100"/>
      <c r="NF10" s="100"/>
      <c r="NG10" s="100"/>
      <c r="NH10" s="100"/>
      <c r="NI10" s="100"/>
      <c r="NJ10" s="100"/>
      <c r="NK10" s="100"/>
      <c r="NL10" s="100"/>
      <c r="NM10" s="100"/>
      <c r="NN10" s="100"/>
      <c r="NO10" s="100"/>
      <c r="NP10" s="100"/>
      <c r="NQ10" s="100"/>
      <c r="NR10" s="100"/>
      <c r="NS10" s="100"/>
      <c r="NT10" s="100"/>
      <c r="NU10" s="100"/>
      <c r="NV10" s="100"/>
      <c r="NW10" s="100"/>
      <c r="NX10" s="100"/>
      <c r="NY10" s="100"/>
      <c r="NZ10" s="100"/>
      <c r="OA10" s="100"/>
      <c r="OB10" s="100"/>
      <c r="OC10" s="100"/>
      <c r="OD10" s="100"/>
      <c r="OE10" s="100"/>
      <c r="OF10" s="100"/>
      <c r="OG10" s="100"/>
      <c r="OH10" s="100"/>
      <c r="OI10" s="100"/>
      <c r="OJ10" s="100"/>
      <c r="OK10" s="100"/>
      <c r="OL10" s="100"/>
      <c r="OM10" s="100"/>
      <c r="ON10" s="100"/>
      <c r="OO10" s="100"/>
      <c r="OP10" s="100"/>
      <c r="OQ10" s="100"/>
      <c r="OR10" s="100"/>
      <c r="OS10" s="100"/>
      <c r="OT10" s="100"/>
      <c r="OU10" s="100"/>
      <c r="OV10" s="100"/>
      <c r="OW10" s="100"/>
      <c r="OX10" s="100"/>
      <c r="OY10" s="100"/>
      <c r="OZ10" s="100"/>
      <c r="PA10" s="100"/>
      <c r="PB10" s="100"/>
      <c r="PC10" s="100"/>
      <c r="PD10" s="100"/>
      <c r="PE10" s="100"/>
      <c r="PF10" s="100"/>
      <c r="PG10" s="100"/>
      <c r="PH10" s="100"/>
      <c r="PI10" s="100"/>
      <c r="PJ10" s="100"/>
      <c r="PK10" s="100"/>
      <c r="PL10" s="100"/>
      <c r="PM10" s="100"/>
      <c r="PN10" s="100"/>
      <c r="PO10" s="100"/>
      <c r="PP10" s="100"/>
      <c r="PQ10" s="100"/>
      <c r="PR10" s="100"/>
      <c r="PS10" s="100"/>
      <c r="PT10" s="100"/>
      <c r="PU10" s="100"/>
      <c r="PV10" s="100"/>
      <c r="PW10" s="100"/>
      <c r="PX10" s="100"/>
      <c r="PY10" s="100"/>
      <c r="PZ10" s="100"/>
      <c r="QA10" s="100"/>
      <c r="QB10" s="100"/>
      <c r="QC10" s="100"/>
      <c r="QD10" s="100"/>
      <c r="QE10" s="100"/>
      <c r="QF10" s="100"/>
      <c r="QG10" s="100"/>
      <c r="QH10" s="100"/>
      <c r="QI10" s="100"/>
      <c r="QJ10" s="100"/>
      <c r="QK10" s="100"/>
      <c r="QL10" s="100"/>
      <c r="QM10" s="100"/>
      <c r="QN10" s="100"/>
      <c r="QO10" s="100"/>
      <c r="QP10" s="100"/>
      <c r="QQ10" s="100"/>
      <c r="QR10" s="100"/>
      <c r="QS10" s="100"/>
      <c r="QT10" s="100"/>
      <c r="QU10" s="100"/>
      <c r="QV10" s="100"/>
      <c r="QW10" s="100"/>
      <c r="QX10" s="100"/>
      <c r="QY10" s="100"/>
      <c r="QZ10" s="100"/>
      <c r="RA10" s="100"/>
      <c r="RB10" s="100"/>
      <c r="RC10" s="100"/>
      <c r="RD10" s="100"/>
      <c r="RE10" s="100"/>
      <c r="RF10" s="100"/>
      <c r="RG10" s="100"/>
      <c r="RH10" s="100"/>
      <c r="RI10" s="100"/>
      <c r="RJ10" s="100"/>
      <c r="RK10" s="100"/>
      <c r="RL10" s="100"/>
      <c r="RM10" s="100"/>
      <c r="RN10" s="100"/>
      <c r="RO10" s="100"/>
      <c r="RP10" s="100"/>
      <c r="RQ10" s="100"/>
      <c r="RR10" s="100"/>
      <c r="RS10" s="100"/>
      <c r="RT10" s="100"/>
      <c r="RU10" s="100"/>
      <c r="RV10" s="100"/>
      <c r="RW10" s="100"/>
      <c r="RX10" s="100"/>
      <c r="RY10" s="100"/>
      <c r="RZ10" s="100"/>
      <c r="SA10" s="100"/>
      <c r="SB10" s="100"/>
      <c r="SC10" s="100"/>
      <c r="SD10" s="100"/>
      <c r="SE10" s="100"/>
      <c r="SF10" s="100"/>
      <c r="SG10" s="100"/>
      <c r="SH10" s="100"/>
      <c r="SI10" s="100"/>
      <c r="SJ10" s="100"/>
      <c r="SK10" s="100"/>
      <c r="SL10" s="100"/>
      <c r="SM10" s="100"/>
      <c r="SN10" s="100"/>
      <c r="SO10" s="100"/>
      <c r="SP10" s="100"/>
      <c r="SQ10" s="100"/>
      <c r="SR10" s="100"/>
      <c r="SS10" s="100"/>
      <c r="ST10" s="100"/>
      <c r="SU10" s="100"/>
      <c r="SV10" s="100"/>
      <c r="SW10" s="100"/>
      <c r="SX10" s="100"/>
      <c r="SY10" s="100"/>
      <c r="SZ10" s="100"/>
      <c r="TA10" s="100"/>
      <c r="TB10" s="100"/>
      <c r="TC10" s="100"/>
      <c r="TD10" s="100"/>
      <c r="TE10" s="100"/>
      <c r="TF10" s="100"/>
      <c r="TG10" s="100"/>
      <c r="TH10" s="100"/>
      <c r="TI10" s="100"/>
      <c r="TJ10" s="100"/>
      <c r="TK10" s="100"/>
      <c r="TL10" s="100"/>
      <c r="TM10" s="100"/>
      <c r="TN10" s="100"/>
      <c r="TO10" s="100"/>
      <c r="TP10" s="100"/>
      <c r="TQ10" s="100"/>
      <c r="TR10" s="100"/>
      <c r="TS10" s="100"/>
      <c r="TT10" s="100"/>
      <c r="TU10" s="100"/>
      <c r="TV10" s="100"/>
      <c r="TW10" s="100"/>
      <c r="TX10" s="100"/>
      <c r="TY10" s="100"/>
      <c r="TZ10" s="100"/>
      <c r="UA10" s="100"/>
      <c r="UB10" s="100"/>
      <c r="UC10" s="100"/>
      <c r="UD10" s="100"/>
      <c r="UE10" s="100"/>
      <c r="UF10" s="100"/>
      <c r="UG10" s="100"/>
      <c r="UH10" s="100"/>
      <c r="UI10" s="100"/>
      <c r="UJ10" s="100"/>
      <c r="UK10" s="100"/>
      <c r="UL10" s="100"/>
      <c r="UM10" s="100"/>
      <c r="UN10" s="100"/>
      <c r="UO10" s="100"/>
      <c r="UP10" s="100"/>
      <c r="UQ10" s="100"/>
      <c r="UR10" s="100"/>
      <c r="US10" s="100"/>
      <c r="UT10" s="100"/>
      <c r="UU10" s="100"/>
      <c r="UV10" s="100"/>
      <c r="UW10" s="100"/>
      <c r="UX10" s="100"/>
      <c r="UY10" s="100"/>
      <c r="UZ10" s="100"/>
      <c r="VA10" s="100"/>
      <c r="VB10" s="100"/>
      <c r="VC10" s="100"/>
      <c r="VD10" s="100"/>
      <c r="VE10" s="100"/>
      <c r="VF10" s="100"/>
      <c r="VG10" s="100"/>
      <c r="VH10" s="100"/>
      <c r="VI10" s="100"/>
      <c r="VJ10" s="100"/>
      <c r="VK10" s="100"/>
      <c r="VL10" s="100"/>
      <c r="VM10" s="100"/>
      <c r="VN10" s="100"/>
      <c r="VO10" s="100"/>
      <c r="VP10" s="100"/>
      <c r="VQ10" s="100"/>
      <c r="VR10" s="100"/>
      <c r="VS10" s="100"/>
      <c r="VT10" s="100"/>
      <c r="VU10" s="100"/>
      <c r="VV10" s="100"/>
      <c r="VW10" s="100"/>
      <c r="VX10" s="100"/>
      <c r="VY10" s="100"/>
      <c r="VZ10" s="100"/>
      <c r="WA10" s="100"/>
      <c r="WB10" s="100"/>
      <c r="WC10" s="100"/>
      <c r="WD10" s="100"/>
      <c r="WE10" s="100"/>
      <c r="WF10" s="100"/>
      <c r="WG10" s="100"/>
      <c r="WH10" s="100"/>
      <c r="WI10" s="100"/>
      <c r="WJ10" s="100"/>
      <c r="WK10" s="100"/>
      <c r="WL10" s="100"/>
      <c r="WM10" s="100"/>
      <c r="WN10" s="100"/>
      <c r="WO10" s="100"/>
      <c r="WP10" s="100"/>
      <c r="WQ10" s="100"/>
      <c r="WR10" s="100"/>
      <c r="WS10" s="100"/>
      <c r="WT10" s="100"/>
      <c r="WU10" s="100"/>
      <c r="WV10" s="100"/>
      <c r="WW10" s="100"/>
      <c r="WX10" s="100"/>
      <c r="WY10" s="100"/>
      <c r="WZ10" s="100"/>
      <c r="XA10" s="100"/>
      <c r="XB10" s="100"/>
      <c r="XC10" s="100"/>
      <c r="XD10" s="100"/>
      <c r="XE10" s="100"/>
      <c r="XF10" s="100"/>
      <c r="XG10" s="100"/>
      <c r="XH10" s="100"/>
      <c r="XI10" s="100"/>
      <c r="XJ10" s="100"/>
      <c r="XK10" s="100"/>
      <c r="XL10" s="100"/>
      <c r="XM10" s="100"/>
      <c r="XN10" s="100"/>
      <c r="XO10" s="100"/>
      <c r="XP10" s="100"/>
      <c r="XQ10" s="100"/>
      <c r="XR10" s="100"/>
      <c r="XS10" s="100"/>
      <c r="XT10" s="100"/>
      <c r="XU10" s="100"/>
      <c r="XV10" s="100"/>
      <c r="XW10" s="100"/>
      <c r="XX10" s="100"/>
      <c r="XY10" s="100"/>
      <c r="XZ10" s="100"/>
      <c r="YA10" s="100"/>
      <c r="YB10" s="100"/>
      <c r="YC10" s="100"/>
      <c r="YD10" s="100"/>
      <c r="YE10" s="100"/>
      <c r="YF10" s="100"/>
      <c r="YG10" s="100"/>
      <c r="YH10" s="100"/>
      <c r="YI10" s="100"/>
      <c r="YJ10" s="100"/>
      <c r="YK10" s="100"/>
      <c r="YL10" s="100"/>
      <c r="YM10" s="100"/>
      <c r="YN10" s="100"/>
      <c r="YO10" s="100"/>
      <c r="YP10" s="100"/>
      <c r="YQ10" s="100"/>
      <c r="YR10" s="100"/>
      <c r="YS10" s="100"/>
      <c r="YT10" s="100"/>
      <c r="YU10" s="100"/>
      <c r="YV10" s="100"/>
      <c r="YW10" s="100"/>
      <c r="YX10" s="100"/>
      <c r="YY10" s="100"/>
      <c r="YZ10" s="100"/>
      <c r="ZA10" s="100"/>
      <c r="ZB10" s="100"/>
      <c r="ZC10" s="100"/>
      <c r="ZD10" s="100"/>
      <c r="ZE10" s="100"/>
      <c r="ZF10" s="100"/>
      <c r="ZG10" s="100"/>
      <c r="ZH10" s="100"/>
      <c r="ZI10" s="100"/>
      <c r="ZJ10" s="100"/>
      <c r="ZK10" s="100"/>
      <c r="ZL10" s="100"/>
      <c r="ZM10" s="100"/>
      <c r="ZN10" s="100"/>
      <c r="ZO10" s="100"/>
      <c r="ZP10" s="100"/>
      <c r="ZQ10" s="100"/>
      <c r="ZR10" s="100"/>
      <c r="ZS10" s="100"/>
      <c r="ZT10" s="100"/>
      <c r="ZU10" s="100"/>
      <c r="ZV10" s="100"/>
      <c r="ZW10" s="100"/>
      <c r="ZX10" s="100"/>
      <c r="ZY10" s="100"/>
      <c r="ZZ10" s="100"/>
    </row>
    <row r="11" spans="1:702" s="89" customFormat="1" ht="15.95" hidden="1" customHeight="1" x14ac:dyDescent="0.25">
      <c r="A11" s="111">
        <v>70120</v>
      </c>
      <c r="B11" s="111"/>
      <c r="C11" s="112"/>
      <c r="D11" s="113">
        <v>7</v>
      </c>
      <c r="E11" s="113">
        <v>1</v>
      </c>
      <c r="F11" s="113" t="s">
        <v>322</v>
      </c>
      <c r="G11" s="113">
        <v>912</v>
      </c>
      <c r="H11" s="113" t="s">
        <v>318</v>
      </c>
      <c r="I11" s="113" t="s">
        <v>319</v>
      </c>
      <c r="J11" s="113" t="s">
        <v>319</v>
      </c>
      <c r="K11" s="113" t="s">
        <v>324</v>
      </c>
      <c r="L11" s="114">
        <v>34880</v>
      </c>
      <c r="M11" s="114">
        <v>33315</v>
      </c>
      <c r="N11" s="114">
        <v>0</v>
      </c>
      <c r="O11" s="114">
        <v>33315</v>
      </c>
      <c r="P11" s="114">
        <v>33313.42</v>
      </c>
      <c r="Q11" s="114">
        <v>-1.5800000000017462</v>
      </c>
      <c r="R11" s="115">
        <v>1</v>
      </c>
      <c r="S11" s="114">
        <v>0</v>
      </c>
      <c r="T11" s="114">
        <v>0</v>
      </c>
      <c r="U11" s="115">
        <v>0</v>
      </c>
      <c r="V11" s="114">
        <v>0</v>
      </c>
      <c r="W11" s="114">
        <v>0</v>
      </c>
      <c r="X11" s="115">
        <v>0</v>
      </c>
      <c r="Y11" s="114">
        <v>0</v>
      </c>
      <c r="Z11" s="114">
        <v>0</v>
      </c>
      <c r="AA11" s="115">
        <v>0</v>
      </c>
      <c r="AB11" s="114">
        <v>0</v>
      </c>
      <c r="AC11" s="114">
        <v>0</v>
      </c>
      <c r="AD11" s="115">
        <v>0</v>
      </c>
      <c r="AE11" s="114">
        <v>0</v>
      </c>
      <c r="AF11" s="114">
        <v>0</v>
      </c>
      <c r="AG11" s="115">
        <v>0</v>
      </c>
      <c r="AH11" s="114">
        <v>0</v>
      </c>
      <c r="AI11" s="114">
        <v>0</v>
      </c>
      <c r="AJ11" s="115">
        <v>0</v>
      </c>
      <c r="AK11" s="114">
        <v>0</v>
      </c>
      <c r="AL11" s="114">
        <v>0</v>
      </c>
      <c r="AM11" s="115">
        <v>0</v>
      </c>
      <c r="AN11" s="114">
        <v>0</v>
      </c>
      <c r="AO11" s="114">
        <v>0</v>
      </c>
      <c r="AP11" s="115">
        <v>0</v>
      </c>
      <c r="AQ11" s="114">
        <v>0</v>
      </c>
      <c r="AR11" s="114">
        <v>0</v>
      </c>
      <c r="AS11" s="115">
        <v>0</v>
      </c>
      <c r="AT11" s="114">
        <v>0</v>
      </c>
      <c r="AU11" s="114">
        <v>0</v>
      </c>
      <c r="AV11" s="115">
        <v>0</v>
      </c>
      <c r="AW11" s="114">
        <v>0</v>
      </c>
      <c r="AX11" s="114">
        <v>0</v>
      </c>
      <c r="AY11" s="115">
        <v>0</v>
      </c>
      <c r="AZ11" s="114">
        <v>0</v>
      </c>
      <c r="BA11" s="114">
        <v>0</v>
      </c>
      <c r="BB11" s="115">
        <v>0</v>
      </c>
      <c r="BC11" s="114">
        <v>0</v>
      </c>
      <c r="BD11" s="114">
        <v>0</v>
      </c>
      <c r="BE11" s="115">
        <v>0</v>
      </c>
      <c r="BF11" s="114">
        <v>0</v>
      </c>
      <c r="BG11" s="114">
        <v>0</v>
      </c>
      <c r="BH11" s="115">
        <v>0</v>
      </c>
      <c r="BI11" s="114">
        <v>33315</v>
      </c>
      <c r="BJ11" s="114">
        <v>33313.42</v>
      </c>
      <c r="BK11" s="115">
        <v>1</v>
      </c>
      <c r="BL11" s="114">
        <v>0</v>
      </c>
      <c r="BM11" s="114">
        <v>0</v>
      </c>
      <c r="BN11" s="115">
        <v>0</v>
      </c>
      <c r="BO11" s="114">
        <v>0</v>
      </c>
      <c r="BP11" s="114">
        <v>0</v>
      </c>
      <c r="BQ11" s="115">
        <v>0</v>
      </c>
      <c r="BR11" s="114">
        <v>0</v>
      </c>
      <c r="BS11" s="114">
        <v>0</v>
      </c>
      <c r="BT11" s="115">
        <v>0</v>
      </c>
      <c r="BU11" s="114">
        <v>0</v>
      </c>
      <c r="BV11" s="114">
        <v>0</v>
      </c>
      <c r="BW11" s="115">
        <v>0</v>
      </c>
      <c r="BX11" s="114">
        <v>0</v>
      </c>
      <c r="BY11" s="114">
        <v>0</v>
      </c>
      <c r="BZ11" s="115">
        <v>0</v>
      </c>
      <c r="CA11" s="114">
        <v>0</v>
      </c>
      <c r="CB11" s="114">
        <v>0</v>
      </c>
      <c r="CC11" s="115">
        <v>0</v>
      </c>
      <c r="CD11" s="114">
        <v>0</v>
      </c>
      <c r="CE11" s="114">
        <v>0</v>
      </c>
      <c r="CF11" s="115">
        <v>0</v>
      </c>
      <c r="CG11" s="114">
        <v>0</v>
      </c>
      <c r="CH11" s="114">
        <v>0</v>
      </c>
      <c r="CI11" s="115">
        <v>0</v>
      </c>
      <c r="CJ11" s="114">
        <v>0</v>
      </c>
      <c r="CK11" s="114">
        <v>0</v>
      </c>
      <c r="CL11" s="115">
        <v>0</v>
      </c>
      <c r="CM11" s="114">
        <v>0</v>
      </c>
      <c r="CN11" s="114">
        <v>0</v>
      </c>
      <c r="CO11" s="115">
        <v>0</v>
      </c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100"/>
      <c r="DJ11" s="100"/>
      <c r="DK11" s="100"/>
      <c r="DL11" s="100"/>
      <c r="DM11" s="100"/>
      <c r="DN11" s="100"/>
      <c r="DO11" s="100"/>
      <c r="DP11" s="100"/>
      <c r="DQ11" s="100"/>
      <c r="DR11" s="100"/>
      <c r="DS11" s="100"/>
      <c r="DT11" s="100"/>
      <c r="DU11" s="100"/>
      <c r="DV11" s="100"/>
      <c r="DW11" s="100"/>
      <c r="DX11" s="100"/>
      <c r="DY11" s="100"/>
      <c r="DZ11" s="100"/>
      <c r="EA11" s="100"/>
      <c r="EB11" s="100"/>
      <c r="EC11" s="100"/>
      <c r="ED11" s="100"/>
      <c r="EE11" s="100"/>
      <c r="EF11" s="100"/>
      <c r="EG11" s="100"/>
      <c r="EH11" s="100"/>
      <c r="EI11" s="100"/>
      <c r="EJ11" s="100"/>
      <c r="EK11" s="100"/>
      <c r="EL11" s="100"/>
      <c r="EM11" s="100"/>
      <c r="EN11" s="100"/>
      <c r="EO11" s="100"/>
      <c r="EP11" s="100"/>
      <c r="EQ11" s="100"/>
      <c r="ER11" s="100"/>
      <c r="ES11" s="100"/>
      <c r="ET11" s="100"/>
      <c r="EU11" s="100"/>
      <c r="EV11" s="100"/>
      <c r="EW11" s="100"/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  <c r="FL11" s="100"/>
      <c r="FM11" s="100"/>
      <c r="FN11" s="100"/>
      <c r="FO11" s="100"/>
      <c r="FP11" s="100"/>
      <c r="FQ11" s="100"/>
      <c r="FR11" s="100"/>
      <c r="FS11" s="100"/>
      <c r="FT11" s="100"/>
      <c r="FU11" s="100"/>
      <c r="FV11" s="100"/>
      <c r="FW11" s="100"/>
      <c r="FX11" s="100"/>
      <c r="FY11" s="100"/>
      <c r="FZ11" s="100"/>
      <c r="GA11" s="100"/>
      <c r="GB11" s="100"/>
      <c r="GC11" s="100"/>
      <c r="GD11" s="100"/>
      <c r="GE11" s="100"/>
      <c r="GF11" s="100"/>
      <c r="GG11" s="100"/>
      <c r="GH11" s="100"/>
      <c r="GI11" s="100"/>
      <c r="GJ11" s="100"/>
      <c r="GK11" s="100"/>
      <c r="GL11" s="100"/>
      <c r="GM11" s="100"/>
      <c r="GN11" s="100"/>
      <c r="GO11" s="100"/>
      <c r="GP11" s="100"/>
      <c r="GQ11" s="100"/>
      <c r="GR11" s="100"/>
      <c r="GS11" s="100"/>
      <c r="GT11" s="100"/>
      <c r="GU11" s="100"/>
      <c r="GV11" s="100"/>
      <c r="GW11" s="100"/>
      <c r="GX11" s="100"/>
      <c r="GY11" s="100"/>
      <c r="GZ11" s="100"/>
      <c r="HA11" s="100"/>
      <c r="HB11" s="100"/>
      <c r="HC11" s="100"/>
      <c r="HD11" s="100"/>
      <c r="HE11" s="100"/>
      <c r="HF11" s="100"/>
      <c r="HG11" s="100"/>
      <c r="HH11" s="100"/>
      <c r="HI11" s="100"/>
      <c r="HJ11" s="100"/>
      <c r="HK11" s="100"/>
      <c r="HL11" s="100"/>
      <c r="HM11" s="100"/>
      <c r="HN11" s="100"/>
      <c r="HO11" s="100"/>
      <c r="HP11" s="100"/>
      <c r="HQ11" s="100"/>
      <c r="HR11" s="100"/>
      <c r="HS11" s="100"/>
      <c r="HT11" s="100"/>
      <c r="HU11" s="100"/>
      <c r="HV11" s="100"/>
      <c r="HW11" s="100"/>
      <c r="HX11" s="100"/>
      <c r="HY11" s="100"/>
      <c r="HZ11" s="100"/>
      <c r="IA11" s="100"/>
      <c r="IB11" s="100"/>
      <c r="IC11" s="100"/>
      <c r="ID11" s="100"/>
      <c r="IE11" s="100"/>
      <c r="IF11" s="100"/>
      <c r="IG11" s="100"/>
      <c r="IH11" s="100"/>
      <c r="II11" s="100"/>
      <c r="IJ11" s="100"/>
      <c r="IK11" s="100"/>
      <c r="IL11" s="100"/>
      <c r="IM11" s="100"/>
      <c r="IN11" s="100"/>
      <c r="IO11" s="100"/>
      <c r="IP11" s="100"/>
      <c r="IQ11" s="100"/>
      <c r="IR11" s="100"/>
      <c r="IS11" s="100"/>
      <c r="IT11" s="100"/>
      <c r="IU11" s="100"/>
      <c r="IV11" s="100"/>
      <c r="IW11" s="100"/>
      <c r="IX11" s="100"/>
      <c r="IY11" s="100"/>
      <c r="IZ11" s="100"/>
      <c r="JA11" s="100"/>
      <c r="JB11" s="100"/>
      <c r="JC11" s="100"/>
      <c r="JD11" s="100"/>
      <c r="JE11" s="100"/>
      <c r="JF11" s="100"/>
      <c r="JG11" s="100"/>
      <c r="JH11" s="100"/>
      <c r="JI11" s="100"/>
      <c r="JJ11" s="100"/>
      <c r="JK11" s="100"/>
      <c r="JL11" s="100"/>
      <c r="JM11" s="100"/>
      <c r="JN11" s="100"/>
      <c r="JO11" s="100"/>
      <c r="JP11" s="100"/>
      <c r="JQ11" s="100"/>
      <c r="JR11" s="100"/>
      <c r="JS11" s="100"/>
      <c r="JT11" s="100"/>
      <c r="JU11" s="100"/>
      <c r="JV11" s="100"/>
      <c r="JW11" s="100"/>
      <c r="JX11" s="100"/>
      <c r="JY11" s="100"/>
      <c r="JZ11" s="100"/>
      <c r="KA11" s="100"/>
      <c r="KB11" s="100"/>
      <c r="KC11" s="100"/>
      <c r="KD11" s="100"/>
      <c r="KE11" s="100"/>
      <c r="KF11" s="100"/>
      <c r="KG11" s="100"/>
      <c r="KH11" s="100"/>
      <c r="KI11" s="100"/>
      <c r="KJ11" s="100"/>
      <c r="KK11" s="100"/>
      <c r="KL11" s="100"/>
      <c r="KM11" s="100"/>
      <c r="KN11" s="100"/>
      <c r="KO11" s="100"/>
      <c r="KP11" s="100"/>
      <c r="KQ11" s="100"/>
      <c r="KR11" s="100"/>
      <c r="KS11" s="100"/>
      <c r="KT11" s="100"/>
      <c r="KU11" s="100"/>
      <c r="KV11" s="100"/>
      <c r="KW11" s="100"/>
      <c r="KX11" s="100"/>
      <c r="KY11" s="100"/>
      <c r="KZ11" s="100"/>
      <c r="LA11" s="100"/>
      <c r="LB11" s="100"/>
      <c r="LC11" s="100"/>
      <c r="LD11" s="100"/>
      <c r="LE11" s="100"/>
      <c r="LF11" s="100"/>
      <c r="LG11" s="100"/>
      <c r="LH11" s="100"/>
      <c r="LI11" s="100"/>
      <c r="LJ11" s="100"/>
      <c r="LK11" s="100"/>
      <c r="LL11" s="100"/>
      <c r="LM11" s="100"/>
      <c r="LN11" s="100"/>
      <c r="LO11" s="100"/>
      <c r="LP11" s="100"/>
      <c r="LQ11" s="100"/>
      <c r="LR11" s="100"/>
      <c r="LS11" s="100"/>
      <c r="LT11" s="100"/>
      <c r="LU11" s="100"/>
      <c r="LV11" s="100"/>
      <c r="LW11" s="100"/>
      <c r="LX11" s="100"/>
      <c r="LY11" s="100"/>
      <c r="LZ11" s="100"/>
      <c r="MA11" s="100"/>
      <c r="MB11" s="100"/>
      <c r="MC11" s="100"/>
      <c r="MD11" s="100"/>
      <c r="ME11" s="100"/>
      <c r="MF11" s="100"/>
      <c r="MG11" s="100"/>
      <c r="MH11" s="100"/>
      <c r="MI11" s="100"/>
      <c r="MJ11" s="100"/>
      <c r="MK11" s="100"/>
      <c r="ML11" s="100"/>
      <c r="MM11" s="100"/>
      <c r="MN11" s="100"/>
      <c r="MO11" s="100"/>
      <c r="MP11" s="100"/>
      <c r="MQ11" s="100"/>
      <c r="MR11" s="100"/>
      <c r="MS11" s="100"/>
      <c r="MT11" s="100"/>
      <c r="MU11" s="100"/>
      <c r="MV11" s="100"/>
      <c r="MW11" s="100"/>
      <c r="MX11" s="100"/>
      <c r="MY11" s="100"/>
      <c r="MZ11" s="100"/>
      <c r="NA11" s="100"/>
      <c r="NB11" s="100"/>
      <c r="NC11" s="100"/>
      <c r="ND11" s="100"/>
      <c r="NE11" s="100"/>
      <c r="NF11" s="100"/>
      <c r="NG11" s="100"/>
      <c r="NH11" s="100"/>
      <c r="NI11" s="100"/>
      <c r="NJ11" s="100"/>
      <c r="NK11" s="100"/>
      <c r="NL11" s="100"/>
      <c r="NM11" s="100"/>
      <c r="NN11" s="100"/>
      <c r="NO11" s="100"/>
      <c r="NP11" s="100"/>
      <c r="NQ11" s="100"/>
      <c r="NR11" s="100"/>
      <c r="NS11" s="100"/>
      <c r="NT11" s="100"/>
      <c r="NU11" s="100"/>
      <c r="NV11" s="100"/>
      <c r="NW11" s="100"/>
      <c r="NX11" s="100"/>
      <c r="NY11" s="100"/>
      <c r="NZ11" s="100"/>
      <c r="OA11" s="100"/>
      <c r="OB11" s="100"/>
      <c r="OC11" s="100"/>
      <c r="OD11" s="100"/>
      <c r="OE11" s="100"/>
      <c r="OF11" s="100"/>
      <c r="OG11" s="100"/>
      <c r="OH11" s="100"/>
      <c r="OI11" s="100"/>
      <c r="OJ11" s="100"/>
      <c r="OK11" s="100"/>
      <c r="OL11" s="100"/>
      <c r="OM11" s="100"/>
      <c r="ON11" s="100"/>
      <c r="OO11" s="100"/>
      <c r="OP11" s="100"/>
      <c r="OQ11" s="100"/>
      <c r="OR11" s="100"/>
      <c r="OS11" s="100"/>
      <c r="OT11" s="100"/>
      <c r="OU11" s="100"/>
      <c r="OV11" s="100"/>
      <c r="OW11" s="100"/>
      <c r="OX11" s="100"/>
      <c r="OY11" s="100"/>
      <c r="OZ11" s="100"/>
      <c r="PA11" s="100"/>
      <c r="PB11" s="100"/>
      <c r="PC11" s="100"/>
      <c r="PD11" s="100"/>
      <c r="PE11" s="100"/>
      <c r="PF11" s="100"/>
      <c r="PG11" s="100"/>
      <c r="PH11" s="100"/>
      <c r="PI11" s="100"/>
      <c r="PJ11" s="100"/>
      <c r="PK11" s="100"/>
      <c r="PL11" s="100"/>
      <c r="PM11" s="100"/>
      <c r="PN11" s="100"/>
      <c r="PO11" s="100"/>
      <c r="PP11" s="100"/>
      <c r="PQ11" s="100"/>
      <c r="PR11" s="100"/>
      <c r="PS11" s="100"/>
      <c r="PT11" s="100"/>
      <c r="PU11" s="100"/>
      <c r="PV11" s="100"/>
      <c r="PW11" s="100"/>
      <c r="PX11" s="100"/>
      <c r="PY11" s="100"/>
      <c r="PZ11" s="100"/>
      <c r="QA11" s="100"/>
      <c r="QB11" s="100"/>
      <c r="QC11" s="100"/>
      <c r="QD11" s="100"/>
      <c r="QE11" s="100"/>
      <c r="QF11" s="100"/>
      <c r="QG11" s="100"/>
      <c r="QH11" s="100"/>
      <c r="QI11" s="100"/>
      <c r="QJ11" s="100"/>
      <c r="QK11" s="100"/>
      <c r="QL11" s="100"/>
      <c r="QM11" s="100"/>
      <c r="QN11" s="100"/>
      <c r="QO11" s="100"/>
      <c r="QP11" s="100"/>
      <c r="QQ11" s="100"/>
      <c r="QR11" s="100"/>
      <c r="QS11" s="100"/>
      <c r="QT11" s="100"/>
      <c r="QU11" s="100"/>
      <c r="QV11" s="100"/>
      <c r="QW11" s="100"/>
      <c r="QX11" s="100"/>
      <c r="QY11" s="100"/>
      <c r="QZ11" s="100"/>
      <c r="RA11" s="100"/>
      <c r="RB11" s="100"/>
      <c r="RC11" s="100"/>
      <c r="RD11" s="100"/>
      <c r="RE11" s="100"/>
      <c r="RF11" s="100"/>
      <c r="RG11" s="100"/>
      <c r="RH11" s="100"/>
      <c r="RI11" s="100"/>
      <c r="RJ11" s="100"/>
      <c r="RK11" s="100"/>
      <c r="RL11" s="100"/>
      <c r="RM11" s="100"/>
      <c r="RN11" s="100"/>
      <c r="RO11" s="100"/>
      <c r="RP11" s="100"/>
      <c r="RQ11" s="100"/>
      <c r="RR11" s="100"/>
      <c r="RS11" s="100"/>
      <c r="RT11" s="100"/>
      <c r="RU11" s="100"/>
      <c r="RV11" s="100"/>
      <c r="RW11" s="100"/>
      <c r="RX11" s="100"/>
      <c r="RY11" s="100"/>
      <c r="RZ11" s="100"/>
      <c r="SA11" s="100"/>
      <c r="SB11" s="100"/>
      <c r="SC11" s="100"/>
      <c r="SD11" s="100"/>
      <c r="SE11" s="100"/>
      <c r="SF11" s="100"/>
      <c r="SG11" s="100"/>
      <c r="SH11" s="100"/>
      <c r="SI11" s="100"/>
      <c r="SJ11" s="100"/>
      <c r="SK11" s="100"/>
      <c r="SL11" s="100"/>
      <c r="SM11" s="100"/>
      <c r="SN11" s="100"/>
      <c r="SO11" s="100"/>
      <c r="SP11" s="100"/>
      <c r="SQ11" s="100"/>
      <c r="SR11" s="100"/>
      <c r="SS11" s="100"/>
      <c r="ST11" s="100"/>
      <c r="SU11" s="100"/>
      <c r="SV11" s="100"/>
      <c r="SW11" s="100"/>
      <c r="SX11" s="100"/>
      <c r="SY11" s="100"/>
      <c r="SZ11" s="100"/>
      <c r="TA11" s="100"/>
      <c r="TB11" s="100"/>
      <c r="TC11" s="100"/>
      <c r="TD11" s="100"/>
      <c r="TE11" s="100"/>
      <c r="TF11" s="100"/>
      <c r="TG11" s="100"/>
      <c r="TH11" s="100"/>
      <c r="TI11" s="100"/>
      <c r="TJ11" s="100"/>
      <c r="TK11" s="100"/>
      <c r="TL11" s="100"/>
      <c r="TM11" s="100"/>
      <c r="TN11" s="100"/>
      <c r="TO11" s="100"/>
      <c r="TP11" s="100"/>
      <c r="TQ11" s="100"/>
      <c r="TR11" s="100"/>
      <c r="TS11" s="100"/>
      <c r="TT11" s="100"/>
      <c r="TU11" s="100"/>
      <c r="TV11" s="100"/>
      <c r="TW11" s="100"/>
      <c r="TX11" s="100"/>
      <c r="TY11" s="100"/>
      <c r="TZ11" s="100"/>
      <c r="UA11" s="100"/>
      <c r="UB11" s="100"/>
      <c r="UC11" s="100"/>
      <c r="UD11" s="100"/>
      <c r="UE11" s="100"/>
      <c r="UF11" s="100"/>
      <c r="UG11" s="100"/>
      <c r="UH11" s="100"/>
      <c r="UI11" s="100"/>
      <c r="UJ11" s="100"/>
      <c r="UK11" s="100"/>
      <c r="UL11" s="100"/>
      <c r="UM11" s="100"/>
      <c r="UN11" s="100"/>
      <c r="UO11" s="100"/>
      <c r="UP11" s="100"/>
      <c r="UQ11" s="100"/>
      <c r="UR11" s="100"/>
      <c r="US11" s="100"/>
      <c r="UT11" s="100"/>
      <c r="UU11" s="100"/>
      <c r="UV11" s="100"/>
      <c r="UW11" s="100"/>
      <c r="UX11" s="100"/>
      <c r="UY11" s="100"/>
      <c r="UZ11" s="100"/>
      <c r="VA11" s="100"/>
      <c r="VB11" s="100"/>
      <c r="VC11" s="100"/>
      <c r="VD11" s="100"/>
      <c r="VE11" s="100"/>
      <c r="VF11" s="100"/>
      <c r="VG11" s="100"/>
      <c r="VH11" s="100"/>
      <c r="VI11" s="100"/>
      <c r="VJ11" s="100"/>
      <c r="VK11" s="100"/>
      <c r="VL11" s="100"/>
      <c r="VM11" s="100"/>
      <c r="VN11" s="100"/>
      <c r="VO11" s="100"/>
      <c r="VP11" s="100"/>
      <c r="VQ11" s="100"/>
      <c r="VR11" s="100"/>
      <c r="VS11" s="100"/>
      <c r="VT11" s="100"/>
      <c r="VU11" s="100"/>
      <c r="VV11" s="100"/>
      <c r="VW11" s="100"/>
      <c r="VX11" s="100"/>
      <c r="VY11" s="100"/>
      <c r="VZ11" s="100"/>
      <c r="WA11" s="100"/>
      <c r="WB11" s="100"/>
      <c r="WC11" s="100"/>
      <c r="WD11" s="100"/>
      <c r="WE11" s="100"/>
      <c r="WF11" s="100"/>
      <c r="WG11" s="100"/>
      <c r="WH11" s="100"/>
      <c r="WI11" s="100"/>
      <c r="WJ11" s="100"/>
      <c r="WK11" s="100"/>
      <c r="WL11" s="100"/>
      <c r="WM11" s="100"/>
      <c r="WN11" s="100"/>
      <c r="WO11" s="100"/>
      <c r="WP11" s="100"/>
      <c r="WQ11" s="100"/>
      <c r="WR11" s="100"/>
      <c r="WS11" s="100"/>
      <c r="WT11" s="100"/>
      <c r="WU11" s="100"/>
      <c r="WV11" s="100"/>
      <c r="WW11" s="100"/>
      <c r="WX11" s="100"/>
      <c r="WY11" s="100"/>
      <c r="WZ11" s="100"/>
      <c r="XA11" s="100"/>
      <c r="XB11" s="100"/>
      <c r="XC11" s="100"/>
      <c r="XD11" s="100"/>
      <c r="XE11" s="100"/>
      <c r="XF11" s="100"/>
      <c r="XG11" s="100"/>
      <c r="XH11" s="100"/>
      <c r="XI11" s="100"/>
      <c r="XJ11" s="100"/>
      <c r="XK11" s="100"/>
      <c r="XL11" s="100"/>
      <c r="XM11" s="100"/>
      <c r="XN11" s="100"/>
      <c r="XO11" s="100"/>
      <c r="XP11" s="100"/>
      <c r="XQ11" s="100"/>
      <c r="XR11" s="100"/>
      <c r="XS11" s="100"/>
      <c r="XT11" s="100"/>
      <c r="XU11" s="100"/>
      <c r="XV11" s="100"/>
      <c r="XW11" s="100"/>
      <c r="XX11" s="100"/>
      <c r="XY11" s="100"/>
      <c r="XZ11" s="100"/>
      <c r="YA11" s="100"/>
      <c r="YB11" s="100"/>
      <c r="YC11" s="100"/>
      <c r="YD11" s="100"/>
      <c r="YE11" s="100"/>
      <c r="YF11" s="100"/>
      <c r="YG11" s="100"/>
      <c r="YH11" s="100"/>
      <c r="YI11" s="100"/>
      <c r="YJ11" s="100"/>
      <c r="YK11" s="100"/>
      <c r="YL11" s="100"/>
      <c r="YM11" s="100"/>
      <c r="YN11" s="100"/>
      <c r="YO11" s="100"/>
      <c r="YP11" s="100"/>
      <c r="YQ11" s="100"/>
      <c r="YR11" s="100"/>
      <c r="YS11" s="100"/>
      <c r="YT11" s="100"/>
      <c r="YU11" s="100"/>
      <c r="YV11" s="100"/>
      <c r="YW11" s="100"/>
      <c r="YX11" s="100"/>
      <c r="YY11" s="100"/>
      <c r="YZ11" s="100"/>
      <c r="ZA11" s="100"/>
      <c r="ZB11" s="100"/>
      <c r="ZC11" s="100"/>
      <c r="ZD11" s="100"/>
      <c r="ZE11" s="100"/>
      <c r="ZF11" s="100"/>
      <c r="ZG11" s="100"/>
      <c r="ZH11" s="100"/>
      <c r="ZI11" s="100"/>
      <c r="ZJ11" s="100"/>
      <c r="ZK11" s="100"/>
      <c r="ZL11" s="100"/>
      <c r="ZM11" s="100"/>
      <c r="ZN11" s="100"/>
      <c r="ZO11" s="100"/>
      <c r="ZP11" s="100"/>
      <c r="ZQ11" s="100"/>
      <c r="ZR11" s="100"/>
      <c r="ZS11" s="100"/>
      <c r="ZT11" s="100"/>
      <c r="ZU11" s="100"/>
      <c r="ZV11" s="100"/>
      <c r="ZW11" s="100"/>
      <c r="ZX11" s="100"/>
      <c r="ZY11" s="100"/>
      <c r="ZZ11" s="100"/>
    </row>
    <row r="12" spans="1:702" s="89" customFormat="1" ht="15.95" hidden="1" customHeight="1" x14ac:dyDescent="0.25">
      <c r="A12" s="116">
        <v>70320</v>
      </c>
      <c r="B12" s="116" t="s">
        <v>325</v>
      </c>
      <c r="C12" s="117" t="s">
        <v>326</v>
      </c>
      <c r="D12" s="118">
        <v>7</v>
      </c>
      <c r="E12" s="118">
        <v>1</v>
      </c>
      <c r="F12" s="118" t="s">
        <v>322</v>
      </c>
      <c r="G12" s="118">
        <v>912</v>
      </c>
      <c r="H12" s="118" t="s">
        <v>318</v>
      </c>
      <c r="I12" s="118" t="s">
        <v>327</v>
      </c>
      <c r="J12" s="118" t="s">
        <v>319</v>
      </c>
      <c r="K12" s="118" t="s">
        <v>328</v>
      </c>
      <c r="L12" s="119">
        <v>6300</v>
      </c>
      <c r="M12" s="119">
        <v>4200</v>
      </c>
      <c r="N12" s="119">
        <v>0</v>
      </c>
      <c r="O12" s="119">
        <v>4200</v>
      </c>
      <c r="P12" s="119">
        <v>4200</v>
      </c>
      <c r="Q12" s="119">
        <v>0</v>
      </c>
      <c r="R12" s="120">
        <v>1</v>
      </c>
      <c r="S12" s="119">
        <v>0</v>
      </c>
      <c r="T12" s="119">
        <v>0</v>
      </c>
      <c r="U12" s="120">
        <v>0</v>
      </c>
      <c r="V12" s="119">
        <v>0</v>
      </c>
      <c r="W12" s="119">
        <v>0</v>
      </c>
      <c r="X12" s="120">
        <v>0</v>
      </c>
      <c r="Y12" s="119">
        <v>0</v>
      </c>
      <c r="Z12" s="119">
        <v>0</v>
      </c>
      <c r="AA12" s="120">
        <v>0</v>
      </c>
      <c r="AB12" s="119">
        <v>0</v>
      </c>
      <c r="AC12" s="119">
        <v>0</v>
      </c>
      <c r="AD12" s="120">
        <v>0</v>
      </c>
      <c r="AE12" s="119">
        <v>0</v>
      </c>
      <c r="AF12" s="119">
        <v>0</v>
      </c>
      <c r="AG12" s="120">
        <v>0</v>
      </c>
      <c r="AH12" s="119">
        <v>0</v>
      </c>
      <c r="AI12" s="119">
        <v>0</v>
      </c>
      <c r="AJ12" s="120">
        <v>0</v>
      </c>
      <c r="AK12" s="119">
        <v>0</v>
      </c>
      <c r="AL12" s="119">
        <v>0</v>
      </c>
      <c r="AM12" s="120">
        <v>0</v>
      </c>
      <c r="AN12" s="119">
        <v>0</v>
      </c>
      <c r="AO12" s="119">
        <v>0</v>
      </c>
      <c r="AP12" s="120">
        <v>0</v>
      </c>
      <c r="AQ12" s="119">
        <v>0</v>
      </c>
      <c r="AR12" s="119">
        <v>0</v>
      </c>
      <c r="AS12" s="120">
        <v>0</v>
      </c>
      <c r="AT12" s="119">
        <v>0</v>
      </c>
      <c r="AU12" s="119">
        <v>0</v>
      </c>
      <c r="AV12" s="120">
        <v>0</v>
      </c>
      <c r="AW12" s="119">
        <v>0</v>
      </c>
      <c r="AX12" s="119">
        <v>0</v>
      </c>
      <c r="AY12" s="120">
        <v>0</v>
      </c>
      <c r="AZ12" s="119">
        <v>0</v>
      </c>
      <c r="BA12" s="119">
        <v>0</v>
      </c>
      <c r="BB12" s="120">
        <v>0</v>
      </c>
      <c r="BC12" s="119">
        <v>0</v>
      </c>
      <c r="BD12" s="119">
        <v>0</v>
      </c>
      <c r="BE12" s="120">
        <v>0</v>
      </c>
      <c r="BF12" s="119">
        <v>0</v>
      </c>
      <c r="BG12" s="119">
        <v>0</v>
      </c>
      <c r="BH12" s="120">
        <v>0</v>
      </c>
      <c r="BI12" s="119">
        <v>4200</v>
      </c>
      <c r="BJ12" s="119">
        <v>4200</v>
      </c>
      <c r="BK12" s="120">
        <v>1</v>
      </c>
      <c r="BL12" s="119">
        <v>0</v>
      </c>
      <c r="BM12" s="119">
        <v>0</v>
      </c>
      <c r="BN12" s="120">
        <v>0</v>
      </c>
      <c r="BO12" s="119">
        <v>0</v>
      </c>
      <c r="BP12" s="119">
        <v>0</v>
      </c>
      <c r="BQ12" s="120">
        <v>0</v>
      </c>
      <c r="BR12" s="119">
        <v>0</v>
      </c>
      <c r="BS12" s="119">
        <v>0</v>
      </c>
      <c r="BT12" s="120">
        <v>0</v>
      </c>
      <c r="BU12" s="119">
        <v>0</v>
      </c>
      <c r="BV12" s="119">
        <v>0</v>
      </c>
      <c r="BW12" s="120">
        <v>0</v>
      </c>
      <c r="BX12" s="119">
        <v>0</v>
      </c>
      <c r="BY12" s="119">
        <v>0</v>
      </c>
      <c r="BZ12" s="120">
        <v>0</v>
      </c>
      <c r="CA12" s="119">
        <v>0</v>
      </c>
      <c r="CB12" s="119">
        <v>0</v>
      </c>
      <c r="CC12" s="120">
        <v>0</v>
      </c>
      <c r="CD12" s="119">
        <v>0</v>
      </c>
      <c r="CE12" s="119">
        <v>0</v>
      </c>
      <c r="CF12" s="120">
        <v>0</v>
      </c>
      <c r="CG12" s="119">
        <v>0</v>
      </c>
      <c r="CH12" s="119">
        <v>0</v>
      </c>
      <c r="CI12" s="120">
        <v>0</v>
      </c>
      <c r="CJ12" s="119">
        <v>0</v>
      </c>
      <c r="CK12" s="119">
        <v>0</v>
      </c>
      <c r="CL12" s="120">
        <v>0</v>
      </c>
      <c r="CM12" s="119">
        <v>0</v>
      </c>
      <c r="CN12" s="119">
        <v>0</v>
      </c>
      <c r="CO12" s="120">
        <v>0</v>
      </c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100"/>
      <c r="FQ12" s="100"/>
      <c r="FR12" s="100"/>
      <c r="FS12" s="100"/>
      <c r="FT12" s="100"/>
      <c r="FU12" s="100"/>
      <c r="FV12" s="100"/>
      <c r="FW12" s="100"/>
      <c r="FX12" s="100"/>
      <c r="FY12" s="100"/>
      <c r="FZ12" s="100"/>
      <c r="GA12" s="100"/>
      <c r="GB12" s="100"/>
      <c r="GC12" s="100"/>
      <c r="GD12" s="100"/>
      <c r="GE12" s="100"/>
      <c r="GF12" s="100"/>
      <c r="GG12" s="100"/>
      <c r="GH12" s="100"/>
      <c r="GI12" s="100"/>
      <c r="GJ12" s="100"/>
      <c r="GK12" s="100"/>
      <c r="GL12" s="100"/>
      <c r="GM12" s="100"/>
      <c r="GN12" s="100"/>
      <c r="GO12" s="100"/>
      <c r="GP12" s="100"/>
      <c r="GQ12" s="100"/>
      <c r="GR12" s="100"/>
      <c r="GS12" s="100"/>
      <c r="GT12" s="100"/>
      <c r="GU12" s="100"/>
      <c r="GV12" s="100"/>
      <c r="GW12" s="100"/>
      <c r="GX12" s="100"/>
      <c r="GY12" s="100"/>
      <c r="GZ12" s="100"/>
      <c r="HA12" s="100"/>
      <c r="HB12" s="100"/>
      <c r="HC12" s="100"/>
      <c r="HD12" s="100"/>
      <c r="HE12" s="100"/>
      <c r="HF12" s="100"/>
      <c r="HG12" s="100"/>
      <c r="HH12" s="100"/>
      <c r="HI12" s="100"/>
      <c r="HJ12" s="100"/>
      <c r="HK12" s="100"/>
      <c r="HL12" s="100"/>
      <c r="HM12" s="100"/>
      <c r="HN12" s="100"/>
      <c r="HO12" s="100"/>
      <c r="HP12" s="100"/>
      <c r="HQ12" s="100"/>
      <c r="HR12" s="100"/>
      <c r="HS12" s="100"/>
      <c r="HT12" s="100"/>
      <c r="HU12" s="100"/>
      <c r="HV12" s="100"/>
      <c r="HW12" s="100"/>
      <c r="HX12" s="100"/>
      <c r="HY12" s="100"/>
      <c r="HZ12" s="100"/>
      <c r="IA12" s="100"/>
      <c r="IB12" s="100"/>
      <c r="IC12" s="100"/>
      <c r="ID12" s="100"/>
      <c r="IE12" s="100"/>
      <c r="IF12" s="100"/>
      <c r="IG12" s="100"/>
      <c r="IH12" s="100"/>
      <c r="II12" s="100"/>
      <c r="IJ12" s="100"/>
      <c r="IK12" s="100"/>
      <c r="IL12" s="100"/>
      <c r="IM12" s="100"/>
      <c r="IN12" s="100"/>
      <c r="IO12" s="100"/>
      <c r="IP12" s="100"/>
      <c r="IQ12" s="100"/>
      <c r="IR12" s="100"/>
      <c r="IS12" s="100"/>
      <c r="IT12" s="100"/>
      <c r="IU12" s="100"/>
      <c r="IV12" s="100"/>
      <c r="IW12" s="100"/>
      <c r="IX12" s="100"/>
      <c r="IY12" s="100"/>
      <c r="IZ12" s="100"/>
      <c r="JA12" s="100"/>
      <c r="JB12" s="100"/>
      <c r="JC12" s="100"/>
      <c r="JD12" s="100"/>
      <c r="JE12" s="100"/>
      <c r="JF12" s="100"/>
      <c r="JG12" s="100"/>
      <c r="JH12" s="100"/>
      <c r="JI12" s="100"/>
      <c r="JJ12" s="100"/>
      <c r="JK12" s="100"/>
      <c r="JL12" s="100"/>
      <c r="JM12" s="100"/>
      <c r="JN12" s="100"/>
      <c r="JO12" s="100"/>
      <c r="JP12" s="100"/>
      <c r="JQ12" s="100"/>
      <c r="JR12" s="100"/>
      <c r="JS12" s="100"/>
      <c r="JT12" s="100"/>
      <c r="JU12" s="100"/>
      <c r="JV12" s="100"/>
      <c r="JW12" s="100"/>
      <c r="JX12" s="100"/>
      <c r="JY12" s="100"/>
      <c r="JZ12" s="100"/>
      <c r="KA12" s="100"/>
      <c r="KB12" s="100"/>
      <c r="KC12" s="100"/>
      <c r="KD12" s="100"/>
      <c r="KE12" s="100"/>
      <c r="KF12" s="100"/>
      <c r="KG12" s="100"/>
      <c r="KH12" s="100"/>
      <c r="KI12" s="100"/>
      <c r="KJ12" s="100"/>
      <c r="KK12" s="100"/>
      <c r="KL12" s="100"/>
      <c r="KM12" s="100"/>
      <c r="KN12" s="100"/>
      <c r="KO12" s="100"/>
      <c r="KP12" s="100"/>
      <c r="KQ12" s="100"/>
      <c r="KR12" s="100"/>
      <c r="KS12" s="100"/>
      <c r="KT12" s="100"/>
      <c r="KU12" s="100"/>
      <c r="KV12" s="100"/>
      <c r="KW12" s="100"/>
      <c r="KX12" s="100"/>
      <c r="KY12" s="100"/>
      <c r="KZ12" s="100"/>
      <c r="LA12" s="100"/>
      <c r="LB12" s="100"/>
      <c r="LC12" s="100"/>
      <c r="LD12" s="100"/>
      <c r="LE12" s="100"/>
      <c r="LF12" s="100"/>
      <c r="LG12" s="100"/>
      <c r="LH12" s="100"/>
      <c r="LI12" s="100"/>
      <c r="LJ12" s="100"/>
      <c r="LK12" s="100"/>
      <c r="LL12" s="100"/>
      <c r="LM12" s="100"/>
      <c r="LN12" s="100"/>
      <c r="LO12" s="100"/>
      <c r="LP12" s="100"/>
      <c r="LQ12" s="100"/>
      <c r="LR12" s="100"/>
      <c r="LS12" s="100"/>
      <c r="LT12" s="100"/>
      <c r="LU12" s="100"/>
      <c r="LV12" s="100"/>
      <c r="LW12" s="100"/>
      <c r="LX12" s="100"/>
      <c r="LY12" s="100"/>
      <c r="LZ12" s="100"/>
      <c r="MA12" s="100"/>
      <c r="MB12" s="100"/>
      <c r="MC12" s="100"/>
      <c r="MD12" s="100"/>
      <c r="ME12" s="100"/>
      <c r="MF12" s="100"/>
      <c r="MG12" s="100"/>
      <c r="MH12" s="100"/>
      <c r="MI12" s="100"/>
      <c r="MJ12" s="100"/>
      <c r="MK12" s="100"/>
      <c r="ML12" s="100"/>
      <c r="MM12" s="100"/>
      <c r="MN12" s="100"/>
      <c r="MO12" s="100"/>
      <c r="MP12" s="100"/>
      <c r="MQ12" s="100"/>
      <c r="MR12" s="100"/>
      <c r="MS12" s="100"/>
      <c r="MT12" s="100"/>
      <c r="MU12" s="100"/>
      <c r="MV12" s="100"/>
      <c r="MW12" s="100"/>
      <c r="MX12" s="100"/>
      <c r="MY12" s="100"/>
      <c r="MZ12" s="100"/>
      <c r="NA12" s="100"/>
      <c r="NB12" s="100"/>
      <c r="NC12" s="100"/>
      <c r="ND12" s="100"/>
      <c r="NE12" s="100"/>
      <c r="NF12" s="100"/>
      <c r="NG12" s="100"/>
      <c r="NH12" s="100"/>
      <c r="NI12" s="100"/>
      <c r="NJ12" s="100"/>
      <c r="NK12" s="100"/>
      <c r="NL12" s="100"/>
      <c r="NM12" s="100"/>
      <c r="NN12" s="100"/>
      <c r="NO12" s="100"/>
      <c r="NP12" s="100"/>
      <c r="NQ12" s="100"/>
      <c r="NR12" s="100"/>
      <c r="NS12" s="100"/>
      <c r="NT12" s="100"/>
      <c r="NU12" s="100"/>
      <c r="NV12" s="100"/>
      <c r="NW12" s="100"/>
      <c r="NX12" s="100"/>
      <c r="NY12" s="100"/>
      <c r="NZ12" s="100"/>
      <c r="OA12" s="100"/>
      <c r="OB12" s="100"/>
      <c r="OC12" s="100"/>
      <c r="OD12" s="100"/>
      <c r="OE12" s="100"/>
      <c r="OF12" s="100"/>
      <c r="OG12" s="100"/>
      <c r="OH12" s="100"/>
      <c r="OI12" s="100"/>
      <c r="OJ12" s="100"/>
      <c r="OK12" s="100"/>
      <c r="OL12" s="100"/>
      <c r="OM12" s="100"/>
      <c r="ON12" s="100"/>
      <c r="OO12" s="100"/>
      <c r="OP12" s="100"/>
      <c r="OQ12" s="100"/>
      <c r="OR12" s="100"/>
      <c r="OS12" s="100"/>
      <c r="OT12" s="100"/>
      <c r="OU12" s="100"/>
      <c r="OV12" s="100"/>
      <c r="OW12" s="100"/>
      <c r="OX12" s="100"/>
      <c r="OY12" s="100"/>
      <c r="OZ12" s="100"/>
      <c r="PA12" s="100"/>
      <c r="PB12" s="100"/>
      <c r="PC12" s="100"/>
      <c r="PD12" s="100"/>
      <c r="PE12" s="100"/>
      <c r="PF12" s="100"/>
      <c r="PG12" s="100"/>
      <c r="PH12" s="100"/>
      <c r="PI12" s="100"/>
      <c r="PJ12" s="100"/>
      <c r="PK12" s="100"/>
      <c r="PL12" s="100"/>
      <c r="PM12" s="100"/>
      <c r="PN12" s="100"/>
      <c r="PO12" s="100"/>
      <c r="PP12" s="100"/>
      <c r="PQ12" s="100"/>
      <c r="PR12" s="100"/>
      <c r="PS12" s="100"/>
      <c r="PT12" s="100"/>
      <c r="PU12" s="100"/>
      <c r="PV12" s="100"/>
      <c r="PW12" s="100"/>
      <c r="PX12" s="100"/>
      <c r="PY12" s="100"/>
      <c r="PZ12" s="100"/>
      <c r="QA12" s="100"/>
      <c r="QB12" s="100"/>
      <c r="QC12" s="100"/>
      <c r="QD12" s="100"/>
      <c r="QE12" s="100"/>
      <c r="QF12" s="100"/>
      <c r="QG12" s="100"/>
      <c r="QH12" s="100"/>
      <c r="QI12" s="100"/>
      <c r="QJ12" s="100"/>
      <c r="QK12" s="100"/>
      <c r="QL12" s="100"/>
      <c r="QM12" s="100"/>
      <c r="QN12" s="100"/>
      <c r="QO12" s="100"/>
      <c r="QP12" s="100"/>
      <c r="QQ12" s="100"/>
      <c r="QR12" s="100"/>
      <c r="QS12" s="100"/>
      <c r="QT12" s="100"/>
      <c r="QU12" s="100"/>
      <c r="QV12" s="100"/>
      <c r="QW12" s="100"/>
      <c r="QX12" s="100"/>
      <c r="QY12" s="100"/>
      <c r="QZ12" s="100"/>
      <c r="RA12" s="100"/>
      <c r="RB12" s="100"/>
      <c r="RC12" s="100"/>
      <c r="RD12" s="100"/>
      <c r="RE12" s="100"/>
      <c r="RF12" s="100"/>
      <c r="RG12" s="100"/>
      <c r="RH12" s="100"/>
      <c r="RI12" s="100"/>
      <c r="RJ12" s="100"/>
      <c r="RK12" s="100"/>
      <c r="RL12" s="100"/>
      <c r="RM12" s="100"/>
      <c r="RN12" s="100"/>
      <c r="RO12" s="100"/>
      <c r="RP12" s="100"/>
      <c r="RQ12" s="100"/>
      <c r="RR12" s="100"/>
      <c r="RS12" s="100"/>
      <c r="RT12" s="100"/>
      <c r="RU12" s="100"/>
      <c r="RV12" s="100"/>
      <c r="RW12" s="100"/>
      <c r="RX12" s="100"/>
      <c r="RY12" s="100"/>
      <c r="RZ12" s="100"/>
      <c r="SA12" s="100"/>
      <c r="SB12" s="100"/>
      <c r="SC12" s="100"/>
      <c r="SD12" s="100"/>
      <c r="SE12" s="100"/>
      <c r="SF12" s="100"/>
      <c r="SG12" s="100"/>
      <c r="SH12" s="100"/>
      <c r="SI12" s="100"/>
      <c r="SJ12" s="100"/>
      <c r="SK12" s="100"/>
      <c r="SL12" s="100"/>
      <c r="SM12" s="100"/>
      <c r="SN12" s="100"/>
      <c r="SO12" s="100"/>
      <c r="SP12" s="100"/>
      <c r="SQ12" s="100"/>
      <c r="SR12" s="100"/>
      <c r="SS12" s="100"/>
      <c r="ST12" s="100"/>
      <c r="SU12" s="100"/>
      <c r="SV12" s="100"/>
      <c r="SW12" s="100"/>
      <c r="SX12" s="100"/>
      <c r="SY12" s="100"/>
      <c r="SZ12" s="100"/>
      <c r="TA12" s="100"/>
      <c r="TB12" s="100"/>
      <c r="TC12" s="100"/>
      <c r="TD12" s="100"/>
      <c r="TE12" s="100"/>
      <c r="TF12" s="100"/>
      <c r="TG12" s="100"/>
      <c r="TH12" s="100"/>
      <c r="TI12" s="100"/>
      <c r="TJ12" s="100"/>
      <c r="TK12" s="100"/>
      <c r="TL12" s="100"/>
      <c r="TM12" s="100"/>
      <c r="TN12" s="100"/>
      <c r="TO12" s="100"/>
      <c r="TP12" s="100"/>
      <c r="TQ12" s="100"/>
      <c r="TR12" s="100"/>
      <c r="TS12" s="100"/>
      <c r="TT12" s="100"/>
      <c r="TU12" s="100"/>
      <c r="TV12" s="100"/>
      <c r="TW12" s="100"/>
      <c r="TX12" s="100"/>
      <c r="TY12" s="100"/>
      <c r="TZ12" s="100"/>
      <c r="UA12" s="100"/>
      <c r="UB12" s="100"/>
      <c r="UC12" s="100"/>
      <c r="UD12" s="100"/>
      <c r="UE12" s="100"/>
      <c r="UF12" s="100"/>
      <c r="UG12" s="100"/>
      <c r="UH12" s="100"/>
      <c r="UI12" s="100"/>
      <c r="UJ12" s="100"/>
      <c r="UK12" s="100"/>
      <c r="UL12" s="100"/>
      <c r="UM12" s="100"/>
      <c r="UN12" s="100"/>
      <c r="UO12" s="100"/>
      <c r="UP12" s="100"/>
      <c r="UQ12" s="100"/>
      <c r="UR12" s="100"/>
      <c r="US12" s="100"/>
      <c r="UT12" s="100"/>
      <c r="UU12" s="100"/>
      <c r="UV12" s="100"/>
      <c r="UW12" s="100"/>
      <c r="UX12" s="100"/>
      <c r="UY12" s="100"/>
      <c r="UZ12" s="100"/>
      <c r="VA12" s="100"/>
      <c r="VB12" s="100"/>
      <c r="VC12" s="100"/>
      <c r="VD12" s="100"/>
      <c r="VE12" s="100"/>
      <c r="VF12" s="100"/>
      <c r="VG12" s="100"/>
      <c r="VH12" s="100"/>
      <c r="VI12" s="100"/>
      <c r="VJ12" s="100"/>
      <c r="VK12" s="100"/>
      <c r="VL12" s="100"/>
      <c r="VM12" s="100"/>
      <c r="VN12" s="100"/>
      <c r="VO12" s="100"/>
      <c r="VP12" s="100"/>
      <c r="VQ12" s="100"/>
      <c r="VR12" s="100"/>
      <c r="VS12" s="100"/>
      <c r="VT12" s="100"/>
      <c r="VU12" s="100"/>
      <c r="VV12" s="100"/>
      <c r="VW12" s="100"/>
      <c r="VX12" s="100"/>
      <c r="VY12" s="100"/>
      <c r="VZ12" s="100"/>
      <c r="WA12" s="100"/>
      <c r="WB12" s="100"/>
      <c r="WC12" s="100"/>
      <c r="WD12" s="100"/>
      <c r="WE12" s="100"/>
      <c r="WF12" s="100"/>
      <c r="WG12" s="100"/>
      <c r="WH12" s="100"/>
      <c r="WI12" s="100"/>
      <c r="WJ12" s="100"/>
      <c r="WK12" s="100"/>
      <c r="WL12" s="100"/>
      <c r="WM12" s="100"/>
      <c r="WN12" s="100"/>
      <c r="WO12" s="100"/>
      <c r="WP12" s="100"/>
      <c r="WQ12" s="100"/>
      <c r="WR12" s="100"/>
      <c r="WS12" s="100"/>
      <c r="WT12" s="100"/>
      <c r="WU12" s="100"/>
      <c r="WV12" s="100"/>
      <c r="WW12" s="100"/>
      <c r="WX12" s="100"/>
      <c r="WY12" s="100"/>
      <c r="WZ12" s="100"/>
      <c r="XA12" s="100"/>
      <c r="XB12" s="100"/>
      <c r="XC12" s="100"/>
      <c r="XD12" s="100"/>
      <c r="XE12" s="100"/>
      <c r="XF12" s="100"/>
      <c r="XG12" s="100"/>
      <c r="XH12" s="100"/>
      <c r="XI12" s="100"/>
      <c r="XJ12" s="100"/>
      <c r="XK12" s="100"/>
      <c r="XL12" s="100"/>
      <c r="XM12" s="100"/>
      <c r="XN12" s="100"/>
      <c r="XO12" s="100"/>
      <c r="XP12" s="100"/>
      <c r="XQ12" s="100"/>
      <c r="XR12" s="100"/>
      <c r="XS12" s="100"/>
      <c r="XT12" s="100"/>
      <c r="XU12" s="100"/>
      <c r="XV12" s="100"/>
      <c r="XW12" s="100"/>
      <c r="XX12" s="100"/>
      <c r="XY12" s="100"/>
      <c r="XZ12" s="100"/>
      <c r="YA12" s="100"/>
      <c r="YB12" s="100"/>
      <c r="YC12" s="100"/>
      <c r="YD12" s="100"/>
      <c r="YE12" s="100"/>
      <c r="YF12" s="100"/>
      <c r="YG12" s="100"/>
      <c r="YH12" s="100"/>
      <c r="YI12" s="100"/>
      <c r="YJ12" s="100"/>
      <c r="YK12" s="100"/>
      <c r="YL12" s="100"/>
      <c r="YM12" s="100"/>
      <c r="YN12" s="100"/>
      <c r="YO12" s="100"/>
      <c r="YP12" s="100"/>
      <c r="YQ12" s="100"/>
      <c r="YR12" s="100"/>
      <c r="YS12" s="100"/>
      <c r="YT12" s="100"/>
      <c r="YU12" s="100"/>
      <c r="YV12" s="100"/>
      <c r="YW12" s="100"/>
      <c r="YX12" s="100"/>
      <c r="YY12" s="100"/>
      <c r="YZ12" s="100"/>
      <c r="ZA12" s="100"/>
      <c r="ZB12" s="100"/>
      <c r="ZC12" s="100"/>
      <c r="ZD12" s="100"/>
      <c r="ZE12" s="100"/>
      <c r="ZF12" s="100"/>
      <c r="ZG12" s="100"/>
      <c r="ZH12" s="100"/>
      <c r="ZI12" s="100"/>
      <c r="ZJ12" s="100"/>
      <c r="ZK12" s="100"/>
      <c r="ZL12" s="100"/>
      <c r="ZM12" s="100"/>
      <c r="ZN12" s="100"/>
      <c r="ZO12" s="100"/>
      <c r="ZP12" s="100"/>
      <c r="ZQ12" s="100"/>
      <c r="ZR12" s="100"/>
      <c r="ZS12" s="100"/>
      <c r="ZT12" s="100"/>
      <c r="ZU12" s="100"/>
      <c r="ZV12" s="100"/>
      <c r="ZW12" s="100"/>
      <c r="ZX12" s="100"/>
      <c r="ZY12" s="100"/>
      <c r="ZZ12" s="100"/>
    </row>
    <row r="13" spans="1:702" ht="15.95" customHeight="1" x14ac:dyDescent="0.25">
      <c r="A13" s="92">
        <v>70325</v>
      </c>
      <c r="B13" s="92" t="s">
        <v>325</v>
      </c>
      <c r="C13" s="121" t="s">
        <v>326</v>
      </c>
      <c r="D13" s="92">
        <v>7</v>
      </c>
      <c r="E13" s="92">
        <v>1</v>
      </c>
      <c r="F13" s="92" t="s">
        <v>322</v>
      </c>
      <c r="G13" s="92">
        <v>912</v>
      </c>
      <c r="H13" s="92" t="s">
        <v>318</v>
      </c>
      <c r="I13" s="92" t="s">
        <v>327</v>
      </c>
      <c r="J13" s="92">
        <v>3</v>
      </c>
      <c r="K13" s="92" t="s">
        <v>12</v>
      </c>
      <c r="L13" s="93">
        <v>6300</v>
      </c>
      <c r="M13" s="93">
        <v>4200</v>
      </c>
      <c r="N13" s="93">
        <v>0</v>
      </c>
      <c r="O13" s="93">
        <v>4200</v>
      </c>
      <c r="P13" s="93">
        <v>4200</v>
      </c>
      <c r="Q13" s="93">
        <v>0</v>
      </c>
      <c r="R13" s="94">
        <v>1</v>
      </c>
      <c r="S13" s="93">
        <v>0</v>
      </c>
      <c r="T13" s="93">
        <v>0</v>
      </c>
      <c r="U13" s="94">
        <v>0</v>
      </c>
      <c r="V13" s="93">
        <v>0</v>
      </c>
      <c r="W13" s="93">
        <v>0</v>
      </c>
      <c r="X13" s="94">
        <v>0</v>
      </c>
      <c r="Y13" s="93">
        <v>0</v>
      </c>
      <c r="Z13" s="93">
        <v>0</v>
      </c>
      <c r="AA13" s="94">
        <v>0</v>
      </c>
      <c r="AB13" s="93">
        <v>0</v>
      </c>
      <c r="AC13" s="93">
        <v>0</v>
      </c>
      <c r="AD13" s="94">
        <v>0</v>
      </c>
      <c r="AE13" s="93">
        <v>0</v>
      </c>
      <c r="AF13" s="93">
        <v>0</v>
      </c>
      <c r="AG13" s="94">
        <v>0</v>
      </c>
      <c r="AH13" s="93">
        <v>0</v>
      </c>
      <c r="AI13" s="93">
        <v>0</v>
      </c>
      <c r="AJ13" s="94">
        <v>0</v>
      </c>
      <c r="AK13" s="93">
        <v>0</v>
      </c>
      <c r="AL13" s="93">
        <v>0</v>
      </c>
      <c r="AM13" s="94">
        <v>0</v>
      </c>
      <c r="AN13" s="93">
        <v>0</v>
      </c>
      <c r="AO13" s="93">
        <v>0</v>
      </c>
      <c r="AP13" s="94">
        <v>0</v>
      </c>
      <c r="AQ13" s="93">
        <v>0</v>
      </c>
      <c r="AR13" s="93">
        <v>0</v>
      </c>
      <c r="AS13" s="94">
        <v>0</v>
      </c>
      <c r="AT13" s="93">
        <v>0</v>
      </c>
      <c r="AU13" s="93">
        <v>0</v>
      </c>
      <c r="AV13" s="94">
        <v>0</v>
      </c>
      <c r="AW13" s="93">
        <v>0</v>
      </c>
      <c r="AX13" s="93">
        <v>0</v>
      </c>
      <c r="AY13" s="94">
        <v>0</v>
      </c>
      <c r="AZ13" s="93">
        <v>0</v>
      </c>
      <c r="BA13" s="93">
        <v>0</v>
      </c>
      <c r="BB13" s="94">
        <v>0</v>
      </c>
      <c r="BC13" s="93">
        <v>0</v>
      </c>
      <c r="BD13" s="93">
        <v>0</v>
      </c>
      <c r="BE13" s="94">
        <v>0</v>
      </c>
      <c r="BF13" s="93">
        <v>0</v>
      </c>
      <c r="BG13" s="93">
        <v>0</v>
      </c>
      <c r="BH13" s="94">
        <v>0</v>
      </c>
      <c r="BI13" s="93">
        <v>4200</v>
      </c>
      <c r="BJ13" s="93">
        <v>4200</v>
      </c>
      <c r="BK13" s="94">
        <v>1</v>
      </c>
      <c r="BL13" s="93">
        <v>0</v>
      </c>
      <c r="BM13" s="93">
        <v>0</v>
      </c>
      <c r="BN13" s="94">
        <v>0</v>
      </c>
      <c r="BO13" s="93">
        <v>0</v>
      </c>
      <c r="BP13" s="93">
        <v>0</v>
      </c>
      <c r="BQ13" s="94">
        <v>0</v>
      </c>
      <c r="BR13" s="93">
        <v>0</v>
      </c>
      <c r="BS13" s="93">
        <v>0</v>
      </c>
      <c r="BT13" s="94">
        <v>0</v>
      </c>
      <c r="BU13" s="93">
        <v>0</v>
      </c>
      <c r="BV13" s="93">
        <v>0</v>
      </c>
      <c r="BW13" s="94">
        <v>0</v>
      </c>
      <c r="BX13" s="93">
        <v>0</v>
      </c>
      <c r="BY13" s="93">
        <v>0</v>
      </c>
      <c r="BZ13" s="94">
        <v>0</v>
      </c>
      <c r="CA13" s="93">
        <v>0</v>
      </c>
      <c r="CB13" s="93">
        <v>0</v>
      </c>
      <c r="CC13" s="94">
        <v>0</v>
      </c>
      <c r="CD13" s="93">
        <v>0</v>
      </c>
      <c r="CE13" s="93">
        <v>0</v>
      </c>
      <c r="CF13" s="94">
        <v>0</v>
      </c>
      <c r="CG13" s="93">
        <v>0</v>
      </c>
      <c r="CH13" s="93">
        <v>0</v>
      </c>
      <c r="CI13" s="94">
        <v>0</v>
      </c>
      <c r="CJ13" s="93">
        <v>0</v>
      </c>
      <c r="CK13" s="93">
        <v>0</v>
      </c>
      <c r="CL13" s="94">
        <v>0</v>
      </c>
      <c r="CM13" s="93">
        <v>0</v>
      </c>
      <c r="CN13" s="93">
        <v>0</v>
      </c>
      <c r="CO13" s="94">
        <v>0</v>
      </c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  <c r="DQ13" s="93"/>
      <c r="DR13" s="93"/>
      <c r="DS13" s="93"/>
      <c r="DT13" s="93"/>
      <c r="DU13" s="93"/>
      <c r="DV13" s="93"/>
      <c r="DW13" s="93"/>
      <c r="DX13" s="93"/>
      <c r="DY13" s="93"/>
      <c r="DZ13" s="93"/>
      <c r="EA13" s="93"/>
      <c r="EB13" s="93"/>
      <c r="EC13" s="93"/>
      <c r="ED13" s="93"/>
      <c r="EE13" s="93"/>
      <c r="EF13" s="93"/>
      <c r="EG13" s="93"/>
      <c r="EH13" s="93"/>
      <c r="EI13" s="93"/>
      <c r="EJ13" s="93"/>
      <c r="EK13" s="93"/>
      <c r="EL13" s="93"/>
      <c r="EM13" s="93"/>
      <c r="EN13" s="93"/>
      <c r="EO13" s="93"/>
      <c r="EP13" s="93"/>
      <c r="EQ13" s="93"/>
      <c r="ER13" s="93"/>
      <c r="ES13" s="93"/>
      <c r="ET13" s="93"/>
      <c r="EU13" s="93"/>
      <c r="EV13" s="93"/>
      <c r="EW13" s="93"/>
      <c r="EX13" s="93"/>
      <c r="EY13" s="93"/>
      <c r="EZ13" s="93"/>
      <c r="FA13" s="93"/>
      <c r="FB13" s="93"/>
      <c r="FC13" s="93"/>
      <c r="FD13" s="93"/>
      <c r="FE13" s="93"/>
      <c r="FF13" s="93"/>
      <c r="FG13" s="93"/>
      <c r="FH13" s="93"/>
      <c r="FI13" s="93"/>
      <c r="FJ13" s="93"/>
      <c r="FK13" s="93"/>
      <c r="FL13" s="93"/>
      <c r="FM13" s="93"/>
      <c r="FN13" s="93"/>
      <c r="FO13" s="93"/>
      <c r="FP13" s="93"/>
      <c r="FQ13" s="93"/>
      <c r="FR13" s="93"/>
      <c r="FS13" s="93"/>
      <c r="FT13" s="93"/>
      <c r="FU13" s="93"/>
      <c r="FV13" s="93"/>
      <c r="FW13" s="93"/>
      <c r="FX13" s="93"/>
      <c r="FY13" s="93"/>
      <c r="FZ13" s="93"/>
      <c r="GA13" s="93"/>
      <c r="GB13" s="93"/>
      <c r="GC13" s="93"/>
      <c r="GD13" s="93"/>
      <c r="GE13" s="93"/>
      <c r="GF13" s="93"/>
      <c r="GG13" s="93"/>
      <c r="GH13" s="93"/>
      <c r="GI13" s="93"/>
      <c r="GJ13" s="93"/>
      <c r="GK13" s="93"/>
      <c r="GL13" s="93"/>
      <c r="GM13" s="93"/>
      <c r="GN13" s="93"/>
      <c r="GO13" s="93"/>
      <c r="GP13" s="93"/>
      <c r="GQ13" s="93"/>
      <c r="GR13" s="93"/>
      <c r="GS13" s="93"/>
      <c r="GT13" s="93"/>
      <c r="GU13" s="93"/>
      <c r="GV13" s="93"/>
      <c r="GW13" s="93"/>
      <c r="GX13" s="93"/>
      <c r="GY13" s="93"/>
      <c r="GZ13" s="93"/>
      <c r="HA13" s="93"/>
      <c r="HB13" s="93"/>
      <c r="HC13" s="93"/>
      <c r="HD13" s="93"/>
      <c r="HE13" s="93"/>
      <c r="HF13" s="93"/>
      <c r="HG13" s="93"/>
      <c r="HH13" s="93"/>
      <c r="HI13" s="93"/>
      <c r="HJ13" s="93"/>
      <c r="HK13" s="93"/>
      <c r="HL13" s="93"/>
      <c r="HM13" s="93"/>
      <c r="HN13" s="93"/>
      <c r="HO13" s="93"/>
      <c r="HP13" s="93"/>
      <c r="HQ13" s="93"/>
      <c r="HR13" s="93"/>
      <c r="HS13" s="93"/>
      <c r="HT13" s="93"/>
      <c r="HU13" s="93"/>
      <c r="HV13" s="93"/>
      <c r="HW13" s="93"/>
      <c r="HX13" s="93"/>
      <c r="HY13" s="93"/>
      <c r="HZ13" s="93"/>
      <c r="IA13" s="93"/>
      <c r="IB13" s="93"/>
      <c r="IC13" s="93"/>
      <c r="ID13" s="93"/>
      <c r="IE13" s="93"/>
      <c r="IF13" s="93"/>
      <c r="IG13" s="93"/>
      <c r="IH13" s="93"/>
      <c r="II13" s="93"/>
      <c r="IJ13" s="93"/>
      <c r="IK13" s="93"/>
      <c r="IL13" s="93"/>
      <c r="IM13" s="93"/>
      <c r="IN13" s="93"/>
      <c r="IO13" s="93"/>
      <c r="IP13" s="93"/>
      <c r="IQ13" s="93"/>
      <c r="IR13" s="93"/>
      <c r="IS13" s="93"/>
      <c r="IT13" s="93"/>
      <c r="IU13" s="93"/>
      <c r="IV13" s="93"/>
      <c r="IW13" s="93"/>
      <c r="IX13" s="93"/>
      <c r="IY13" s="93"/>
      <c r="IZ13" s="93"/>
      <c r="JA13" s="93"/>
      <c r="JB13" s="93"/>
      <c r="JC13" s="93"/>
      <c r="JD13" s="93"/>
      <c r="JE13" s="93"/>
      <c r="JF13" s="93"/>
      <c r="JG13" s="93"/>
      <c r="JH13" s="93"/>
      <c r="JI13" s="93"/>
      <c r="JJ13" s="93"/>
      <c r="JK13" s="93"/>
      <c r="JL13" s="93"/>
      <c r="JM13" s="93"/>
      <c r="JN13" s="93"/>
      <c r="JO13" s="93"/>
      <c r="JP13" s="93"/>
      <c r="JQ13" s="93"/>
      <c r="JR13" s="93"/>
      <c r="JS13" s="93"/>
      <c r="JT13" s="93"/>
      <c r="JU13" s="93"/>
      <c r="JV13" s="93"/>
      <c r="JW13" s="93"/>
      <c r="JX13" s="93"/>
      <c r="JY13" s="93"/>
      <c r="JZ13" s="93"/>
      <c r="KA13" s="93"/>
      <c r="KB13" s="93"/>
      <c r="KC13" s="93"/>
      <c r="KD13" s="93"/>
      <c r="KE13" s="93"/>
      <c r="KF13" s="93"/>
      <c r="KG13" s="93"/>
      <c r="KH13" s="93"/>
      <c r="KI13" s="93"/>
      <c r="KJ13" s="93"/>
      <c r="KK13" s="93"/>
      <c r="KL13" s="93"/>
      <c r="KM13" s="93"/>
      <c r="KN13" s="93"/>
      <c r="KO13" s="93"/>
      <c r="KP13" s="93"/>
      <c r="KQ13" s="93"/>
      <c r="KR13" s="93"/>
      <c r="KS13" s="93"/>
      <c r="KT13" s="93"/>
      <c r="KU13" s="93"/>
      <c r="KV13" s="93"/>
      <c r="KW13" s="93"/>
      <c r="KX13" s="93"/>
      <c r="KY13" s="93"/>
      <c r="KZ13" s="93"/>
      <c r="LA13" s="93"/>
      <c r="LB13" s="93"/>
      <c r="LC13" s="93"/>
      <c r="LD13" s="93"/>
      <c r="LE13" s="93"/>
      <c r="LF13" s="93"/>
      <c r="LG13" s="93"/>
      <c r="LH13" s="93"/>
      <c r="LI13" s="93"/>
      <c r="LJ13" s="93"/>
      <c r="LK13" s="93"/>
      <c r="LL13" s="93"/>
      <c r="LM13" s="93"/>
      <c r="LN13" s="93"/>
      <c r="LO13" s="93"/>
      <c r="LP13" s="93"/>
      <c r="LQ13" s="93"/>
      <c r="LR13" s="93"/>
      <c r="LS13" s="93"/>
      <c r="LT13" s="93"/>
      <c r="LU13" s="93"/>
      <c r="LV13" s="93"/>
      <c r="LW13" s="93"/>
      <c r="LX13" s="93"/>
      <c r="LY13" s="93"/>
      <c r="LZ13" s="93"/>
      <c r="MA13" s="93"/>
      <c r="MB13" s="93"/>
      <c r="MC13" s="93"/>
      <c r="MD13" s="93"/>
      <c r="ME13" s="93"/>
      <c r="MF13" s="93"/>
      <c r="MG13" s="93"/>
      <c r="MH13" s="93"/>
      <c r="MI13" s="93"/>
      <c r="MJ13" s="93"/>
      <c r="MK13" s="93"/>
      <c r="ML13" s="93"/>
      <c r="MM13" s="93"/>
      <c r="MN13" s="93"/>
      <c r="MO13" s="93"/>
      <c r="MP13" s="93"/>
      <c r="MQ13" s="93"/>
      <c r="MR13" s="93"/>
      <c r="MS13" s="93"/>
      <c r="MT13" s="93"/>
      <c r="MU13" s="93"/>
      <c r="MV13" s="93"/>
      <c r="MW13" s="93"/>
      <c r="MX13" s="93"/>
      <c r="MY13" s="93"/>
      <c r="MZ13" s="93"/>
      <c r="NA13" s="93"/>
      <c r="NB13" s="93"/>
      <c r="NC13" s="93"/>
      <c r="ND13" s="93"/>
      <c r="NE13" s="93"/>
      <c r="NF13" s="93"/>
      <c r="NG13" s="93"/>
      <c r="NH13" s="93"/>
      <c r="NI13" s="93"/>
      <c r="NJ13" s="93"/>
      <c r="NK13" s="93"/>
      <c r="NL13" s="93"/>
      <c r="NM13" s="93"/>
      <c r="NN13" s="93"/>
      <c r="NO13" s="93"/>
      <c r="NP13" s="93"/>
      <c r="NQ13" s="93"/>
      <c r="NR13" s="93"/>
      <c r="NS13" s="93"/>
      <c r="NT13" s="93"/>
      <c r="NU13" s="93"/>
      <c r="NV13" s="93"/>
      <c r="NW13" s="93"/>
      <c r="NX13" s="93"/>
      <c r="NY13" s="93"/>
      <c r="NZ13" s="93"/>
      <c r="OA13" s="93"/>
      <c r="OB13" s="93"/>
      <c r="OC13" s="93"/>
      <c r="OD13" s="93"/>
      <c r="OE13" s="93"/>
      <c r="OF13" s="93"/>
      <c r="OG13" s="93"/>
      <c r="OH13" s="93"/>
      <c r="OI13" s="93"/>
      <c r="OJ13" s="93"/>
      <c r="OK13" s="93"/>
      <c r="OL13" s="93"/>
      <c r="OM13" s="93"/>
      <c r="ON13" s="93"/>
      <c r="OO13" s="93"/>
      <c r="OP13" s="93"/>
      <c r="OQ13" s="93"/>
      <c r="OR13" s="93"/>
      <c r="OS13" s="93"/>
      <c r="OT13" s="93"/>
      <c r="OU13" s="93"/>
      <c r="OV13" s="93"/>
      <c r="OW13" s="93"/>
      <c r="OX13" s="93"/>
      <c r="OY13" s="93"/>
      <c r="OZ13" s="93"/>
      <c r="PA13" s="93"/>
      <c r="PB13" s="93"/>
      <c r="PC13" s="93"/>
      <c r="PD13" s="93"/>
      <c r="PE13" s="93"/>
      <c r="PF13" s="93"/>
      <c r="PG13" s="93"/>
      <c r="PH13" s="93"/>
      <c r="PI13" s="93"/>
      <c r="PJ13" s="93"/>
      <c r="PK13" s="93"/>
      <c r="PL13" s="93"/>
      <c r="PM13" s="93"/>
      <c r="PN13" s="93"/>
      <c r="PO13" s="93"/>
      <c r="PP13" s="93"/>
      <c r="PQ13" s="93"/>
      <c r="PR13" s="93"/>
      <c r="PS13" s="93"/>
      <c r="PT13" s="93"/>
      <c r="PU13" s="93"/>
      <c r="PV13" s="93"/>
      <c r="PW13" s="93"/>
      <c r="PX13" s="93"/>
      <c r="PY13" s="93"/>
      <c r="PZ13" s="93"/>
      <c r="QA13" s="93"/>
      <c r="QB13" s="93"/>
      <c r="QC13" s="93"/>
      <c r="QD13" s="93"/>
      <c r="QE13" s="93"/>
      <c r="QF13" s="93"/>
      <c r="QG13" s="93"/>
      <c r="QH13" s="93"/>
      <c r="QI13" s="93"/>
      <c r="QJ13" s="93"/>
      <c r="QK13" s="93"/>
      <c r="QL13" s="93"/>
      <c r="QM13" s="93"/>
      <c r="QN13" s="93"/>
      <c r="QO13" s="93"/>
      <c r="QP13" s="93"/>
      <c r="QQ13" s="93"/>
      <c r="QR13" s="93"/>
      <c r="QS13" s="93"/>
      <c r="QT13" s="93"/>
      <c r="QU13" s="93"/>
      <c r="QV13" s="93"/>
      <c r="QW13" s="93"/>
      <c r="QX13" s="93"/>
      <c r="QY13" s="93"/>
      <c r="QZ13" s="93"/>
      <c r="RA13" s="93"/>
      <c r="RB13" s="93"/>
      <c r="RC13" s="93"/>
      <c r="RD13" s="93"/>
      <c r="RE13" s="93"/>
      <c r="RF13" s="93"/>
      <c r="RG13" s="93"/>
      <c r="RH13" s="93"/>
      <c r="RI13" s="93"/>
      <c r="RJ13" s="93"/>
      <c r="RK13" s="93"/>
      <c r="RL13" s="93"/>
      <c r="RM13" s="93"/>
      <c r="RN13" s="93"/>
      <c r="RO13" s="93"/>
      <c r="RP13" s="93"/>
      <c r="RQ13" s="93"/>
      <c r="RR13" s="93"/>
      <c r="RS13" s="93"/>
      <c r="RT13" s="93"/>
      <c r="RU13" s="93"/>
      <c r="RV13" s="93"/>
      <c r="RW13" s="93"/>
      <c r="RX13" s="93"/>
      <c r="RY13" s="93"/>
      <c r="RZ13" s="93"/>
      <c r="SA13" s="93"/>
      <c r="SB13" s="93"/>
      <c r="SC13" s="93"/>
      <c r="SD13" s="93"/>
      <c r="SE13" s="93"/>
      <c r="SF13" s="93"/>
      <c r="SG13" s="93"/>
      <c r="SH13" s="93"/>
      <c r="SI13" s="93"/>
      <c r="SJ13" s="93"/>
      <c r="SK13" s="93"/>
      <c r="SL13" s="93"/>
      <c r="SM13" s="93"/>
      <c r="SN13" s="93"/>
      <c r="SO13" s="93"/>
      <c r="SP13" s="93"/>
      <c r="SQ13" s="93"/>
      <c r="SR13" s="93"/>
      <c r="SS13" s="93"/>
      <c r="ST13" s="93"/>
      <c r="SU13" s="93"/>
      <c r="SV13" s="93"/>
      <c r="SW13" s="93"/>
      <c r="SX13" s="93"/>
      <c r="SY13" s="93"/>
      <c r="SZ13" s="93"/>
      <c r="TA13" s="93"/>
      <c r="TB13" s="93"/>
      <c r="TC13" s="93"/>
      <c r="TD13" s="93"/>
      <c r="TE13" s="93"/>
      <c r="TF13" s="93"/>
      <c r="TG13" s="93"/>
      <c r="TH13" s="93"/>
      <c r="TI13" s="93"/>
      <c r="TJ13" s="93"/>
      <c r="TK13" s="93"/>
      <c r="TL13" s="93"/>
      <c r="TM13" s="93"/>
      <c r="TN13" s="93"/>
      <c r="TO13" s="93"/>
      <c r="TP13" s="93"/>
      <c r="TQ13" s="93"/>
      <c r="TR13" s="93"/>
      <c r="TS13" s="93"/>
      <c r="TT13" s="93"/>
      <c r="TU13" s="93"/>
      <c r="TV13" s="93"/>
      <c r="TW13" s="93"/>
      <c r="TX13" s="93"/>
      <c r="TY13" s="93"/>
      <c r="TZ13" s="93"/>
      <c r="UA13" s="93"/>
      <c r="UB13" s="93"/>
      <c r="UC13" s="93"/>
      <c r="UD13" s="93"/>
      <c r="UE13" s="93"/>
      <c r="UF13" s="93"/>
      <c r="UG13" s="93"/>
      <c r="UH13" s="93"/>
      <c r="UI13" s="93"/>
      <c r="UJ13" s="93"/>
      <c r="UK13" s="93"/>
      <c r="UL13" s="93"/>
      <c r="UM13" s="93"/>
      <c r="UN13" s="93"/>
      <c r="UO13" s="93"/>
      <c r="UP13" s="93"/>
      <c r="UQ13" s="93"/>
      <c r="UR13" s="93"/>
      <c r="US13" s="93"/>
      <c r="UT13" s="93"/>
      <c r="UU13" s="93"/>
      <c r="UV13" s="93"/>
      <c r="UW13" s="93"/>
      <c r="UX13" s="93"/>
      <c r="UY13" s="93"/>
      <c r="UZ13" s="93"/>
      <c r="VA13" s="93"/>
      <c r="VB13" s="93"/>
      <c r="VC13" s="93"/>
      <c r="VD13" s="93"/>
      <c r="VE13" s="93"/>
      <c r="VF13" s="93"/>
      <c r="VG13" s="93"/>
      <c r="VH13" s="93"/>
      <c r="VI13" s="93"/>
      <c r="VJ13" s="93"/>
      <c r="VK13" s="93"/>
      <c r="VL13" s="93"/>
      <c r="VM13" s="93"/>
      <c r="VN13" s="93"/>
      <c r="VO13" s="93"/>
      <c r="VP13" s="93"/>
      <c r="VQ13" s="93"/>
      <c r="VR13" s="93"/>
      <c r="VS13" s="93"/>
      <c r="VT13" s="93"/>
      <c r="VU13" s="93"/>
      <c r="VV13" s="93"/>
      <c r="VW13" s="93"/>
      <c r="VX13" s="93"/>
      <c r="VY13" s="93"/>
      <c r="VZ13" s="93"/>
      <c r="WA13" s="93"/>
      <c r="WB13" s="93"/>
      <c r="WC13" s="93"/>
      <c r="WD13" s="93"/>
      <c r="WE13" s="93"/>
      <c r="WF13" s="93"/>
      <c r="WG13" s="93"/>
      <c r="WH13" s="93"/>
      <c r="WI13" s="93"/>
      <c r="WJ13" s="93"/>
      <c r="WK13" s="93"/>
      <c r="WL13" s="93"/>
      <c r="WM13" s="93"/>
      <c r="WN13" s="93"/>
      <c r="WO13" s="93"/>
      <c r="WP13" s="93"/>
      <c r="WQ13" s="93"/>
      <c r="WR13" s="93"/>
      <c r="WS13" s="93"/>
      <c r="WT13" s="93"/>
      <c r="WU13" s="93"/>
      <c r="WV13" s="93"/>
      <c r="WW13" s="93"/>
      <c r="WX13" s="93"/>
      <c r="WY13" s="93"/>
      <c r="WZ13" s="93"/>
      <c r="XA13" s="93"/>
      <c r="XB13" s="93"/>
      <c r="XC13" s="93"/>
      <c r="XD13" s="93"/>
      <c r="XE13" s="93"/>
      <c r="XF13" s="93"/>
      <c r="XG13" s="93"/>
      <c r="XH13" s="93"/>
      <c r="XI13" s="93"/>
      <c r="XJ13" s="93"/>
      <c r="XK13" s="93"/>
      <c r="XL13" s="93"/>
      <c r="XM13" s="93"/>
      <c r="XN13" s="93"/>
      <c r="XO13" s="93"/>
      <c r="XP13" s="93"/>
      <c r="XQ13" s="93"/>
      <c r="XR13" s="93"/>
      <c r="XS13" s="93"/>
      <c r="XT13" s="93"/>
      <c r="XU13" s="93"/>
      <c r="XV13" s="93"/>
      <c r="XW13" s="93"/>
      <c r="XX13" s="93"/>
      <c r="XY13" s="93"/>
      <c r="XZ13" s="93"/>
      <c r="YA13" s="93"/>
      <c r="YB13" s="93"/>
      <c r="YC13" s="93"/>
      <c r="YD13" s="93"/>
      <c r="YE13" s="93"/>
      <c r="YF13" s="93"/>
      <c r="YG13" s="93"/>
      <c r="YH13" s="93"/>
      <c r="YI13" s="93"/>
      <c r="YJ13" s="93"/>
      <c r="YK13" s="93"/>
      <c r="YL13" s="93"/>
      <c r="YM13" s="93"/>
      <c r="YN13" s="93"/>
      <c r="YO13" s="93"/>
      <c r="YP13" s="93"/>
      <c r="YQ13" s="93"/>
      <c r="YR13" s="93"/>
      <c r="YS13" s="93"/>
      <c r="YT13" s="93"/>
      <c r="YU13" s="93"/>
      <c r="YV13" s="93"/>
      <c r="YW13" s="93"/>
      <c r="YX13" s="93"/>
      <c r="YY13" s="93"/>
      <c r="YZ13" s="93"/>
      <c r="ZA13" s="93"/>
      <c r="ZB13" s="93"/>
      <c r="ZC13" s="93"/>
      <c r="ZD13" s="93"/>
      <c r="ZE13" s="93"/>
      <c r="ZF13" s="93"/>
      <c r="ZG13" s="93"/>
      <c r="ZH13" s="93"/>
      <c r="ZI13" s="93"/>
      <c r="ZJ13" s="93"/>
      <c r="ZK13" s="93"/>
      <c r="ZL13" s="93"/>
      <c r="ZM13" s="93"/>
      <c r="ZN13" s="93"/>
      <c r="ZO13" s="93"/>
      <c r="ZP13" s="93"/>
      <c r="ZQ13" s="93"/>
      <c r="ZR13" s="93"/>
      <c r="ZS13" s="93"/>
      <c r="ZT13" s="93"/>
      <c r="ZU13" s="93"/>
      <c r="ZV13" s="93"/>
      <c r="ZW13" s="93"/>
      <c r="ZX13" s="93"/>
      <c r="ZY13" s="93"/>
      <c r="ZZ13" s="93"/>
    </row>
    <row r="14" spans="1:702" s="126" customFormat="1" ht="15.95" customHeight="1" x14ac:dyDescent="0.25">
      <c r="A14" s="122">
        <v>70330</v>
      </c>
      <c r="B14" s="122" t="s">
        <v>325</v>
      </c>
      <c r="C14" s="123" t="s">
        <v>326</v>
      </c>
      <c r="D14" s="122">
        <v>7</v>
      </c>
      <c r="E14" s="122">
        <v>1</v>
      </c>
      <c r="F14" s="122" t="s">
        <v>322</v>
      </c>
      <c r="G14" s="122">
        <v>912</v>
      </c>
      <c r="H14" s="122" t="s">
        <v>318</v>
      </c>
      <c r="I14" s="122" t="s">
        <v>327</v>
      </c>
      <c r="J14" s="122">
        <v>32</v>
      </c>
      <c r="K14" s="122" t="s">
        <v>25</v>
      </c>
      <c r="L14" s="124">
        <v>6300</v>
      </c>
      <c r="M14" s="124">
        <v>4200</v>
      </c>
      <c r="N14" s="124">
        <v>0</v>
      </c>
      <c r="O14" s="124">
        <v>4200</v>
      </c>
      <c r="P14" s="124">
        <v>4200</v>
      </c>
      <c r="Q14" s="124">
        <v>0</v>
      </c>
      <c r="R14" s="125">
        <v>1</v>
      </c>
      <c r="S14" s="124">
        <v>0</v>
      </c>
      <c r="T14" s="124">
        <v>0</v>
      </c>
      <c r="U14" s="125">
        <v>0</v>
      </c>
      <c r="V14" s="124">
        <v>0</v>
      </c>
      <c r="W14" s="124">
        <v>0</v>
      </c>
      <c r="X14" s="125">
        <v>0</v>
      </c>
      <c r="Y14" s="124">
        <v>0</v>
      </c>
      <c r="Z14" s="124">
        <v>0</v>
      </c>
      <c r="AA14" s="125">
        <v>0</v>
      </c>
      <c r="AB14" s="124">
        <v>0</v>
      </c>
      <c r="AC14" s="124">
        <v>0</v>
      </c>
      <c r="AD14" s="125">
        <v>0</v>
      </c>
      <c r="AE14" s="124">
        <v>0</v>
      </c>
      <c r="AF14" s="124">
        <v>0</v>
      </c>
      <c r="AG14" s="125">
        <v>0</v>
      </c>
      <c r="AH14" s="124">
        <v>0</v>
      </c>
      <c r="AI14" s="124">
        <v>0</v>
      </c>
      <c r="AJ14" s="125">
        <v>0</v>
      </c>
      <c r="AK14" s="124">
        <v>0</v>
      </c>
      <c r="AL14" s="124">
        <v>0</v>
      </c>
      <c r="AM14" s="125">
        <v>0</v>
      </c>
      <c r="AN14" s="124">
        <v>0</v>
      </c>
      <c r="AO14" s="124">
        <v>0</v>
      </c>
      <c r="AP14" s="125">
        <v>0</v>
      </c>
      <c r="AQ14" s="124">
        <v>0</v>
      </c>
      <c r="AR14" s="124">
        <v>0</v>
      </c>
      <c r="AS14" s="125">
        <v>0</v>
      </c>
      <c r="AT14" s="124">
        <v>0</v>
      </c>
      <c r="AU14" s="124">
        <v>0</v>
      </c>
      <c r="AV14" s="125">
        <v>0</v>
      </c>
      <c r="AW14" s="124">
        <v>0</v>
      </c>
      <c r="AX14" s="124">
        <v>0</v>
      </c>
      <c r="AY14" s="125">
        <v>0</v>
      </c>
      <c r="AZ14" s="124">
        <v>0</v>
      </c>
      <c r="BA14" s="124">
        <v>0</v>
      </c>
      <c r="BB14" s="125">
        <v>0</v>
      </c>
      <c r="BC14" s="124">
        <v>0</v>
      </c>
      <c r="BD14" s="124">
        <v>0</v>
      </c>
      <c r="BE14" s="125">
        <v>0</v>
      </c>
      <c r="BF14" s="124">
        <v>0</v>
      </c>
      <c r="BG14" s="124">
        <v>0</v>
      </c>
      <c r="BH14" s="125">
        <v>0</v>
      </c>
      <c r="BI14" s="124">
        <v>4200</v>
      </c>
      <c r="BJ14" s="124">
        <v>4200</v>
      </c>
      <c r="BK14" s="125">
        <v>1</v>
      </c>
      <c r="BL14" s="124">
        <v>0</v>
      </c>
      <c r="BM14" s="124">
        <v>0</v>
      </c>
      <c r="BN14" s="125">
        <v>0</v>
      </c>
      <c r="BO14" s="124">
        <v>0</v>
      </c>
      <c r="BP14" s="124">
        <v>0</v>
      </c>
      <c r="BQ14" s="125">
        <v>0</v>
      </c>
      <c r="BR14" s="124">
        <v>0</v>
      </c>
      <c r="BS14" s="124">
        <v>0</v>
      </c>
      <c r="BT14" s="125">
        <v>0</v>
      </c>
      <c r="BU14" s="124">
        <v>0</v>
      </c>
      <c r="BV14" s="124">
        <v>0</v>
      </c>
      <c r="BW14" s="125">
        <v>0</v>
      </c>
      <c r="BX14" s="124">
        <v>0</v>
      </c>
      <c r="BY14" s="124">
        <v>0</v>
      </c>
      <c r="BZ14" s="125">
        <v>0</v>
      </c>
      <c r="CA14" s="124">
        <v>0</v>
      </c>
      <c r="CB14" s="124">
        <v>0</v>
      </c>
      <c r="CC14" s="125">
        <v>0</v>
      </c>
      <c r="CD14" s="124">
        <v>0</v>
      </c>
      <c r="CE14" s="124">
        <v>0</v>
      </c>
      <c r="CF14" s="125">
        <v>0</v>
      </c>
      <c r="CG14" s="124">
        <v>0</v>
      </c>
      <c r="CH14" s="124">
        <v>0</v>
      </c>
      <c r="CI14" s="125">
        <v>0</v>
      </c>
      <c r="CJ14" s="124">
        <v>0</v>
      </c>
      <c r="CK14" s="124">
        <v>0</v>
      </c>
      <c r="CL14" s="125">
        <v>0</v>
      </c>
      <c r="CM14" s="124">
        <v>0</v>
      </c>
      <c r="CN14" s="124">
        <v>0</v>
      </c>
      <c r="CO14" s="125">
        <v>0</v>
      </c>
      <c r="CP14" s="124"/>
      <c r="CQ14" s="124"/>
      <c r="CR14" s="124"/>
      <c r="CS14" s="124"/>
      <c r="CT14" s="124"/>
      <c r="CU14" s="124"/>
      <c r="CV14" s="124"/>
      <c r="CW14" s="124"/>
      <c r="CX14" s="124"/>
      <c r="CY14" s="124"/>
      <c r="CZ14" s="124"/>
      <c r="DA14" s="124"/>
      <c r="DB14" s="124"/>
      <c r="DC14" s="124"/>
      <c r="DD14" s="124"/>
      <c r="DE14" s="124"/>
      <c r="DF14" s="124"/>
      <c r="DG14" s="124"/>
      <c r="DH14" s="124"/>
      <c r="DI14" s="124"/>
      <c r="DJ14" s="124"/>
      <c r="DK14" s="124"/>
      <c r="DL14" s="124"/>
      <c r="DM14" s="124"/>
      <c r="DN14" s="124"/>
      <c r="DO14" s="124"/>
      <c r="DP14" s="124"/>
      <c r="DQ14" s="124"/>
      <c r="DR14" s="124"/>
      <c r="DS14" s="124"/>
      <c r="DT14" s="124"/>
      <c r="DU14" s="124"/>
      <c r="DV14" s="124"/>
      <c r="DW14" s="124"/>
      <c r="DX14" s="124"/>
      <c r="DY14" s="124"/>
      <c r="DZ14" s="124"/>
      <c r="EA14" s="124"/>
      <c r="EB14" s="124"/>
      <c r="EC14" s="124"/>
      <c r="ED14" s="124"/>
      <c r="EE14" s="124"/>
      <c r="EF14" s="124"/>
      <c r="EG14" s="124"/>
      <c r="EH14" s="124"/>
      <c r="EI14" s="124"/>
      <c r="EJ14" s="124"/>
      <c r="EK14" s="124"/>
      <c r="EL14" s="124"/>
      <c r="EM14" s="124"/>
      <c r="EN14" s="124"/>
      <c r="EO14" s="124"/>
      <c r="EP14" s="124"/>
      <c r="EQ14" s="124"/>
      <c r="ER14" s="124"/>
      <c r="ES14" s="124"/>
      <c r="ET14" s="124"/>
      <c r="EU14" s="124"/>
      <c r="EV14" s="124"/>
      <c r="EW14" s="124"/>
      <c r="EX14" s="124"/>
      <c r="EY14" s="124"/>
      <c r="EZ14" s="124"/>
      <c r="FA14" s="124"/>
      <c r="FB14" s="124"/>
      <c r="FC14" s="124"/>
      <c r="FD14" s="124"/>
      <c r="FE14" s="124"/>
      <c r="FF14" s="124"/>
      <c r="FG14" s="124"/>
      <c r="FH14" s="124"/>
      <c r="FI14" s="124"/>
      <c r="FJ14" s="124"/>
      <c r="FK14" s="124"/>
      <c r="FL14" s="124"/>
      <c r="FM14" s="124"/>
      <c r="FN14" s="124"/>
      <c r="FO14" s="124"/>
      <c r="FP14" s="124"/>
      <c r="FQ14" s="124"/>
      <c r="FR14" s="124"/>
      <c r="FS14" s="124"/>
      <c r="FT14" s="124"/>
      <c r="FU14" s="124"/>
      <c r="FV14" s="124"/>
      <c r="FW14" s="124"/>
      <c r="FX14" s="124"/>
      <c r="FY14" s="124"/>
      <c r="FZ14" s="124"/>
      <c r="GA14" s="124"/>
      <c r="GB14" s="124"/>
      <c r="GC14" s="124"/>
      <c r="GD14" s="124"/>
      <c r="GE14" s="124"/>
      <c r="GF14" s="124"/>
      <c r="GG14" s="124"/>
      <c r="GH14" s="124"/>
      <c r="GI14" s="124"/>
      <c r="GJ14" s="124"/>
      <c r="GK14" s="124"/>
      <c r="GL14" s="124"/>
      <c r="GM14" s="124"/>
      <c r="GN14" s="124"/>
      <c r="GO14" s="124"/>
      <c r="GP14" s="124"/>
      <c r="GQ14" s="124"/>
      <c r="GR14" s="124"/>
      <c r="GS14" s="124"/>
      <c r="GT14" s="124"/>
      <c r="GU14" s="124"/>
      <c r="GV14" s="124"/>
      <c r="GW14" s="124"/>
      <c r="GX14" s="124"/>
      <c r="GY14" s="124"/>
      <c r="GZ14" s="124"/>
      <c r="HA14" s="124"/>
      <c r="HB14" s="124"/>
      <c r="HC14" s="124"/>
      <c r="HD14" s="124"/>
      <c r="HE14" s="124"/>
      <c r="HF14" s="124"/>
      <c r="HG14" s="124"/>
      <c r="HH14" s="124"/>
      <c r="HI14" s="124"/>
      <c r="HJ14" s="124"/>
      <c r="HK14" s="124"/>
      <c r="HL14" s="124"/>
      <c r="HM14" s="124"/>
      <c r="HN14" s="124"/>
      <c r="HO14" s="124"/>
      <c r="HP14" s="124"/>
      <c r="HQ14" s="124"/>
      <c r="HR14" s="124"/>
      <c r="HS14" s="124"/>
      <c r="HT14" s="124"/>
      <c r="HU14" s="124"/>
      <c r="HV14" s="124"/>
      <c r="HW14" s="124"/>
      <c r="HX14" s="124"/>
      <c r="HY14" s="124"/>
      <c r="HZ14" s="124"/>
      <c r="IA14" s="124"/>
      <c r="IB14" s="124"/>
      <c r="IC14" s="124"/>
      <c r="ID14" s="124"/>
      <c r="IE14" s="124"/>
      <c r="IF14" s="124"/>
      <c r="IG14" s="124"/>
      <c r="IH14" s="124"/>
      <c r="II14" s="124"/>
      <c r="IJ14" s="124"/>
      <c r="IK14" s="124"/>
      <c r="IL14" s="124"/>
      <c r="IM14" s="124"/>
      <c r="IN14" s="124"/>
      <c r="IO14" s="124"/>
      <c r="IP14" s="124"/>
      <c r="IQ14" s="124"/>
      <c r="IR14" s="124"/>
      <c r="IS14" s="124"/>
      <c r="IT14" s="124"/>
      <c r="IU14" s="124"/>
      <c r="IV14" s="124"/>
      <c r="IW14" s="124"/>
      <c r="IX14" s="124"/>
      <c r="IY14" s="124"/>
      <c r="IZ14" s="124"/>
      <c r="JA14" s="124"/>
      <c r="JB14" s="124"/>
      <c r="JC14" s="124"/>
      <c r="JD14" s="124"/>
      <c r="JE14" s="124"/>
      <c r="JF14" s="124"/>
      <c r="JG14" s="124"/>
      <c r="JH14" s="124"/>
      <c r="JI14" s="124"/>
      <c r="JJ14" s="124"/>
      <c r="JK14" s="124"/>
      <c r="JL14" s="124"/>
      <c r="JM14" s="124"/>
      <c r="JN14" s="124"/>
      <c r="JO14" s="124"/>
      <c r="JP14" s="124"/>
      <c r="JQ14" s="124"/>
      <c r="JR14" s="124"/>
      <c r="JS14" s="124"/>
      <c r="JT14" s="124"/>
      <c r="JU14" s="124"/>
      <c r="JV14" s="124"/>
      <c r="JW14" s="124"/>
      <c r="JX14" s="124"/>
      <c r="JY14" s="124"/>
      <c r="JZ14" s="124"/>
      <c r="KA14" s="124"/>
      <c r="KB14" s="124"/>
      <c r="KC14" s="124"/>
      <c r="KD14" s="124"/>
      <c r="KE14" s="124"/>
      <c r="KF14" s="124"/>
      <c r="KG14" s="124"/>
      <c r="KH14" s="124"/>
      <c r="KI14" s="124"/>
      <c r="KJ14" s="124"/>
      <c r="KK14" s="124"/>
      <c r="KL14" s="124"/>
      <c r="KM14" s="124"/>
      <c r="KN14" s="124"/>
      <c r="KO14" s="124"/>
      <c r="KP14" s="124"/>
      <c r="KQ14" s="124"/>
      <c r="KR14" s="124"/>
      <c r="KS14" s="124"/>
      <c r="KT14" s="124"/>
      <c r="KU14" s="124"/>
      <c r="KV14" s="124"/>
      <c r="KW14" s="124"/>
      <c r="KX14" s="124"/>
      <c r="KY14" s="124"/>
      <c r="KZ14" s="124"/>
      <c r="LA14" s="124"/>
      <c r="LB14" s="124"/>
      <c r="LC14" s="124"/>
      <c r="LD14" s="124"/>
      <c r="LE14" s="124"/>
      <c r="LF14" s="124"/>
      <c r="LG14" s="124"/>
      <c r="LH14" s="124"/>
      <c r="LI14" s="124"/>
      <c r="LJ14" s="124"/>
      <c r="LK14" s="124"/>
      <c r="LL14" s="124"/>
      <c r="LM14" s="124"/>
      <c r="LN14" s="124"/>
      <c r="LO14" s="124"/>
      <c r="LP14" s="124"/>
      <c r="LQ14" s="124"/>
      <c r="LR14" s="124"/>
      <c r="LS14" s="124"/>
      <c r="LT14" s="124"/>
      <c r="LU14" s="124"/>
      <c r="LV14" s="124"/>
      <c r="LW14" s="124"/>
      <c r="LX14" s="124"/>
      <c r="LY14" s="124"/>
      <c r="LZ14" s="124"/>
      <c r="MA14" s="124"/>
      <c r="MB14" s="124"/>
      <c r="MC14" s="124"/>
      <c r="MD14" s="124"/>
      <c r="ME14" s="124"/>
      <c r="MF14" s="124"/>
      <c r="MG14" s="124"/>
      <c r="MH14" s="124"/>
      <c r="MI14" s="124"/>
      <c r="MJ14" s="124"/>
      <c r="MK14" s="124"/>
      <c r="ML14" s="124"/>
      <c r="MM14" s="124"/>
      <c r="MN14" s="124"/>
      <c r="MO14" s="124"/>
      <c r="MP14" s="124"/>
      <c r="MQ14" s="124"/>
      <c r="MR14" s="124"/>
      <c r="MS14" s="124"/>
      <c r="MT14" s="124"/>
      <c r="MU14" s="124"/>
      <c r="MV14" s="124"/>
      <c r="MW14" s="124"/>
      <c r="MX14" s="124"/>
      <c r="MY14" s="124"/>
      <c r="MZ14" s="124"/>
      <c r="NA14" s="124"/>
      <c r="NB14" s="124"/>
      <c r="NC14" s="124"/>
      <c r="ND14" s="124"/>
      <c r="NE14" s="124"/>
      <c r="NF14" s="124"/>
      <c r="NG14" s="124"/>
      <c r="NH14" s="124"/>
      <c r="NI14" s="124"/>
      <c r="NJ14" s="124"/>
      <c r="NK14" s="124"/>
      <c r="NL14" s="124"/>
      <c r="NM14" s="124"/>
      <c r="NN14" s="124"/>
      <c r="NO14" s="124"/>
      <c r="NP14" s="124"/>
      <c r="NQ14" s="124"/>
      <c r="NR14" s="124"/>
      <c r="NS14" s="124"/>
      <c r="NT14" s="124"/>
      <c r="NU14" s="124"/>
      <c r="NV14" s="124"/>
      <c r="NW14" s="124"/>
      <c r="NX14" s="124"/>
      <c r="NY14" s="124"/>
      <c r="NZ14" s="124"/>
      <c r="OA14" s="124"/>
      <c r="OB14" s="124"/>
      <c r="OC14" s="124"/>
      <c r="OD14" s="124"/>
      <c r="OE14" s="124"/>
      <c r="OF14" s="124"/>
      <c r="OG14" s="124"/>
      <c r="OH14" s="124"/>
      <c r="OI14" s="124"/>
      <c r="OJ14" s="124"/>
      <c r="OK14" s="124"/>
      <c r="OL14" s="124"/>
      <c r="OM14" s="124"/>
      <c r="ON14" s="124"/>
      <c r="OO14" s="124"/>
      <c r="OP14" s="124"/>
      <c r="OQ14" s="124"/>
      <c r="OR14" s="124"/>
      <c r="OS14" s="124"/>
      <c r="OT14" s="124"/>
      <c r="OU14" s="124"/>
      <c r="OV14" s="124"/>
      <c r="OW14" s="124"/>
      <c r="OX14" s="124"/>
      <c r="OY14" s="124"/>
      <c r="OZ14" s="124"/>
      <c r="PA14" s="124"/>
      <c r="PB14" s="124"/>
      <c r="PC14" s="124"/>
      <c r="PD14" s="124"/>
      <c r="PE14" s="124"/>
      <c r="PF14" s="124"/>
      <c r="PG14" s="124"/>
      <c r="PH14" s="124"/>
      <c r="PI14" s="124"/>
      <c r="PJ14" s="124"/>
      <c r="PK14" s="124"/>
      <c r="PL14" s="124"/>
      <c r="PM14" s="124"/>
      <c r="PN14" s="124"/>
      <c r="PO14" s="124"/>
      <c r="PP14" s="124"/>
      <c r="PQ14" s="124"/>
      <c r="PR14" s="124"/>
      <c r="PS14" s="124"/>
      <c r="PT14" s="124"/>
      <c r="PU14" s="124"/>
      <c r="PV14" s="124"/>
      <c r="PW14" s="124"/>
      <c r="PX14" s="124"/>
      <c r="PY14" s="124"/>
      <c r="PZ14" s="124"/>
      <c r="QA14" s="124"/>
      <c r="QB14" s="124"/>
      <c r="QC14" s="124"/>
      <c r="QD14" s="124"/>
      <c r="QE14" s="124"/>
      <c r="QF14" s="124"/>
      <c r="QG14" s="124"/>
      <c r="QH14" s="124"/>
      <c r="QI14" s="124"/>
      <c r="QJ14" s="124"/>
      <c r="QK14" s="124"/>
      <c r="QL14" s="124"/>
      <c r="QM14" s="124"/>
      <c r="QN14" s="124"/>
      <c r="QO14" s="124"/>
      <c r="QP14" s="124"/>
      <c r="QQ14" s="124"/>
      <c r="QR14" s="124"/>
      <c r="QS14" s="124"/>
      <c r="QT14" s="124"/>
      <c r="QU14" s="124"/>
      <c r="QV14" s="124"/>
      <c r="QW14" s="124"/>
      <c r="QX14" s="124"/>
      <c r="QY14" s="124"/>
      <c r="QZ14" s="124"/>
      <c r="RA14" s="124"/>
      <c r="RB14" s="124"/>
      <c r="RC14" s="124"/>
      <c r="RD14" s="124"/>
      <c r="RE14" s="124"/>
      <c r="RF14" s="124"/>
      <c r="RG14" s="124"/>
      <c r="RH14" s="124"/>
      <c r="RI14" s="124"/>
      <c r="RJ14" s="124"/>
      <c r="RK14" s="124"/>
      <c r="RL14" s="124"/>
      <c r="RM14" s="124"/>
      <c r="RN14" s="124"/>
      <c r="RO14" s="124"/>
      <c r="RP14" s="124"/>
      <c r="RQ14" s="124"/>
      <c r="RR14" s="124"/>
      <c r="RS14" s="124"/>
      <c r="RT14" s="124"/>
      <c r="RU14" s="124"/>
      <c r="RV14" s="124"/>
      <c r="RW14" s="124"/>
      <c r="RX14" s="124"/>
      <c r="RY14" s="124"/>
      <c r="RZ14" s="124"/>
      <c r="SA14" s="124"/>
      <c r="SB14" s="124"/>
      <c r="SC14" s="124"/>
      <c r="SD14" s="124"/>
      <c r="SE14" s="124"/>
      <c r="SF14" s="124"/>
      <c r="SG14" s="124"/>
      <c r="SH14" s="124"/>
      <c r="SI14" s="124"/>
      <c r="SJ14" s="124"/>
      <c r="SK14" s="124"/>
      <c r="SL14" s="124"/>
      <c r="SM14" s="124"/>
      <c r="SN14" s="124"/>
      <c r="SO14" s="124"/>
      <c r="SP14" s="124"/>
      <c r="SQ14" s="124"/>
      <c r="SR14" s="124"/>
      <c r="SS14" s="124"/>
      <c r="ST14" s="124"/>
      <c r="SU14" s="124"/>
      <c r="SV14" s="124"/>
      <c r="SW14" s="124"/>
      <c r="SX14" s="124"/>
      <c r="SY14" s="124"/>
      <c r="SZ14" s="124"/>
      <c r="TA14" s="124"/>
      <c r="TB14" s="124"/>
      <c r="TC14" s="124"/>
      <c r="TD14" s="124"/>
      <c r="TE14" s="124"/>
      <c r="TF14" s="124"/>
      <c r="TG14" s="124"/>
      <c r="TH14" s="124"/>
      <c r="TI14" s="124"/>
      <c r="TJ14" s="124"/>
      <c r="TK14" s="124"/>
      <c r="TL14" s="124"/>
      <c r="TM14" s="124"/>
      <c r="TN14" s="124"/>
      <c r="TO14" s="124"/>
      <c r="TP14" s="124"/>
      <c r="TQ14" s="124"/>
      <c r="TR14" s="124"/>
      <c r="TS14" s="124"/>
      <c r="TT14" s="124"/>
      <c r="TU14" s="124"/>
      <c r="TV14" s="124"/>
      <c r="TW14" s="124"/>
      <c r="TX14" s="124"/>
      <c r="TY14" s="124"/>
      <c r="TZ14" s="124"/>
      <c r="UA14" s="124"/>
      <c r="UB14" s="124"/>
      <c r="UC14" s="124"/>
      <c r="UD14" s="124"/>
      <c r="UE14" s="124"/>
      <c r="UF14" s="124"/>
      <c r="UG14" s="124"/>
      <c r="UH14" s="124"/>
      <c r="UI14" s="124"/>
      <c r="UJ14" s="124"/>
      <c r="UK14" s="124"/>
      <c r="UL14" s="124"/>
      <c r="UM14" s="124"/>
      <c r="UN14" s="124"/>
      <c r="UO14" s="124"/>
      <c r="UP14" s="124"/>
      <c r="UQ14" s="124"/>
      <c r="UR14" s="124"/>
      <c r="US14" s="124"/>
      <c r="UT14" s="124"/>
      <c r="UU14" s="124"/>
      <c r="UV14" s="124"/>
      <c r="UW14" s="124"/>
      <c r="UX14" s="124"/>
      <c r="UY14" s="124"/>
      <c r="UZ14" s="124"/>
      <c r="VA14" s="124"/>
      <c r="VB14" s="124"/>
      <c r="VC14" s="124"/>
      <c r="VD14" s="124"/>
      <c r="VE14" s="124"/>
      <c r="VF14" s="124"/>
      <c r="VG14" s="124"/>
      <c r="VH14" s="124"/>
      <c r="VI14" s="124"/>
      <c r="VJ14" s="124"/>
      <c r="VK14" s="124"/>
      <c r="VL14" s="124"/>
      <c r="VM14" s="124"/>
      <c r="VN14" s="124"/>
      <c r="VO14" s="124"/>
      <c r="VP14" s="124"/>
      <c r="VQ14" s="124"/>
      <c r="VR14" s="124"/>
      <c r="VS14" s="124"/>
      <c r="VT14" s="124"/>
      <c r="VU14" s="124"/>
      <c r="VV14" s="124"/>
      <c r="VW14" s="124"/>
      <c r="VX14" s="124"/>
      <c r="VY14" s="124"/>
      <c r="VZ14" s="124"/>
      <c r="WA14" s="124"/>
      <c r="WB14" s="124"/>
      <c r="WC14" s="124"/>
      <c r="WD14" s="124"/>
      <c r="WE14" s="124"/>
      <c r="WF14" s="124"/>
      <c r="WG14" s="124"/>
      <c r="WH14" s="124"/>
      <c r="WI14" s="124"/>
      <c r="WJ14" s="124"/>
      <c r="WK14" s="124"/>
      <c r="WL14" s="124"/>
      <c r="WM14" s="124"/>
      <c r="WN14" s="124"/>
      <c r="WO14" s="124"/>
      <c r="WP14" s="124"/>
      <c r="WQ14" s="124"/>
      <c r="WR14" s="124"/>
      <c r="WS14" s="124"/>
      <c r="WT14" s="124"/>
      <c r="WU14" s="124"/>
      <c r="WV14" s="124"/>
      <c r="WW14" s="124"/>
      <c r="WX14" s="124"/>
      <c r="WY14" s="124"/>
      <c r="WZ14" s="124"/>
      <c r="XA14" s="124"/>
      <c r="XB14" s="124"/>
      <c r="XC14" s="124"/>
      <c r="XD14" s="124"/>
      <c r="XE14" s="124"/>
      <c r="XF14" s="124"/>
      <c r="XG14" s="124"/>
      <c r="XH14" s="124"/>
      <c r="XI14" s="124"/>
      <c r="XJ14" s="124"/>
      <c r="XK14" s="124"/>
      <c r="XL14" s="124"/>
      <c r="XM14" s="124"/>
      <c r="XN14" s="124"/>
      <c r="XO14" s="124"/>
      <c r="XP14" s="124"/>
      <c r="XQ14" s="124"/>
      <c r="XR14" s="124"/>
      <c r="XS14" s="124"/>
      <c r="XT14" s="124"/>
      <c r="XU14" s="124"/>
      <c r="XV14" s="124"/>
      <c r="XW14" s="124"/>
      <c r="XX14" s="124"/>
      <c r="XY14" s="124"/>
      <c r="XZ14" s="124"/>
      <c r="YA14" s="124"/>
      <c r="YB14" s="124"/>
      <c r="YC14" s="124"/>
      <c r="YD14" s="124"/>
      <c r="YE14" s="124"/>
      <c r="YF14" s="124"/>
      <c r="YG14" s="124"/>
      <c r="YH14" s="124"/>
      <c r="YI14" s="124"/>
      <c r="YJ14" s="124"/>
      <c r="YK14" s="124"/>
      <c r="YL14" s="124"/>
      <c r="YM14" s="124"/>
      <c r="YN14" s="124"/>
      <c r="YO14" s="124"/>
      <c r="YP14" s="124"/>
      <c r="YQ14" s="124"/>
      <c r="YR14" s="124"/>
      <c r="YS14" s="124"/>
      <c r="YT14" s="124"/>
      <c r="YU14" s="124"/>
      <c r="YV14" s="124"/>
      <c r="YW14" s="124"/>
      <c r="YX14" s="124"/>
      <c r="YY14" s="124"/>
      <c r="YZ14" s="124"/>
      <c r="ZA14" s="124"/>
      <c r="ZB14" s="124"/>
      <c r="ZC14" s="124"/>
      <c r="ZD14" s="124"/>
      <c r="ZE14" s="124"/>
      <c r="ZF14" s="124"/>
      <c r="ZG14" s="124"/>
      <c r="ZH14" s="124"/>
      <c r="ZI14" s="124"/>
      <c r="ZJ14" s="124"/>
      <c r="ZK14" s="124"/>
      <c r="ZL14" s="124"/>
      <c r="ZM14" s="124"/>
      <c r="ZN14" s="124"/>
      <c r="ZO14" s="124"/>
      <c r="ZP14" s="124"/>
      <c r="ZQ14" s="124"/>
      <c r="ZR14" s="124"/>
      <c r="ZS14" s="124"/>
      <c r="ZT14" s="124"/>
      <c r="ZU14" s="124"/>
      <c r="ZV14" s="124"/>
      <c r="ZW14" s="124"/>
      <c r="ZX14" s="124"/>
      <c r="ZY14" s="124"/>
      <c r="ZZ14" s="124"/>
    </row>
    <row r="15" spans="1:702" ht="15.95" hidden="1" customHeight="1" x14ac:dyDescent="0.25">
      <c r="A15" s="92">
        <v>70335</v>
      </c>
      <c r="B15" s="92" t="s">
        <v>325</v>
      </c>
      <c r="C15" s="121" t="s">
        <v>326</v>
      </c>
      <c r="D15" s="92">
        <v>7</v>
      </c>
      <c r="E15" s="92">
        <v>1</v>
      </c>
      <c r="F15" s="92" t="s">
        <v>322</v>
      </c>
      <c r="G15" s="92">
        <v>912</v>
      </c>
      <c r="H15" s="92" t="s">
        <v>318</v>
      </c>
      <c r="I15" s="92" t="s">
        <v>327</v>
      </c>
      <c r="J15" s="92">
        <v>329</v>
      </c>
      <c r="K15" s="92" t="s">
        <v>142</v>
      </c>
      <c r="L15" s="93">
        <v>6300</v>
      </c>
      <c r="M15" s="93">
        <v>4200</v>
      </c>
      <c r="N15" s="93">
        <v>0</v>
      </c>
      <c r="O15" s="93">
        <v>4200</v>
      </c>
      <c r="P15" s="93">
        <v>4200</v>
      </c>
      <c r="Q15" s="93">
        <v>0</v>
      </c>
      <c r="R15" s="94">
        <v>1</v>
      </c>
      <c r="S15" s="93">
        <v>0</v>
      </c>
      <c r="T15" s="93">
        <v>0</v>
      </c>
      <c r="U15" s="94">
        <v>0</v>
      </c>
      <c r="V15" s="93">
        <v>0</v>
      </c>
      <c r="W15" s="93">
        <v>0</v>
      </c>
      <c r="X15" s="94">
        <v>0</v>
      </c>
      <c r="Y15" s="93">
        <v>0</v>
      </c>
      <c r="Z15" s="93">
        <v>0</v>
      </c>
      <c r="AA15" s="94">
        <v>0</v>
      </c>
      <c r="AB15" s="93">
        <v>0</v>
      </c>
      <c r="AC15" s="93">
        <v>0</v>
      </c>
      <c r="AD15" s="94">
        <v>0</v>
      </c>
      <c r="AE15" s="93">
        <v>0</v>
      </c>
      <c r="AF15" s="93">
        <v>0</v>
      </c>
      <c r="AG15" s="94">
        <v>0</v>
      </c>
      <c r="AH15" s="93">
        <v>0</v>
      </c>
      <c r="AI15" s="93">
        <v>0</v>
      </c>
      <c r="AJ15" s="94">
        <v>0</v>
      </c>
      <c r="AK15" s="93">
        <v>0</v>
      </c>
      <c r="AL15" s="93">
        <v>0</v>
      </c>
      <c r="AM15" s="94">
        <v>0</v>
      </c>
      <c r="AN15" s="93">
        <v>0</v>
      </c>
      <c r="AO15" s="93">
        <v>0</v>
      </c>
      <c r="AP15" s="94">
        <v>0</v>
      </c>
      <c r="AQ15" s="93">
        <v>0</v>
      </c>
      <c r="AR15" s="93">
        <v>0</v>
      </c>
      <c r="AS15" s="94">
        <v>0</v>
      </c>
      <c r="AT15" s="93">
        <v>0</v>
      </c>
      <c r="AU15" s="93">
        <v>0</v>
      </c>
      <c r="AV15" s="94">
        <v>0</v>
      </c>
      <c r="AW15" s="93">
        <v>0</v>
      </c>
      <c r="AX15" s="93">
        <v>0</v>
      </c>
      <c r="AY15" s="94">
        <v>0</v>
      </c>
      <c r="AZ15" s="93">
        <v>0</v>
      </c>
      <c r="BA15" s="93">
        <v>0</v>
      </c>
      <c r="BB15" s="94">
        <v>0</v>
      </c>
      <c r="BC15" s="93">
        <v>0</v>
      </c>
      <c r="BD15" s="93">
        <v>0</v>
      </c>
      <c r="BE15" s="94">
        <v>0</v>
      </c>
      <c r="BF15" s="93">
        <v>0</v>
      </c>
      <c r="BG15" s="93">
        <v>0</v>
      </c>
      <c r="BH15" s="94">
        <v>0</v>
      </c>
      <c r="BI15" s="93">
        <v>4200</v>
      </c>
      <c r="BJ15" s="93">
        <v>4200</v>
      </c>
      <c r="BK15" s="94">
        <v>1</v>
      </c>
      <c r="BL15" s="93">
        <v>0</v>
      </c>
      <c r="BM15" s="93">
        <v>0</v>
      </c>
      <c r="BN15" s="94">
        <v>0</v>
      </c>
      <c r="BO15" s="93">
        <v>0</v>
      </c>
      <c r="BP15" s="93">
        <v>0</v>
      </c>
      <c r="BQ15" s="94">
        <v>0</v>
      </c>
      <c r="BR15" s="93">
        <v>0</v>
      </c>
      <c r="BS15" s="93">
        <v>0</v>
      </c>
      <c r="BT15" s="94">
        <v>0</v>
      </c>
      <c r="BU15" s="93">
        <v>0</v>
      </c>
      <c r="BV15" s="93">
        <v>0</v>
      </c>
      <c r="BW15" s="94">
        <v>0</v>
      </c>
      <c r="BX15" s="93">
        <v>0</v>
      </c>
      <c r="BY15" s="93">
        <v>0</v>
      </c>
      <c r="BZ15" s="94">
        <v>0</v>
      </c>
      <c r="CA15" s="93">
        <v>0</v>
      </c>
      <c r="CB15" s="93">
        <v>0</v>
      </c>
      <c r="CC15" s="94">
        <v>0</v>
      </c>
      <c r="CD15" s="93">
        <v>0</v>
      </c>
      <c r="CE15" s="93">
        <v>0</v>
      </c>
      <c r="CF15" s="94">
        <v>0</v>
      </c>
      <c r="CG15" s="93">
        <v>0</v>
      </c>
      <c r="CH15" s="93">
        <v>0</v>
      </c>
      <c r="CI15" s="94">
        <v>0</v>
      </c>
      <c r="CJ15" s="93">
        <v>0</v>
      </c>
      <c r="CK15" s="93">
        <v>0</v>
      </c>
      <c r="CL15" s="94">
        <v>0</v>
      </c>
      <c r="CM15" s="93">
        <v>0</v>
      </c>
      <c r="CN15" s="93">
        <v>0</v>
      </c>
      <c r="CO15" s="94">
        <v>0</v>
      </c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3"/>
      <c r="DR15" s="93"/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3"/>
      <c r="EL15" s="93"/>
      <c r="EM15" s="93"/>
      <c r="EN15" s="93"/>
      <c r="EO15" s="93"/>
      <c r="EP15" s="93"/>
      <c r="EQ15" s="93"/>
      <c r="ER15" s="93"/>
      <c r="ES15" s="93"/>
      <c r="ET15" s="93"/>
      <c r="EU15" s="93"/>
      <c r="EV15" s="93"/>
      <c r="EW15" s="93"/>
      <c r="EX15" s="93"/>
      <c r="EY15" s="93"/>
      <c r="EZ15" s="93"/>
      <c r="FA15" s="93"/>
      <c r="FB15" s="93"/>
      <c r="FC15" s="93"/>
      <c r="FD15" s="93"/>
      <c r="FE15" s="93"/>
      <c r="FF15" s="93"/>
      <c r="FG15" s="93"/>
      <c r="FH15" s="93"/>
      <c r="FI15" s="93"/>
      <c r="FJ15" s="93"/>
      <c r="FK15" s="93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3"/>
      <c r="GD15" s="93"/>
      <c r="GE15" s="93"/>
      <c r="GF15" s="93"/>
      <c r="GG15" s="93"/>
      <c r="GH15" s="93"/>
      <c r="GI15" s="93"/>
      <c r="GJ15" s="93"/>
      <c r="GK15" s="93"/>
      <c r="GL15" s="93"/>
      <c r="GM15" s="93"/>
      <c r="GN15" s="93"/>
      <c r="GO15" s="93"/>
      <c r="GP15" s="93"/>
      <c r="GQ15" s="93"/>
      <c r="GR15" s="93"/>
      <c r="GS15" s="93"/>
      <c r="GT15" s="93"/>
      <c r="GU15" s="93"/>
      <c r="GV15" s="93"/>
      <c r="GW15" s="93"/>
      <c r="GX15" s="93"/>
      <c r="GY15" s="93"/>
      <c r="GZ15" s="93"/>
      <c r="HA15" s="93"/>
      <c r="HB15" s="93"/>
      <c r="HC15" s="93"/>
      <c r="HD15" s="93"/>
      <c r="HE15" s="93"/>
      <c r="HF15" s="93"/>
      <c r="HG15" s="93"/>
      <c r="HH15" s="93"/>
      <c r="HI15" s="93"/>
      <c r="HJ15" s="93"/>
      <c r="HK15" s="93"/>
      <c r="HL15" s="93"/>
      <c r="HM15" s="93"/>
      <c r="HN15" s="93"/>
      <c r="HO15" s="93"/>
      <c r="HP15" s="93"/>
      <c r="HQ15" s="93"/>
      <c r="HR15" s="93"/>
      <c r="HS15" s="93"/>
      <c r="HT15" s="93"/>
      <c r="HU15" s="93"/>
      <c r="HV15" s="93"/>
      <c r="HW15" s="93"/>
      <c r="HX15" s="93"/>
      <c r="HY15" s="93"/>
      <c r="HZ15" s="93"/>
      <c r="IA15" s="93"/>
      <c r="IB15" s="93"/>
      <c r="IC15" s="93"/>
      <c r="ID15" s="93"/>
      <c r="IE15" s="93"/>
      <c r="IF15" s="93"/>
      <c r="IG15" s="93"/>
      <c r="IH15" s="93"/>
      <c r="II15" s="93"/>
      <c r="IJ15" s="93"/>
      <c r="IK15" s="93"/>
      <c r="IL15" s="93"/>
      <c r="IM15" s="93"/>
      <c r="IN15" s="93"/>
      <c r="IO15" s="93"/>
      <c r="IP15" s="93"/>
      <c r="IQ15" s="93"/>
      <c r="IR15" s="93"/>
      <c r="IS15" s="93"/>
      <c r="IT15" s="93"/>
      <c r="IU15" s="93"/>
      <c r="IV15" s="93"/>
      <c r="IW15" s="93"/>
      <c r="IX15" s="93"/>
      <c r="IY15" s="93"/>
      <c r="IZ15" s="93"/>
      <c r="JA15" s="93"/>
      <c r="JB15" s="93"/>
      <c r="JC15" s="93"/>
      <c r="JD15" s="93"/>
      <c r="JE15" s="93"/>
      <c r="JF15" s="93"/>
      <c r="JG15" s="93"/>
      <c r="JH15" s="93"/>
      <c r="JI15" s="93"/>
      <c r="JJ15" s="93"/>
      <c r="JK15" s="93"/>
      <c r="JL15" s="93"/>
      <c r="JM15" s="93"/>
      <c r="JN15" s="93"/>
      <c r="JO15" s="93"/>
      <c r="JP15" s="93"/>
      <c r="JQ15" s="93"/>
      <c r="JR15" s="93"/>
      <c r="JS15" s="93"/>
      <c r="JT15" s="93"/>
      <c r="JU15" s="93"/>
      <c r="JV15" s="93"/>
      <c r="JW15" s="93"/>
      <c r="JX15" s="93"/>
      <c r="JY15" s="93"/>
      <c r="JZ15" s="93"/>
      <c r="KA15" s="93"/>
      <c r="KB15" s="93"/>
      <c r="KC15" s="93"/>
      <c r="KD15" s="93"/>
      <c r="KE15" s="93"/>
      <c r="KF15" s="93"/>
      <c r="KG15" s="93"/>
      <c r="KH15" s="93"/>
      <c r="KI15" s="93"/>
      <c r="KJ15" s="93"/>
      <c r="KK15" s="93"/>
      <c r="KL15" s="93"/>
      <c r="KM15" s="93"/>
      <c r="KN15" s="93"/>
      <c r="KO15" s="93"/>
      <c r="KP15" s="93"/>
      <c r="KQ15" s="93"/>
      <c r="KR15" s="93"/>
      <c r="KS15" s="93"/>
      <c r="KT15" s="93"/>
      <c r="KU15" s="93"/>
      <c r="KV15" s="93"/>
      <c r="KW15" s="93"/>
      <c r="KX15" s="93"/>
      <c r="KY15" s="93"/>
      <c r="KZ15" s="93"/>
      <c r="LA15" s="93"/>
      <c r="LB15" s="93"/>
      <c r="LC15" s="93"/>
      <c r="LD15" s="93"/>
      <c r="LE15" s="93"/>
      <c r="LF15" s="93"/>
      <c r="LG15" s="93"/>
      <c r="LH15" s="93"/>
      <c r="LI15" s="93"/>
      <c r="LJ15" s="93"/>
      <c r="LK15" s="93"/>
      <c r="LL15" s="93"/>
      <c r="LM15" s="93"/>
      <c r="LN15" s="93"/>
      <c r="LO15" s="93"/>
      <c r="LP15" s="93"/>
      <c r="LQ15" s="93"/>
      <c r="LR15" s="93"/>
      <c r="LS15" s="93"/>
      <c r="LT15" s="93"/>
      <c r="LU15" s="93"/>
      <c r="LV15" s="93"/>
      <c r="LW15" s="93"/>
      <c r="LX15" s="93"/>
      <c r="LY15" s="93"/>
      <c r="LZ15" s="93"/>
      <c r="MA15" s="93"/>
      <c r="MB15" s="93"/>
      <c r="MC15" s="93"/>
      <c r="MD15" s="93"/>
      <c r="ME15" s="93"/>
      <c r="MF15" s="93"/>
      <c r="MG15" s="93"/>
      <c r="MH15" s="93"/>
      <c r="MI15" s="93"/>
      <c r="MJ15" s="93"/>
      <c r="MK15" s="93"/>
      <c r="ML15" s="93"/>
      <c r="MM15" s="93"/>
      <c r="MN15" s="93"/>
      <c r="MO15" s="93"/>
      <c r="MP15" s="93"/>
      <c r="MQ15" s="93"/>
      <c r="MR15" s="93"/>
      <c r="MS15" s="93"/>
      <c r="MT15" s="93"/>
      <c r="MU15" s="93"/>
      <c r="MV15" s="93"/>
      <c r="MW15" s="93"/>
      <c r="MX15" s="93"/>
      <c r="MY15" s="93"/>
      <c r="MZ15" s="93"/>
      <c r="NA15" s="93"/>
      <c r="NB15" s="93"/>
      <c r="NC15" s="93"/>
      <c r="ND15" s="93"/>
      <c r="NE15" s="93"/>
      <c r="NF15" s="93"/>
      <c r="NG15" s="93"/>
      <c r="NH15" s="93"/>
      <c r="NI15" s="93"/>
      <c r="NJ15" s="93"/>
      <c r="NK15" s="93"/>
      <c r="NL15" s="93"/>
      <c r="NM15" s="93"/>
      <c r="NN15" s="93"/>
      <c r="NO15" s="93"/>
      <c r="NP15" s="93"/>
      <c r="NQ15" s="93"/>
      <c r="NR15" s="93"/>
      <c r="NS15" s="93"/>
      <c r="NT15" s="93"/>
      <c r="NU15" s="93"/>
      <c r="NV15" s="93"/>
      <c r="NW15" s="93"/>
      <c r="NX15" s="93"/>
      <c r="NY15" s="93"/>
      <c r="NZ15" s="93"/>
      <c r="OA15" s="93"/>
      <c r="OB15" s="93"/>
      <c r="OC15" s="93"/>
      <c r="OD15" s="93"/>
      <c r="OE15" s="93"/>
      <c r="OF15" s="93"/>
      <c r="OG15" s="93"/>
      <c r="OH15" s="93"/>
      <c r="OI15" s="93"/>
      <c r="OJ15" s="93"/>
      <c r="OK15" s="93"/>
      <c r="OL15" s="93"/>
      <c r="OM15" s="93"/>
      <c r="ON15" s="93"/>
      <c r="OO15" s="93"/>
      <c r="OP15" s="93"/>
      <c r="OQ15" s="93"/>
      <c r="OR15" s="93"/>
      <c r="OS15" s="93"/>
      <c r="OT15" s="93"/>
      <c r="OU15" s="93"/>
      <c r="OV15" s="93"/>
      <c r="OW15" s="93"/>
      <c r="OX15" s="93"/>
      <c r="OY15" s="93"/>
      <c r="OZ15" s="93"/>
      <c r="PA15" s="93"/>
      <c r="PB15" s="93"/>
      <c r="PC15" s="93"/>
      <c r="PD15" s="93"/>
      <c r="PE15" s="93"/>
      <c r="PF15" s="93"/>
      <c r="PG15" s="93"/>
      <c r="PH15" s="93"/>
      <c r="PI15" s="93"/>
      <c r="PJ15" s="93"/>
      <c r="PK15" s="93"/>
      <c r="PL15" s="93"/>
      <c r="PM15" s="93"/>
      <c r="PN15" s="93"/>
      <c r="PO15" s="93"/>
      <c r="PP15" s="93"/>
      <c r="PQ15" s="93"/>
      <c r="PR15" s="93"/>
      <c r="PS15" s="93"/>
      <c r="PT15" s="93"/>
      <c r="PU15" s="93"/>
      <c r="PV15" s="93"/>
      <c r="PW15" s="93"/>
      <c r="PX15" s="93"/>
      <c r="PY15" s="93"/>
      <c r="PZ15" s="93"/>
      <c r="QA15" s="93"/>
      <c r="QB15" s="93"/>
      <c r="QC15" s="93"/>
      <c r="QD15" s="93"/>
      <c r="QE15" s="93"/>
      <c r="QF15" s="93"/>
      <c r="QG15" s="93"/>
      <c r="QH15" s="93"/>
      <c r="QI15" s="93"/>
      <c r="QJ15" s="93"/>
      <c r="QK15" s="93"/>
      <c r="QL15" s="93"/>
      <c r="QM15" s="93"/>
      <c r="QN15" s="93"/>
      <c r="QO15" s="93"/>
      <c r="QP15" s="93"/>
      <c r="QQ15" s="93"/>
      <c r="QR15" s="93"/>
      <c r="QS15" s="93"/>
      <c r="QT15" s="93"/>
      <c r="QU15" s="93"/>
      <c r="QV15" s="93"/>
      <c r="QW15" s="93"/>
      <c r="QX15" s="93"/>
      <c r="QY15" s="93"/>
      <c r="QZ15" s="93"/>
      <c r="RA15" s="93"/>
      <c r="RB15" s="93"/>
      <c r="RC15" s="93"/>
      <c r="RD15" s="93"/>
      <c r="RE15" s="93"/>
      <c r="RF15" s="93"/>
      <c r="RG15" s="93"/>
      <c r="RH15" s="93"/>
      <c r="RI15" s="93"/>
      <c r="RJ15" s="93"/>
      <c r="RK15" s="93"/>
      <c r="RL15" s="93"/>
      <c r="RM15" s="93"/>
      <c r="RN15" s="93"/>
      <c r="RO15" s="93"/>
      <c r="RP15" s="93"/>
      <c r="RQ15" s="93"/>
      <c r="RR15" s="93"/>
      <c r="RS15" s="93"/>
      <c r="RT15" s="93"/>
      <c r="RU15" s="93"/>
      <c r="RV15" s="93"/>
      <c r="RW15" s="93"/>
      <c r="RX15" s="93"/>
      <c r="RY15" s="93"/>
      <c r="RZ15" s="93"/>
      <c r="SA15" s="93"/>
      <c r="SB15" s="93"/>
      <c r="SC15" s="93"/>
      <c r="SD15" s="93"/>
      <c r="SE15" s="93"/>
      <c r="SF15" s="93"/>
      <c r="SG15" s="93"/>
      <c r="SH15" s="93"/>
      <c r="SI15" s="93"/>
      <c r="SJ15" s="93"/>
      <c r="SK15" s="93"/>
      <c r="SL15" s="93"/>
      <c r="SM15" s="93"/>
      <c r="SN15" s="93"/>
      <c r="SO15" s="93"/>
      <c r="SP15" s="93"/>
      <c r="SQ15" s="93"/>
      <c r="SR15" s="93"/>
      <c r="SS15" s="93"/>
      <c r="ST15" s="93"/>
      <c r="SU15" s="93"/>
      <c r="SV15" s="93"/>
      <c r="SW15" s="93"/>
      <c r="SX15" s="93"/>
      <c r="SY15" s="93"/>
      <c r="SZ15" s="93"/>
      <c r="TA15" s="93"/>
      <c r="TB15" s="93"/>
      <c r="TC15" s="93"/>
      <c r="TD15" s="93"/>
      <c r="TE15" s="93"/>
      <c r="TF15" s="93"/>
      <c r="TG15" s="93"/>
      <c r="TH15" s="93"/>
      <c r="TI15" s="93"/>
      <c r="TJ15" s="93"/>
      <c r="TK15" s="93"/>
      <c r="TL15" s="93"/>
      <c r="TM15" s="93"/>
      <c r="TN15" s="93"/>
      <c r="TO15" s="93"/>
      <c r="TP15" s="93"/>
      <c r="TQ15" s="93"/>
      <c r="TR15" s="93"/>
      <c r="TS15" s="93"/>
      <c r="TT15" s="93"/>
      <c r="TU15" s="93"/>
      <c r="TV15" s="93"/>
      <c r="TW15" s="93"/>
      <c r="TX15" s="93"/>
      <c r="TY15" s="93"/>
      <c r="TZ15" s="93"/>
      <c r="UA15" s="93"/>
      <c r="UB15" s="93"/>
      <c r="UC15" s="93"/>
      <c r="UD15" s="93"/>
      <c r="UE15" s="93"/>
      <c r="UF15" s="93"/>
      <c r="UG15" s="93"/>
      <c r="UH15" s="93"/>
      <c r="UI15" s="93"/>
      <c r="UJ15" s="93"/>
      <c r="UK15" s="93"/>
      <c r="UL15" s="93"/>
      <c r="UM15" s="93"/>
      <c r="UN15" s="93"/>
      <c r="UO15" s="93"/>
      <c r="UP15" s="93"/>
      <c r="UQ15" s="93"/>
      <c r="UR15" s="93"/>
      <c r="US15" s="93"/>
      <c r="UT15" s="93"/>
      <c r="UU15" s="93"/>
      <c r="UV15" s="93"/>
      <c r="UW15" s="93"/>
      <c r="UX15" s="93"/>
      <c r="UY15" s="93"/>
      <c r="UZ15" s="93"/>
      <c r="VA15" s="93"/>
      <c r="VB15" s="93"/>
      <c r="VC15" s="93"/>
      <c r="VD15" s="93"/>
      <c r="VE15" s="93"/>
      <c r="VF15" s="93"/>
      <c r="VG15" s="93"/>
      <c r="VH15" s="93"/>
      <c r="VI15" s="93"/>
      <c r="VJ15" s="93"/>
      <c r="VK15" s="93"/>
      <c r="VL15" s="93"/>
      <c r="VM15" s="93"/>
      <c r="VN15" s="93"/>
      <c r="VO15" s="93"/>
      <c r="VP15" s="93"/>
      <c r="VQ15" s="93"/>
      <c r="VR15" s="93"/>
      <c r="VS15" s="93"/>
      <c r="VT15" s="93"/>
      <c r="VU15" s="93"/>
      <c r="VV15" s="93"/>
      <c r="VW15" s="93"/>
      <c r="VX15" s="93"/>
      <c r="VY15" s="93"/>
      <c r="VZ15" s="93"/>
      <c r="WA15" s="93"/>
      <c r="WB15" s="93"/>
      <c r="WC15" s="93"/>
      <c r="WD15" s="93"/>
      <c r="WE15" s="93"/>
      <c r="WF15" s="93"/>
      <c r="WG15" s="93"/>
      <c r="WH15" s="93"/>
      <c r="WI15" s="93"/>
      <c r="WJ15" s="93"/>
      <c r="WK15" s="93"/>
      <c r="WL15" s="93"/>
      <c r="WM15" s="93"/>
      <c r="WN15" s="93"/>
      <c r="WO15" s="93"/>
      <c r="WP15" s="93"/>
      <c r="WQ15" s="93"/>
      <c r="WR15" s="93"/>
      <c r="WS15" s="93"/>
      <c r="WT15" s="93"/>
      <c r="WU15" s="93"/>
      <c r="WV15" s="93"/>
      <c r="WW15" s="93"/>
      <c r="WX15" s="93"/>
      <c r="WY15" s="93"/>
      <c r="WZ15" s="93"/>
      <c r="XA15" s="93"/>
      <c r="XB15" s="93"/>
      <c r="XC15" s="93"/>
      <c r="XD15" s="93"/>
      <c r="XE15" s="93"/>
      <c r="XF15" s="93"/>
      <c r="XG15" s="93"/>
      <c r="XH15" s="93"/>
      <c r="XI15" s="93"/>
      <c r="XJ15" s="93"/>
      <c r="XK15" s="93"/>
      <c r="XL15" s="93"/>
      <c r="XM15" s="93"/>
      <c r="XN15" s="93"/>
      <c r="XO15" s="93"/>
      <c r="XP15" s="93"/>
      <c r="XQ15" s="93"/>
      <c r="XR15" s="93"/>
      <c r="XS15" s="93"/>
      <c r="XT15" s="93"/>
      <c r="XU15" s="93"/>
      <c r="XV15" s="93"/>
      <c r="XW15" s="93"/>
      <c r="XX15" s="93"/>
      <c r="XY15" s="93"/>
      <c r="XZ15" s="93"/>
      <c r="YA15" s="93"/>
      <c r="YB15" s="93"/>
      <c r="YC15" s="93"/>
      <c r="YD15" s="93"/>
      <c r="YE15" s="93"/>
      <c r="YF15" s="93"/>
      <c r="YG15" s="93"/>
      <c r="YH15" s="93"/>
      <c r="YI15" s="93"/>
      <c r="YJ15" s="93"/>
      <c r="YK15" s="93"/>
      <c r="YL15" s="93"/>
      <c r="YM15" s="93"/>
      <c r="YN15" s="93"/>
      <c r="YO15" s="93"/>
      <c r="YP15" s="93"/>
      <c r="YQ15" s="93"/>
      <c r="YR15" s="93"/>
      <c r="YS15" s="93"/>
      <c r="YT15" s="93"/>
      <c r="YU15" s="93"/>
      <c r="YV15" s="93"/>
      <c r="YW15" s="93"/>
      <c r="YX15" s="93"/>
      <c r="YY15" s="93"/>
      <c r="YZ15" s="93"/>
      <c r="ZA15" s="93"/>
      <c r="ZB15" s="93"/>
      <c r="ZC15" s="93"/>
      <c r="ZD15" s="93"/>
      <c r="ZE15" s="93"/>
      <c r="ZF15" s="93"/>
      <c r="ZG15" s="93"/>
      <c r="ZH15" s="93"/>
      <c r="ZI15" s="93"/>
      <c r="ZJ15" s="93"/>
      <c r="ZK15" s="93"/>
      <c r="ZL15" s="93"/>
      <c r="ZM15" s="93"/>
      <c r="ZN15" s="93"/>
      <c r="ZO15" s="93"/>
      <c r="ZP15" s="93"/>
      <c r="ZQ15" s="93"/>
      <c r="ZR15" s="93"/>
      <c r="ZS15" s="93"/>
      <c r="ZT15" s="93"/>
      <c r="ZU15" s="93"/>
      <c r="ZV15" s="93"/>
      <c r="ZW15" s="93"/>
      <c r="ZX15" s="93"/>
      <c r="ZY15" s="93"/>
      <c r="ZZ15" s="93"/>
    </row>
    <row r="16" spans="1:702" s="89" customFormat="1" ht="15.95" hidden="1" customHeight="1" x14ac:dyDescent="0.25">
      <c r="A16" s="116">
        <v>70385</v>
      </c>
      <c r="B16" s="116" t="s">
        <v>329</v>
      </c>
      <c r="C16" s="117" t="s">
        <v>326</v>
      </c>
      <c r="D16" s="118">
        <v>7</v>
      </c>
      <c r="E16" s="118">
        <v>1</v>
      </c>
      <c r="F16" s="118" t="s">
        <v>322</v>
      </c>
      <c r="G16" s="118">
        <v>912</v>
      </c>
      <c r="H16" s="118" t="s">
        <v>318</v>
      </c>
      <c r="I16" s="118" t="s">
        <v>330</v>
      </c>
      <c r="J16" s="118" t="s">
        <v>319</v>
      </c>
      <c r="K16" s="118" t="s">
        <v>331</v>
      </c>
      <c r="L16" s="119">
        <v>28580</v>
      </c>
      <c r="M16" s="119">
        <v>29115</v>
      </c>
      <c r="N16" s="119">
        <v>0</v>
      </c>
      <c r="O16" s="119">
        <v>29115</v>
      </c>
      <c r="P16" s="119">
        <v>29113.42</v>
      </c>
      <c r="Q16" s="119">
        <v>-1.5800000000017462</v>
      </c>
      <c r="R16" s="120">
        <v>1</v>
      </c>
      <c r="S16" s="119">
        <v>0</v>
      </c>
      <c r="T16" s="119">
        <v>0</v>
      </c>
      <c r="U16" s="120">
        <v>0</v>
      </c>
      <c r="V16" s="119">
        <v>0</v>
      </c>
      <c r="W16" s="119">
        <v>0</v>
      </c>
      <c r="X16" s="120">
        <v>0</v>
      </c>
      <c r="Y16" s="119">
        <v>0</v>
      </c>
      <c r="Z16" s="119">
        <v>0</v>
      </c>
      <c r="AA16" s="120">
        <v>0</v>
      </c>
      <c r="AB16" s="119">
        <v>0</v>
      </c>
      <c r="AC16" s="119">
        <v>0</v>
      </c>
      <c r="AD16" s="120">
        <v>0</v>
      </c>
      <c r="AE16" s="119">
        <v>0</v>
      </c>
      <c r="AF16" s="119">
        <v>0</v>
      </c>
      <c r="AG16" s="120">
        <v>0</v>
      </c>
      <c r="AH16" s="119">
        <v>0</v>
      </c>
      <c r="AI16" s="119">
        <v>0</v>
      </c>
      <c r="AJ16" s="120">
        <v>0</v>
      </c>
      <c r="AK16" s="119">
        <v>0</v>
      </c>
      <c r="AL16" s="119">
        <v>0</v>
      </c>
      <c r="AM16" s="120">
        <v>0</v>
      </c>
      <c r="AN16" s="119">
        <v>0</v>
      </c>
      <c r="AO16" s="119">
        <v>0</v>
      </c>
      <c r="AP16" s="120">
        <v>0</v>
      </c>
      <c r="AQ16" s="119">
        <v>0</v>
      </c>
      <c r="AR16" s="119">
        <v>0</v>
      </c>
      <c r="AS16" s="120">
        <v>0</v>
      </c>
      <c r="AT16" s="119">
        <v>0</v>
      </c>
      <c r="AU16" s="119">
        <v>0</v>
      </c>
      <c r="AV16" s="120">
        <v>0</v>
      </c>
      <c r="AW16" s="119">
        <v>0</v>
      </c>
      <c r="AX16" s="119">
        <v>0</v>
      </c>
      <c r="AY16" s="120">
        <v>0</v>
      </c>
      <c r="AZ16" s="119">
        <v>0</v>
      </c>
      <c r="BA16" s="119">
        <v>0</v>
      </c>
      <c r="BB16" s="120">
        <v>0</v>
      </c>
      <c r="BC16" s="119">
        <v>0</v>
      </c>
      <c r="BD16" s="119">
        <v>0</v>
      </c>
      <c r="BE16" s="120">
        <v>0</v>
      </c>
      <c r="BF16" s="119">
        <v>0</v>
      </c>
      <c r="BG16" s="119">
        <v>0</v>
      </c>
      <c r="BH16" s="120">
        <v>0</v>
      </c>
      <c r="BI16" s="119">
        <v>29115</v>
      </c>
      <c r="BJ16" s="119">
        <v>29113.42</v>
      </c>
      <c r="BK16" s="120">
        <v>1</v>
      </c>
      <c r="BL16" s="119">
        <v>0</v>
      </c>
      <c r="BM16" s="119">
        <v>0</v>
      </c>
      <c r="BN16" s="120">
        <v>0</v>
      </c>
      <c r="BO16" s="119">
        <v>0</v>
      </c>
      <c r="BP16" s="119">
        <v>0</v>
      </c>
      <c r="BQ16" s="120">
        <v>0</v>
      </c>
      <c r="BR16" s="119">
        <v>0</v>
      </c>
      <c r="BS16" s="119">
        <v>0</v>
      </c>
      <c r="BT16" s="120">
        <v>0</v>
      </c>
      <c r="BU16" s="119">
        <v>0</v>
      </c>
      <c r="BV16" s="119">
        <v>0</v>
      </c>
      <c r="BW16" s="120">
        <v>0</v>
      </c>
      <c r="BX16" s="119">
        <v>0</v>
      </c>
      <c r="BY16" s="119">
        <v>0</v>
      </c>
      <c r="BZ16" s="120">
        <v>0</v>
      </c>
      <c r="CA16" s="119">
        <v>0</v>
      </c>
      <c r="CB16" s="119">
        <v>0</v>
      </c>
      <c r="CC16" s="120">
        <v>0</v>
      </c>
      <c r="CD16" s="119">
        <v>0</v>
      </c>
      <c r="CE16" s="119">
        <v>0</v>
      </c>
      <c r="CF16" s="120">
        <v>0</v>
      </c>
      <c r="CG16" s="119">
        <v>0</v>
      </c>
      <c r="CH16" s="119">
        <v>0</v>
      </c>
      <c r="CI16" s="120">
        <v>0</v>
      </c>
      <c r="CJ16" s="119">
        <v>0</v>
      </c>
      <c r="CK16" s="119">
        <v>0</v>
      </c>
      <c r="CL16" s="120">
        <v>0</v>
      </c>
      <c r="CM16" s="119">
        <v>0</v>
      </c>
      <c r="CN16" s="119">
        <v>0</v>
      </c>
      <c r="CO16" s="120">
        <v>0</v>
      </c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00"/>
      <c r="FG16" s="100"/>
      <c r="FH16" s="100"/>
      <c r="FI16" s="100"/>
      <c r="FJ16" s="100"/>
      <c r="FK16" s="100"/>
      <c r="FL16" s="100"/>
      <c r="FM16" s="100"/>
      <c r="FN16" s="100"/>
      <c r="FO16" s="100"/>
      <c r="FP16" s="100"/>
      <c r="FQ16" s="100"/>
      <c r="FR16" s="100"/>
      <c r="FS16" s="100"/>
      <c r="FT16" s="100"/>
      <c r="FU16" s="100"/>
      <c r="FV16" s="100"/>
      <c r="FW16" s="100"/>
      <c r="FX16" s="100"/>
      <c r="FY16" s="100"/>
      <c r="FZ16" s="100"/>
      <c r="GA16" s="100"/>
      <c r="GB16" s="100"/>
      <c r="GC16" s="100"/>
      <c r="GD16" s="100"/>
      <c r="GE16" s="100"/>
      <c r="GF16" s="100"/>
      <c r="GG16" s="100"/>
      <c r="GH16" s="100"/>
      <c r="GI16" s="100"/>
      <c r="GJ16" s="100"/>
      <c r="GK16" s="100"/>
      <c r="GL16" s="100"/>
      <c r="GM16" s="100"/>
      <c r="GN16" s="100"/>
      <c r="GO16" s="100"/>
      <c r="GP16" s="100"/>
      <c r="GQ16" s="100"/>
      <c r="GR16" s="100"/>
      <c r="GS16" s="100"/>
      <c r="GT16" s="100"/>
      <c r="GU16" s="100"/>
      <c r="GV16" s="100"/>
      <c r="GW16" s="100"/>
      <c r="GX16" s="100"/>
      <c r="GY16" s="100"/>
      <c r="GZ16" s="100"/>
      <c r="HA16" s="100"/>
      <c r="HB16" s="100"/>
      <c r="HC16" s="100"/>
      <c r="HD16" s="100"/>
      <c r="HE16" s="100"/>
      <c r="HF16" s="100"/>
      <c r="HG16" s="100"/>
      <c r="HH16" s="100"/>
      <c r="HI16" s="100"/>
      <c r="HJ16" s="100"/>
      <c r="HK16" s="100"/>
      <c r="HL16" s="100"/>
      <c r="HM16" s="100"/>
      <c r="HN16" s="100"/>
      <c r="HO16" s="100"/>
      <c r="HP16" s="100"/>
      <c r="HQ16" s="100"/>
      <c r="HR16" s="100"/>
      <c r="HS16" s="100"/>
      <c r="HT16" s="100"/>
      <c r="HU16" s="100"/>
      <c r="HV16" s="100"/>
      <c r="HW16" s="100"/>
      <c r="HX16" s="100"/>
      <c r="HY16" s="100"/>
      <c r="HZ16" s="100"/>
      <c r="IA16" s="100"/>
      <c r="IB16" s="100"/>
      <c r="IC16" s="100"/>
      <c r="ID16" s="100"/>
      <c r="IE16" s="100"/>
      <c r="IF16" s="100"/>
      <c r="IG16" s="100"/>
      <c r="IH16" s="100"/>
      <c r="II16" s="100"/>
      <c r="IJ16" s="100"/>
      <c r="IK16" s="100"/>
      <c r="IL16" s="100"/>
      <c r="IM16" s="100"/>
      <c r="IN16" s="100"/>
      <c r="IO16" s="100"/>
      <c r="IP16" s="100"/>
      <c r="IQ16" s="100"/>
      <c r="IR16" s="100"/>
      <c r="IS16" s="100"/>
      <c r="IT16" s="100"/>
      <c r="IU16" s="100"/>
      <c r="IV16" s="100"/>
      <c r="IW16" s="100"/>
      <c r="IX16" s="100"/>
      <c r="IY16" s="100"/>
      <c r="IZ16" s="100"/>
      <c r="JA16" s="100"/>
      <c r="JB16" s="100"/>
      <c r="JC16" s="100"/>
      <c r="JD16" s="100"/>
      <c r="JE16" s="100"/>
      <c r="JF16" s="100"/>
      <c r="JG16" s="100"/>
      <c r="JH16" s="100"/>
      <c r="JI16" s="100"/>
      <c r="JJ16" s="100"/>
      <c r="JK16" s="100"/>
      <c r="JL16" s="100"/>
      <c r="JM16" s="100"/>
      <c r="JN16" s="100"/>
      <c r="JO16" s="100"/>
      <c r="JP16" s="100"/>
      <c r="JQ16" s="100"/>
      <c r="JR16" s="100"/>
      <c r="JS16" s="100"/>
      <c r="JT16" s="100"/>
      <c r="JU16" s="100"/>
      <c r="JV16" s="100"/>
      <c r="JW16" s="100"/>
      <c r="JX16" s="100"/>
      <c r="JY16" s="100"/>
      <c r="JZ16" s="100"/>
      <c r="KA16" s="100"/>
      <c r="KB16" s="100"/>
      <c r="KC16" s="100"/>
      <c r="KD16" s="100"/>
      <c r="KE16" s="100"/>
      <c r="KF16" s="100"/>
      <c r="KG16" s="100"/>
      <c r="KH16" s="100"/>
      <c r="KI16" s="100"/>
      <c r="KJ16" s="100"/>
      <c r="KK16" s="100"/>
      <c r="KL16" s="100"/>
      <c r="KM16" s="100"/>
      <c r="KN16" s="100"/>
      <c r="KO16" s="100"/>
      <c r="KP16" s="100"/>
      <c r="KQ16" s="100"/>
      <c r="KR16" s="100"/>
      <c r="KS16" s="100"/>
      <c r="KT16" s="100"/>
      <c r="KU16" s="100"/>
      <c r="KV16" s="100"/>
      <c r="KW16" s="100"/>
      <c r="KX16" s="100"/>
      <c r="KY16" s="100"/>
      <c r="KZ16" s="100"/>
      <c r="LA16" s="100"/>
      <c r="LB16" s="100"/>
      <c r="LC16" s="100"/>
      <c r="LD16" s="100"/>
      <c r="LE16" s="100"/>
      <c r="LF16" s="100"/>
      <c r="LG16" s="100"/>
      <c r="LH16" s="100"/>
      <c r="LI16" s="100"/>
      <c r="LJ16" s="100"/>
      <c r="LK16" s="100"/>
      <c r="LL16" s="100"/>
      <c r="LM16" s="100"/>
      <c r="LN16" s="100"/>
      <c r="LO16" s="100"/>
      <c r="LP16" s="100"/>
      <c r="LQ16" s="100"/>
      <c r="LR16" s="100"/>
      <c r="LS16" s="100"/>
      <c r="LT16" s="100"/>
      <c r="LU16" s="100"/>
      <c r="LV16" s="100"/>
      <c r="LW16" s="100"/>
      <c r="LX16" s="100"/>
      <c r="LY16" s="100"/>
      <c r="LZ16" s="100"/>
      <c r="MA16" s="100"/>
      <c r="MB16" s="100"/>
      <c r="MC16" s="100"/>
      <c r="MD16" s="100"/>
      <c r="ME16" s="100"/>
      <c r="MF16" s="100"/>
      <c r="MG16" s="100"/>
      <c r="MH16" s="100"/>
      <c r="MI16" s="100"/>
      <c r="MJ16" s="100"/>
      <c r="MK16" s="100"/>
      <c r="ML16" s="100"/>
      <c r="MM16" s="100"/>
      <c r="MN16" s="100"/>
      <c r="MO16" s="100"/>
      <c r="MP16" s="100"/>
      <c r="MQ16" s="100"/>
      <c r="MR16" s="100"/>
      <c r="MS16" s="100"/>
      <c r="MT16" s="100"/>
      <c r="MU16" s="100"/>
      <c r="MV16" s="100"/>
      <c r="MW16" s="100"/>
      <c r="MX16" s="100"/>
      <c r="MY16" s="100"/>
      <c r="MZ16" s="100"/>
      <c r="NA16" s="100"/>
      <c r="NB16" s="100"/>
      <c r="NC16" s="100"/>
      <c r="ND16" s="100"/>
      <c r="NE16" s="100"/>
      <c r="NF16" s="100"/>
      <c r="NG16" s="100"/>
      <c r="NH16" s="100"/>
      <c r="NI16" s="100"/>
      <c r="NJ16" s="100"/>
      <c r="NK16" s="100"/>
      <c r="NL16" s="100"/>
      <c r="NM16" s="100"/>
      <c r="NN16" s="100"/>
      <c r="NO16" s="100"/>
      <c r="NP16" s="100"/>
      <c r="NQ16" s="100"/>
      <c r="NR16" s="100"/>
      <c r="NS16" s="100"/>
      <c r="NT16" s="100"/>
      <c r="NU16" s="100"/>
      <c r="NV16" s="100"/>
      <c r="NW16" s="100"/>
      <c r="NX16" s="100"/>
      <c r="NY16" s="100"/>
      <c r="NZ16" s="100"/>
      <c r="OA16" s="100"/>
      <c r="OB16" s="100"/>
      <c r="OC16" s="100"/>
      <c r="OD16" s="100"/>
      <c r="OE16" s="100"/>
      <c r="OF16" s="100"/>
      <c r="OG16" s="100"/>
      <c r="OH16" s="100"/>
      <c r="OI16" s="100"/>
      <c r="OJ16" s="100"/>
      <c r="OK16" s="100"/>
      <c r="OL16" s="100"/>
      <c r="OM16" s="100"/>
      <c r="ON16" s="100"/>
      <c r="OO16" s="100"/>
      <c r="OP16" s="100"/>
      <c r="OQ16" s="100"/>
      <c r="OR16" s="100"/>
      <c r="OS16" s="100"/>
      <c r="OT16" s="100"/>
      <c r="OU16" s="100"/>
      <c r="OV16" s="100"/>
      <c r="OW16" s="100"/>
      <c r="OX16" s="100"/>
      <c r="OY16" s="100"/>
      <c r="OZ16" s="100"/>
      <c r="PA16" s="100"/>
      <c r="PB16" s="100"/>
      <c r="PC16" s="100"/>
      <c r="PD16" s="100"/>
      <c r="PE16" s="100"/>
      <c r="PF16" s="100"/>
      <c r="PG16" s="100"/>
      <c r="PH16" s="100"/>
      <c r="PI16" s="100"/>
      <c r="PJ16" s="100"/>
      <c r="PK16" s="100"/>
      <c r="PL16" s="100"/>
      <c r="PM16" s="100"/>
      <c r="PN16" s="100"/>
      <c r="PO16" s="100"/>
      <c r="PP16" s="100"/>
      <c r="PQ16" s="100"/>
      <c r="PR16" s="100"/>
      <c r="PS16" s="100"/>
      <c r="PT16" s="100"/>
      <c r="PU16" s="100"/>
      <c r="PV16" s="100"/>
      <c r="PW16" s="100"/>
      <c r="PX16" s="100"/>
      <c r="PY16" s="100"/>
      <c r="PZ16" s="100"/>
      <c r="QA16" s="100"/>
      <c r="QB16" s="100"/>
      <c r="QC16" s="100"/>
      <c r="QD16" s="100"/>
      <c r="QE16" s="100"/>
      <c r="QF16" s="100"/>
      <c r="QG16" s="100"/>
      <c r="QH16" s="100"/>
      <c r="QI16" s="100"/>
      <c r="QJ16" s="100"/>
      <c r="QK16" s="100"/>
      <c r="QL16" s="100"/>
      <c r="QM16" s="100"/>
      <c r="QN16" s="100"/>
      <c r="QO16" s="100"/>
      <c r="QP16" s="100"/>
      <c r="QQ16" s="100"/>
      <c r="QR16" s="100"/>
      <c r="QS16" s="100"/>
      <c r="QT16" s="100"/>
      <c r="QU16" s="100"/>
      <c r="QV16" s="100"/>
      <c r="QW16" s="100"/>
      <c r="QX16" s="100"/>
      <c r="QY16" s="100"/>
      <c r="QZ16" s="100"/>
      <c r="RA16" s="100"/>
      <c r="RB16" s="100"/>
      <c r="RC16" s="100"/>
      <c r="RD16" s="100"/>
      <c r="RE16" s="100"/>
      <c r="RF16" s="100"/>
      <c r="RG16" s="100"/>
      <c r="RH16" s="100"/>
      <c r="RI16" s="100"/>
      <c r="RJ16" s="100"/>
      <c r="RK16" s="100"/>
      <c r="RL16" s="100"/>
      <c r="RM16" s="100"/>
      <c r="RN16" s="100"/>
      <c r="RO16" s="100"/>
      <c r="RP16" s="100"/>
      <c r="RQ16" s="100"/>
      <c r="RR16" s="100"/>
      <c r="RS16" s="100"/>
      <c r="RT16" s="100"/>
      <c r="RU16" s="100"/>
      <c r="RV16" s="100"/>
      <c r="RW16" s="100"/>
      <c r="RX16" s="100"/>
      <c r="RY16" s="100"/>
      <c r="RZ16" s="100"/>
      <c r="SA16" s="100"/>
      <c r="SB16" s="100"/>
      <c r="SC16" s="100"/>
      <c r="SD16" s="100"/>
      <c r="SE16" s="100"/>
      <c r="SF16" s="100"/>
      <c r="SG16" s="100"/>
      <c r="SH16" s="100"/>
      <c r="SI16" s="100"/>
      <c r="SJ16" s="100"/>
      <c r="SK16" s="100"/>
      <c r="SL16" s="100"/>
      <c r="SM16" s="100"/>
      <c r="SN16" s="100"/>
      <c r="SO16" s="100"/>
      <c r="SP16" s="100"/>
      <c r="SQ16" s="100"/>
      <c r="SR16" s="100"/>
      <c r="SS16" s="100"/>
      <c r="ST16" s="100"/>
      <c r="SU16" s="100"/>
      <c r="SV16" s="100"/>
      <c r="SW16" s="100"/>
      <c r="SX16" s="100"/>
      <c r="SY16" s="100"/>
      <c r="SZ16" s="100"/>
      <c r="TA16" s="100"/>
      <c r="TB16" s="100"/>
      <c r="TC16" s="100"/>
      <c r="TD16" s="100"/>
      <c r="TE16" s="100"/>
      <c r="TF16" s="100"/>
      <c r="TG16" s="100"/>
      <c r="TH16" s="100"/>
      <c r="TI16" s="100"/>
      <c r="TJ16" s="100"/>
      <c r="TK16" s="100"/>
      <c r="TL16" s="100"/>
      <c r="TM16" s="100"/>
      <c r="TN16" s="100"/>
      <c r="TO16" s="100"/>
      <c r="TP16" s="100"/>
      <c r="TQ16" s="100"/>
      <c r="TR16" s="100"/>
      <c r="TS16" s="100"/>
      <c r="TT16" s="100"/>
      <c r="TU16" s="100"/>
      <c r="TV16" s="100"/>
      <c r="TW16" s="100"/>
      <c r="TX16" s="100"/>
      <c r="TY16" s="100"/>
      <c r="TZ16" s="100"/>
      <c r="UA16" s="100"/>
      <c r="UB16" s="100"/>
      <c r="UC16" s="100"/>
      <c r="UD16" s="100"/>
      <c r="UE16" s="100"/>
      <c r="UF16" s="100"/>
      <c r="UG16" s="100"/>
      <c r="UH16" s="100"/>
      <c r="UI16" s="100"/>
      <c r="UJ16" s="100"/>
      <c r="UK16" s="100"/>
      <c r="UL16" s="100"/>
      <c r="UM16" s="100"/>
      <c r="UN16" s="100"/>
      <c r="UO16" s="100"/>
      <c r="UP16" s="100"/>
      <c r="UQ16" s="100"/>
      <c r="UR16" s="100"/>
      <c r="US16" s="100"/>
      <c r="UT16" s="100"/>
      <c r="UU16" s="100"/>
      <c r="UV16" s="100"/>
      <c r="UW16" s="100"/>
      <c r="UX16" s="100"/>
      <c r="UY16" s="100"/>
      <c r="UZ16" s="100"/>
      <c r="VA16" s="100"/>
      <c r="VB16" s="100"/>
      <c r="VC16" s="100"/>
      <c r="VD16" s="100"/>
      <c r="VE16" s="100"/>
      <c r="VF16" s="100"/>
      <c r="VG16" s="100"/>
      <c r="VH16" s="100"/>
      <c r="VI16" s="100"/>
      <c r="VJ16" s="100"/>
      <c r="VK16" s="100"/>
      <c r="VL16" s="100"/>
      <c r="VM16" s="100"/>
      <c r="VN16" s="100"/>
      <c r="VO16" s="100"/>
      <c r="VP16" s="100"/>
      <c r="VQ16" s="100"/>
      <c r="VR16" s="100"/>
      <c r="VS16" s="100"/>
      <c r="VT16" s="100"/>
      <c r="VU16" s="100"/>
      <c r="VV16" s="100"/>
      <c r="VW16" s="100"/>
      <c r="VX16" s="100"/>
      <c r="VY16" s="100"/>
      <c r="VZ16" s="100"/>
      <c r="WA16" s="100"/>
      <c r="WB16" s="100"/>
      <c r="WC16" s="100"/>
      <c r="WD16" s="100"/>
      <c r="WE16" s="100"/>
      <c r="WF16" s="100"/>
      <c r="WG16" s="100"/>
      <c r="WH16" s="100"/>
      <c r="WI16" s="100"/>
      <c r="WJ16" s="100"/>
      <c r="WK16" s="100"/>
      <c r="WL16" s="100"/>
      <c r="WM16" s="100"/>
      <c r="WN16" s="100"/>
      <c r="WO16" s="100"/>
      <c r="WP16" s="100"/>
      <c r="WQ16" s="100"/>
      <c r="WR16" s="100"/>
      <c r="WS16" s="100"/>
      <c r="WT16" s="100"/>
      <c r="WU16" s="100"/>
      <c r="WV16" s="100"/>
      <c r="WW16" s="100"/>
      <c r="WX16" s="100"/>
      <c r="WY16" s="100"/>
      <c r="WZ16" s="100"/>
      <c r="XA16" s="100"/>
      <c r="XB16" s="100"/>
      <c r="XC16" s="100"/>
      <c r="XD16" s="100"/>
      <c r="XE16" s="100"/>
      <c r="XF16" s="100"/>
      <c r="XG16" s="100"/>
      <c r="XH16" s="100"/>
      <c r="XI16" s="100"/>
      <c r="XJ16" s="100"/>
      <c r="XK16" s="100"/>
      <c r="XL16" s="100"/>
      <c r="XM16" s="100"/>
      <c r="XN16" s="100"/>
      <c r="XO16" s="100"/>
      <c r="XP16" s="100"/>
      <c r="XQ16" s="100"/>
      <c r="XR16" s="100"/>
      <c r="XS16" s="100"/>
      <c r="XT16" s="100"/>
      <c r="XU16" s="100"/>
      <c r="XV16" s="100"/>
      <c r="XW16" s="100"/>
      <c r="XX16" s="100"/>
      <c r="XY16" s="100"/>
      <c r="XZ16" s="100"/>
      <c r="YA16" s="100"/>
      <c r="YB16" s="100"/>
      <c r="YC16" s="100"/>
      <c r="YD16" s="100"/>
      <c r="YE16" s="100"/>
      <c r="YF16" s="100"/>
      <c r="YG16" s="100"/>
      <c r="YH16" s="100"/>
      <c r="YI16" s="100"/>
      <c r="YJ16" s="100"/>
      <c r="YK16" s="100"/>
      <c r="YL16" s="100"/>
      <c r="YM16" s="100"/>
      <c r="YN16" s="100"/>
      <c r="YO16" s="100"/>
      <c r="YP16" s="100"/>
      <c r="YQ16" s="100"/>
      <c r="YR16" s="100"/>
      <c r="YS16" s="100"/>
      <c r="YT16" s="100"/>
      <c r="YU16" s="100"/>
      <c r="YV16" s="100"/>
      <c r="YW16" s="100"/>
      <c r="YX16" s="100"/>
      <c r="YY16" s="100"/>
      <c r="YZ16" s="100"/>
      <c r="ZA16" s="100"/>
      <c r="ZB16" s="100"/>
      <c r="ZC16" s="100"/>
      <c r="ZD16" s="100"/>
      <c r="ZE16" s="100"/>
      <c r="ZF16" s="100"/>
      <c r="ZG16" s="100"/>
      <c r="ZH16" s="100"/>
      <c r="ZI16" s="100"/>
      <c r="ZJ16" s="100"/>
      <c r="ZK16" s="100"/>
      <c r="ZL16" s="100"/>
      <c r="ZM16" s="100"/>
      <c r="ZN16" s="100"/>
      <c r="ZO16" s="100"/>
      <c r="ZP16" s="100"/>
      <c r="ZQ16" s="100"/>
      <c r="ZR16" s="100"/>
      <c r="ZS16" s="100"/>
      <c r="ZT16" s="100"/>
      <c r="ZU16" s="100"/>
      <c r="ZV16" s="100"/>
      <c r="ZW16" s="100"/>
      <c r="ZX16" s="100"/>
      <c r="ZY16" s="100"/>
      <c r="ZZ16" s="100"/>
    </row>
    <row r="17" spans="1:702" ht="15.95" customHeight="1" x14ac:dyDescent="0.25">
      <c r="A17" s="92">
        <v>70390</v>
      </c>
      <c r="B17" s="92" t="s">
        <v>329</v>
      </c>
      <c r="C17" s="121" t="s">
        <v>326</v>
      </c>
      <c r="D17" s="92">
        <v>7</v>
      </c>
      <c r="E17" s="92">
        <v>1</v>
      </c>
      <c r="F17" s="92" t="s">
        <v>322</v>
      </c>
      <c r="G17" s="92">
        <v>912</v>
      </c>
      <c r="H17" s="92" t="s">
        <v>318</v>
      </c>
      <c r="I17" s="92" t="s">
        <v>330</v>
      </c>
      <c r="J17" s="92">
        <v>3</v>
      </c>
      <c r="K17" s="92" t="s">
        <v>12</v>
      </c>
      <c r="L17" s="93">
        <v>28580</v>
      </c>
      <c r="M17" s="93">
        <v>29115</v>
      </c>
      <c r="N17" s="93">
        <v>0</v>
      </c>
      <c r="O17" s="93">
        <v>29115</v>
      </c>
      <c r="P17" s="93">
        <v>29113.42</v>
      </c>
      <c r="Q17" s="93">
        <v>-1.5800000000017462</v>
      </c>
      <c r="R17" s="94">
        <v>1</v>
      </c>
      <c r="S17" s="93">
        <v>0</v>
      </c>
      <c r="T17" s="93">
        <v>0</v>
      </c>
      <c r="U17" s="94">
        <v>0</v>
      </c>
      <c r="V17" s="93">
        <v>0</v>
      </c>
      <c r="W17" s="93">
        <v>0</v>
      </c>
      <c r="X17" s="94">
        <v>0</v>
      </c>
      <c r="Y17" s="93">
        <v>0</v>
      </c>
      <c r="Z17" s="93">
        <v>0</v>
      </c>
      <c r="AA17" s="94">
        <v>0</v>
      </c>
      <c r="AB17" s="93">
        <v>0</v>
      </c>
      <c r="AC17" s="93">
        <v>0</v>
      </c>
      <c r="AD17" s="94">
        <v>0</v>
      </c>
      <c r="AE17" s="93">
        <v>0</v>
      </c>
      <c r="AF17" s="93">
        <v>0</v>
      </c>
      <c r="AG17" s="94">
        <v>0</v>
      </c>
      <c r="AH17" s="93">
        <v>0</v>
      </c>
      <c r="AI17" s="93">
        <v>0</v>
      </c>
      <c r="AJ17" s="94">
        <v>0</v>
      </c>
      <c r="AK17" s="93">
        <v>0</v>
      </c>
      <c r="AL17" s="93">
        <v>0</v>
      </c>
      <c r="AM17" s="94">
        <v>0</v>
      </c>
      <c r="AN17" s="93">
        <v>0</v>
      </c>
      <c r="AO17" s="93">
        <v>0</v>
      </c>
      <c r="AP17" s="94">
        <v>0</v>
      </c>
      <c r="AQ17" s="93">
        <v>0</v>
      </c>
      <c r="AR17" s="93">
        <v>0</v>
      </c>
      <c r="AS17" s="94">
        <v>0</v>
      </c>
      <c r="AT17" s="93">
        <v>0</v>
      </c>
      <c r="AU17" s="93">
        <v>0</v>
      </c>
      <c r="AV17" s="94">
        <v>0</v>
      </c>
      <c r="AW17" s="93">
        <v>0</v>
      </c>
      <c r="AX17" s="93">
        <v>0</v>
      </c>
      <c r="AY17" s="94">
        <v>0</v>
      </c>
      <c r="AZ17" s="93">
        <v>0</v>
      </c>
      <c r="BA17" s="93">
        <v>0</v>
      </c>
      <c r="BB17" s="94">
        <v>0</v>
      </c>
      <c r="BC17" s="93">
        <v>0</v>
      </c>
      <c r="BD17" s="93">
        <v>0</v>
      </c>
      <c r="BE17" s="94">
        <v>0</v>
      </c>
      <c r="BF17" s="93">
        <v>0</v>
      </c>
      <c r="BG17" s="93">
        <v>0</v>
      </c>
      <c r="BH17" s="94">
        <v>0</v>
      </c>
      <c r="BI17" s="93">
        <v>29115</v>
      </c>
      <c r="BJ17" s="93">
        <v>29113.42</v>
      </c>
      <c r="BK17" s="94">
        <v>1</v>
      </c>
      <c r="BL17" s="93">
        <v>0</v>
      </c>
      <c r="BM17" s="93">
        <v>0</v>
      </c>
      <c r="BN17" s="94">
        <v>0</v>
      </c>
      <c r="BO17" s="93">
        <v>0</v>
      </c>
      <c r="BP17" s="93">
        <v>0</v>
      </c>
      <c r="BQ17" s="94">
        <v>0</v>
      </c>
      <c r="BR17" s="93">
        <v>0</v>
      </c>
      <c r="BS17" s="93">
        <v>0</v>
      </c>
      <c r="BT17" s="94">
        <v>0</v>
      </c>
      <c r="BU17" s="93">
        <v>0</v>
      </c>
      <c r="BV17" s="93">
        <v>0</v>
      </c>
      <c r="BW17" s="94">
        <v>0</v>
      </c>
      <c r="BX17" s="93">
        <v>0</v>
      </c>
      <c r="BY17" s="93">
        <v>0</v>
      </c>
      <c r="BZ17" s="94">
        <v>0</v>
      </c>
      <c r="CA17" s="93">
        <v>0</v>
      </c>
      <c r="CB17" s="93">
        <v>0</v>
      </c>
      <c r="CC17" s="94">
        <v>0</v>
      </c>
      <c r="CD17" s="93">
        <v>0</v>
      </c>
      <c r="CE17" s="93">
        <v>0</v>
      </c>
      <c r="CF17" s="94">
        <v>0</v>
      </c>
      <c r="CG17" s="93">
        <v>0</v>
      </c>
      <c r="CH17" s="93">
        <v>0</v>
      </c>
      <c r="CI17" s="94">
        <v>0</v>
      </c>
      <c r="CJ17" s="93">
        <v>0</v>
      </c>
      <c r="CK17" s="93">
        <v>0</v>
      </c>
      <c r="CL17" s="94">
        <v>0</v>
      </c>
      <c r="CM17" s="93">
        <v>0</v>
      </c>
      <c r="CN17" s="93">
        <v>0</v>
      </c>
      <c r="CO17" s="94">
        <v>0</v>
      </c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93"/>
      <c r="DB17" s="93"/>
      <c r="DC17" s="93"/>
      <c r="DD17" s="93"/>
      <c r="DE17" s="93"/>
      <c r="DF17" s="93"/>
      <c r="DG17" s="93"/>
      <c r="DH17" s="93"/>
      <c r="DI17" s="93"/>
      <c r="DJ17" s="93"/>
      <c r="DK17" s="93"/>
      <c r="DL17" s="93"/>
      <c r="DM17" s="93"/>
      <c r="DN17" s="93"/>
      <c r="DO17" s="93"/>
      <c r="DP17" s="93"/>
      <c r="DQ17" s="93"/>
      <c r="DR17" s="93"/>
      <c r="DS17" s="93"/>
      <c r="DT17" s="93"/>
      <c r="DU17" s="93"/>
      <c r="DV17" s="93"/>
      <c r="DW17" s="93"/>
      <c r="DX17" s="93"/>
      <c r="DY17" s="93"/>
      <c r="DZ17" s="93"/>
      <c r="EA17" s="93"/>
      <c r="EB17" s="93"/>
      <c r="EC17" s="93"/>
      <c r="ED17" s="93"/>
      <c r="EE17" s="93"/>
      <c r="EF17" s="93"/>
      <c r="EG17" s="93"/>
      <c r="EH17" s="93"/>
      <c r="EI17" s="93"/>
      <c r="EJ17" s="93"/>
      <c r="EK17" s="93"/>
      <c r="EL17" s="93"/>
      <c r="EM17" s="93"/>
      <c r="EN17" s="93"/>
      <c r="EO17" s="93"/>
      <c r="EP17" s="93"/>
      <c r="EQ17" s="93"/>
      <c r="ER17" s="93"/>
      <c r="ES17" s="93"/>
      <c r="ET17" s="93"/>
      <c r="EU17" s="93"/>
      <c r="EV17" s="93"/>
      <c r="EW17" s="93"/>
      <c r="EX17" s="93"/>
      <c r="EY17" s="93"/>
      <c r="EZ17" s="93"/>
      <c r="FA17" s="93"/>
      <c r="FB17" s="93"/>
      <c r="FC17" s="93"/>
      <c r="FD17" s="93"/>
      <c r="FE17" s="93"/>
      <c r="FF17" s="93"/>
      <c r="FG17" s="93"/>
      <c r="FH17" s="93"/>
      <c r="FI17" s="93"/>
      <c r="FJ17" s="93"/>
      <c r="FK17" s="93"/>
      <c r="FL17" s="93"/>
      <c r="FM17" s="93"/>
      <c r="FN17" s="93"/>
      <c r="FO17" s="93"/>
      <c r="FP17" s="93"/>
      <c r="FQ17" s="93"/>
      <c r="FR17" s="93"/>
      <c r="FS17" s="93"/>
      <c r="FT17" s="93"/>
      <c r="FU17" s="93"/>
      <c r="FV17" s="93"/>
      <c r="FW17" s="93"/>
      <c r="FX17" s="93"/>
      <c r="FY17" s="93"/>
      <c r="FZ17" s="93"/>
      <c r="GA17" s="93"/>
      <c r="GB17" s="93"/>
      <c r="GC17" s="93"/>
      <c r="GD17" s="93"/>
      <c r="GE17" s="93"/>
      <c r="GF17" s="93"/>
      <c r="GG17" s="93"/>
      <c r="GH17" s="93"/>
      <c r="GI17" s="93"/>
      <c r="GJ17" s="93"/>
      <c r="GK17" s="93"/>
      <c r="GL17" s="93"/>
      <c r="GM17" s="93"/>
      <c r="GN17" s="93"/>
      <c r="GO17" s="93"/>
      <c r="GP17" s="93"/>
      <c r="GQ17" s="93"/>
      <c r="GR17" s="93"/>
      <c r="GS17" s="93"/>
      <c r="GT17" s="93"/>
      <c r="GU17" s="93"/>
      <c r="GV17" s="93"/>
      <c r="GW17" s="93"/>
      <c r="GX17" s="93"/>
      <c r="GY17" s="93"/>
      <c r="GZ17" s="93"/>
      <c r="HA17" s="93"/>
      <c r="HB17" s="93"/>
      <c r="HC17" s="93"/>
      <c r="HD17" s="93"/>
      <c r="HE17" s="93"/>
      <c r="HF17" s="93"/>
      <c r="HG17" s="93"/>
      <c r="HH17" s="93"/>
      <c r="HI17" s="93"/>
      <c r="HJ17" s="93"/>
      <c r="HK17" s="93"/>
      <c r="HL17" s="93"/>
      <c r="HM17" s="93"/>
      <c r="HN17" s="93"/>
      <c r="HO17" s="93"/>
      <c r="HP17" s="93"/>
      <c r="HQ17" s="93"/>
      <c r="HR17" s="93"/>
      <c r="HS17" s="93"/>
      <c r="HT17" s="93"/>
      <c r="HU17" s="93"/>
      <c r="HV17" s="93"/>
      <c r="HW17" s="93"/>
      <c r="HX17" s="93"/>
      <c r="HY17" s="93"/>
      <c r="HZ17" s="93"/>
      <c r="IA17" s="93"/>
      <c r="IB17" s="93"/>
      <c r="IC17" s="93"/>
      <c r="ID17" s="93"/>
      <c r="IE17" s="93"/>
      <c r="IF17" s="93"/>
      <c r="IG17" s="93"/>
      <c r="IH17" s="93"/>
      <c r="II17" s="93"/>
      <c r="IJ17" s="93"/>
      <c r="IK17" s="93"/>
      <c r="IL17" s="93"/>
      <c r="IM17" s="93"/>
      <c r="IN17" s="93"/>
      <c r="IO17" s="93"/>
      <c r="IP17" s="93"/>
      <c r="IQ17" s="93"/>
      <c r="IR17" s="93"/>
      <c r="IS17" s="93"/>
      <c r="IT17" s="93"/>
      <c r="IU17" s="93"/>
      <c r="IV17" s="93"/>
      <c r="IW17" s="93"/>
      <c r="IX17" s="93"/>
      <c r="IY17" s="93"/>
      <c r="IZ17" s="93"/>
      <c r="JA17" s="93"/>
      <c r="JB17" s="93"/>
      <c r="JC17" s="93"/>
      <c r="JD17" s="93"/>
      <c r="JE17" s="93"/>
      <c r="JF17" s="93"/>
      <c r="JG17" s="93"/>
      <c r="JH17" s="93"/>
      <c r="JI17" s="93"/>
      <c r="JJ17" s="93"/>
      <c r="JK17" s="93"/>
      <c r="JL17" s="93"/>
      <c r="JM17" s="93"/>
      <c r="JN17" s="93"/>
      <c r="JO17" s="93"/>
      <c r="JP17" s="93"/>
      <c r="JQ17" s="93"/>
      <c r="JR17" s="93"/>
      <c r="JS17" s="93"/>
      <c r="JT17" s="93"/>
      <c r="JU17" s="93"/>
      <c r="JV17" s="93"/>
      <c r="JW17" s="93"/>
      <c r="JX17" s="93"/>
      <c r="JY17" s="93"/>
      <c r="JZ17" s="93"/>
      <c r="KA17" s="93"/>
      <c r="KB17" s="93"/>
      <c r="KC17" s="93"/>
      <c r="KD17" s="93"/>
      <c r="KE17" s="93"/>
      <c r="KF17" s="93"/>
      <c r="KG17" s="93"/>
      <c r="KH17" s="93"/>
      <c r="KI17" s="93"/>
      <c r="KJ17" s="93"/>
      <c r="KK17" s="93"/>
      <c r="KL17" s="93"/>
      <c r="KM17" s="93"/>
      <c r="KN17" s="93"/>
      <c r="KO17" s="93"/>
      <c r="KP17" s="93"/>
      <c r="KQ17" s="93"/>
      <c r="KR17" s="93"/>
      <c r="KS17" s="93"/>
      <c r="KT17" s="93"/>
      <c r="KU17" s="93"/>
      <c r="KV17" s="93"/>
      <c r="KW17" s="93"/>
      <c r="KX17" s="93"/>
      <c r="KY17" s="93"/>
      <c r="KZ17" s="93"/>
      <c r="LA17" s="93"/>
      <c r="LB17" s="93"/>
      <c r="LC17" s="93"/>
      <c r="LD17" s="93"/>
      <c r="LE17" s="93"/>
      <c r="LF17" s="93"/>
      <c r="LG17" s="93"/>
      <c r="LH17" s="93"/>
      <c r="LI17" s="93"/>
      <c r="LJ17" s="93"/>
      <c r="LK17" s="93"/>
      <c r="LL17" s="93"/>
      <c r="LM17" s="93"/>
      <c r="LN17" s="93"/>
      <c r="LO17" s="93"/>
      <c r="LP17" s="93"/>
      <c r="LQ17" s="93"/>
      <c r="LR17" s="93"/>
      <c r="LS17" s="93"/>
      <c r="LT17" s="93"/>
      <c r="LU17" s="93"/>
      <c r="LV17" s="93"/>
      <c r="LW17" s="93"/>
      <c r="LX17" s="93"/>
      <c r="LY17" s="93"/>
      <c r="LZ17" s="93"/>
      <c r="MA17" s="93"/>
      <c r="MB17" s="93"/>
      <c r="MC17" s="93"/>
      <c r="MD17" s="93"/>
      <c r="ME17" s="93"/>
      <c r="MF17" s="93"/>
      <c r="MG17" s="93"/>
      <c r="MH17" s="93"/>
      <c r="MI17" s="93"/>
      <c r="MJ17" s="93"/>
      <c r="MK17" s="93"/>
      <c r="ML17" s="93"/>
      <c r="MM17" s="93"/>
      <c r="MN17" s="93"/>
      <c r="MO17" s="93"/>
      <c r="MP17" s="93"/>
      <c r="MQ17" s="93"/>
      <c r="MR17" s="93"/>
      <c r="MS17" s="93"/>
      <c r="MT17" s="93"/>
      <c r="MU17" s="93"/>
      <c r="MV17" s="93"/>
      <c r="MW17" s="93"/>
      <c r="MX17" s="93"/>
      <c r="MY17" s="93"/>
      <c r="MZ17" s="93"/>
      <c r="NA17" s="93"/>
      <c r="NB17" s="93"/>
      <c r="NC17" s="93"/>
      <c r="ND17" s="93"/>
      <c r="NE17" s="93"/>
      <c r="NF17" s="93"/>
      <c r="NG17" s="93"/>
      <c r="NH17" s="93"/>
      <c r="NI17" s="93"/>
      <c r="NJ17" s="93"/>
      <c r="NK17" s="93"/>
      <c r="NL17" s="93"/>
      <c r="NM17" s="93"/>
      <c r="NN17" s="93"/>
      <c r="NO17" s="93"/>
      <c r="NP17" s="93"/>
      <c r="NQ17" s="93"/>
      <c r="NR17" s="93"/>
      <c r="NS17" s="93"/>
      <c r="NT17" s="93"/>
      <c r="NU17" s="93"/>
      <c r="NV17" s="93"/>
      <c r="NW17" s="93"/>
      <c r="NX17" s="93"/>
      <c r="NY17" s="93"/>
      <c r="NZ17" s="93"/>
      <c r="OA17" s="93"/>
      <c r="OB17" s="93"/>
      <c r="OC17" s="93"/>
      <c r="OD17" s="93"/>
      <c r="OE17" s="93"/>
      <c r="OF17" s="93"/>
      <c r="OG17" s="93"/>
      <c r="OH17" s="93"/>
      <c r="OI17" s="93"/>
      <c r="OJ17" s="93"/>
      <c r="OK17" s="93"/>
      <c r="OL17" s="93"/>
      <c r="OM17" s="93"/>
      <c r="ON17" s="93"/>
      <c r="OO17" s="93"/>
      <c r="OP17" s="93"/>
      <c r="OQ17" s="93"/>
      <c r="OR17" s="93"/>
      <c r="OS17" s="93"/>
      <c r="OT17" s="93"/>
      <c r="OU17" s="93"/>
      <c r="OV17" s="93"/>
      <c r="OW17" s="93"/>
      <c r="OX17" s="93"/>
      <c r="OY17" s="93"/>
      <c r="OZ17" s="93"/>
      <c r="PA17" s="93"/>
      <c r="PB17" s="93"/>
      <c r="PC17" s="93"/>
      <c r="PD17" s="93"/>
      <c r="PE17" s="93"/>
      <c r="PF17" s="93"/>
      <c r="PG17" s="93"/>
      <c r="PH17" s="93"/>
      <c r="PI17" s="93"/>
      <c r="PJ17" s="93"/>
      <c r="PK17" s="93"/>
      <c r="PL17" s="93"/>
      <c r="PM17" s="93"/>
      <c r="PN17" s="93"/>
      <c r="PO17" s="93"/>
      <c r="PP17" s="93"/>
      <c r="PQ17" s="93"/>
      <c r="PR17" s="93"/>
      <c r="PS17" s="93"/>
      <c r="PT17" s="93"/>
      <c r="PU17" s="93"/>
      <c r="PV17" s="93"/>
      <c r="PW17" s="93"/>
      <c r="PX17" s="93"/>
      <c r="PY17" s="93"/>
      <c r="PZ17" s="93"/>
      <c r="QA17" s="93"/>
      <c r="QB17" s="93"/>
      <c r="QC17" s="93"/>
      <c r="QD17" s="93"/>
      <c r="QE17" s="93"/>
      <c r="QF17" s="93"/>
      <c r="QG17" s="93"/>
      <c r="QH17" s="93"/>
      <c r="QI17" s="93"/>
      <c r="QJ17" s="93"/>
      <c r="QK17" s="93"/>
      <c r="QL17" s="93"/>
      <c r="QM17" s="93"/>
      <c r="QN17" s="93"/>
      <c r="QO17" s="93"/>
      <c r="QP17" s="93"/>
      <c r="QQ17" s="93"/>
      <c r="QR17" s="93"/>
      <c r="QS17" s="93"/>
      <c r="QT17" s="93"/>
      <c r="QU17" s="93"/>
      <c r="QV17" s="93"/>
      <c r="QW17" s="93"/>
      <c r="QX17" s="93"/>
      <c r="QY17" s="93"/>
      <c r="QZ17" s="93"/>
      <c r="RA17" s="93"/>
      <c r="RB17" s="93"/>
      <c r="RC17" s="93"/>
      <c r="RD17" s="93"/>
      <c r="RE17" s="93"/>
      <c r="RF17" s="93"/>
      <c r="RG17" s="93"/>
      <c r="RH17" s="93"/>
      <c r="RI17" s="93"/>
      <c r="RJ17" s="93"/>
      <c r="RK17" s="93"/>
      <c r="RL17" s="93"/>
      <c r="RM17" s="93"/>
      <c r="RN17" s="93"/>
      <c r="RO17" s="93"/>
      <c r="RP17" s="93"/>
      <c r="RQ17" s="93"/>
      <c r="RR17" s="93"/>
      <c r="RS17" s="93"/>
      <c r="RT17" s="93"/>
      <c r="RU17" s="93"/>
      <c r="RV17" s="93"/>
      <c r="RW17" s="93"/>
      <c r="RX17" s="93"/>
      <c r="RY17" s="93"/>
      <c r="RZ17" s="93"/>
      <c r="SA17" s="93"/>
      <c r="SB17" s="93"/>
      <c r="SC17" s="93"/>
      <c r="SD17" s="93"/>
      <c r="SE17" s="93"/>
      <c r="SF17" s="93"/>
      <c r="SG17" s="93"/>
      <c r="SH17" s="93"/>
      <c r="SI17" s="93"/>
      <c r="SJ17" s="93"/>
      <c r="SK17" s="93"/>
      <c r="SL17" s="93"/>
      <c r="SM17" s="93"/>
      <c r="SN17" s="93"/>
      <c r="SO17" s="93"/>
      <c r="SP17" s="93"/>
      <c r="SQ17" s="93"/>
      <c r="SR17" s="93"/>
      <c r="SS17" s="93"/>
      <c r="ST17" s="93"/>
      <c r="SU17" s="93"/>
      <c r="SV17" s="93"/>
      <c r="SW17" s="93"/>
      <c r="SX17" s="93"/>
      <c r="SY17" s="93"/>
      <c r="SZ17" s="93"/>
      <c r="TA17" s="93"/>
      <c r="TB17" s="93"/>
      <c r="TC17" s="93"/>
      <c r="TD17" s="93"/>
      <c r="TE17" s="93"/>
      <c r="TF17" s="93"/>
      <c r="TG17" s="93"/>
      <c r="TH17" s="93"/>
      <c r="TI17" s="93"/>
      <c r="TJ17" s="93"/>
      <c r="TK17" s="93"/>
      <c r="TL17" s="93"/>
      <c r="TM17" s="93"/>
      <c r="TN17" s="93"/>
      <c r="TO17" s="93"/>
      <c r="TP17" s="93"/>
      <c r="TQ17" s="93"/>
      <c r="TR17" s="93"/>
      <c r="TS17" s="93"/>
      <c r="TT17" s="93"/>
      <c r="TU17" s="93"/>
      <c r="TV17" s="93"/>
      <c r="TW17" s="93"/>
      <c r="TX17" s="93"/>
      <c r="TY17" s="93"/>
      <c r="TZ17" s="93"/>
      <c r="UA17" s="93"/>
      <c r="UB17" s="93"/>
      <c r="UC17" s="93"/>
      <c r="UD17" s="93"/>
      <c r="UE17" s="93"/>
      <c r="UF17" s="93"/>
      <c r="UG17" s="93"/>
      <c r="UH17" s="93"/>
      <c r="UI17" s="93"/>
      <c r="UJ17" s="93"/>
      <c r="UK17" s="93"/>
      <c r="UL17" s="93"/>
      <c r="UM17" s="93"/>
      <c r="UN17" s="93"/>
      <c r="UO17" s="93"/>
      <c r="UP17" s="93"/>
      <c r="UQ17" s="93"/>
      <c r="UR17" s="93"/>
      <c r="US17" s="93"/>
      <c r="UT17" s="93"/>
      <c r="UU17" s="93"/>
      <c r="UV17" s="93"/>
      <c r="UW17" s="93"/>
      <c r="UX17" s="93"/>
      <c r="UY17" s="93"/>
      <c r="UZ17" s="93"/>
      <c r="VA17" s="93"/>
      <c r="VB17" s="93"/>
      <c r="VC17" s="93"/>
      <c r="VD17" s="93"/>
      <c r="VE17" s="93"/>
      <c r="VF17" s="93"/>
      <c r="VG17" s="93"/>
      <c r="VH17" s="93"/>
      <c r="VI17" s="93"/>
      <c r="VJ17" s="93"/>
      <c r="VK17" s="93"/>
      <c r="VL17" s="93"/>
      <c r="VM17" s="93"/>
      <c r="VN17" s="93"/>
      <c r="VO17" s="93"/>
      <c r="VP17" s="93"/>
      <c r="VQ17" s="93"/>
      <c r="VR17" s="93"/>
      <c r="VS17" s="93"/>
      <c r="VT17" s="93"/>
      <c r="VU17" s="93"/>
      <c r="VV17" s="93"/>
      <c r="VW17" s="93"/>
      <c r="VX17" s="93"/>
      <c r="VY17" s="93"/>
      <c r="VZ17" s="93"/>
      <c r="WA17" s="93"/>
      <c r="WB17" s="93"/>
      <c r="WC17" s="93"/>
      <c r="WD17" s="93"/>
      <c r="WE17" s="93"/>
      <c r="WF17" s="93"/>
      <c r="WG17" s="93"/>
      <c r="WH17" s="93"/>
      <c r="WI17" s="93"/>
      <c r="WJ17" s="93"/>
      <c r="WK17" s="93"/>
      <c r="WL17" s="93"/>
      <c r="WM17" s="93"/>
      <c r="WN17" s="93"/>
      <c r="WO17" s="93"/>
      <c r="WP17" s="93"/>
      <c r="WQ17" s="93"/>
      <c r="WR17" s="93"/>
      <c r="WS17" s="93"/>
      <c r="WT17" s="93"/>
      <c r="WU17" s="93"/>
      <c r="WV17" s="93"/>
      <c r="WW17" s="93"/>
      <c r="WX17" s="93"/>
      <c r="WY17" s="93"/>
      <c r="WZ17" s="93"/>
      <c r="XA17" s="93"/>
      <c r="XB17" s="93"/>
      <c r="XC17" s="93"/>
      <c r="XD17" s="93"/>
      <c r="XE17" s="93"/>
      <c r="XF17" s="93"/>
      <c r="XG17" s="93"/>
      <c r="XH17" s="93"/>
      <c r="XI17" s="93"/>
      <c r="XJ17" s="93"/>
      <c r="XK17" s="93"/>
      <c r="XL17" s="93"/>
      <c r="XM17" s="93"/>
      <c r="XN17" s="93"/>
      <c r="XO17" s="93"/>
      <c r="XP17" s="93"/>
      <c r="XQ17" s="93"/>
      <c r="XR17" s="93"/>
      <c r="XS17" s="93"/>
      <c r="XT17" s="93"/>
      <c r="XU17" s="93"/>
      <c r="XV17" s="93"/>
      <c r="XW17" s="93"/>
      <c r="XX17" s="93"/>
      <c r="XY17" s="93"/>
      <c r="XZ17" s="93"/>
      <c r="YA17" s="93"/>
      <c r="YB17" s="93"/>
      <c r="YC17" s="93"/>
      <c r="YD17" s="93"/>
      <c r="YE17" s="93"/>
      <c r="YF17" s="93"/>
      <c r="YG17" s="93"/>
      <c r="YH17" s="93"/>
      <c r="YI17" s="93"/>
      <c r="YJ17" s="93"/>
      <c r="YK17" s="93"/>
      <c r="YL17" s="93"/>
      <c r="YM17" s="93"/>
      <c r="YN17" s="93"/>
      <c r="YO17" s="93"/>
      <c r="YP17" s="93"/>
      <c r="YQ17" s="93"/>
      <c r="YR17" s="93"/>
      <c r="YS17" s="93"/>
      <c r="YT17" s="93"/>
      <c r="YU17" s="93"/>
      <c r="YV17" s="93"/>
      <c r="YW17" s="93"/>
      <c r="YX17" s="93"/>
      <c r="YY17" s="93"/>
      <c r="YZ17" s="93"/>
      <c r="ZA17" s="93"/>
      <c r="ZB17" s="93"/>
      <c r="ZC17" s="93"/>
      <c r="ZD17" s="93"/>
      <c r="ZE17" s="93"/>
      <c r="ZF17" s="93"/>
      <c r="ZG17" s="93"/>
      <c r="ZH17" s="93"/>
      <c r="ZI17" s="93"/>
      <c r="ZJ17" s="93"/>
      <c r="ZK17" s="93"/>
      <c r="ZL17" s="93"/>
      <c r="ZM17" s="93"/>
      <c r="ZN17" s="93"/>
      <c r="ZO17" s="93"/>
      <c r="ZP17" s="93"/>
      <c r="ZQ17" s="93"/>
      <c r="ZR17" s="93"/>
      <c r="ZS17" s="93"/>
      <c r="ZT17" s="93"/>
      <c r="ZU17" s="93"/>
      <c r="ZV17" s="93"/>
      <c r="ZW17" s="93"/>
      <c r="ZX17" s="93"/>
      <c r="ZY17" s="93"/>
      <c r="ZZ17" s="93"/>
    </row>
    <row r="18" spans="1:702" s="131" customFormat="1" ht="15.95" customHeight="1" x14ac:dyDescent="0.25">
      <c r="A18" s="127">
        <v>70395</v>
      </c>
      <c r="B18" s="127" t="s">
        <v>329</v>
      </c>
      <c r="C18" s="128" t="s">
        <v>326</v>
      </c>
      <c r="D18" s="127">
        <v>7</v>
      </c>
      <c r="E18" s="127">
        <v>1</v>
      </c>
      <c r="F18" s="127" t="s">
        <v>322</v>
      </c>
      <c r="G18" s="127">
        <v>912</v>
      </c>
      <c r="H18" s="127" t="s">
        <v>318</v>
      </c>
      <c r="I18" s="127" t="s">
        <v>330</v>
      </c>
      <c r="J18" s="127">
        <v>31</v>
      </c>
      <c r="K18" s="127" t="s">
        <v>13</v>
      </c>
      <c r="L18" s="129">
        <v>28580</v>
      </c>
      <c r="M18" s="129">
        <v>29115</v>
      </c>
      <c r="N18" s="129">
        <v>0</v>
      </c>
      <c r="O18" s="129">
        <v>29115</v>
      </c>
      <c r="P18" s="129">
        <v>29113.42</v>
      </c>
      <c r="Q18" s="129">
        <v>-1.5800000000017462</v>
      </c>
      <c r="R18" s="130">
        <v>1</v>
      </c>
      <c r="S18" s="129">
        <v>0</v>
      </c>
      <c r="T18" s="129">
        <v>0</v>
      </c>
      <c r="U18" s="130">
        <v>0</v>
      </c>
      <c r="V18" s="129">
        <v>0</v>
      </c>
      <c r="W18" s="129">
        <v>0</v>
      </c>
      <c r="X18" s="130">
        <v>0</v>
      </c>
      <c r="Y18" s="129">
        <v>0</v>
      </c>
      <c r="Z18" s="129">
        <v>0</v>
      </c>
      <c r="AA18" s="130">
        <v>0</v>
      </c>
      <c r="AB18" s="129">
        <v>0</v>
      </c>
      <c r="AC18" s="129">
        <v>0</v>
      </c>
      <c r="AD18" s="130">
        <v>0</v>
      </c>
      <c r="AE18" s="129">
        <v>0</v>
      </c>
      <c r="AF18" s="129">
        <v>0</v>
      </c>
      <c r="AG18" s="130">
        <v>0</v>
      </c>
      <c r="AH18" s="129">
        <v>0</v>
      </c>
      <c r="AI18" s="129">
        <v>0</v>
      </c>
      <c r="AJ18" s="130">
        <v>0</v>
      </c>
      <c r="AK18" s="129">
        <v>0</v>
      </c>
      <c r="AL18" s="129">
        <v>0</v>
      </c>
      <c r="AM18" s="130">
        <v>0</v>
      </c>
      <c r="AN18" s="129">
        <v>0</v>
      </c>
      <c r="AO18" s="129">
        <v>0</v>
      </c>
      <c r="AP18" s="130">
        <v>0</v>
      </c>
      <c r="AQ18" s="129">
        <v>0</v>
      </c>
      <c r="AR18" s="129">
        <v>0</v>
      </c>
      <c r="AS18" s="130">
        <v>0</v>
      </c>
      <c r="AT18" s="129">
        <v>0</v>
      </c>
      <c r="AU18" s="129">
        <v>0</v>
      </c>
      <c r="AV18" s="130">
        <v>0</v>
      </c>
      <c r="AW18" s="129">
        <v>0</v>
      </c>
      <c r="AX18" s="129">
        <v>0</v>
      </c>
      <c r="AY18" s="130">
        <v>0</v>
      </c>
      <c r="AZ18" s="129">
        <v>0</v>
      </c>
      <c r="BA18" s="129">
        <v>0</v>
      </c>
      <c r="BB18" s="130">
        <v>0</v>
      </c>
      <c r="BC18" s="129">
        <v>0</v>
      </c>
      <c r="BD18" s="129">
        <v>0</v>
      </c>
      <c r="BE18" s="130">
        <v>0</v>
      </c>
      <c r="BF18" s="129">
        <v>0</v>
      </c>
      <c r="BG18" s="129">
        <v>0</v>
      </c>
      <c r="BH18" s="130">
        <v>0</v>
      </c>
      <c r="BI18" s="129">
        <v>29115</v>
      </c>
      <c r="BJ18" s="129">
        <v>29113.42</v>
      </c>
      <c r="BK18" s="130">
        <v>1</v>
      </c>
      <c r="BL18" s="129">
        <v>0</v>
      </c>
      <c r="BM18" s="129">
        <v>0</v>
      </c>
      <c r="BN18" s="130">
        <v>0</v>
      </c>
      <c r="BO18" s="129">
        <v>0</v>
      </c>
      <c r="BP18" s="129">
        <v>0</v>
      </c>
      <c r="BQ18" s="130">
        <v>0</v>
      </c>
      <c r="BR18" s="129">
        <v>0</v>
      </c>
      <c r="BS18" s="129">
        <v>0</v>
      </c>
      <c r="BT18" s="130">
        <v>0</v>
      </c>
      <c r="BU18" s="129">
        <v>0</v>
      </c>
      <c r="BV18" s="129">
        <v>0</v>
      </c>
      <c r="BW18" s="130">
        <v>0</v>
      </c>
      <c r="BX18" s="129">
        <v>0</v>
      </c>
      <c r="BY18" s="129">
        <v>0</v>
      </c>
      <c r="BZ18" s="130">
        <v>0</v>
      </c>
      <c r="CA18" s="129">
        <v>0</v>
      </c>
      <c r="CB18" s="129">
        <v>0</v>
      </c>
      <c r="CC18" s="130">
        <v>0</v>
      </c>
      <c r="CD18" s="129">
        <v>0</v>
      </c>
      <c r="CE18" s="129">
        <v>0</v>
      </c>
      <c r="CF18" s="130">
        <v>0</v>
      </c>
      <c r="CG18" s="129">
        <v>0</v>
      </c>
      <c r="CH18" s="129">
        <v>0</v>
      </c>
      <c r="CI18" s="130">
        <v>0</v>
      </c>
      <c r="CJ18" s="129">
        <v>0</v>
      </c>
      <c r="CK18" s="129">
        <v>0</v>
      </c>
      <c r="CL18" s="130">
        <v>0</v>
      </c>
      <c r="CM18" s="129">
        <v>0</v>
      </c>
      <c r="CN18" s="129">
        <v>0</v>
      </c>
      <c r="CO18" s="130">
        <v>0</v>
      </c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29"/>
      <c r="DN18" s="129"/>
      <c r="DO18" s="129"/>
      <c r="DP18" s="129"/>
      <c r="DQ18" s="129"/>
      <c r="DR18" s="129"/>
      <c r="DS18" s="129"/>
      <c r="DT18" s="129"/>
      <c r="DU18" s="129"/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29"/>
      <c r="EU18" s="129"/>
      <c r="EV18" s="129"/>
      <c r="EW18" s="129"/>
      <c r="EX18" s="129"/>
      <c r="EY18" s="129"/>
      <c r="EZ18" s="129"/>
      <c r="FA18" s="129"/>
      <c r="FB18" s="129"/>
      <c r="FC18" s="129"/>
      <c r="FD18" s="129"/>
      <c r="FE18" s="129"/>
      <c r="FF18" s="129"/>
      <c r="FG18" s="129"/>
      <c r="FH18" s="129"/>
      <c r="FI18" s="129"/>
      <c r="FJ18" s="129"/>
      <c r="FK18" s="129"/>
      <c r="FL18" s="129"/>
      <c r="FM18" s="129"/>
      <c r="FN18" s="129"/>
      <c r="FO18" s="129"/>
      <c r="FP18" s="129"/>
      <c r="FQ18" s="129"/>
      <c r="FR18" s="129"/>
      <c r="FS18" s="129"/>
      <c r="FT18" s="129"/>
      <c r="FU18" s="129"/>
      <c r="FV18" s="129"/>
      <c r="FW18" s="129"/>
      <c r="FX18" s="129"/>
      <c r="FY18" s="129"/>
      <c r="FZ18" s="129"/>
      <c r="GA18" s="129"/>
      <c r="GB18" s="129"/>
      <c r="GC18" s="129"/>
      <c r="GD18" s="129"/>
      <c r="GE18" s="129"/>
      <c r="GF18" s="129"/>
      <c r="GG18" s="129"/>
      <c r="GH18" s="129"/>
      <c r="GI18" s="129"/>
      <c r="GJ18" s="129"/>
      <c r="GK18" s="129"/>
      <c r="GL18" s="129"/>
      <c r="GM18" s="129"/>
      <c r="GN18" s="129"/>
      <c r="GO18" s="129"/>
      <c r="GP18" s="129"/>
      <c r="GQ18" s="129"/>
      <c r="GR18" s="129"/>
      <c r="GS18" s="129"/>
      <c r="GT18" s="129"/>
      <c r="GU18" s="129"/>
      <c r="GV18" s="129"/>
      <c r="GW18" s="129"/>
      <c r="GX18" s="129"/>
      <c r="GY18" s="129"/>
      <c r="GZ18" s="129"/>
      <c r="HA18" s="129"/>
      <c r="HB18" s="129"/>
      <c r="HC18" s="129"/>
      <c r="HD18" s="129"/>
      <c r="HE18" s="129"/>
      <c r="HF18" s="129"/>
      <c r="HG18" s="129"/>
      <c r="HH18" s="129"/>
      <c r="HI18" s="129"/>
      <c r="HJ18" s="129"/>
      <c r="HK18" s="129"/>
      <c r="HL18" s="129"/>
      <c r="HM18" s="129"/>
      <c r="HN18" s="129"/>
      <c r="HO18" s="129"/>
      <c r="HP18" s="129"/>
      <c r="HQ18" s="129"/>
      <c r="HR18" s="129"/>
      <c r="HS18" s="129"/>
      <c r="HT18" s="129"/>
      <c r="HU18" s="129"/>
      <c r="HV18" s="129"/>
      <c r="HW18" s="129"/>
      <c r="HX18" s="129"/>
      <c r="HY18" s="129"/>
      <c r="HZ18" s="129"/>
      <c r="IA18" s="129"/>
      <c r="IB18" s="129"/>
      <c r="IC18" s="129"/>
      <c r="ID18" s="129"/>
      <c r="IE18" s="129"/>
      <c r="IF18" s="129"/>
      <c r="IG18" s="129"/>
      <c r="IH18" s="129"/>
      <c r="II18" s="129"/>
      <c r="IJ18" s="129"/>
      <c r="IK18" s="129"/>
      <c r="IL18" s="129"/>
      <c r="IM18" s="129"/>
      <c r="IN18" s="129"/>
      <c r="IO18" s="129"/>
      <c r="IP18" s="129"/>
      <c r="IQ18" s="129"/>
      <c r="IR18" s="129"/>
      <c r="IS18" s="129"/>
      <c r="IT18" s="129"/>
      <c r="IU18" s="129"/>
      <c r="IV18" s="129"/>
      <c r="IW18" s="129"/>
      <c r="IX18" s="129"/>
      <c r="IY18" s="129"/>
      <c r="IZ18" s="129"/>
      <c r="JA18" s="129"/>
      <c r="JB18" s="129"/>
      <c r="JC18" s="129"/>
      <c r="JD18" s="129"/>
      <c r="JE18" s="129"/>
      <c r="JF18" s="129"/>
      <c r="JG18" s="129"/>
      <c r="JH18" s="129"/>
      <c r="JI18" s="129"/>
      <c r="JJ18" s="129"/>
      <c r="JK18" s="129"/>
      <c r="JL18" s="129"/>
      <c r="JM18" s="129"/>
      <c r="JN18" s="129"/>
      <c r="JO18" s="129"/>
      <c r="JP18" s="129"/>
      <c r="JQ18" s="129"/>
      <c r="JR18" s="129"/>
      <c r="JS18" s="129"/>
      <c r="JT18" s="129"/>
      <c r="JU18" s="129"/>
      <c r="JV18" s="129"/>
      <c r="JW18" s="129"/>
      <c r="JX18" s="129"/>
      <c r="JY18" s="129"/>
      <c r="JZ18" s="129"/>
      <c r="KA18" s="129"/>
      <c r="KB18" s="129"/>
      <c r="KC18" s="129"/>
      <c r="KD18" s="129"/>
      <c r="KE18" s="129"/>
      <c r="KF18" s="129"/>
      <c r="KG18" s="129"/>
      <c r="KH18" s="129"/>
      <c r="KI18" s="129"/>
      <c r="KJ18" s="129"/>
      <c r="KK18" s="129"/>
      <c r="KL18" s="129"/>
      <c r="KM18" s="129"/>
      <c r="KN18" s="129"/>
      <c r="KO18" s="129"/>
      <c r="KP18" s="129"/>
      <c r="KQ18" s="129"/>
      <c r="KR18" s="129"/>
      <c r="KS18" s="129"/>
      <c r="KT18" s="129"/>
      <c r="KU18" s="129"/>
      <c r="KV18" s="129"/>
      <c r="KW18" s="129"/>
      <c r="KX18" s="129"/>
      <c r="KY18" s="129"/>
      <c r="KZ18" s="129"/>
      <c r="LA18" s="129"/>
      <c r="LB18" s="129"/>
      <c r="LC18" s="129"/>
      <c r="LD18" s="129"/>
      <c r="LE18" s="129"/>
      <c r="LF18" s="129"/>
      <c r="LG18" s="129"/>
      <c r="LH18" s="129"/>
      <c r="LI18" s="129"/>
      <c r="LJ18" s="129"/>
      <c r="LK18" s="129"/>
      <c r="LL18" s="129"/>
      <c r="LM18" s="129"/>
      <c r="LN18" s="129"/>
      <c r="LO18" s="129"/>
      <c r="LP18" s="129"/>
      <c r="LQ18" s="129"/>
      <c r="LR18" s="129"/>
      <c r="LS18" s="129"/>
      <c r="LT18" s="129"/>
      <c r="LU18" s="129"/>
      <c r="LV18" s="129"/>
      <c r="LW18" s="129"/>
      <c r="LX18" s="129"/>
      <c r="LY18" s="129"/>
      <c r="LZ18" s="129"/>
      <c r="MA18" s="129"/>
      <c r="MB18" s="129"/>
      <c r="MC18" s="129"/>
      <c r="MD18" s="129"/>
      <c r="ME18" s="129"/>
      <c r="MF18" s="129"/>
      <c r="MG18" s="129"/>
      <c r="MH18" s="129"/>
      <c r="MI18" s="129"/>
      <c r="MJ18" s="129"/>
      <c r="MK18" s="129"/>
      <c r="ML18" s="129"/>
      <c r="MM18" s="129"/>
      <c r="MN18" s="129"/>
      <c r="MO18" s="129"/>
      <c r="MP18" s="129"/>
      <c r="MQ18" s="129"/>
      <c r="MR18" s="129"/>
      <c r="MS18" s="129"/>
      <c r="MT18" s="129"/>
      <c r="MU18" s="129"/>
      <c r="MV18" s="129"/>
      <c r="MW18" s="129"/>
      <c r="MX18" s="129"/>
      <c r="MY18" s="129"/>
      <c r="MZ18" s="129"/>
      <c r="NA18" s="129"/>
      <c r="NB18" s="129"/>
      <c r="NC18" s="129"/>
      <c r="ND18" s="129"/>
      <c r="NE18" s="129"/>
      <c r="NF18" s="129"/>
      <c r="NG18" s="129"/>
      <c r="NH18" s="129"/>
      <c r="NI18" s="129"/>
      <c r="NJ18" s="129"/>
      <c r="NK18" s="129"/>
      <c r="NL18" s="129"/>
      <c r="NM18" s="129"/>
      <c r="NN18" s="129"/>
      <c r="NO18" s="129"/>
      <c r="NP18" s="129"/>
      <c r="NQ18" s="129"/>
      <c r="NR18" s="129"/>
      <c r="NS18" s="129"/>
      <c r="NT18" s="129"/>
      <c r="NU18" s="129"/>
      <c r="NV18" s="129"/>
      <c r="NW18" s="129"/>
      <c r="NX18" s="129"/>
      <c r="NY18" s="129"/>
      <c r="NZ18" s="129"/>
      <c r="OA18" s="129"/>
      <c r="OB18" s="129"/>
      <c r="OC18" s="129"/>
      <c r="OD18" s="129"/>
      <c r="OE18" s="129"/>
      <c r="OF18" s="129"/>
      <c r="OG18" s="129"/>
      <c r="OH18" s="129"/>
      <c r="OI18" s="129"/>
      <c r="OJ18" s="129"/>
      <c r="OK18" s="129"/>
      <c r="OL18" s="129"/>
      <c r="OM18" s="129"/>
      <c r="ON18" s="129"/>
      <c r="OO18" s="129"/>
      <c r="OP18" s="129"/>
      <c r="OQ18" s="129"/>
      <c r="OR18" s="129"/>
      <c r="OS18" s="129"/>
      <c r="OT18" s="129"/>
      <c r="OU18" s="129"/>
      <c r="OV18" s="129"/>
      <c r="OW18" s="129"/>
      <c r="OX18" s="129"/>
      <c r="OY18" s="129"/>
      <c r="OZ18" s="129"/>
      <c r="PA18" s="129"/>
      <c r="PB18" s="129"/>
      <c r="PC18" s="129"/>
      <c r="PD18" s="129"/>
      <c r="PE18" s="129"/>
      <c r="PF18" s="129"/>
      <c r="PG18" s="129"/>
      <c r="PH18" s="129"/>
      <c r="PI18" s="129"/>
      <c r="PJ18" s="129"/>
      <c r="PK18" s="129"/>
      <c r="PL18" s="129"/>
      <c r="PM18" s="129"/>
      <c r="PN18" s="129"/>
      <c r="PO18" s="129"/>
      <c r="PP18" s="129"/>
      <c r="PQ18" s="129"/>
      <c r="PR18" s="129"/>
      <c r="PS18" s="129"/>
      <c r="PT18" s="129"/>
      <c r="PU18" s="129"/>
      <c r="PV18" s="129"/>
      <c r="PW18" s="129"/>
      <c r="PX18" s="129"/>
      <c r="PY18" s="129"/>
      <c r="PZ18" s="129"/>
      <c r="QA18" s="129"/>
      <c r="QB18" s="129"/>
      <c r="QC18" s="129"/>
      <c r="QD18" s="129"/>
      <c r="QE18" s="129"/>
      <c r="QF18" s="129"/>
      <c r="QG18" s="129"/>
      <c r="QH18" s="129"/>
      <c r="QI18" s="129"/>
      <c r="QJ18" s="129"/>
      <c r="QK18" s="129"/>
      <c r="QL18" s="129"/>
      <c r="QM18" s="129"/>
      <c r="QN18" s="129"/>
      <c r="QO18" s="129"/>
      <c r="QP18" s="129"/>
      <c r="QQ18" s="129"/>
      <c r="QR18" s="129"/>
      <c r="QS18" s="129"/>
      <c r="QT18" s="129"/>
      <c r="QU18" s="129"/>
      <c r="QV18" s="129"/>
      <c r="QW18" s="129"/>
      <c r="QX18" s="129"/>
      <c r="QY18" s="129"/>
      <c r="QZ18" s="129"/>
      <c r="RA18" s="129"/>
      <c r="RB18" s="129"/>
      <c r="RC18" s="129"/>
      <c r="RD18" s="129"/>
      <c r="RE18" s="129"/>
      <c r="RF18" s="129"/>
      <c r="RG18" s="129"/>
      <c r="RH18" s="129"/>
      <c r="RI18" s="129"/>
      <c r="RJ18" s="129"/>
      <c r="RK18" s="129"/>
      <c r="RL18" s="129"/>
      <c r="RM18" s="129"/>
      <c r="RN18" s="129"/>
      <c r="RO18" s="129"/>
      <c r="RP18" s="129"/>
      <c r="RQ18" s="129"/>
      <c r="RR18" s="129"/>
      <c r="RS18" s="129"/>
      <c r="RT18" s="129"/>
      <c r="RU18" s="129"/>
      <c r="RV18" s="129"/>
      <c r="RW18" s="129"/>
      <c r="RX18" s="129"/>
      <c r="RY18" s="129"/>
      <c r="RZ18" s="129"/>
      <c r="SA18" s="129"/>
      <c r="SB18" s="129"/>
      <c r="SC18" s="129"/>
      <c r="SD18" s="129"/>
      <c r="SE18" s="129"/>
      <c r="SF18" s="129"/>
      <c r="SG18" s="129"/>
      <c r="SH18" s="129"/>
      <c r="SI18" s="129"/>
      <c r="SJ18" s="129"/>
      <c r="SK18" s="129"/>
      <c r="SL18" s="129"/>
      <c r="SM18" s="129"/>
      <c r="SN18" s="129"/>
      <c r="SO18" s="129"/>
      <c r="SP18" s="129"/>
      <c r="SQ18" s="129"/>
      <c r="SR18" s="129"/>
      <c r="SS18" s="129"/>
      <c r="ST18" s="129"/>
      <c r="SU18" s="129"/>
      <c r="SV18" s="129"/>
      <c r="SW18" s="129"/>
      <c r="SX18" s="129"/>
      <c r="SY18" s="129"/>
      <c r="SZ18" s="129"/>
      <c r="TA18" s="129"/>
      <c r="TB18" s="129"/>
      <c r="TC18" s="129"/>
      <c r="TD18" s="129"/>
      <c r="TE18" s="129"/>
      <c r="TF18" s="129"/>
      <c r="TG18" s="129"/>
      <c r="TH18" s="129"/>
      <c r="TI18" s="129"/>
      <c r="TJ18" s="129"/>
      <c r="TK18" s="129"/>
      <c r="TL18" s="129"/>
      <c r="TM18" s="129"/>
      <c r="TN18" s="129"/>
      <c r="TO18" s="129"/>
      <c r="TP18" s="129"/>
      <c r="TQ18" s="129"/>
      <c r="TR18" s="129"/>
      <c r="TS18" s="129"/>
      <c r="TT18" s="129"/>
      <c r="TU18" s="129"/>
      <c r="TV18" s="129"/>
      <c r="TW18" s="129"/>
      <c r="TX18" s="129"/>
      <c r="TY18" s="129"/>
      <c r="TZ18" s="129"/>
      <c r="UA18" s="129"/>
      <c r="UB18" s="129"/>
      <c r="UC18" s="129"/>
      <c r="UD18" s="129"/>
      <c r="UE18" s="129"/>
      <c r="UF18" s="129"/>
      <c r="UG18" s="129"/>
      <c r="UH18" s="129"/>
      <c r="UI18" s="129"/>
      <c r="UJ18" s="129"/>
      <c r="UK18" s="129"/>
      <c r="UL18" s="129"/>
      <c r="UM18" s="129"/>
      <c r="UN18" s="129"/>
      <c r="UO18" s="129"/>
      <c r="UP18" s="129"/>
      <c r="UQ18" s="129"/>
      <c r="UR18" s="129"/>
      <c r="US18" s="129"/>
      <c r="UT18" s="129"/>
      <c r="UU18" s="129"/>
      <c r="UV18" s="129"/>
      <c r="UW18" s="129"/>
      <c r="UX18" s="129"/>
      <c r="UY18" s="129"/>
      <c r="UZ18" s="129"/>
      <c r="VA18" s="129"/>
      <c r="VB18" s="129"/>
      <c r="VC18" s="129"/>
      <c r="VD18" s="129"/>
      <c r="VE18" s="129"/>
      <c r="VF18" s="129"/>
      <c r="VG18" s="129"/>
      <c r="VH18" s="129"/>
      <c r="VI18" s="129"/>
      <c r="VJ18" s="129"/>
      <c r="VK18" s="129"/>
      <c r="VL18" s="129"/>
      <c r="VM18" s="129"/>
      <c r="VN18" s="129"/>
      <c r="VO18" s="129"/>
      <c r="VP18" s="129"/>
      <c r="VQ18" s="129"/>
      <c r="VR18" s="129"/>
      <c r="VS18" s="129"/>
      <c r="VT18" s="129"/>
      <c r="VU18" s="129"/>
      <c r="VV18" s="129"/>
      <c r="VW18" s="129"/>
      <c r="VX18" s="129"/>
      <c r="VY18" s="129"/>
      <c r="VZ18" s="129"/>
      <c r="WA18" s="129"/>
      <c r="WB18" s="129"/>
      <c r="WC18" s="129"/>
      <c r="WD18" s="129"/>
      <c r="WE18" s="129"/>
      <c r="WF18" s="129"/>
      <c r="WG18" s="129"/>
      <c r="WH18" s="129"/>
      <c r="WI18" s="129"/>
      <c r="WJ18" s="129"/>
      <c r="WK18" s="129"/>
      <c r="WL18" s="129"/>
      <c r="WM18" s="129"/>
      <c r="WN18" s="129"/>
      <c r="WO18" s="129"/>
      <c r="WP18" s="129"/>
      <c r="WQ18" s="129"/>
      <c r="WR18" s="129"/>
      <c r="WS18" s="129"/>
      <c r="WT18" s="129"/>
      <c r="WU18" s="129"/>
      <c r="WV18" s="129"/>
      <c r="WW18" s="129"/>
      <c r="WX18" s="129"/>
      <c r="WY18" s="129"/>
      <c r="WZ18" s="129"/>
      <c r="XA18" s="129"/>
      <c r="XB18" s="129"/>
      <c r="XC18" s="129"/>
      <c r="XD18" s="129"/>
      <c r="XE18" s="129"/>
      <c r="XF18" s="129"/>
      <c r="XG18" s="129"/>
      <c r="XH18" s="129"/>
      <c r="XI18" s="129"/>
      <c r="XJ18" s="129"/>
      <c r="XK18" s="129"/>
      <c r="XL18" s="129"/>
      <c r="XM18" s="129"/>
      <c r="XN18" s="129"/>
      <c r="XO18" s="129"/>
      <c r="XP18" s="129"/>
      <c r="XQ18" s="129"/>
      <c r="XR18" s="129"/>
      <c r="XS18" s="129"/>
      <c r="XT18" s="129"/>
      <c r="XU18" s="129"/>
      <c r="XV18" s="129"/>
      <c r="XW18" s="129"/>
      <c r="XX18" s="129"/>
      <c r="XY18" s="129"/>
      <c r="XZ18" s="129"/>
      <c r="YA18" s="129"/>
      <c r="YB18" s="129"/>
      <c r="YC18" s="129"/>
      <c r="YD18" s="129"/>
      <c r="YE18" s="129"/>
      <c r="YF18" s="129"/>
      <c r="YG18" s="129"/>
      <c r="YH18" s="129"/>
      <c r="YI18" s="129"/>
      <c r="YJ18" s="129"/>
      <c r="YK18" s="129"/>
      <c r="YL18" s="129"/>
      <c r="YM18" s="129"/>
      <c r="YN18" s="129"/>
      <c r="YO18" s="129"/>
      <c r="YP18" s="129"/>
      <c r="YQ18" s="129"/>
      <c r="YR18" s="129"/>
      <c r="YS18" s="129"/>
      <c r="YT18" s="129"/>
      <c r="YU18" s="129"/>
      <c r="YV18" s="129"/>
      <c r="YW18" s="129"/>
      <c r="YX18" s="129"/>
      <c r="YY18" s="129"/>
      <c r="YZ18" s="129"/>
      <c r="ZA18" s="129"/>
      <c r="ZB18" s="129"/>
      <c r="ZC18" s="129"/>
      <c r="ZD18" s="129"/>
      <c r="ZE18" s="129"/>
      <c r="ZF18" s="129"/>
      <c r="ZG18" s="129"/>
      <c r="ZH18" s="129"/>
      <c r="ZI18" s="129"/>
      <c r="ZJ18" s="129"/>
      <c r="ZK18" s="129"/>
      <c r="ZL18" s="129"/>
      <c r="ZM18" s="129"/>
      <c r="ZN18" s="129"/>
      <c r="ZO18" s="129"/>
      <c r="ZP18" s="129"/>
      <c r="ZQ18" s="129"/>
      <c r="ZR18" s="129"/>
      <c r="ZS18" s="129"/>
      <c r="ZT18" s="129"/>
      <c r="ZU18" s="129"/>
      <c r="ZV18" s="129"/>
      <c r="ZW18" s="129"/>
      <c r="ZX18" s="129"/>
      <c r="ZY18" s="129"/>
      <c r="ZZ18" s="129"/>
    </row>
    <row r="19" spans="1:702" ht="15.95" hidden="1" customHeight="1" x14ac:dyDescent="0.25">
      <c r="A19" s="92">
        <v>70400</v>
      </c>
      <c r="B19" s="92" t="s">
        <v>329</v>
      </c>
      <c r="C19" s="121" t="s">
        <v>326</v>
      </c>
      <c r="D19" s="92">
        <v>7</v>
      </c>
      <c r="E19" s="92">
        <v>1</v>
      </c>
      <c r="F19" s="92" t="s">
        <v>322</v>
      </c>
      <c r="G19" s="92">
        <v>912</v>
      </c>
      <c r="H19" s="92" t="s">
        <v>318</v>
      </c>
      <c r="I19" s="92" t="s">
        <v>330</v>
      </c>
      <c r="J19" s="92">
        <v>311</v>
      </c>
      <c r="K19" s="92" t="s">
        <v>332</v>
      </c>
      <c r="L19" s="93">
        <v>23307</v>
      </c>
      <c r="M19" s="93">
        <v>23703</v>
      </c>
      <c r="N19" s="93">
        <v>0</v>
      </c>
      <c r="O19" s="93">
        <v>23703</v>
      </c>
      <c r="P19" s="93">
        <v>23702.51</v>
      </c>
      <c r="Q19" s="93">
        <v>-0.49000000000160071</v>
      </c>
      <c r="R19" s="94">
        <v>1</v>
      </c>
      <c r="S19" s="93">
        <v>0</v>
      </c>
      <c r="T19" s="93">
        <v>0</v>
      </c>
      <c r="U19" s="94">
        <v>0</v>
      </c>
      <c r="V19" s="93">
        <v>0</v>
      </c>
      <c r="W19" s="93">
        <v>0</v>
      </c>
      <c r="X19" s="94">
        <v>0</v>
      </c>
      <c r="Y19" s="93">
        <v>0</v>
      </c>
      <c r="Z19" s="93">
        <v>0</v>
      </c>
      <c r="AA19" s="94">
        <v>0</v>
      </c>
      <c r="AB19" s="93">
        <v>0</v>
      </c>
      <c r="AC19" s="93">
        <v>0</v>
      </c>
      <c r="AD19" s="94">
        <v>0</v>
      </c>
      <c r="AE19" s="93">
        <v>0</v>
      </c>
      <c r="AF19" s="93">
        <v>0</v>
      </c>
      <c r="AG19" s="94">
        <v>0</v>
      </c>
      <c r="AH19" s="93">
        <v>0</v>
      </c>
      <c r="AI19" s="93">
        <v>0</v>
      </c>
      <c r="AJ19" s="94">
        <v>0</v>
      </c>
      <c r="AK19" s="93">
        <v>0</v>
      </c>
      <c r="AL19" s="93">
        <v>0</v>
      </c>
      <c r="AM19" s="94">
        <v>0</v>
      </c>
      <c r="AN19" s="93">
        <v>0</v>
      </c>
      <c r="AO19" s="93">
        <v>0</v>
      </c>
      <c r="AP19" s="94">
        <v>0</v>
      </c>
      <c r="AQ19" s="93">
        <v>0</v>
      </c>
      <c r="AR19" s="93">
        <v>0</v>
      </c>
      <c r="AS19" s="94">
        <v>0</v>
      </c>
      <c r="AT19" s="93">
        <v>0</v>
      </c>
      <c r="AU19" s="93">
        <v>0</v>
      </c>
      <c r="AV19" s="94">
        <v>0</v>
      </c>
      <c r="AW19" s="93">
        <v>0</v>
      </c>
      <c r="AX19" s="93">
        <v>0</v>
      </c>
      <c r="AY19" s="94">
        <v>0</v>
      </c>
      <c r="AZ19" s="93">
        <v>0</v>
      </c>
      <c r="BA19" s="93">
        <v>0</v>
      </c>
      <c r="BB19" s="94">
        <v>0</v>
      </c>
      <c r="BC19" s="93">
        <v>0</v>
      </c>
      <c r="BD19" s="93">
        <v>0</v>
      </c>
      <c r="BE19" s="94">
        <v>0</v>
      </c>
      <c r="BF19" s="93">
        <v>0</v>
      </c>
      <c r="BG19" s="93">
        <v>0</v>
      </c>
      <c r="BH19" s="94">
        <v>0</v>
      </c>
      <c r="BI19" s="93">
        <v>23703</v>
      </c>
      <c r="BJ19" s="93">
        <v>23702.51</v>
      </c>
      <c r="BK19" s="94">
        <v>1</v>
      </c>
      <c r="BL19" s="93">
        <v>0</v>
      </c>
      <c r="BM19" s="93">
        <v>0</v>
      </c>
      <c r="BN19" s="94">
        <v>0</v>
      </c>
      <c r="BO19" s="93">
        <v>0</v>
      </c>
      <c r="BP19" s="93">
        <v>0</v>
      </c>
      <c r="BQ19" s="94">
        <v>0</v>
      </c>
      <c r="BR19" s="93">
        <v>0</v>
      </c>
      <c r="BS19" s="93">
        <v>0</v>
      </c>
      <c r="BT19" s="94">
        <v>0</v>
      </c>
      <c r="BU19" s="93">
        <v>0</v>
      </c>
      <c r="BV19" s="93">
        <v>0</v>
      </c>
      <c r="BW19" s="94">
        <v>0</v>
      </c>
      <c r="BX19" s="93">
        <v>0</v>
      </c>
      <c r="BY19" s="93">
        <v>0</v>
      </c>
      <c r="BZ19" s="94">
        <v>0</v>
      </c>
      <c r="CA19" s="93">
        <v>0</v>
      </c>
      <c r="CB19" s="93">
        <v>0</v>
      </c>
      <c r="CC19" s="94">
        <v>0</v>
      </c>
      <c r="CD19" s="93">
        <v>0</v>
      </c>
      <c r="CE19" s="93">
        <v>0</v>
      </c>
      <c r="CF19" s="94">
        <v>0</v>
      </c>
      <c r="CG19" s="93">
        <v>0</v>
      </c>
      <c r="CH19" s="93">
        <v>0</v>
      </c>
      <c r="CI19" s="94">
        <v>0</v>
      </c>
      <c r="CJ19" s="93">
        <v>0</v>
      </c>
      <c r="CK19" s="93">
        <v>0</v>
      </c>
      <c r="CL19" s="94">
        <v>0</v>
      </c>
      <c r="CM19" s="93">
        <v>0</v>
      </c>
      <c r="CN19" s="93">
        <v>0</v>
      </c>
      <c r="CO19" s="94">
        <v>0</v>
      </c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93"/>
      <c r="HL19" s="93"/>
      <c r="HM19" s="93"/>
      <c r="HN19" s="93"/>
      <c r="HO19" s="93"/>
      <c r="HP19" s="93"/>
      <c r="HQ19" s="93"/>
      <c r="HR19" s="93"/>
      <c r="HS19" s="93"/>
      <c r="HT19" s="93"/>
      <c r="HU19" s="93"/>
      <c r="HV19" s="93"/>
      <c r="HW19" s="93"/>
      <c r="HX19" s="93"/>
      <c r="HY19" s="93"/>
      <c r="HZ19" s="93"/>
      <c r="IA19" s="93"/>
      <c r="IB19" s="93"/>
      <c r="IC19" s="93"/>
      <c r="ID19" s="93"/>
      <c r="IE19" s="93"/>
      <c r="IF19" s="93"/>
      <c r="IG19" s="93"/>
      <c r="IH19" s="93"/>
      <c r="II19" s="93"/>
      <c r="IJ19" s="93"/>
      <c r="IK19" s="93"/>
      <c r="IL19" s="93"/>
      <c r="IM19" s="93"/>
      <c r="IN19" s="93"/>
      <c r="IO19" s="93"/>
      <c r="IP19" s="93"/>
      <c r="IQ19" s="93"/>
      <c r="IR19" s="93"/>
      <c r="IS19" s="93"/>
      <c r="IT19" s="93"/>
      <c r="IU19" s="93"/>
      <c r="IV19" s="93"/>
      <c r="IW19" s="93"/>
      <c r="IX19" s="93"/>
      <c r="IY19" s="93"/>
      <c r="IZ19" s="93"/>
      <c r="JA19" s="93"/>
      <c r="JB19" s="93"/>
      <c r="JC19" s="93"/>
      <c r="JD19" s="93"/>
      <c r="JE19" s="93"/>
      <c r="JF19" s="93"/>
      <c r="JG19" s="93"/>
      <c r="JH19" s="93"/>
      <c r="JI19" s="93"/>
      <c r="JJ19" s="93"/>
      <c r="JK19" s="93"/>
      <c r="JL19" s="93"/>
      <c r="JM19" s="93"/>
      <c r="JN19" s="93"/>
      <c r="JO19" s="93"/>
      <c r="JP19" s="93"/>
      <c r="JQ19" s="93"/>
      <c r="JR19" s="93"/>
      <c r="JS19" s="93"/>
      <c r="JT19" s="93"/>
      <c r="JU19" s="93"/>
      <c r="JV19" s="93"/>
      <c r="JW19" s="93"/>
      <c r="JX19" s="93"/>
      <c r="JY19" s="93"/>
      <c r="JZ19" s="93"/>
      <c r="KA19" s="93"/>
      <c r="KB19" s="93"/>
      <c r="KC19" s="93"/>
      <c r="KD19" s="93"/>
      <c r="KE19" s="93"/>
      <c r="KF19" s="93"/>
      <c r="KG19" s="93"/>
      <c r="KH19" s="93"/>
      <c r="KI19" s="93"/>
      <c r="KJ19" s="93"/>
      <c r="KK19" s="93"/>
      <c r="KL19" s="93"/>
      <c r="KM19" s="93"/>
      <c r="KN19" s="93"/>
      <c r="KO19" s="93"/>
      <c r="KP19" s="93"/>
      <c r="KQ19" s="93"/>
      <c r="KR19" s="93"/>
      <c r="KS19" s="93"/>
      <c r="KT19" s="93"/>
      <c r="KU19" s="93"/>
      <c r="KV19" s="93"/>
      <c r="KW19" s="93"/>
      <c r="KX19" s="93"/>
      <c r="KY19" s="93"/>
      <c r="KZ19" s="93"/>
      <c r="LA19" s="93"/>
      <c r="LB19" s="93"/>
      <c r="LC19" s="93"/>
      <c r="LD19" s="93"/>
      <c r="LE19" s="93"/>
      <c r="LF19" s="93"/>
      <c r="LG19" s="93"/>
      <c r="LH19" s="93"/>
      <c r="LI19" s="93"/>
      <c r="LJ19" s="93"/>
      <c r="LK19" s="93"/>
      <c r="LL19" s="93"/>
      <c r="LM19" s="93"/>
      <c r="LN19" s="93"/>
      <c r="LO19" s="93"/>
      <c r="LP19" s="93"/>
      <c r="LQ19" s="93"/>
      <c r="LR19" s="93"/>
      <c r="LS19" s="93"/>
      <c r="LT19" s="93"/>
      <c r="LU19" s="93"/>
      <c r="LV19" s="93"/>
      <c r="LW19" s="93"/>
      <c r="LX19" s="93"/>
      <c r="LY19" s="93"/>
      <c r="LZ19" s="93"/>
      <c r="MA19" s="93"/>
      <c r="MB19" s="93"/>
      <c r="MC19" s="93"/>
      <c r="MD19" s="93"/>
      <c r="ME19" s="93"/>
      <c r="MF19" s="93"/>
      <c r="MG19" s="93"/>
      <c r="MH19" s="93"/>
      <c r="MI19" s="93"/>
      <c r="MJ19" s="93"/>
      <c r="MK19" s="93"/>
      <c r="ML19" s="93"/>
      <c r="MM19" s="93"/>
      <c r="MN19" s="93"/>
      <c r="MO19" s="93"/>
      <c r="MP19" s="93"/>
      <c r="MQ19" s="93"/>
      <c r="MR19" s="93"/>
      <c r="MS19" s="93"/>
      <c r="MT19" s="93"/>
      <c r="MU19" s="93"/>
      <c r="MV19" s="93"/>
      <c r="MW19" s="93"/>
      <c r="MX19" s="93"/>
      <c r="MY19" s="93"/>
      <c r="MZ19" s="93"/>
      <c r="NA19" s="93"/>
      <c r="NB19" s="93"/>
      <c r="NC19" s="93"/>
      <c r="ND19" s="93"/>
      <c r="NE19" s="93"/>
      <c r="NF19" s="93"/>
      <c r="NG19" s="93"/>
      <c r="NH19" s="93"/>
      <c r="NI19" s="93"/>
      <c r="NJ19" s="93"/>
      <c r="NK19" s="93"/>
      <c r="NL19" s="93"/>
      <c r="NM19" s="93"/>
      <c r="NN19" s="93"/>
      <c r="NO19" s="93"/>
      <c r="NP19" s="93"/>
      <c r="NQ19" s="93"/>
      <c r="NR19" s="93"/>
      <c r="NS19" s="93"/>
      <c r="NT19" s="93"/>
      <c r="NU19" s="93"/>
      <c r="NV19" s="93"/>
      <c r="NW19" s="93"/>
      <c r="NX19" s="93"/>
      <c r="NY19" s="93"/>
      <c r="NZ19" s="93"/>
      <c r="OA19" s="93"/>
      <c r="OB19" s="93"/>
      <c r="OC19" s="93"/>
      <c r="OD19" s="93"/>
      <c r="OE19" s="93"/>
      <c r="OF19" s="93"/>
      <c r="OG19" s="93"/>
      <c r="OH19" s="93"/>
      <c r="OI19" s="93"/>
      <c r="OJ19" s="93"/>
      <c r="OK19" s="93"/>
      <c r="OL19" s="93"/>
      <c r="OM19" s="93"/>
      <c r="ON19" s="93"/>
      <c r="OO19" s="93"/>
      <c r="OP19" s="93"/>
      <c r="OQ19" s="93"/>
      <c r="OR19" s="93"/>
      <c r="OS19" s="93"/>
      <c r="OT19" s="93"/>
      <c r="OU19" s="93"/>
      <c r="OV19" s="93"/>
      <c r="OW19" s="93"/>
      <c r="OX19" s="93"/>
      <c r="OY19" s="93"/>
      <c r="OZ19" s="93"/>
      <c r="PA19" s="93"/>
      <c r="PB19" s="93"/>
      <c r="PC19" s="93"/>
      <c r="PD19" s="93"/>
      <c r="PE19" s="93"/>
      <c r="PF19" s="93"/>
      <c r="PG19" s="93"/>
      <c r="PH19" s="93"/>
      <c r="PI19" s="93"/>
      <c r="PJ19" s="93"/>
      <c r="PK19" s="93"/>
      <c r="PL19" s="93"/>
      <c r="PM19" s="93"/>
      <c r="PN19" s="93"/>
      <c r="PO19" s="93"/>
      <c r="PP19" s="93"/>
      <c r="PQ19" s="93"/>
      <c r="PR19" s="93"/>
      <c r="PS19" s="93"/>
      <c r="PT19" s="93"/>
      <c r="PU19" s="93"/>
      <c r="PV19" s="93"/>
      <c r="PW19" s="93"/>
      <c r="PX19" s="93"/>
      <c r="PY19" s="93"/>
      <c r="PZ19" s="93"/>
      <c r="QA19" s="93"/>
      <c r="QB19" s="93"/>
      <c r="QC19" s="93"/>
      <c r="QD19" s="93"/>
      <c r="QE19" s="93"/>
      <c r="QF19" s="93"/>
      <c r="QG19" s="93"/>
      <c r="QH19" s="93"/>
      <c r="QI19" s="93"/>
      <c r="QJ19" s="93"/>
      <c r="QK19" s="93"/>
      <c r="QL19" s="93"/>
      <c r="QM19" s="93"/>
      <c r="QN19" s="93"/>
      <c r="QO19" s="93"/>
      <c r="QP19" s="93"/>
      <c r="QQ19" s="93"/>
      <c r="QR19" s="93"/>
      <c r="QS19" s="93"/>
      <c r="QT19" s="93"/>
      <c r="QU19" s="93"/>
      <c r="QV19" s="93"/>
      <c r="QW19" s="93"/>
      <c r="QX19" s="93"/>
      <c r="QY19" s="93"/>
      <c r="QZ19" s="93"/>
      <c r="RA19" s="93"/>
      <c r="RB19" s="93"/>
      <c r="RC19" s="93"/>
      <c r="RD19" s="93"/>
      <c r="RE19" s="93"/>
      <c r="RF19" s="93"/>
      <c r="RG19" s="93"/>
      <c r="RH19" s="93"/>
      <c r="RI19" s="93"/>
      <c r="RJ19" s="93"/>
      <c r="RK19" s="93"/>
      <c r="RL19" s="93"/>
      <c r="RM19" s="93"/>
      <c r="RN19" s="93"/>
      <c r="RO19" s="93"/>
      <c r="RP19" s="93"/>
      <c r="RQ19" s="93"/>
      <c r="RR19" s="93"/>
      <c r="RS19" s="93"/>
      <c r="RT19" s="93"/>
      <c r="RU19" s="93"/>
      <c r="RV19" s="93"/>
      <c r="RW19" s="93"/>
      <c r="RX19" s="93"/>
      <c r="RY19" s="93"/>
      <c r="RZ19" s="93"/>
      <c r="SA19" s="93"/>
      <c r="SB19" s="93"/>
      <c r="SC19" s="93"/>
      <c r="SD19" s="93"/>
      <c r="SE19" s="93"/>
      <c r="SF19" s="93"/>
      <c r="SG19" s="93"/>
      <c r="SH19" s="93"/>
      <c r="SI19" s="93"/>
      <c r="SJ19" s="93"/>
      <c r="SK19" s="93"/>
      <c r="SL19" s="93"/>
      <c r="SM19" s="93"/>
      <c r="SN19" s="93"/>
      <c r="SO19" s="93"/>
      <c r="SP19" s="93"/>
      <c r="SQ19" s="93"/>
      <c r="SR19" s="93"/>
      <c r="SS19" s="93"/>
      <c r="ST19" s="93"/>
      <c r="SU19" s="93"/>
      <c r="SV19" s="93"/>
      <c r="SW19" s="93"/>
      <c r="SX19" s="93"/>
      <c r="SY19" s="93"/>
      <c r="SZ19" s="93"/>
      <c r="TA19" s="93"/>
      <c r="TB19" s="93"/>
      <c r="TC19" s="93"/>
      <c r="TD19" s="93"/>
      <c r="TE19" s="93"/>
      <c r="TF19" s="93"/>
      <c r="TG19" s="93"/>
      <c r="TH19" s="93"/>
      <c r="TI19" s="93"/>
      <c r="TJ19" s="93"/>
      <c r="TK19" s="93"/>
      <c r="TL19" s="93"/>
      <c r="TM19" s="93"/>
      <c r="TN19" s="93"/>
      <c r="TO19" s="93"/>
      <c r="TP19" s="93"/>
      <c r="TQ19" s="93"/>
      <c r="TR19" s="93"/>
      <c r="TS19" s="93"/>
      <c r="TT19" s="93"/>
      <c r="TU19" s="93"/>
      <c r="TV19" s="93"/>
      <c r="TW19" s="93"/>
      <c r="TX19" s="93"/>
      <c r="TY19" s="93"/>
      <c r="TZ19" s="93"/>
      <c r="UA19" s="93"/>
      <c r="UB19" s="93"/>
      <c r="UC19" s="93"/>
      <c r="UD19" s="93"/>
      <c r="UE19" s="93"/>
      <c r="UF19" s="93"/>
      <c r="UG19" s="93"/>
      <c r="UH19" s="93"/>
      <c r="UI19" s="93"/>
      <c r="UJ19" s="93"/>
      <c r="UK19" s="93"/>
      <c r="UL19" s="93"/>
      <c r="UM19" s="93"/>
      <c r="UN19" s="93"/>
      <c r="UO19" s="93"/>
      <c r="UP19" s="93"/>
      <c r="UQ19" s="93"/>
      <c r="UR19" s="93"/>
      <c r="US19" s="93"/>
      <c r="UT19" s="93"/>
      <c r="UU19" s="93"/>
      <c r="UV19" s="93"/>
      <c r="UW19" s="93"/>
      <c r="UX19" s="93"/>
      <c r="UY19" s="93"/>
      <c r="UZ19" s="93"/>
      <c r="VA19" s="93"/>
      <c r="VB19" s="93"/>
      <c r="VC19" s="93"/>
      <c r="VD19" s="93"/>
      <c r="VE19" s="93"/>
      <c r="VF19" s="93"/>
      <c r="VG19" s="93"/>
      <c r="VH19" s="93"/>
      <c r="VI19" s="93"/>
      <c r="VJ19" s="93"/>
      <c r="VK19" s="93"/>
      <c r="VL19" s="93"/>
      <c r="VM19" s="93"/>
      <c r="VN19" s="93"/>
      <c r="VO19" s="93"/>
      <c r="VP19" s="93"/>
      <c r="VQ19" s="93"/>
      <c r="VR19" s="93"/>
      <c r="VS19" s="93"/>
      <c r="VT19" s="93"/>
      <c r="VU19" s="93"/>
      <c r="VV19" s="93"/>
      <c r="VW19" s="93"/>
      <c r="VX19" s="93"/>
      <c r="VY19" s="93"/>
      <c r="VZ19" s="93"/>
      <c r="WA19" s="93"/>
      <c r="WB19" s="93"/>
      <c r="WC19" s="93"/>
      <c r="WD19" s="93"/>
      <c r="WE19" s="93"/>
      <c r="WF19" s="93"/>
      <c r="WG19" s="93"/>
      <c r="WH19" s="93"/>
      <c r="WI19" s="93"/>
      <c r="WJ19" s="93"/>
      <c r="WK19" s="93"/>
      <c r="WL19" s="93"/>
      <c r="WM19" s="93"/>
      <c r="WN19" s="93"/>
      <c r="WO19" s="93"/>
      <c r="WP19" s="93"/>
      <c r="WQ19" s="93"/>
      <c r="WR19" s="93"/>
      <c r="WS19" s="93"/>
      <c r="WT19" s="93"/>
      <c r="WU19" s="93"/>
      <c r="WV19" s="93"/>
      <c r="WW19" s="93"/>
      <c r="WX19" s="93"/>
      <c r="WY19" s="93"/>
      <c r="WZ19" s="93"/>
      <c r="XA19" s="93"/>
      <c r="XB19" s="93"/>
      <c r="XC19" s="93"/>
      <c r="XD19" s="93"/>
      <c r="XE19" s="93"/>
      <c r="XF19" s="93"/>
      <c r="XG19" s="93"/>
      <c r="XH19" s="93"/>
      <c r="XI19" s="93"/>
      <c r="XJ19" s="93"/>
      <c r="XK19" s="93"/>
      <c r="XL19" s="93"/>
      <c r="XM19" s="93"/>
      <c r="XN19" s="93"/>
      <c r="XO19" s="93"/>
      <c r="XP19" s="93"/>
      <c r="XQ19" s="93"/>
      <c r="XR19" s="93"/>
      <c r="XS19" s="93"/>
      <c r="XT19" s="93"/>
      <c r="XU19" s="93"/>
      <c r="XV19" s="93"/>
      <c r="XW19" s="93"/>
      <c r="XX19" s="93"/>
      <c r="XY19" s="93"/>
      <c r="XZ19" s="93"/>
      <c r="YA19" s="93"/>
      <c r="YB19" s="93"/>
      <c r="YC19" s="93"/>
      <c r="YD19" s="93"/>
      <c r="YE19" s="93"/>
      <c r="YF19" s="93"/>
      <c r="YG19" s="93"/>
      <c r="YH19" s="93"/>
      <c r="YI19" s="93"/>
      <c r="YJ19" s="93"/>
      <c r="YK19" s="93"/>
      <c r="YL19" s="93"/>
      <c r="YM19" s="93"/>
      <c r="YN19" s="93"/>
      <c r="YO19" s="93"/>
      <c r="YP19" s="93"/>
      <c r="YQ19" s="93"/>
      <c r="YR19" s="93"/>
      <c r="YS19" s="93"/>
      <c r="YT19" s="93"/>
      <c r="YU19" s="93"/>
      <c r="YV19" s="93"/>
      <c r="YW19" s="93"/>
      <c r="YX19" s="93"/>
      <c r="YY19" s="93"/>
      <c r="YZ19" s="93"/>
      <c r="ZA19" s="93"/>
      <c r="ZB19" s="93"/>
      <c r="ZC19" s="93"/>
      <c r="ZD19" s="93"/>
      <c r="ZE19" s="93"/>
      <c r="ZF19" s="93"/>
      <c r="ZG19" s="93"/>
      <c r="ZH19" s="93"/>
      <c r="ZI19" s="93"/>
      <c r="ZJ19" s="93"/>
      <c r="ZK19" s="93"/>
      <c r="ZL19" s="93"/>
      <c r="ZM19" s="93"/>
      <c r="ZN19" s="93"/>
      <c r="ZO19" s="93"/>
      <c r="ZP19" s="93"/>
      <c r="ZQ19" s="93"/>
      <c r="ZR19" s="93"/>
      <c r="ZS19" s="93"/>
      <c r="ZT19" s="93"/>
      <c r="ZU19" s="93"/>
      <c r="ZV19" s="93"/>
      <c r="ZW19" s="93"/>
      <c r="ZX19" s="93"/>
      <c r="ZY19" s="93"/>
      <c r="ZZ19" s="93"/>
    </row>
    <row r="20" spans="1:702" ht="15.95" hidden="1" customHeight="1" x14ac:dyDescent="0.25">
      <c r="A20" s="92">
        <v>70410</v>
      </c>
      <c r="B20" s="92" t="s">
        <v>329</v>
      </c>
      <c r="C20" s="121" t="s">
        <v>326</v>
      </c>
      <c r="D20" s="92">
        <v>7</v>
      </c>
      <c r="E20" s="92">
        <v>1</v>
      </c>
      <c r="F20" s="92" t="s">
        <v>322</v>
      </c>
      <c r="G20" s="92">
        <v>912</v>
      </c>
      <c r="H20" s="92" t="s">
        <v>318</v>
      </c>
      <c r="I20" s="92" t="s">
        <v>330</v>
      </c>
      <c r="J20" s="92">
        <v>312</v>
      </c>
      <c r="K20" s="92" t="s">
        <v>84</v>
      </c>
      <c r="L20" s="93">
        <v>1500</v>
      </c>
      <c r="M20" s="93">
        <v>1500</v>
      </c>
      <c r="N20" s="93">
        <v>0</v>
      </c>
      <c r="O20" s="93">
        <v>1500</v>
      </c>
      <c r="P20" s="93">
        <v>1500</v>
      </c>
      <c r="Q20" s="93">
        <v>0</v>
      </c>
      <c r="R20" s="94">
        <v>1</v>
      </c>
      <c r="S20" s="93">
        <v>0</v>
      </c>
      <c r="T20" s="93">
        <v>0</v>
      </c>
      <c r="U20" s="94">
        <v>0</v>
      </c>
      <c r="V20" s="93">
        <v>0</v>
      </c>
      <c r="W20" s="93">
        <v>0</v>
      </c>
      <c r="X20" s="94">
        <v>0</v>
      </c>
      <c r="Y20" s="93">
        <v>0</v>
      </c>
      <c r="Z20" s="93">
        <v>0</v>
      </c>
      <c r="AA20" s="94">
        <v>0</v>
      </c>
      <c r="AB20" s="93">
        <v>0</v>
      </c>
      <c r="AC20" s="93">
        <v>0</v>
      </c>
      <c r="AD20" s="94">
        <v>0</v>
      </c>
      <c r="AE20" s="93">
        <v>0</v>
      </c>
      <c r="AF20" s="93">
        <v>0</v>
      </c>
      <c r="AG20" s="94">
        <v>0</v>
      </c>
      <c r="AH20" s="93">
        <v>0</v>
      </c>
      <c r="AI20" s="93">
        <v>0</v>
      </c>
      <c r="AJ20" s="94">
        <v>0</v>
      </c>
      <c r="AK20" s="93">
        <v>0</v>
      </c>
      <c r="AL20" s="93">
        <v>0</v>
      </c>
      <c r="AM20" s="94">
        <v>0</v>
      </c>
      <c r="AN20" s="93">
        <v>0</v>
      </c>
      <c r="AO20" s="93">
        <v>0</v>
      </c>
      <c r="AP20" s="94">
        <v>0</v>
      </c>
      <c r="AQ20" s="93">
        <v>0</v>
      </c>
      <c r="AR20" s="93">
        <v>0</v>
      </c>
      <c r="AS20" s="94">
        <v>0</v>
      </c>
      <c r="AT20" s="93">
        <v>0</v>
      </c>
      <c r="AU20" s="93">
        <v>0</v>
      </c>
      <c r="AV20" s="94">
        <v>0</v>
      </c>
      <c r="AW20" s="93">
        <v>0</v>
      </c>
      <c r="AX20" s="93">
        <v>0</v>
      </c>
      <c r="AY20" s="94">
        <v>0</v>
      </c>
      <c r="AZ20" s="93">
        <v>0</v>
      </c>
      <c r="BA20" s="93">
        <v>0</v>
      </c>
      <c r="BB20" s="94">
        <v>0</v>
      </c>
      <c r="BC20" s="93">
        <v>0</v>
      </c>
      <c r="BD20" s="93">
        <v>0</v>
      </c>
      <c r="BE20" s="94">
        <v>0</v>
      </c>
      <c r="BF20" s="93">
        <v>0</v>
      </c>
      <c r="BG20" s="93">
        <v>0</v>
      </c>
      <c r="BH20" s="94">
        <v>0</v>
      </c>
      <c r="BI20" s="93">
        <v>1500</v>
      </c>
      <c r="BJ20" s="93">
        <v>1500</v>
      </c>
      <c r="BK20" s="94">
        <v>1</v>
      </c>
      <c r="BL20" s="93">
        <v>0</v>
      </c>
      <c r="BM20" s="93">
        <v>0</v>
      </c>
      <c r="BN20" s="94">
        <v>0</v>
      </c>
      <c r="BO20" s="93">
        <v>0</v>
      </c>
      <c r="BP20" s="93">
        <v>0</v>
      </c>
      <c r="BQ20" s="94">
        <v>0</v>
      </c>
      <c r="BR20" s="93">
        <v>0</v>
      </c>
      <c r="BS20" s="93">
        <v>0</v>
      </c>
      <c r="BT20" s="94">
        <v>0</v>
      </c>
      <c r="BU20" s="93">
        <v>0</v>
      </c>
      <c r="BV20" s="93">
        <v>0</v>
      </c>
      <c r="BW20" s="94">
        <v>0</v>
      </c>
      <c r="BX20" s="93">
        <v>0</v>
      </c>
      <c r="BY20" s="93">
        <v>0</v>
      </c>
      <c r="BZ20" s="94">
        <v>0</v>
      </c>
      <c r="CA20" s="93">
        <v>0</v>
      </c>
      <c r="CB20" s="93">
        <v>0</v>
      </c>
      <c r="CC20" s="94">
        <v>0</v>
      </c>
      <c r="CD20" s="93">
        <v>0</v>
      </c>
      <c r="CE20" s="93">
        <v>0</v>
      </c>
      <c r="CF20" s="94">
        <v>0</v>
      </c>
      <c r="CG20" s="93">
        <v>0</v>
      </c>
      <c r="CH20" s="93">
        <v>0</v>
      </c>
      <c r="CI20" s="94">
        <v>0</v>
      </c>
      <c r="CJ20" s="93">
        <v>0</v>
      </c>
      <c r="CK20" s="93">
        <v>0</v>
      </c>
      <c r="CL20" s="94">
        <v>0</v>
      </c>
      <c r="CM20" s="93">
        <v>0</v>
      </c>
      <c r="CN20" s="93">
        <v>0</v>
      </c>
      <c r="CO20" s="94">
        <v>0</v>
      </c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93"/>
      <c r="DA20" s="93"/>
      <c r="DB20" s="93"/>
      <c r="DC20" s="93"/>
      <c r="DD20" s="93"/>
      <c r="DE20" s="93"/>
      <c r="DF20" s="93"/>
      <c r="DG20" s="93"/>
      <c r="DH20" s="93"/>
      <c r="DI20" s="93"/>
      <c r="DJ20" s="93"/>
      <c r="DK20" s="93"/>
      <c r="DL20" s="93"/>
      <c r="DM20" s="93"/>
      <c r="DN20" s="93"/>
      <c r="DO20" s="93"/>
      <c r="DP20" s="93"/>
      <c r="DQ20" s="93"/>
      <c r="DR20" s="93"/>
      <c r="DS20" s="93"/>
      <c r="DT20" s="93"/>
      <c r="DU20" s="93"/>
      <c r="DV20" s="93"/>
      <c r="DW20" s="93"/>
      <c r="DX20" s="93"/>
      <c r="DY20" s="93"/>
      <c r="DZ20" s="93"/>
      <c r="EA20" s="93"/>
      <c r="EB20" s="93"/>
      <c r="EC20" s="93"/>
      <c r="ED20" s="93"/>
      <c r="EE20" s="93"/>
      <c r="EF20" s="93"/>
      <c r="EG20" s="93"/>
      <c r="EH20" s="93"/>
      <c r="EI20" s="93"/>
      <c r="EJ20" s="93"/>
      <c r="EK20" s="93"/>
      <c r="EL20" s="93"/>
      <c r="EM20" s="93"/>
      <c r="EN20" s="93"/>
      <c r="EO20" s="93"/>
      <c r="EP20" s="93"/>
      <c r="EQ20" s="93"/>
      <c r="ER20" s="93"/>
      <c r="ES20" s="93"/>
      <c r="ET20" s="93"/>
      <c r="EU20" s="93"/>
      <c r="EV20" s="93"/>
      <c r="EW20" s="93"/>
      <c r="EX20" s="93"/>
      <c r="EY20" s="93"/>
      <c r="EZ20" s="93"/>
      <c r="FA20" s="93"/>
      <c r="FB20" s="93"/>
      <c r="FC20" s="93"/>
      <c r="FD20" s="93"/>
      <c r="FE20" s="93"/>
      <c r="FF20" s="93"/>
      <c r="FG20" s="93"/>
      <c r="FH20" s="93"/>
      <c r="FI20" s="93"/>
      <c r="FJ20" s="93"/>
      <c r="FK20" s="93"/>
      <c r="FL20" s="93"/>
      <c r="FM20" s="93"/>
      <c r="FN20" s="93"/>
      <c r="FO20" s="93"/>
      <c r="FP20" s="93"/>
      <c r="FQ20" s="93"/>
      <c r="FR20" s="93"/>
      <c r="FS20" s="93"/>
      <c r="FT20" s="93"/>
      <c r="FU20" s="93"/>
      <c r="FV20" s="93"/>
      <c r="FW20" s="93"/>
      <c r="FX20" s="93"/>
      <c r="FY20" s="93"/>
      <c r="FZ20" s="93"/>
      <c r="GA20" s="93"/>
      <c r="GB20" s="93"/>
      <c r="GC20" s="93"/>
      <c r="GD20" s="93"/>
      <c r="GE20" s="93"/>
      <c r="GF20" s="93"/>
      <c r="GG20" s="93"/>
      <c r="GH20" s="93"/>
      <c r="GI20" s="93"/>
      <c r="GJ20" s="93"/>
      <c r="GK20" s="93"/>
      <c r="GL20" s="93"/>
      <c r="GM20" s="93"/>
      <c r="GN20" s="93"/>
      <c r="GO20" s="93"/>
      <c r="GP20" s="93"/>
      <c r="GQ20" s="93"/>
      <c r="GR20" s="93"/>
      <c r="GS20" s="93"/>
      <c r="GT20" s="93"/>
      <c r="GU20" s="93"/>
      <c r="GV20" s="93"/>
      <c r="GW20" s="93"/>
      <c r="GX20" s="93"/>
      <c r="GY20" s="93"/>
      <c r="GZ20" s="93"/>
      <c r="HA20" s="93"/>
      <c r="HB20" s="93"/>
      <c r="HC20" s="93"/>
      <c r="HD20" s="93"/>
      <c r="HE20" s="93"/>
      <c r="HF20" s="93"/>
      <c r="HG20" s="93"/>
      <c r="HH20" s="93"/>
      <c r="HI20" s="93"/>
      <c r="HJ20" s="93"/>
      <c r="HK20" s="93"/>
      <c r="HL20" s="93"/>
      <c r="HM20" s="93"/>
      <c r="HN20" s="93"/>
      <c r="HO20" s="93"/>
      <c r="HP20" s="93"/>
      <c r="HQ20" s="93"/>
      <c r="HR20" s="93"/>
      <c r="HS20" s="93"/>
      <c r="HT20" s="93"/>
      <c r="HU20" s="93"/>
      <c r="HV20" s="93"/>
      <c r="HW20" s="93"/>
      <c r="HX20" s="93"/>
      <c r="HY20" s="93"/>
      <c r="HZ20" s="93"/>
      <c r="IA20" s="93"/>
      <c r="IB20" s="93"/>
      <c r="IC20" s="93"/>
      <c r="ID20" s="93"/>
      <c r="IE20" s="93"/>
      <c r="IF20" s="93"/>
      <c r="IG20" s="93"/>
      <c r="IH20" s="93"/>
      <c r="II20" s="93"/>
      <c r="IJ20" s="93"/>
      <c r="IK20" s="93"/>
      <c r="IL20" s="93"/>
      <c r="IM20" s="93"/>
      <c r="IN20" s="93"/>
      <c r="IO20" s="93"/>
      <c r="IP20" s="93"/>
      <c r="IQ20" s="93"/>
      <c r="IR20" s="93"/>
      <c r="IS20" s="93"/>
      <c r="IT20" s="93"/>
      <c r="IU20" s="93"/>
      <c r="IV20" s="93"/>
      <c r="IW20" s="93"/>
      <c r="IX20" s="93"/>
      <c r="IY20" s="93"/>
      <c r="IZ20" s="93"/>
      <c r="JA20" s="93"/>
      <c r="JB20" s="93"/>
      <c r="JC20" s="93"/>
      <c r="JD20" s="93"/>
      <c r="JE20" s="93"/>
      <c r="JF20" s="93"/>
      <c r="JG20" s="93"/>
      <c r="JH20" s="93"/>
      <c r="JI20" s="93"/>
      <c r="JJ20" s="93"/>
      <c r="JK20" s="93"/>
      <c r="JL20" s="93"/>
      <c r="JM20" s="93"/>
      <c r="JN20" s="93"/>
      <c r="JO20" s="93"/>
      <c r="JP20" s="93"/>
      <c r="JQ20" s="93"/>
      <c r="JR20" s="93"/>
      <c r="JS20" s="93"/>
      <c r="JT20" s="93"/>
      <c r="JU20" s="93"/>
      <c r="JV20" s="93"/>
      <c r="JW20" s="93"/>
      <c r="JX20" s="93"/>
      <c r="JY20" s="93"/>
      <c r="JZ20" s="93"/>
      <c r="KA20" s="93"/>
      <c r="KB20" s="93"/>
      <c r="KC20" s="93"/>
      <c r="KD20" s="93"/>
      <c r="KE20" s="93"/>
      <c r="KF20" s="93"/>
      <c r="KG20" s="93"/>
      <c r="KH20" s="93"/>
      <c r="KI20" s="93"/>
      <c r="KJ20" s="93"/>
      <c r="KK20" s="93"/>
      <c r="KL20" s="93"/>
      <c r="KM20" s="93"/>
      <c r="KN20" s="93"/>
      <c r="KO20" s="93"/>
      <c r="KP20" s="93"/>
      <c r="KQ20" s="93"/>
      <c r="KR20" s="93"/>
      <c r="KS20" s="93"/>
      <c r="KT20" s="93"/>
      <c r="KU20" s="93"/>
      <c r="KV20" s="93"/>
      <c r="KW20" s="93"/>
      <c r="KX20" s="93"/>
      <c r="KY20" s="93"/>
      <c r="KZ20" s="93"/>
      <c r="LA20" s="93"/>
      <c r="LB20" s="93"/>
      <c r="LC20" s="93"/>
      <c r="LD20" s="93"/>
      <c r="LE20" s="93"/>
      <c r="LF20" s="93"/>
      <c r="LG20" s="93"/>
      <c r="LH20" s="93"/>
      <c r="LI20" s="93"/>
      <c r="LJ20" s="93"/>
      <c r="LK20" s="93"/>
      <c r="LL20" s="93"/>
      <c r="LM20" s="93"/>
      <c r="LN20" s="93"/>
      <c r="LO20" s="93"/>
      <c r="LP20" s="93"/>
      <c r="LQ20" s="93"/>
      <c r="LR20" s="93"/>
      <c r="LS20" s="93"/>
      <c r="LT20" s="93"/>
      <c r="LU20" s="93"/>
      <c r="LV20" s="93"/>
      <c r="LW20" s="93"/>
      <c r="LX20" s="93"/>
      <c r="LY20" s="93"/>
      <c r="LZ20" s="93"/>
      <c r="MA20" s="93"/>
      <c r="MB20" s="93"/>
      <c r="MC20" s="93"/>
      <c r="MD20" s="93"/>
      <c r="ME20" s="93"/>
      <c r="MF20" s="93"/>
      <c r="MG20" s="93"/>
      <c r="MH20" s="93"/>
      <c r="MI20" s="93"/>
      <c r="MJ20" s="93"/>
      <c r="MK20" s="93"/>
      <c r="ML20" s="93"/>
      <c r="MM20" s="93"/>
      <c r="MN20" s="93"/>
      <c r="MO20" s="93"/>
      <c r="MP20" s="93"/>
      <c r="MQ20" s="93"/>
      <c r="MR20" s="93"/>
      <c r="MS20" s="93"/>
      <c r="MT20" s="93"/>
      <c r="MU20" s="93"/>
      <c r="MV20" s="93"/>
      <c r="MW20" s="93"/>
      <c r="MX20" s="93"/>
      <c r="MY20" s="93"/>
      <c r="MZ20" s="93"/>
      <c r="NA20" s="93"/>
      <c r="NB20" s="93"/>
      <c r="NC20" s="93"/>
      <c r="ND20" s="93"/>
      <c r="NE20" s="93"/>
      <c r="NF20" s="93"/>
      <c r="NG20" s="93"/>
      <c r="NH20" s="93"/>
      <c r="NI20" s="93"/>
      <c r="NJ20" s="93"/>
      <c r="NK20" s="93"/>
      <c r="NL20" s="93"/>
      <c r="NM20" s="93"/>
      <c r="NN20" s="93"/>
      <c r="NO20" s="93"/>
      <c r="NP20" s="93"/>
      <c r="NQ20" s="93"/>
      <c r="NR20" s="93"/>
      <c r="NS20" s="93"/>
      <c r="NT20" s="93"/>
      <c r="NU20" s="93"/>
      <c r="NV20" s="93"/>
      <c r="NW20" s="93"/>
      <c r="NX20" s="93"/>
      <c r="NY20" s="93"/>
      <c r="NZ20" s="93"/>
      <c r="OA20" s="93"/>
      <c r="OB20" s="93"/>
      <c r="OC20" s="93"/>
      <c r="OD20" s="93"/>
      <c r="OE20" s="93"/>
      <c r="OF20" s="93"/>
      <c r="OG20" s="93"/>
      <c r="OH20" s="93"/>
      <c r="OI20" s="93"/>
      <c r="OJ20" s="93"/>
      <c r="OK20" s="93"/>
      <c r="OL20" s="93"/>
      <c r="OM20" s="93"/>
      <c r="ON20" s="93"/>
      <c r="OO20" s="93"/>
      <c r="OP20" s="93"/>
      <c r="OQ20" s="93"/>
      <c r="OR20" s="93"/>
      <c r="OS20" s="93"/>
      <c r="OT20" s="93"/>
      <c r="OU20" s="93"/>
      <c r="OV20" s="93"/>
      <c r="OW20" s="93"/>
      <c r="OX20" s="93"/>
      <c r="OY20" s="93"/>
      <c r="OZ20" s="93"/>
      <c r="PA20" s="93"/>
      <c r="PB20" s="93"/>
      <c r="PC20" s="93"/>
      <c r="PD20" s="93"/>
      <c r="PE20" s="93"/>
      <c r="PF20" s="93"/>
      <c r="PG20" s="93"/>
      <c r="PH20" s="93"/>
      <c r="PI20" s="93"/>
      <c r="PJ20" s="93"/>
      <c r="PK20" s="93"/>
      <c r="PL20" s="93"/>
      <c r="PM20" s="93"/>
      <c r="PN20" s="93"/>
      <c r="PO20" s="93"/>
      <c r="PP20" s="93"/>
      <c r="PQ20" s="93"/>
      <c r="PR20" s="93"/>
      <c r="PS20" s="93"/>
      <c r="PT20" s="93"/>
      <c r="PU20" s="93"/>
      <c r="PV20" s="93"/>
      <c r="PW20" s="93"/>
      <c r="PX20" s="93"/>
      <c r="PY20" s="93"/>
      <c r="PZ20" s="93"/>
      <c r="QA20" s="93"/>
      <c r="QB20" s="93"/>
      <c r="QC20" s="93"/>
      <c r="QD20" s="93"/>
      <c r="QE20" s="93"/>
      <c r="QF20" s="93"/>
      <c r="QG20" s="93"/>
      <c r="QH20" s="93"/>
      <c r="QI20" s="93"/>
      <c r="QJ20" s="93"/>
      <c r="QK20" s="93"/>
      <c r="QL20" s="93"/>
      <c r="QM20" s="93"/>
      <c r="QN20" s="93"/>
      <c r="QO20" s="93"/>
      <c r="QP20" s="93"/>
      <c r="QQ20" s="93"/>
      <c r="QR20" s="93"/>
      <c r="QS20" s="93"/>
      <c r="QT20" s="93"/>
      <c r="QU20" s="93"/>
      <c r="QV20" s="93"/>
      <c r="QW20" s="93"/>
      <c r="QX20" s="93"/>
      <c r="QY20" s="93"/>
      <c r="QZ20" s="93"/>
      <c r="RA20" s="93"/>
      <c r="RB20" s="93"/>
      <c r="RC20" s="93"/>
      <c r="RD20" s="93"/>
      <c r="RE20" s="93"/>
      <c r="RF20" s="93"/>
      <c r="RG20" s="93"/>
      <c r="RH20" s="93"/>
      <c r="RI20" s="93"/>
      <c r="RJ20" s="93"/>
      <c r="RK20" s="93"/>
      <c r="RL20" s="93"/>
      <c r="RM20" s="93"/>
      <c r="RN20" s="93"/>
      <c r="RO20" s="93"/>
      <c r="RP20" s="93"/>
      <c r="RQ20" s="93"/>
      <c r="RR20" s="93"/>
      <c r="RS20" s="93"/>
      <c r="RT20" s="93"/>
      <c r="RU20" s="93"/>
      <c r="RV20" s="93"/>
      <c r="RW20" s="93"/>
      <c r="RX20" s="93"/>
      <c r="RY20" s="93"/>
      <c r="RZ20" s="93"/>
      <c r="SA20" s="93"/>
      <c r="SB20" s="93"/>
      <c r="SC20" s="93"/>
      <c r="SD20" s="93"/>
      <c r="SE20" s="93"/>
      <c r="SF20" s="93"/>
      <c r="SG20" s="93"/>
      <c r="SH20" s="93"/>
      <c r="SI20" s="93"/>
      <c r="SJ20" s="93"/>
      <c r="SK20" s="93"/>
      <c r="SL20" s="93"/>
      <c r="SM20" s="93"/>
      <c r="SN20" s="93"/>
      <c r="SO20" s="93"/>
      <c r="SP20" s="93"/>
      <c r="SQ20" s="93"/>
      <c r="SR20" s="93"/>
      <c r="SS20" s="93"/>
      <c r="ST20" s="93"/>
      <c r="SU20" s="93"/>
      <c r="SV20" s="93"/>
      <c r="SW20" s="93"/>
      <c r="SX20" s="93"/>
      <c r="SY20" s="93"/>
      <c r="SZ20" s="93"/>
      <c r="TA20" s="93"/>
      <c r="TB20" s="93"/>
      <c r="TC20" s="93"/>
      <c r="TD20" s="93"/>
      <c r="TE20" s="93"/>
      <c r="TF20" s="93"/>
      <c r="TG20" s="93"/>
      <c r="TH20" s="93"/>
      <c r="TI20" s="93"/>
      <c r="TJ20" s="93"/>
      <c r="TK20" s="93"/>
      <c r="TL20" s="93"/>
      <c r="TM20" s="93"/>
      <c r="TN20" s="93"/>
      <c r="TO20" s="93"/>
      <c r="TP20" s="93"/>
      <c r="TQ20" s="93"/>
      <c r="TR20" s="93"/>
      <c r="TS20" s="93"/>
      <c r="TT20" s="93"/>
      <c r="TU20" s="93"/>
      <c r="TV20" s="93"/>
      <c r="TW20" s="93"/>
      <c r="TX20" s="93"/>
      <c r="TY20" s="93"/>
      <c r="TZ20" s="93"/>
      <c r="UA20" s="93"/>
      <c r="UB20" s="93"/>
      <c r="UC20" s="93"/>
      <c r="UD20" s="93"/>
      <c r="UE20" s="93"/>
      <c r="UF20" s="93"/>
      <c r="UG20" s="93"/>
      <c r="UH20" s="93"/>
      <c r="UI20" s="93"/>
      <c r="UJ20" s="93"/>
      <c r="UK20" s="93"/>
      <c r="UL20" s="93"/>
      <c r="UM20" s="93"/>
      <c r="UN20" s="93"/>
      <c r="UO20" s="93"/>
      <c r="UP20" s="93"/>
      <c r="UQ20" s="93"/>
      <c r="UR20" s="93"/>
      <c r="US20" s="93"/>
      <c r="UT20" s="93"/>
      <c r="UU20" s="93"/>
      <c r="UV20" s="93"/>
      <c r="UW20" s="93"/>
      <c r="UX20" s="93"/>
      <c r="UY20" s="93"/>
      <c r="UZ20" s="93"/>
      <c r="VA20" s="93"/>
      <c r="VB20" s="93"/>
      <c r="VC20" s="93"/>
      <c r="VD20" s="93"/>
      <c r="VE20" s="93"/>
      <c r="VF20" s="93"/>
      <c r="VG20" s="93"/>
      <c r="VH20" s="93"/>
      <c r="VI20" s="93"/>
      <c r="VJ20" s="93"/>
      <c r="VK20" s="93"/>
      <c r="VL20" s="93"/>
      <c r="VM20" s="93"/>
      <c r="VN20" s="93"/>
      <c r="VO20" s="93"/>
      <c r="VP20" s="93"/>
      <c r="VQ20" s="93"/>
      <c r="VR20" s="93"/>
      <c r="VS20" s="93"/>
      <c r="VT20" s="93"/>
      <c r="VU20" s="93"/>
      <c r="VV20" s="93"/>
      <c r="VW20" s="93"/>
      <c r="VX20" s="93"/>
      <c r="VY20" s="93"/>
      <c r="VZ20" s="93"/>
      <c r="WA20" s="93"/>
      <c r="WB20" s="93"/>
      <c r="WC20" s="93"/>
      <c r="WD20" s="93"/>
      <c r="WE20" s="93"/>
      <c r="WF20" s="93"/>
      <c r="WG20" s="93"/>
      <c r="WH20" s="93"/>
      <c r="WI20" s="93"/>
      <c r="WJ20" s="93"/>
      <c r="WK20" s="93"/>
      <c r="WL20" s="93"/>
      <c r="WM20" s="93"/>
      <c r="WN20" s="93"/>
      <c r="WO20" s="93"/>
      <c r="WP20" s="93"/>
      <c r="WQ20" s="93"/>
      <c r="WR20" s="93"/>
      <c r="WS20" s="93"/>
      <c r="WT20" s="93"/>
      <c r="WU20" s="93"/>
      <c r="WV20" s="93"/>
      <c r="WW20" s="93"/>
      <c r="WX20" s="93"/>
      <c r="WY20" s="93"/>
      <c r="WZ20" s="93"/>
      <c r="XA20" s="93"/>
      <c r="XB20" s="93"/>
      <c r="XC20" s="93"/>
      <c r="XD20" s="93"/>
      <c r="XE20" s="93"/>
      <c r="XF20" s="93"/>
      <c r="XG20" s="93"/>
      <c r="XH20" s="93"/>
      <c r="XI20" s="93"/>
      <c r="XJ20" s="93"/>
      <c r="XK20" s="93"/>
      <c r="XL20" s="93"/>
      <c r="XM20" s="93"/>
      <c r="XN20" s="93"/>
      <c r="XO20" s="93"/>
      <c r="XP20" s="93"/>
      <c r="XQ20" s="93"/>
      <c r="XR20" s="93"/>
      <c r="XS20" s="93"/>
      <c r="XT20" s="93"/>
      <c r="XU20" s="93"/>
      <c r="XV20" s="93"/>
      <c r="XW20" s="93"/>
      <c r="XX20" s="93"/>
      <c r="XY20" s="93"/>
      <c r="XZ20" s="93"/>
      <c r="YA20" s="93"/>
      <c r="YB20" s="93"/>
      <c r="YC20" s="93"/>
      <c r="YD20" s="93"/>
      <c r="YE20" s="93"/>
      <c r="YF20" s="93"/>
      <c r="YG20" s="93"/>
      <c r="YH20" s="93"/>
      <c r="YI20" s="93"/>
      <c r="YJ20" s="93"/>
      <c r="YK20" s="93"/>
      <c r="YL20" s="93"/>
      <c r="YM20" s="93"/>
      <c r="YN20" s="93"/>
      <c r="YO20" s="93"/>
      <c r="YP20" s="93"/>
      <c r="YQ20" s="93"/>
      <c r="YR20" s="93"/>
      <c r="YS20" s="93"/>
      <c r="YT20" s="93"/>
      <c r="YU20" s="93"/>
      <c r="YV20" s="93"/>
      <c r="YW20" s="93"/>
      <c r="YX20" s="93"/>
      <c r="YY20" s="93"/>
      <c r="YZ20" s="93"/>
      <c r="ZA20" s="93"/>
      <c r="ZB20" s="93"/>
      <c r="ZC20" s="93"/>
      <c r="ZD20" s="93"/>
      <c r="ZE20" s="93"/>
      <c r="ZF20" s="93"/>
      <c r="ZG20" s="93"/>
      <c r="ZH20" s="93"/>
      <c r="ZI20" s="93"/>
      <c r="ZJ20" s="93"/>
      <c r="ZK20" s="93"/>
      <c r="ZL20" s="93"/>
      <c r="ZM20" s="93"/>
      <c r="ZN20" s="93"/>
      <c r="ZO20" s="93"/>
      <c r="ZP20" s="93"/>
      <c r="ZQ20" s="93"/>
      <c r="ZR20" s="93"/>
      <c r="ZS20" s="93"/>
      <c r="ZT20" s="93"/>
      <c r="ZU20" s="93"/>
      <c r="ZV20" s="93"/>
      <c r="ZW20" s="93"/>
      <c r="ZX20" s="93"/>
      <c r="ZY20" s="93"/>
      <c r="ZZ20" s="93"/>
    </row>
    <row r="21" spans="1:702" ht="15.95" hidden="1" customHeight="1" x14ac:dyDescent="0.25">
      <c r="A21" s="92">
        <v>70420</v>
      </c>
      <c r="B21" s="92" t="s">
        <v>329</v>
      </c>
      <c r="C21" s="121" t="s">
        <v>326</v>
      </c>
      <c r="D21" s="92">
        <v>7</v>
      </c>
      <c r="E21" s="92">
        <v>1</v>
      </c>
      <c r="F21" s="92" t="s">
        <v>322</v>
      </c>
      <c r="G21" s="92">
        <v>912</v>
      </c>
      <c r="H21" s="92" t="s">
        <v>318</v>
      </c>
      <c r="I21" s="92" t="s">
        <v>330</v>
      </c>
      <c r="J21" s="92">
        <v>313</v>
      </c>
      <c r="K21" s="92" t="s">
        <v>333</v>
      </c>
      <c r="L21" s="93">
        <v>3773</v>
      </c>
      <c r="M21" s="93">
        <v>3912</v>
      </c>
      <c r="N21" s="93">
        <v>0</v>
      </c>
      <c r="O21" s="93">
        <v>3912</v>
      </c>
      <c r="P21" s="93">
        <v>3910.91</v>
      </c>
      <c r="Q21" s="93">
        <v>-1.0900000000001455</v>
      </c>
      <c r="R21" s="94">
        <v>1</v>
      </c>
      <c r="S21" s="93">
        <v>0</v>
      </c>
      <c r="T21" s="93">
        <v>0</v>
      </c>
      <c r="U21" s="94">
        <v>0</v>
      </c>
      <c r="V21" s="93">
        <v>0</v>
      </c>
      <c r="W21" s="93">
        <v>0</v>
      </c>
      <c r="X21" s="94">
        <v>0</v>
      </c>
      <c r="Y21" s="93">
        <v>0</v>
      </c>
      <c r="Z21" s="93">
        <v>0</v>
      </c>
      <c r="AA21" s="94">
        <v>0</v>
      </c>
      <c r="AB21" s="93">
        <v>0</v>
      </c>
      <c r="AC21" s="93">
        <v>0</v>
      </c>
      <c r="AD21" s="94">
        <v>0</v>
      </c>
      <c r="AE21" s="93">
        <v>0</v>
      </c>
      <c r="AF21" s="93">
        <v>0</v>
      </c>
      <c r="AG21" s="94">
        <v>0</v>
      </c>
      <c r="AH21" s="93">
        <v>0</v>
      </c>
      <c r="AI21" s="93">
        <v>0</v>
      </c>
      <c r="AJ21" s="94">
        <v>0</v>
      </c>
      <c r="AK21" s="93">
        <v>0</v>
      </c>
      <c r="AL21" s="93">
        <v>0</v>
      </c>
      <c r="AM21" s="94">
        <v>0</v>
      </c>
      <c r="AN21" s="93">
        <v>0</v>
      </c>
      <c r="AO21" s="93">
        <v>0</v>
      </c>
      <c r="AP21" s="94">
        <v>0</v>
      </c>
      <c r="AQ21" s="93">
        <v>0</v>
      </c>
      <c r="AR21" s="93">
        <v>0</v>
      </c>
      <c r="AS21" s="94">
        <v>0</v>
      </c>
      <c r="AT21" s="93">
        <v>0</v>
      </c>
      <c r="AU21" s="93">
        <v>0</v>
      </c>
      <c r="AV21" s="94">
        <v>0</v>
      </c>
      <c r="AW21" s="93">
        <v>0</v>
      </c>
      <c r="AX21" s="93">
        <v>0</v>
      </c>
      <c r="AY21" s="94">
        <v>0</v>
      </c>
      <c r="AZ21" s="93">
        <v>0</v>
      </c>
      <c r="BA21" s="93">
        <v>0</v>
      </c>
      <c r="BB21" s="94">
        <v>0</v>
      </c>
      <c r="BC21" s="93">
        <v>0</v>
      </c>
      <c r="BD21" s="93">
        <v>0</v>
      </c>
      <c r="BE21" s="94">
        <v>0</v>
      </c>
      <c r="BF21" s="93">
        <v>0</v>
      </c>
      <c r="BG21" s="93">
        <v>0</v>
      </c>
      <c r="BH21" s="94">
        <v>0</v>
      </c>
      <c r="BI21" s="93">
        <v>3912</v>
      </c>
      <c r="BJ21" s="93">
        <v>3910.91</v>
      </c>
      <c r="BK21" s="94">
        <v>1</v>
      </c>
      <c r="BL21" s="93">
        <v>0</v>
      </c>
      <c r="BM21" s="93">
        <v>0</v>
      </c>
      <c r="BN21" s="94">
        <v>0</v>
      </c>
      <c r="BO21" s="93">
        <v>0</v>
      </c>
      <c r="BP21" s="93">
        <v>0</v>
      </c>
      <c r="BQ21" s="94">
        <v>0</v>
      </c>
      <c r="BR21" s="93">
        <v>0</v>
      </c>
      <c r="BS21" s="93">
        <v>0</v>
      </c>
      <c r="BT21" s="94">
        <v>0</v>
      </c>
      <c r="BU21" s="93">
        <v>0</v>
      </c>
      <c r="BV21" s="93">
        <v>0</v>
      </c>
      <c r="BW21" s="94">
        <v>0</v>
      </c>
      <c r="BX21" s="93">
        <v>0</v>
      </c>
      <c r="BY21" s="93">
        <v>0</v>
      </c>
      <c r="BZ21" s="94">
        <v>0</v>
      </c>
      <c r="CA21" s="93">
        <v>0</v>
      </c>
      <c r="CB21" s="93">
        <v>0</v>
      </c>
      <c r="CC21" s="94">
        <v>0</v>
      </c>
      <c r="CD21" s="93">
        <v>0</v>
      </c>
      <c r="CE21" s="93">
        <v>0</v>
      </c>
      <c r="CF21" s="94">
        <v>0</v>
      </c>
      <c r="CG21" s="93">
        <v>0</v>
      </c>
      <c r="CH21" s="93">
        <v>0</v>
      </c>
      <c r="CI21" s="94">
        <v>0</v>
      </c>
      <c r="CJ21" s="93">
        <v>0</v>
      </c>
      <c r="CK21" s="93">
        <v>0</v>
      </c>
      <c r="CL21" s="94">
        <v>0</v>
      </c>
      <c r="CM21" s="93">
        <v>0</v>
      </c>
      <c r="CN21" s="93">
        <v>0</v>
      </c>
      <c r="CO21" s="94">
        <v>0</v>
      </c>
      <c r="CP21" s="93"/>
      <c r="CQ21" s="93"/>
      <c r="CR21" s="93"/>
      <c r="CS21" s="93"/>
      <c r="CT21" s="93"/>
      <c r="CU21" s="93"/>
      <c r="CV21" s="93"/>
      <c r="CW21" s="93"/>
      <c r="CX21" s="93"/>
      <c r="CY21" s="93"/>
      <c r="CZ21" s="93"/>
      <c r="DA21" s="93"/>
      <c r="DB21" s="93"/>
      <c r="DC21" s="93"/>
      <c r="DD21" s="93"/>
      <c r="DE21" s="93"/>
      <c r="DF21" s="93"/>
      <c r="DG21" s="93"/>
      <c r="DH21" s="93"/>
      <c r="DI21" s="93"/>
      <c r="DJ21" s="93"/>
      <c r="DK21" s="93"/>
      <c r="DL21" s="93"/>
      <c r="DM21" s="93"/>
      <c r="DN21" s="93"/>
      <c r="DO21" s="93"/>
      <c r="DP21" s="93"/>
      <c r="DQ21" s="93"/>
      <c r="DR21" s="93"/>
      <c r="DS21" s="93"/>
      <c r="DT21" s="93"/>
      <c r="DU21" s="93"/>
      <c r="DV21" s="93"/>
      <c r="DW21" s="93"/>
      <c r="DX21" s="93"/>
      <c r="DY21" s="93"/>
      <c r="DZ21" s="93"/>
      <c r="EA21" s="93"/>
      <c r="EB21" s="93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93"/>
      <c r="ES21" s="93"/>
      <c r="ET21" s="93"/>
      <c r="EU21" s="93"/>
      <c r="EV21" s="93"/>
      <c r="EW21" s="93"/>
      <c r="EX21" s="93"/>
      <c r="EY21" s="93"/>
      <c r="EZ21" s="93"/>
      <c r="FA21" s="93"/>
      <c r="FB21" s="93"/>
      <c r="FC21" s="93"/>
      <c r="FD21" s="93"/>
      <c r="FE21" s="93"/>
      <c r="FF21" s="93"/>
      <c r="FG21" s="93"/>
      <c r="FH21" s="93"/>
      <c r="FI21" s="93"/>
      <c r="FJ21" s="93"/>
      <c r="FK21" s="93"/>
      <c r="FL21" s="93"/>
      <c r="FM21" s="93"/>
      <c r="FN21" s="93"/>
      <c r="FO21" s="93"/>
      <c r="FP21" s="93"/>
      <c r="FQ21" s="93"/>
      <c r="FR21" s="93"/>
      <c r="FS21" s="93"/>
      <c r="FT21" s="93"/>
      <c r="FU21" s="93"/>
      <c r="FV21" s="93"/>
      <c r="FW21" s="93"/>
      <c r="FX21" s="93"/>
      <c r="FY21" s="93"/>
      <c r="FZ21" s="93"/>
      <c r="GA21" s="93"/>
      <c r="GB21" s="93"/>
      <c r="GC21" s="93"/>
      <c r="GD21" s="93"/>
      <c r="GE21" s="93"/>
      <c r="GF21" s="93"/>
      <c r="GG21" s="93"/>
      <c r="GH21" s="93"/>
      <c r="GI21" s="93"/>
      <c r="GJ21" s="93"/>
      <c r="GK21" s="93"/>
      <c r="GL21" s="93"/>
      <c r="GM21" s="93"/>
      <c r="GN21" s="93"/>
      <c r="GO21" s="93"/>
      <c r="GP21" s="93"/>
      <c r="GQ21" s="93"/>
      <c r="GR21" s="93"/>
      <c r="GS21" s="93"/>
      <c r="GT21" s="93"/>
      <c r="GU21" s="93"/>
      <c r="GV21" s="93"/>
      <c r="GW21" s="93"/>
      <c r="GX21" s="93"/>
      <c r="GY21" s="93"/>
      <c r="GZ21" s="93"/>
      <c r="HA21" s="93"/>
      <c r="HB21" s="93"/>
      <c r="HC21" s="93"/>
      <c r="HD21" s="93"/>
      <c r="HE21" s="93"/>
      <c r="HF21" s="93"/>
      <c r="HG21" s="93"/>
      <c r="HH21" s="93"/>
      <c r="HI21" s="93"/>
      <c r="HJ21" s="93"/>
      <c r="HK21" s="93"/>
      <c r="HL21" s="93"/>
      <c r="HM21" s="93"/>
      <c r="HN21" s="93"/>
      <c r="HO21" s="93"/>
      <c r="HP21" s="93"/>
      <c r="HQ21" s="93"/>
      <c r="HR21" s="93"/>
      <c r="HS21" s="93"/>
      <c r="HT21" s="93"/>
      <c r="HU21" s="93"/>
      <c r="HV21" s="93"/>
      <c r="HW21" s="93"/>
      <c r="HX21" s="93"/>
      <c r="HY21" s="93"/>
      <c r="HZ21" s="93"/>
      <c r="IA21" s="93"/>
      <c r="IB21" s="93"/>
      <c r="IC21" s="93"/>
      <c r="ID21" s="93"/>
      <c r="IE21" s="93"/>
      <c r="IF21" s="93"/>
      <c r="IG21" s="93"/>
      <c r="IH21" s="93"/>
      <c r="II21" s="93"/>
      <c r="IJ21" s="93"/>
      <c r="IK21" s="93"/>
      <c r="IL21" s="93"/>
      <c r="IM21" s="93"/>
      <c r="IN21" s="93"/>
      <c r="IO21" s="93"/>
      <c r="IP21" s="93"/>
      <c r="IQ21" s="93"/>
      <c r="IR21" s="93"/>
      <c r="IS21" s="93"/>
      <c r="IT21" s="93"/>
      <c r="IU21" s="93"/>
      <c r="IV21" s="93"/>
      <c r="IW21" s="93"/>
      <c r="IX21" s="93"/>
      <c r="IY21" s="93"/>
      <c r="IZ21" s="93"/>
      <c r="JA21" s="93"/>
      <c r="JB21" s="93"/>
      <c r="JC21" s="93"/>
      <c r="JD21" s="93"/>
      <c r="JE21" s="93"/>
      <c r="JF21" s="93"/>
      <c r="JG21" s="93"/>
      <c r="JH21" s="93"/>
      <c r="JI21" s="93"/>
      <c r="JJ21" s="93"/>
      <c r="JK21" s="93"/>
      <c r="JL21" s="93"/>
      <c r="JM21" s="93"/>
      <c r="JN21" s="93"/>
      <c r="JO21" s="93"/>
      <c r="JP21" s="93"/>
      <c r="JQ21" s="93"/>
      <c r="JR21" s="93"/>
      <c r="JS21" s="93"/>
      <c r="JT21" s="93"/>
      <c r="JU21" s="93"/>
      <c r="JV21" s="93"/>
      <c r="JW21" s="93"/>
      <c r="JX21" s="93"/>
      <c r="JY21" s="93"/>
      <c r="JZ21" s="93"/>
      <c r="KA21" s="93"/>
      <c r="KB21" s="93"/>
      <c r="KC21" s="93"/>
      <c r="KD21" s="93"/>
      <c r="KE21" s="93"/>
      <c r="KF21" s="93"/>
      <c r="KG21" s="93"/>
      <c r="KH21" s="93"/>
      <c r="KI21" s="93"/>
      <c r="KJ21" s="93"/>
      <c r="KK21" s="93"/>
      <c r="KL21" s="93"/>
      <c r="KM21" s="93"/>
      <c r="KN21" s="93"/>
      <c r="KO21" s="93"/>
      <c r="KP21" s="93"/>
      <c r="KQ21" s="93"/>
      <c r="KR21" s="93"/>
      <c r="KS21" s="93"/>
      <c r="KT21" s="93"/>
      <c r="KU21" s="93"/>
      <c r="KV21" s="93"/>
      <c r="KW21" s="93"/>
      <c r="KX21" s="93"/>
      <c r="KY21" s="93"/>
      <c r="KZ21" s="93"/>
      <c r="LA21" s="93"/>
      <c r="LB21" s="93"/>
      <c r="LC21" s="93"/>
      <c r="LD21" s="93"/>
      <c r="LE21" s="93"/>
      <c r="LF21" s="93"/>
      <c r="LG21" s="93"/>
      <c r="LH21" s="93"/>
      <c r="LI21" s="93"/>
      <c r="LJ21" s="93"/>
      <c r="LK21" s="93"/>
      <c r="LL21" s="93"/>
      <c r="LM21" s="93"/>
      <c r="LN21" s="93"/>
      <c r="LO21" s="93"/>
      <c r="LP21" s="93"/>
      <c r="LQ21" s="93"/>
      <c r="LR21" s="93"/>
      <c r="LS21" s="93"/>
      <c r="LT21" s="93"/>
      <c r="LU21" s="93"/>
      <c r="LV21" s="93"/>
      <c r="LW21" s="93"/>
      <c r="LX21" s="93"/>
      <c r="LY21" s="93"/>
      <c r="LZ21" s="93"/>
      <c r="MA21" s="93"/>
      <c r="MB21" s="93"/>
      <c r="MC21" s="93"/>
      <c r="MD21" s="93"/>
      <c r="ME21" s="93"/>
      <c r="MF21" s="93"/>
      <c r="MG21" s="93"/>
      <c r="MH21" s="93"/>
      <c r="MI21" s="93"/>
      <c r="MJ21" s="93"/>
      <c r="MK21" s="93"/>
      <c r="ML21" s="93"/>
      <c r="MM21" s="93"/>
      <c r="MN21" s="93"/>
      <c r="MO21" s="93"/>
      <c r="MP21" s="93"/>
      <c r="MQ21" s="93"/>
      <c r="MR21" s="93"/>
      <c r="MS21" s="93"/>
      <c r="MT21" s="93"/>
      <c r="MU21" s="93"/>
      <c r="MV21" s="93"/>
      <c r="MW21" s="93"/>
      <c r="MX21" s="93"/>
      <c r="MY21" s="93"/>
      <c r="MZ21" s="93"/>
      <c r="NA21" s="93"/>
      <c r="NB21" s="93"/>
      <c r="NC21" s="93"/>
      <c r="ND21" s="93"/>
      <c r="NE21" s="93"/>
      <c r="NF21" s="93"/>
      <c r="NG21" s="93"/>
      <c r="NH21" s="93"/>
      <c r="NI21" s="93"/>
      <c r="NJ21" s="93"/>
      <c r="NK21" s="93"/>
      <c r="NL21" s="93"/>
      <c r="NM21" s="93"/>
      <c r="NN21" s="93"/>
      <c r="NO21" s="93"/>
      <c r="NP21" s="93"/>
      <c r="NQ21" s="93"/>
      <c r="NR21" s="93"/>
      <c r="NS21" s="93"/>
      <c r="NT21" s="93"/>
      <c r="NU21" s="93"/>
      <c r="NV21" s="93"/>
      <c r="NW21" s="93"/>
      <c r="NX21" s="93"/>
      <c r="NY21" s="93"/>
      <c r="NZ21" s="93"/>
      <c r="OA21" s="93"/>
      <c r="OB21" s="93"/>
      <c r="OC21" s="93"/>
      <c r="OD21" s="93"/>
      <c r="OE21" s="93"/>
      <c r="OF21" s="93"/>
      <c r="OG21" s="93"/>
      <c r="OH21" s="93"/>
      <c r="OI21" s="93"/>
      <c r="OJ21" s="93"/>
      <c r="OK21" s="93"/>
      <c r="OL21" s="93"/>
      <c r="OM21" s="93"/>
      <c r="ON21" s="93"/>
      <c r="OO21" s="93"/>
      <c r="OP21" s="93"/>
      <c r="OQ21" s="93"/>
      <c r="OR21" s="93"/>
      <c r="OS21" s="93"/>
      <c r="OT21" s="93"/>
      <c r="OU21" s="93"/>
      <c r="OV21" s="93"/>
      <c r="OW21" s="93"/>
      <c r="OX21" s="93"/>
      <c r="OY21" s="93"/>
      <c r="OZ21" s="93"/>
      <c r="PA21" s="93"/>
      <c r="PB21" s="93"/>
      <c r="PC21" s="93"/>
      <c r="PD21" s="93"/>
      <c r="PE21" s="93"/>
      <c r="PF21" s="93"/>
      <c r="PG21" s="93"/>
      <c r="PH21" s="93"/>
      <c r="PI21" s="93"/>
      <c r="PJ21" s="93"/>
      <c r="PK21" s="93"/>
      <c r="PL21" s="93"/>
      <c r="PM21" s="93"/>
      <c r="PN21" s="93"/>
      <c r="PO21" s="93"/>
      <c r="PP21" s="93"/>
      <c r="PQ21" s="93"/>
      <c r="PR21" s="93"/>
      <c r="PS21" s="93"/>
      <c r="PT21" s="93"/>
      <c r="PU21" s="93"/>
      <c r="PV21" s="93"/>
      <c r="PW21" s="93"/>
      <c r="PX21" s="93"/>
      <c r="PY21" s="93"/>
      <c r="PZ21" s="93"/>
      <c r="QA21" s="93"/>
      <c r="QB21" s="93"/>
      <c r="QC21" s="93"/>
      <c r="QD21" s="93"/>
      <c r="QE21" s="93"/>
      <c r="QF21" s="93"/>
      <c r="QG21" s="93"/>
      <c r="QH21" s="93"/>
      <c r="QI21" s="93"/>
      <c r="QJ21" s="93"/>
      <c r="QK21" s="93"/>
      <c r="QL21" s="93"/>
      <c r="QM21" s="93"/>
      <c r="QN21" s="93"/>
      <c r="QO21" s="93"/>
      <c r="QP21" s="93"/>
      <c r="QQ21" s="93"/>
      <c r="QR21" s="93"/>
      <c r="QS21" s="93"/>
      <c r="QT21" s="93"/>
      <c r="QU21" s="93"/>
      <c r="QV21" s="93"/>
      <c r="QW21" s="93"/>
      <c r="QX21" s="93"/>
      <c r="QY21" s="93"/>
      <c r="QZ21" s="93"/>
      <c r="RA21" s="93"/>
      <c r="RB21" s="93"/>
      <c r="RC21" s="93"/>
      <c r="RD21" s="93"/>
      <c r="RE21" s="93"/>
      <c r="RF21" s="93"/>
      <c r="RG21" s="93"/>
      <c r="RH21" s="93"/>
      <c r="RI21" s="93"/>
      <c r="RJ21" s="93"/>
      <c r="RK21" s="93"/>
      <c r="RL21" s="93"/>
      <c r="RM21" s="93"/>
      <c r="RN21" s="93"/>
      <c r="RO21" s="93"/>
      <c r="RP21" s="93"/>
      <c r="RQ21" s="93"/>
      <c r="RR21" s="93"/>
      <c r="RS21" s="93"/>
      <c r="RT21" s="93"/>
      <c r="RU21" s="93"/>
      <c r="RV21" s="93"/>
      <c r="RW21" s="93"/>
      <c r="RX21" s="93"/>
      <c r="RY21" s="93"/>
      <c r="RZ21" s="93"/>
      <c r="SA21" s="93"/>
      <c r="SB21" s="93"/>
      <c r="SC21" s="93"/>
      <c r="SD21" s="93"/>
      <c r="SE21" s="93"/>
      <c r="SF21" s="93"/>
      <c r="SG21" s="93"/>
      <c r="SH21" s="93"/>
      <c r="SI21" s="93"/>
      <c r="SJ21" s="93"/>
      <c r="SK21" s="93"/>
      <c r="SL21" s="93"/>
      <c r="SM21" s="93"/>
      <c r="SN21" s="93"/>
      <c r="SO21" s="93"/>
      <c r="SP21" s="93"/>
      <c r="SQ21" s="93"/>
      <c r="SR21" s="93"/>
      <c r="SS21" s="93"/>
      <c r="ST21" s="93"/>
      <c r="SU21" s="93"/>
      <c r="SV21" s="93"/>
      <c r="SW21" s="93"/>
      <c r="SX21" s="93"/>
      <c r="SY21" s="93"/>
      <c r="SZ21" s="93"/>
      <c r="TA21" s="93"/>
      <c r="TB21" s="93"/>
      <c r="TC21" s="93"/>
      <c r="TD21" s="93"/>
      <c r="TE21" s="93"/>
      <c r="TF21" s="93"/>
      <c r="TG21" s="93"/>
      <c r="TH21" s="93"/>
      <c r="TI21" s="93"/>
      <c r="TJ21" s="93"/>
      <c r="TK21" s="93"/>
      <c r="TL21" s="93"/>
      <c r="TM21" s="93"/>
      <c r="TN21" s="93"/>
      <c r="TO21" s="93"/>
      <c r="TP21" s="93"/>
      <c r="TQ21" s="93"/>
      <c r="TR21" s="93"/>
      <c r="TS21" s="93"/>
      <c r="TT21" s="93"/>
      <c r="TU21" s="93"/>
      <c r="TV21" s="93"/>
      <c r="TW21" s="93"/>
      <c r="TX21" s="93"/>
      <c r="TY21" s="93"/>
      <c r="TZ21" s="93"/>
      <c r="UA21" s="93"/>
      <c r="UB21" s="93"/>
      <c r="UC21" s="93"/>
      <c r="UD21" s="93"/>
      <c r="UE21" s="93"/>
      <c r="UF21" s="93"/>
      <c r="UG21" s="93"/>
      <c r="UH21" s="93"/>
      <c r="UI21" s="93"/>
      <c r="UJ21" s="93"/>
      <c r="UK21" s="93"/>
      <c r="UL21" s="93"/>
      <c r="UM21" s="93"/>
      <c r="UN21" s="93"/>
      <c r="UO21" s="93"/>
      <c r="UP21" s="93"/>
      <c r="UQ21" s="93"/>
      <c r="UR21" s="93"/>
      <c r="US21" s="93"/>
      <c r="UT21" s="93"/>
      <c r="UU21" s="93"/>
      <c r="UV21" s="93"/>
      <c r="UW21" s="93"/>
      <c r="UX21" s="93"/>
      <c r="UY21" s="93"/>
      <c r="UZ21" s="93"/>
      <c r="VA21" s="93"/>
      <c r="VB21" s="93"/>
      <c r="VC21" s="93"/>
      <c r="VD21" s="93"/>
      <c r="VE21" s="93"/>
      <c r="VF21" s="93"/>
      <c r="VG21" s="93"/>
      <c r="VH21" s="93"/>
      <c r="VI21" s="93"/>
      <c r="VJ21" s="93"/>
      <c r="VK21" s="93"/>
      <c r="VL21" s="93"/>
      <c r="VM21" s="93"/>
      <c r="VN21" s="93"/>
      <c r="VO21" s="93"/>
      <c r="VP21" s="93"/>
      <c r="VQ21" s="93"/>
      <c r="VR21" s="93"/>
      <c r="VS21" s="93"/>
      <c r="VT21" s="93"/>
      <c r="VU21" s="93"/>
      <c r="VV21" s="93"/>
      <c r="VW21" s="93"/>
      <c r="VX21" s="93"/>
      <c r="VY21" s="93"/>
      <c r="VZ21" s="93"/>
      <c r="WA21" s="93"/>
      <c r="WB21" s="93"/>
      <c r="WC21" s="93"/>
      <c r="WD21" s="93"/>
      <c r="WE21" s="93"/>
      <c r="WF21" s="93"/>
      <c r="WG21" s="93"/>
      <c r="WH21" s="93"/>
      <c r="WI21" s="93"/>
      <c r="WJ21" s="93"/>
      <c r="WK21" s="93"/>
      <c r="WL21" s="93"/>
      <c r="WM21" s="93"/>
      <c r="WN21" s="93"/>
      <c r="WO21" s="93"/>
      <c r="WP21" s="93"/>
      <c r="WQ21" s="93"/>
      <c r="WR21" s="93"/>
      <c r="WS21" s="93"/>
      <c r="WT21" s="93"/>
      <c r="WU21" s="93"/>
      <c r="WV21" s="93"/>
      <c r="WW21" s="93"/>
      <c r="WX21" s="93"/>
      <c r="WY21" s="93"/>
      <c r="WZ21" s="93"/>
      <c r="XA21" s="93"/>
      <c r="XB21" s="93"/>
      <c r="XC21" s="93"/>
      <c r="XD21" s="93"/>
      <c r="XE21" s="93"/>
      <c r="XF21" s="93"/>
      <c r="XG21" s="93"/>
      <c r="XH21" s="93"/>
      <c r="XI21" s="93"/>
      <c r="XJ21" s="93"/>
      <c r="XK21" s="93"/>
      <c r="XL21" s="93"/>
      <c r="XM21" s="93"/>
      <c r="XN21" s="93"/>
      <c r="XO21" s="93"/>
      <c r="XP21" s="93"/>
      <c r="XQ21" s="93"/>
      <c r="XR21" s="93"/>
      <c r="XS21" s="93"/>
      <c r="XT21" s="93"/>
      <c r="XU21" s="93"/>
      <c r="XV21" s="93"/>
      <c r="XW21" s="93"/>
      <c r="XX21" s="93"/>
      <c r="XY21" s="93"/>
      <c r="XZ21" s="93"/>
      <c r="YA21" s="93"/>
      <c r="YB21" s="93"/>
      <c r="YC21" s="93"/>
      <c r="YD21" s="93"/>
      <c r="YE21" s="93"/>
      <c r="YF21" s="93"/>
      <c r="YG21" s="93"/>
      <c r="YH21" s="93"/>
      <c r="YI21" s="93"/>
      <c r="YJ21" s="93"/>
      <c r="YK21" s="93"/>
      <c r="YL21" s="93"/>
      <c r="YM21" s="93"/>
      <c r="YN21" s="93"/>
      <c r="YO21" s="93"/>
      <c r="YP21" s="93"/>
      <c r="YQ21" s="93"/>
      <c r="YR21" s="93"/>
      <c r="YS21" s="93"/>
      <c r="YT21" s="93"/>
      <c r="YU21" s="93"/>
      <c r="YV21" s="93"/>
      <c r="YW21" s="93"/>
      <c r="YX21" s="93"/>
      <c r="YY21" s="93"/>
      <c r="YZ21" s="93"/>
      <c r="ZA21" s="93"/>
      <c r="ZB21" s="93"/>
      <c r="ZC21" s="93"/>
      <c r="ZD21" s="93"/>
      <c r="ZE21" s="93"/>
      <c r="ZF21" s="93"/>
      <c r="ZG21" s="93"/>
      <c r="ZH21" s="93"/>
      <c r="ZI21" s="93"/>
      <c r="ZJ21" s="93"/>
      <c r="ZK21" s="93"/>
      <c r="ZL21" s="93"/>
      <c r="ZM21" s="93"/>
      <c r="ZN21" s="93"/>
      <c r="ZO21" s="93"/>
      <c r="ZP21" s="93"/>
      <c r="ZQ21" s="93"/>
      <c r="ZR21" s="93"/>
      <c r="ZS21" s="93"/>
      <c r="ZT21" s="93"/>
      <c r="ZU21" s="93"/>
      <c r="ZV21" s="93"/>
      <c r="ZW21" s="93"/>
      <c r="ZX21" s="93"/>
      <c r="ZY21" s="93"/>
      <c r="ZZ21" s="93"/>
    </row>
    <row r="22" spans="1:702" s="89" customFormat="1" ht="15.95" hidden="1" customHeight="1" x14ac:dyDescent="0.25">
      <c r="A22" s="106">
        <v>71670</v>
      </c>
      <c r="B22" s="106"/>
      <c r="C22" s="107"/>
      <c r="D22" s="108">
        <v>7</v>
      </c>
      <c r="E22" s="108">
        <v>1</v>
      </c>
      <c r="F22" s="108" t="s">
        <v>334</v>
      </c>
      <c r="G22" s="108" t="s">
        <v>319</v>
      </c>
      <c r="H22" s="108" t="s">
        <v>318</v>
      </c>
      <c r="I22" s="108" t="s">
        <v>319</v>
      </c>
      <c r="J22" s="108" t="s">
        <v>319</v>
      </c>
      <c r="K22" s="108" t="s">
        <v>335</v>
      </c>
      <c r="L22" s="109">
        <v>24000</v>
      </c>
      <c r="M22" s="109">
        <v>12000</v>
      </c>
      <c r="N22" s="109">
        <v>0</v>
      </c>
      <c r="O22" s="109">
        <v>12000</v>
      </c>
      <c r="P22" s="109">
        <v>5040</v>
      </c>
      <c r="Q22" s="109">
        <v>-6960</v>
      </c>
      <c r="R22" s="110">
        <v>0.42</v>
      </c>
      <c r="S22" s="109">
        <v>0</v>
      </c>
      <c r="T22" s="109">
        <v>0</v>
      </c>
      <c r="U22" s="110">
        <v>0</v>
      </c>
      <c r="V22" s="109">
        <v>0</v>
      </c>
      <c r="W22" s="109">
        <v>0</v>
      </c>
      <c r="X22" s="110">
        <v>0</v>
      </c>
      <c r="Y22" s="109">
        <v>0</v>
      </c>
      <c r="Z22" s="109">
        <v>0</v>
      </c>
      <c r="AA22" s="110">
        <v>0</v>
      </c>
      <c r="AB22" s="109">
        <v>0</v>
      </c>
      <c r="AC22" s="109">
        <v>0</v>
      </c>
      <c r="AD22" s="110">
        <v>0</v>
      </c>
      <c r="AE22" s="109">
        <v>0</v>
      </c>
      <c r="AF22" s="109">
        <v>0</v>
      </c>
      <c r="AG22" s="110">
        <v>0</v>
      </c>
      <c r="AH22" s="109">
        <v>0</v>
      </c>
      <c r="AI22" s="109">
        <v>0</v>
      </c>
      <c r="AJ22" s="110">
        <v>0</v>
      </c>
      <c r="AK22" s="109">
        <v>0</v>
      </c>
      <c r="AL22" s="109">
        <v>0</v>
      </c>
      <c r="AM22" s="110">
        <v>0</v>
      </c>
      <c r="AN22" s="109">
        <v>0</v>
      </c>
      <c r="AO22" s="109">
        <v>0</v>
      </c>
      <c r="AP22" s="110">
        <v>0</v>
      </c>
      <c r="AQ22" s="109">
        <v>0</v>
      </c>
      <c r="AR22" s="109">
        <v>0</v>
      </c>
      <c r="AS22" s="110">
        <v>0</v>
      </c>
      <c r="AT22" s="109">
        <v>0</v>
      </c>
      <c r="AU22" s="109">
        <v>0</v>
      </c>
      <c r="AV22" s="110">
        <v>0</v>
      </c>
      <c r="AW22" s="109">
        <v>0</v>
      </c>
      <c r="AX22" s="109">
        <v>0</v>
      </c>
      <c r="AY22" s="110">
        <v>0</v>
      </c>
      <c r="AZ22" s="109">
        <v>0</v>
      </c>
      <c r="BA22" s="109">
        <v>0</v>
      </c>
      <c r="BB22" s="110">
        <v>0</v>
      </c>
      <c r="BC22" s="109">
        <v>0</v>
      </c>
      <c r="BD22" s="109">
        <v>0</v>
      </c>
      <c r="BE22" s="110">
        <v>0</v>
      </c>
      <c r="BF22" s="109">
        <v>0</v>
      </c>
      <c r="BG22" s="109">
        <v>0</v>
      </c>
      <c r="BH22" s="110">
        <v>0</v>
      </c>
      <c r="BI22" s="109">
        <v>12000</v>
      </c>
      <c r="BJ22" s="109">
        <v>5040</v>
      </c>
      <c r="BK22" s="110">
        <v>0.42</v>
      </c>
      <c r="BL22" s="109">
        <v>0</v>
      </c>
      <c r="BM22" s="109">
        <v>0</v>
      </c>
      <c r="BN22" s="110">
        <v>0</v>
      </c>
      <c r="BO22" s="109">
        <v>0</v>
      </c>
      <c r="BP22" s="109">
        <v>0</v>
      </c>
      <c r="BQ22" s="110">
        <v>0</v>
      </c>
      <c r="BR22" s="109">
        <v>0</v>
      </c>
      <c r="BS22" s="109">
        <v>0</v>
      </c>
      <c r="BT22" s="110">
        <v>0</v>
      </c>
      <c r="BU22" s="109">
        <v>0</v>
      </c>
      <c r="BV22" s="109">
        <v>0</v>
      </c>
      <c r="BW22" s="110">
        <v>0</v>
      </c>
      <c r="BX22" s="109">
        <v>0</v>
      </c>
      <c r="BY22" s="109">
        <v>0</v>
      </c>
      <c r="BZ22" s="110">
        <v>0</v>
      </c>
      <c r="CA22" s="109">
        <v>0</v>
      </c>
      <c r="CB22" s="109">
        <v>0</v>
      </c>
      <c r="CC22" s="110">
        <v>0</v>
      </c>
      <c r="CD22" s="109">
        <v>0</v>
      </c>
      <c r="CE22" s="109">
        <v>0</v>
      </c>
      <c r="CF22" s="110">
        <v>0</v>
      </c>
      <c r="CG22" s="109">
        <v>0</v>
      </c>
      <c r="CH22" s="109">
        <v>0</v>
      </c>
      <c r="CI22" s="110">
        <v>0</v>
      </c>
      <c r="CJ22" s="109">
        <v>0</v>
      </c>
      <c r="CK22" s="109">
        <v>0</v>
      </c>
      <c r="CL22" s="110">
        <v>0</v>
      </c>
      <c r="CM22" s="109">
        <v>0</v>
      </c>
      <c r="CN22" s="109">
        <v>0</v>
      </c>
      <c r="CO22" s="110">
        <v>0</v>
      </c>
      <c r="CP22" s="100"/>
      <c r="CQ22" s="100"/>
      <c r="CR22" s="100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00"/>
      <c r="DJ22" s="100"/>
      <c r="DK22" s="100"/>
      <c r="DL22" s="100"/>
      <c r="DM22" s="100"/>
      <c r="DN22" s="100"/>
      <c r="DO22" s="100"/>
      <c r="DP22" s="100"/>
      <c r="DQ22" s="100"/>
      <c r="DR22" s="100"/>
      <c r="DS22" s="100"/>
      <c r="DT22" s="100"/>
      <c r="DU22" s="100"/>
      <c r="DV22" s="100"/>
      <c r="DW22" s="100"/>
      <c r="DX22" s="100"/>
      <c r="DY22" s="100"/>
      <c r="DZ22" s="100"/>
      <c r="EA22" s="100"/>
      <c r="EB22" s="100"/>
      <c r="EC22" s="100"/>
      <c r="ED22" s="100"/>
      <c r="EE22" s="100"/>
      <c r="EF22" s="100"/>
      <c r="EG22" s="100"/>
      <c r="EH22" s="100"/>
      <c r="EI22" s="100"/>
      <c r="EJ22" s="100"/>
      <c r="EK22" s="100"/>
      <c r="EL22" s="100"/>
      <c r="EM22" s="100"/>
      <c r="EN22" s="100"/>
      <c r="EO22" s="100"/>
      <c r="EP22" s="100"/>
      <c r="EQ22" s="100"/>
      <c r="ER22" s="100"/>
      <c r="ES22" s="100"/>
      <c r="ET22" s="100"/>
      <c r="EU22" s="100"/>
      <c r="EV22" s="100"/>
      <c r="EW22" s="100"/>
      <c r="EX22" s="100"/>
      <c r="EY22" s="100"/>
      <c r="EZ22" s="100"/>
      <c r="FA22" s="100"/>
      <c r="FB22" s="100"/>
      <c r="FC22" s="100"/>
      <c r="FD22" s="100"/>
      <c r="FE22" s="100"/>
      <c r="FF22" s="100"/>
      <c r="FG22" s="100"/>
      <c r="FH22" s="100"/>
      <c r="FI22" s="100"/>
      <c r="FJ22" s="100"/>
      <c r="FK22" s="100"/>
      <c r="FL22" s="100"/>
      <c r="FM22" s="100"/>
      <c r="FN22" s="100"/>
      <c r="FO22" s="100"/>
      <c r="FP22" s="100"/>
      <c r="FQ22" s="100"/>
      <c r="FR22" s="100"/>
      <c r="FS22" s="100"/>
      <c r="FT22" s="100"/>
      <c r="FU22" s="100"/>
      <c r="FV22" s="100"/>
      <c r="FW22" s="100"/>
      <c r="FX22" s="100"/>
      <c r="FY22" s="100"/>
      <c r="FZ22" s="100"/>
      <c r="GA22" s="100"/>
      <c r="GB22" s="100"/>
      <c r="GC22" s="100"/>
      <c r="GD22" s="100"/>
      <c r="GE22" s="100"/>
      <c r="GF22" s="100"/>
      <c r="GG22" s="100"/>
      <c r="GH22" s="100"/>
      <c r="GI22" s="100"/>
      <c r="GJ22" s="100"/>
      <c r="GK22" s="100"/>
      <c r="GL22" s="100"/>
      <c r="GM22" s="100"/>
      <c r="GN22" s="100"/>
      <c r="GO22" s="100"/>
      <c r="GP22" s="100"/>
      <c r="GQ22" s="100"/>
      <c r="GR22" s="100"/>
      <c r="GS22" s="100"/>
      <c r="GT22" s="100"/>
      <c r="GU22" s="100"/>
      <c r="GV22" s="100"/>
      <c r="GW22" s="100"/>
      <c r="GX22" s="100"/>
      <c r="GY22" s="100"/>
      <c r="GZ22" s="100"/>
      <c r="HA22" s="100"/>
      <c r="HB22" s="100"/>
      <c r="HC22" s="100"/>
      <c r="HD22" s="100"/>
      <c r="HE22" s="100"/>
      <c r="HF22" s="100"/>
      <c r="HG22" s="100"/>
      <c r="HH22" s="100"/>
      <c r="HI22" s="100"/>
      <c r="HJ22" s="100"/>
      <c r="HK22" s="100"/>
      <c r="HL22" s="100"/>
      <c r="HM22" s="100"/>
      <c r="HN22" s="100"/>
      <c r="HO22" s="100"/>
      <c r="HP22" s="100"/>
      <c r="HQ22" s="100"/>
      <c r="HR22" s="100"/>
      <c r="HS22" s="100"/>
      <c r="HT22" s="100"/>
      <c r="HU22" s="100"/>
      <c r="HV22" s="100"/>
      <c r="HW22" s="100"/>
      <c r="HX22" s="100"/>
      <c r="HY22" s="100"/>
      <c r="HZ22" s="100"/>
      <c r="IA22" s="100"/>
      <c r="IB22" s="100"/>
      <c r="IC22" s="100"/>
      <c r="ID22" s="100"/>
      <c r="IE22" s="100"/>
      <c r="IF22" s="100"/>
      <c r="IG22" s="100"/>
      <c r="IH22" s="100"/>
      <c r="II22" s="100"/>
      <c r="IJ22" s="100"/>
      <c r="IK22" s="100"/>
      <c r="IL22" s="100"/>
      <c r="IM22" s="100"/>
      <c r="IN22" s="100"/>
      <c r="IO22" s="100"/>
      <c r="IP22" s="100"/>
      <c r="IQ22" s="100"/>
      <c r="IR22" s="100"/>
      <c r="IS22" s="100"/>
      <c r="IT22" s="100"/>
      <c r="IU22" s="100"/>
      <c r="IV22" s="100"/>
      <c r="IW22" s="100"/>
      <c r="IX22" s="100"/>
      <c r="IY22" s="100"/>
      <c r="IZ22" s="100"/>
      <c r="JA22" s="100"/>
      <c r="JB22" s="100"/>
      <c r="JC22" s="100"/>
      <c r="JD22" s="100"/>
      <c r="JE22" s="100"/>
      <c r="JF22" s="100"/>
      <c r="JG22" s="100"/>
      <c r="JH22" s="100"/>
      <c r="JI22" s="100"/>
      <c r="JJ22" s="100"/>
      <c r="JK22" s="100"/>
      <c r="JL22" s="100"/>
      <c r="JM22" s="100"/>
      <c r="JN22" s="100"/>
      <c r="JO22" s="100"/>
      <c r="JP22" s="100"/>
      <c r="JQ22" s="100"/>
      <c r="JR22" s="100"/>
      <c r="JS22" s="100"/>
      <c r="JT22" s="100"/>
      <c r="JU22" s="100"/>
      <c r="JV22" s="100"/>
      <c r="JW22" s="100"/>
      <c r="JX22" s="100"/>
      <c r="JY22" s="100"/>
      <c r="JZ22" s="100"/>
      <c r="KA22" s="100"/>
      <c r="KB22" s="100"/>
      <c r="KC22" s="100"/>
      <c r="KD22" s="100"/>
      <c r="KE22" s="100"/>
      <c r="KF22" s="100"/>
      <c r="KG22" s="100"/>
      <c r="KH22" s="100"/>
      <c r="KI22" s="100"/>
      <c r="KJ22" s="100"/>
      <c r="KK22" s="100"/>
      <c r="KL22" s="100"/>
      <c r="KM22" s="100"/>
      <c r="KN22" s="100"/>
      <c r="KO22" s="100"/>
      <c r="KP22" s="100"/>
      <c r="KQ22" s="100"/>
      <c r="KR22" s="100"/>
      <c r="KS22" s="100"/>
      <c r="KT22" s="100"/>
      <c r="KU22" s="100"/>
      <c r="KV22" s="100"/>
      <c r="KW22" s="100"/>
      <c r="KX22" s="100"/>
      <c r="KY22" s="100"/>
      <c r="KZ22" s="100"/>
      <c r="LA22" s="100"/>
      <c r="LB22" s="100"/>
      <c r="LC22" s="100"/>
      <c r="LD22" s="100"/>
      <c r="LE22" s="100"/>
      <c r="LF22" s="100"/>
      <c r="LG22" s="100"/>
      <c r="LH22" s="100"/>
      <c r="LI22" s="100"/>
      <c r="LJ22" s="100"/>
      <c r="LK22" s="100"/>
      <c r="LL22" s="100"/>
      <c r="LM22" s="100"/>
      <c r="LN22" s="100"/>
      <c r="LO22" s="100"/>
      <c r="LP22" s="100"/>
      <c r="LQ22" s="100"/>
      <c r="LR22" s="100"/>
      <c r="LS22" s="100"/>
      <c r="LT22" s="100"/>
      <c r="LU22" s="100"/>
      <c r="LV22" s="100"/>
      <c r="LW22" s="100"/>
      <c r="LX22" s="100"/>
      <c r="LY22" s="100"/>
      <c r="LZ22" s="100"/>
      <c r="MA22" s="100"/>
      <c r="MB22" s="100"/>
      <c r="MC22" s="100"/>
      <c r="MD22" s="100"/>
      <c r="ME22" s="100"/>
      <c r="MF22" s="100"/>
      <c r="MG22" s="100"/>
      <c r="MH22" s="100"/>
      <c r="MI22" s="100"/>
      <c r="MJ22" s="100"/>
      <c r="MK22" s="100"/>
      <c r="ML22" s="100"/>
      <c r="MM22" s="100"/>
      <c r="MN22" s="100"/>
      <c r="MO22" s="100"/>
      <c r="MP22" s="100"/>
      <c r="MQ22" s="100"/>
      <c r="MR22" s="100"/>
      <c r="MS22" s="100"/>
      <c r="MT22" s="100"/>
      <c r="MU22" s="100"/>
      <c r="MV22" s="100"/>
      <c r="MW22" s="100"/>
      <c r="MX22" s="100"/>
      <c r="MY22" s="100"/>
      <c r="MZ22" s="100"/>
      <c r="NA22" s="100"/>
      <c r="NB22" s="100"/>
      <c r="NC22" s="100"/>
      <c r="ND22" s="100"/>
      <c r="NE22" s="100"/>
      <c r="NF22" s="100"/>
      <c r="NG22" s="100"/>
      <c r="NH22" s="100"/>
      <c r="NI22" s="100"/>
      <c r="NJ22" s="100"/>
      <c r="NK22" s="100"/>
      <c r="NL22" s="100"/>
      <c r="NM22" s="100"/>
      <c r="NN22" s="100"/>
      <c r="NO22" s="100"/>
      <c r="NP22" s="100"/>
      <c r="NQ22" s="100"/>
      <c r="NR22" s="100"/>
      <c r="NS22" s="100"/>
      <c r="NT22" s="100"/>
      <c r="NU22" s="100"/>
      <c r="NV22" s="100"/>
      <c r="NW22" s="100"/>
      <c r="NX22" s="100"/>
      <c r="NY22" s="100"/>
      <c r="NZ22" s="100"/>
      <c r="OA22" s="100"/>
      <c r="OB22" s="100"/>
      <c r="OC22" s="100"/>
      <c r="OD22" s="100"/>
      <c r="OE22" s="100"/>
      <c r="OF22" s="100"/>
      <c r="OG22" s="100"/>
      <c r="OH22" s="100"/>
      <c r="OI22" s="100"/>
      <c r="OJ22" s="100"/>
      <c r="OK22" s="100"/>
      <c r="OL22" s="100"/>
      <c r="OM22" s="100"/>
      <c r="ON22" s="100"/>
      <c r="OO22" s="100"/>
      <c r="OP22" s="100"/>
      <c r="OQ22" s="100"/>
      <c r="OR22" s="100"/>
      <c r="OS22" s="100"/>
      <c r="OT22" s="100"/>
      <c r="OU22" s="100"/>
      <c r="OV22" s="100"/>
      <c r="OW22" s="100"/>
      <c r="OX22" s="100"/>
      <c r="OY22" s="100"/>
      <c r="OZ22" s="100"/>
      <c r="PA22" s="100"/>
      <c r="PB22" s="100"/>
      <c r="PC22" s="100"/>
      <c r="PD22" s="100"/>
      <c r="PE22" s="100"/>
      <c r="PF22" s="100"/>
      <c r="PG22" s="100"/>
      <c r="PH22" s="100"/>
      <c r="PI22" s="100"/>
      <c r="PJ22" s="100"/>
      <c r="PK22" s="100"/>
      <c r="PL22" s="100"/>
      <c r="PM22" s="100"/>
      <c r="PN22" s="100"/>
      <c r="PO22" s="100"/>
      <c r="PP22" s="100"/>
      <c r="PQ22" s="100"/>
      <c r="PR22" s="100"/>
      <c r="PS22" s="100"/>
      <c r="PT22" s="100"/>
      <c r="PU22" s="100"/>
      <c r="PV22" s="100"/>
      <c r="PW22" s="100"/>
      <c r="PX22" s="100"/>
      <c r="PY22" s="100"/>
      <c r="PZ22" s="100"/>
      <c r="QA22" s="100"/>
      <c r="QB22" s="100"/>
      <c r="QC22" s="100"/>
      <c r="QD22" s="100"/>
      <c r="QE22" s="100"/>
      <c r="QF22" s="100"/>
      <c r="QG22" s="100"/>
      <c r="QH22" s="100"/>
      <c r="QI22" s="100"/>
      <c r="QJ22" s="100"/>
      <c r="QK22" s="100"/>
      <c r="QL22" s="100"/>
      <c r="QM22" s="100"/>
      <c r="QN22" s="100"/>
      <c r="QO22" s="100"/>
      <c r="QP22" s="100"/>
      <c r="QQ22" s="100"/>
      <c r="QR22" s="100"/>
      <c r="QS22" s="100"/>
      <c r="QT22" s="100"/>
      <c r="QU22" s="100"/>
      <c r="QV22" s="100"/>
      <c r="QW22" s="100"/>
      <c r="QX22" s="100"/>
      <c r="QY22" s="100"/>
      <c r="QZ22" s="100"/>
      <c r="RA22" s="100"/>
      <c r="RB22" s="100"/>
      <c r="RC22" s="100"/>
      <c r="RD22" s="100"/>
      <c r="RE22" s="100"/>
      <c r="RF22" s="100"/>
      <c r="RG22" s="100"/>
      <c r="RH22" s="100"/>
      <c r="RI22" s="100"/>
      <c r="RJ22" s="100"/>
      <c r="RK22" s="100"/>
      <c r="RL22" s="100"/>
      <c r="RM22" s="100"/>
      <c r="RN22" s="100"/>
      <c r="RO22" s="100"/>
      <c r="RP22" s="100"/>
      <c r="RQ22" s="100"/>
      <c r="RR22" s="100"/>
      <c r="RS22" s="100"/>
      <c r="RT22" s="100"/>
      <c r="RU22" s="100"/>
      <c r="RV22" s="100"/>
      <c r="RW22" s="100"/>
      <c r="RX22" s="100"/>
      <c r="RY22" s="100"/>
      <c r="RZ22" s="100"/>
      <c r="SA22" s="100"/>
      <c r="SB22" s="100"/>
      <c r="SC22" s="100"/>
      <c r="SD22" s="100"/>
      <c r="SE22" s="100"/>
      <c r="SF22" s="100"/>
      <c r="SG22" s="100"/>
      <c r="SH22" s="100"/>
      <c r="SI22" s="100"/>
      <c r="SJ22" s="100"/>
      <c r="SK22" s="100"/>
      <c r="SL22" s="100"/>
      <c r="SM22" s="100"/>
      <c r="SN22" s="100"/>
      <c r="SO22" s="100"/>
      <c r="SP22" s="100"/>
      <c r="SQ22" s="100"/>
      <c r="SR22" s="100"/>
      <c r="SS22" s="100"/>
      <c r="ST22" s="100"/>
      <c r="SU22" s="100"/>
      <c r="SV22" s="100"/>
      <c r="SW22" s="100"/>
      <c r="SX22" s="100"/>
      <c r="SY22" s="100"/>
      <c r="SZ22" s="100"/>
      <c r="TA22" s="100"/>
      <c r="TB22" s="100"/>
      <c r="TC22" s="100"/>
      <c r="TD22" s="100"/>
      <c r="TE22" s="100"/>
      <c r="TF22" s="100"/>
      <c r="TG22" s="100"/>
      <c r="TH22" s="100"/>
      <c r="TI22" s="100"/>
      <c r="TJ22" s="100"/>
      <c r="TK22" s="100"/>
      <c r="TL22" s="100"/>
      <c r="TM22" s="100"/>
      <c r="TN22" s="100"/>
      <c r="TO22" s="100"/>
      <c r="TP22" s="100"/>
      <c r="TQ22" s="100"/>
      <c r="TR22" s="100"/>
      <c r="TS22" s="100"/>
      <c r="TT22" s="100"/>
      <c r="TU22" s="100"/>
      <c r="TV22" s="100"/>
      <c r="TW22" s="100"/>
      <c r="TX22" s="100"/>
      <c r="TY22" s="100"/>
      <c r="TZ22" s="100"/>
      <c r="UA22" s="100"/>
      <c r="UB22" s="100"/>
      <c r="UC22" s="100"/>
      <c r="UD22" s="100"/>
      <c r="UE22" s="100"/>
      <c r="UF22" s="100"/>
      <c r="UG22" s="100"/>
      <c r="UH22" s="100"/>
      <c r="UI22" s="100"/>
      <c r="UJ22" s="100"/>
      <c r="UK22" s="100"/>
      <c r="UL22" s="100"/>
      <c r="UM22" s="100"/>
      <c r="UN22" s="100"/>
      <c r="UO22" s="100"/>
      <c r="UP22" s="100"/>
      <c r="UQ22" s="100"/>
      <c r="UR22" s="100"/>
      <c r="US22" s="100"/>
      <c r="UT22" s="100"/>
      <c r="UU22" s="100"/>
      <c r="UV22" s="100"/>
      <c r="UW22" s="100"/>
      <c r="UX22" s="100"/>
      <c r="UY22" s="100"/>
      <c r="UZ22" s="100"/>
      <c r="VA22" s="100"/>
      <c r="VB22" s="100"/>
      <c r="VC22" s="100"/>
      <c r="VD22" s="100"/>
      <c r="VE22" s="100"/>
      <c r="VF22" s="100"/>
      <c r="VG22" s="100"/>
      <c r="VH22" s="100"/>
      <c r="VI22" s="100"/>
      <c r="VJ22" s="100"/>
      <c r="VK22" s="100"/>
      <c r="VL22" s="100"/>
      <c r="VM22" s="100"/>
      <c r="VN22" s="100"/>
      <c r="VO22" s="100"/>
      <c r="VP22" s="100"/>
      <c r="VQ22" s="100"/>
      <c r="VR22" s="100"/>
      <c r="VS22" s="100"/>
      <c r="VT22" s="100"/>
      <c r="VU22" s="100"/>
      <c r="VV22" s="100"/>
      <c r="VW22" s="100"/>
      <c r="VX22" s="100"/>
      <c r="VY22" s="100"/>
      <c r="VZ22" s="100"/>
      <c r="WA22" s="100"/>
      <c r="WB22" s="100"/>
      <c r="WC22" s="100"/>
      <c r="WD22" s="100"/>
      <c r="WE22" s="100"/>
      <c r="WF22" s="100"/>
      <c r="WG22" s="100"/>
      <c r="WH22" s="100"/>
      <c r="WI22" s="100"/>
      <c r="WJ22" s="100"/>
      <c r="WK22" s="100"/>
      <c r="WL22" s="100"/>
      <c r="WM22" s="100"/>
      <c r="WN22" s="100"/>
      <c r="WO22" s="100"/>
      <c r="WP22" s="100"/>
      <c r="WQ22" s="100"/>
      <c r="WR22" s="100"/>
      <c r="WS22" s="100"/>
      <c r="WT22" s="100"/>
      <c r="WU22" s="100"/>
      <c r="WV22" s="100"/>
      <c r="WW22" s="100"/>
      <c r="WX22" s="100"/>
      <c r="WY22" s="100"/>
      <c r="WZ22" s="100"/>
      <c r="XA22" s="100"/>
      <c r="XB22" s="100"/>
      <c r="XC22" s="100"/>
      <c r="XD22" s="100"/>
      <c r="XE22" s="100"/>
      <c r="XF22" s="100"/>
      <c r="XG22" s="100"/>
      <c r="XH22" s="100"/>
      <c r="XI22" s="100"/>
      <c r="XJ22" s="100"/>
      <c r="XK22" s="100"/>
      <c r="XL22" s="100"/>
      <c r="XM22" s="100"/>
      <c r="XN22" s="100"/>
      <c r="XO22" s="100"/>
      <c r="XP22" s="100"/>
      <c r="XQ22" s="100"/>
      <c r="XR22" s="100"/>
      <c r="XS22" s="100"/>
      <c r="XT22" s="100"/>
      <c r="XU22" s="100"/>
      <c r="XV22" s="100"/>
      <c r="XW22" s="100"/>
      <c r="XX22" s="100"/>
      <c r="XY22" s="100"/>
      <c r="XZ22" s="100"/>
      <c r="YA22" s="100"/>
      <c r="YB22" s="100"/>
      <c r="YC22" s="100"/>
      <c r="YD22" s="100"/>
      <c r="YE22" s="100"/>
      <c r="YF22" s="100"/>
      <c r="YG22" s="100"/>
      <c r="YH22" s="100"/>
      <c r="YI22" s="100"/>
      <c r="YJ22" s="100"/>
      <c r="YK22" s="100"/>
      <c r="YL22" s="100"/>
      <c r="YM22" s="100"/>
      <c r="YN22" s="100"/>
      <c r="YO22" s="100"/>
      <c r="YP22" s="100"/>
      <c r="YQ22" s="100"/>
      <c r="YR22" s="100"/>
      <c r="YS22" s="100"/>
      <c r="YT22" s="100"/>
      <c r="YU22" s="100"/>
      <c r="YV22" s="100"/>
      <c r="YW22" s="100"/>
      <c r="YX22" s="100"/>
      <c r="YY22" s="100"/>
      <c r="YZ22" s="100"/>
      <c r="ZA22" s="100"/>
      <c r="ZB22" s="100"/>
      <c r="ZC22" s="100"/>
      <c r="ZD22" s="100"/>
      <c r="ZE22" s="100"/>
      <c r="ZF22" s="100"/>
      <c r="ZG22" s="100"/>
      <c r="ZH22" s="100"/>
      <c r="ZI22" s="100"/>
      <c r="ZJ22" s="100"/>
      <c r="ZK22" s="100"/>
      <c r="ZL22" s="100"/>
      <c r="ZM22" s="100"/>
      <c r="ZN22" s="100"/>
      <c r="ZO22" s="100"/>
      <c r="ZP22" s="100"/>
      <c r="ZQ22" s="100"/>
      <c r="ZR22" s="100"/>
      <c r="ZS22" s="100"/>
      <c r="ZT22" s="100"/>
      <c r="ZU22" s="100"/>
      <c r="ZV22" s="100"/>
      <c r="ZW22" s="100"/>
      <c r="ZX22" s="100"/>
      <c r="ZY22" s="100"/>
      <c r="ZZ22" s="100"/>
    </row>
    <row r="23" spans="1:702" s="89" customFormat="1" ht="15.95" hidden="1" customHeight="1" x14ac:dyDescent="0.25">
      <c r="A23" s="111">
        <v>71675</v>
      </c>
      <c r="B23" s="111"/>
      <c r="C23" s="112"/>
      <c r="D23" s="113">
        <v>7</v>
      </c>
      <c r="E23" s="113">
        <v>1</v>
      </c>
      <c r="F23" s="113" t="s">
        <v>334</v>
      </c>
      <c r="G23" s="113">
        <v>1070</v>
      </c>
      <c r="H23" s="113" t="s">
        <v>318</v>
      </c>
      <c r="I23" s="113" t="s">
        <v>319</v>
      </c>
      <c r="J23" s="113" t="s">
        <v>319</v>
      </c>
      <c r="K23" s="113" t="s">
        <v>336</v>
      </c>
      <c r="L23" s="114">
        <v>24000</v>
      </c>
      <c r="M23" s="114">
        <v>12000</v>
      </c>
      <c r="N23" s="114">
        <v>0</v>
      </c>
      <c r="O23" s="114">
        <v>12000</v>
      </c>
      <c r="P23" s="114">
        <v>5040</v>
      </c>
      <c r="Q23" s="114">
        <v>-6960</v>
      </c>
      <c r="R23" s="115">
        <v>0.42</v>
      </c>
      <c r="S23" s="114">
        <v>0</v>
      </c>
      <c r="T23" s="114">
        <v>0</v>
      </c>
      <c r="U23" s="115">
        <v>0</v>
      </c>
      <c r="V23" s="114">
        <v>0</v>
      </c>
      <c r="W23" s="114">
        <v>0</v>
      </c>
      <c r="X23" s="115">
        <v>0</v>
      </c>
      <c r="Y23" s="114">
        <v>0</v>
      </c>
      <c r="Z23" s="114">
        <v>0</v>
      </c>
      <c r="AA23" s="115">
        <v>0</v>
      </c>
      <c r="AB23" s="114">
        <v>0</v>
      </c>
      <c r="AC23" s="114">
        <v>0</v>
      </c>
      <c r="AD23" s="115">
        <v>0</v>
      </c>
      <c r="AE23" s="114">
        <v>0</v>
      </c>
      <c r="AF23" s="114">
        <v>0</v>
      </c>
      <c r="AG23" s="115">
        <v>0</v>
      </c>
      <c r="AH23" s="114">
        <v>0</v>
      </c>
      <c r="AI23" s="114">
        <v>0</v>
      </c>
      <c r="AJ23" s="115">
        <v>0</v>
      </c>
      <c r="AK23" s="114">
        <v>0</v>
      </c>
      <c r="AL23" s="114">
        <v>0</v>
      </c>
      <c r="AM23" s="115">
        <v>0</v>
      </c>
      <c r="AN23" s="114">
        <v>0</v>
      </c>
      <c r="AO23" s="114">
        <v>0</v>
      </c>
      <c r="AP23" s="115">
        <v>0</v>
      </c>
      <c r="AQ23" s="114">
        <v>0</v>
      </c>
      <c r="AR23" s="114">
        <v>0</v>
      </c>
      <c r="AS23" s="115">
        <v>0</v>
      </c>
      <c r="AT23" s="114">
        <v>0</v>
      </c>
      <c r="AU23" s="114">
        <v>0</v>
      </c>
      <c r="AV23" s="115">
        <v>0</v>
      </c>
      <c r="AW23" s="114">
        <v>0</v>
      </c>
      <c r="AX23" s="114">
        <v>0</v>
      </c>
      <c r="AY23" s="115">
        <v>0</v>
      </c>
      <c r="AZ23" s="114">
        <v>0</v>
      </c>
      <c r="BA23" s="114">
        <v>0</v>
      </c>
      <c r="BB23" s="115">
        <v>0</v>
      </c>
      <c r="BC23" s="114">
        <v>0</v>
      </c>
      <c r="BD23" s="114">
        <v>0</v>
      </c>
      <c r="BE23" s="115">
        <v>0</v>
      </c>
      <c r="BF23" s="114">
        <v>0</v>
      </c>
      <c r="BG23" s="114">
        <v>0</v>
      </c>
      <c r="BH23" s="115">
        <v>0</v>
      </c>
      <c r="BI23" s="114">
        <v>12000</v>
      </c>
      <c r="BJ23" s="114">
        <v>5040</v>
      </c>
      <c r="BK23" s="115">
        <v>0.42</v>
      </c>
      <c r="BL23" s="114">
        <v>0</v>
      </c>
      <c r="BM23" s="114">
        <v>0</v>
      </c>
      <c r="BN23" s="115">
        <v>0</v>
      </c>
      <c r="BO23" s="114">
        <v>0</v>
      </c>
      <c r="BP23" s="114">
        <v>0</v>
      </c>
      <c r="BQ23" s="115">
        <v>0</v>
      </c>
      <c r="BR23" s="114">
        <v>0</v>
      </c>
      <c r="BS23" s="114">
        <v>0</v>
      </c>
      <c r="BT23" s="115">
        <v>0</v>
      </c>
      <c r="BU23" s="114">
        <v>0</v>
      </c>
      <c r="BV23" s="114">
        <v>0</v>
      </c>
      <c r="BW23" s="115">
        <v>0</v>
      </c>
      <c r="BX23" s="114">
        <v>0</v>
      </c>
      <c r="BY23" s="114">
        <v>0</v>
      </c>
      <c r="BZ23" s="115">
        <v>0</v>
      </c>
      <c r="CA23" s="114">
        <v>0</v>
      </c>
      <c r="CB23" s="114">
        <v>0</v>
      </c>
      <c r="CC23" s="115">
        <v>0</v>
      </c>
      <c r="CD23" s="114">
        <v>0</v>
      </c>
      <c r="CE23" s="114">
        <v>0</v>
      </c>
      <c r="CF23" s="115">
        <v>0</v>
      </c>
      <c r="CG23" s="114">
        <v>0</v>
      </c>
      <c r="CH23" s="114">
        <v>0</v>
      </c>
      <c r="CI23" s="115">
        <v>0</v>
      </c>
      <c r="CJ23" s="114">
        <v>0</v>
      </c>
      <c r="CK23" s="114">
        <v>0</v>
      </c>
      <c r="CL23" s="115">
        <v>0</v>
      </c>
      <c r="CM23" s="114">
        <v>0</v>
      </c>
      <c r="CN23" s="114">
        <v>0</v>
      </c>
      <c r="CO23" s="115">
        <v>0</v>
      </c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100"/>
      <c r="DL23" s="100"/>
      <c r="DM23" s="100"/>
      <c r="DN23" s="100"/>
      <c r="DO23" s="100"/>
      <c r="DP23" s="100"/>
      <c r="DQ23" s="100"/>
      <c r="DR23" s="100"/>
      <c r="DS23" s="100"/>
      <c r="DT23" s="100"/>
      <c r="DU23" s="100"/>
      <c r="DV23" s="100"/>
      <c r="DW23" s="100"/>
      <c r="DX23" s="100"/>
      <c r="DY23" s="100"/>
      <c r="DZ23" s="100"/>
      <c r="EA23" s="100"/>
      <c r="EB23" s="100"/>
      <c r="EC23" s="100"/>
      <c r="ED23" s="100"/>
      <c r="EE23" s="100"/>
      <c r="EF23" s="100"/>
      <c r="EG23" s="100"/>
      <c r="EH23" s="100"/>
      <c r="EI23" s="100"/>
      <c r="EJ23" s="100"/>
      <c r="EK23" s="100"/>
      <c r="EL23" s="100"/>
      <c r="EM23" s="100"/>
      <c r="EN23" s="100"/>
      <c r="EO23" s="100"/>
      <c r="EP23" s="100"/>
      <c r="EQ23" s="100"/>
      <c r="ER23" s="100"/>
      <c r="ES23" s="100"/>
      <c r="ET23" s="100"/>
      <c r="EU23" s="100"/>
      <c r="EV23" s="100"/>
      <c r="EW23" s="100"/>
      <c r="EX23" s="100"/>
      <c r="EY23" s="100"/>
      <c r="EZ23" s="100"/>
      <c r="FA23" s="100"/>
      <c r="FB23" s="100"/>
      <c r="FC23" s="100"/>
      <c r="FD23" s="100"/>
      <c r="FE23" s="100"/>
      <c r="FF23" s="100"/>
      <c r="FG23" s="100"/>
      <c r="FH23" s="100"/>
      <c r="FI23" s="100"/>
      <c r="FJ23" s="100"/>
      <c r="FK23" s="100"/>
      <c r="FL23" s="100"/>
      <c r="FM23" s="100"/>
      <c r="FN23" s="100"/>
      <c r="FO23" s="100"/>
      <c r="FP23" s="100"/>
      <c r="FQ23" s="100"/>
      <c r="FR23" s="100"/>
      <c r="FS23" s="100"/>
      <c r="FT23" s="100"/>
      <c r="FU23" s="100"/>
      <c r="FV23" s="100"/>
      <c r="FW23" s="100"/>
      <c r="FX23" s="100"/>
      <c r="FY23" s="100"/>
      <c r="FZ23" s="100"/>
      <c r="GA23" s="100"/>
      <c r="GB23" s="100"/>
      <c r="GC23" s="100"/>
      <c r="GD23" s="100"/>
      <c r="GE23" s="100"/>
      <c r="GF23" s="100"/>
      <c r="GG23" s="100"/>
      <c r="GH23" s="100"/>
      <c r="GI23" s="100"/>
      <c r="GJ23" s="100"/>
      <c r="GK23" s="100"/>
      <c r="GL23" s="100"/>
      <c r="GM23" s="100"/>
      <c r="GN23" s="100"/>
      <c r="GO23" s="100"/>
      <c r="GP23" s="100"/>
      <c r="GQ23" s="100"/>
      <c r="GR23" s="100"/>
      <c r="GS23" s="100"/>
      <c r="GT23" s="100"/>
      <c r="GU23" s="100"/>
      <c r="GV23" s="100"/>
      <c r="GW23" s="100"/>
      <c r="GX23" s="100"/>
      <c r="GY23" s="100"/>
      <c r="GZ23" s="100"/>
      <c r="HA23" s="100"/>
      <c r="HB23" s="100"/>
      <c r="HC23" s="100"/>
      <c r="HD23" s="100"/>
      <c r="HE23" s="100"/>
      <c r="HF23" s="100"/>
      <c r="HG23" s="100"/>
      <c r="HH23" s="100"/>
      <c r="HI23" s="100"/>
      <c r="HJ23" s="100"/>
      <c r="HK23" s="100"/>
      <c r="HL23" s="100"/>
      <c r="HM23" s="100"/>
      <c r="HN23" s="100"/>
      <c r="HO23" s="100"/>
      <c r="HP23" s="100"/>
      <c r="HQ23" s="100"/>
      <c r="HR23" s="100"/>
      <c r="HS23" s="100"/>
      <c r="HT23" s="100"/>
      <c r="HU23" s="100"/>
      <c r="HV23" s="100"/>
      <c r="HW23" s="100"/>
      <c r="HX23" s="100"/>
      <c r="HY23" s="100"/>
      <c r="HZ23" s="100"/>
      <c r="IA23" s="100"/>
      <c r="IB23" s="100"/>
      <c r="IC23" s="100"/>
      <c r="ID23" s="100"/>
      <c r="IE23" s="100"/>
      <c r="IF23" s="100"/>
      <c r="IG23" s="100"/>
      <c r="IH23" s="100"/>
      <c r="II23" s="100"/>
      <c r="IJ23" s="100"/>
      <c r="IK23" s="100"/>
      <c r="IL23" s="100"/>
      <c r="IM23" s="100"/>
      <c r="IN23" s="100"/>
      <c r="IO23" s="100"/>
      <c r="IP23" s="100"/>
      <c r="IQ23" s="100"/>
      <c r="IR23" s="100"/>
      <c r="IS23" s="100"/>
      <c r="IT23" s="100"/>
      <c r="IU23" s="100"/>
      <c r="IV23" s="100"/>
      <c r="IW23" s="100"/>
      <c r="IX23" s="100"/>
      <c r="IY23" s="100"/>
      <c r="IZ23" s="100"/>
      <c r="JA23" s="100"/>
      <c r="JB23" s="100"/>
      <c r="JC23" s="100"/>
      <c r="JD23" s="100"/>
      <c r="JE23" s="100"/>
      <c r="JF23" s="100"/>
      <c r="JG23" s="100"/>
      <c r="JH23" s="100"/>
      <c r="JI23" s="100"/>
      <c r="JJ23" s="100"/>
      <c r="JK23" s="100"/>
      <c r="JL23" s="100"/>
      <c r="JM23" s="100"/>
      <c r="JN23" s="100"/>
      <c r="JO23" s="100"/>
      <c r="JP23" s="100"/>
      <c r="JQ23" s="100"/>
      <c r="JR23" s="100"/>
      <c r="JS23" s="100"/>
      <c r="JT23" s="100"/>
      <c r="JU23" s="100"/>
      <c r="JV23" s="100"/>
      <c r="JW23" s="100"/>
      <c r="JX23" s="100"/>
      <c r="JY23" s="100"/>
      <c r="JZ23" s="100"/>
      <c r="KA23" s="100"/>
      <c r="KB23" s="100"/>
      <c r="KC23" s="100"/>
      <c r="KD23" s="100"/>
      <c r="KE23" s="100"/>
      <c r="KF23" s="100"/>
      <c r="KG23" s="100"/>
      <c r="KH23" s="100"/>
      <c r="KI23" s="100"/>
      <c r="KJ23" s="100"/>
      <c r="KK23" s="100"/>
      <c r="KL23" s="100"/>
      <c r="KM23" s="100"/>
      <c r="KN23" s="100"/>
      <c r="KO23" s="100"/>
      <c r="KP23" s="100"/>
      <c r="KQ23" s="100"/>
      <c r="KR23" s="100"/>
      <c r="KS23" s="100"/>
      <c r="KT23" s="100"/>
      <c r="KU23" s="100"/>
      <c r="KV23" s="100"/>
      <c r="KW23" s="100"/>
      <c r="KX23" s="100"/>
      <c r="KY23" s="100"/>
      <c r="KZ23" s="100"/>
      <c r="LA23" s="100"/>
      <c r="LB23" s="100"/>
      <c r="LC23" s="100"/>
      <c r="LD23" s="100"/>
      <c r="LE23" s="100"/>
      <c r="LF23" s="100"/>
      <c r="LG23" s="100"/>
      <c r="LH23" s="100"/>
      <c r="LI23" s="100"/>
      <c r="LJ23" s="100"/>
      <c r="LK23" s="100"/>
      <c r="LL23" s="100"/>
      <c r="LM23" s="100"/>
      <c r="LN23" s="100"/>
      <c r="LO23" s="100"/>
      <c r="LP23" s="100"/>
      <c r="LQ23" s="100"/>
      <c r="LR23" s="100"/>
      <c r="LS23" s="100"/>
      <c r="LT23" s="100"/>
      <c r="LU23" s="100"/>
      <c r="LV23" s="100"/>
      <c r="LW23" s="100"/>
      <c r="LX23" s="100"/>
      <c r="LY23" s="100"/>
      <c r="LZ23" s="100"/>
      <c r="MA23" s="100"/>
      <c r="MB23" s="100"/>
      <c r="MC23" s="100"/>
      <c r="MD23" s="100"/>
      <c r="ME23" s="100"/>
      <c r="MF23" s="100"/>
      <c r="MG23" s="100"/>
      <c r="MH23" s="100"/>
      <c r="MI23" s="100"/>
      <c r="MJ23" s="100"/>
      <c r="MK23" s="100"/>
      <c r="ML23" s="100"/>
      <c r="MM23" s="100"/>
      <c r="MN23" s="100"/>
      <c r="MO23" s="100"/>
      <c r="MP23" s="100"/>
      <c r="MQ23" s="100"/>
      <c r="MR23" s="100"/>
      <c r="MS23" s="100"/>
      <c r="MT23" s="100"/>
      <c r="MU23" s="100"/>
      <c r="MV23" s="100"/>
      <c r="MW23" s="100"/>
      <c r="MX23" s="100"/>
      <c r="MY23" s="100"/>
      <c r="MZ23" s="100"/>
      <c r="NA23" s="100"/>
      <c r="NB23" s="100"/>
      <c r="NC23" s="100"/>
      <c r="ND23" s="100"/>
      <c r="NE23" s="100"/>
      <c r="NF23" s="100"/>
      <c r="NG23" s="100"/>
      <c r="NH23" s="100"/>
      <c r="NI23" s="100"/>
      <c r="NJ23" s="100"/>
      <c r="NK23" s="100"/>
      <c r="NL23" s="100"/>
      <c r="NM23" s="100"/>
      <c r="NN23" s="100"/>
      <c r="NO23" s="100"/>
      <c r="NP23" s="100"/>
      <c r="NQ23" s="100"/>
      <c r="NR23" s="100"/>
      <c r="NS23" s="100"/>
      <c r="NT23" s="100"/>
      <c r="NU23" s="100"/>
      <c r="NV23" s="100"/>
      <c r="NW23" s="100"/>
      <c r="NX23" s="100"/>
      <c r="NY23" s="100"/>
      <c r="NZ23" s="100"/>
      <c r="OA23" s="100"/>
      <c r="OB23" s="100"/>
      <c r="OC23" s="100"/>
      <c r="OD23" s="100"/>
      <c r="OE23" s="100"/>
      <c r="OF23" s="100"/>
      <c r="OG23" s="100"/>
      <c r="OH23" s="100"/>
      <c r="OI23" s="100"/>
      <c r="OJ23" s="100"/>
      <c r="OK23" s="100"/>
      <c r="OL23" s="100"/>
      <c r="OM23" s="100"/>
      <c r="ON23" s="100"/>
      <c r="OO23" s="100"/>
      <c r="OP23" s="100"/>
      <c r="OQ23" s="100"/>
      <c r="OR23" s="100"/>
      <c r="OS23" s="100"/>
      <c r="OT23" s="100"/>
      <c r="OU23" s="100"/>
      <c r="OV23" s="100"/>
      <c r="OW23" s="100"/>
      <c r="OX23" s="100"/>
      <c r="OY23" s="100"/>
      <c r="OZ23" s="100"/>
      <c r="PA23" s="100"/>
      <c r="PB23" s="100"/>
      <c r="PC23" s="100"/>
      <c r="PD23" s="100"/>
      <c r="PE23" s="100"/>
      <c r="PF23" s="100"/>
      <c r="PG23" s="100"/>
      <c r="PH23" s="100"/>
      <c r="PI23" s="100"/>
      <c r="PJ23" s="100"/>
      <c r="PK23" s="100"/>
      <c r="PL23" s="100"/>
      <c r="PM23" s="100"/>
      <c r="PN23" s="100"/>
      <c r="PO23" s="100"/>
      <c r="PP23" s="100"/>
      <c r="PQ23" s="100"/>
      <c r="PR23" s="100"/>
      <c r="PS23" s="100"/>
      <c r="PT23" s="100"/>
      <c r="PU23" s="100"/>
      <c r="PV23" s="100"/>
      <c r="PW23" s="100"/>
      <c r="PX23" s="100"/>
      <c r="PY23" s="100"/>
      <c r="PZ23" s="100"/>
      <c r="QA23" s="100"/>
      <c r="QB23" s="100"/>
      <c r="QC23" s="100"/>
      <c r="QD23" s="100"/>
      <c r="QE23" s="100"/>
      <c r="QF23" s="100"/>
      <c r="QG23" s="100"/>
      <c r="QH23" s="100"/>
      <c r="QI23" s="100"/>
      <c r="QJ23" s="100"/>
      <c r="QK23" s="100"/>
      <c r="QL23" s="100"/>
      <c r="QM23" s="100"/>
      <c r="QN23" s="100"/>
      <c r="QO23" s="100"/>
      <c r="QP23" s="100"/>
      <c r="QQ23" s="100"/>
      <c r="QR23" s="100"/>
      <c r="QS23" s="100"/>
      <c r="QT23" s="100"/>
      <c r="QU23" s="100"/>
      <c r="QV23" s="100"/>
      <c r="QW23" s="100"/>
      <c r="QX23" s="100"/>
      <c r="QY23" s="100"/>
      <c r="QZ23" s="100"/>
      <c r="RA23" s="100"/>
      <c r="RB23" s="100"/>
      <c r="RC23" s="100"/>
      <c r="RD23" s="100"/>
      <c r="RE23" s="100"/>
      <c r="RF23" s="100"/>
      <c r="RG23" s="100"/>
      <c r="RH23" s="100"/>
      <c r="RI23" s="100"/>
      <c r="RJ23" s="100"/>
      <c r="RK23" s="100"/>
      <c r="RL23" s="100"/>
      <c r="RM23" s="100"/>
      <c r="RN23" s="100"/>
      <c r="RO23" s="100"/>
      <c r="RP23" s="100"/>
      <c r="RQ23" s="100"/>
      <c r="RR23" s="100"/>
      <c r="RS23" s="100"/>
      <c r="RT23" s="100"/>
      <c r="RU23" s="100"/>
      <c r="RV23" s="100"/>
      <c r="RW23" s="100"/>
      <c r="RX23" s="100"/>
      <c r="RY23" s="100"/>
      <c r="RZ23" s="100"/>
      <c r="SA23" s="100"/>
      <c r="SB23" s="100"/>
      <c r="SC23" s="100"/>
      <c r="SD23" s="100"/>
      <c r="SE23" s="100"/>
      <c r="SF23" s="100"/>
      <c r="SG23" s="100"/>
      <c r="SH23" s="100"/>
      <c r="SI23" s="100"/>
      <c r="SJ23" s="100"/>
      <c r="SK23" s="100"/>
      <c r="SL23" s="100"/>
      <c r="SM23" s="100"/>
      <c r="SN23" s="100"/>
      <c r="SO23" s="100"/>
      <c r="SP23" s="100"/>
      <c r="SQ23" s="100"/>
      <c r="SR23" s="100"/>
      <c r="SS23" s="100"/>
      <c r="ST23" s="100"/>
      <c r="SU23" s="100"/>
      <c r="SV23" s="100"/>
      <c r="SW23" s="100"/>
      <c r="SX23" s="100"/>
      <c r="SY23" s="100"/>
      <c r="SZ23" s="100"/>
      <c r="TA23" s="100"/>
      <c r="TB23" s="100"/>
      <c r="TC23" s="100"/>
      <c r="TD23" s="100"/>
      <c r="TE23" s="100"/>
      <c r="TF23" s="100"/>
      <c r="TG23" s="100"/>
      <c r="TH23" s="100"/>
      <c r="TI23" s="100"/>
      <c r="TJ23" s="100"/>
      <c r="TK23" s="100"/>
      <c r="TL23" s="100"/>
      <c r="TM23" s="100"/>
      <c r="TN23" s="100"/>
      <c r="TO23" s="100"/>
      <c r="TP23" s="100"/>
      <c r="TQ23" s="100"/>
      <c r="TR23" s="100"/>
      <c r="TS23" s="100"/>
      <c r="TT23" s="100"/>
      <c r="TU23" s="100"/>
      <c r="TV23" s="100"/>
      <c r="TW23" s="100"/>
      <c r="TX23" s="100"/>
      <c r="TY23" s="100"/>
      <c r="TZ23" s="100"/>
      <c r="UA23" s="100"/>
      <c r="UB23" s="100"/>
      <c r="UC23" s="100"/>
      <c r="UD23" s="100"/>
      <c r="UE23" s="100"/>
      <c r="UF23" s="100"/>
      <c r="UG23" s="100"/>
      <c r="UH23" s="100"/>
      <c r="UI23" s="100"/>
      <c r="UJ23" s="100"/>
      <c r="UK23" s="100"/>
      <c r="UL23" s="100"/>
      <c r="UM23" s="100"/>
      <c r="UN23" s="100"/>
      <c r="UO23" s="100"/>
      <c r="UP23" s="100"/>
      <c r="UQ23" s="100"/>
      <c r="UR23" s="100"/>
      <c r="US23" s="100"/>
      <c r="UT23" s="100"/>
      <c r="UU23" s="100"/>
      <c r="UV23" s="100"/>
      <c r="UW23" s="100"/>
      <c r="UX23" s="100"/>
      <c r="UY23" s="100"/>
      <c r="UZ23" s="100"/>
      <c r="VA23" s="100"/>
      <c r="VB23" s="100"/>
      <c r="VC23" s="100"/>
      <c r="VD23" s="100"/>
      <c r="VE23" s="100"/>
      <c r="VF23" s="100"/>
      <c r="VG23" s="100"/>
      <c r="VH23" s="100"/>
      <c r="VI23" s="100"/>
      <c r="VJ23" s="100"/>
      <c r="VK23" s="100"/>
      <c r="VL23" s="100"/>
      <c r="VM23" s="100"/>
      <c r="VN23" s="100"/>
      <c r="VO23" s="100"/>
      <c r="VP23" s="100"/>
      <c r="VQ23" s="100"/>
      <c r="VR23" s="100"/>
      <c r="VS23" s="100"/>
      <c r="VT23" s="100"/>
      <c r="VU23" s="100"/>
      <c r="VV23" s="100"/>
      <c r="VW23" s="100"/>
      <c r="VX23" s="100"/>
      <c r="VY23" s="100"/>
      <c r="VZ23" s="100"/>
      <c r="WA23" s="100"/>
      <c r="WB23" s="100"/>
      <c r="WC23" s="100"/>
      <c r="WD23" s="100"/>
      <c r="WE23" s="100"/>
      <c r="WF23" s="100"/>
      <c r="WG23" s="100"/>
      <c r="WH23" s="100"/>
      <c r="WI23" s="100"/>
      <c r="WJ23" s="100"/>
      <c r="WK23" s="100"/>
      <c r="WL23" s="100"/>
      <c r="WM23" s="100"/>
      <c r="WN23" s="100"/>
      <c r="WO23" s="100"/>
      <c r="WP23" s="100"/>
      <c r="WQ23" s="100"/>
      <c r="WR23" s="100"/>
      <c r="WS23" s="100"/>
      <c r="WT23" s="100"/>
      <c r="WU23" s="100"/>
      <c r="WV23" s="100"/>
      <c r="WW23" s="100"/>
      <c r="WX23" s="100"/>
      <c r="WY23" s="100"/>
      <c r="WZ23" s="100"/>
      <c r="XA23" s="100"/>
      <c r="XB23" s="100"/>
      <c r="XC23" s="100"/>
      <c r="XD23" s="100"/>
      <c r="XE23" s="100"/>
      <c r="XF23" s="100"/>
      <c r="XG23" s="100"/>
      <c r="XH23" s="100"/>
      <c r="XI23" s="100"/>
      <c r="XJ23" s="100"/>
      <c r="XK23" s="100"/>
      <c r="XL23" s="100"/>
      <c r="XM23" s="100"/>
      <c r="XN23" s="100"/>
      <c r="XO23" s="100"/>
      <c r="XP23" s="100"/>
      <c r="XQ23" s="100"/>
      <c r="XR23" s="100"/>
      <c r="XS23" s="100"/>
      <c r="XT23" s="100"/>
      <c r="XU23" s="100"/>
      <c r="XV23" s="100"/>
      <c r="XW23" s="100"/>
      <c r="XX23" s="100"/>
      <c r="XY23" s="100"/>
      <c r="XZ23" s="100"/>
      <c r="YA23" s="100"/>
      <c r="YB23" s="100"/>
      <c r="YC23" s="100"/>
      <c r="YD23" s="100"/>
      <c r="YE23" s="100"/>
      <c r="YF23" s="100"/>
      <c r="YG23" s="100"/>
      <c r="YH23" s="100"/>
      <c r="YI23" s="100"/>
      <c r="YJ23" s="100"/>
      <c r="YK23" s="100"/>
      <c r="YL23" s="100"/>
      <c r="YM23" s="100"/>
      <c r="YN23" s="100"/>
      <c r="YO23" s="100"/>
      <c r="YP23" s="100"/>
      <c r="YQ23" s="100"/>
      <c r="YR23" s="100"/>
      <c r="YS23" s="100"/>
      <c r="YT23" s="100"/>
      <c r="YU23" s="100"/>
      <c r="YV23" s="100"/>
      <c r="YW23" s="100"/>
      <c r="YX23" s="100"/>
      <c r="YY23" s="100"/>
      <c r="YZ23" s="100"/>
      <c r="ZA23" s="100"/>
      <c r="ZB23" s="100"/>
      <c r="ZC23" s="100"/>
      <c r="ZD23" s="100"/>
      <c r="ZE23" s="100"/>
      <c r="ZF23" s="100"/>
      <c r="ZG23" s="100"/>
      <c r="ZH23" s="100"/>
      <c r="ZI23" s="100"/>
      <c r="ZJ23" s="100"/>
      <c r="ZK23" s="100"/>
      <c r="ZL23" s="100"/>
      <c r="ZM23" s="100"/>
      <c r="ZN23" s="100"/>
      <c r="ZO23" s="100"/>
      <c r="ZP23" s="100"/>
      <c r="ZQ23" s="100"/>
      <c r="ZR23" s="100"/>
      <c r="ZS23" s="100"/>
      <c r="ZT23" s="100"/>
      <c r="ZU23" s="100"/>
      <c r="ZV23" s="100"/>
      <c r="ZW23" s="100"/>
      <c r="ZX23" s="100"/>
      <c r="ZY23" s="100"/>
      <c r="ZZ23" s="100"/>
    </row>
    <row r="24" spans="1:702" s="89" customFormat="1" ht="15.95" hidden="1" customHeight="1" x14ac:dyDescent="0.25">
      <c r="A24" s="116">
        <v>71950</v>
      </c>
      <c r="B24" s="116" t="s">
        <v>337</v>
      </c>
      <c r="C24" s="117" t="s">
        <v>326</v>
      </c>
      <c r="D24" s="118">
        <v>7</v>
      </c>
      <c r="E24" s="118">
        <v>1</v>
      </c>
      <c r="F24" s="118" t="s">
        <v>334</v>
      </c>
      <c r="G24" s="118">
        <v>1070</v>
      </c>
      <c r="H24" s="118" t="s">
        <v>318</v>
      </c>
      <c r="I24" s="118" t="s">
        <v>338</v>
      </c>
      <c r="J24" s="118" t="s">
        <v>319</v>
      </c>
      <c r="K24" s="118" t="s">
        <v>339</v>
      </c>
      <c r="L24" s="119">
        <v>24000</v>
      </c>
      <c r="M24" s="119">
        <v>12000</v>
      </c>
      <c r="N24" s="119">
        <v>0</v>
      </c>
      <c r="O24" s="119">
        <v>12000</v>
      </c>
      <c r="P24" s="119">
        <v>5040</v>
      </c>
      <c r="Q24" s="119">
        <v>-6960</v>
      </c>
      <c r="R24" s="120">
        <v>0.42</v>
      </c>
      <c r="S24" s="119">
        <v>0</v>
      </c>
      <c r="T24" s="119">
        <v>0</v>
      </c>
      <c r="U24" s="120">
        <v>0</v>
      </c>
      <c r="V24" s="119">
        <v>0</v>
      </c>
      <c r="W24" s="119">
        <v>0</v>
      </c>
      <c r="X24" s="120">
        <v>0</v>
      </c>
      <c r="Y24" s="119">
        <v>0</v>
      </c>
      <c r="Z24" s="119">
        <v>0</v>
      </c>
      <c r="AA24" s="120">
        <v>0</v>
      </c>
      <c r="AB24" s="119">
        <v>0</v>
      </c>
      <c r="AC24" s="119">
        <v>0</v>
      </c>
      <c r="AD24" s="120">
        <v>0</v>
      </c>
      <c r="AE24" s="119">
        <v>0</v>
      </c>
      <c r="AF24" s="119">
        <v>0</v>
      </c>
      <c r="AG24" s="120">
        <v>0</v>
      </c>
      <c r="AH24" s="119">
        <v>0</v>
      </c>
      <c r="AI24" s="119">
        <v>0</v>
      </c>
      <c r="AJ24" s="120">
        <v>0</v>
      </c>
      <c r="AK24" s="119">
        <v>0</v>
      </c>
      <c r="AL24" s="119">
        <v>0</v>
      </c>
      <c r="AM24" s="120">
        <v>0</v>
      </c>
      <c r="AN24" s="119">
        <v>0</v>
      </c>
      <c r="AO24" s="119">
        <v>0</v>
      </c>
      <c r="AP24" s="120">
        <v>0</v>
      </c>
      <c r="AQ24" s="119">
        <v>0</v>
      </c>
      <c r="AR24" s="119">
        <v>0</v>
      </c>
      <c r="AS24" s="120">
        <v>0</v>
      </c>
      <c r="AT24" s="119">
        <v>0</v>
      </c>
      <c r="AU24" s="119">
        <v>0</v>
      </c>
      <c r="AV24" s="120">
        <v>0</v>
      </c>
      <c r="AW24" s="119">
        <v>0</v>
      </c>
      <c r="AX24" s="119">
        <v>0</v>
      </c>
      <c r="AY24" s="120">
        <v>0</v>
      </c>
      <c r="AZ24" s="119">
        <v>0</v>
      </c>
      <c r="BA24" s="119">
        <v>0</v>
      </c>
      <c r="BB24" s="120">
        <v>0</v>
      </c>
      <c r="BC24" s="119">
        <v>0</v>
      </c>
      <c r="BD24" s="119">
        <v>0</v>
      </c>
      <c r="BE24" s="120">
        <v>0</v>
      </c>
      <c r="BF24" s="119">
        <v>0</v>
      </c>
      <c r="BG24" s="119">
        <v>0</v>
      </c>
      <c r="BH24" s="120">
        <v>0</v>
      </c>
      <c r="BI24" s="119">
        <v>12000</v>
      </c>
      <c r="BJ24" s="119">
        <v>5040</v>
      </c>
      <c r="BK24" s="120">
        <v>0.42</v>
      </c>
      <c r="BL24" s="119">
        <v>0</v>
      </c>
      <c r="BM24" s="119">
        <v>0</v>
      </c>
      <c r="BN24" s="120">
        <v>0</v>
      </c>
      <c r="BO24" s="119">
        <v>0</v>
      </c>
      <c r="BP24" s="119">
        <v>0</v>
      </c>
      <c r="BQ24" s="120">
        <v>0</v>
      </c>
      <c r="BR24" s="119">
        <v>0</v>
      </c>
      <c r="BS24" s="119">
        <v>0</v>
      </c>
      <c r="BT24" s="120">
        <v>0</v>
      </c>
      <c r="BU24" s="119">
        <v>0</v>
      </c>
      <c r="BV24" s="119">
        <v>0</v>
      </c>
      <c r="BW24" s="120">
        <v>0</v>
      </c>
      <c r="BX24" s="119">
        <v>0</v>
      </c>
      <c r="BY24" s="119">
        <v>0</v>
      </c>
      <c r="BZ24" s="120">
        <v>0</v>
      </c>
      <c r="CA24" s="119">
        <v>0</v>
      </c>
      <c r="CB24" s="119">
        <v>0</v>
      </c>
      <c r="CC24" s="120">
        <v>0</v>
      </c>
      <c r="CD24" s="119">
        <v>0</v>
      </c>
      <c r="CE24" s="119">
        <v>0</v>
      </c>
      <c r="CF24" s="120">
        <v>0</v>
      </c>
      <c r="CG24" s="119">
        <v>0</v>
      </c>
      <c r="CH24" s="119">
        <v>0</v>
      </c>
      <c r="CI24" s="120">
        <v>0</v>
      </c>
      <c r="CJ24" s="119">
        <v>0</v>
      </c>
      <c r="CK24" s="119">
        <v>0</v>
      </c>
      <c r="CL24" s="120">
        <v>0</v>
      </c>
      <c r="CM24" s="119">
        <v>0</v>
      </c>
      <c r="CN24" s="119">
        <v>0</v>
      </c>
      <c r="CO24" s="120">
        <v>0</v>
      </c>
      <c r="CP24" s="100"/>
      <c r="CQ24" s="100"/>
      <c r="CR24" s="100"/>
      <c r="CS24" s="100"/>
      <c r="CT24" s="100"/>
      <c r="CU24" s="100"/>
      <c r="CV24" s="100"/>
      <c r="CW24" s="100"/>
      <c r="CX24" s="100"/>
      <c r="CY24" s="100"/>
      <c r="CZ24" s="100"/>
      <c r="DA24" s="100"/>
      <c r="DB24" s="100"/>
      <c r="DC24" s="100"/>
      <c r="DD24" s="100"/>
      <c r="DE24" s="100"/>
      <c r="DF24" s="100"/>
      <c r="DG24" s="100"/>
      <c r="DH24" s="100"/>
      <c r="DI24" s="100"/>
      <c r="DJ24" s="100"/>
      <c r="DK24" s="100"/>
      <c r="DL24" s="100"/>
      <c r="DM24" s="100"/>
      <c r="DN24" s="100"/>
      <c r="DO24" s="100"/>
      <c r="DP24" s="100"/>
      <c r="DQ24" s="100"/>
      <c r="DR24" s="100"/>
      <c r="DS24" s="100"/>
      <c r="DT24" s="100"/>
      <c r="DU24" s="100"/>
      <c r="DV24" s="100"/>
      <c r="DW24" s="100"/>
      <c r="DX24" s="100"/>
      <c r="DY24" s="100"/>
      <c r="DZ24" s="100"/>
      <c r="EA24" s="100"/>
      <c r="EB24" s="100"/>
      <c r="EC24" s="100"/>
      <c r="ED24" s="100"/>
      <c r="EE24" s="100"/>
      <c r="EF24" s="100"/>
      <c r="EG24" s="100"/>
      <c r="EH24" s="100"/>
      <c r="EI24" s="100"/>
      <c r="EJ24" s="100"/>
      <c r="EK24" s="100"/>
      <c r="EL24" s="100"/>
      <c r="EM24" s="100"/>
      <c r="EN24" s="100"/>
      <c r="EO24" s="100"/>
      <c r="EP24" s="100"/>
      <c r="EQ24" s="100"/>
      <c r="ER24" s="100"/>
      <c r="ES24" s="100"/>
      <c r="ET24" s="100"/>
      <c r="EU24" s="100"/>
      <c r="EV24" s="100"/>
      <c r="EW24" s="100"/>
      <c r="EX24" s="100"/>
      <c r="EY24" s="100"/>
      <c r="EZ24" s="100"/>
      <c r="FA24" s="100"/>
      <c r="FB24" s="100"/>
      <c r="FC24" s="100"/>
      <c r="FD24" s="100"/>
      <c r="FE24" s="100"/>
      <c r="FF24" s="100"/>
      <c r="FG24" s="100"/>
      <c r="FH24" s="100"/>
      <c r="FI24" s="100"/>
      <c r="FJ24" s="100"/>
      <c r="FK24" s="100"/>
      <c r="FL24" s="100"/>
      <c r="FM24" s="100"/>
      <c r="FN24" s="100"/>
      <c r="FO24" s="100"/>
      <c r="FP24" s="100"/>
      <c r="FQ24" s="100"/>
      <c r="FR24" s="100"/>
      <c r="FS24" s="100"/>
      <c r="FT24" s="100"/>
      <c r="FU24" s="100"/>
      <c r="FV24" s="100"/>
      <c r="FW24" s="100"/>
      <c r="FX24" s="100"/>
      <c r="FY24" s="100"/>
      <c r="FZ24" s="100"/>
      <c r="GA24" s="100"/>
      <c r="GB24" s="100"/>
      <c r="GC24" s="100"/>
      <c r="GD24" s="100"/>
      <c r="GE24" s="100"/>
      <c r="GF24" s="100"/>
      <c r="GG24" s="100"/>
      <c r="GH24" s="100"/>
      <c r="GI24" s="100"/>
      <c r="GJ24" s="100"/>
      <c r="GK24" s="100"/>
      <c r="GL24" s="100"/>
      <c r="GM24" s="100"/>
      <c r="GN24" s="100"/>
      <c r="GO24" s="100"/>
      <c r="GP24" s="100"/>
      <c r="GQ24" s="100"/>
      <c r="GR24" s="100"/>
      <c r="GS24" s="100"/>
      <c r="GT24" s="100"/>
      <c r="GU24" s="100"/>
      <c r="GV24" s="100"/>
      <c r="GW24" s="100"/>
      <c r="GX24" s="100"/>
      <c r="GY24" s="100"/>
      <c r="GZ24" s="100"/>
      <c r="HA24" s="100"/>
      <c r="HB24" s="100"/>
      <c r="HC24" s="100"/>
      <c r="HD24" s="100"/>
      <c r="HE24" s="100"/>
      <c r="HF24" s="100"/>
      <c r="HG24" s="100"/>
      <c r="HH24" s="100"/>
      <c r="HI24" s="100"/>
      <c r="HJ24" s="100"/>
      <c r="HK24" s="100"/>
      <c r="HL24" s="100"/>
      <c r="HM24" s="100"/>
      <c r="HN24" s="100"/>
      <c r="HO24" s="100"/>
      <c r="HP24" s="100"/>
      <c r="HQ24" s="100"/>
      <c r="HR24" s="100"/>
      <c r="HS24" s="100"/>
      <c r="HT24" s="100"/>
      <c r="HU24" s="100"/>
      <c r="HV24" s="100"/>
      <c r="HW24" s="100"/>
      <c r="HX24" s="100"/>
      <c r="HY24" s="100"/>
      <c r="HZ24" s="100"/>
      <c r="IA24" s="100"/>
      <c r="IB24" s="100"/>
      <c r="IC24" s="100"/>
      <c r="ID24" s="100"/>
      <c r="IE24" s="100"/>
      <c r="IF24" s="100"/>
      <c r="IG24" s="100"/>
      <c r="IH24" s="100"/>
      <c r="II24" s="100"/>
      <c r="IJ24" s="100"/>
      <c r="IK24" s="100"/>
      <c r="IL24" s="100"/>
      <c r="IM24" s="100"/>
      <c r="IN24" s="100"/>
      <c r="IO24" s="100"/>
      <c r="IP24" s="100"/>
      <c r="IQ24" s="100"/>
      <c r="IR24" s="100"/>
      <c r="IS24" s="100"/>
      <c r="IT24" s="100"/>
      <c r="IU24" s="100"/>
      <c r="IV24" s="100"/>
      <c r="IW24" s="100"/>
      <c r="IX24" s="100"/>
      <c r="IY24" s="100"/>
      <c r="IZ24" s="100"/>
      <c r="JA24" s="100"/>
      <c r="JB24" s="100"/>
      <c r="JC24" s="100"/>
      <c r="JD24" s="100"/>
      <c r="JE24" s="100"/>
      <c r="JF24" s="100"/>
      <c r="JG24" s="100"/>
      <c r="JH24" s="100"/>
      <c r="JI24" s="100"/>
      <c r="JJ24" s="100"/>
      <c r="JK24" s="100"/>
      <c r="JL24" s="100"/>
      <c r="JM24" s="100"/>
      <c r="JN24" s="100"/>
      <c r="JO24" s="100"/>
      <c r="JP24" s="100"/>
      <c r="JQ24" s="100"/>
      <c r="JR24" s="100"/>
      <c r="JS24" s="100"/>
      <c r="JT24" s="100"/>
      <c r="JU24" s="100"/>
      <c r="JV24" s="100"/>
      <c r="JW24" s="100"/>
      <c r="JX24" s="100"/>
      <c r="JY24" s="100"/>
      <c r="JZ24" s="100"/>
      <c r="KA24" s="100"/>
      <c r="KB24" s="100"/>
      <c r="KC24" s="100"/>
      <c r="KD24" s="100"/>
      <c r="KE24" s="100"/>
      <c r="KF24" s="100"/>
      <c r="KG24" s="100"/>
      <c r="KH24" s="100"/>
      <c r="KI24" s="100"/>
      <c r="KJ24" s="100"/>
      <c r="KK24" s="100"/>
      <c r="KL24" s="100"/>
      <c r="KM24" s="100"/>
      <c r="KN24" s="100"/>
      <c r="KO24" s="100"/>
      <c r="KP24" s="100"/>
      <c r="KQ24" s="100"/>
      <c r="KR24" s="100"/>
      <c r="KS24" s="100"/>
      <c r="KT24" s="100"/>
      <c r="KU24" s="100"/>
      <c r="KV24" s="100"/>
      <c r="KW24" s="100"/>
      <c r="KX24" s="100"/>
      <c r="KY24" s="100"/>
      <c r="KZ24" s="100"/>
      <c r="LA24" s="100"/>
      <c r="LB24" s="100"/>
      <c r="LC24" s="100"/>
      <c r="LD24" s="100"/>
      <c r="LE24" s="100"/>
      <c r="LF24" s="100"/>
      <c r="LG24" s="100"/>
      <c r="LH24" s="100"/>
      <c r="LI24" s="100"/>
      <c r="LJ24" s="100"/>
      <c r="LK24" s="100"/>
      <c r="LL24" s="100"/>
      <c r="LM24" s="100"/>
      <c r="LN24" s="100"/>
      <c r="LO24" s="100"/>
      <c r="LP24" s="100"/>
      <c r="LQ24" s="100"/>
      <c r="LR24" s="100"/>
      <c r="LS24" s="100"/>
      <c r="LT24" s="100"/>
      <c r="LU24" s="100"/>
      <c r="LV24" s="100"/>
      <c r="LW24" s="100"/>
      <c r="LX24" s="100"/>
      <c r="LY24" s="100"/>
      <c r="LZ24" s="100"/>
      <c r="MA24" s="100"/>
      <c r="MB24" s="100"/>
      <c r="MC24" s="100"/>
      <c r="MD24" s="100"/>
      <c r="ME24" s="100"/>
      <c r="MF24" s="100"/>
      <c r="MG24" s="100"/>
      <c r="MH24" s="100"/>
      <c r="MI24" s="100"/>
      <c r="MJ24" s="100"/>
      <c r="MK24" s="100"/>
      <c r="ML24" s="100"/>
      <c r="MM24" s="100"/>
      <c r="MN24" s="100"/>
      <c r="MO24" s="100"/>
      <c r="MP24" s="100"/>
      <c r="MQ24" s="100"/>
      <c r="MR24" s="100"/>
      <c r="MS24" s="100"/>
      <c r="MT24" s="100"/>
      <c r="MU24" s="100"/>
      <c r="MV24" s="100"/>
      <c r="MW24" s="100"/>
      <c r="MX24" s="100"/>
      <c r="MY24" s="100"/>
      <c r="MZ24" s="100"/>
      <c r="NA24" s="100"/>
      <c r="NB24" s="100"/>
      <c r="NC24" s="100"/>
      <c r="ND24" s="100"/>
      <c r="NE24" s="100"/>
      <c r="NF24" s="100"/>
      <c r="NG24" s="100"/>
      <c r="NH24" s="100"/>
      <c r="NI24" s="100"/>
      <c r="NJ24" s="100"/>
      <c r="NK24" s="100"/>
      <c r="NL24" s="100"/>
      <c r="NM24" s="100"/>
      <c r="NN24" s="100"/>
      <c r="NO24" s="100"/>
      <c r="NP24" s="100"/>
      <c r="NQ24" s="100"/>
      <c r="NR24" s="100"/>
      <c r="NS24" s="100"/>
      <c r="NT24" s="100"/>
      <c r="NU24" s="100"/>
      <c r="NV24" s="100"/>
      <c r="NW24" s="100"/>
      <c r="NX24" s="100"/>
      <c r="NY24" s="100"/>
      <c r="NZ24" s="100"/>
      <c r="OA24" s="100"/>
      <c r="OB24" s="100"/>
      <c r="OC24" s="100"/>
      <c r="OD24" s="100"/>
      <c r="OE24" s="100"/>
      <c r="OF24" s="100"/>
      <c r="OG24" s="100"/>
      <c r="OH24" s="100"/>
      <c r="OI24" s="100"/>
      <c r="OJ24" s="100"/>
      <c r="OK24" s="100"/>
      <c r="OL24" s="100"/>
      <c r="OM24" s="100"/>
      <c r="ON24" s="100"/>
      <c r="OO24" s="100"/>
      <c r="OP24" s="100"/>
      <c r="OQ24" s="100"/>
      <c r="OR24" s="100"/>
      <c r="OS24" s="100"/>
      <c r="OT24" s="100"/>
      <c r="OU24" s="100"/>
      <c r="OV24" s="100"/>
      <c r="OW24" s="100"/>
      <c r="OX24" s="100"/>
      <c r="OY24" s="100"/>
      <c r="OZ24" s="100"/>
      <c r="PA24" s="100"/>
      <c r="PB24" s="100"/>
      <c r="PC24" s="100"/>
      <c r="PD24" s="100"/>
      <c r="PE24" s="100"/>
      <c r="PF24" s="100"/>
      <c r="PG24" s="100"/>
      <c r="PH24" s="100"/>
      <c r="PI24" s="100"/>
      <c r="PJ24" s="100"/>
      <c r="PK24" s="100"/>
      <c r="PL24" s="100"/>
      <c r="PM24" s="100"/>
      <c r="PN24" s="100"/>
      <c r="PO24" s="100"/>
      <c r="PP24" s="100"/>
      <c r="PQ24" s="100"/>
      <c r="PR24" s="100"/>
      <c r="PS24" s="100"/>
      <c r="PT24" s="100"/>
      <c r="PU24" s="100"/>
      <c r="PV24" s="100"/>
      <c r="PW24" s="100"/>
      <c r="PX24" s="100"/>
      <c r="PY24" s="100"/>
      <c r="PZ24" s="100"/>
      <c r="QA24" s="100"/>
      <c r="QB24" s="100"/>
      <c r="QC24" s="100"/>
      <c r="QD24" s="100"/>
      <c r="QE24" s="100"/>
      <c r="QF24" s="100"/>
      <c r="QG24" s="100"/>
      <c r="QH24" s="100"/>
      <c r="QI24" s="100"/>
      <c r="QJ24" s="100"/>
      <c r="QK24" s="100"/>
      <c r="QL24" s="100"/>
      <c r="QM24" s="100"/>
      <c r="QN24" s="100"/>
      <c r="QO24" s="100"/>
      <c r="QP24" s="100"/>
      <c r="QQ24" s="100"/>
      <c r="QR24" s="100"/>
      <c r="QS24" s="100"/>
      <c r="QT24" s="100"/>
      <c r="QU24" s="100"/>
      <c r="QV24" s="100"/>
      <c r="QW24" s="100"/>
      <c r="QX24" s="100"/>
      <c r="QY24" s="100"/>
      <c r="QZ24" s="100"/>
      <c r="RA24" s="100"/>
      <c r="RB24" s="100"/>
      <c r="RC24" s="100"/>
      <c r="RD24" s="100"/>
      <c r="RE24" s="100"/>
      <c r="RF24" s="100"/>
      <c r="RG24" s="100"/>
      <c r="RH24" s="100"/>
      <c r="RI24" s="100"/>
      <c r="RJ24" s="100"/>
      <c r="RK24" s="100"/>
      <c r="RL24" s="100"/>
      <c r="RM24" s="100"/>
      <c r="RN24" s="100"/>
      <c r="RO24" s="100"/>
      <c r="RP24" s="100"/>
      <c r="RQ24" s="100"/>
      <c r="RR24" s="100"/>
      <c r="RS24" s="100"/>
      <c r="RT24" s="100"/>
      <c r="RU24" s="100"/>
      <c r="RV24" s="100"/>
      <c r="RW24" s="100"/>
      <c r="RX24" s="100"/>
      <c r="RY24" s="100"/>
      <c r="RZ24" s="100"/>
      <c r="SA24" s="100"/>
      <c r="SB24" s="100"/>
      <c r="SC24" s="100"/>
      <c r="SD24" s="100"/>
      <c r="SE24" s="100"/>
      <c r="SF24" s="100"/>
      <c r="SG24" s="100"/>
      <c r="SH24" s="100"/>
      <c r="SI24" s="100"/>
      <c r="SJ24" s="100"/>
      <c r="SK24" s="100"/>
      <c r="SL24" s="100"/>
      <c r="SM24" s="100"/>
      <c r="SN24" s="100"/>
      <c r="SO24" s="100"/>
      <c r="SP24" s="100"/>
      <c r="SQ24" s="100"/>
      <c r="SR24" s="100"/>
      <c r="SS24" s="100"/>
      <c r="ST24" s="100"/>
      <c r="SU24" s="100"/>
      <c r="SV24" s="100"/>
      <c r="SW24" s="100"/>
      <c r="SX24" s="100"/>
      <c r="SY24" s="100"/>
      <c r="SZ24" s="100"/>
      <c r="TA24" s="100"/>
      <c r="TB24" s="100"/>
      <c r="TC24" s="100"/>
      <c r="TD24" s="100"/>
      <c r="TE24" s="100"/>
      <c r="TF24" s="100"/>
      <c r="TG24" s="100"/>
      <c r="TH24" s="100"/>
      <c r="TI24" s="100"/>
      <c r="TJ24" s="100"/>
      <c r="TK24" s="100"/>
      <c r="TL24" s="100"/>
      <c r="TM24" s="100"/>
      <c r="TN24" s="100"/>
      <c r="TO24" s="100"/>
      <c r="TP24" s="100"/>
      <c r="TQ24" s="100"/>
      <c r="TR24" s="100"/>
      <c r="TS24" s="100"/>
      <c r="TT24" s="100"/>
      <c r="TU24" s="100"/>
      <c r="TV24" s="100"/>
      <c r="TW24" s="100"/>
      <c r="TX24" s="100"/>
      <c r="TY24" s="100"/>
      <c r="TZ24" s="100"/>
      <c r="UA24" s="100"/>
      <c r="UB24" s="100"/>
      <c r="UC24" s="100"/>
      <c r="UD24" s="100"/>
      <c r="UE24" s="100"/>
      <c r="UF24" s="100"/>
      <c r="UG24" s="100"/>
      <c r="UH24" s="100"/>
      <c r="UI24" s="100"/>
      <c r="UJ24" s="100"/>
      <c r="UK24" s="100"/>
      <c r="UL24" s="100"/>
      <c r="UM24" s="100"/>
      <c r="UN24" s="100"/>
      <c r="UO24" s="100"/>
      <c r="UP24" s="100"/>
      <c r="UQ24" s="100"/>
      <c r="UR24" s="100"/>
      <c r="US24" s="100"/>
      <c r="UT24" s="100"/>
      <c r="UU24" s="100"/>
      <c r="UV24" s="100"/>
      <c r="UW24" s="100"/>
      <c r="UX24" s="100"/>
      <c r="UY24" s="100"/>
      <c r="UZ24" s="100"/>
      <c r="VA24" s="100"/>
      <c r="VB24" s="100"/>
      <c r="VC24" s="100"/>
      <c r="VD24" s="100"/>
      <c r="VE24" s="100"/>
      <c r="VF24" s="100"/>
      <c r="VG24" s="100"/>
      <c r="VH24" s="100"/>
      <c r="VI24" s="100"/>
      <c r="VJ24" s="100"/>
      <c r="VK24" s="100"/>
      <c r="VL24" s="100"/>
      <c r="VM24" s="100"/>
      <c r="VN24" s="100"/>
      <c r="VO24" s="100"/>
      <c r="VP24" s="100"/>
      <c r="VQ24" s="100"/>
      <c r="VR24" s="100"/>
      <c r="VS24" s="100"/>
      <c r="VT24" s="100"/>
      <c r="VU24" s="100"/>
      <c r="VV24" s="100"/>
      <c r="VW24" s="100"/>
      <c r="VX24" s="100"/>
      <c r="VY24" s="100"/>
      <c r="VZ24" s="100"/>
      <c r="WA24" s="100"/>
      <c r="WB24" s="100"/>
      <c r="WC24" s="100"/>
      <c r="WD24" s="100"/>
      <c r="WE24" s="100"/>
      <c r="WF24" s="100"/>
      <c r="WG24" s="100"/>
      <c r="WH24" s="100"/>
      <c r="WI24" s="100"/>
      <c r="WJ24" s="100"/>
      <c r="WK24" s="100"/>
      <c r="WL24" s="100"/>
      <c r="WM24" s="100"/>
      <c r="WN24" s="100"/>
      <c r="WO24" s="100"/>
      <c r="WP24" s="100"/>
      <c r="WQ24" s="100"/>
      <c r="WR24" s="100"/>
      <c r="WS24" s="100"/>
      <c r="WT24" s="100"/>
      <c r="WU24" s="100"/>
      <c r="WV24" s="100"/>
      <c r="WW24" s="100"/>
      <c r="WX24" s="100"/>
      <c r="WY24" s="100"/>
      <c r="WZ24" s="100"/>
      <c r="XA24" s="100"/>
      <c r="XB24" s="100"/>
      <c r="XC24" s="100"/>
      <c r="XD24" s="100"/>
      <c r="XE24" s="100"/>
      <c r="XF24" s="100"/>
      <c r="XG24" s="100"/>
      <c r="XH24" s="100"/>
      <c r="XI24" s="100"/>
      <c r="XJ24" s="100"/>
      <c r="XK24" s="100"/>
      <c r="XL24" s="100"/>
      <c r="XM24" s="100"/>
      <c r="XN24" s="100"/>
      <c r="XO24" s="100"/>
      <c r="XP24" s="100"/>
      <c r="XQ24" s="100"/>
      <c r="XR24" s="100"/>
      <c r="XS24" s="100"/>
      <c r="XT24" s="100"/>
      <c r="XU24" s="100"/>
      <c r="XV24" s="100"/>
      <c r="XW24" s="100"/>
      <c r="XX24" s="100"/>
      <c r="XY24" s="100"/>
      <c r="XZ24" s="100"/>
      <c r="YA24" s="100"/>
      <c r="YB24" s="100"/>
      <c r="YC24" s="100"/>
      <c r="YD24" s="100"/>
      <c r="YE24" s="100"/>
      <c r="YF24" s="100"/>
      <c r="YG24" s="100"/>
      <c r="YH24" s="100"/>
      <c r="YI24" s="100"/>
      <c r="YJ24" s="100"/>
      <c r="YK24" s="100"/>
      <c r="YL24" s="100"/>
      <c r="YM24" s="100"/>
      <c r="YN24" s="100"/>
      <c r="YO24" s="100"/>
      <c r="YP24" s="100"/>
      <c r="YQ24" s="100"/>
      <c r="YR24" s="100"/>
      <c r="YS24" s="100"/>
      <c r="YT24" s="100"/>
      <c r="YU24" s="100"/>
      <c r="YV24" s="100"/>
      <c r="YW24" s="100"/>
      <c r="YX24" s="100"/>
      <c r="YY24" s="100"/>
      <c r="YZ24" s="100"/>
      <c r="ZA24" s="100"/>
      <c r="ZB24" s="100"/>
      <c r="ZC24" s="100"/>
      <c r="ZD24" s="100"/>
      <c r="ZE24" s="100"/>
      <c r="ZF24" s="100"/>
      <c r="ZG24" s="100"/>
      <c r="ZH24" s="100"/>
      <c r="ZI24" s="100"/>
      <c r="ZJ24" s="100"/>
      <c r="ZK24" s="100"/>
      <c r="ZL24" s="100"/>
      <c r="ZM24" s="100"/>
      <c r="ZN24" s="100"/>
      <c r="ZO24" s="100"/>
      <c r="ZP24" s="100"/>
      <c r="ZQ24" s="100"/>
      <c r="ZR24" s="100"/>
      <c r="ZS24" s="100"/>
      <c r="ZT24" s="100"/>
      <c r="ZU24" s="100"/>
      <c r="ZV24" s="100"/>
      <c r="ZW24" s="100"/>
      <c r="ZX24" s="100"/>
      <c r="ZY24" s="100"/>
      <c r="ZZ24" s="100"/>
    </row>
    <row r="25" spans="1:702" ht="15.95" customHeight="1" x14ac:dyDescent="0.25">
      <c r="A25" s="92">
        <v>71955</v>
      </c>
      <c r="B25" s="92" t="s">
        <v>337</v>
      </c>
      <c r="C25" s="121" t="s">
        <v>326</v>
      </c>
      <c r="D25" s="92">
        <v>7</v>
      </c>
      <c r="E25" s="92">
        <v>1</v>
      </c>
      <c r="F25" s="92" t="s">
        <v>334</v>
      </c>
      <c r="G25" s="92">
        <v>1070</v>
      </c>
      <c r="H25" s="92" t="s">
        <v>318</v>
      </c>
      <c r="I25" s="92" t="s">
        <v>338</v>
      </c>
      <c r="J25" s="92">
        <v>3</v>
      </c>
      <c r="K25" s="92" t="s">
        <v>12</v>
      </c>
      <c r="L25" s="93">
        <v>24000</v>
      </c>
      <c r="M25" s="93">
        <v>12000</v>
      </c>
      <c r="N25" s="93">
        <v>0</v>
      </c>
      <c r="O25" s="93">
        <v>12000</v>
      </c>
      <c r="P25" s="93">
        <v>5040</v>
      </c>
      <c r="Q25" s="93">
        <v>-6960</v>
      </c>
      <c r="R25" s="94">
        <v>0.42</v>
      </c>
      <c r="S25" s="93">
        <v>0</v>
      </c>
      <c r="T25" s="93">
        <v>0</v>
      </c>
      <c r="U25" s="94">
        <v>0</v>
      </c>
      <c r="V25" s="93">
        <v>0</v>
      </c>
      <c r="W25" s="93">
        <v>0</v>
      </c>
      <c r="X25" s="94">
        <v>0</v>
      </c>
      <c r="Y25" s="93">
        <v>0</v>
      </c>
      <c r="Z25" s="93">
        <v>0</v>
      </c>
      <c r="AA25" s="94">
        <v>0</v>
      </c>
      <c r="AB25" s="93">
        <v>0</v>
      </c>
      <c r="AC25" s="93">
        <v>0</v>
      </c>
      <c r="AD25" s="94">
        <v>0</v>
      </c>
      <c r="AE25" s="93">
        <v>0</v>
      </c>
      <c r="AF25" s="93">
        <v>0</v>
      </c>
      <c r="AG25" s="94">
        <v>0</v>
      </c>
      <c r="AH25" s="93">
        <v>0</v>
      </c>
      <c r="AI25" s="93">
        <v>0</v>
      </c>
      <c r="AJ25" s="94">
        <v>0</v>
      </c>
      <c r="AK25" s="93">
        <v>0</v>
      </c>
      <c r="AL25" s="93">
        <v>0</v>
      </c>
      <c r="AM25" s="94">
        <v>0</v>
      </c>
      <c r="AN25" s="93">
        <v>0</v>
      </c>
      <c r="AO25" s="93">
        <v>0</v>
      </c>
      <c r="AP25" s="94">
        <v>0</v>
      </c>
      <c r="AQ25" s="93">
        <v>0</v>
      </c>
      <c r="AR25" s="93">
        <v>0</v>
      </c>
      <c r="AS25" s="94">
        <v>0</v>
      </c>
      <c r="AT25" s="93">
        <v>0</v>
      </c>
      <c r="AU25" s="93">
        <v>0</v>
      </c>
      <c r="AV25" s="94">
        <v>0</v>
      </c>
      <c r="AW25" s="93">
        <v>0</v>
      </c>
      <c r="AX25" s="93">
        <v>0</v>
      </c>
      <c r="AY25" s="94">
        <v>0</v>
      </c>
      <c r="AZ25" s="93">
        <v>0</v>
      </c>
      <c r="BA25" s="93">
        <v>0</v>
      </c>
      <c r="BB25" s="94">
        <v>0</v>
      </c>
      <c r="BC25" s="93">
        <v>0</v>
      </c>
      <c r="BD25" s="93">
        <v>0</v>
      </c>
      <c r="BE25" s="94">
        <v>0</v>
      </c>
      <c r="BF25" s="93">
        <v>0</v>
      </c>
      <c r="BG25" s="93">
        <v>0</v>
      </c>
      <c r="BH25" s="94">
        <v>0</v>
      </c>
      <c r="BI25" s="93">
        <v>12000</v>
      </c>
      <c r="BJ25" s="93">
        <v>5040</v>
      </c>
      <c r="BK25" s="94">
        <v>0.42</v>
      </c>
      <c r="BL25" s="93">
        <v>0</v>
      </c>
      <c r="BM25" s="93">
        <v>0</v>
      </c>
      <c r="BN25" s="94">
        <v>0</v>
      </c>
      <c r="BO25" s="93">
        <v>0</v>
      </c>
      <c r="BP25" s="93">
        <v>0</v>
      </c>
      <c r="BQ25" s="94">
        <v>0</v>
      </c>
      <c r="BR25" s="93">
        <v>0</v>
      </c>
      <c r="BS25" s="93">
        <v>0</v>
      </c>
      <c r="BT25" s="94">
        <v>0</v>
      </c>
      <c r="BU25" s="93">
        <v>0</v>
      </c>
      <c r="BV25" s="93">
        <v>0</v>
      </c>
      <c r="BW25" s="94">
        <v>0</v>
      </c>
      <c r="BX25" s="93">
        <v>0</v>
      </c>
      <c r="BY25" s="93">
        <v>0</v>
      </c>
      <c r="BZ25" s="94">
        <v>0</v>
      </c>
      <c r="CA25" s="93">
        <v>0</v>
      </c>
      <c r="CB25" s="93">
        <v>0</v>
      </c>
      <c r="CC25" s="94">
        <v>0</v>
      </c>
      <c r="CD25" s="93">
        <v>0</v>
      </c>
      <c r="CE25" s="93">
        <v>0</v>
      </c>
      <c r="CF25" s="94">
        <v>0</v>
      </c>
      <c r="CG25" s="93">
        <v>0</v>
      </c>
      <c r="CH25" s="93">
        <v>0</v>
      </c>
      <c r="CI25" s="94">
        <v>0</v>
      </c>
      <c r="CJ25" s="93">
        <v>0</v>
      </c>
      <c r="CK25" s="93">
        <v>0</v>
      </c>
      <c r="CL25" s="94">
        <v>0</v>
      </c>
      <c r="CM25" s="93">
        <v>0</v>
      </c>
      <c r="CN25" s="93">
        <v>0</v>
      </c>
      <c r="CO25" s="94">
        <v>0</v>
      </c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93"/>
      <c r="DB25" s="93"/>
      <c r="DC25" s="93"/>
      <c r="DD25" s="93"/>
      <c r="DE25" s="93"/>
      <c r="DF25" s="93"/>
      <c r="DG25" s="93"/>
      <c r="DH25" s="93"/>
      <c r="DI25" s="93"/>
      <c r="DJ25" s="93"/>
      <c r="DK25" s="93"/>
      <c r="DL25" s="93"/>
      <c r="DM25" s="93"/>
      <c r="DN25" s="93"/>
      <c r="DO25" s="93"/>
      <c r="DP25" s="93"/>
      <c r="DQ25" s="93"/>
      <c r="DR25" s="93"/>
      <c r="DS25" s="93"/>
      <c r="DT25" s="93"/>
      <c r="DU25" s="93"/>
      <c r="DV25" s="93"/>
      <c r="DW25" s="93"/>
      <c r="DX25" s="93"/>
      <c r="DY25" s="93"/>
      <c r="DZ25" s="93"/>
      <c r="EA25" s="93"/>
      <c r="EB25" s="93"/>
      <c r="EC25" s="93"/>
      <c r="ED25" s="93"/>
      <c r="EE25" s="93"/>
      <c r="EF25" s="93"/>
      <c r="EG25" s="93"/>
      <c r="EH25" s="93"/>
      <c r="EI25" s="93"/>
      <c r="EJ25" s="93"/>
      <c r="EK25" s="93"/>
      <c r="EL25" s="93"/>
      <c r="EM25" s="93"/>
      <c r="EN25" s="93"/>
      <c r="EO25" s="93"/>
      <c r="EP25" s="93"/>
      <c r="EQ25" s="93"/>
      <c r="ER25" s="93"/>
      <c r="ES25" s="93"/>
      <c r="ET25" s="93"/>
      <c r="EU25" s="93"/>
      <c r="EV25" s="93"/>
      <c r="EW25" s="93"/>
      <c r="EX25" s="93"/>
      <c r="EY25" s="93"/>
      <c r="EZ25" s="93"/>
      <c r="FA25" s="93"/>
      <c r="FB25" s="93"/>
      <c r="FC25" s="93"/>
      <c r="FD25" s="93"/>
      <c r="FE25" s="93"/>
      <c r="FF25" s="93"/>
      <c r="FG25" s="93"/>
      <c r="FH25" s="93"/>
      <c r="FI25" s="93"/>
      <c r="FJ25" s="93"/>
      <c r="FK25" s="93"/>
      <c r="FL25" s="93"/>
      <c r="FM25" s="93"/>
      <c r="FN25" s="93"/>
      <c r="FO25" s="93"/>
      <c r="FP25" s="93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3"/>
      <c r="GD25" s="93"/>
      <c r="GE25" s="93"/>
      <c r="GF25" s="93"/>
      <c r="GG25" s="93"/>
      <c r="GH25" s="93"/>
      <c r="GI25" s="93"/>
      <c r="GJ25" s="93"/>
      <c r="GK25" s="93"/>
      <c r="GL25" s="93"/>
      <c r="GM25" s="93"/>
      <c r="GN25" s="93"/>
      <c r="GO25" s="93"/>
      <c r="GP25" s="93"/>
      <c r="GQ25" s="93"/>
      <c r="GR25" s="93"/>
      <c r="GS25" s="93"/>
      <c r="GT25" s="93"/>
      <c r="GU25" s="93"/>
      <c r="GV25" s="93"/>
      <c r="GW25" s="93"/>
      <c r="GX25" s="93"/>
      <c r="GY25" s="93"/>
      <c r="GZ25" s="93"/>
      <c r="HA25" s="93"/>
      <c r="HB25" s="93"/>
      <c r="HC25" s="93"/>
      <c r="HD25" s="93"/>
      <c r="HE25" s="93"/>
      <c r="HF25" s="93"/>
      <c r="HG25" s="93"/>
      <c r="HH25" s="93"/>
      <c r="HI25" s="93"/>
      <c r="HJ25" s="93"/>
      <c r="HK25" s="93"/>
      <c r="HL25" s="93"/>
      <c r="HM25" s="93"/>
      <c r="HN25" s="93"/>
      <c r="HO25" s="93"/>
      <c r="HP25" s="93"/>
      <c r="HQ25" s="93"/>
      <c r="HR25" s="93"/>
      <c r="HS25" s="93"/>
      <c r="HT25" s="93"/>
      <c r="HU25" s="93"/>
      <c r="HV25" s="93"/>
      <c r="HW25" s="93"/>
      <c r="HX25" s="93"/>
      <c r="HY25" s="93"/>
      <c r="HZ25" s="93"/>
      <c r="IA25" s="93"/>
      <c r="IB25" s="93"/>
      <c r="IC25" s="93"/>
      <c r="ID25" s="93"/>
      <c r="IE25" s="93"/>
      <c r="IF25" s="93"/>
      <c r="IG25" s="93"/>
      <c r="IH25" s="93"/>
      <c r="II25" s="93"/>
      <c r="IJ25" s="93"/>
      <c r="IK25" s="93"/>
      <c r="IL25" s="93"/>
      <c r="IM25" s="93"/>
      <c r="IN25" s="93"/>
      <c r="IO25" s="93"/>
      <c r="IP25" s="93"/>
      <c r="IQ25" s="93"/>
      <c r="IR25" s="93"/>
      <c r="IS25" s="93"/>
      <c r="IT25" s="93"/>
      <c r="IU25" s="93"/>
      <c r="IV25" s="93"/>
      <c r="IW25" s="93"/>
      <c r="IX25" s="93"/>
      <c r="IY25" s="93"/>
      <c r="IZ25" s="93"/>
      <c r="JA25" s="93"/>
      <c r="JB25" s="93"/>
      <c r="JC25" s="93"/>
      <c r="JD25" s="93"/>
      <c r="JE25" s="93"/>
      <c r="JF25" s="93"/>
      <c r="JG25" s="93"/>
      <c r="JH25" s="93"/>
      <c r="JI25" s="93"/>
      <c r="JJ25" s="93"/>
      <c r="JK25" s="93"/>
      <c r="JL25" s="93"/>
      <c r="JM25" s="93"/>
      <c r="JN25" s="93"/>
      <c r="JO25" s="93"/>
      <c r="JP25" s="93"/>
      <c r="JQ25" s="93"/>
      <c r="JR25" s="93"/>
      <c r="JS25" s="93"/>
      <c r="JT25" s="93"/>
      <c r="JU25" s="93"/>
      <c r="JV25" s="93"/>
      <c r="JW25" s="93"/>
      <c r="JX25" s="93"/>
      <c r="JY25" s="93"/>
      <c r="JZ25" s="93"/>
      <c r="KA25" s="93"/>
      <c r="KB25" s="93"/>
      <c r="KC25" s="93"/>
      <c r="KD25" s="93"/>
      <c r="KE25" s="93"/>
      <c r="KF25" s="93"/>
      <c r="KG25" s="93"/>
      <c r="KH25" s="93"/>
      <c r="KI25" s="93"/>
      <c r="KJ25" s="93"/>
      <c r="KK25" s="93"/>
      <c r="KL25" s="93"/>
      <c r="KM25" s="93"/>
      <c r="KN25" s="93"/>
      <c r="KO25" s="93"/>
      <c r="KP25" s="93"/>
      <c r="KQ25" s="93"/>
      <c r="KR25" s="93"/>
      <c r="KS25" s="93"/>
      <c r="KT25" s="93"/>
      <c r="KU25" s="93"/>
      <c r="KV25" s="93"/>
      <c r="KW25" s="93"/>
      <c r="KX25" s="93"/>
      <c r="KY25" s="93"/>
      <c r="KZ25" s="93"/>
      <c r="LA25" s="93"/>
      <c r="LB25" s="93"/>
      <c r="LC25" s="93"/>
      <c r="LD25" s="93"/>
      <c r="LE25" s="93"/>
      <c r="LF25" s="93"/>
      <c r="LG25" s="93"/>
      <c r="LH25" s="93"/>
      <c r="LI25" s="93"/>
      <c r="LJ25" s="93"/>
      <c r="LK25" s="93"/>
      <c r="LL25" s="93"/>
      <c r="LM25" s="93"/>
      <c r="LN25" s="93"/>
      <c r="LO25" s="93"/>
      <c r="LP25" s="93"/>
      <c r="LQ25" s="93"/>
      <c r="LR25" s="93"/>
      <c r="LS25" s="93"/>
      <c r="LT25" s="93"/>
      <c r="LU25" s="93"/>
      <c r="LV25" s="93"/>
      <c r="LW25" s="93"/>
      <c r="LX25" s="93"/>
      <c r="LY25" s="93"/>
      <c r="LZ25" s="93"/>
      <c r="MA25" s="93"/>
      <c r="MB25" s="93"/>
      <c r="MC25" s="93"/>
      <c r="MD25" s="93"/>
      <c r="ME25" s="93"/>
      <c r="MF25" s="93"/>
      <c r="MG25" s="93"/>
      <c r="MH25" s="93"/>
      <c r="MI25" s="93"/>
      <c r="MJ25" s="93"/>
      <c r="MK25" s="93"/>
      <c r="ML25" s="93"/>
      <c r="MM25" s="93"/>
      <c r="MN25" s="93"/>
      <c r="MO25" s="93"/>
      <c r="MP25" s="93"/>
      <c r="MQ25" s="93"/>
      <c r="MR25" s="93"/>
      <c r="MS25" s="93"/>
      <c r="MT25" s="93"/>
      <c r="MU25" s="93"/>
      <c r="MV25" s="93"/>
      <c r="MW25" s="93"/>
      <c r="MX25" s="93"/>
      <c r="MY25" s="93"/>
      <c r="MZ25" s="93"/>
      <c r="NA25" s="93"/>
      <c r="NB25" s="93"/>
      <c r="NC25" s="93"/>
      <c r="ND25" s="93"/>
      <c r="NE25" s="93"/>
      <c r="NF25" s="93"/>
      <c r="NG25" s="93"/>
      <c r="NH25" s="93"/>
      <c r="NI25" s="93"/>
      <c r="NJ25" s="93"/>
      <c r="NK25" s="93"/>
      <c r="NL25" s="93"/>
      <c r="NM25" s="93"/>
      <c r="NN25" s="93"/>
      <c r="NO25" s="93"/>
      <c r="NP25" s="93"/>
      <c r="NQ25" s="93"/>
      <c r="NR25" s="93"/>
      <c r="NS25" s="93"/>
      <c r="NT25" s="93"/>
      <c r="NU25" s="93"/>
      <c r="NV25" s="93"/>
      <c r="NW25" s="93"/>
      <c r="NX25" s="93"/>
      <c r="NY25" s="93"/>
      <c r="NZ25" s="93"/>
      <c r="OA25" s="93"/>
      <c r="OB25" s="93"/>
      <c r="OC25" s="93"/>
      <c r="OD25" s="93"/>
      <c r="OE25" s="93"/>
      <c r="OF25" s="93"/>
      <c r="OG25" s="93"/>
      <c r="OH25" s="93"/>
      <c r="OI25" s="93"/>
      <c r="OJ25" s="93"/>
      <c r="OK25" s="93"/>
      <c r="OL25" s="93"/>
      <c r="OM25" s="93"/>
      <c r="ON25" s="93"/>
      <c r="OO25" s="93"/>
      <c r="OP25" s="93"/>
      <c r="OQ25" s="93"/>
      <c r="OR25" s="93"/>
      <c r="OS25" s="93"/>
      <c r="OT25" s="93"/>
      <c r="OU25" s="93"/>
      <c r="OV25" s="93"/>
      <c r="OW25" s="93"/>
      <c r="OX25" s="93"/>
      <c r="OY25" s="93"/>
      <c r="OZ25" s="93"/>
      <c r="PA25" s="93"/>
      <c r="PB25" s="93"/>
      <c r="PC25" s="93"/>
      <c r="PD25" s="93"/>
      <c r="PE25" s="93"/>
      <c r="PF25" s="93"/>
      <c r="PG25" s="93"/>
      <c r="PH25" s="93"/>
      <c r="PI25" s="93"/>
      <c r="PJ25" s="93"/>
      <c r="PK25" s="93"/>
      <c r="PL25" s="93"/>
      <c r="PM25" s="93"/>
      <c r="PN25" s="93"/>
      <c r="PO25" s="93"/>
      <c r="PP25" s="93"/>
      <c r="PQ25" s="93"/>
      <c r="PR25" s="93"/>
      <c r="PS25" s="93"/>
      <c r="PT25" s="93"/>
      <c r="PU25" s="93"/>
      <c r="PV25" s="93"/>
      <c r="PW25" s="93"/>
      <c r="PX25" s="93"/>
      <c r="PY25" s="93"/>
      <c r="PZ25" s="93"/>
      <c r="QA25" s="93"/>
      <c r="QB25" s="93"/>
      <c r="QC25" s="93"/>
      <c r="QD25" s="93"/>
      <c r="QE25" s="93"/>
      <c r="QF25" s="93"/>
      <c r="QG25" s="93"/>
      <c r="QH25" s="93"/>
      <c r="QI25" s="93"/>
      <c r="QJ25" s="93"/>
      <c r="QK25" s="93"/>
      <c r="QL25" s="93"/>
      <c r="QM25" s="93"/>
      <c r="QN25" s="93"/>
      <c r="QO25" s="93"/>
      <c r="QP25" s="93"/>
      <c r="QQ25" s="93"/>
      <c r="QR25" s="93"/>
      <c r="QS25" s="93"/>
      <c r="QT25" s="93"/>
      <c r="QU25" s="93"/>
      <c r="QV25" s="93"/>
      <c r="QW25" s="93"/>
      <c r="QX25" s="93"/>
      <c r="QY25" s="93"/>
      <c r="QZ25" s="93"/>
      <c r="RA25" s="93"/>
      <c r="RB25" s="93"/>
      <c r="RC25" s="93"/>
      <c r="RD25" s="93"/>
      <c r="RE25" s="93"/>
      <c r="RF25" s="93"/>
      <c r="RG25" s="93"/>
      <c r="RH25" s="93"/>
      <c r="RI25" s="93"/>
      <c r="RJ25" s="93"/>
      <c r="RK25" s="93"/>
      <c r="RL25" s="93"/>
      <c r="RM25" s="93"/>
      <c r="RN25" s="93"/>
      <c r="RO25" s="93"/>
      <c r="RP25" s="93"/>
      <c r="RQ25" s="93"/>
      <c r="RR25" s="93"/>
      <c r="RS25" s="93"/>
      <c r="RT25" s="93"/>
      <c r="RU25" s="93"/>
      <c r="RV25" s="93"/>
      <c r="RW25" s="93"/>
      <c r="RX25" s="93"/>
      <c r="RY25" s="93"/>
      <c r="RZ25" s="93"/>
      <c r="SA25" s="93"/>
      <c r="SB25" s="93"/>
      <c r="SC25" s="93"/>
      <c r="SD25" s="93"/>
      <c r="SE25" s="93"/>
      <c r="SF25" s="93"/>
      <c r="SG25" s="93"/>
      <c r="SH25" s="93"/>
      <c r="SI25" s="93"/>
      <c r="SJ25" s="93"/>
      <c r="SK25" s="93"/>
      <c r="SL25" s="93"/>
      <c r="SM25" s="93"/>
      <c r="SN25" s="93"/>
      <c r="SO25" s="93"/>
      <c r="SP25" s="93"/>
      <c r="SQ25" s="93"/>
      <c r="SR25" s="93"/>
      <c r="SS25" s="93"/>
      <c r="ST25" s="93"/>
      <c r="SU25" s="93"/>
      <c r="SV25" s="93"/>
      <c r="SW25" s="93"/>
      <c r="SX25" s="93"/>
      <c r="SY25" s="93"/>
      <c r="SZ25" s="93"/>
      <c r="TA25" s="93"/>
      <c r="TB25" s="93"/>
      <c r="TC25" s="93"/>
      <c r="TD25" s="93"/>
      <c r="TE25" s="93"/>
      <c r="TF25" s="93"/>
      <c r="TG25" s="93"/>
      <c r="TH25" s="93"/>
      <c r="TI25" s="93"/>
      <c r="TJ25" s="93"/>
      <c r="TK25" s="93"/>
      <c r="TL25" s="93"/>
      <c r="TM25" s="93"/>
      <c r="TN25" s="93"/>
      <c r="TO25" s="93"/>
      <c r="TP25" s="93"/>
      <c r="TQ25" s="93"/>
      <c r="TR25" s="93"/>
      <c r="TS25" s="93"/>
      <c r="TT25" s="93"/>
      <c r="TU25" s="93"/>
      <c r="TV25" s="93"/>
      <c r="TW25" s="93"/>
      <c r="TX25" s="93"/>
      <c r="TY25" s="93"/>
      <c r="TZ25" s="93"/>
      <c r="UA25" s="93"/>
      <c r="UB25" s="93"/>
      <c r="UC25" s="93"/>
      <c r="UD25" s="93"/>
      <c r="UE25" s="93"/>
      <c r="UF25" s="93"/>
      <c r="UG25" s="93"/>
      <c r="UH25" s="93"/>
      <c r="UI25" s="93"/>
      <c r="UJ25" s="93"/>
      <c r="UK25" s="93"/>
      <c r="UL25" s="93"/>
      <c r="UM25" s="93"/>
      <c r="UN25" s="93"/>
      <c r="UO25" s="93"/>
      <c r="UP25" s="93"/>
      <c r="UQ25" s="93"/>
      <c r="UR25" s="93"/>
      <c r="US25" s="93"/>
      <c r="UT25" s="93"/>
      <c r="UU25" s="93"/>
      <c r="UV25" s="93"/>
      <c r="UW25" s="93"/>
      <c r="UX25" s="93"/>
      <c r="UY25" s="93"/>
      <c r="UZ25" s="93"/>
      <c r="VA25" s="93"/>
      <c r="VB25" s="93"/>
      <c r="VC25" s="93"/>
      <c r="VD25" s="93"/>
      <c r="VE25" s="93"/>
      <c r="VF25" s="93"/>
      <c r="VG25" s="93"/>
      <c r="VH25" s="93"/>
      <c r="VI25" s="93"/>
      <c r="VJ25" s="93"/>
      <c r="VK25" s="93"/>
      <c r="VL25" s="93"/>
      <c r="VM25" s="93"/>
      <c r="VN25" s="93"/>
      <c r="VO25" s="93"/>
      <c r="VP25" s="93"/>
      <c r="VQ25" s="93"/>
      <c r="VR25" s="93"/>
      <c r="VS25" s="93"/>
      <c r="VT25" s="93"/>
      <c r="VU25" s="93"/>
      <c r="VV25" s="93"/>
      <c r="VW25" s="93"/>
      <c r="VX25" s="93"/>
      <c r="VY25" s="93"/>
      <c r="VZ25" s="93"/>
      <c r="WA25" s="93"/>
      <c r="WB25" s="93"/>
      <c r="WC25" s="93"/>
      <c r="WD25" s="93"/>
      <c r="WE25" s="93"/>
      <c r="WF25" s="93"/>
      <c r="WG25" s="93"/>
      <c r="WH25" s="93"/>
      <c r="WI25" s="93"/>
      <c r="WJ25" s="93"/>
      <c r="WK25" s="93"/>
      <c r="WL25" s="93"/>
      <c r="WM25" s="93"/>
      <c r="WN25" s="93"/>
      <c r="WO25" s="93"/>
      <c r="WP25" s="93"/>
      <c r="WQ25" s="93"/>
      <c r="WR25" s="93"/>
      <c r="WS25" s="93"/>
      <c r="WT25" s="93"/>
      <c r="WU25" s="93"/>
      <c r="WV25" s="93"/>
      <c r="WW25" s="93"/>
      <c r="WX25" s="93"/>
      <c r="WY25" s="93"/>
      <c r="WZ25" s="93"/>
      <c r="XA25" s="93"/>
      <c r="XB25" s="93"/>
      <c r="XC25" s="93"/>
      <c r="XD25" s="93"/>
      <c r="XE25" s="93"/>
      <c r="XF25" s="93"/>
      <c r="XG25" s="93"/>
      <c r="XH25" s="93"/>
      <c r="XI25" s="93"/>
      <c r="XJ25" s="93"/>
      <c r="XK25" s="93"/>
      <c r="XL25" s="93"/>
      <c r="XM25" s="93"/>
      <c r="XN25" s="93"/>
      <c r="XO25" s="93"/>
      <c r="XP25" s="93"/>
      <c r="XQ25" s="93"/>
      <c r="XR25" s="93"/>
      <c r="XS25" s="93"/>
      <c r="XT25" s="93"/>
      <c r="XU25" s="93"/>
      <c r="XV25" s="93"/>
      <c r="XW25" s="93"/>
      <c r="XX25" s="93"/>
      <c r="XY25" s="93"/>
      <c r="XZ25" s="93"/>
      <c r="YA25" s="93"/>
      <c r="YB25" s="93"/>
      <c r="YC25" s="93"/>
      <c r="YD25" s="93"/>
      <c r="YE25" s="93"/>
      <c r="YF25" s="93"/>
      <c r="YG25" s="93"/>
      <c r="YH25" s="93"/>
      <c r="YI25" s="93"/>
      <c r="YJ25" s="93"/>
      <c r="YK25" s="93"/>
      <c r="YL25" s="93"/>
      <c r="YM25" s="93"/>
      <c r="YN25" s="93"/>
      <c r="YO25" s="93"/>
      <c r="YP25" s="93"/>
      <c r="YQ25" s="93"/>
      <c r="YR25" s="93"/>
      <c r="YS25" s="93"/>
      <c r="YT25" s="93"/>
      <c r="YU25" s="93"/>
      <c r="YV25" s="93"/>
      <c r="YW25" s="93"/>
      <c r="YX25" s="93"/>
      <c r="YY25" s="93"/>
      <c r="YZ25" s="93"/>
      <c r="ZA25" s="93"/>
      <c r="ZB25" s="93"/>
      <c r="ZC25" s="93"/>
      <c r="ZD25" s="93"/>
      <c r="ZE25" s="93"/>
      <c r="ZF25" s="93"/>
      <c r="ZG25" s="93"/>
      <c r="ZH25" s="93"/>
      <c r="ZI25" s="93"/>
      <c r="ZJ25" s="93"/>
      <c r="ZK25" s="93"/>
      <c r="ZL25" s="93"/>
      <c r="ZM25" s="93"/>
      <c r="ZN25" s="93"/>
      <c r="ZO25" s="93"/>
      <c r="ZP25" s="93"/>
      <c r="ZQ25" s="93"/>
      <c r="ZR25" s="93"/>
      <c r="ZS25" s="93"/>
      <c r="ZT25" s="93"/>
      <c r="ZU25" s="93"/>
      <c r="ZV25" s="93"/>
      <c r="ZW25" s="93"/>
      <c r="ZX25" s="93"/>
      <c r="ZY25" s="93"/>
      <c r="ZZ25" s="93"/>
    </row>
    <row r="26" spans="1:702" s="126" customFormat="1" ht="15.95" customHeight="1" x14ac:dyDescent="0.25">
      <c r="A26" s="122">
        <v>71960</v>
      </c>
      <c r="B26" s="122" t="s">
        <v>337</v>
      </c>
      <c r="C26" s="123" t="s">
        <v>326</v>
      </c>
      <c r="D26" s="122">
        <v>7</v>
      </c>
      <c r="E26" s="122">
        <v>1</v>
      </c>
      <c r="F26" s="122" t="s">
        <v>334</v>
      </c>
      <c r="G26" s="122">
        <v>1070</v>
      </c>
      <c r="H26" s="122" t="s">
        <v>318</v>
      </c>
      <c r="I26" s="122" t="s">
        <v>338</v>
      </c>
      <c r="J26" s="122">
        <v>32</v>
      </c>
      <c r="K26" s="122" t="s">
        <v>25</v>
      </c>
      <c r="L26" s="124">
        <v>24000</v>
      </c>
      <c r="M26" s="124">
        <v>12000</v>
      </c>
      <c r="N26" s="124">
        <v>0</v>
      </c>
      <c r="O26" s="124">
        <v>12000</v>
      </c>
      <c r="P26" s="124">
        <v>5040</v>
      </c>
      <c r="Q26" s="124">
        <v>-6960</v>
      </c>
      <c r="R26" s="125">
        <v>0.42</v>
      </c>
      <c r="S26" s="124">
        <v>0</v>
      </c>
      <c r="T26" s="124">
        <v>0</v>
      </c>
      <c r="U26" s="125">
        <v>0</v>
      </c>
      <c r="V26" s="124">
        <v>0</v>
      </c>
      <c r="W26" s="124">
        <v>0</v>
      </c>
      <c r="X26" s="125">
        <v>0</v>
      </c>
      <c r="Y26" s="124">
        <v>0</v>
      </c>
      <c r="Z26" s="124">
        <v>0</v>
      </c>
      <c r="AA26" s="125">
        <v>0</v>
      </c>
      <c r="AB26" s="124">
        <v>0</v>
      </c>
      <c r="AC26" s="124">
        <v>0</v>
      </c>
      <c r="AD26" s="125">
        <v>0</v>
      </c>
      <c r="AE26" s="124">
        <v>0</v>
      </c>
      <c r="AF26" s="124">
        <v>0</v>
      </c>
      <c r="AG26" s="125">
        <v>0</v>
      </c>
      <c r="AH26" s="124">
        <v>0</v>
      </c>
      <c r="AI26" s="124">
        <v>0</v>
      </c>
      <c r="AJ26" s="125">
        <v>0</v>
      </c>
      <c r="AK26" s="124">
        <v>0</v>
      </c>
      <c r="AL26" s="124">
        <v>0</v>
      </c>
      <c r="AM26" s="125">
        <v>0</v>
      </c>
      <c r="AN26" s="124">
        <v>0</v>
      </c>
      <c r="AO26" s="124">
        <v>0</v>
      </c>
      <c r="AP26" s="125">
        <v>0</v>
      </c>
      <c r="AQ26" s="124">
        <v>0</v>
      </c>
      <c r="AR26" s="124">
        <v>0</v>
      </c>
      <c r="AS26" s="125">
        <v>0</v>
      </c>
      <c r="AT26" s="124">
        <v>0</v>
      </c>
      <c r="AU26" s="124">
        <v>0</v>
      </c>
      <c r="AV26" s="125">
        <v>0</v>
      </c>
      <c r="AW26" s="124">
        <v>0</v>
      </c>
      <c r="AX26" s="124">
        <v>0</v>
      </c>
      <c r="AY26" s="125">
        <v>0</v>
      </c>
      <c r="AZ26" s="124">
        <v>0</v>
      </c>
      <c r="BA26" s="124">
        <v>0</v>
      </c>
      <c r="BB26" s="125">
        <v>0</v>
      </c>
      <c r="BC26" s="124">
        <v>0</v>
      </c>
      <c r="BD26" s="124">
        <v>0</v>
      </c>
      <c r="BE26" s="125">
        <v>0</v>
      </c>
      <c r="BF26" s="124">
        <v>0</v>
      </c>
      <c r="BG26" s="124">
        <v>0</v>
      </c>
      <c r="BH26" s="125">
        <v>0</v>
      </c>
      <c r="BI26" s="124">
        <v>12000</v>
      </c>
      <c r="BJ26" s="124">
        <v>5040</v>
      </c>
      <c r="BK26" s="125">
        <v>0.42</v>
      </c>
      <c r="BL26" s="124">
        <v>0</v>
      </c>
      <c r="BM26" s="124">
        <v>0</v>
      </c>
      <c r="BN26" s="125">
        <v>0</v>
      </c>
      <c r="BO26" s="124">
        <v>0</v>
      </c>
      <c r="BP26" s="124">
        <v>0</v>
      </c>
      <c r="BQ26" s="125">
        <v>0</v>
      </c>
      <c r="BR26" s="124">
        <v>0</v>
      </c>
      <c r="BS26" s="124">
        <v>0</v>
      </c>
      <c r="BT26" s="125">
        <v>0</v>
      </c>
      <c r="BU26" s="124">
        <v>0</v>
      </c>
      <c r="BV26" s="124">
        <v>0</v>
      </c>
      <c r="BW26" s="125">
        <v>0</v>
      </c>
      <c r="BX26" s="124">
        <v>0</v>
      </c>
      <c r="BY26" s="124">
        <v>0</v>
      </c>
      <c r="BZ26" s="125">
        <v>0</v>
      </c>
      <c r="CA26" s="124">
        <v>0</v>
      </c>
      <c r="CB26" s="124">
        <v>0</v>
      </c>
      <c r="CC26" s="125">
        <v>0</v>
      </c>
      <c r="CD26" s="124">
        <v>0</v>
      </c>
      <c r="CE26" s="124">
        <v>0</v>
      </c>
      <c r="CF26" s="125">
        <v>0</v>
      </c>
      <c r="CG26" s="124">
        <v>0</v>
      </c>
      <c r="CH26" s="124">
        <v>0</v>
      </c>
      <c r="CI26" s="125">
        <v>0</v>
      </c>
      <c r="CJ26" s="124">
        <v>0</v>
      </c>
      <c r="CK26" s="124">
        <v>0</v>
      </c>
      <c r="CL26" s="125">
        <v>0</v>
      </c>
      <c r="CM26" s="124">
        <v>0</v>
      </c>
      <c r="CN26" s="124">
        <v>0</v>
      </c>
      <c r="CO26" s="125">
        <v>0</v>
      </c>
      <c r="CP26" s="124"/>
      <c r="CQ26" s="124"/>
      <c r="CR26" s="124"/>
      <c r="CS26" s="124"/>
      <c r="CT26" s="124"/>
      <c r="CU26" s="124"/>
      <c r="CV26" s="124"/>
      <c r="CW26" s="124"/>
      <c r="CX26" s="124"/>
      <c r="CY26" s="124"/>
      <c r="CZ26" s="124"/>
      <c r="DA26" s="124"/>
      <c r="DB26" s="124"/>
      <c r="DC26" s="124"/>
      <c r="DD26" s="124"/>
      <c r="DE26" s="124"/>
      <c r="DF26" s="124"/>
      <c r="DG26" s="124"/>
      <c r="DH26" s="124"/>
      <c r="DI26" s="124"/>
      <c r="DJ26" s="124"/>
      <c r="DK26" s="124"/>
      <c r="DL26" s="124"/>
      <c r="DM26" s="124"/>
      <c r="DN26" s="124"/>
      <c r="DO26" s="124"/>
      <c r="DP26" s="124"/>
      <c r="DQ26" s="124"/>
      <c r="DR26" s="124"/>
      <c r="DS26" s="124"/>
      <c r="DT26" s="124"/>
      <c r="DU26" s="124"/>
      <c r="DV26" s="124"/>
      <c r="DW26" s="124"/>
      <c r="DX26" s="124"/>
      <c r="DY26" s="124"/>
      <c r="DZ26" s="124"/>
      <c r="EA26" s="124"/>
      <c r="EB26" s="124"/>
      <c r="EC26" s="124"/>
      <c r="ED26" s="124"/>
      <c r="EE26" s="124"/>
      <c r="EF26" s="124"/>
      <c r="EG26" s="124"/>
      <c r="EH26" s="124"/>
      <c r="EI26" s="124"/>
      <c r="EJ26" s="124"/>
      <c r="EK26" s="124"/>
      <c r="EL26" s="124"/>
      <c r="EM26" s="124"/>
      <c r="EN26" s="124"/>
      <c r="EO26" s="124"/>
      <c r="EP26" s="124"/>
      <c r="EQ26" s="124"/>
      <c r="ER26" s="124"/>
      <c r="ES26" s="124"/>
      <c r="ET26" s="124"/>
      <c r="EU26" s="124"/>
      <c r="EV26" s="124"/>
      <c r="EW26" s="124"/>
      <c r="EX26" s="124"/>
      <c r="EY26" s="124"/>
      <c r="EZ26" s="124"/>
      <c r="FA26" s="124"/>
      <c r="FB26" s="124"/>
      <c r="FC26" s="124"/>
      <c r="FD26" s="124"/>
      <c r="FE26" s="124"/>
      <c r="FF26" s="124"/>
      <c r="FG26" s="124"/>
      <c r="FH26" s="124"/>
      <c r="FI26" s="124"/>
      <c r="FJ26" s="124"/>
      <c r="FK26" s="124"/>
      <c r="FL26" s="124"/>
      <c r="FM26" s="124"/>
      <c r="FN26" s="124"/>
      <c r="FO26" s="124"/>
      <c r="FP26" s="124"/>
      <c r="FQ26" s="124"/>
      <c r="FR26" s="124"/>
      <c r="FS26" s="124"/>
      <c r="FT26" s="124"/>
      <c r="FU26" s="124"/>
      <c r="FV26" s="124"/>
      <c r="FW26" s="124"/>
      <c r="FX26" s="124"/>
      <c r="FY26" s="124"/>
      <c r="FZ26" s="124"/>
      <c r="GA26" s="124"/>
      <c r="GB26" s="124"/>
      <c r="GC26" s="124"/>
      <c r="GD26" s="124"/>
      <c r="GE26" s="124"/>
      <c r="GF26" s="124"/>
      <c r="GG26" s="124"/>
      <c r="GH26" s="124"/>
      <c r="GI26" s="124"/>
      <c r="GJ26" s="124"/>
      <c r="GK26" s="124"/>
      <c r="GL26" s="124"/>
      <c r="GM26" s="124"/>
      <c r="GN26" s="124"/>
      <c r="GO26" s="124"/>
      <c r="GP26" s="124"/>
      <c r="GQ26" s="124"/>
      <c r="GR26" s="124"/>
      <c r="GS26" s="124"/>
      <c r="GT26" s="124"/>
      <c r="GU26" s="124"/>
      <c r="GV26" s="124"/>
      <c r="GW26" s="124"/>
      <c r="GX26" s="124"/>
      <c r="GY26" s="124"/>
      <c r="GZ26" s="124"/>
      <c r="HA26" s="124"/>
      <c r="HB26" s="124"/>
      <c r="HC26" s="124"/>
      <c r="HD26" s="124"/>
      <c r="HE26" s="124"/>
      <c r="HF26" s="124"/>
      <c r="HG26" s="124"/>
      <c r="HH26" s="124"/>
      <c r="HI26" s="124"/>
      <c r="HJ26" s="124"/>
      <c r="HK26" s="124"/>
      <c r="HL26" s="124"/>
      <c r="HM26" s="124"/>
      <c r="HN26" s="124"/>
      <c r="HO26" s="124"/>
      <c r="HP26" s="124"/>
      <c r="HQ26" s="124"/>
      <c r="HR26" s="124"/>
      <c r="HS26" s="124"/>
      <c r="HT26" s="124"/>
      <c r="HU26" s="124"/>
      <c r="HV26" s="124"/>
      <c r="HW26" s="124"/>
      <c r="HX26" s="124"/>
      <c r="HY26" s="124"/>
      <c r="HZ26" s="124"/>
      <c r="IA26" s="124"/>
      <c r="IB26" s="124"/>
      <c r="IC26" s="124"/>
      <c r="ID26" s="124"/>
      <c r="IE26" s="124"/>
      <c r="IF26" s="124"/>
      <c r="IG26" s="124"/>
      <c r="IH26" s="124"/>
      <c r="II26" s="124"/>
      <c r="IJ26" s="124"/>
      <c r="IK26" s="124"/>
      <c r="IL26" s="124"/>
      <c r="IM26" s="124"/>
      <c r="IN26" s="124"/>
      <c r="IO26" s="124"/>
      <c r="IP26" s="124"/>
      <c r="IQ26" s="124"/>
      <c r="IR26" s="124"/>
      <c r="IS26" s="124"/>
      <c r="IT26" s="124"/>
      <c r="IU26" s="124"/>
      <c r="IV26" s="124"/>
      <c r="IW26" s="124"/>
      <c r="IX26" s="124"/>
      <c r="IY26" s="124"/>
      <c r="IZ26" s="124"/>
      <c r="JA26" s="124"/>
      <c r="JB26" s="124"/>
      <c r="JC26" s="124"/>
      <c r="JD26" s="124"/>
      <c r="JE26" s="124"/>
      <c r="JF26" s="124"/>
      <c r="JG26" s="124"/>
      <c r="JH26" s="124"/>
      <c r="JI26" s="124"/>
      <c r="JJ26" s="124"/>
      <c r="JK26" s="124"/>
      <c r="JL26" s="124"/>
      <c r="JM26" s="124"/>
      <c r="JN26" s="124"/>
      <c r="JO26" s="124"/>
      <c r="JP26" s="124"/>
      <c r="JQ26" s="124"/>
      <c r="JR26" s="124"/>
      <c r="JS26" s="124"/>
      <c r="JT26" s="124"/>
      <c r="JU26" s="124"/>
      <c r="JV26" s="124"/>
      <c r="JW26" s="124"/>
      <c r="JX26" s="124"/>
      <c r="JY26" s="124"/>
      <c r="JZ26" s="124"/>
      <c r="KA26" s="124"/>
      <c r="KB26" s="124"/>
      <c r="KC26" s="124"/>
      <c r="KD26" s="124"/>
      <c r="KE26" s="124"/>
      <c r="KF26" s="124"/>
      <c r="KG26" s="124"/>
      <c r="KH26" s="124"/>
      <c r="KI26" s="124"/>
      <c r="KJ26" s="124"/>
      <c r="KK26" s="124"/>
      <c r="KL26" s="124"/>
      <c r="KM26" s="124"/>
      <c r="KN26" s="124"/>
      <c r="KO26" s="124"/>
      <c r="KP26" s="124"/>
      <c r="KQ26" s="124"/>
      <c r="KR26" s="124"/>
      <c r="KS26" s="124"/>
      <c r="KT26" s="124"/>
      <c r="KU26" s="124"/>
      <c r="KV26" s="124"/>
      <c r="KW26" s="124"/>
      <c r="KX26" s="124"/>
      <c r="KY26" s="124"/>
      <c r="KZ26" s="124"/>
      <c r="LA26" s="124"/>
      <c r="LB26" s="124"/>
      <c r="LC26" s="124"/>
      <c r="LD26" s="124"/>
      <c r="LE26" s="124"/>
      <c r="LF26" s="124"/>
      <c r="LG26" s="124"/>
      <c r="LH26" s="124"/>
      <c r="LI26" s="124"/>
      <c r="LJ26" s="124"/>
      <c r="LK26" s="124"/>
      <c r="LL26" s="124"/>
      <c r="LM26" s="124"/>
      <c r="LN26" s="124"/>
      <c r="LO26" s="124"/>
      <c r="LP26" s="124"/>
      <c r="LQ26" s="124"/>
      <c r="LR26" s="124"/>
      <c r="LS26" s="124"/>
      <c r="LT26" s="124"/>
      <c r="LU26" s="124"/>
      <c r="LV26" s="124"/>
      <c r="LW26" s="124"/>
      <c r="LX26" s="124"/>
      <c r="LY26" s="124"/>
      <c r="LZ26" s="124"/>
      <c r="MA26" s="124"/>
      <c r="MB26" s="124"/>
      <c r="MC26" s="124"/>
      <c r="MD26" s="124"/>
      <c r="ME26" s="124"/>
      <c r="MF26" s="124"/>
      <c r="MG26" s="124"/>
      <c r="MH26" s="124"/>
      <c r="MI26" s="124"/>
      <c r="MJ26" s="124"/>
      <c r="MK26" s="124"/>
      <c r="ML26" s="124"/>
      <c r="MM26" s="124"/>
      <c r="MN26" s="124"/>
      <c r="MO26" s="124"/>
      <c r="MP26" s="124"/>
      <c r="MQ26" s="124"/>
      <c r="MR26" s="124"/>
      <c r="MS26" s="124"/>
      <c r="MT26" s="124"/>
      <c r="MU26" s="124"/>
      <c r="MV26" s="124"/>
      <c r="MW26" s="124"/>
      <c r="MX26" s="124"/>
      <c r="MY26" s="124"/>
      <c r="MZ26" s="124"/>
      <c r="NA26" s="124"/>
      <c r="NB26" s="124"/>
      <c r="NC26" s="124"/>
      <c r="ND26" s="124"/>
      <c r="NE26" s="124"/>
      <c r="NF26" s="124"/>
      <c r="NG26" s="124"/>
      <c r="NH26" s="124"/>
      <c r="NI26" s="124"/>
      <c r="NJ26" s="124"/>
      <c r="NK26" s="124"/>
      <c r="NL26" s="124"/>
      <c r="NM26" s="124"/>
      <c r="NN26" s="124"/>
      <c r="NO26" s="124"/>
      <c r="NP26" s="124"/>
      <c r="NQ26" s="124"/>
      <c r="NR26" s="124"/>
      <c r="NS26" s="124"/>
      <c r="NT26" s="124"/>
      <c r="NU26" s="124"/>
      <c r="NV26" s="124"/>
      <c r="NW26" s="124"/>
      <c r="NX26" s="124"/>
      <c r="NY26" s="124"/>
      <c r="NZ26" s="124"/>
      <c r="OA26" s="124"/>
      <c r="OB26" s="124"/>
      <c r="OC26" s="124"/>
      <c r="OD26" s="124"/>
      <c r="OE26" s="124"/>
      <c r="OF26" s="124"/>
      <c r="OG26" s="124"/>
      <c r="OH26" s="124"/>
      <c r="OI26" s="124"/>
      <c r="OJ26" s="124"/>
      <c r="OK26" s="124"/>
      <c r="OL26" s="124"/>
      <c r="OM26" s="124"/>
      <c r="ON26" s="124"/>
      <c r="OO26" s="124"/>
      <c r="OP26" s="124"/>
      <c r="OQ26" s="124"/>
      <c r="OR26" s="124"/>
      <c r="OS26" s="124"/>
      <c r="OT26" s="124"/>
      <c r="OU26" s="124"/>
      <c r="OV26" s="124"/>
      <c r="OW26" s="124"/>
      <c r="OX26" s="124"/>
      <c r="OY26" s="124"/>
      <c r="OZ26" s="124"/>
      <c r="PA26" s="124"/>
      <c r="PB26" s="124"/>
      <c r="PC26" s="124"/>
      <c r="PD26" s="124"/>
      <c r="PE26" s="124"/>
      <c r="PF26" s="124"/>
      <c r="PG26" s="124"/>
      <c r="PH26" s="124"/>
      <c r="PI26" s="124"/>
      <c r="PJ26" s="124"/>
      <c r="PK26" s="124"/>
      <c r="PL26" s="124"/>
      <c r="PM26" s="124"/>
      <c r="PN26" s="124"/>
      <c r="PO26" s="124"/>
      <c r="PP26" s="124"/>
      <c r="PQ26" s="124"/>
      <c r="PR26" s="124"/>
      <c r="PS26" s="124"/>
      <c r="PT26" s="124"/>
      <c r="PU26" s="124"/>
      <c r="PV26" s="124"/>
      <c r="PW26" s="124"/>
      <c r="PX26" s="124"/>
      <c r="PY26" s="124"/>
      <c r="PZ26" s="124"/>
      <c r="QA26" s="124"/>
      <c r="QB26" s="124"/>
      <c r="QC26" s="124"/>
      <c r="QD26" s="124"/>
      <c r="QE26" s="124"/>
      <c r="QF26" s="124"/>
      <c r="QG26" s="124"/>
      <c r="QH26" s="124"/>
      <c r="QI26" s="124"/>
      <c r="QJ26" s="124"/>
      <c r="QK26" s="124"/>
      <c r="QL26" s="124"/>
      <c r="QM26" s="124"/>
      <c r="QN26" s="124"/>
      <c r="QO26" s="124"/>
      <c r="QP26" s="124"/>
      <c r="QQ26" s="124"/>
      <c r="QR26" s="124"/>
      <c r="QS26" s="124"/>
      <c r="QT26" s="124"/>
      <c r="QU26" s="124"/>
      <c r="QV26" s="124"/>
      <c r="QW26" s="124"/>
      <c r="QX26" s="124"/>
      <c r="QY26" s="124"/>
      <c r="QZ26" s="124"/>
      <c r="RA26" s="124"/>
      <c r="RB26" s="124"/>
      <c r="RC26" s="124"/>
      <c r="RD26" s="124"/>
      <c r="RE26" s="124"/>
      <c r="RF26" s="124"/>
      <c r="RG26" s="124"/>
      <c r="RH26" s="124"/>
      <c r="RI26" s="124"/>
      <c r="RJ26" s="124"/>
      <c r="RK26" s="124"/>
      <c r="RL26" s="124"/>
      <c r="RM26" s="124"/>
      <c r="RN26" s="124"/>
      <c r="RO26" s="124"/>
      <c r="RP26" s="124"/>
      <c r="RQ26" s="124"/>
      <c r="RR26" s="124"/>
      <c r="RS26" s="124"/>
      <c r="RT26" s="124"/>
      <c r="RU26" s="124"/>
      <c r="RV26" s="124"/>
      <c r="RW26" s="124"/>
      <c r="RX26" s="124"/>
      <c r="RY26" s="124"/>
      <c r="RZ26" s="124"/>
      <c r="SA26" s="124"/>
      <c r="SB26" s="124"/>
      <c r="SC26" s="124"/>
      <c r="SD26" s="124"/>
      <c r="SE26" s="124"/>
      <c r="SF26" s="124"/>
      <c r="SG26" s="124"/>
      <c r="SH26" s="124"/>
      <c r="SI26" s="124"/>
      <c r="SJ26" s="124"/>
      <c r="SK26" s="124"/>
      <c r="SL26" s="124"/>
      <c r="SM26" s="124"/>
      <c r="SN26" s="124"/>
      <c r="SO26" s="124"/>
      <c r="SP26" s="124"/>
      <c r="SQ26" s="124"/>
      <c r="SR26" s="124"/>
      <c r="SS26" s="124"/>
      <c r="ST26" s="124"/>
      <c r="SU26" s="124"/>
      <c r="SV26" s="124"/>
      <c r="SW26" s="124"/>
      <c r="SX26" s="124"/>
      <c r="SY26" s="124"/>
      <c r="SZ26" s="124"/>
      <c r="TA26" s="124"/>
      <c r="TB26" s="124"/>
      <c r="TC26" s="124"/>
      <c r="TD26" s="124"/>
      <c r="TE26" s="124"/>
      <c r="TF26" s="124"/>
      <c r="TG26" s="124"/>
      <c r="TH26" s="124"/>
      <c r="TI26" s="124"/>
      <c r="TJ26" s="124"/>
      <c r="TK26" s="124"/>
      <c r="TL26" s="124"/>
      <c r="TM26" s="124"/>
      <c r="TN26" s="124"/>
      <c r="TO26" s="124"/>
      <c r="TP26" s="124"/>
      <c r="TQ26" s="124"/>
      <c r="TR26" s="124"/>
      <c r="TS26" s="124"/>
      <c r="TT26" s="124"/>
      <c r="TU26" s="124"/>
      <c r="TV26" s="124"/>
      <c r="TW26" s="124"/>
      <c r="TX26" s="124"/>
      <c r="TY26" s="124"/>
      <c r="TZ26" s="124"/>
      <c r="UA26" s="124"/>
      <c r="UB26" s="124"/>
      <c r="UC26" s="124"/>
      <c r="UD26" s="124"/>
      <c r="UE26" s="124"/>
      <c r="UF26" s="124"/>
      <c r="UG26" s="124"/>
      <c r="UH26" s="124"/>
      <c r="UI26" s="124"/>
      <c r="UJ26" s="124"/>
      <c r="UK26" s="124"/>
      <c r="UL26" s="124"/>
      <c r="UM26" s="124"/>
      <c r="UN26" s="124"/>
      <c r="UO26" s="124"/>
      <c r="UP26" s="124"/>
      <c r="UQ26" s="124"/>
      <c r="UR26" s="124"/>
      <c r="US26" s="124"/>
      <c r="UT26" s="124"/>
      <c r="UU26" s="124"/>
      <c r="UV26" s="124"/>
      <c r="UW26" s="124"/>
      <c r="UX26" s="124"/>
      <c r="UY26" s="124"/>
      <c r="UZ26" s="124"/>
      <c r="VA26" s="124"/>
      <c r="VB26" s="124"/>
      <c r="VC26" s="124"/>
      <c r="VD26" s="124"/>
      <c r="VE26" s="124"/>
      <c r="VF26" s="124"/>
      <c r="VG26" s="124"/>
      <c r="VH26" s="124"/>
      <c r="VI26" s="124"/>
      <c r="VJ26" s="124"/>
      <c r="VK26" s="124"/>
      <c r="VL26" s="124"/>
      <c r="VM26" s="124"/>
      <c r="VN26" s="124"/>
      <c r="VO26" s="124"/>
      <c r="VP26" s="124"/>
      <c r="VQ26" s="124"/>
      <c r="VR26" s="124"/>
      <c r="VS26" s="124"/>
      <c r="VT26" s="124"/>
      <c r="VU26" s="124"/>
      <c r="VV26" s="124"/>
      <c r="VW26" s="124"/>
      <c r="VX26" s="124"/>
      <c r="VY26" s="124"/>
      <c r="VZ26" s="124"/>
      <c r="WA26" s="124"/>
      <c r="WB26" s="124"/>
      <c r="WC26" s="124"/>
      <c r="WD26" s="124"/>
      <c r="WE26" s="124"/>
      <c r="WF26" s="124"/>
      <c r="WG26" s="124"/>
      <c r="WH26" s="124"/>
      <c r="WI26" s="124"/>
      <c r="WJ26" s="124"/>
      <c r="WK26" s="124"/>
      <c r="WL26" s="124"/>
      <c r="WM26" s="124"/>
      <c r="WN26" s="124"/>
      <c r="WO26" s="124"/>
      <c r="WP26" s="124"/>
      <c r="WQ26" s="124"/>
      <c r="WR26" s="124"/>
      <c r="WS26" s="124"/>
      <c r="WT26" s="124"/>
      <c r="WU26" s="124"/>
      <c r="WV26" s="124"/>
      <c r="WW26" s="124"/>
      <c r="WX26" s="124"/>
      <c r="WY26" s="124"/>
      <c r="WZ26" s="124"/>
      <c r="XA26" s="124"/>
      <c r="XB26" s="124"/>
      <c r="XC26" s="124"/>
      <c r="XD26" s="124"/>
      <c r="XE26" s="124"/>
      <c r="XF26" s="124"/>
      <c r="XG26" s="124"/>
      <c r="XH26" s="124"/>
      <c r="XI26" s="124"/>
      <c r="XJ26" s="124"/>
      <c r="XK26" s="124"/>
      <c r="XL26" s="124"/>
      <c r="XM26" s="124"/>
      <c r="XN26" s="124"/>
      <c r="XO26" s="124"/>
      <c r="XP26" s="124"/>
      <c r="XQ26" s="124"/>
      <c r="XR26" s="124"/>
      <c r="XS26" s="124"/>
      <c r="XT26" s="124"/>
      <c r="XU26" s="124"/>
      <c r="XV26" s="124"/>
      <c r="XW26" s="124"/>
      <c r="XX26" s="124"/>
      <c r="XY26" s="124"/>
      <c r="XZ26" s="124"/>
      <c r="YA26" s="124"/>
      <c r="YB26" s="124"/>
      <c r="YC26" s="124"/>
      <c r="YD26" s="124"/>
      <c r="YE26" s="124"/>
      <c r="YF26" s="124"/>
      <c r="YG26" s="124"/>
      <c r="YH26" s="124"/>
      <c r="YI26" s="124"/>
      <c r="YJ26" s="124"/>
      <c r="YK26" s="124"/>
      <c r="YL26" s="124"/>
      <c r="YM26" s="124"/>
      <c r="YN26" s="124"/>
      <c r="YO26" s="124"/>
      <c r="YP26" s="124"/>
      <c r="YQ26" s="124"/>
      <c r="YR26" s="124"/>
      <c r="YS26" s="124"/>
      <c r="YT26" s="124"/>
      <c r="YU26" s="124"/>
      <c r="YV26" s="124"/>
      <c r="YW26" s="124"/>
      <c r="YX26" s="124"/>
      <c r="YY26" s="124"/>
      <c r="YZ26" s="124"/>
      <c r="ZA26" s="124"/>
      <c r="ZB26" s="124"/>
      <c r="ZC26" s="124"/>
      <c r="ZD26" s="124"/>
      <c r="ZE26" s="124"/>
      <c r="ZF26" s="124"/>
      <c r="ZG26" s="124"/>
      <c r="ZH26" s="124"/>
      <c r="ZI26" s="124"/>
      <c r="ZJ26" s="124"/>
      <c r="ZK26" s="124"/>
      <c r="ZL26" s="124"/>
      <c r="ZM26" s="124"/>
      <c r="ZN26" s="124"/>
      <c r="ZO26" s="124"/>
      <c r="ZP26" s="124"/>
      <c r="ZQ26" s="124"/>
      <c r="ZR26" s="124"/>
      <c r="ZS26" s="124"/>
      <c r="ZT26" s="124"/>
      <c r="ZU26" s="124"/>
      <c r="ZV26" s="124"/>
      <c r="ZW26" s="124"/>
      <c r="ZX26" s="124"/>
      <c r="ZY26" s="124"/>
      <c r="ZZ26" s="124"/>
    </row>
    <row r="27" spans="1:702" ht="15.95" hidden="1" customHeight="1" x14ac:dyDescent="0.25">
      <c r="A27" s="92">
        <v>71965</v>
      </c>
      <c r="B27" s="92" t="s">
        <v>337</v>
      </c>
      <c r="C27" s="121" t="s">
        <v>326</v>
      </c>
      <c r="D27" s="92">
        <v>7</v>
      </c>
      <c r="E27" s="92">
        <v>1</v>
      </c>
      <c r="F27" s="92" t="s">
        <v>334</v>
      </c>
      <c r="G27" s="92">
        <v>1070</v>
      </c>
      <c r="H27" s="92" t="s">
        <v>318</v>
      </c>
      <c r="I27" s="92" t="s">
        <v>338</v>
      </c>
      <c r="J27" s="92">
        <v>322</v>
      </c>
      <c r="K27" s="92" t="s">
        <v>340</v>
      </c>
      <c r="L27" s="93">
        <v>24000</v>
      </c>
      <c r="M27" s="93">
        <v>12000</v>
      </c>
      <c r="N27" s="93">
        <v>0</v>
      </c>
      <c r="O27" s="93">
        <v>12000</v>
      </c>
      <c r="P27" s="93">
        <v>5040</v>
      </c>
      <c r="Q27" s="93">
        <v>-6960</v>
      </c>
      <c r="R27" s="94">
        <v>0.42</v>
      </c>
      <c r="S27" s="93">
        <v>0</v>
      </c>
      <c r="T27" s="93">
        <v>0</v>
      </c>
      <c r="U27" s="94">
        <v>0</v>
      </c>
      <c r="V27" s="93">
        <v>0</v>
      </c>
      <c r="W27" s="93">
        <v>0</v>
      </c>
      <c r="X27" s="94">
        <v>0</v>
      </c>
      <c r="Y27" s="93">
        <v>0</v>
      </c>
      <c r="Z27" s="93">
        <v>0</v>
      </c>
      <c r="AA27" s="94">
        <v>0</v>
      </c>
      <c r="AB27" s="93">
        <v>0</v>
      </c>
      <c r="AC27" s="93">
        <v>0</v>
      </c>
      <c r="AD27" s="94">
        <v>0</v>
      </c>
      <c r="AE27" s="93">
        <v>0</v>
      </c>
      <c r="AF27" s="93">
        <v>0</v>
      </c>
      <c r="AG27" s="94">
        <v>0</v>
      </c>
      <c r="AH27" s="93">
        <v>0</v>
      </c>
      <c r="AI27" s="93">
        <v>0</v>
      </c>
      <c r="AJ27" s="94">
        <v>0</v>
      </c>
      <c r="AK27" s="93">
        <v>0</v>
      </c>
      <c r="AL27" s="93">
        <v>0</v>
      </c>
      <c r="AM27" s="94">
        <v>0</v>
      </c>
      <c r="AN27" s="93">
        <v>0</v>
      </c>
      <c r="AO27" s="93">
        <v>0</v>
      </c>
      <c r="AP27" s="94">
        <v>0</v>
      </c>
      <c r="AQ27" s="93">
        <v>0</v>
      </c>
      <c r="AR27" s="93">
        <v>0</v>
      </c>
      <c r="AS27" s="94">
        <v>0</v>
      </c>
      <c r="AT27" s="93">
        <v>0</v>
      </c>
      <c r="AU27" s="93">
        <v>0</v>
      </c>
      <c r="AV27" s="94">
        <v>0</v>
      </c>
      <c r="AW27" s="93">
        <v>0</v>
      </c>
      <c r="AX27" s="93">
        <v>0</v>
      </c>
      <c r="AY27" s="94">
        <v>0</v>
      </c>
      <c r="AZ27" s="93">
        <v>0</v>
      </c>
      <c r="BA27" s="93">
        <v>0</v>
      </c>
      <c r="BB27" s="94">
        <v>0</v>
      </c>
      <c r="BC27" s="93">
        <v>0</v>
      </c>
      <c r="BD27" s="93">
        <v>0</v>
      </c>
      <c r="BE27" s="94">
        <v>0</v>
      </c>
      <c r="BF27" s="93">
        <v>0</v>
      </c>
      <c r="BG27" s="93">
        <v>0</v>
      </c>
      <c r="BH27" s="94">
        <v>0</v>
      </c>
      <c r="BI27" s="93">
        <v>12000</v>
      </c>
      <c r="BJ27" s="93">
        <v>5040</v>
      </c>
      <c r="BK27" s="94">
        <v>0.42</v>
      </c>
      <c r="BL27" s="93">
        <v>0</v>
      </c>
      <c r="BM27" s="93">
        <v>0</v>
      </c>
      <c r="BN27" s="94">
        <v>0</v>
      </c>
      <c r="BO27" s="93">
        <v>0</v>
      </c>
      <c r="BP27" s="93">
        <v>0</v>
      </c>
      <c r="BQ27" s="94">
        <v>0</v>
      </c>
      <c r="BR27" s="93">
        <v>0</v>
      </c>
      <c r="BS27" s="93">
        <v>0</v>
      </c>
      <c r="BT27" s="94">
        <v>0</v>
      </c>
      <c r="BU27" s="93">
        <v>0</v>
      </c>
      <c r="BV27" s="93">
        <v>0</v>
      </c>
      <c r="BW27" s="94">
        <v>0</v>
      </c>
      <c r="BX27" s="93">
        <v>0</v>
      </c>
      <c r="BY27" s="93">
        <v>0</v>
      </c>
      <c r="BZ27" s="94">
        <v>0</v>
      </c>
      <c r="CA27" s="93">
        <v>0</v>
      </c>
      <c r="CB27" s="93">
        <v>0</v>
      </c>
      <c r="CC27" s="94">
        <v>0</v>
      </c>
      <c r="CD27" s="93">
        <v>0</v>
      </c>
      <c r="CE27" s="93">
        <v>0</v>
      </c>
      <c r="CF27" s="94">
        <v>0</v>
      </c>
      <c r="CG27" s="93">
        <v>0</v>
      </c>
      <c r="CH27" s="93">
        <v>0</v>
      </c>
      <c r="CI27" s="94">
        <v>0</v>
      </c>
      <c r="CJ27" s="93">
        <v>0</v>
      </c>
      <c r="CK27" s="93">
        <v>0</v>
      </c>
      <c r="CL27" s="94">
        <v>0</v>
      </c>
      <c r="CM27" s="93">
        <v>0</v>
      </c>
      <c r="CN27" s="93">
        <v>0</v>
      </c>
      <c r="CO27" s="94">
        <v>0</v>
      </c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3"/>
      <c r="DD27" s="93"/>
      <c r="DE27" s="93"/>
      <c r="DF27" s="93"/>
      <c r="DG27" s="93"/>
      <c r="DH27" s="93"/>
      <c r="DI27" s="93"/>
      <c r="DJ27" s="93"/>
      <c r="DK27" s="93"/>
      <c r="DL27" s="93"/>
      <c r="DM27" s="93"/>
      <c r="DN27" s="93"/>
      <c r="DO27" s="93"/>
      <c r="DP27" s="93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93"/>
      <c r="EC27" s="93"/>
      <c r="ED27" s="93"/>
      <c r="EE27" s="93"/>
      <c r="EF27" s="93"/>
      <c r="EG27" s="93"/>
      <c r="EH27" s="93"/>
      <c r="EI27" s="93"/>
      <c r="EJ27" s="93"/>
      <c r="EK27" s="93"/>
      <c r="EL27" s="93"/>
      <c r="EM27" s="93"/>
      <c r="EN27" s="93"/>
      <c r="EO27" s="93"/>
      <c r="EP27" s="93"/>
      <c r="EQ27" s="93"/>
      <c r="ER27" s="93"/>
      <c r="ES27" s="93"/>
      <c r="ET27" s="93"/>
      <c r="EU27" s="93"/>
      <c r="EV27" s="93"/>
      <c r="EW27" s="93"/>
      <c r="EX27" s="93"/>
      <c r="EY27" s="93"/>
      <c r="EZ27" s="93"/>
      <c r="FA27" s="93"/>
      <c r="FB27" s="93"/>
      <c r="FC27" s="93"/>
      <c r="FD27" s="93"/>
      <c r="FE27" s="93"/>
      <c r="FF27" s="93"/>
      <c r="FG27" s="93"/>
      <c r="FH27" s="93"/>
      <c r="FI27" s="93"/>
      <c r="FJ27" s="93"/>
      <c r="FK27" s="93"/>
      <c r="FL27" s="93"/>
      <c r="FM27" s="93"/>
      <c r="FN27" s="93"/>
      <c r="FO27" s="93"/>
      <c r="FP27" s="93"/>
      <c r="FQ27" s="93"/>
      <c r="FR27" s="93"/>
      <c r="FS27" s="93"/>
      <c r="FT27" s="93"/>
      <c r="FU27" s="93"/>
      <c r="FV27" s="93"/>
      <c r="FW27" s="93"/>
      <c r="FX27" s="93"/>
      <c r="FY27" s="93"/>
      <c r="FZ27" s="93"/>
      <c r="GA27" s="93"/>
      <c r="GB27" s="93"/>
      <c r="GC27" s="93"/>
      <c r="GD27" s="93"/>
      <c r="GE27" s="93"/>
      <c r="GF27" s="93"/>
      <c r="GG27" s="93"/>
      <c r="GH27" s="93"/>
      <c r="GI27" s="93"/>
      <c r="GJ27" s="93"/>
      <c r="GK27" s="93"/>
      <c r="GL27" s="93"/>
      <c r="GM27" s="93"/>
      <c r="GN27" s="93"/>
      <c r="GO27" s="93"/>
      <c r="GP27" s="93"/>
      <c r="GQ27" s="93"/>
      <c r="GR27" s="93"/>
      <c r="GS27" s="93"/>
      <c r="GT27" s="93"/>
      <c r="GU27" s="93"/>
      <c r="GV27" s="93"/>
      <c r="GW27" s="93"/>
      <c r="GX27" s="93"/>
      <c r="GY27" s="93"/>
      <c r="GZ27" s="93"/>
      <c r="HA27" s="93"/>
      <c r="HB27" s="93"/>
      <c r="HC27" s="93"/>
      <c r="HD27" s="93"/>
      <c r="HE27" s="93"/>
      <c r="HF27" s="93"/>
      <c r="HG27" s="93"/>
      <c r="HH27" s="93"/>
      <c r="HI27" s="93"/>
      <c r="HJ27" s="93"/>
      <c r="HK27" s="93"/>
      <c r="HL27" s="93"/>
      <c r="HM27" s="93"/>
      <c r="HN27" s="93"/>
      <c r="HO27" s="93"/>
      <c r="HP27" s="93"/>
      <c r="HQ27" s="93"/>
      <c r="HR27" s="93"/>
      <c r="HS27" s="93"/>
      <c r="HT27" s="93"/>
      <c r="HU27" s="93"/>
      <c r="HV27" s="93"/>
      <c r="HW27" s="93"/>
      <c r="HX27" s="93"/>
      <c r="HY27" s="93"/>
      <c r="HZ27" s="93"/>
      <c r="IA27" s="93"/>
      <c r="IB27" s="93"/>
      <c r="IC27" s="93"/>
      <c r="ID27" s="93"/>
      <c r="IE27" s="93"/>
      <c r="IF27" s="93"/>
      <c r="IG27" s="93"/>
      <c r="IH27" s="93"/>
      <c r="II27" s="93"/>
      <c r="IJ27" s="93"/>
      <c r="IK27" s="93"/>
      <c r="IL27" s="93"/>
      <c r="IM27" s="93"/>
      <c r="IN27" s="93"/>
      <c r="IO27" s="93"/>
      <c r="IP27" s="93"/>
      <c r="IQ27" s="93"/>
      <c r="IR27" s="93"/>
      <c r="IS27" s="93"/>
      <c r="IT27" s="93"/>
      <c r="IU27" s="93"/>
      <c r="IV27" s="93"/>
      <c r="IW27" s="93"/>
      <c r="IX27" s="93"/>
      <c r="IY27" s="93"/>
      <c r="IZ27" s="93"/>
      <c r="JA27" s="93"/>
      <c r="JB27" s="93"/>
      <c r="JC27" s="93"/>
      <c r="JD27" s="93"/>
      <c r="JE27" s="93"/>
      <c r="JF27" s="93"/>
      <c r="JG27" s="93"/>
      <c r="JH27" s="93"/>
      <c r="JI27" s="93"/>
      <c r="JJ27" s="93"/>
      <c r="JK27" s="93"/>
      <c r="JL27" s="93"/>
      <c r="JM27" s="93"/>
      <c r="JN27" s="93"/>
      <c r="JO27" s="93"/>
      <c r="JP27" s="93"/>
      <c r="JQ27" s="93"/>
      <c r="JR27" s="93"/>
      <c r="JS27" s="93"/>
      <c r="JT27" s="93"/>
      <c r="JU27" s="93"/>
      <c r="JV27" s="93"/>
      <c r="JW27" s="93"/>
      <c r="JX27" s="93"/>
      <c r="JY27" s="93"/>
      <c r="JZ27" s="93"/>
      <c r="KA27" s="93"/>
      <c r="KB27" s="93"/>
      <c r="KC27" s="93"/>
      <c r="KD27" s="93"/>
      <c r="KE27" s="93"/>
      <c r="KF27" s="93"/>
      <c r="KG27" s="93"/>
      <c r="KH27" s="93"/>
      <c r="KI27" s="93"/>
      <c r="KJ27" s="93"/>
      <c r="KK27" s="93"/>
      <c r="KL27" s="93"/>
      <c r="KM27" s="93"/>
      <c r="KN27" s="93"/>
      <c r="KO27" s="93"/>
      <c r="KP27" s="93"/>
      <c r="KQ27" s="93"/>
      <c r="KR27" s="93"/>
      <c r="KS27" s="93"/>
      <c r="KT27" s="93"/>
      <c r="KU27" s="93"/>
      <c r="KV27" s="93"/>
      <c r="KW27" s="93"/>
      <c r="KX27" s="93"/>
      <c r="KY27" s="93"/>
      <c r="KZ27" s="93"/>
      <c r="LA27" s="93"/>
      <c r="LB27" s="93"/>
      <c r="LC27" s="93"/>
      <c r="LD27" s="93"/>
      <c r="LE27" s="93"/>
      <c r="LF27" s="93"/>
      <c r="LG27" s="93"/>
      <c r="LH27" s="93"/>
      <c r="LI27" s="93"/>
      <c r="LJ27" s="93"/>
      <c r="LK27" s="93"/>
      <c r="LL27" s="93"/>
      <c r="LM27" s="93"/>
      <c r="LN27" s="93"/>
      <c r="LO27" s="93"/>
      <c r="LP27" s="93"/>
      <c r="LQ27" s="93"/>
      <c r="LR27" s="93"/>
      <c r="LS27" s="93"/>
      <c r="LT27" s="93"/>
      <c r="LU27" s="93"/>
      <c r="LV27" s="93"/>
      <c r="LW27" s="93"/>
      <c r="LX27" s="93"/>
      <c r="LY27" s="93"/>
      <c r="LZ27" s="93"/>
      <c r="MA27" s="93"/>
      <c r="MB27" s="93"/>
      <c r="MC27" s="93"/>
      <c r="MD27" s="93"/>
      <c r="ME27" s="93"/>
      <c r="MF27" s="93"/>
      <c r="MG27" s="93"/>
      <c r="MH27" s="93"/>
      <c r="MI27" s="93"/>
      <c r="MJ27" s="93"/>
      <c r="MK27" s="93"/>
      <c r="ML27" s="93"/>
      <c r="MM27" s="93"/>
      <c r="MN27" s="93"/>
      <c r="MO27" s="93"/>
      <c r="MP27" s="93"/>
      <c r="MQ27" s="93"/>
      <c r="MR27" s="93"/>
      <c r="MS27" s="93"/>
      <c r="MT27" s="93"/>
      <c r="MU27" s="93"/>
      <c r="MV27" s="93"/>
      <c r="MW27" s="93"/>
      <c r="MX27" s="93"/>
      <c r="MY27" s="93"/>
      <c r="MZ27" s="93"/>
      <c r="NA27" s="93"/>
      <c r="NB27" s="93"/>
      <c r="NC27" s="93"/>
      <c r="ND27" s="93"/>
      <c r="NE27" s="93"/>
      <c r="NF27" s="93"/>
      <c r="NG27" s="93"/>
      <c r="NH27" s="93"/>
      <c r="NI27" s="93"/>
      <c r="NJ27" s="93"/>
      <c r="NK27" s="93"/>
      <c r="NL27" s="93"/>
      <c r="NM27" s="93"/>
      <c r="NN27" s="93"/>
      <c r="NO27" s="93"/>
      <c r="NP27" s="93"/>
      <c r="NQ27" s="93"/>
      <c r="NR27" s="93"/>
      <c r="NS27" s="93"/>
      <c r="NT27" s="93"/>
      <c r="NU27" s="93"/>
      <c r="NV27" s="93"/>
      <c r="NW27" s="93"/>
      <c r="NX27" s="93"/>
      <c r="NY27" s="93"/>
      <c r="NZ27" s="93"/>
      <c r="OA27" s="93"/>
      <c r="OB27" s="93"/>
      <c r="OC27" s="93"/>
      <c r="OD27" s="93"/>
      <c r="OE27" s="93"/>
      <c r="OF27" s="93"/>
      <c r="OG27" s="93"/>
      <c r="OH27" s="93"/>
      <c r="OI27" s="93"/>
      <c r="OJ27" s="93"/>
      <c r="OK27" s="93"/>
      <c r="OL27" s="93"/>
      <c r="OM27" s="93"/>
      <c r="ON27" s="93"/>
      <c r="OO27" s="93"/>
      <c r="OP27" s="93"/>
      <c r="OQ27" s="93"/>
      <c r="OR27" s="93"/>
      <c r="OS27" s="93"/>
      <c r="OT27" s="93"/>
      <c r="OU27" s="93"/>
      <c r="OV27" s="93"/>
      <c r="OW27" s="93"/>
      <c r="OX27" s="93"/>
      <c r="OY27" s="93"/>
      <c r="OZ27" s="93"/>
      <c r="PA27" s="93"/>
      <c r="PB27" s="93"/>
      <c r="PC27" s="93"/>
      <c r="PD27" s="93"/>
      <c r="PE27" s="93"/>
      <c r="PF27" s="93"/>
      <c r="PG27" s="93"/>
      <c r="PH27" s="93"/>
      <c r="PI27" s="93"/>
      <c r="PJ27" s="93"/>
      <c r="PK27" s="93"/>
      <c r="PL27" s="93"/>
      <c r="PM27" s="93"/>
      <c r="PN27" s="93"/>
      <c r="PO27" s="93"/>
      <c r="PP27" s="93"/>
      <c r="PQ27" s="93"/>
      <c r="PR27" s="93"/>
      <c r="PS27" s="93"/>
      <c r="PT27" s="93"/>
      <c r="PU27" s="93"/>
      <c r="PV27" s="93"/>
      <c r="PW27" s="93"/>
      <c r="PX27" s="93"/>
      <c r="PY27" s="93"/>
      <c r="PZ27" s="93"/>
      <c r="QA27" s="93"/>
      <c r="QB27" s="93"/>
      <c r="QC27" s="93"/>
      <c r="QD27" s="93"/>
      <c r="QE27" s="93"/>
      <c r="QF27" s="93"/>
      <c r="QG27" s="93"/>
      <c r="QH27" s="93"/>
      <c r="QI27" s="93"/>
      <c r="QJ27" s="93"/>
      <c r="QK27" s="93"/>
      <c r="QL27" s="93"/>
      <c r="QM27" s="93"/>
      <c r="QN27" s="93"/>
      <c r="QO27" s="93"/>
      <c r="QP27" s="93"/>
      <c r="QQ27" s="93"/>
      <c r="QR27" s="93"/>
      <c r="QS27" s="93"/>
      <c r="QT27" s="93"/>
      <c r="QU27" s="93"/>
      <c r="QV27" s="93"/>
      <c r="QW27" s="93"/>
      <c r="QX27" s="93"/>
      <c r="QY27" s="93"/>
      <c r="QZ27" s="93"/>
      <c r="RA27" s="93"/>
      <c r="RB27" s="93"/>
      <c r="RC27" s="93"/>
      <c r="RD27" s="93"/>
      <c r="RE27" s="93"/>
      <c r="RF27" s="93"/>
      <c r="RG27" s="93"/>
      <c r="RH27" s="93"/>
      <c r="RI27" s="93"/>
      <c r="RJ27" s="93"/>
      <c r="RK27" s="93"/>
      <c r="RL27" s="93"/>
      <c r="RM27" s="93"/>
      <c r="RN27" s="93"/>
      <c r="RO27" s="93"/>
      <c r="RP27" s="93"/>
      <c r="RQ27" s="93"/>
      <c r="RR27" s="93"/>
      <c r="RS27" s="93"/>
      <c r="RT27" s="93"/>
      <c r="RU27" s="93"/>
      <c r="RV27" s="93"/>
      <c r="RW27" s="93"/>
      <c r="RX27" s="93"/>
      <c r="RY27" s="93"/>
      <c r="RZ27" s="93"/>
      <c r="SA27" s="93"/>
      <c r="SB27" s="93"/>
      <c r="SC27" s="93"/>
      <c r="SD27" s="93"/>
      <c r="SE27" s="93"/>
      <c r="SF27" s="93"/>
      <c r="SG27" s="93"/>
      <c r="SH27" s="93"/>
      <c r="SI27" s="93"/>
      <c r="SJ27" s="93"/>
      <c r="SK27" s="93"/>
      <c r="SL27" s="93"/>
      <c r="SM27" s="93"/>
      <c r="SN27" s="93"/>
      <c r="SO27" s="93"/>
      <c r="SP27" s="93"/>
      <c r="SQ27" s="93"/>
      <c r="SR27" s="93"/>
      <c r="SS27" s="93"/>
      <c r="ST27" s="93"/>
      <c r="SU27" s="93"/>
      <c r="SV27" s="93"/>
      <c r="SW27" s="93"/>
      <c r="SX27" s="93"/>
      <c r="SY27" s="93"/>
      <c r="SZ27" s="93"/>
      <c r="TA27" s="93"/>
      <c r="TB27" s="93"/>
      <c r="TC27" s="93"/>
      <c r="TD27" s="93"/>
      <c r="TE27" s="93"/>
      <c r="TF27" s="93"/>
      <c r="TG27" s="93"/>
      <c r="TH27" s="93"/>
      <c r="TI27" s="93"/>
      <c r="TJ27" s="93"/>
      <c r="TK27" s="93"/>
      <c r="TL27" s="93"/>
      <c r="TM27" s="93"/>
      <c r="TN27" s="93"/>
      <c r="TO27" s="93"/>
      <c r="TP27" s="93"/>
      <c r="TQ27" s="93"/>
      <c r="TR27" s="93"/>
      <c r="TS27" s="93"/>
      <c r="TT27" s="93"/>
      <c r="TU27" s="93"/>
      <c r="TV27" s="93"/>
      <c r="TW27" s="93"/>
      <c r="TX27" s="93"/>
      <c r="TY27" s="93"/>
      <c r="TZ27" s="93"/>
      <c r="UA27" s="93"/>
      <c r="UB27" s="93"/>
      <c r="UC27" s="93"/>
      <c r="UD27" s="93"/>
      <c r="UE27" s="93"/>
      <c r="UF27" s="93"/>
      <c r="UG27" s="93"/>
      <c r="UH27" s="93"/>
      <c r="UI27" s="93"/>
      <c r="UJ27" s="93"/>
      <c r="UK27" s="93"/>
      <c r="UL27" s="93"/>
      <c r="UM27" s="93"/>
      <c r="UN27" s="93"/>
      <c r="UO27" s="93"/>
      <c r="UP27" s="93"/>
      <c r="UQ27" s="93"/>
      <c r="UR27" s="93"/>
      <c r="US27" s="93"/>
      <c r="UT27" s="93"/>
      <c r="UU27" s="93"/>
      <c r="UV27" s="93"/>
      <c r="UW27" s="93"/>
      <c r="UX27" s="93"/>
      <c r="UY27" s="93"/>
      <c r="UZ27" s="93"/>
      <c r="VA27" s="93"/>
      <c r="VB27" s="93"/>
      <c r="VC27" s="93"/>
      <c r="VD27" s="93"/>
      <c r="VE27" s="93"/>
      <c r="VF27" s="93"/>
      <c r="VG27" s="93"/>
      <c r="VH27" s="93"/>
      <c r="VI27" s="93"/>
      <c r="VJ27" s="93"/>
      <c r="VK27" s="93"/>
      <c r="VL27" s="93"/>
      <c r="VM27" s="93"/>
      <c r="VN27" s="93"/>
      <c r="VO27" s="93"/>
      <c r="VP27" s="93"/>
      <c r="VQ27" s="93"/>
      <c r="VR27" s="93"/>
      <c r="VS27" s="93"/>
      <c r="VT27" s="93"/>
      <c r="VU27" s="93"/>
      <c r="VV27" s="93"/>
      <c r="VW27" s="93"/>
      <c r="VX27" s="93"/>
      <c r="VY27" s="93"/>
      <c r="VZ27" s="93"/>
      <c r="WA27" s="93"/>
      <c r="WB27" s="93"/>
      <c r="WC27" s="93"/>
      <c r="WD27" s="93"/>
      <c r="WE27" s="93"/>
      <c r="WF27" s="93"/>
      <c r="WG27" s="93"/>
      <c r="WH27" s="93"/>
      <c r="WI27" s="93"/>
      <c r="WJ27" s="93"/>
      <c r="WK27" s="93"/>
      <c r="WL27" s="93"/>
      <c r="WM27" s="93"/>
      <c r="WN27" s="93"/>
      <c r="WO27" s="93"/>
      <c r="WP27" s="93"/>
      <c r="WQ27" s="93"/>
      <c r="WR27" s="93"/>
      <c r="WS27" s="93"/>
      <c r="WT27" s="93"/>
      <c r="WU27" s="93"/>
      <c r="WV27" s="93"/>
      <c r="WW27" s="93"/>
      <c r="WX27" s="93"/>
      <c r="WY27" s="93"/>
      <c r="WZ27" s="93"/>
      <c r="XA27" s="93"/>
      <c r="XB27" s="93"/>
      <c r="XC27" s="93"/>
      <c r="XD27" s="93"/>
      <c r="XE27" s="93"/>
      <c r="XF27" s="93"/>
      <c r="XG27" s="93"/>
      <c r="XH27" s="93"/>
      <c r="XI27" s="93"/>
      <c r="XJ27" s="93"/>
      <c r="XK27" s="93"/>
      <c r="XL27" s="93"/>
      <c r="XM27" s="93"/>
      <c r="XN27" s="93"/>
      <c r="XO27" s="93"/>
      <c r="XP27" s="93"/>
      <c r="XQ27" s="93"/>
      <c r="XR27" s="93"/>
      <c r="XS27" s="93"/>
      <c r="XT27" s="93"/>
      <c r="XU27" s="93"/>
      <c r="XV27" s="93"/>
      <c r="XW27" s="93"/>
      <c r="XX27" s="93"/>
      <c r="XY27" s="93"/>
      <c r="XZ27" s="93"/>
      <c r="YA27" s="93"/>
      <c r="YB27" s="93"/>
      <c r="YC27" s="93"/>
      <c r="YD27" s="93"/>
      <c r="YE27" s="93"/>
      <c r="YF27" s="93"/>
      <c r="YG27" s="93"/>
      <c r="YH27" s="93"/>
      <c r="YI27" s="93"/>
      <c r="YJ27" s="93"/>
      <c r="YK27" s="93"/>
      <c r="YL27" s="93"/>
      <c r="YM27" s="93"/>
      <c r="YN27" s="93"/>
      <c r="YO27" s="93"/>
      <c r="YP27" s="93"/>
      <c r="YQ27" s="93"/>
      <c r="YR27" s="93"/>
      <c r="YS27" s="93"/>
      <c r="YT27" s="93"/>
      <c r="YU27" s="93"/>
      <c r="YV27" s="93"/>
      <c r="YW27" s="93"/>
      <c r="YX27" s="93"/>
      <c r="YY27" s="93"/>
      <c r="YZ27" s="93"/>
      <c r="ZA27" s="93"/>
      <c r="ZB27" s="93"/>
      <c r="ZC27" s="93"/>
      <c r="ZD27" s="93"/>
      <c r="ZE27" s="93"/>
      <c r="ZF27" s="93"/>
      <c r="ZG27" s="93"/>
      <c r="ZH27" s="93"/>
      <c r="ZI27" s="93"/>
      <c r="ZJ27" s="93"/>
      <c r="ZK27" s="93"/>
      <c r="ZL27" s="93"/>
      <c r="ZM27" s="93"/>
      <c r="ZN27" s="93"/>
      <c r="ZO27" s="93"/>
      <c r="ZP27" s="93"/>
      <c r="ZQ27" s="93"/>
      <c r="ZR27" s="93"/>
      <c r="ZS27" s="93"/>
      <c r="ZT27" s="93"/>
      <c r="ZU27" s="93"/>
      <c r="ZV27" s="93"/>
      <c r="ZW27" s="93"/>
      <c r="ZX27" s="93"/>
      <c r="ZY27" s="93"/>
      <c r="ZZ27" s="93"/>
    </row>
    <row r="28" spans="1:702" s="89" customFormat="1" ht="15.95" hidden="1" customHeight="1" x14ac:dyDescent="0.25">
      <c r="A28" s="132">
        <v>74770</v>
      </c>
      <c r="B28" s="132"/>
      <c r="C28" s="133"/>
      <c r="D28" s="134">
        <v>7</v>
      </c>
      <c r="E28" s="134">
        <v>3</v>
      </c>
      <c r="F28" s="134" t="s">
        <v>341</v>
      </c>
      <c r="G28" s="134">
        <v>912</v>
      </c>
      <c r="H28" s="134">
        <v>11461</v>
      </c>
      <c r="I28" s="134" t="s">
        <v>319</v>
      </c>
      <c r="J28" s="134" t="s">
        <v>319</v>
      </c>
      <c r="K28" s="134" t="s">
        <v>342</v>
      </c>
      <c r="L28" s="135">
        <v>10099045</v>
      </c>
      <c r="M28" s="135">
        <v>10274472</v>
      </c>
      <c r="N28" s="135">
        <v>0</v>
      </c>
      <c r="O28" s="135">
        <v>10274472</v>
      </c>
      <c r="P28" s="135">
        <v>9448731.9600000009</v>
      </c>
      <c r="Q28" s="135">
        <v>-825740.03999999911</v>
      </c>
      <c r="R28" s="136">
        <v>0.92</v>
      </c>
      <c r="S28" s="135">
        <v>0</v>
      </c>
      <c r="T28" s="135">
        <v>0</v>
      </c>
      <c r="U28" s="136">
        <v>0</v>
      </c>
      <c r="V28" s="135">
        <v>0</v>
      </c>
      <c r="W28" s="135">
        <v>0</v>
      </c>
      <c r="X28" s="136">
        <v>0</v>
      </c>
      <c r="Y28" s="135">
        <v>0</v>
      </c>
      <c r="Z28" s="135">
        <v>0</v>
      </c>
      <c r="AA28" s="136">
        <v>0</v>
      </c>
      <c r="AB28" s="135">
        <v>0</v>
      </c>
      <c r="AC28" s="135">
        <v>0</v>
      </c>
      <c r="AD28" s="136">
        <v>0</v>
      </c>
      <c r="AE28" s="135">
        <v>0</v>
      </c>
      <c r="AF28" s="135">
        <v>0</v>
      </c>
      <c r="AG28" s="136">
        <v>0</v>
      </c>
      <c r="AH28" s="135">
        <v>0</v>
      </c>
      <c r="AI28" s="135">
        <v>0</v>
      </c>
      <c r="AJ28" s="136">
        <v>0</v>
      </c>
      <c r="AK28" s="135">
        <v>0</v>
      </c>
      <c r="AL28" s="135">
        <v>0</v>
      </c>
      <c r="AM28" s="136">
        <v>0</v>
      </c>
      <c r="AN28" s="135">
        <v>0</v>
      </c>
      <c r="AO28" s="135">
        <v>0</v>
      </c>
      <c r="AP28" s="136">
        <v>0</v>
      </c>
      <c r="AQ28" s="135">
        <v>0</v>
      </c>
      <c r="AR28" s="135">
        <v>0</v>
      </c>
      <c r="AS28" s="136">
        <v>0</v>
      </c>
      <c r="AT28" s="135">
        <v>0</v>
      </c>
      <c r="AU28" s="135">
        <v>0</v>
      </c>
      <c r="AV28" s="136">
        <v>0</v>
      </c>
      <c r="AW28" s="135">
        <v>0</v>
      </c>
      <c r="AX28" s="135">
        <v>0</v>
      </c>
      <c r="AY28" s="136">
        <v>0</v>
      </c>
      <c r="AZ28" s="135">
        <v>0</v>
      </c>
      <c r="BA28" s="135">
        <v>0</v>
      </c>
      <c r="BB28" s="136">
        <v>0</v>
      </c>
      <c r="BC28" s="135">
        <v>0</v>
      </c>
      <c r="BD28" s="135">
        <v>0</v>
      </c>
      <c r="BE28" s="136">
        <v>0</v>
      </c>
      <c r="BF28" s="135">
        <v>1945442</v>
      </c>
      <c r="BG28" s="135">
        <v>1883469.81</v>
      </c>
      <c r="BH28" s="136">
        <v>0.97</v>
      </c>
      <c r="BI28" s="135">
        <v>0</v>
      </c>
      <c r="BJ28" s="135">
        <v>0</v>
      </c>
      <c r="BK28" s="136">
        <v>0</v>
      </c>
      <c r="BL28" s="135">
        <v>528000</v>
      </c>
      <c r="BM28" s="135">
        <v>306941.92</v>
      </c>
      <c r="BN28" s="136">
        <v>0.57999999999999996</v>
      </c>
      <c r="BO28" s="135">
        <v>6997000</v>
      </c>
      <c r="BP28" s="135">
        <v>6778306.7400000002</v>
      </c>
      <c r="BQ28" s="136">
        <v>0.97</v>
      </c>
      <c r="BR28" s="135">
        <v>0</v>
      </c>
      <c r="BS28" s="135">
        <v>0</v>
      </c>
      <c r="BT28" s="136">
        <v>0</v>
      </c>
      <c r="BU28" s="135">
        <v>448905</v>
      </c>
      <c r="BV28" s="135">
        <v>307444.40000000002</v>
      </c>
      <c r="BW28" s="136">
        <v>0.68</v>
      </c>
      <c r="BX28" s="135">
        <v>67200</v>
      </c>
      <c r="BY28" s="135">
        <v>59095.41</v>
      </c>
      <c r="BZ28" s="136">
        <v>0.88</v>
      </c>
      <c r="CA28" s="135">
        <v>0</v>
      </c>
      <c r="CB28" s="135">
        <v>0</v>
      </c>
      <c r="CC28" s="136">
        <v>0</v>
      </c>
      <c r="CD28" s="135">
        <v>30000</v>
      </c>
      <c r="CE28" s="135">
        <v>3118</v>
      </c>
      <c r="CF28" s="136">
        <v>0.1</v>
      </c>
      <c r="CG28" s="135">
        <v>0</v>
      </c>
      <c r="CH28" s="135">
        <v>0</v>
      </c>
      <c r="CI28" s="136">
        <v>0</v>
      </c>
      <c r="CJ28" s="135">
        <v>0</v>
      </c>
      <c r="CK28" s="135">
        <v>0</v>
      </c>
      <c r="CL28" s="136">
        <v>0</v>
      </c>
      <c r="CM28" s="135">
        <v>257925</v>
      </c>
      <c r="CN28" s="135">
        <v>110355.68</v>
      </c>
      <c r="CO28" s="136">
        <v>0.43</v>
      </c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0"/>
      <c r="EX28" s="100"/>
      <c r="EY28" s="100"/>
      <c r="EZ28" s="100"/>
      <c r="FA28" s="100"/>
      <c r="FB28" s="100"/>
      <c r="FC28" s="100"/>
      <c r="FD28" s="100"/>
      <c r="FE28" s="100"/>
      <c r="FF28" s="100"/>
      <c r="FG28" s="100"/>
      <c r="FH28" s="100"/>
      <c r="FI28" s="100"/>
      <c r="FJ28" s="100"/>
      <c r="FK28" s="100"/>
      <c r="FL28" s="100"/>
      <c r="FM28" s="100"/>
      <c r="FN28" s="100"/>
      <c r="FO28" s="100"/>
      <c r="FP28" s="100"/>
      <c r="FQ28" s="100"/>
      <c r="FR28" s="100"/>
      <c r="FS28" s="100"/>
      <c r="FT28" s="100"/>
      <c r="FU28" s="100"/>
      <c r="FV28" s="100"/>
      <c r="FW28" s="100"/>
      <c r="FX28" s="100"/>
      <c r="FY28" s="100"/>
      <c r="FZ28" s="100"/>
      <c r="GA28" s="100"/>
      <c r="GB28" s="100"/>
      <c r="GC28" s="100"/>
      <c r="GD28" s="100"/>
      <c r="GE28" s="100"/>
      <c r="GF28" s="100"/>
      <c r="GG28" s="100"/>
      <c r="GH28" s="100"/>
      <c r="GI28" s="100"/>
      <c r="GJ28" s="100"/>
      <c r="GK28" s="100"/>
      <c r="GL28" s="100"/>
      <c r="GM28" s="100"/>
      <c r="GN28" s="100"/>
      <c r="GO28" s="100"/>
      <c r="GP28" s="100"/>
      <c r="GQ28" s="100"/>
      <c r="GR28" s="100"/>
      <c r="GS28" s="100"/>
      <c r="GT28" s="100"/>
      <c r="GU28" s="100"/>
      <c r="GV28" s="100"/>
      <c r="GW28" s="100"/>
      <c r="GX28" s="100"/>
      <c r="GY28" s="100"/>
      <c r="GZ28" s="100"/>
      <c r="HA28" s="100"/>
      <c r="HB28" s="100"/>
      <c r="HC28" s="100"/>
      <c r="HD28" s="100"/>
      <c r="HE28" s="100"/>
      <c r="HF28" s="100"/>
      <c r="HG28" s="100"/>
      <c r="HH28" s="100"/>
      <c r="HI28" s="100"/>
      <c r="HJ28" s="100"/>
      <c r="HK28" s="100"/>
      <c r="HL28" s="100"/>
      <c r="HM28" s="100"/>
      <c r="HN28" s="100"/>
      <c r="HO28" s="100"/>
      <c r="HP28" s="100"/>
      <c r="HQ28" s="100"/>
      <c r="HR28" s="100"/>
      <c r="HS28" s="100"/>
      <c r="HT28" s="100"/>
      <c r="HU28" s="100"/>
      <c r="HV28" s="100"/>
      <c r="HW28" s="100"/>
      <c r="HX28" s="100"/>
      <c r="HY28" s="100"/>
      <c r="HZ28" s="100"/>
      <c r="IA28" s="100"/>
      <c r="IB28" s="100"/>
      <c r="IC28" s="100"/>
      <c r="ID28" s="100"/>
      <c r="IE28" s="100"/>
      <c r="IF28" s="100"/>
      <c r="IG28" s="100"/>
      <c r="IH28" s="100"/>
      <c r="II28" s="100"/>
      <c r="IJ28" s="100"/>
      <c r="IK28" s="100"/>
      <c r="IL28" s="100"/>
      <c r="IM28" s="100"/>
      <c r="IN28" s="100"/>
      <c r="IO28" s="100"/>
      <c r="IP28" s="100"/>
      <c r="IQ28" s="100"/>
      <c r="IR28" s="100"/>
      <c r="IS28" s="100"/>
      <c r="IT28" s="100"/>
      <c r="IU28" s="100"/>
      <c r="IV28" s="100"/>
      <c r="IW28" s="100"/>
      <c r="IX28" s="100"/>
      <c r="IY28" s="100"/>
      <c r="IZ28" s="100"/>
      <c r="JA28" s="100"/>
      <c r="JB28" s="100"/>
      <c r="JC28" s="100"/>
      <c r="JD28" s="100"/>
      <c r="JE28" s="100"/>
      <c r="JF28" s="100"/>
      <c r="JG28" s="100"/>
      <c r="JH28" s="100"/>
      <c r="JI28" s="100"/>
      <c r="JJ28" s="100"/>
      <c r="JK28" s="100"/>
      <c r="JL28" s="100"/>
      <c r="JM28" s="100"/>
      <c r="JN28" s="100"/>
      <c r="JO28" s="100"/>
      <c r="JP28" s="100"/>
      <c r="JQ28" s="100"/>
      <c r="JR28" s="100"/>
      <c r="JS28" s="100"/>
      <c r="JT28" s="100"/>
      <c r="JU28" s="100"/>
      <c r="JV28" s="100"/>
      <c r="JW28" s="100"/>
      <c r="JX28" s="100"/>
      <c r="JY28" s="100"/>
      <c r="JZ28" s="100"/>
      <c r="KA28" s="100"/>
      <c r="KB28" s="100"/>
      <c r="KC28" s="100"/>
      <c r="KD28" s="100"/>
      <c r="KE28" s="100"/>
      <c r="KF28" s="100"/>
      <c r="KG28" s="100"/>
      <c r="KH28" s="100"/>
      <c r="KI28" s="100"/>
      <c r="KJ28" s="100"/>
      <c r="KK28" s="100"/>
      <c r="KL28" s="100"/>
      <c r="KM28" s="100"/>
      <c r="KN28" s="100"/>
      <c r="KO28" s="100"/>
      <c r="KP28" s="100"/>
      <c r="KQ28" s="100"/>
      <c r="KR28" s="100"/>
      <c r="KS28" s="100"/>
      <c r="KT28" s="100"/>
      <c r="KU28" s="100"/>
      <c r="KV28" s="100"/>
      <c r="KW28" s="100"/>
      <c r="KX28" s="100"/>
      <c r="KY28" s="100"/>
      <c r="KZ28" s="100"/>
      <c r="LA28" s="100"/>
      <c r="LB28" s="100"/>
      <c r="LC28" s="100"/>
      <c r="LD28" s="100"/>
      <c r="LE28" s="100"/>
      <c r="LF28" s="100"/>
      <c r="LG28" s="100"/>
      <c r="LH28" s="100"/>
      <c r="LI28" s="100"/>
      <c r="LJ28" s="100"/>
      <c r="LK28" s="100"/>
      <c r="LL28" s="100"/>
      <c r="LM28" s="100"/>
      <c r="LN28" s="100"/>
      <c r="LO28" s="100"/>
      <c r="LP28" s="100"/>
      <c r="LQ28" s="100"/>
      <c r="LR28" s="100"/>
      <c r="LS28" s="100"/>
      <c r="LT28" s="100"/>
      <c r="LU28" s="100"/>
      <c r="LV28" s="100"/>
      <c r="LW28" s="100"/>
      <c r="LX28" s="100"/>
      <c r="LY28" s="100"/>
      <c r="LZ28" s="100"/>
      <c r="MA28" s="100"/>
      <c r="MB28" s="100"/>
      <c r="MC28" s="100"/>
      <c r="MD28" s="100"/>
      <c r="ME28" s="100"/>
      <c r="MF28" s="100"/>
      <c r="MG28" s="100"/>
      <c r="MH28" s="100"/>
      <c r="MI28" s="100"/>
      <c r="MJ28" s="100"/>
      <c r="MK28" s="100"/>
      <c r="ML28" s="100"/>
      <c r="MM28" s="100"/>
      <c r="MN28" s="100"/>
      <c r="MO28" s="100"/>
      <c r="MP28" s="100"/>
      <c r="MQ28" s="100"/>
      <c r="MR28" s="100"/>
      <c r="MS28" s="100"/>
      <c r="MT28" s="100"/>
      <c r="MU28" s="100"/>
      <c r="MV28" s="100"/>
      <c r="MW28" s="100"/>
      <c r="MX28" s="100"/>
      <c r="MY28" s="100"/>
      <c r="MZ28" s="100"/>
      <c r="NA28" s="100"/>
      <c r="NB28" s="100"/>
      <c r="NC28" s="100"/>
      <c r="ND28" s="100"/>
      <c r="NE28" s="100"/>
      <c r="NF28" s="100"/>
      <c r="NG28" s="100"/>
      <c r="NH28" s="100"/>
      <c r="NI28" s="100"/>
      <c r="NJ28" s="100"/>
      <c r="NK28" s="100"/>
      <c r="NL28" s="100"/>
      <c r="NM28" s="100"/>
      <c r="NN28" s="100"/>
      <c r="NO28" s="100"/>
      <c r="NP28" s="100"/>
      <c r="NQ28" s="100"/>
      <c r="NR28" s="100"/>
      <c r="NS28" s="100"/>
      <c r="NT28" s="100"/>
      <c r="NU28" s="100"/>
      <c r="NV28" s="100"/>
      <c r="NW28" s="100"/>
      <c r="NX28" s="100"/>
      <c r="NY28" s="100"/>
      <c r="NZ28" s="100"/>
      <c r="OA28" s="100"/>
      <c r="OB28" s="100"/>
      <c r="OC28" s="100"/>
      <c r="OD28" s="100"/>
      <c r="OE28" s="100"/>
      <c r="OF28" s="100"/>
      <c r="OG28" s="100"/>
      <c r="OH28" s="100"/>
      <c r="OI28" s="100"/>
      <c r="OJ28" s="100"/>
      <c r="OK28" s="100"/>
      <c r="OL28" s="100"/>
      <c r="OM28" s="100"/>
      <c r="ON28" s="100"/>
      <c r="OO28" s="100"/>
      <c r="OP28" s="100"/>
      <c r="OQ28" s="100"/>
      <c r="OR28" s="100"/>
      <c r="OS28" s="100"/>
      <c r="OT28" s="100"/>
      <c r="OU28" s="100"/>
      <c r="OV28" s="100"/>
      <c r="OW28" s="100"/>
      <c r="OX28" s="100"/>
      <c r="OY28" s="100"/>
      <c r="OZ28" s="100"/>
      <c r="PA28" s="100"/>
      <c r="PB28" s="100"/>
      <c r="PC28" s="100"/>
      <c r="PD28" s="100"/>
      <c r="PE28" s="100"/>
      <c r="PF28" s="100"/>
      <c r="PG28" s="100"/>
      <c r="PH28" s="100"/>
      <c r="PI28" s="100"/>
      <c r="PJ28" s="100"/>
      <c r="PK28" s="100"/>
      <c r="PL28" s="100"/>
      <c r="PM28" s="100"/>
      <c r="PN28" s="100"/>
      <c r="PO28" s="100"/>
      <c r="PP28" s="100"/>
      <c r="PQ28" s="100"/>
      <c r="PR28" s="100"/>
      <c r="PS28" s="100"/>
      <c r="PT28" s="100"/>
      <c r="PU28" s="100"/>
      <c r="PV28" s="100"/>
      <c r="PW28" s="100"/>
      <c r="PX28" s="100"/>
      <c r="PY28" s="100"/>
      <c r="PZ28" s="100"/>
      <c r="QA28" s="100"/>
      <c r="QB28" s="100"/>
      <c r="QC28" s="100"/>
      <c r="QD28" s="100"/>
      <c r="QE28" s="100"/>
      <c r="QF28" s="100"/>
      <c r="QG28" s="100"/>
      <c r="QH28" s="100"/>
      <c r="QI28" s="100"/>
      <c r="QJ28" s="100"/>
      <c r="QK28" s="100"/>
      <c r="QL28" s="100"/>
      <c r="QM28" s="100"/>
      <c r="QN28" s="100"/>
      <c r="QO28" s="100"/>
      <c r="QP28" s="100"/>
      <c r="QQ28" s="100"/>
      <c r="QR28" s="100"/>
      <c r="QS28" s="100"/>
      <c r="QT28" s="100"/>
      <c r="QU28" s="100"/>
      <c r="QV28" s="100"/>
      <c r="QW28" s="100"/>
      <c r="QX28" s="100"/>
      <c r="QY28" s="100"/>
      <c r="QZ28" s="100"/>
      <c r="RA28" s="100"/>
      <c r="RB28" s="100"/>
      <c r="RC28" s="100"/>
      <c r="RD28" s="100"/>
      <c r="RE28" s="100"/>
      <c r="RF28" s="100"/>
      <c r="RG28" s="100"/>
      <c r="RH28" s="100"/>
      <c r="RI28" s="100"/>
      <c r="RJ28" s="100"/>
      <c r="RK28" s="100"/>
      <c r="RL28" s="100"/>
      <c r="RM28" s="100"/>
      <c r="RN28" s="100"/>
      <c r="RO28" s="100"/>
      <c r="RP28" s="100"/>
      <c r="RQ28" s="100"/>
      <c r="RR28" s="100"/>
      <c r="RS28" s="100"/>
      <c r="RT28" s="100"/>
      <c r="RU28" s="100"/>
      <c r="RV28" s="100"/>
      <c r="RW28" s="100"/>
      <c r="RX28" s="100"/>
      <c r="RY28" s="100"/>
      <c r="RZ28" s="100"/>
      <c r="SA28" s="100"/>
      <c r="SB28" s="100"/>
      <c r="SC28" s="100"/>
      <c r="SD28" s="100"/>
      <c r="SE28" s="100"/>
      <c r="SF28" s="100"/>
      <c r="SG28" s="100"/>
      <c r="SH28" s="100"/>
      <c r="SI28" s="100"/>
      <c r="SJ28" s="100"/>
      <c r="SK28" s="100"/>
      <c r="SL28" s="100"/>
      <c r="SM28" s="100"/>
      <c r="SN28" s="100"/>
      <c r="SO28" s="100"/>
      <c r="SP28" s="100"/>
      <c r="SQ28" s="100"/>
      <c r="SR28" s="100"/>
      <c r="SS28" s="100"/>
      <c r="ST28" s="100"/>
      <c r="SU28" s="100"/>
      <c r="SV28" s="100"/>
      <c r="SW28" s="100"/>
      <c r="SX28" s="100"/>
      <c r="SY28" s="100"/>
      <c r="SZ28" s="100"/>
      <c r="TA28" s="100"/>
      <c r="TB28" s="100"/>
      <c r="TC28" s="100"/>
      <c r="TD28" s="100"/>
      <c r="TE28" s="100"/>
      <c r="TF28" s="100"/>
      <c r="TG28" s="100"/>
      <c r="TH28" s="100"/>
      <c r="TI28" s="100"/>
      <c r="TJ28" s="100"/>
      <c r="TK28" s="100"/>
      <c r="TL28" s="100"/>
      <c r="TM28" s="100"/>
      <c r="TN28" s="100"/>
      <c r="TO28" s="100"/>
      <c r="TP28" s="100"/>
      <c r="TQ28" s="100"/>
      <c r="TR28" s="100"/>
      <c r="TS28" s="100"/>
      <c r="TT28" s="100"/>
      <c r="TU28" s="100"/>
      <c r="TV28" s="100"/>
      <c r="TW28" s="100"/>
      <c r="TX28" s="100"/>
      <c r="TY28" s="100"/>
      <c r="TZ28" s="100"/>
      <c r="UA28" s="100"/>
      <c r="UB28" s="100"/>
      <c r="UC28" s="100"/>
      <c r="UD28" s="100"/>
      <c r="UE28" s="100"/>
      <c r="UF28" s="100"/>
      <c r="UG28" s="100"/>
      <c r="UH28" s="100"/>
      <c r="UI28" s="100"/>
      <c r="UJ28" s="100"/>
      <c r="UK28" s="100"/>
      <c r="UL28" s="100"/>
      <c r="UM28" s="100"/>
      <c r="UN28" s="100"/>
      <c r="UO28" s="100"/>
      <c r="UP28" s="100"/>
      <c r="UQ28" s="100"/>
      <c r="UR28" s="100"/>
      <c r="US28" s="100"/>
      <c r="UT28" s="100"/>
      <c r="UU28" s="100"/>
      <c r="UV28" s="100"/>
      <c r="UW28" s="100"/>
      <c r="UX28" s="100"/>
      <c r="UY28" s="100"/>
      <c r="UZ28" s="100"/>
      <c r="VA28" s="100"/>
      <c r="VB28" s="100"/>
      <c r="VC28" s="100"/>
      <c r="VD28" s="100"/>
      <c r="VE28" s="100"/>
      <c r="VF28" s="100"/>
      <c r="VG28" s="100"/>
      <c r="VH28" s="100"/>
      <c r="VI28" s="100"/>
      <c r="VJ28" s="100"/>
      <c r="VK28" s="100"/>
      <c r="VL28" s="100"/>
      <c r="VM28" s="100"/>
      <c r="VN28" s="100"/>
      <c r="VO28" s="100"/>
      <c r="VP28" s="100"/>
      <c r="VQ28" s="100"/>
      <c r="VR28" s="100"/>
      <c r="VS28" s="100"/>
      <c r="VT28" s="100"/>
      <c r="VU28" s="100"/>
      <c r="VV28" s="100"/>
      <c r="VW28" s="100"/>
      <c r="VX28" s="100"/>
      <c r="VY28" s="100"/>
      <c r="VZ28" s="100"/>
      <c r="WA28" s="100"/>
      <c r="WB28" s="100"/>
      <c r="WC28" s="100"/>
      <c r="WD28" s="100"/>
      <c r="WE28" s="100"/>
      <c r="WF28" s="100"/>
      <c r="WG28" s="100"/>
      <c r="WH28" s="100"/>
      <c r="WI28" s="100"/>
      <c r="WJ28" s="100"/>
      <c r="WK28" s="100"/>
      <c r="WL28" s="100"/>
      <c r="WM28" s="100"/>
      <c r="WN28" s="100"/>
      <c r="WO28" s="100"/>
      <c r="WP28" s="100"/>
      <c r="WQ28" s="100"/>
      <c r="WR28" s="100"/>
      <c r="WS28" s="100"/>
      <c r="WT28" s="100"/>
      <c r="WU28" s="100"/>
      <c r="WV28" s="100"/>
      <c r="WW28" s="100"/>
      <c r="WX28" s="100"/>
      <c r="WY28" s="100"/>
      <c r="WZ28" s="100"/>
      <c r="XA28" s="100"/>
      <c r="XB28" s="100"/>
      <c r="XC28" s="100"/>
      <c r="XD28" s="100"/>
      <c r="XE28" s="100"/>
      <c r="XF28" s="100"/>
      <c r="XG28" s="100"/>
      <c r="XH28" s="100"/>
      <c r="XI28" s="100"/>
      <c r="XJ28" s="100"/>
      <c r="XK28" s="100"/>
      <c r="XL28" s="100"/>
      <c r="XM28" s="100"/>
      <c r="XN28" s="100"/>
      <c r="XO28" s="100"/>
      <c r="XP28" s="100"/>
      <c r="XQ28" s="100"/>
      <c r="XR28" s="100"/>
      <c r="XS28" s="100"/>
      <c r="XT28" s="100"/>
      <c r="XU28" s="100"/>
      <c r="XV28" s="100"/>
      <c r="XW28" s="100"/>
      <c r="XX28" s="100"/>
      <c r="XY28" s="100"/>
      <c r="XZ28" s="100"/>
      <c r="YA28" s="100"/>
      <c r="YB28" s="100"/>
      <c r="YC28" s="100"/>
      <c r="YD28" s="100"/>
      <c r="YE28" s="100"/>
      <c r="YF28" s="100"/>
      <c r="YG28" s="100"/>
      <c r="YH28" s="100"/>
      <c r="YI28" s="100"/>
      <c r="YJ28" s="100"/>
      <c r="YK28" s="100"/>
      <c r="YL28" s="100"/>
      <c r="YM28" s="100"/>
      <c r="YN28" s="100"/>
      <c r="YO28" s="100"/>
      <c r="YP28" s="100"/>
      <c r="YQ28" s="100"/>
      <c r="YR28" s="100"/>
      <c r="YS28" s="100"/>
      <c r="YT28" s="100"/>
      <c r="YU28" s="100"/>
      <c r="YV28" s="100"/>
      <c r="YW28" s="100"/>
      <c r="YX28" s="100"/>
      <c r="YY28" s="100"/>
      <c r="YZ28" s="100"/>
      <c r="ZA28" s="100"/>
      <c r="ZB28" s="100"/>
      <c r="ZC28" s="100"/>
      <c r="ZD28" s="100"/>
      <c r="ZE28" s="100"/>
      <c r="ZF28" s="100"/>
      <c r="ZG28" s="100"/>
      <c r="ZH28" s="100"/>
      <c r="ZI28" s="100"/>
      <c r="ZJ28" s="100"/>
      <c r="ZK28" s="100"/>
      <c r="ZL28" s="100"/>
      <c r="ZM28" s="100"/>
      <c r="ZN28" s="100"/>
      <c r="ZO28" s="100"/>
      <c r="ZP28" s="100"/>
      <c r="ZQ28" s="100"/>
      <c r="ZR28" s="100"/>
      <c r="ZS28" s="100"/>
      <c r="ZT28" s="100"/>
      <c r="ZU28" s="100"/>
      <c r="ZV28" s="100"/>
      <c r="ZW28" s="100"/>
      <c r="ZX28" s="100"/>
      <c r="ZY28" s="100"/>
      <c r="ZZ28" s="100"/>
    </row>
    <row r="29" spans="1:702" s="89" customFormat="1" ht="15.95" hidden="1" customHeight="1" x14ac:dyDescent="0.25">
      <c r="A29" s="116">
        <v>74775</v>
      </c>
      <c r="B29" s="116" t="s">
        <v>343</v>
      </c>
      <c r="C29" s="117" t="s">
        <v>344</v>
      </c>
      <c r="D29" s="118">
        <v>7</v>
      </c>
      <c r="E29" s="118">
        <v>3</v>
      </c>
      <c r="F29" s="118" t="s">
        <v>341</v>
      </c>
      <c r="G29" s="118">
        <v>912</v>
      </c>
      <c r="H29" s="118">
        <v>11461</v>
      </c>
      <c r="I29" s="118" t="s">
        <v>345</v>
      </c>
      <c r="J29" s="118" t="s">
        <v>319</v>
      </c>
      <c r="K29" s="118" t="s">
        <v>346</v>
      </c>
      <c r="L29" s="119">
        <v>7507495</v>
      </c>
      <c r="M29" s="119">
        <v>7676989</v>
      </c>
      <c r="N29" s="119">
        <v>0</v>
      </c>
      <c r="O29" s="119">
        <v>7676989</v>
      </c>
      <c r="P29" s="119">
        <v>7326351.5999999996</v>
      </c>
      <c r="Q29" s="119">
        <v>-350637.40000000037</v>
      </c>
      <c r="R29" s="120">
        <v>0.95</v>
      </c>
      <c r="S29" s="119">
        <v>0</v>
      </c>
      <c r="T29" s="119">
        <v>0</v>
      </c>
      <c r="U29" s="120">
        <v>0</v>
      </c>
      <c r="V29" s="119">
        <v>0</v>
      </c>
      <c r="W29" s="119">
        <v>0</v>
      </c>
      <c r="X29" s="120">
        <v>0</v>
      </c>
      <c r="Y29" s="119">
        <v>0</v>
      </c>
      <c r="Z29" s="119">
        <v>0</v>
      </c>
      <c r="AA29" s="120">
        <v>0</v>
      </c>
      <c r="AB29" s="119">
        <v>0</v>
      </c>
      <c r="AC29" s="119">
        <v>0</v>
      </c>
      <c r="AD29" s="120">
        <v>0</v>
      </c>
      <c r="AE29" s="119">
        <v>0</v>
      </c>
      <c r="AF29" s="119">
        <v>0</v>
      </c>
      <c r="AG29" s="120">
        <v>0</v>
      </c>
      <c r="AH29" s="119">
        <v>0</v>
      </c>
      <c r="AI29" s="119">
        <v>0</v>
      </c>
      <c r="AJ29" s="120">
        <v>0</v>
      </c>
      <c r="AK29" s="119">
        <v>0</v>
      </c>
      <c r="AL29" s="119">
        <v>0</v>
      </c>
      <c r="AM29" s="120">
        <v>0</v>
      </c>
      <c r="AN29" s="119">
        <v>0</v>
      </c>
      <c r="AO29" s="119">
        <v>0</v>
      </c>
      <c r="AP29" s="120">
        <v>0</v>
      </c>
      <c r="AQ29" s="119">
        <v>0</v>
      </c>
      <c r="AR29" s="119">
        <v>0</v>
      </c>
      <c r="AS29" s="120">
        <v>0</v>
      </c>
      <c r="AT29" s="119">
        <v>0</v>
      </c>
      <c r="AU29" s="119">
        <v>0</v>
      </c>
      <c r="AV29" s="120">
        <v>0</v>
      </c>
      <c r="AW29" s="119">
        <v>0</v>
      </c>
      <c r="AX29" s="119">
        <v>0</v>
      </c>
      <c r="AY29" s="120">
        <v>0</v>
      </c>
      <c r="AZ29" s="119">
        <v>0</v>
      </c>
      <c r="BA29" s="119">
        <v>0</v>
      </c>
      <c r="BB29" s="120">
        <v>0</v>
      </c>
      <c r="BC29" s="119">
        <v>0</v>
      </c>
      <c r="BD29" s="119">
        <v>0</v>
      </c>
      <c r="BE29" s="120">
        <v>0</v>
      </c>
      <c r="BF29" s="119">
        <v>469989</v>
      </c>
      <c r="BG29" s="119">
        <v>468940.75</v>
      </c>
      <c r="BH29" s="120">
        <v>1</v>
      </c>
      <c r="BI29" s="119">
        <v>0</v>
      </c>
      <c r="BJ29" s="119">
        <v>0</v>
      </c>
      <c r="BK29" s="120">
        <v>0</v>
      </c>
      <c r="BL29" s="119">
        <v>0</v>
      </c>
      <c r="BM29" s="119">
        <v>0</v>
      </c>
      <c r="BN29" s="120">
        <v>0</v>
      </c>
      <c r="BO29" s="119">
        <v>6997000</v>
      </c>
      <c r="BP29" s="119">
        <v>6778306.7400000002</v>
      </c>
      <c r="BQ29" s="120">
        <v>0.97</v>
      </c>
      <c r="BR29" s="119">
        <v>0</v>
      </c>
      <c r="BS29" s="119">
        <v>0</v>
      </c>
      <c r="BT29" s="120">
        <v>0</v>
      </c>
      <c r="BU29" s="119">
        <v>210000</v>
      </c>
      <c r="BV29" s="119">
        <v>79104.11</v>
      </c>
      <c r="BW29" s="120">
        <v>0.38</v>
      </c>
      <c r="BX29" s="119">
        <v>0</v>
      </c>
      <c r="BY29" s="119">
        <v>0</v>
      </c>
      <c r="BZ29" s="120">
        <v>0</v>
      </c>
      <c r="CA29" s="119">
        <v>0</v>
      </c>
      <c r="CB29" s="119">
        <v>0</v>
      </c>
      <c r="CC29" s="120">
        <v>0</v>
      </c>
      <c r="CD29" s="119">
        <v>0</v>
      </c>
      <c r="CE29" s="119">
        <v>0</v>
      </c>
      <c r="CF29" s="120">
        <v>0</v>
      </c>
      <c r="CG29" s="119">
        <v>0</v>
      </c>
      <c r="CH29" s="119">
        <v>0</v>
      </c>
      <c r="CI29" s="120">
        <v>0</v>
      </c>
      <c r="CJ29" s="119">
        <v>0</v>
      </c>
      <c r="CK29" s="119">
        <v>0</v>
      </c>
      <c r="CL29" s="120">
        <v>0</v>
      </c>
      <c r="CM29" s="119">
        <v>0</v>
      </c>
      <c r="CN29" s="119">
        <v>0</v>
      </c>
      <c r="CO29" s="120">
        <v>0</v>
      </c>
      <c r="CP29" s="100"/>
      <c r="CQ29" s="100"/>
      <c r="CR29" s="100"/>
      <c r="CS29" s="100"/>
      <c r="CT29" s="100"/>
      <c r="CU29" s="100"/>
      <c r="CV29" s="100"/>
      <c r="CW29" s="100"/>
      <c r="CX29" s="100"/>
      <c r="CY29" s="100"/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/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/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100"/>
      <c r="FG29" s="100"/>
      <c r="FH29" s="100"/>
      <c r="FI29" s="100"/>
      <c r="FJ29" s="100"/>
      <c r="FK29" s="100"/>
      <c r="FL29" s="100"/>
      <c r="FM29" s="100"/>
      <c r="FN29" s="100"/>
      <c r="FO29" s="100"/>
      <c r="FP29" s="100"/>
      <c r="FQ29" s="100"/>
      <c r="FR29" s="100"/>
      <c r="FS29" s="100"/>
      <c r="FT29" s="100"/>
      <c r="FU29" s="100"/>
      <c r="FV29" s="100"/>
      <c r="FW29" s="100"/>
      <c r="FX29" s="100"/>
      <c r="FY29" s="100"/>
      <c r="FZ29" s="100"/>
      <c r="GA29" s="100"/>
      <c r="GB29" s="100"/>
      <c r="GC29" s="100"/>
      <c r="GD29" s="100"/>
      <c r="GE29" s="100"/>
      <c r="GF29" s="100"/>
      <c r="GG29" s="100"/>
      <c r="GH29" s="100"/>
      <c r="GI29" s="100"/>
      <c r="GJ29" s="100"/>
      <c r="GK29" s="100"/>
      <c r="GL29" s="100"/>
      <c r="GM29" s="100"/>
      <c r="GN29" s="100"/>
      <c r="GO29" s="100"/>
      <c r="GP29" s="100"/>
      <c r="GQ29" s="100"/>
      <c r="GR29" s="100"/>
      <c r="GS29" s="100"/>
      <c r="GT29" s="100"/>
      <c r="GU29" s="100"/>
      <c r="GV29" s="100"/>
      <c r="GW29" s="100"/>
      <c r="GX29" s="100"/>
      <c r="GY29" s="100"/>
      <c r="GZ29" s="100"/>
      <c r="HA29" s="100"/>
      <c r="HB29" s="100"/>
      <c r="HC29" s="100"/>
      <c r="HD29" s="100"/>
      <c r="HE29" s="100"/>
      <c r="HF29" s="100"/>
      <c r="HG29" s="100"/>
      <c r="HH29" s="100"/>
      <c r="HI29" s="100"/>
      <c r="HJ29" s="100"/>
      <c r="HK29" s="100"/>
      <c r="HL29" s="100"/>
      <c r="HM29" s="100"/>
      <c r="HN29" s="100"/>
      <c r="HO29" s="100"/>
      <c r="HP29" s="100"/>
      <c r="HQ29" s="100"/>
      <c r="HR29" s="100"/>
      <c r="HS29" s="100"/>
      <c r="HT29" s="100"/>
      <c r="HU29" s="100"/>
      <c r="HV29" s="100"/>
      <c r="HW29" s="100"/>
      <c r="HX29" s="100"/>
      <c r="HY29" s="100"/>
      <c r="HZ29" s="100"/>
      <c r="IA29" s="100"/>
      <c r="IB29" s="100"/>
      <c r="IC29" s="100"/>
      <c r="ID29" s="100"/>
      <c r="IE29" s="100"/>
      <c r="IF29" s="100"/>
      <c r="IG29" s="100"/>
      <c r="IH29" s="100"/>
      <c r="II29" s="100"/>
      <c r="IJ29" s="100"/>
      <c r="IK29" s="100"/>
      <c r="IL29" s="100"/>
      <c r="IM29" s="100"/>
      <c r="IN29" s="100"/>
      <c r="IO29" s="100"/>
      <c r="IP29" s="100"/>
      <c r="IQ29" s="100"/>
      <c r="IR29" s="100"/>
      <c r="IS29" s="100"/>
      <c r="IT29" s="100"/>
      <c r="IU29" s="100"/>
      <c r="IV29" s="100"/>
      <c r="IW29" s="100"/>
      <c r="IX29" s="100"/>
      <c r="IY29" s="100"/>
      <c r="IZ29" s="100"/>
      <c r="JA29" s="100"/>
      <c r="JB29" s="100"/>
      <c r="JC29" s="100"/>
      <c r="JD29" s="100"/>
      <c r="JE29" s="100"/>
      <c r="JF29" s="100"/>
      <c r="JG29" s="100"/>
      <c r="JH29" s="100"/>
      <c r="JI29" s="100"/>
      <c r="JJ29" s="100"/>
      <c r="JK29" s="100"/>
      <c r="JL29" s="100"/>
      <c r="JM29" s="100"/>
      <c r="JN29" s="100"/>
      <c r="JO29" s="100"/>
      <c r="JP29" s="100"/>
      <c r="JQ29" s="100"/>
      <c r="JR29" s="100"/>
      <c r="JS29" s="100"/>
      <c r="JT29" s="100"/>
      <c r="JU29" s="100"/>
      <c r="JV29" s="100"/>
      <c r="JW29" s="100"/>
      <c r="JX29" s="100"/>
      <c r="JY29" s="100"/>
      <c r="JZ29" s="100"/>
      <c r="KA29" s="100"/>
      <c r="KB29" s="100"/>
      <c r="KC29" s="100"/>
      <c r="KD29" s="100"/>
      <c r="KE29" s="100"/>
      <c r="KF29" s="100"/>
      <c r="KG29" s="100"/>
      <c r="KH29" s="100"/>
      <c r="KI29" s="100"/>
      <c r="KJ29" s="100"/>
      <c r="KK29" s="100"/>
      <c r="KL29" s="100"/>
      <c r="KM29" s="100"/>
      <c r="KN29" s="100"/>
      <c r="KO29" s="100"/>
      <c r="KP29" s="100"/>
      <c r="KQ29" s="100"/>
      <c r="KR29" s="100"/>
      <c r="KS29" s="100"/>
      <c r="KT29" s="100"/>
      <c r="KU29" s="100"/>
      <c r="KV29" s="100"/>
      <c r="KW29" s="100"/>
      <c r="KX29" s="100"/>
      <c r="KY29" s="100"/>
      <c r="KZ29" s="100"/>
      <c r="LA29" s="100"/>
      <c r="LB29" s="100"/>
      <c r="LC29" s="100"/>
      <c r="LD29" s="100"/>
      <c r="LE29" s="100"/>
      <c r="LF29" s="100"/>
      <c r="LG29" s="100"/>
      <c r="LH29" s="100"/>
      <c r="LI29" s="100"/>
      <c r="LJ29" s="100"/>
      <c r="LK29" s="100"/>
      <c r="LL29" s="100"/>
      <c r="LM29" s="100"/>
      <c r="LN29" s="100"/>
      <c r="LO29" s="100"/>
      <c r="LP29" s="100"/>
      <c r="LQ29" s="100"/>
      <c r="LR29" s="100"/>
      <c r="LS29" s="100"/>
      <c r="LT29" s="100"/>
      <c r="LU29" s="100"/>
      <c r="LV29" s="100"/>
      <c r="LW29" s="100"/>
      <c r="LX29" s="100"/>
      <c r="LY29" s="100"/>
      <c r="LZ29" s="100"/>
      <c r="MA29" s="100"/>
      <c r="MB29" s="100"/>
      <c r="MC29" s="100"/>
      <c r="MD29" s="100"/>
      <c r="ME29" s="100"/>
      <c r="MF29" s="100"/>
      <c r="MG29" s="100"/>
      <c r="MH29" s="100"/>
      <c r="MI29" s="100"/>
      <c r="MJ29" s="100"/>
      <c r="MK29" s="100"/>
      <c r="ML29" s="100"/>
      <c r="MM29" s="100"/>
      <c r="MN29" s="100"/>
      <c r="MO29" s="100"/>
      <c r="MP29" s="100"/>
      <c r="MQ29" s="100"/>
      <c r="MR29" s="100"/>
      <c r="MS29" s="100"/>
      <c r="MT29" s="100"/>
      <c r="MU29" s="100"/>
      <c r="MV29" s="100"/>
      <c r="MW29" s="100"/>
      <c r="MX29" s="100"/>
      <c r="MY29" s="100"/>
      <c r="MZ29" s="100"/>
      <c r="NA29" s="100"/>
      <c r="NB29" s="100"/>
      <c r="NC29" s="100"/>
      <c r="ND29" s="100"/>
      <c r="NE29" s="100"/>
      <c r="NF29" s="100"/>
      <c r="NG29" s="100"/>
      <c r="NH29" s="100"/>
      <c r="NI29" s="100"/>
      <c r="NJ29" s="100"/>
      <c r="NK29" s="100"/>
      <c r="NL29" s="100"/>
      <c r="NM29" s="100"/>
      <c r="NN29" s="100"/>
      <c r="NO29" s="100"/>
      <c r="NP29" s="100"/>
      <c r="NQ29" s="100"/>
      <c r="NR29" s="100"/>
      <c r="NS29" s="100"/>
      <c r="NT29" s="100"/>
      <c r="NU29" s="100"/>
      <c r="NV29" s="100"/>
      <c r="NW29" s="100"/>
      <c r="NX29" s="100"/>
      <c r="NY29" s="100"/>
      <c r="NZ29" s="100"/>
      <c r="OA29" s="100"/>
      <c r="OB29" s="100"/>
      <c r="OC29" s="100"/>
      <c r="OD29" s="100"/>
      <c r="OE29" s="100"/>
      <c r="OF29" s="100"/>
      <c r="OG29" s="100"/>
      <c r="OH29" s="100"/>
      <c r="OI29" s="100"/>
      <c r="OJ29" s="100"/>
      <c r="OK29" s="100"/>
      <c r="OL29" s="100"/>
      <c r="OM29" s="100"/>
      <c r="ON29" s="100"/>
      <c r="OO29" s="100"/>
      <c r="OP29" s="100"/>
      <c r="OQ29" s="100"/>
      <c r="OR29" s="100"/>
      <c r="OS29" s="100"/>
      <c r="OT29" s="100"/>
      <c r="OU29" s="100"/>
      <c r="OV29" s="100"/>
      <c r="OW29" s="100"/>
      <c r="OX29" s="100"/>
      <c r="OY29" s="100"/>
      <c r="OZ29" s="100"/>
      <c r="PA29" s="100"/>
      <c r="PB29" s="100"/>
      <c r="PC29" s="100"/>
      <c r="PD29" s="100"/>
      <c r="PE29" s="100"/>
      <c r="PF29" s="100"/>
      <c r="PG29" s="100"/>
      <c r="PH29" s="100"/>
      <c r="PI29" s="100"/>
      <c r="PJ29" s="100"/>
      <c r="PK29" s="100"/>
      <c r="PL29" s="100"/>
      <c r="PM29" s="100"/>
      <c r="PN29" s="100"/>
      <c r="PO29" s="100"/>
      <c r="PP29" s="100"/>
      <c r="PQ29" s="100"/>
      <c r="PR29" s="100"/>
      <c r="PS29" s="100"/>
      <c r="PT29" s="100"/>
      <c r="PU29" s="100"/>
      <c r="PV29" s="100"/>
      <c r="PW29" s="100"/>
      <c r="PX29" s="100"/>
      <c r="PY29" s="100"/>
      <c r="PZ29" s="100"/>
      <c r="QA29" s="100"/>
      <c r="QB29" s="100"/>
      <c r="QC29" s="100"/>
      <c r="QD29" s="100"/>
      <c r="QE29" s="100"/>
      <c r="QF29" s="100"/>
      <c r="QG29" s="100"/>
      <c r="QH29" s="100"/>
      <c r="QI29" s="100"/>
      <c r="QJ29" s="100"/>
      <c r="QK29" s="100"/>
      <c r="QL29" s="100"/>
      <c r="QM29" s="100"/>
      <c r="QN29" s="100"/>
      <c r="QO29" s="100"/>
      <c r="QP29" s="100"/>
      <c r="QQ29" s="100"/>
      <c r="QR29" s="100"/>
      <c r="QS29" s="100"/>
      <c r="QT29" s="100"/>
      <c r="QU29" s="100"/>
      <c r="QV29" s="100"/>
      <c r="QW29" s="100"/>
      <c r="QX29" s="100"/>
      <c r="QY29" s="100"/>
      <c r="QZ29" s="100"/>
      <c r="RA29" s="100"/>
      <c r="RB29" s="100"/>
      <c r="RC29" s="100"/>
      <c r="RD29" s="100"/>
      <c r="RE29" s="100"/>
      <c r="RF29" s="100"/>
      <c r="RG29" s="100"/>
      <c r="RH29" s="100"/>
      <c r="RI29" s="100"/>
      <c r="RJ29" s="100"/>
      <c r="RK29" s="100"/>
      <c r="RL29" s="100"/>
      <c r="RM29" s="100"/>
      <c r="RN29" s="100"/>
      <c r="RO29" s="100"/>
      <c r="RP29" s="100"/>
      <c r="RQ29" s="100"/>
      <c r="RR29" s="100"/>
      <c r="RS29" s="100"/>
      <c r="RT29" s="100"/>
      <c r="RU29" s="100"/>
      <c r="RV29" s="100"/>
      <c r="RW29" s="100"/>
      <c r="RX29" s="100"/>
      <c r="RY29" s="100"/>
      <c r="RZ29" s="100"/>
      <c r="SA29" s="100"/>
      <c r="SB29" s="100"/>
      <c r="SC29" s="100"/>
      <c r="SD29" s="100"/>
      <c r="SE29" s="100"/>
      <c r="SF29" s="100"/>
      <c r="SG29" s="100"/>
      <c r="SH29" s="100"/>
      <c r="SI29" s="100"/>
      <c r="SJ29" s="100"/>
      <c r="SK29" s="100"/>
      <c r="SL29" s="100"/>
      <c r="SM29" s="100"/>
      <c r="SN29" s="100"/>
      <c r="SO29" s="100"/>
      <c r="SP29" s="100"/>
      <c r="SQ29" s="100"/>
      <c r="SR29" s="100"/>
      <c r="SS29" s="100"/>
      <c r="ST29" s="100"/>
      <c r="SU29" s="100"/>
      <c r="SV29" s="100"/>
      <c r="SW29" s="100"/>
      <c r="SX29" s="100"/>
      <c r="SY29" s="100"/>
      <c r="SZ29" s="100"/>
      <c r="TA29" s="100"/>
      <c r="TB29" s="100"/>
      <c r="TC29" s="100"/>
      <c r="TD29" s="100"/>
      <c r="TE29" s="100"/>
      <c r="TF29" s="100"/>
      <c r="TG29" s="100"/>
      <c r="TH29" s="100"/>
      <c r="TI29" s="100"/>
      <c r="TJ29" s="100"/>
      <c r="TK29" s="100"/>
      <c r="TL29" s="100"/>
      <c r="TM29" s="100"/>
      <c r="TN29" s="100"/>
      <c r="TO29" s="100"/>
      <c r="TP29" s="100"/>
      <c r="TQ29" s="100"/>
      <c r="TR29" s="100"/>
      <c r="TS29" s="100"/>
      <c r="TT29" s="100"/>
      <c r="TU29" s="100"/>
      <c r="TV29" s="100"/>
      <c r="TW29" s="100"/>
      <c r="TX29" s="100"/>
      <c r="TY29" s="100"/>
      <c r="TZ29" s="100"/>
      <c r="UA29" s="100"/>
      <c r="UB29" s="100"/>
      <c r="UC29" s="100"/>
      <c r="UD29" s="100"/>
      <c r="UE29" s="100"/>
      <c r="UF29" s="100"/>
      <c r="UG29" s="100"/>
      <c r="UH29" s="100"/>
      <c r="UI29" s="100"/>
      <c r="UJ29" s="100"/>
      <c r="UK29" s="100"/>
      <c r="UL29" s="100"/>
      <c r="UM29" s="100"/>
      <c r="UN29" s="100"/>
      <c r="UO29" s="100"/>
      <c r="UP29" s="100"/>
      <c r="UQ29" s="100"/>
      <c r="UR29" s="100"/>
      <c r="US29" s="100"/>
      <c r="UT29" s="100"/>
      <c r="UU29" s="100"/>
      <c r="UV29" s="100"/>
      <c r="UW29" s="100"/>
      <c r="UX29" s="100"/>
      <c r="UY29" s="100"/>
      <c r="UZ29" s="100"/>
      <c r="VA29" s="100"/>
      <c r="VB29" s="100"/>
      <c r="VC29" s="100"/>
      <c r="VD29" s="100"/>
      <c r="VE29" s="100"/>
      <c r="VF29" s="100"/>
      <c r="VG29" s="100"/>
      <c r="VH29" s="100"/>
      <c r="VI29" s="100"/>
      <c r="VJ29" s="100"/>
      <c r="VK29" s="100"/>
      <c r="VL29" s="100"/>
      <c r="VM29" s="100"/>
      <c r="VN29" s="100"/>
      <c r="VO29" s="100"/>
      <c r="VP29" s="100"/>
      <c r="VQ29" s="100"/>
      <c r="VR29" s="100"/>
      <c r="VS29" s="100"/>
      <c r="VT29" s="100"/>
      <c r="VU29" s="100"/>
      <c r="VV29" s="100"/>
      <c r="VW29" s="100"/>
      <c r="VX29" s="100"/>
      <c r="VY29" s="100"/>
      <c r="VZ29" s="100"/>
      <c r="WA29" s="100"/>
      <c r="WB29" s="100"/>
      <c r="WC29" s="100"/>
      <c r="WD29" s="100"/>
      <c r="WE29" s="100"/>
      <c r="WF29" s="100"/>
      <c r="WG29" s="100"/>
      <c r="WH29" s="100"/>
      <c r="WI29" s="100"/>
      <c r="WJ29" s="100"/>
      <c r="WK29" s="100"/>
      <c r="WL29" s="100"/>
      <c r="WM29" s="100"/>
      <c r="WN29" s="100"/>
      <c r="WO29" s="100"/>
      <c r="WP29" s="100"/>
      <c r="WQ29" s="100"/>
      <c r="WR29" s="100"/>
      <c r="WS29" s="100"/>
      <c r="WT29" s="100"/>
      <c r="WU29" s="100"/>
      <c r="WV29" s="100"/>
      <c r="WW29" s="100"/>
      <c r="WX29" s="100"/>
      <c r="WY29" s="100"/>
      <c r="WZ29" s="100"/>
      <c r="XA29" s="100"/>
      <c r="XB29" s="100"/>
      <c r="XC29" s="100"/>
      <c r="XD29" s="100"/>
      <c r="XE29" s="100"/>
      <c r="XF29" s="100"/>
      <c r="XG29" s="100"/>
      <c r="XH29" s="100"/>
      <c r="XI29" s="100"/>
      <c r="XJ29" s="100"/>
      <c r="XK29" s="100"/>
      <c r="XL29" s="100"/>
      <c r="XM29" s="100"/>
      <c r="XN29" s="100"/>
      <c r="XO29" s="100"/>
      <c r="XP29" s="100"/>
      <c r="XQ29" s="100"/>
      <c r="XR29" s="100"/>
      <c r="XS29" s="100"/>
      <c r="XT29" s="100"/>
      <c r="XU29" s="100"/>
      <c r="XV29" s="100"/>
      <c r="XW29" s="100"/>
      <c r="XX29" s="100"/>
      <c r="XY29" s="100"/>
      <c r="XZ29" s="100"/>
      <c r="YA29" s="100"/>
      <c r="YB29" s="100"/>
      <c r="YC29" s="100"/>
      <c r="YD29" s="100"/>
      <c r="YE29" s="100"/>
      <c r="YF29" s="100"/>
      <c r="YG29" s="100"/>
      <c r="YH29" s="100"/>
      <c r="YI29" s="100"/>
      <c r="YJ29" s="100"/>
      <c r="YK29" s="100"/>
      <c r="YL29" s="100"/>
      <c r="YM29" s="100"/>
      <c r="YN29" s="100"/>
      <c r="YO29" s="100"/>
      <c r="YP29" s="100"/>
      <c r="YQ29" s="100"/>
      <c r="YR29" s="100"/>
      <c r="YS29" s="100"/>
      <c r="YT29" s="100"/>
      <c r="YU29" s="100"/>
      <c r="YV29" s="100"/>
      <c r="YW29" s="100"/>
      <c r="YX29" s="100"/>
      <c r="YY29" s="100"/>
      <c r="YZ29" s="100"/>
      <c r="ZA29" s="100"/>
      <c r="ZB29" s="100"/>
      <c r="ZC29" s="100"/>
      <c r="ZD29" s="100"/>
      <c r="ZE29" s="100"/>
      <c r="ZF29" s="100"/>
      <c r="ZG29" s="100"/>
      <c r="ZH29" s="100"/>
      <c r="ZI29" s="100"/>
      <c r="ZJ29" s="100"/>
      <c r="ZK29" s="100"/>
      <c r="ZL29" s="100"/>
      <c r="ZM29" s="100"/>
      <c r="ZN29" s="100"/>
      <c r="ZO29" s="100"/>
      <c r="ZP29" s="100"/>
      <c r="ZQ29" s="100"/>
      <c r="ZR29" s="100"/>
      <c r="ZS29" s="100"/>
      <c r="ZT29" s="100"/>
      <c r="ZU29" s="100"/>
      <c r="ZV29" s="100"/>
      <c r="ZW29" s="100"/>
      <c r="ZX29" s="100"/>
      <c r="ZY29" s="100"/>
      <c r="ZZ29" s="100"/>
    </row>
    <row r="30" spans="1:702" ht="15.95" customHeight="1" x14ac:dyDescent="0.25">
      <c r="A30" s="92">
        <v>74780</v>
      </c>
      <c r="B30" s="92" t="s">
        <v>343</v>
      </c>
      <c r="C30" s="121" t="s">
        <v>344</v>
      </c>
      <c r="D30" s="92">
        <v>7</v>
      </c>
      <c r="E30" s="92">
        <v>3</v>
      </c>
      <c r="F30" s="92" t="s">
        <v>341</v>
      </c>
      <c r="G30" s="92">
        <v>912</v>
      </c>
      <c r="H30" s="92">
        <v>11461</v>
      </c>
      <c r="I30" s="92" t="s">
        <v>345</v>
      </c>
      <c r="J30" s="92">
        <v>3</v>
      </c>
      <c r="K30" s="92" t="s">
        <v>12</v>
      </c>
      <c r="L30" s="93">
        <v>7507495</v>
      </c>
      <c r="M30" s="93">
        <v>7676989</v>
      </c>
      <c r="N30" s="93">
        <v>0</v>
      </c>
      <c r="O30" s="93">
        <v>7676989</v>
      </c>
      <c r="P30" s="93">
        <v>7326351.5999999996</v>
      </c>
      <c r="Q30" s="93">
        <v>-350637.40000000037</v>
      </c>
      <c r="R30" s="94">
        <v>0.95</v>
      </c>
      <c r="S30" s="93">
        <v>0</v>
      </c>
      <c r="T30" s="93">
        <v>0</v>
      </c>
      <c r="U30" s="94">
        <v>0</v>
      </c>
      <c r="V30" s="93">
        <v>0</v>
      </c>
      <c r="W30" s="93">
        <v>0</v>
      </c>
      <c r="X30" s="94">
        <v>0</v>
      </c>
      <c r="Y30" s="93">
        <v>0</v>
      </c>
      <c r="Z30" s="93">
        <v>0</v>
      </c>
      <c r="AA30" s="94">
        <v>0</v>
      </c>
      <c r="AB30" s="93">
        <v>0</v>
      </c>
      <c r="AC30" s="93">
        <v>0</v>
      </c>
      <c r="AD30" s="94">
        <v>0</v>
      </c>
      <c r="AE30" s="93">
        <v>0</v>
      </c>
      <c r="AF30" s="93">
        <v>0</v>
      </c>
      <c r="AG30" s="94">
        <v>0</v>
      </c>
      <c r="AH30" s="93">
        <v>0</v>
      </c>
      <c r="AI30" s="93">
        <v>0</v>
      </c>
      <c r="AJ30" s="94">
        <v>0</v>
      </c>
      <c r="AK30" s="93">
        <v>0</v>
      </c>
      <c r="AL30" s="93">
        <v>0</v>
      </c>
      <c r="AM30" s="94">
        <v>0</v>
      </c>
      <c r="AN30" s="93">
        <v>0</v>
      </c>
      <c r="AO30" s="93">
        <v>0</v>
      </c>
      <c r="AP30" s="94">
        <v>0</v>
      </c>
      <c r="AQ30" s="93">
        <v>0</v>
      </c>
      <c r="AR30" s="93">
        <v>0</v>
      </c>
      <c r="AS30" s="94">
        <v>0</v>
      </c>
      <c r="AT30" s="93">
        <v>0</v>
      </c>
      <c r="AU30" s="93">
        <v>0</v>
      </c>
      <c r="AV30" s="94">
        <v>0</v>
      </c>
      <c r="AW30" s="93">
        <v>0</v>
      </c>
      <c r="AX30" s="93">
        <v>0</v>
      </c>
      <c r="AY30" s="94">
        <v>0</v>
      </c>
      <c r="AZ30" s="93">
        <v>0</v>
      </c>
      <c r="BA30" s="93">
        <v>0</v>
      </c>
      <c r="BB30" s="94">
        <v>0</v>
      </c>
      <c r="BC30" s="93">
        <v>0</v>
      </c>
      <c r="BD30" s="93">
        <v>0</v>
      </c>
      <c r="BE30" s="94">
        <v>0</v>
      </c>
      <c r="BF30" s="93">
        <v>469989</v>
      </c>
      <c r="BG30" s="93">
        <v>468940.75</v>
      </c>
      <c r="BH30" s="94">
        <v>1</v>
      </c>
      <c r="BI30" s="93">
        <v>0</v>
      </c>
      <c r="BJ30" s="93">
        <v>0</v>
      </c>
      <c r="BK30" s="94">
        <v>0</v>
      </c>
      <c r="BL30" s="93">
        <v>0</v>
      </c>
      <c r="BM30" s="93">
        <v>0</v>
      </c>
      <c r="BN30" s="94">
        <v>0</v>
      </c>
      <c r="BO30" s="93">
        <v>6997000</v>
      </c>
      <c r="BP30" s="93">
        <v>6778306.7400000002</v>
      </c>
      <c r="BQ30" s="94">
        <v>0.97</v>
      </c>
      <c r="BR30" s="93">
        <v>0</v>
      </c>
      <c r="BS30" s="93">
        <v>0</v>
      </c>
      <c r="BT30" s="94">
        <v>0</v>
      </c>
      <c r="BU30" s="93">
        <v>210000</v>
      </c>
      <c r="BV30" s="93">
        <v>79104.11</v>
      </c>
      <c r="BW30" s="94">
        <v>0.38</v>
      </c>
      <c r="BX30" s="93">
        <v>0</v>
      </c>
      <c r="BY30" s="93">
        <v>0</v>
      </c>
      <c r="BZ30" s="94">
        <v>0</v>
      </c>
      <c r="CA30" s="93">
        <v>0</v>
      </c>
      <c r="CB30" s="93">
        <v>0</v>
      </c>
      <c r="CC30" s="94">
        <v>0</v>
      </c>
      <c r="CD30" s="93">
        <v>0</v>
      </c>
      <c r="CE30" s="93">
        <v>0</v>
      </c>
      <c r="CF30" s="94">
        <v>0</v>
      </c>
      <c r="CG30" s="93">
        <v>0</v>
      </c>
      <c r="CH30" s="93">
        <v>0</v>
      </c>
      <c r="CI30" s="94">
        <v>0</v>
      </c>
      <c r="CJ30" s="93">
        <v>0</v>
      </c>
      <c r="CK30" s="93">
        <v>0</v>
      </c>
      <c r="CL30" s="94">
        <v>0</v>
      </c>
      <c r="CM30" s="93">
        <v>0</v>
      </c>
      <c r="CN30" s="93">
        <v>0</v>
      </c>
      <c r="CO30" s="94">
        <v>0</v>
      </c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  <c r="DE30" s="93"/>
      <c r="DF30" s="93"/>
      <c r="DG30" s="93"/>
      <c r="DH30" s="93"/>
      <c r="DI30" s="93"/>
      <c r="DJ30" s="93"/>
      <c r="DK30" s="93"/>
      <c r="DL30" s="93"/>
      <c r="DM30" s="93"/>
      <c r="DN30" s="93"/>
      <c r="DO30" s="93"/>
      <c r="DP30" s="93"/>
      <c r="DQ30" s="93"/>
      <c r="DR30" s="93"/>
      <c r="DS30" s="93"/>
      <c r="DT30" s="93"/>
      <c r="DU30" s="93"/>
      <c r="DV30" s="93"/>
      <c r="DW30" s="93"/>
      <c r="DX30" s="93"/>
      <c r="DY30" s="93"/>
      <c r="DZ30" s="93"/>
      <c r="EA30" s="93"/>
      <c r="EB30" s="93"/>
      <c r="EC30" s="93"/>
      <c r="ED30" s="93"/>
      <c r="EE30" s="93"/>
      <c r="EF30" s="93"/>
      <c r="EG30" s="93"/>
      <c r="EH30" s="93"/>
      <c r="EI30" s="93"/>
      <c r="EJ30" s="93"/>
      <c r="EK30" s="93"/>
      <c r="EL30" s="93"/>
      <c r="EM30" s="93"/>
      <c r="EN30" s="93"/>
      <c r="EO30" s="93"/>
      <c r="EP30" s="93"/>
      <c r="EQ30" s="93"/>
      <c r="ER30" s="93"/>
      <c r="ES30" s="93"/>
      <c r="ET30" s="93"/>
      <c r="EU30" s="93"/>
      <c r="EV30" s="93"/>
      <c r="EW30" s="93"/>
      <c r="EX30" s="93"/>
      <c r="EY30" s="93"/>
      <c r="EZ30" s="93"/>
      <c r="FA30" s="93"/>
      <c r="FB30" s="93"/>
      <c r="FC30" s="93"/>
      <c r="FD30" s="93"/>
      <c r="FE30" s="93"/>
      <c r="FF30" s="93"/>
      <c r="FG30" s="93"/>
      <c r="FH30" s="93"/>
      <c r="FI30" s="93"/>
      <c r="FJ30" s="93"/>
      <c r="FK30" s="93"/>
      <c r="FL30" s="93"/>
      <c r="FM30" s="93"/>
      <c r="FN30" s="93"/>
      <c r="FO30" s="93"/>
      <c r="FP30" s="93"/>
      <c r="FQ30" s="93"/>
      <c r="FR30" s="93"/>
      <c r="FS30" s="93"/>
      <c r="FT30" s="93"/>
      <c r="FU30" s="93"/>
      <c r="FV30" s="93"/>
      <c r="FW30" s="93"/>
      <c r="FX30" s="93"/>
      <c r="FY30" s="93"/>
      <c r="FZ30" s="93"/>
      <c r="GA30" s="93"/>
      <c r="GB30" s="93"/>
      <c r="GC30" s="93"/>
      <c r="GD30" s="93"/>
      <c r="GE30" s="93"/>
      <c r="GF30" s="93"/>
      <c r="GG30" s="93"/>
      <c r="GH30" s="93"/>
      <c r="GI30" s="93"/>
      <c r="GJ30" s="93"/>
      <c r="GK30" s="93"/>
      <c r="GL30" s="93"/>
      <c r="GM30" s="93"/>
      <c r="GN30" s="93"/>
      <c r="GO30" s="93"/>
      <c r="GP30" s="93"/>
      <c r="GQ30" s="93"/>
      <c r="GR30" s="93"/>
      <c r="GS30" s="93"/>
      <c r="GT30" s="93"/>
      <c r="GU30" s="93"/>
      <c r="GV30" s="93"/>
      <c r="GW30" s="93"/>
      <c r="GX30" s="93"/>
      <c r="GY30" s="93"/>
      <c r="GZ30" s="93"/>
      <c r="HA30" s="93"/>
      <c r="HB30" s="93"/>
      <c r="HC30" s="93"/>
      <c r="HD30" s="93"/>
      <c r="HE30" s="93"/>
      <c r="HF30" s="93"/>
      <c r="HG30" s="93"/>
      <c r="HH30" s="93"/>
      <c r="HI30" s="93"/>
      <c r="HJ30" s="93"/>
      <c r="HK30" s="93"/>
      <c r="HL30" s="93"/>
      <c r="HM30" s="93"/>
      <c r="HN30" s="93"/>
      <c r="HO30" s="93"/>
      <c r="HP30" s="93"/>
      <c r="HQ30" s="93"/>
      <c r="HR30" s="93"/>
      <c r="HS30" s="93"/>
      <c r="HT30" s="93"/>
      <c r="HU30" s="93"/>
      <c r="HV30" s="93"/>
      <c r="HW30" s="93"/>
      <c r="HX30" s="93"/>
      <c r="HY30" s="93"/>
      <c r="HZ30" s="93"/>
      <c r="IA30" s="93"/>
      <c r="IB30" s="93"/>
      <c r="IC30" s="93"/>
      <c r="ID30" s="93"/>
      <c r="IE30" s="93"/>
      <c r="IF30" s="93"/>
      <c r="IG30" s="93"/>
      <c r="IH30" s="93"/>
      <c r="II30" s="93"/>
      <c r="IJ30" s="93"/>
      <c r="IK30" s="93"/>
      <c r="IL30" s="93"/>
      <c r="IM30" s="93"/>
      <c r="IN30" s="93"/>
      <c r="IO30" s="93"/>
      <c r="IP30" s="93"/>
      <c r="IQ30" s="93"/>
      <c r="IR30" s="93"/>
      <c r="IS30" s="93"/>
      <c r="IT30" s="93"/>
      <c r="IU30" s="93"/>
      <c r="IV30" s="93"/>
      <c r="IW30" s="93"/>
      <c r="IX30" s="93"/>
      <c r="IY30" s="93"/>
      <c r="IZ30" s="93"/>
      <c r="JA30" s="93"/>
      <c r="JB30" s="93"/>
      <c r="JC30" s="93"/>
      <c r="JD30" s="93"/>
      <c r="JE30" s="93"/>
      <c r="JF30" s="93"/>
      <c r="JG30" s="93"/>
      <c r="JH30" s="93"/>
      <c r="JI30" s="93"/>
      <c r="JJ30" s="93"/>
      <c r="JK30" s="93"/>
      <c r="JL30" s="93"/>
      <c r="JM30" s="93"/>
      <c r="JN30" s="93"/>
      <c r="JO30" s="93"/>
      <c r="JP30" s="93"/>
      <c r="JQ30" s="93"/>
      <c r="JR30" s="93"/>
      <c r="JS30" s="93"/>
      <c r="JT30" s="93"/>
      <c r="JU30" s="93"/>
      <c r="JV30" s="93"/>
      <c r="JW30" s="93"/>
      <c r="JX30" s="93"/>
      <c r="JY30" s="93"/>
      <c r="JZ30" s="93"/>
      <c r="KA30" s="93"/>
      <c r="KB30" s="93"/>
      <c r="KC30" s="93"/>
      <c r="KD30" s="93"/>
      <c r="KE30" s="93"/>
      <c r="KF30" s="93"/>
      <c r="KG30" s="93"/>
      <c r="KH30" s="93"/>
      <c r="KI30" s="93"/>
      <c r="KJ30" s="93"/>
      <c r="KK30" s="93"/>
      <c r="KL30" s="93"/>
      <c r="KM30" s="93"/>
      <c r="KN30" s="93"/>
      <c r="KO30" s="93"/>
      <c r="KP30" s="93"/>
      <c r="KQ30" s="93"/>
      <c r="KR30" s="93"/>
      <c r="KS30" s="93"/>
      <c r="KT30" s="93"/>
      <c r="KU30" s="93"/>
      <c r="KV30" s="93"/>
      <c r="KW30" s="93"/>
      <c r="KX30" s="93"/>
      <c r="KY30" s="93"/>
      <c r="KZ30" s="93"/>
      <c r="LA30" s="93"/>
      <c r="LB30" s="93"/>
      <c r="LC30" s="93"/>
      <c r="LD30" s="93"/>
      <c r="LE30" s="93"/>
      <c r="LF30" s="93"/>
      <c r="LG30" s="93"/>
      <c r="LH30" s="93"/>
      <c r="LI30" s="93"/>
      <c r="LJ30" s="93"/>
      <c r="LK30" s="93"/>
      <c r="LL30" s="93"/>
      <c r="LM30" s="93"/>
      <c r="LN30" s="93"/>
      <c r="LO30" s="93"/>
      <c r="LP30" s="93"/>
      <c r="LQ30" s="93"/>
      <c r="LR30" s="93"/>
      <c r="LS30" s="93"/>
      <c r="LT30" s="93"/>
      <c r="LU30" s="93"/>
      <c r="LV30" s="93"/>
      <c r="LW30" s="93"/>
      <c r="LX30" s="93"/>
      <c r="LY30" s="93"/>
      <c r="LZ30" s="93"/>
      <c r="MA30" s="93"/>
      <c r="MB30" s="93"/>
      <c r="MC30" s="93"/>
      <c r="MD30" s="93"/>
      <c r="ME30" s="93"/>
      <c r="MF30" s="93"/>
      <c r="MG30" s="93"/>
      <c r="MH30" s="93"/>
      <c r="MI30" s="93"/>
      <c r="MJ30" s="93"/>
      <c r="MK30" s="93"/>
      <c r="ML30" s="93"/>
      <c r="MM30" s="93"/>
      <c r="MN30" s="93"/>
      <c r="MO30" s="93"/>
      <c r="MP30" s="93"/>
      <c r="MQ30" s="93"/>
      <c r="MR30" s="93"/>
      <c r="MS30" s="93"/>
      <c r="MT30" s="93"/>
      <c r="MU30" s="93"/>
      <c r="MV30" s="93"/>
      <c r="MW30" s="93"/>
      <c r="MX30" s="93"/>
      <c r="MY30" s="93"/>
      <c r="MZ30" s="93"/>
      <c r="NA30" s="93"/>
      <c r="NB30" s="93"/>
      <c r="NC30" s="93"/>
      <c r="ND30" s="93"/>
      <c r="NE30" s="93"/>
      <c r="NF30" s="93"/>
      <c r="NG30" s="93"/>
      <c r="NH30" s="93"/>
      <c r="NI30" s="93"/>
      <c r="NJ30" s="93"/>
      <c r="NK30" s="93"/>
      <c r="NL30" s="93"/>
      <c r="NM30" s="93"/>
      <c r="NN30" s="93"/>
      <c r="NO30" s="93"/>
      <c r="NP30" s="93"/>
      <c r="NQ30" s="93"/>
      <c r="NR30" s="93"/>
      <c r="NS30" s="93"/>
      <c r="NT30" s="93"/>
      <c r="NU30" s="93"/>
      <c r="NV30" s="93"/>
      <c r="NW30" s="93"/>
      <c r="NX30" s="93"/>
      <c r="NY30" s="93"/>
      <c r="NZ30" s="93"/>
      <c r="OA30" s="93"/>
      <c r="OB30" s="93"/>
      <c r="OC30" s="93"/>
      <c r="OD30" s="93"/>
      <c r="OE30" s="93"/>
      <c r="OF30" s="93"/>
      <c r="OG30" s="93"/>
      <c r="OH30" s="93"/>
      <c r="OI30" s="93"/>
      <c r="OJ30" s="93"/>
      <c r="OK30" s="93"/>
      <c r="OL30" s="93"/>
      <c r="OM30" s="93"/>
      <c r="ON30" s="93"/>
      <c r="OO30" s="93"/>
      <c r="OP30" s="93"/>
      <c r="OQ30" s="93"/>
      <c r="OR30" s="93"/>
      <c r="OS30" s="93"/>
      <c r="OT30" s="93"/>
      <c r="OU30" s="93"/>
      <c r="OV30" s="93"/>
      <c r="OW30" s="93"/>
      <c r="OX30" s="93"/>
      <c r="OY30" s="93"/>
      <c r="OZ30" s="93"/>
      <c r="PA30" s="93"/>
      <c r="PB30" s="93"/>
      <c r="PC30" s="93"/>
      <c r="PD30" s="93"/>
      <c r="PE30" s="93"/>
      <c r="PF30" s="93"/>
      <c r="PG30" s="93"/>
      <c r="PH30" s="93"/>
      <c r="PI30" s="93"/>
      <c r="PJ30" s="93"/>
      <c r="PK30" s="93"/>
      <c r="PL30" s="93"/>
      <c r="PM30" s="93"/>
      <c r="PN30" s="93"/>
      <c r="PO30" s="93"/>
      <c r="PP30" s="93"/>
      <c r="PQ30" s="93"/>
      <c r="PR30" s="93"/>
      <c r="PS30" s="93"/>
      <c r="PT30" s="93"/>
      <c r="PU30" s="93"/>
      <c r="PV30" s="93"/>
      <c r="PW30" s="93"/>
      <c r="PX30" s="93"/>
      <c r="PY30" s="93"/>
      <c r="PZ30" s="93"/>
      <c r="QA30" s="93"/>
      <c r="QB30" s="93"/>
      <c r="QC30" s="93"/>
      <c r="QD30" s="93"/>
      <c r="QE30" s="93"/>
      <c r="QF30" s="93"/>
      <c r="QG30" s="93"/>
      <c r="QH30" s="93"/>
      <c r="QI30" s="93"/>
      <c r="QJ30" s="93"/>
      <c r="QK30" s="93"/>
      <c r="QL30" s="93"/>
      <c r="QM30" s="93"/>
      <c r="QN30" s="93"/>
      <c r="QO30" s="93"/>
      <c r="QP30" s="93"/>
      <c r="QQ30" s="93"/>
      <c r="QR30" s="93"/>
      <c r="QS30" s="93"/>
      <c r="QT30" s="93"/>
      <c r="QU30" s="93"/>
      <c r="QV30" s="93"/>
      <c r="QW30" s="93"/>
      <c r="QX30" s="93"/>
      <c r="QY30" s="93"/>
      <c r="QZ30" s="93"/>
      <c r="RA30" s="93"/>
      <c r="RB30" s="93"/>
      <c r="RC30" s="93"/>
      <c r="RD30" s="93"/>
      <c r="RE30" s="93"/>
      <c r="RF30" s="93"/>
      <c r="RG30" s="93"/>
      <c r="RH30" s="93"/>
      <c r="RI30" s="93"/>
      <c r="RJ30" s="93"/>
      <c r="RK30" s="93"/>
      <c r="RL30" s="93"/>
      <c r="RM30" s="93"/>
      <c r="RN30" s="93"/>
      <c r="RO30" s="93"/>
      <c r="RP30" s="93"/>
      <c r="RQ30" s="93"/>
      <c r="RR30" s="93"/>
      <c r="RS30" s="93"/>
      <c r="RT30" s="93"/>
      <c r="RU30" s="93"/>
      <c r="RV30" s="93"/>
      <c r="RW30" s="93"/>
      <c r="RX30" s="93"/>
      <c r="RY30" s="93"/>
      <c r="RZ30" s="93"/>
      <c r="SA30" s="93"/>
      <c r="SB30" s="93"/>
      <c r="SC30" s="93"/>
      <c r="SD30" s="93"/>
      <c r="SE30" s="93"/>
      <c r="SF30" s="93"/>
      <c r="SG30" s="93"/>
      <c r="SH30" s="93"/>
      <c r="SI30" s="93"/>
      <c r="SJ30" s="93"/>
      <c r="SK30" s="93"/>
      <c r="SL30" s="93"/>
      <c r="SM30" s="93"/>
      <c r="SN30" s="93"/>
      <c r="SO30" s="93"/>
      <c r="SP30" s="93"/>
      <c r="SQ30" s="93"/>
      <c r="SR30" s="93"/>
      <c r="SS30" s="93"/>
      <c r="ST30" s="93"/>
      <c r="SU30" s="93"/>
      <c r="SV30" s="93"/>
      <c r="SW30" s="93"/>
      <c r="SX30" s="93"/>
      <c r="SY30" s="93"/>
      <c r="SZ30" s="93"/>
      <c r="TA30" s="93"/>
      <c r="TB30" s="93"/>
      <c r="TC30" s="93"/>
      <c r="TD30" s="93"/>
      <c r="TE30" s="93"/>
      <c r="TF30" s="93"/>
      <c r="TG30" s="93"/>
      <c r="TH30" s="93"/>
      <c r="TI30" s="93"/>
      <c r="TJ30" s="93"/>
      <c r="TK30" s="93"/>
      <c r="TL30" s="93"/>
      <c r="TM30" s="93"/>
      <c r="TN30" s="93"/>
      <c r="TO30" s="93"/>
      <c r="TP30" s="93"/>
      <c r="TQ30" s="93"/>
      <c r="TR30" s="93"/>
      <c r="TS30" s="93"/>
      <c r="TT30" s="93"/>
      <c r="TU30" s="93"/>
      <c r="TV30" s="93"/>
      <c r="TW30" s="93"/>
      <c r="TX30" s="93"/>
      <c r="TY30" s="93"/>
      <c r="TZ30" s="93"/>
      <c r="UA30" s="93"/>
      <c r="UB30" s="93"/>
      <c r="UC30" s="93"/>
      <c r="UD30" s="93"/>
      <c r="UE30" s="93"/>
      <c r="UF30" s="93"/>
      <c r="UG30" s="93"/>
      <c r="UH30" s="93"/>
      <c r="UI30" s="93"/>
      <c r="UJ30" s="93"/>
      <c r="UK30" s="93"/>
      <c r="UL30" s="93"/>
      <c r="UM30" s="93"/>
      <c r="UN30" s="93"/>
      <c r="UO30" s="93"/>
      <c r="UP30" s="93"/>
      <c r="UQ30" s="93"/>
      <c r="UR30" s="93"/>
      <c r="US30" s="93"/>
      <c r="UT30" s="93"/>
      <c r="UU30" s="93"/>
      <c r="UV30" s="93"/>
      <c r="UW30" s="93"/>
      <c r="UX30" s="93"/>
      <c r="UY30" s="93"/>
      <c r="UZ30" s="93"/>
      <c r="VA30" s="93"/>
      <c r="VB30" s="93"/>
      <c r="VC30" s="93"/>
      <c r="VD30" s="93"/>
      <c r="VE30" s="93"/>
      <c r="VF30" s="93"/>
      <c r="VG30" s="93"/>
      <c r="VH30" s="93"/>
      <c r="VI30" s="93"/>
      <c r="VJ30" s="93"/>
      <c r="VK30" s="93"/>
      <c r="VL30" s="93"/>
      <c r="VM30" s="93"/>
      <c r="VN30" s="93"/>
      <c r="VO30" s="93"/>
      <c r="VP30" s="93"/>
      <c r="VQ30" s="93"/>
      <c r="VR30" s="93"/>
      <c r="VS30" s="93"/>
      <c r="VT30" s="93"/>
      <c r="VU30" s="93"/>
      <c r="VV30" s="93"/>
      <c r="VW30" s="93"/>
      <c r="VX30" s="93"/>
      <c r="VY30" s="93"/>
      <c r="VZ30" s="93"/>
      <c r="WA30" s="93"/>
      <c r="WB30" s="93"/>
      <c r="WC30" s="93"/>
      <c r="WD30" s="93"/>
      <c r="WE30" s="93"/>
      <c r="WF30" s="93"/>
      <c r="WG30" s="93"/>
      <c r="WH30" s="93"/>
      <c r="WI30" s="93"/>
      <c r="WJ30" s="93"/>
      <c r="WK30" s="93"/>
      <c r="WL30" s="93"/>
      <c r="WM30" s="93"/>
      <c r="WN30" s="93"/>
      <c r="WO30" s="93"/>
      <c r="WP30" s="93"/>
      <c r="WQ30" s="93"/>
      <c r="WR30" s="93"/>
      <c r="WS30" s="93"/>
      <c r="WT30" s="93"/>
      <c r="WU30" s="93"/>
      <c r="WV30" s="93"/>
      <c r="WW30" s="93"/>
      <c r="WX30" s="93"/>
      <c r="WY30" s="93"/>
      <c r="WZ30" s="93"/>
      <c r="XA30" s="93"/>
      <c r="XB30" s="93"/>
      <c r="XC30" s="93"/>
      <c r="XD30" s="93"/>
      <c r="XE30" s="93"/>
      <c r="XF30" s="93"/>
      <c r="XG30" s="93"/>
      <c r="XH30" s="93"/>
      <c r="XI30" s="93"/>
      <c r="XJ30" s="93"/>
      <c r="XK30" s="93"/>
      <c r="XL30" s="93"/>
      <c r="XM30" s="93"/>
      <c r="XN30" s="93"/>
      <c r="XO30" s="93"/>
      <c r="XP30" s="93"/>
      <c r="XQ30" s="93"/>
      <c r="XR30" s="93"/>
      <c r="XS30" s="93"/>
      <c r="XT30" s="93"/>
      <c r="XU30" s="93"/>
      <c r="XV30" s="93"/>
      <c r="XW30" s="93"/>
      <c r="XX30" s="93"/>
      <c r="XY30" s="93"/>
      <c r="XZ30" s="93"/>
      <c r="YA30" s="93"/>
      <c r="YB30" s="93"/>
      <c r="YC30" s="93"/>
      <c r="YD30" s="93"/>
      <c r="YE30" s="93"/>
      <c r="YF30" s="93"/>
      <c r="YG30" s="93"/>
      <c r="YH30" s="93"/>
      <c r="YI30" s="93"/>
      <c r="YJ30" s="93"/>
      <c r="YK30" s="93"/>
      <c r="YL30" s="93"/>
      <c r="YM30" s="93"/>
      <c r="YN30" s="93"/>
      <c r="YO30" s="93"/>
      <c r="YP30" s="93"/>
      <c r="YQ30" s="93"/>
      <c r="YR30" s="93"/>
      <c r="YS30" s="93"/>
      <c r="YT30" s="93"/>
      <c r="YU30" s="93"/>
      <c r="YV30" s="93"/>
      <c r="YW30" s="93"/>
      <c r="YX30" s="93"/>
      <c r="YY30" s="93"/>
      <c r="YZ30" s="93"/>
      <c r="ZA30" s="93"/>
      <c r="ZB30" s="93"/>
      <c r="ZC30" s="93"/>
      <c r="ZD30" s="93"/>
      <c r="ZE30" s="93"/>
      <c r="ZF30" s="93"/>
      <c r="ZG30" s="93"/>
      <c r="ZH30" s="93"/>
      <c r="ZI30" s="93"/>
      <c r="ZJ30" s="93"/>
      <c r="ZK30" s="93"/>
      <c r="ZL30" s="93"/>
      <c r="ZM30" s="93"/>
      <c r="ZN30" s="93"/>
      <c r="ZO30" s="93"/>
      <c r="ZP30" s="93"/>
      <c r="ZQ30" s="93"/>
      <c r="ZR30" s="93"/>
      <c r="ZS30" s="93"/>
      <c r="ZT30" s="93"/>
      <c r="ZU30" s="93"/>
      <c r="ZV30" s="93"/>
      <c r="ZW30" s="93"/>
      <c r="ZX30" s="93"/>
      <c r="ZY30" s="93"/>
      <c r="ZZ30" s="93"/>
    </row>
    <row r="31" spans="1:702" s="131" customFormat="1" ht="15.95" customHeight="1" x14ac:dyDescent="0.25">
      <c r="A31" s="127">
        <v>74785</v>
      </c>
      <c r="B31" s="127" t="s">
        <v>343</v>
      </c>
      <c r="C31" s="128" t="s">
        <v>347</v>
      </c>
      <c r="D31" s="127">
        <v>7</v>
      </c>
      <c r="E31" s="127">
        <v>3</v>
      </c>
      <c r="F31" s="127" t="s">
        <v>341</v>
      </c>
      <c r="G31" s="127">
        <v>912</v>
      </c>
      <c r="H31" s="127">
        <v>11461</v>
      </c>
      <c r="I31" s="127" t="s">
        <v>345</v>
      </c>
      <c r="J31" s="127">
        <v>31</v>
      </c>
      <c r="K31" s="127" t="s">
        <v>13</v>
      </c>
      <c r="L31" s="129">
        <v>6754600</v>
      </c>
      <c r="M31" s="129">
        <v>6905800</v>
      </c>
      <c r="N31" s="129">
        <v>0</v>
      </c>
      <c r="O31" s="129">
        <v>6905800</v>
      </c>
      <c r="P31" s="129">
        <v>6637694.1200000001</v>
      </c>
      <c r="Q31" s="129">
        <v>-268105.87999999989</v>
      </c>
      <c r="R31" s="130">
        <v>0.96</v>
      </c>
      <c r="S31" s="129">
        <v>0</v>
      </c>
      <c r="T31" s="129">
        <v>0</v>
      </c>
      <c r="U31" s="130">
        <v>0</v>
      </c>
      <c r="V31" s="129">
        <v>0</v>
      </c>
      <c r="W31" s="129">
        <v>0</v>
      </c>
      <c r="X31" s="130">
        <v>0</v>
      </c>
      <c r="Y31" s="129">
        <v>0</v>
      </c>
      <c r="Z31" s="129">
        <v>0</v>
      </c>
      <c r="AA31" s="130">
        <v>0</v>
      </c>
      <c r="AB31" s="129">
        <v>0</v>
      </c>
      <c r="AC31" s="129">
        <v>0</v>
      </c>
      <c r="AD31" s="130">
        <v>0</v>
      </c>
      <c r="AE31" s="129">
        <v>0</v>
      </c>
      <c r="AF31" s="129">
        <v>0</v>
      </c>
      <c r="AG31" s="130">
        <v>0</v>
      </c>
      <c r="AH31" s="129">
        <v>0</v>
      </c>
      <c r="AI31" s="129">
        <v>0</v>
      </c>
      <c r="AJ31" s="130">
        <v>0</v>
      </c>
      <c r="AK31" s="129">
        <v>0</v>
      </c>
      <c r="AL31" s="129">
        <v>0</v>
      </c>
      <c r="AM31" s="130">
        <v>0</v>
      </c>
      <c r="AN31" s="129">
        <v>0</v>
      </c>
      <c r="AO31" s="129">
        <v>0</v>
      </c>
      <c r="AP31" s="130">
        <v>0</v>
      </c>
      <c r="AQ31" s="129">
        <v>0</v>
      </c>
      <c r="AR31" s="129">
        <v>0</v>
      </c>
      <c r="AS31" s="130">
        <v>0</v>
      </c>
      <c r="AT31" s="129">
        <v>0</v>
      </c>
      <c r="AU31" s="129">
        <v>0</v>
      </c>
      <c r="AV31" s="130">
        <v>0</v>
      </c>
      <c r="AW31" s="129">
        <v>0</v>
      </c>
      <c r="AX31" s="129">
        <v>0</v>
      </c>
      <c r="AY31" s="130">
        <v>0</v>
      </c>
      <c r="AZ31" s="129">
        <v>0</v>
      </c>
      <c r="BA31" s="129">
        <v>0</v>
      </c>
      <c r="BB31" s="130">
        <v>0</v>
      </c>
      <c r="BC31" s="129">
        <v>0</v>
      </c>
      <c r="BD31" s="129">
        <v>0</v>
      </c>
      <c r="BE31" s="130">
        <v>0</v>
      </c>
      <c r="BF31" s="129">
        <v>0</v>
      </c>
      <c r="BG31" s="129">
        <v>0</v>
      </c>
      <c r="BH31" s="130">
        <v>0</v>
      </c>
      <c r="BI31" s="129">
        <v>0</v>
      </c>
      <c r="BJ31" s="129">
        <v>0</v>
      </c>
      <c r="BK31" s="130">
        <v>0</v>
      </c>
      <c r="BL31" s="129">
        <v>0</v>
      </c>
      <c r="BM31" s="129">
        <v>0</v>
      </c>
      <c r="BN31" s="130">
        <v>0</v>
      </c>
      <c r="BO31" s="129">
        <v>6794000</v>
      </c>
      <c r="BP31" s="129">
        <v>6595944.9500000002</v>
      </c>
      <c r="BQ31" s="130">
        <v>0.97</v>
      </c>
      <c r="BR31" s="129">
        <v>0</v>
      </c>
      <c r="BS31" s="129">
        <v>0</v>
      </c>
      <c r="BT31" s="130">
        <v>0</v>
      </c>
      <c r="BU31" s="129">
        <v>111800</v>
      </c>
      <c r="BV31" s="129">
        <v>41749.17</v>
      </c>
      <c r="BW31" s="130">
        <v>0.37</v>
      </c>
      <c r="BX31" s="129">
        <v>0</v>
      </c>
      <c r="BY31" s="129">
        <v>0</v>
      </c>
      <c r="BZ31" s="130">
        <v>0</v>
      </c>
      <c r="CA31" s="129">
        <v>0</v>
      </c>
      <c r="CB31" s="129">
        <v>0</v>
      </c>
      <c r="CC31" s="130">
        <v>0</v>
      </c>
      <c r="CD31" s="129">
        <v>0</v>
      </c>
      <c r="CE31" s="129">
        <v>0</v>
      </c>
      <c r="CF31" s="130">
        <v>0</v>
      </c>
      <c r="CG31" s="129">
        <v>0</v>
      </c>
      <c r="CH31" s="129">
        <v>0</v>
      </c>
      <c r="CI31" s="130">
        <v>0</v>
      </c>
      <c r="CJ31" s="129">
        <v>0</v>
      </c>
      <c r="CK31" s="129">
        <v>0</v>
      </c>
      <c r="CL31" s="130">
        <v>0</v>
      </c>
      <c r="CM31" s="129">
        <v>0</v>
      </c>
      <c r="CN31" s="129">
        <v>0</v>
      </c>
      <c r="CO31" s="130">
        <v>0</v>
      </c>
      <c r="CP31" s="129"/>
      <c r="CQ31" s="129"/>
      <c r="CR31" s="129"/>
      <c r="CS31" s="129"/>
      <c r="CT31" s="129"/>
      <c r="CU31" s="129"/>
      <c r="CV31" s="129"/>
      <c r="CW31" s="129"/>
      <c r="CX31" s="129"/>
      <c r="CY31" s="129"/>
      <c r="CZ31" s="129"/>
      <c r="DA31" s="129"/>
      <c r="DB31" s="129"/>
      <c r="DC31" s="129"/>
      <c r="DD31" s="129"/>
      <c r="DE31" s="129"/>
      <c r="DF31" s="129"/>
      <c r="DG31" s="129"/>
      <c r="DH31" s="129"/>
      <c r="DI31" s="129"/>
      <c r="DJ31" s="129"/>
      <c r="DK31" s="129"/>
      <c r="DL31" s="129"/>
      <c r="DM31" s="129"/>
      <c r="DN31" s="129"/>
      <c r="DO31" s="129"/>
      <c r="DP31" s="129"/>
      <c r="DQ31" s="129"/>
      <c r="DR31" s="129"/>
      <c r="DS31" s="129"/>
      <c r="DT31" s="129"/>
      <c r="DU31" s="129"/>
      <c r="DV31" s="129"/>
      <c r="DW31" s="129"/>
      <c r="DX31" s="129"/>
      <c r="DY31" s="129"/>
      <c r="DZ31" s="129"/>
      <c r="EA31" s="129"/>
      <c r="EB31" s="129"/>
      <c r="EC31" s="129"/>
      <c r="ED31" s="129"/>
      <c r="EE31" s="129"/>
      <c r="EF31" s="129"/>
      <c r="EG31" s="129"/>
      <c r="EH31" s="129"/>
      <c r="EI31" s="129"/>
      <c r="EJ31" s="129"/>
      <c r="EK31" s="129"/>
      <c r="EL31" s="129"/>
      <c r="EM31" s="129"/>
      <c r="EN31" s="129"/>
      <c r="EO31" s="129"/>
      <c r="EP31" s="129"/>
      <c r="EQ31" s="129"/>
      <c r="ER31" s="129"/>
      <c r="ES31" s="129"/>
      <c r="ET31" s="129"/>
      <c r="EU31" s="129"/>
      <c r="EV31" s="129"/>
      <c r="EW31" s="129"/>
      <c r="EX31" s="129"/>
      <c r="EY31" s="129"/>
      <c r="EZ31" s="129"/>
      <c r="FA31" s="129"/>
      <c r="FB31" s="129"/>
      <c r="FC31" s="129"/>
      <c r="FD31" s="129"/>
      <c r="FE31" s="129"/>
      <c r="FF31" s="129"/>
      <c r="FG31" s="129"/>
      <c r="FH31" s="129"/>
      <c r="FI31" s="129"/>
      <c r="FJ31" s="129"/>
      <c r="FK31" s="129"/>
      <c r="FL31" s="129"/>
      <c r="FM31" s="129"/>
      <c r="FN31" s="129"/>
      <c r="FO31" s="129"/>
      <c r="FP31" s="129"/>
      <c r="FQ31" s="129"/>
      <c r="FR31" s="129"/>
      <c r="FS31" s="129"/>
      <c r="FT31" s="129"/>
      <c r="FU31" s="129"/>
      <c r="FV31" s="129"/>
      <c r="FW31" s="129"/>
      <c r="FX31" s="129"/>
      <c r="FY31" s="129"/>
      <c r="FZ31" s="129"/>
      <c r="GA31" s="129"/>
      <c r="GB31" s="129"/>
      <c r="GC31" s="129"/>
      <c r="GD31" s="129"/>
      <c r="GE31" s="129"/>
      <c r="GF31" s="129"/>
      <c r="GG31" s="129"/>
      <c r="GH31" s="129"/>
      <c r="GI31" s="129"/>
      <c r="GJ31" s="129"/>
      <c r="GK31" s="129"/>
      <c r="GL31" s="129"/>
      <c r="GM31" s="129"/>
      <c r="GN31" s="129"/>
      <c r="GO31" s="129"/>
      <c r="GP31" s="129"/>
      <c r="GQ31" s="129"/>
      <c r="GR31" s="129"/>
      <c r="GS31" s="129"/>
      <c r="GT31" s="129"/>
      <c r="GU31" s="129"/>
      <c r="GV31" s="129"/>
      <c r="GW31" s="129"/>
      <c r="GX31" s="129"/>
      <c r="GY31" s="129"/>
      <c r="GZ31" s="129"/>
      <c r="HA31" s="129"/>
      <c r="HB31" s="129"/>
      <c r="HC31" s="129"/>
      <c r="HD31" s="129"/>
      <c r="HE31" s="129"/>
      <c r="HF31" s="129"/>
      <c r="HG31" s="129"/>
      <c r="HH31" s="129"/>
      <c r="HI31" s="129"/>
      <c r="HJ31" s="129"/>
      <c r="HK31" s="129"/>
      <c r="HL31" s="129"/>
      <c r="HM31" s="129"/>
      <c r="HN31" s="129"/>
      <c r="HO31" s="129"/>
      <c r="HP31" s="129"/>
      <c r="HQ31" s="129"/>
      <c r="HR31" s="129"/>
      <c r="HS31" s="129"/>
      <c r="HT31" s="129"/>
      <c r="HU31" s="129"/>
      <c r="HV31" s="129"/>
      <c r="HW31" s="129"/>
      <c r="HX31" s="129"/>
      <c r="HY31" s="129"/>
      <c r="HZ31" s="129"/>
      <c r="IA31" s="129"/>
      <c r="IB31" s="129"/>
      <c r="IC31" s="129"/>
      <c r="ID31" s="129"/>
      <c r="IE31" s="129"/>
      <c r="IF31" s="129"/>
      <c r="IG31" s="129"/>
      <c r="IH31" s="129"/>
      <c r="II31" s="129"/>
      <c r="IJ31" s="129"/>
      <c r="IK31" s="129"/>
      <c r="IL31" s="129"/>
      <c r="IM31" s="129"/>
      <c r="IN31" s="129"/>
      <c r="IO31" s="129"/>
      <c r="IP31" s="129"/>
      <c r="IQ31" s="129"/>
      <c r="IR31" s="129"/>
      <c r="IS31" s="129"/>
      <c r="IT31" s="129"/>
      <c r="IU31" s="129"/>
      <c r="IV31" s="129"/>
      <c r="IW31" s="129"/>
      <c r="IX31" s="129"/>
      <c r="IY31" s="129"/>
      <c r="IZ31" s="129"/>
      <c r="JA31" s="129"/>
      <c r="JB31" s="129"/>
      <c r="JC31" s="129"/>
      <c r="JD31" s="129"/>
      <c r="JE31" s="129"/>
      <c r="JF31" s="129"/>
      <c r="JG31" s="129"/>
      <c r="JH31" s="129"/>
      <c r="JI31" s="129"/>
      <c r="JJ31" s="129"/>
      <c r="JK31" s="129"/>
      <c r="JL31" s="129"/>
      <c r="JM31" s="129"/>
      <c r="JN31" s="129"/>
      <c r="JO31" s="129"/>
      <c r="JP31" s="129"/>
      <c r="JQ31" s="129"/>
      <c r="JR31" s="129"/>
      <c r="JS31" s="129"/>
      <c r="JT31" s="129"/>
      <c r="JU31" s="129"/>
      <c r="JV31" s="129"/>
      <c r="JW31" s="129"/>
      <c r="JX31" s="129"/>
      <c r="JY31" s="129"/>
      <c r="JZ31" s="129"/>
      <c r="KA31" s="129"/>
      <c r="KB31" s="129"/>
      <c r="KC31" s="129"/>
      <c r="KD31" s="129"/>
      <c r="KE31" s="129"/>
      <c r="KF31" s="129"/>
      <c r="KG31" s="129"/>
      <c r="KH31" s="129"/>
      <c r="KI31" s="129"/>
      <c r="KJ31" s="129"/>
      <c r="KK31" s="129"/>
      <c r="KL31" s="129"/>
      <c r="KM31" s="129"/>
      <c r="KN31" s="129"/>
      <c r="KO31" s="129"/>
      <c r="KP31" s="129"/>
      <c r="KQ31" s="129"/>
      <c r="KR31" s="129"/>
      <c r="KS31" s="129"/>
      <c r="KT31" s="129"/>
      <c r="KU31" s="129"/>
      <c r="KV31" s="129"/>
      <c r="KW31" s="129"/>
      <c r="KX31" s="129"/>
      <c r="KY31" s="129"/>
      <c r="KZ31" s="129"/>
      <c r="LA31" s="129"/>
      <c r="LB31" s="129"/>
      <c r="LC31" s="129"/>
      <c r="LD31" s="129"/>
      <c r="LE31" s="129"/>
      <c r="LF31" s="129"/>
      <c r="LG31" s="129"/>
      <c r="LH31" s="129"/>
      <c r="LI31" s="129"/>
      <c r="LJ31" s="129"/>
      <c r="LK31" s="129"/>
      <c r="LL31" s="129"/>
      <c r="LM31" s="129"/>
      <c r="LN31" s="129"/>
      <c r="LO31" s="129"/>
      <c r="LP31" s="129"/>
      <c r="LQ31" s="129"/>
      <c r="LR31" s="129"/>
      <c r="LS31" s="129"/>
      <c r="LT31" s="129"/>
      <c r="LU31" s="129"/>
      <c r="LV31" s="129"/>
      <c r="LW31" s="129"/>
      <c r="LX31" s="129"/>
      <c r="LY31" s="129"/>
      <c r="LZ31" s="129"/>
      <c r="MA31" s="129"/>
      <c r="MB31" s="129"/>
      <c r="MC31" s="129"/>
      <c r="MD31" s="129"/>
      <c r="ME31" s="129"/>
      <c r="MF31" s="129"/>
      <c r="MG31" s="129"/>
      <c r="MH31" s="129"/>
      <c r="MI31" s="129"/>
      <c r="MJ31" s="129"/>
      <c r="MK31" s="129"/>
      <c r="ML31" s="129"/>
      <c r="MM31" s="129"/>
      <c r="MN31" s="129"/>
      <c r="MO31" s="129"/>
      <c r="MP31" s="129"/>
      <c r="MQ31" s="129"/>
      <c r="MR31" s="129"/>
      <c r="MS31" s="129"/>
      <c r="MT31" s="129"/>
      <c r="MU31" s="129"/>
      <c r="MV31" s="129"/>
      <c r="MW31" s="129"/>
      <c r="MX31" s="129"/>
      <c r="MY31" s="129"/>
      <c r="MZ31" s="129"/>
      <c r="NA31" s="129"/>
      <c r="NB31" s="129"/>
      <c r="NC31" s="129"/>
      <c r="ND31" s="129"/>
      <c r="NE31" s="129"/>
      <c r="NF31" s="129"/>
      <c r="NG31" s="129"/>
      <c r="NH31" s="129"/>
      <c r="NI31" s="129"/>
      <c r="NJ31" s="129"/>
      <c r="NK31" s="129"/>
      <c r="NL31" s="129"/>
      <c r="NM31" s="129"/>
      <c r="NN31" s="129"/>
      <c r="NO31" s="129"/>
      <c r="NP31" s="129"/>
      <c r="NQ31" s="129"/>
      <c r="NR31" s="129"/>
      <c r="NS31" s="129"/>
      <c r="NT31" s="129"/>
      <c r="NU31" s="129"/>
      <c r="NV31" s="129"/>
      <c r="NW31" s="129"/>
      <c r="NX31" s="129"/>
      <c r="NY31" s="129"/>
      <c r="NZ31" s="129"/>
      <c r="OA31" s="129"/>
      <c r="OB31" s="129"/>
      <c r="OC31" s="129"/>
      <c r="OD31" s="129"/>
      <c r="OE31" s="129"/>
      <c r="OF31" s="129"/>
      <c r="OG31" s="129"/>
      <c r="OH31" s="129"/>
      <c r="OI31" s="129"/>
      <c r="OJ31" s="129"/>
      <c r="OK31" s="129"/>
      <c r="OL31" s="129"/>
      <c r="OM31" s="129"/>
      <c r="ON31" s="129"/>
      <c r="OO31" s="129"/>
      <c r="OP31" s="129"/>
      <c r="OQ31" s="129"/>
      <c r="OR31" s="129"/>
      <c r="OS31" s="129"/>
      <c r="OT31" s="129"/>
      <c r="OU31" s="129"/>
      <c r="OV31" s="129"/>
      <c r="OW31" s="129"/>
      <c r="OX31" s="129"/>
      <c r="OY31" s="129"/>
      <c r="OZ31" s="129"/>
      <c r="PA31" s="129"/>
      <c r="PB31" s="129"/>
      <c r="PC31" s="129"/>
      <c r="PD31" s="129"/>
      <c r="PE31" s="129"/>
      <c r="PF31" s="129"/>
      <c r="PG31" s="129"/>
      <c r="PH31" s="129"/>
      <c r="PI31" s="129"/>
      <c r="PJ31" s="129"/>
      <c r="PK31" s="129"/>
      <c r="PL31" s="129"/>
      <c r="PM31" s="129"/>
      <c r="PN31" s="129"/>
      <c r="PO31" s="129"/>
      <c r="PP31" s="129"/>
      <c r="PQ31" s="129"/>
      <c r="PR31" s="129"/>
      <c r="PS31" s="129"/>
      <c r="PT31" s="129"/>
      <c r="PU31" s="129"/>
      <c r="PV31" s="129"/>
      <c r="PW31" s="129"/>
      <c r="PX31" s="129"/>
      <c r="PY31" s="129"/>
      <c r="PZ31" s="129"/>
      <c r="QA31" s="129"/>
      <c r="QB31" s="129"/>
      <c r="QC31" s="129"/>
      <c r="QD31" s="129"/>
      <c r="QE31" s="129"/>
      <c r="QF31" s="129"/>
      <c r="QG31" s="129"/>
      <c r="QH31" s="129"/>
      <c r="QI31" s="129"/>
      <c r="QJ31" s="129"/>
      <c r="QK31" s="129"/>
      <c r="QL31" s="129"/>
      <c r="QM31" s="129"/>
      <c r="QN31" s="129"/>
      <c r="QO31" s="129"/>
      <c r="QP31" s="129"/>
      <c r="QQ31" s="129"/>
      <c r="QR31" s="129"/>
      <c r="QS31" s="129"/>
      <c r="QT31" s="129"/>
      <c r="QU31" s="129"/>
      <c r="QV31" s="129"/>
      <c r="QW31" s="129"/>
      <c r="QX31" s="129"/>
      <c r="QY31" s="129"/>
      <c r="QZ31" s="129"/>
      <c r="RA31" s="129"/>
      <c r="RB31" s="129"/>
      <c r="RC31" s="129"/>
      <c r="RD31" s="129"/>
      <c r="RE31" s="129"/>
      <c r="RF31" s="129"/>
      <c r="RG31" s="129"/>
      <c r="RH31" s="129"/>
      <c r="RI31" s="129"/>
      <c r="RJ31" s="129"/>
      <c r="RK31" s="129"/>
      <c r="RL31" s="129"/>
      <c r="RM31" s="129"/>
      <c r="RN31" s="129"/>
      <c r="RO31" s="129"/>
      <c r="RP31" s="129"/>
      <c r="RQ31" s="129"/>
      <c r="RR31" s="129"/>
      <c r="RS31" s="129"/>
      <c r="RT31" s="129"/>
      <c r="RU31" s="129"/>
      <c r="RV31" s="129"/>
      <c r="RW31" s="129"/>
      <c r="RX31" s="129"/>
      <c r="RY31" s="129"/>
      <c r="RZ31" s="129"/>
      <c r="SA31" s="129"/>
      <c r="SB31" s="129"/>
      <c r="SC31" s="129"/>
      <c r="SD31" s="129"/>
      <c r="SE31" s="129"/>
      <c r="SF31" s="129"/>
      <c r="SG31" s="129"/>
      <c r="SH31" s="129"/>
      <c r="SI31" s="129"/>
      <c r="SJ31" s="129"/>
      <c r="SK31" s="129"/>
      <c r="SL31" s="129"/>
      <c r="SM31" s="129"/>
      <c r="SN31" s="129"/>
      <c r="SO31" s="129"/>
      <c r="SP31" s="129"/>
      <c r="SQ31" s="129"/>
      <c r="SR31" s="129"/>
      <c r="SS31" s="129"/>
      <c r="ST31" s="129"/>
      <c r="SU31" s="129"/>
      <c r="SV31" s="129"/>
      <c r="SW31" s="129"/>
      <c r="SX31" s="129"/>
      <c r="SY31" s="129"/>
      <c r="SZ31" s="129"/>
      <c r="TA31" s="129"/>
      <c r="TB31" s="129"/>
      <c r="TC31" s="129"/>
      <c r="TD31" s="129"/>
      <c r="TE31" s="129"/>
      <c r="TF31" s="129"/>
      <c r="TG31" s="129"/>
      <c r="TH31" s="129"/>
      <c r="TI31" s="129"/>
      <c r="TJ31" s="129"/>
      <c r="TK31" s="129"/>
      <c r="TL31" s="129"/>
      <c r="TM31" s="129"/>
      <c r="TN31" s="129"/>
      <c r="TO31" s="129"/>
      <c r="TP31" s="129"/>
      <c r="TQ31" s="129"/>
      <c r="TR31" s="129"/>
      <c r="TS31" s="129"/>
      <c r="TT31" s="129"/>
      <c r="TU31" s="129"/>
      <c r="TV31" s="129"/>
      <c r="TW31" s="129"/>
      <c r="TX31" s="129"/>
      <c r="TY31" s="129"/>
      <c r="TZ31" s="129"/>
      <c r="UA31" s="129"/>
      <c r="UB31" s="129"/>
      <c r="UC31" s="129"/>
      <c r="UD31" s="129"/>
      <c r="UE31" s="129"/>
      <c r="UF31" s="129"/>
      <c r="UG31" s="129"/>
      <c r="UH31" s="129"/>
      <c r="UI31" s="129"/>
      <c r="UJ31" s="129"/>
      <c r="UK31" s="129"/>
      <c r="UL31" s="129"/>
      <c r="UM31" s="129"/>
      <c r="UN31" s="129"/>
      <c r="UO31" s="129"/>
      <c r="UP31" s="129"/>
      <c r="UQ31" s="129"/>
      <c r="UR31" s="129"/>
      <c r="US31" s="129"/>
      <c r="UT31" s="129"/>
      <c r="UU31" s="129"/>
      <c r="UV31" s="129"/>
      <c r="UW31" s="129"/>
      <c r="UX31" s="129"/>
      <c r="UY31" s="129"/>
      <c r="UZ31" s="129"/>
      <c r="VA31" s="129"/>
      <c r="VB31" s="129"/>
      <c r="VC31" s="129"/>
      <c r="VD31" s="129"/>
      <c r="VE31" s="129"/>
      <c r="VF31" s="129"/>
      <c r="VG31" s="129"/>
      <c r="VH31" s="129"/>
      <c r="VI31" s="129"/>
      <c r="VJ31" s="129"/>
      <c r="VK31" s="129"/>
      <c r="VL31" s="129"/>
      <c r="VM31" s="129"/>
      <c r="VN31" s="129"/>
      <c r="VO31" s="129"/>
      <c r="VP31" s="129"/>
      <c r="VQ31" s="129"/>
      <c r="VR31" s="129"/>
      <c r="VS31" s="129"/>
      <c r="VT31" s="129"/>
      <c r="VU31" s="129"/>
      <c r="VV31" s="129"/>
      <c r="VW31" s="129"/>
      <c r="VX31" s="129"/>
      <c r="VY31" s="129"/>
      <c r="VZ31" s="129"/>
      <c r="WA31" s="129"/>
      <c r="WB31" s="129"/>
      <c r="WC31" s="129"/>
      <c r="WD31" s="129"/>
      <c r="WE31" s="129"/>
      <c r="WF31" s="129"/>
      <c r="WG31" s="129"/>
      <c r="WH31" s="129"/>
      <c r="WI31" s="129"/>
      <c r="WJ31" s="129"/>
      <c r="WK31" s="129"/>
      <c r="WL31" s="129"/>
      <c r="WM31" s="129"/>
      <c r="WN31" s="129"/>
      <c r="WO31" s="129"/>
      <c r="WP31" s="129"/>
      <c r="WQ31" s="129"/>
      <c r="WR31" s="129"/>
      <c r="WS31" s="129"/>
      <c r="WT31" s="129"/>
      <c r="WU31" s="129"/>
      <c r="WV31" s="129"/>
      <c r="WW31" s="129"/>
      <c r="WX31" s="129"/>
      <c r="WY31" s="129"/>
      <c r="WZ31" s="129"/>
      <c r="XA31" s="129"/>
      <c r="XB31" s="129"/>
      <c r="XC31" s="129"/>
      <c r="XD31" s="129"/>
      <c r="XE31" s="129"/>
      <c r="XF31" s="129"/>
      <c r="XG31" s="129"/>
      <c r="XH31" s="129"/>
      <c r="XI31" s="129"/>
      <c r="XJ31" s="129"/>
      <c r="XK31" s="129"/>
      <c r="XL31" s="129"/>
      <c r="XM31" s="129"/>
      <c r="XN31" s="129"/>
      <c r="XO31" s="129"/>
      <c r="XP31" s="129"/>
      <c r="XQ31" s="129"/>
      <c r="XR31" s="129"/>
      <c r="XS31" s="129"/>
      <c r="XT31" s="129"/>
      <c r="XU31" s="129"/>
      <c r="XV31" s="129"/>
      <c r="XW31" s="129"/>
      <c r="XX31" s="129"/>
      <c r="XY31" s="129"/>
      <c r="XZ31" s="129"/>
      <c r="YA31" s="129"/>
      <c r="YB31" s="129"/>
      <c r="YC31" s="129"/>
      <c r="YD31" s="129"/>
      <c r="YE31" s="129"/>
      <c r="YF31" s="129"/>
      <c r="YG31" s="129"/>
      <c r="YH31" s="129"/>
      <c r="YI31" s="129"/>
      <c r="YJ31" s="129"/>
      <c r="YK31" s="129"/>
      <c r="YL31" s="129"/>
      <c r="YM31" s="129"/>
      <c r="YN31" s="129"/>
      <c r="YO31" s="129"/>
      <c r="YP31" s="129"/>
      <c r="YQ31" s="129"/>
      <c r="YR31" s="129"/>
      <c r="YS31" s="129"/>
      <c r="YT31" s="129"/>
      <c r="YU31" s="129"/>
      <c r="YV31" s="129"/>
      <c r="YW31" s="129"/>
      <c r="YX31" s="129"/>
      <c r="YY31" s="129"/>
      <c r="YZ31" s="129"/>
      <c r="ZA31" s="129"/>
      <c r="ZB31" s="129"/>
      <c r="ZC31" s="129"/>
      <c r="ZD31" s="129"/>
      <c r="ZE31" s="129"/>
      <c r="ZF31" s="129"/>
      <c r="ZG31" s="129"/>
      <c r="ZH31" s="129"/>
      <c r="ZI31" s="129"/>
      <c r="ZJ31" s="129"/>
      <c r="ZK31" s="129"/>
      <c r="ZL31" s="129"/>
      <c r="ZM31" s="129"/>
      <c r="ZN31" s="129"/>
      <c r="ZO31" s="129"/>
      <c r="ZP31" s="129"/>
      <c r="ZQ31" s="129"/>
      <c r="ZR31" s="129"/>
      <c r="ZS31" s="129"/>
      <c r="ZT31" s="129"/>
      <c r="ZU31" s="129"/>
      <c r="ZV31" s="129"/>
      <c r="ZW31" s="129"/>
      <c r="ZX31" s="129"/>
      <c r="ZY31" s="129"/>
      <c r="ZZ31" s="129"/>
    </row>
    <row r="32" spans="1:702" ht="15.95" hidden="1" customHeight="1" x14ac:dyDescent="0.25">
      <c r="A32" s="92">
        <v>74790</v>
      </c>
      <c r="B32" s="92" t="s">
        <v>343</v>
      </c>
      <c r="C32" s="121" t="s">
        <v>347</v>
      </c>
      <c r="D32" s="92">
        <v>7</v>
      </c>
      <c r="E32" s="92">
        <v>3</v>
      </c>
      <c r="F32" s="92" t="s">
        <v>341</v>
      </c>
      <c r="G32" s="92">
        <v>912</v>
      </c>
      <c r="H32" s="92">
        <v>11461</v>
      </c>
      <c r="I32" s="92" t="s">
        <v>345</v>
      </c>
      <c r="J32" s="92">
        <v>311</v>
      </c>
      <c r="K32" s="92" t="s">
        <v>332</v>
      </c>
      <c r="L32" s="93">
        <v>5602200</v>
      </c>
      <c r="M32" s="93">
        <v>5695200</v>
      </c>
      <c r="N32" s="93">
        <v>0</v>
      </c>
      <c r="O32" s="93">
        <v>5695200</v>
      </c>
      <c r="P32" s="93">
        <v>5479675.0999999996</v>
      </c>
      <c r="Q32" s="93">
        <v>-215524.90000000037</v>
      </c>
      <c r="R32" s="94">
        <v>0.96</v>
      </c>
      <c r="S32" s="93">
        <v>0</v>
      </c>
      <c r="T32" s="93">
        <v>0</v>
      </c>
      <c r="U32" s="94">
        <v>0</v>
      </c>
      <c r="V32" s="93">
        <v>0</v>
      </c>
      <c r="W32" s="93">
        <v>0</v>
      </c>
      <c r="X32" s="94">
        <v>0</v>
      </c>
      <c r="Y32" s="93">
        <v>0</v>
      </c>
      <c r="Z32" s="93">
        <v>0</v>
      </c>
      <c r="AA32" s="94">
        <v>0</v>
      </c>
      <c r="AB32" s="93">
        <v>0</v>
      </c>
      <c r="AC32" s="93">
        <v>0</v>
      </c>
      <c r="AD32" s="94">
        <v>0</v>
      </c>
      <c r="AE32" s="93">
        <v>0</v>
      </c>
      <c r="AF32" s="93">
        <v>0</v>
      </c>
      <c r="AG32" s="94">
        <v>0</v>
      </c>
      <c r="AH32" s="93">
        <v>0</v>
      </c>
      <c r="AI32" s="93">
        <v>0</v>
      </c>
      <c r="AJ32" s="94">
        <v>0</v>
      </c>
      <c r="AK32" s="93">
        <v>0</v>
      </c>
      <c r="AL32" s="93">
        <v>0</v>
      </c>
      <c r="AM32" s="94">
        <v>0</v>
      </c>
      <c r="AN32" s="93">
        <v>0</v>
      </c>
      <c r="AO32" s="93">
        <v>0</v>
      </c>
      <c r="AP32" s="94">
        <v>0</v>
      </c>
      <c r="AQ32" s="93">
        <v>0</v>
      </c>
      <c r="AR32" s="93">
        <v>0</v>
      </c>
      <c r="AS32" s="94">
        <v>0</v>
      </c>
      <c r="AT32" s="93">
        <v>0</v>
      </c>
      <c r="AU32" s="93">
        <v>0</v>
      </c>
      <c r="AV32" s="94">
        <v>0</v>
      </c>
      <c r="AW32" s="93">
        <v>0</v>
      </c>
      <c r="AX32" s="93">
        <v>0</v>
      </c>
      <c r="AY32" s="94">
        <v>0</v>
      </c>
      <c r="AZ32" s="93">
        <v>0</v>
      </c>
      <c r="BA32" s="93">
        <v>0</v>
      </c>
      <c r="BB32" s="94">
        <v>0</v>
      </c>
      <c r="BC32" s="93">
        <v>0</v>
      </c>
      <c r="BD32" s="93">
        <v>0</v>
      </c>
      <c r="BE32" s="94">
        <v>0</v>
      </c>
      <c r="BF32" s="93">
        <v>0</v>
      </c>
      <c r="BG32" s="93">
        <v>0</v>
      </c>
      <c r="BH32" s="94">
        <v>0</v>
      </c>
      <c r="BI32" s="93">
        <v>0</v>
      </c>
      <c r="BJ32" s="93">
        <v>0</v>
      </c>
      <c r="BK32" s="94">
        <v>0</v>
      </c>
      <c r="BL32" s="93">
        <v>0</v>
      </c>
      <c r="BM32" s="93">
        <v>0</v>
      </c>
      <c r="BN32" s="94">
        <v>0</v>
      </c>
      <c r="BO32" s="93">
        <v>5600000</v>
      </c>
      <c r="BP32" s="93">
        <v>5444046.3399999999</v>
      </c>
      <c r="BQ32" s="94">
        <v>0.97</v>
      </c>
      <c r="BR32" s="93">
        <v>0</v>
      </c>
      <c r="BS32" s="93">
        <v>0</v>
      </c>
      <c r="BT32" s="94">
        <v>0</v>
      </c>
      <c r="BU32" s="93">
        <v>95200</v>
      </c>
      <c r="BV32" s="93">
        <v>35628.76</v>
      </c>
      <c r="BW32" s="94">
        <v>0.37</v>
      </c>
      <c r="BX32" s="93">
        <v>0</v>
      </c>
      <c r="BY32" s="93">
        <v>0</v>
      </c>
      <c r="BZ32" s="94">
        <v>0</v>
      </c>
      <c r="CA32" s="93">
        <v>0</v>
      </c>
      <c r="CB32" s="93">
        <v>0</v>
      </c>
      <c r="CC32" s="94">
        <v>0</v>
      </c>
      <c r="CD32" s="93">
        <v>0</v>
      </c>
      <c r="CE32" s="93">
        <v>0</v>
      </c>
      <c r="CF32" s="94">
        <v>0</v>
      </c>
      <c r="CG32" s="93">
        <v>0</v>
      </c>
      <c r="CH32" s="93">
        <v>0</v>
      </c>
      <c r="CI32" s="94">
        <v>0</v>
      </c>
      <c r="CJ32" s="93">
        <v>0</v>
      </c>
      <c r="CK32" s="93">
        <v>0</v>
      </c>
      <c r="CL32" s="94">
        <v>0</v>
      </c>
      <c r="CM32" s="93">
        <v>0</v>
      </c>
      <c r="CN32" s="93">
        <v>0</v>
      </c>
      <c r="CO32" s="94">
        <v>0</v>
      </c>
      <c r="CP32" s="93"/>
      <c r="CQ32" s="93"/>
      <c r="CR32" s="93"/>
      <c r="CS32" s="93"/>
      <c r="CT32" s="93"/>
      <c r="CU32" s="93"/>
      <c r="CV32" s="93"/>
      <c r="CW32" s="93"/>
      <c r="CX32" s="93"/>
      <c r="CY32" s="93"/>
      <c r="CZ32" s="93"/>
      <c r="DA32" s="93"/>
      <c r="DB32" s="93"/>
      <c r="DC32" s="93"/>
      <c r="DD32" s="93"/>
      <c r="DE32" s="93"/>
      <c r="DF32" s="93"/>
      <c r="DG32" s="93"/>
      <c r="DH32" s="93"/>
      <c r="DI32" s="93"/>
      <c r="DJ32" s="93"/>
      <c r="DK32" s="93"/>
      <c r="DL32" s="93"/>
      <c r="DM32" s="93"/>
      <c r="DN32" s="93"/>
      <c r="DO32" s="93"/>
      <c r="DP32" s="93"/>
      <c r="DQ32" s="93"/>
      <c r="DR32" s="93"/>
      <c r="DS32" s="93"/>
      <c r="DT32" s="93"/>
      <c r="DU32" s="93"/>
      <c r="DV32" s="93"/>
      <c r="DW32" s="93"/>
      <c r="DX32" s="93"/>
      <c r="DY32" s="93"/>
      <c r="DZ32" s="93"/>
      <c r="EA32" s="93"/>
      <c r="EB32" s="93"/>
      <c r="EC32" s="93"/>
      <c r="ED32" s="93"/>
      <c r="EE32" s="93"/>
      <c r="EF32" s="93"/>
      <c r="EG32" s="93"/>
      <c r="EH32" s="93"/>
      <c r="EI32" s="93"/>
      <c r="EJ32" s="93"/>
      <c r="EK32" s="93"/>
      <c r="EL32" s="93"/>
      <c r="EM32" s="93"/>
      <c r="EN32" s="93"/>
      <c r="EO32" s="93"/>
      <c r="EP32" s="93"/>
      <c r="EQ32" s="93"/>
      <c r="ER32" s="93"/>
      <c r="ES32" s="93"/>
      <c r="ET32" s="93"/>
      <c r="EU32" s="93"/>
      <c r="EV32" s="93"/>
      <c r="EW32" s="93"/>
      <c r="EX32" s="93"/>
      <c r="EY32" s="93"/>
      <c r="EZ32" s="93"/>
      <c r="FA32" s="93"/>
      <c r="FB32" s="93"/>
      <c r="FC32" s="93"/>
      <c r="FD32" s="93"/>
      <c r="FE32" s="93"/>
      <c r="FF32" s="93"/>
      <c r="FG32" s="93"/>
      <c r="FH32" s="93"/>
      <c r="FI32" s="93"/>
      <c r="FJ32" s="93"/>
      <c r="FK32" s="93"/>
      <c r="FL32" s="93"/>
      <c r="FM32" s="93"/>
      <c r="FN32" s="93"/>
      <c r="FO32" s="93"/>
      <c r="FP32" s="93"/>
      <c r="FQ32" s="93"/>
      <c r="FR32" s="93"/>
      <c r="FS32" s="93"/>
      <c r="FT32" s="93"/>
      <c r="FU32" s="93"/>
      <c r="FV32" s="93"/>
      <c r="FW32" s="93"/>
      <c r="FX32" s="93"/>
      <c r="FY32" s="93"/>
      <c r="FZ32" s="93"/>
      <c r="GA32" s="93"/>
      <c r="GB32" s="93"/>
      <c r="GC32" s="93"/>
      <c r="GD32" s="93"/>
      <c r="GE32" s="93"/>
      <c r="GF32" s="93"/>
      <c r="GG32" s="93"/>
      <c r="GH32" s="93"/>
      <c r="GI32" s="93"/>
      <c r="GJ32" s="93"/>
      <c r="GK32" s="93"/>
      <c r="GL32" s="93"/>
      <c r="GM32" s="93"/>
      <c r="GN32" s="93"/>
      <c r="GO32" s="93"/>
      <c r="GP32" s="93"/>
      <c r="GQ32" s="93"/>
      <c r="GR32" s="93"/>
      <c r="GS32" s="93"/>
      <c r="GT32" s="93"/>
      <c r="GU32" s="93"/>
      <c r="GV32" s="93"/>
      <c r="GW32" s="93"/>
      <c r="GX32" s="93"/>
      <c r="GY32" s="93"/>
      <c r="GZ32" s="93"/>
      <c r="HA32" s="93"/>
      <c r="HB32" s="93"/>
      <c r="HC32" s="93"/>
      <c r="HD32" s="93"/>
      <c r="HE32" s="93"/>
      <c r="HF32" s="93"/>
      <c r="HG32" s="93"/>
      <c r="HH32" s="93"/>
      <c r="HI32" s="93"/>
      <c r="HJ32" s="93"/>
      <c r="HK32" s="93"/>
      <c r="HL32" s="93"/>
      <c r="HM32" s="93"/>
      <c r="HN32" s="93"/>
      <c r="HO32" s="93"/>
      <c r="HP32" s="93"/>
      <c r="HQ32" s="93"/>
      <c r="HR32" s="93"/>
      <c r="HS32" s="93"/>
      <c r="HT32" s="93"/>
      <c r="HU32" s="93"/>
      <c r="HV32" s="93"/>
      <c r="HW32" s="93"/>
      <c r="HX32" s="93"/>
      <c r="HY32" s="93"/>
      <c r="HZ32" s="93"/>
      <c r="IA32" s="93"/>
      <c r="IB32" s="93"/>
      <c r="IC32" s="93"/>
      <c r="ID32" s="93"/>
      <c r="IE32" s="93"/>
      <c r="IF32" s="93"/>
      <c r="IG32" s="93"/>
      <c r="IH32" s="93"/>
      <c r="II32" s="93"/>
      <c r="IJ32" s="93"/>
      <c r="IK32" s="93"/>
      <c r="IL32" s="93"/>
      <c r="IM32" s="93"/>
      <c r="IN32" s="93"/>
      <c r="IO32" s="93"/>
      <c r="IP32" s="93"/>
      <c r="IQ32" s="93"/>
      <c r="IR32" s="93"/>
      <c r="IS32" s="93"/>
      <c r="IT32" s="93"/>
      <c r="IU32" s="93"/>
      <c r="IV32" s="93"/>
      <c r="IW32" s="93"/>
      <c r="IX32" s="93"/>
      <c r="IY32" s="93"/>
      <c r="IZ32" s="93"/>
      <c r="JA32" s="93"/>
      <c r="JB32" s="93"/>
      <c r="JC32" s="93"/>
      <c r="JD32" s="93"/>
      <c r="JE32" s="93"/>
      <c r="JF32" s="93"/>
      <c r="JG32" s="93"/>
      <c r="JH32" s="93"/>
      <c r="JI32" s="93"/>
      <c r="JJ32" s="93"/>
      <c r="JK32" s="93"/>
      <c r="JL32" s="93"/>
      <c r="JM32" s="93"/>
      <c r="JN32" s="93"/>
      <c r="JO32" s="93"/>
      <c r="JP32" s="93"/>
      <c r="JQ32" s="93"/>
      <c r="JR32" s="93"/>
      <c r="JS32" s="93"/>
      <c r="JT32" s="93"/>
      <c r="JU32" s="93"/>
      <c r="JV32" s="93"/>
      <c r="JW32" s="93"/>
      <c r="JX32" s="93"/>
      <c r="JY32" s="93"/>
      <c r="JZ32" s="93"/>
      <c r="KA32" s="93"/>
      <c r="KB32" s="93"/>
      <c r="KC32" s="93"/>
      <c r="KD32" s="93"/>
      <c r="KE32" s="93"/>
      <c r="KF32" s="93"/>
      <c r="KG32" s="93"/>
      <c r="KH32" s="93"/>
      <c r="KI32" s="93"/>
      <c r="KJ32" s="93"/>
      <c r="KK32" s="93"/>
      <c r="KL32" s="93"/>
      <c r="KM32" s="93"/>
      <c r="KN32" s="93"/>
      <c r="KO32" s="93"/>
      <c r="KP32" s="93"/>
      <c r="KQ32" s="93"/>
      <c r="KR32" s="93"/>
      <c r="KS32" s="93"/>
      <c r="KT32" s="93"/>
      <c r="KU32" s="93"/>
      <c r="KV32" s="93"/>
      <c r="KW32" s="93"/>
      <c r="KX32" s="93"/>
      <c r="KY32" s="93"/>
      <c r="KZ32" s="93"/>
      <c r="LA32" s="93"/>
      <c r="LB32" s="93"/>
      <c r="LC32" s="93"/>
      <c r="LD32" s="93"/>
      <c r="LE32" s="93"/>
      <c r="LF32" s="93"/>
      <c r="LG32" s="93"/>
      <c r="LH32" s="93"/>
      <c r="LI32" s="93"/>
      <c r="LJ32" s="93"/>
      <c r="LK32" s="93"/>
      <c r="LL32" s="93"/>
      <c r="LM32" s="93"/>
      <c r="LN32" s="93"/>
      <c r="LO32" s="93"/>
      <c r="LP32" s="93"/>
      <c r="LQ32" s="93"/>
      <c r="LR32" s="93"/>
      <c r="LS32" s="93"/>
      <c r="LT32" s="93"/>
      <c r="LU32" s="93"/>
      <c r="LV32" s="93"/>
      <c r="LW32" s="93"/>
      <c r="LX32" s="93"/>
      <c r="LY32" s="93"/>
      <c r="LZ32" s="93"/>
      <c r="MA32" s="93"/>
      <c r="MB32" s="93"/>
      <c r="MC32" s="93"/>
      <c r="MD32" s="93"/>
      <c r="ME32" s="93"/>
      <c r="MF32" s="93"/>
      <c r="MG32" s="93"/>
      <c r="MH32" s="93"/>
      <c r="MI32" s="93"/>
      <c r="MJ32" s="93"/>
      <c r="MK32" s="93"/>
      <c r="ML32" s="93"/>
      <c r="MM32" s="93"/>
      <c r="MN32" s="93"/>
      <c r="MO32" s="93"/>
      <c r="MP32" s="93"/>
      <c r="MQ32" s="93"/>
      <c r="MR32" s="93"/>
      <c r="MS32" s="93"/>
      <c r="MT32" s="93"/>
      <c r="MU32" s="93"/>
      <c r="MV32" s="93"/>
      <c r="MW32" s="93"/>
      <c r="MX32" s="93"/>
      <c r="MY32" s="93"/>
      <c r="MZ32" s="93"/>
      <c r="NA32" s="93"/>
      <c r="NB32" s="93"/>
      <c r="NC32" s="93"/>
      <c r="ND32" s="93"/>
      <c r="NE32" s="93"/>
      <c r="NF32" s="93"/>
      <c r="NG32" s="93"/>
      <c r="NH32" s="93"/>
      <c r="NI32" s="93"/>
      <c r="NJ32" s="93"/>
      <c r="NK32" s="93"/>
      <c r="NL32" s="93"/>
      <c r="NM32" s="93"/>
      <c r="NN32" s="93"/>
      <c r="NO32" s="93"/>
      <c r="NP32" s="93"/>
      <c r="NQ32" s="93"/>
      <c r="NR32" s="93"/>
      <c r="NS32" s="93"/>
      <c r="NT32" s="93"/>
      <c r="NU32" s="93"/>
      <c r="NV32" s="93"/>
      <c r="NW32" s="93"/>
      <c r="NX32" s="93"/>
      <c r="NY32" s="93"/>
      <c r="NZ32" s="93"/>
      <c r="OA32" s="93"/>
      <c r="OB32" s="93"/>
      <c r="OC32" s="93"/>
      <c r="OD32" s="93"/>
      <c r="OE32" s="93"/>
      <c r="OF32" s="93"/>
      <c r="OG32" s="93"/>
      <c r="OH32" s="93"/>
      <c r="OI32" s="93"/>
      <c r="OJ32" s="93"/>
      <c r="OK32" s="93"/>
      <c r="OL32" s="93"/>
      <c r="OM32" s="93"/>
      <c r="ON32" s="93"/>
      <c r="OO32" s="93"/>
      <c r="OP32" s="93"/>
      <c r="OQ32" s="93"/>
      <c r="OR32" s="93"/>
      <c r="OS32" s="93"/>
      <c r="OT32" s="93"/>
      <c r="OU32" s="93"/>
      <c r="OV32" s="93"/>
      <c r="OW32" s="93"/>
      <c r="OX32" s="93"/>
      <c r="OY32" s="93"/>
      <c r="OZ32" s="93"/>
      <c r="PA32" s="93"/>
      <c r="PB32" s="93"/>
      <c r="PC32" s="93"/>
      <c r="PD32" s="93"/>
      <c r="PE32" s="93"/>
      <c r="PF32" s="93"/>
      <c r="PG32" s="93"/>
      <c r="PH32" s="93"/>
      <c r="PI32" s="93"/>
      <c r="PJ32" s="93"/>
      <c r="PK32" s="93"/>
      <c r="PL32" s="93"/>
      <c r="PM32" s="93"/>
      <c r="PN32" s="93"/>
      <c r="PO32" s="93"/>
      <c r="PP32" s="93"/>
      <c r="PQ32" s="93"/>
      <c r="PR32" s="93"/>
      <c r="PS32" s="93"/>
      <c r="PT32" s="93"/>
      <c r="PU32" s="93"/>
      <c r="PV32" s="93"/>
      <c r="PW32" s="93"/>
      <c r="PX32" s="93"/>
      <c r="PY32" s="93"/>
      <c r="PZ32" s="93"/>
      <c r="QA32" s="93"/>
      <c r="QB32" s="93"/>
      <c r="QC32" s="93"/>
      <c r="QD32" s="93"/>
      <c r="QE32" s="93"/>
      <c r="QF32" s="93"/>
      <c r="QG32" s="93"/>
      <c r="QH32" s="93"/>
      <c r="QI32" s="93"/>
      <c r="QJ32" s="93"/>
      <c r="QK32" s="93"/>
      <c r="QL32" s="93"/>
      <c r="QM32" s="93"/>
      <c r="QN32" s="93"/>
      <c r="QO32" s="93"/>
      <c r="QP32" s="93"/>
      <c r="QQ32" s="93"/>
      <c r="QR32" s="93"/>
      <c r="QS32" s="93"/>
      <c r="QT32" s="93"/>
      <c r="QU32" s="93"/>
      <c r="QV32" s="93"/>
      <c r="QW32" s="93"/>
      <c r="QX32" s="93"/>
      <c r="QY32" s="93"/>
      <c r="QZ32" s="93"/>
      <c r="RA32" s="93"/>
      <c r="RB32" s="93"/>
      <c r="RC32" s="93"/>
      <c r="RD32" s="93"/>
      <c r="RE32" s="93"/>
      <c r="RF32" s="93"/>
      <c r="RG32" s="93"/>
      <c r="RH32" s="93"/>
      <c r="RI32" s="93"/>
      <c r="RJ32" s="93"/>
      <c r="RK32" s="93"/>
      <c r="RL32" s="93"/>
      <c r="RM32" s="93"/>
      <c r="RN32" s="93"/>
      <c r="RO32" s="93"/>
      <c r="RP32" s="93"/>
      <c r="RQ32" s="93"/>
      <c r="RR32" s="93"/>
      <c r="RS32" s="93"/>
      <c r="RT32" s="93"/>
      <c r="RU32" s="93"/>
      <c r="RV32" s="93"/>
      <c r="RW32" s="93"/>
      <c r="RX32" s="93"/>
      <c r="RY32" s="93"/>
      <c r="RZ32" s="93"/>
      <c r="SA32" s="93"/>
      <c r="SB32" s="93"/>
      <c r="SC32" s="93"/>
      <c r="SD32" s="93"/>
      <c r="SE32" s="93"/>
      <c r="SF32" s="93"/>
      <c r="SG32" s="93"/>
      <c r="SH32" s="93"/>
      <c r="SI32" s="93"/>
      <c r="SJ32" s="93"/>
      <c r="SK32" s="93"/>
      <c r="SL32" s="93"/>
      <c r="SM32" s="93"/>
      <c r="SN32" s="93"/>
      <c r="SO32" s="93"/>
      <c r="SP32" s="93"/>
      <c r="SQ32" s="93"/>
      <c r="SR32" s="93"/>
      <c r="SS32" s="93"/>
      <c r="ST32" s="93"/>
      <c r="SU32" s="93"/>
      <c r="SV32" s="93"/>
      <c r="SW32" s="93"/>
      <c r="SX32" s="93"/>
      <c r="SY32" s="93"/>
      <c r="SZ32" s="93"/>
      <c r="TA32" s="93"/>
      <c r="TB32" s="93"/>
      <c r="TC32" s="93"/>
      <c r="TD32" s="93"/>
      <c r="TE32" s="93"/>
      <c r="TF32" s="93"/>
      <c r="TG32" s="93"/>
      <c r="TH32" s="93"/>
      <c r="TI32" s="93"/>
      <c r="TJ32" s="93"/>
      <c r="TK32" s="93"/>
      <c r="TL32" s="93"/>
      <c r="TM32" s="93"/>
      <c r="TN32" s="93"/>
      <c r="TO32" s="93"/>
      <c r="TP32" s="93"/>
      <c r="TQ32" s="93"/>
      <c r="TR32" s="93"/>
      <c r="TS32" s="93"/>
      <c r="TT32" s="93"/>
      <c r="TU32" s="93"/>
      <c r="TV32" s="93"/>
      <c r="TW32" s="93"/>
      <c r="TX32" s="93"/>
      <c r="TY32" s="93"/>
      <c r="TZ32" s="93"/>
      <c r="UA32" s="93"/>
      <c r="UB32" s="93"/>
      <c r="UC32" s="93"/>
      <c r="UD32" s="93"/>
      <c r="UE32" s="93"/>
      <c r="UF32" s="93"/>
      <c r="UG32" s="93"/>
      <c r="UH32" s="93"/>
      <c r="UI32" s="93"/>
      <c r="UJ32" s="93"/>
      <c r="UK32" s="93"/>
      <c r="UL32" s="93"/>
      <c r="UM32" s="93"/>
      <c r="UN32" s="93"/>
      <c r="UO32" s="93"/>
      <c r="UP32" s="93"/>
      <c r="UQ32" s="93"/>
      <c r="UR32" s="93"/>
      <c r="US32" s="93"/>
      <c r="UT32" s="93"/>
      <c r="UU32" s="93"/>
      <c r="UV32" s="93"/>
      <c r="UW32" s="93"/>
      <c r="UX32" s="93"/>
      <c r="UY32" s="93"/>
      <c r="UZ32" s="93"/>
      <c r="VA32" s="93"/>
      <c r="VB32" s="93"/>
      <c r="VC32" s="93"/>
      <c r="VD32" s="93"/>
      <c r="VE32" s="93"/>
      <c r="VF32" s="93"/>
      <c r="VG32" s="93"/>
      <c r="VH32" s="93"/>
      <c r="VI32" s="93"/>
      <c r="VJ32" s="93"/>
      <c r="VK32" s="93"/>
      <c r="VL32" s="93"/>
      <c r="VM32" s="93"/>
      <c r="VN32" s="93"/>
      <c r="VO32" s="93"/>
      <c r="VP32" s="93"/>
      <c r="VQ32" s="93"/>
      <c r="VR32" s="93"/>
      <c r="VS32" s="93"/>
      <c r="VT32" s="93"/>
      <c r="VU32" s="93"/>
      <c r="VV32" s="93"/>
      <c r="VW32" s="93"/>
      <c r="VX32" s="93"/>
      <c r="VY32" s="93"/>
      <c r="VZ32" s="93"/>
      <c r="WA32" s="93"/>
      <c r="WB32" s="93"/>
      <c r="WC32" s="93"/>
      <c r="WD32" s="93"/>
      <c r="WE32" s="93"/>
      <c r="WF32" s="93"/>
      <c r="WG32" s="93"/>
      <c r="WH32" s="93"/>
      <c r="WI32" s="93"/>
      <c r="WJ32" s="93"/>
      <c r="WK32" s="93"/>
      <c r="WL32" s="93"/>
      <c r="WM32" s="93"/>
      <c r="WN32" s="93"/>
      <c r="WO32" s="93"/>
      <c r="WP32" s="93"/>
      <c r="WQ32" s="93"/>
      <c r="WR32" s="93"/>
      <c r="WS32" s="93"/>
      <c r="WT32" s="93"/>
      <c r="WU32" s="93"/>
      <c r="WV32" s="93"/>
      <c r="WW32" s="93"/>
      <c r="WX32" s="93"/>
      <c r="WY32" s="93"/>
      <c r="WZ32" s="93"/>
      <c r="XA32" s="93"/>
      <c r="XB32" s="93"/>
      <c r="XC32" s="93"/>
      <c r="XD32" s="93"/>
      <c r="XE32" s="93"/>
      <c r="XF32" s="93"/>
      <c r="XG32" s="93"/>
      <c r="XH32" s="93"/>
      <c r="XI32" s="93"/>
      <c r="XJ32" s="93"/>
      <c r="XK32" s="93"/>
      <c r="XL32" s="93"/>
      <c r="XM32" s="93"/>
      <c r="XN32" s="93"/>
      <c r="XO32" s="93"/>
      <c r="XP32" s="93"/>
      <c r="XQ32" s="93"/>
      <c r="XR32" s="93"/>
      <c r="XS32" s="93"/>
      <c r="XT32" s="93"/>
      <c r="XU32" s="93"/>
      <c r="XV32" s="93"/>
      <c r="XW32" s="93"/>
      <c r="XX32" s="93"/>
      <c r="XY32" s="93"/>
      <c r="XZ32" s="93"/>
      <c r="YA32" s="93"/>
      <c r="YB32" s="93"/>
      <c r="YC32" s="93"/>
      <c r="YD32" s="93"/>
      <c r="YE32" s="93"/>
      <c r="YF32" s="93"/>
      <c r="YG32" s="93"/>
      <c r="YH32" s="93"/>
      <c r="YI32" s="93"/>
      <c r="YJ32" s="93"/>
      <c r="YK32" s="93"/>
      <c r="YL32" s="93"/>
      <c r="YM32" s="93"/>
      <c r="YN32" s="93"/>
      <c r="YO32" s="93"/>
      <c r="YP32" s="93"/>
      <c r="YQ32" s="93"/>
      <c r="YR32" s="93"/>
      <c r="YS32" s="93"/>
      <c r="YT32" s="93"/>
      <c r="YU32" s="93"/>
      <c r="YV32" s="93"/>
      <c r="YW32" s="93"/>
      <c r="YX32" s="93"/>
      <c r="YY32" s="93"/>
      <c r="YZ32" s="93"/>
      <c r="ZA32" s="93"/>
      <c r="ZB32" s="93"/>
      <c r="ZC32" s="93"/>
      <c r="ZD32" s="93"/>
      <c r="ZE32" s="93"/>
      <c r="ZF32" s="93"/>
      <c r="ZG32" s="93"/>
      <c r="ZH32" s="93"/>
      <c r="ZI32" s="93"/>
      <c r="ZJ32" s="93"/>
      <c r="ZK32" s="93"/>
      <c r="ZL32" s="93"/>
      <c r="ZM32" s="93"/>
      <c r="ZN32" s="93"/>
      <c r="ZO32" s="93"/>
      <c r="ZP32" s="93"/>
      <c r="ZQ32" s="93"/>
      <c r="ZR32" s="93"/>
      <c r="ZS32" s="93"/>
      <c r="ZT32" s="93"/>
      <c r="ZU32" s="93"/>
      <c r="ZV32" s="93"/>
      <c r="ZW32" s="93"/>
      <c r="ZX32" s="93"/>
      <c r="ZY32" s="93"/>
      <c r="ZZ32" s="93"/>
    </row>
    <row r="33" spans="1:702" ht="15.95" hidden="1" customHeight="1" x14ac:dyDescent="0.25">
      <c r="A33" s="92">
        <v>74805</v>
      </c>
      <c r="B33" s="92" t="s">
        <v>343</v>
      </c>
      <c r="C33" s="121" t="s">
        <v>348</v>
      </c>
      <c r="D33" s="92">
        <v>7</v>
      </c>
      <c r="E33" s="92">
        <v>3</v>
      </c>
      <c r="F33" s="92" t="s">
        <v>341</v>
      </c>
      <c r="G33" s="92">
        <v>912</v>
      </c>
      <c r="H33" s="92">
        <v>11461</v>
      </c>
      <c r="I33" s="92" t="s">
        <v>345</v>
      </c>
      <c r="J33" s="92">
        <v>312</v>
      </c>
      <c r="K33" s="92" t="s">
        <v>84</v>
      </c>
      <c r="L33" s="93">
        <v>228000</v>
      </c>
      <c r="M33" s="93">
        <v>270000</v>
      </c>
      <c r="N33" s="93">
        <v>0</v>
      </c>
      <c r="O33" s="93">
        <v>270000</v>
      </c>
      <c r="P33" s="93">
        <v>253631.04</v>
      </c>
      <c r="Q33" s="93">
        <v>-16368.959999999992</v>
      </c>
      <c r="R33" s="94">
        <v>0.94</v>
      </c>
      <c r="S33" s="93">
        <v>0</v>
      </c>
      <c r="T33" s="93">
        <v>0</v>
      </c>
      <c r="U33" s="94">
        <v>0</v>
      </c>
      <c r="V33" s="93">
        <v>0</v>
      </c>
      <c r="W33" s="93">
        <v>0</v>
      </c>
      <c r="X33" s="94">
        <v>0</v>
      </c>
      <c r="Y33" s="93">
        <v>0</v>
      </c>
      <c r="Z33" s="93">
        <v>0</v>
      </c>
      <c r="AA33" s="94">
        <v>0</v>
      </c>
      <c r="AB33" s="93">
        <v>0</v>
      </c>
      <c r="AC33" s="93">
        <v>0</v>
      </c>
      <c r="AD33" s="94">
        <v>0</v>
      </c>
      <c r="AE33" s="93">
        <v>0</v>
      </c>
      <c r="AF33" s="93">
        <v>0</v>
      </c>
      <c r="AG33" s="94">
        <v>0</v>
      </c>
      <c r="AH33" s="93">
        <v>0</v>
      </c>
      <c r="AI33" s="93">
        <v>0</v>
      </c>
      <c r="AJ33" s="94">
        <v>0</v>
      </c>
      <c r="AK33" s="93">
        <v>0</v>
      </c>
      <c r="AL33" s="93">
        <v>0</v>
      </c>
      <c r="AM33" s="94">
        <v>0</v>
      </c>
      <c r="AN33" s="93">
        <v>0</v>
      </c>
      <c r="AO33" s="93">
        <v>0</v>
      </c>
      <c r="AP33" s="94">
        <v>0</v>
      </c>
      <c r="AQ33" s="93">
        <v>0</v>
      </c>
      <c r="AR33" s="93">
        <v>0</v>
      </c>
      <c r="AS33" s="94">
        <v>0</v>
      </c>
      <c r="AT33" s="93">
        <v>0</v>
      </c>
      <c r="AU33" s="93">
        <v>0</v>
      </c>
      <c r="AV33" s="94">
        <v>0</v>
      </c>
      <c r="AW33" s="93">
        <v>0</v>
      </c>
      <c r="AX33" s="93">
        <v>0</v>
      </c>
      <c r="AY33" s="94">
        <v>0</v>
      </c>
      <c r="AZ33" s="93">
        <v>0</v>
      </c>
      <c r="BA33" s="93">
        <v>0</v>
      </c>
      <c r="BB33" s="94">
        <v>0</v>
      </c>
      <c r="BC33" s="93">
        <v>0</v>
      </c>
      <c r="BD33" s="93">
        <v>0</v>
      </c>
      <c r="BE33" s="94">
        <v>0</v>
      </c>
      <c r="BF33" s="93">
        <v>0</v>
      </c>
      <c r="BG33" s="93">
        <v>0</v>
      </c>
      <c r="BH33" s="94">
        <v>0</v>
      </c>
      <c r="BI33" s="93">
        <v>0</v>
      </c>
      <c r="BJ33" s="93">
        <v>0</v>
      </c>
      <c r="BK33" s="94">
        <v>0</v>
      </c>
      <c r="BL33" s="93">
        <v>0</v>
      </c>
      <c r="BM33" s="93">
        <v>0</v>
      </c>
      <c r="BN33" s="94">
        <v>0</v>
      </c>
      <c r="BO33" s="93">
        <v>270000</v>
      </c>
      <c r="BP33" s="93">
        <v>253631.04</v>
      </c>
      <c r="BQ33" s="94">
        <v>0.94</v>
      </c>
      <c r="BR33" s="93">
        <v>0</v>
      </c>
      <c r="BS33" s="93">
        <v>0</v>
      </c>
      <c r="BT33" s="94">
        <v>0</v>
      </c>
      <c r="BU33" s="93">
        <v>0</v>
      </c>
      <c r="BV33" s="93">
        <v>0</v>
      </c>
      <c r="BW33" s="94">
        <v>0</v>
      </c>
      <c r="BX33" s="93">
        <v>0</v>
      </c>
      <c r="BY33" s="93">
        <v>0</v>
      </c>
      <c r="BZ33" s="94">
        <v>0</v>
      </c>
      <c r="CA33" s="93">
        <v>0</v>
      </c>
      <c r="CB33" s="93">
        <v>0</v>
      </c>
      <c r="CC33" s="94">
        <v>0</v>
      </c>
      <c r="CD33" s="93">
        <v>0</v>
      </c>
      <c r="CE33" s="93">
        <v>0</v>
      </c>
      <c r="CF33" s="94">
        <v>0</v>
      </c>
      <c r="CG33" s="93">
        <v>0</v>
      </c>
      <c r="CH33" s="93">
        <v>0</v>
      </c>
      <c r="CI33" s="94">
        <v>0</v>
      </c>
      <c r="CJ33" s="93">
        <v>0</v>
      </c>
      <c r="CK33" s="93">
        <v>0</v>
      </c>
      <c r="CL33" s="94">
        <v>0</v>
      </c>
      <c r="CM33" s="93">
        <v>0</v>
      </c>
      <c r="CN33" s="93">
        <v>0</v>
      </c>
      <c r="CO33" s="94">
        <v>0</v>
      </c>
      <c r="CP33" s="93"/>
      <c r="CQ33" s="93"/>
      <c r="CR33" s="93"/>
      <c r="CS33" s="93"/>
      <c r="CT33" s="93"/>
      <c r="CU33" s="93"/>
      <c r="CV33" s="93"/>
      <c r="CW33" s="93"/>
      <c r="CX33" s="93"/>
      <c r="CY33" s="93"/>
      <c r="CZ33" s="93"/>
      <c r="DA33" s="93"/>
      <c r="DB33" s="93"/>
      <c r="DC33" s="93"/>
      <c r="DD33" s="93"/>
      <c r="DE33" s="93"/>
      <c r="DF33" s="93"/>
      <c r="DG33" s="93"/>
      <c r="DH33" s="93"/>
      <c r="DI33" s="93"/>
      <c r="DJ33" s="93"/>
      <c r="DK33" s="93"/>
      <c r="DL33" s="93"/>
      <c r="DM33" s="93"/>
      <c r="DN33" s="93"/>
      <c r="DO33" s="93"/>
      <c r="DP33" s="93"/>
      <c r="DQ33" s="93"/>
      <c r="DR33" s="93"/>
      <c r="DS33" s="93"/>
      <c r="DT33" s="93"/>
      <c r="DU33" s="93"/>
      <c r="DV33" s="93"/>
      <c r="DW33" s="93"/>
      <c r="DX33" s="93"/>
      <c r="DY33" s="93"/>
      <c r="DZ33" s="93"/>
      <c r="EA33" s="93"/>
      <c r="EB33" s="93"/>
      <c r="EC33" s="93"/>
      <c r="ED33" s="93"/>
      <c r="EE33" s="93"/>
      <c r="EF33" s="93"/>
      <c r="EG33" s="93"/>
      <c r="EH33" s="93"/>
      <c r="EI33" s="93"/>
      <c r="EJ33" s="93"/>
      <c r="EK33" s="93"/>
      <c r="EL33" s="93"/>
      <c r="EM33" s="93"/>
      <c r="EN33" s="93"/>
      <c r="EO33" s="93"/>
      <c r="EP33" s="93"/>
      <c r="EQ33" s="93"/>
      <c r="ER33" s="93"/>
      <c r="ES33" s="93"/>
      <c r="ET33" s="93"/>
      <c r="EU33" s="93"/>
      <c r="EV33" s="93"/>
      <c r="EW33" s="93"/>
      <c r="EX33" s="93"/>
      <c r="EY33" s="93"/>
      <c r="EZ33" s="93"/>
      <c r="FA33" s="93"/>
      <c r="FB33" s="93"/>
      <c r="FC33" s="93"/>
      <c r="FD33" s="93"/>
      <c r="FE33" s="93"/>
      <c r="FF33" s="93"/>
      <c r="FG33" s="93"/>
      <c r="FH33" s="93"/>
      <c r="FI33" s="93"/>
      <c r="FJ33" s="93"/>
      <c r="FK33" s="93"/>
      <c r="FL33" s="93"/>
      <c r="FM33" s="93"/>
      <c r="FN33" s="93"/>
      <c r="FO33" s="93"/>
      <c r="FP33" s="93"/>
      <c r="FQ33" s="93"/>
      <c r="FR33" s="93"/>
      <c r="FS33" s="93"/>
      <c r="FT33" s="93"/>
      <c r="FU33" s="93"/>
      <c r="FV33" s="93"/>
      <c r="FW33" s="93"/>
      <c r="FX33" s="93"/>
      <c r="FY33" s="93"/>
      <c r="FZ33" s="93"/>
      <c r="GA33" s="93"/>
      <c r="GB33" s="93"/>
      <c r="GC33" s="93"/>
      <c r="GD33" s="93"/>
      <c r="GE33" s="93"/>
      <c r="GF33" s="93"/>
      <c r="GG33" s="93"/>
      <c r="GH33" s="93"/>
      <c r="GI33" s="93"/>
      <c r="GJ33" s="93"/>
      <c r="GK33" s="93"/>
      <c r="GL33" s="93"/>
      <c r="GM33" s="93"/>
      <c r="GN33" s="93"/>
      <c r="GO33" s="93"/>
      <c r="GP33" s="93"/>
      <c r="GQ33" s="93"/>
      <c r="GR33" s="93"/>
      <c r="GS33" s="93"/>
      <c r="GT33" s="93"/>
      <c r="GU33" s="93"/>
      <c r="GV33" s="93"/>
      <c r="GW33" s="93"/>
      <c r="GX33" s="93"/>
      <c r="GY33" s="93"/>
      <c r="GZ33" s="93"/>
      <c r="HA33" s="93"/>
      <c r="HB33" s="93"/>
      <c r="HC33" s="93"/>
      <c r="HD33" s="93"/>
      <c r="HE33" s="93"/>
      <c r="HF33" s="93"/>
      <c r="HG33" s="93"/>
      <c r="HH33" s="93"/>
      <c r="HI33" s="93"/>
      <c r="HJ33" s="93"/>
      <c r="HK33" s="93"/>
      <c r="HL33" s="93"/>
      <c r="HM33" s="93"/>
      <c r="HN33" s="93"/>
      <c r="HO33" s="93"/>
      <c r="HP33" s="93"/>
      <c r="HQ33" s="93"/>
      <c r="HR33" s="93"/>
      <c r="HS33" s="93"/>
      <c r="HT33" s="93"/>
      <c r="HU33" s="93"/>
      <c r="HV33" s="93"/>
      <c r="HW33" s="93"/>
      <c r="HX33" s="93"/>
      <c r="HY33" s="93"/>
      <c r="HZ33" s="93"/>
      <c r="IA33" s="93"/>
      <c r="IB33" s="93"/>
      <c r="IC33" s="93"/>
      <c r="ID33" s="93"/>
      <c r="IE33" s="93"/>
      <c r="IF33" s="93"/>
      <c r="IG33" s="93"/>
      <c r="IH33" s="93"/>
      <c r="II33" s="93"/>
      <c r="IJ33" s="93"/>
      <c r="IK33" s="93"/>
      <c r="IL33" s="93"/>
      <c r="IM33" s="93"/>
      <c r="IN33" s="93"/>
      <c r="IO33" s="93"/>
      <c r="IP33" s="93"/>
      <c r="IQ33" s="93"/>
      <c r="IR33" s="93"/>
      <c r="IS33" s="93"/>
      <c r="IT33" s="93"/>
      <c r="IU33" s="93"/>
      <c r="IV33" s="93"/>
      <c r="IW33" s="93"/>
      <c r="IX33" s="93"/>
      <c r="IY33" s="93"/>
      <c r="IZ33" s="93"/>
      <c r="JA33" s="93"/>
      <c r="JB33" s="93"/>
      <c r="JC33" s="93"/>
      <c r="JD33" s="93"/>
      <c r="JE33" s="93"/>
      <c r="JF33" s="93"/>
      <c r="JG33" s="93"/>
      <c r="JH33" s="93"/>
      <c r="JI33" s="93"/>
      <c r="JJ33" s="93"/>
      <c r="JK33" s="93"/>
      <c r="JL33" s="93"/>
      <c r="JM33" s="93"/>
      <c r="JN33" s="93"/>
      <c r="JO33" s="93"/>
      <c r="JP33" s="93"/>
      <c r="JQ33" s="93"/>
      <c r="JR33" s="93"/>
      <c r="JS33" s="93"/>
      <c r="JT33" s="93"/>
      <c r="JU33" s="93"/>
      <c r="JV33" s="93"/>
      <c r="JW33" s="93"/>
      <c r="JX33" s="93"/>
      <c r="JY33" s="93"/>
      <c r="JZ33" s="93"/>
      <c r="KA33" s="93"/>
      <c r="KB33" s="93"/>
      <c r="KC33" s="93"/>
      <c r="KD33" s="93"/>
      <c r="KE33" s="93"/>
      <c r="KF33" s="93"/>
      <c r="KG33" s="93"/>
      <c r="KH33" s="93"/>
      <c r="KI33" s="93"/>
      <c r="KJ33" s="93"/>
      <c r="KK33" s="93"/>
      <c r="KL33" s="93"/>
      <c r="KM33" s="93"/>
      <c r="KN33" s="93"/>
      <c r="KO33" s="93"/>
      <c r="KP33" s="93"/>
      <c r="KQ33" s="93"/>
      <c r="KR33" s="93"/>
      <c r="KS33" s="93"/>
      <c r="KT33" s="93"/>
      <c r="KU33" s="93"/>
      <c r="KV33" s="93"/>
      <c r="KW33" s="93"/>
      <c r="KX33" s="93"/>
      <c r="KY33" s="93"/>
      <c r="KZ33" s="93"/>
      <c r="LA33" s="93"/>
      <c r="LB33" s="93"/>
      <c r="LC33" s="93"/>
      <c r="LD33" s="93"/>
      <c r="LE33" s="93"/>
      <c r="LF33" s="93"/>
      <c r="LG33" s="93"/>
      <c r="LH33" s="93"/>
      <c r="LI33" s="93"/>
      <c r="LJ33" s="93"/>
      <c r="LK33" s="93"/>
      <c r="LL33" s="93"/>
      <c r="LM33" s="93"/>
      <c r="LN33" s="93"/>
      <c r="LO33" s="93"/>
      <c r="LP33" s="93"/>
      <c r="LQ33" s="93"/>
      <c r="LR33" s="93"/>
      <c r="LS33" s="93"/>
      <c r="LT33" s="93"/>
      <c r="LU33" s="93"/>
      <c r="LV33" s="93"/>
      <c r="LW33" s="93"/>
      <c r="LX33" s="93"/>
      <c r="LY33" s="93"/>
      <c r="LZ33" s="93"/>
      <c r="MA33" s="93"/>
      <c r="MB33" s="93"/>
      <c r="MC33" s="93"/>
      <c r="MD33" s="93"/>
      <c r="ME33" s="93"/>
      <c r="MF33" s="93"/>
      <c r="MG33" s="93"/>
      <c r="MH33" s="93"/>
      <c r="MI33" s="93"/>
      <c r="MJ33" s="93"/>
      <c r="MK33" s="93"/>
      <c r="ML33" s="93"/>
      <c r="MM33" s="93"/>
      <c r="MN33" s="93"/>
      <c r="MO33" s="93"/>
      <c r="MP33" s="93"/>
      <c r="MQ33" s="93"/>
      <c r="MR33" s="93"/>
      <c r="MS33" s="93"/>
      <c r="MT33" s="93"/>
      <c r="MU33" s="93"/>
      <c r="MV33" s="93"/>
      <c r="MW33" s="93"/>
      <c r="MX33" s="93"/>
      <c r="MY33" s="93"/>
      <c r="MZ33" s="93"/>
      <c r="NA33" s="93"/>
      <c r="NB33" s="93"/>
      <c r="NC33" s="93"/>
      <c r="ND33" s="93"/>
      <c r="NE33" s="93"/>
      <c r="NF33" s="93"/>
      <c r="NG33" s="93"/>
      <c r="NH33" s="93"/>
      <c r="NI33" s="93"/>
      <c r="NJ33" s="93"/>
      <c r="NK33" s="93"/>
      <c r="NL33" s="93"/>
      <c r="NM33" s="93"/>
      <c r="NN33" s="93"/>
      <c r="NO33" s="93"/>
      <c r="NP33" s="93"/>
      <c r="NQ33" s="93"/>
      <c r="NR33" s="93"/>
      <c r="NS33" s="93"/>
      <c r="NT33" s="93"/>
      <c r="NU33" s="93"/>
      <c r="NV33" s="93"/>
      <c r="NW33" s="93"/>
      <c r="NX33" s="93"/>
      <c r="NY33" s="93"/>
      <c r="NZ33" s="93"/>
      <c r="OA33" s="93"/>
      <c r="OB33" s="93"/>
      <c r="OC33" s="93"/>
      <c r="OD33" s="93"/>
      <c r="OE33" s="93"/>
      <c r="OF33" s="93"/>
      <c r="OG33" s="93"/>
      <c r="OH33" s="93"/>
      <c r="OI33" s="93"/>
      <c r="OJ33" s="93"/>
      <c r="OK33" s="93"/>
      <c r="OL33" s="93"/>
      <c r="OM33" s="93"/>
      <c r="ON33" s="93"/>
      <c r="OO33" s="93"/>
      <c r="OP33" s="93"/>
      <c r="OQ33" s="93"/>
      <c r="OR33" s="93"/>
      <c r="OS33" s="93"/>
      <c r="OT33" s="93"/>
      <c r="OU33" s="93"/>
      <c r="OV33" s="93"/>
      <c r="OW33" s="93"/>
      <c r="OX33" s="93"/>
      <c r="OY33" s="93"/>
      <c r="OZ33" s="93"/>
      <c r="PA33" s="93"/>
      <c r="PB33" s="93"/>
      <c r="PC33" s="93"/>
      <c r="PD33" s="93"/>
      <c r="PE33" s="93"/>
      <c r="PF33" s="93"/>
      <c r="PG33" s="93"/>
      <c r="PH33" s="93"/>
      <c r="PI33" s="93"/>
      <c r="PJ33" s="93"/>
      <c r="PK33" s="93"/>
      <c r="PL33" s="93"/>
      <c r="PM33" s="93"/>
      <c r="PN33" s="93"/>
      <c r="PO33" s="93"/>
      <c r="PP33" s="93"/>
      <c r="PQ33" s="93"/>
      <c r="PR33" s="93"/>
      <c r="PS33" s="93"/>
      <c r="PT33" s="93"/>
      <c r="PU33" s="93"/>
      <c r="PV33" s="93"/>
      <c r="PW33" s="93"/>
      <c r="PX33" s="93"/>
      <c r="PY33" s="93"/>
      <c r="PZ33" s="93"/>
      <c r="QA33" s="93"/>
      <c r="QB33" s="93"/>
      <c r="QC33" s="93"/>
      <c r="QD33" s="93"/>
      <c r="QE33" s="93"/>
      <c r="QF33" s="93"/>
      <c r="QG33" s="93"/>
      <c r="QH33" s="93"/>
      <c r="QI33" s="93"/>
      <c r="QJ33" s="93"/>
      <c r="QK33" s="93"/>
      <c r="QL33" s="93"/>
      <c r="QM33" s="93"/>
      <c r="QN33" s="93"/>
      <c r="QO33" s="93"/>
      <c r="QP33" s="93"/>
      <c r="QQ33" s="93"/>
      <c r="QR33" s="93"/>
      <c r="QS33" s="93"/>
      <c r="QT33" s="93"/>
      <c r="QU33" s="93"/>
      <c r="QV33" s="93"/>
      <c r="QW33" s="93"/>
      <c r="QX33" s="93"/>
      <c r="QY33" s="93"/>
      <c r="QZ33" s="93"/>
      <c r="RA33" s="93"/>
      <c r="RB33" s="93"/>
      <c r="RC33" s="93"/>
      <c r="RD33" s="93"/>
      <c r="RE33" s="93"/>
      <c r="RF33" s="93"/>
      <c r="RG33" s="93"/>
      <c r="RH33" s="93"/>
      <c r="RI33" s="93"/>
      <c r="RJ33" s="93"/>
      <c r="RK33" s="93"/>
      <c r="RL33" s="93"/>
      <c r="RM33" s="93"/>
      <c r="RN33" s="93"/>
      <c r="RO33" s="93"/>
      <c r="RP33" s="93"/>
      <c r="RQ33" s="93"/>
      <c r="RR33" s="93"/>
      <c r="RS33" s="93"/>
      <c r="RT33" s="93"/>
      <c r="RU33" s="93"/>
      <c r="RV33" s="93"/>
      <c r="RW33" s="93"/>
      <c r="RX33" s="93"/>
      <c r="RY33" s="93"/>
      <c r="RZ33" s="93"/>
      <c r="SA33" s="93"/>
      <c r="SB33" s="93"/>
      <c r="SC33" s="93"/>
      <c r="SD33" s="93"/>
      <c r="SE33" s="93"/>
      <c r="SF33" s="93"/>
      <c r="SG33" s="93"/>
      <c r="SH33" s="93"/>
      <c r="SI33" s="93"/>
      <c r="SJ33" s="93"/>
      <c r="SK33" s="93"/>
      <c r="SL33" s="93"/>
      <c r="SM33" s="93"/>
      <c r="SN33" s="93"/>
      <c r="SO33" s="93"/>
      <c r="SP33" s="93"/>
      <c r="SQ33" s="93"/>
      <c r="SR33" s="93"/>
      <c r="SS33" s="93"/>
      <c r="ST33" s="93"/>
      <c r="SU33" s="93"/>
      <c r="SV33" s="93"/>
      <c r="SW33" s="93"/>
      <c r="SX33" s="93"/>
      <c r="SY33" s="93"/>
      <c r="SZ33" s="93"/>
      <c r="TA33" s="93"/>
      <c r="TB33" s="93"/>
      <c r="TC33" s="93"/>
      <c r="TD33" s="93"/>
      <c r="TE33" s="93"/>
      <c r="TF33" s="93"/>
      <c r="TG33" s="93"/>
      <c r="TH33" s="93"/>
      <c r="TI33" s="93"/>
      <c r="TJ33" s="93"/>
      <c r="TK33" s="93"/>
      <c r="TL33" s="93"/>
      <c r="TM33" s="93"/>
      <c r="TN33" s="93"/>
      <c r="TO33" s="93"/>
      <c r="TP33" s="93"/>
      <c r="TQ33" s="93"/>
      <c r="TR33" s="93"/>
      <c r="TS33" s="93"/>
      <c r="TT33" s="93"/>
      <c r="TU33" s="93"/>
      <c r="TV33" s="93"/>
      <c r="TW33" s="93"/>
      <c r="TX33" s="93"/>
      <c r="TY33" s="93"/>
      <c r="TZ33" s="93"/>
      <c r="UA33" s="93"/>
      <c r="UB33" s="93"/>
      <c r="UC33" s="93"/>
      <c r="UD33" s="93"/>
      <c r="UE33" s="93"/>
      <c r="UF33" s="93"/>
      <c r="UG33" s="93"/>
      <c r="UH33" s="93"/>
      <c r="UI33" s="93"/>
      <c r="UJ33" s="93"/>
      <c r="UK33" s="93"/>
      <c r="UL33" s="93"/>
      <c r="UM33" s="93"/>
      <c r="UN33" s="93"/>
      <c r="UO33" s="93"/>
      <c r="UP33" s="93"/>
      <c r="UQ33" s="93"/>
      <c r="UR33" s="93"/>
      <c r="US33" s="93"/>
      <c r="UT33" s="93"/>
      <c r="UU33" s="93"/>
      <c r="UV33" s="93"/>
      <c r="UW33" s="93"/>
      <c r="UX33" s="93"/>
      <c r="UY33" s="93"/>
      <c r="UZ33" s="93"/>
      <c r="VA33" s="93"/>
      <c r="VB33" s="93"/>
      <c r="VC33" s="93"/>
      <c r="VD33" s="93"/>
      <c r="VE33" s="93"/>
      <c r="VF33" s="93"/>
      <c r="VG33" s="93"/>
      <c r="VH33" s="93"/>
      <c r="VI33" s="93"/>
      <c r="VJ33" s="93"/>
      <c r="VK33" s="93"/>
      <c r="VL33" s="93"/>
      <c r="VM33" s="93"/>
      <c r="VN33" s="93"/>
      <c r="VO33" s="93"/>
      <c r="VP33" s="93"/>
      <c r="VQ33" s="93"/>
      <c r="VR33" s="93"/>
      <c r="VS33" s="93"/>
      <c r="VT33" s="93"/>
      <c r="VU33" s="93"/>
      <c r="VV33" s="93"/>
      <c r="VW33" s="93"/>
      <c r="VX33" s="93"/>
      <c r="VY33" s="93"/>
      <c r="VZ33" s="93"/>
      <c r="WA33" s="93"/>
      <c r="WB33" s="93"/>
      <c r="WC33" s="93"/>
      <c r="WD33" s="93"/>
      <c r="WE33" s="93"/>
      <c r="WF33" s="93"/>
      <c r="WG33" s="93"/>
      <c r="WH33" s="93"/>
      <c r="WI33" s="93"/>
      <c r="WJ33" s="93"/>
      <c r="WK33" s="93"/>
      <c r="WL33" s="93"/>
      <c r="WM33" s="93"/>
      <c r="WN33" s="93"/>
      <c r="WO33" s="93"/>
      <c r="WP33" s="93"/>
      <c r="WQ33" s="93"/>
      <c r="WR33" s="93"/>
      <c r="WS33" s="93"/>
      <c r="WT33" s="93"/>
      <c r="WU33" s="93"/>
      <c r="WV33" s="93"/>
      <c r="WW33" s="93"/>
      <c r="WX33" s="93"/>
      <c r="WY33" s="93"/>
      <c r="WZ33" s="93"/>
      <c r="XA33" s="93"/>
      <c r="XB33" s="93"/>
      <c r="XC33" s="93"/>
      <c r="XD33" s="93"/>
      <c r="XE33" s="93"/>
      <c r="XF33" s="93"/>
      <c r="XG33" s="93"/>
      <c r="XH33" s="93"/>
      <c r="XI33" s="93"/>
      <c r="XJ33" s="93"/>
      <c r="XK33" s="93"/>
      <c r="XL33" s="93"/>
      <c r="XM33" s="93"/>
      <c r="XN33" s="93"/>
      <c r="XO33" s="93"/>
      <c r="XP33" s="93"/>
      <c r="XQ33" s="93"/>
      <c r="XR33" s="93"/>
      <c r="XS33" s="93"/>
      <c r="XT33" s="93"/>
      <c r="XU33" s="93"/>
      <c r="XV33" s="93"/>
      <c r="XW33" s="93"/>
      <c r="XX33" s="93"/>
      <c r="XY33" s="93"/>
      <c r="XZ33" s="93"/>
      <c r="YA33" s="93"/>
      <c r="YB33" s="93"/>
      <c r="YC33" s="93"/>
      <c r="YD33" s="93"/>
      <c r="YE33" s="93"/>
      <c r="YF33" s="93"/>
      <c r="YG33" s="93"/>
      <c r="YH33" s="93"/>
      <c r="YI33" s="93"/>
      <c r="YJ33" s="93"/>
      <c r="YK33" s="93"/>
      <c r="YL33" s="93"/>
      <c r="YM33" s="93"/>
      <c r="YN33" s="93"/>
      <c r="YO33" s="93"/>
      <c r="YP33" s="93"/>
      <c r="YQ33" s="93"/>
      <c r="YR33" s="93"/>
      <c r="YS33" s="93"/>
      <c r="YT33" s="93"/>
      <c r="YU33" s="93"/>
      <c r="YV33" s="93"/>
      <c r="YW33" s="93"/>
      <c r="YX33" s="93"/>
      <c r="YY33" s="93"/>
      <c r="YZ33" s="93"/>
      <c r="ZA33" s="93"/>
      <c r="ZB33" s="93"/>
      <c r="ZC33" s="93"/>
      <c r="ZD33" s="93"/>
      <c r="ZE33" s="93"/>
      <c r="ZF33" s="93"/>
      <c r="ZG33" s="93"/>
      <c r="ZH33" s="93"/>
      <c r="ZI33" s="93"/>
      <c r="ZJ33" s="93"/>
      <c r="ZK33" s="93"/>
      <c r="ZL33" s="93"/>
      <c r="ZM33" s="93"/>
      <c r="ZN33" s="93"/>
      <c r="ZO33" s="93"/>
      <c r="ZP33" s="93"/>
      <c r="ZQ33" s="93"/>
      <c r="ZR33" s="93"/>
      <c r="ZS33" s="93"/>
      <c r="ZT33" s="93"/>
      <c r="ZU33" s="93"/>
      <c r="ZV33" s="93"/>
      <c r="ZW33" s="93"/>
      <c r="ZX33" s="93"/>
      <c r="ZY33" s="93"/>
      <c r="ZZ33" s="93"/>
    </row>
    <row r="34" spans="1:702" ht="15.95" hidden="1" customHeight="1" x14ac:dyDescent="0.25">
      <c r="A34" s="92">
        <v>74815</v>
      </c>
      <c r="B34" s="92" t="s">
        <v>343</v>
      </c>
      <c r="C34" s="121" t="s">
        <v>347</v>
      </c>
      <c r="D34" s="92">
        <v>7</v>
      </c>
      <c r="E34" s="92">
        <v>3</v>
      </c>
      <c r="F34" s="92" t="s">
        <v>341</v>
      </c>
      <c r="G34" s="92">
        <v>912</v>
      </c>
      <c r="H34" s="92">
        <v>11461</v>
      </c>
      <c r="I34" s="92" t="s">
        <v>345</v>
      </c>
      <c r="J34" s="92">
        <v>313</v>
      </c>
      <c r="K34" s="92" t="s">
        <v>333</v>
      </c>
      <c r="L34" s="93">
        <v>924400</v>
      </c>
      <c r="M34" s="93">
        <v>940600</v>
      </c>
      <c r="N34" s="93">
        <v>0</v>
      </c>
      <c r="O34" s="93">
        <v>940600</v>
      </c>
      <c r="P34" s="93">
        <v>904387.98</v>
      </c>
      <c r="Q34" s="93">
        <v>-36212.020000000019</v>
      </c>
      <c r="R34" s="94">
        <v>0.96</v>
      </c>
      <c r="S34" s="93">
        <v>0</v>
      </c>
      <c r="T34" s="93">
        <v>0</v>
      </c>
      <c r="U34" s="94">
        <v>0</v>
      </c>
      <c r="V34" s="93">
        <v>0</v>
      </c>
      <c r="W34" s="93">
        <v>0</v>
      </c>
      <c r="X34" s="94">
        <v>0</v>
      </c>
      <c r="Y34" s="93">
        <v>0</v>
      </c>
      <c r="Z34" s="93">
        <v>0</v>
      </c>
      <c r="AA34" s="94">
        <v>0</v>
      </c>
      <c r="AB34" s="93">
        <v>0</v>
      </c>
      <c r="AC34" s="93">
        <v>0</v>
      </c>
      <c r="AD34" s="94">
        <v>0</v>
      </c>
      <c r="AE34" s="93">
        <v>0</v>
      </c>
      <c r="AF34" s="93">
        <v>0</v>
      </c>
      <c r="AG34" s="94">
        <v>0</v>
      </c>
      <c r="AH34" s="93">
        <v>0</v>
      </c>
      <c r="AI34" s="93">
        <v>0</v>
      </c>
      <c r="AJ34" s="94">
        <v>0</v>
      </c>
      <c r="AK34" s="93">
        <v>0</v>
      </c>
      <c r="AL34" s="93">
        <v>0</v>
      </c>
      <c r="AM34" s="94">
        <v>0</v>
      </c>
      <c r="AN34" s="93">
        <v>0</v>
      </c>
      <c r="AO34" s="93">
        <v>0</v>
      </c>
      <c r="AP34" s="94">
        <v>0</v>
      </c>
      <c r="AQ34" s="93">
        <v>0</v>
      </c>
      <c r="AR34" s="93">
        <v>0</v>
      </c>
      <c r="AS34" s="94">
        <v>0</v>
      </c>
      <c r="AT34" s="93">
        <v>0</v>
      </c>
      <c r="AU34" s="93">
        <v>0</v>
      </c>
      <c r="AV34" s="94">
        <v>0</v>
      </c>
      <c r="AW34" s="93">
        <v>0</v>
      </c>
      <c r="AX34" s="93">
        <v>0</v>
      </c>
      <c r="AY34" s="94">
        <v>0</v>
      </c>
      <c r="AZ34" s="93">
        <v>0</v>
      </c>
      <c r="BA34" s="93">
        <v>0</v>
      </c>
      <c r="BB34" s="94">
        <v>0</v>
      </c>
      <c r="BC34" s="93">
        <v>0</v>
      </c>
      <c r="BD34" s="93">
        <v>0</v>
      </c>
      <c r="BE34" s="94">
        <v>0</v>
      </c>
      <c r="BF34" s="93">
        <v>0</v>
      </c>
      <c r="BG34" s="93">
        <v>0</v>
      </c>
      <c r="BH34" s="94">
        <v>0</v>
      </c>
      <c r="BI34" s="93">
        <v>0</v>
      </c>
      <c r="BJ34" s="93">
        <v>0</v>
      </c>
      <c r="BK34" s="94">
        <v>0</v>
      </c>
      <c r="BL34" s="93">
        <v>0</v>
      </c>
      <c r="BM34" s="93">
        <v>0</v>
      </c>
      <c r="BN34" s="94">
        <v>0</v>
      </c>
      <c r="BO34" s="93">
        <v>924000</v>
      </c>
      <c r="BP34" s="93">
        <v>898267.57</v>
      </c>
      <c r="BQ34" s="94">
        <v>0.97</v>
      </c>
      <c r="BR34" s="93">
        <v>0</v>
      </c>
      <c r="BS34" s="93">
        <v>0</v>
      </c>
      <c r="BT34" s="94">
        <v>0</v>
      </c>
      <c r="BU34" s="93">
        <v>16600</v>
      </c>
      <c r="BV34" s="93">
        <v>6120.41</v>
      </c>
      <c r="BW34" s="94">
        <v>0.37</v>
      </c>
      <c r="BX34" s="93">
        <v>0</v>
      </c>
      <c r="BY34" s="93">
        <v>0</v>
      </c>
      <c r="BZ34" s="94">
        <v>0</v>
      </c>
      <c r="CA34" s="93">
        <v>0</v>
      </c>
      <c r="CB34" s="93">
        <v>0</v>
      </c>
      <c r="CC34" s="94">
        <v>0</v>
      </c>
      <c r="CD34" s="93">
        <v>0</v>
      </c>
      <c r="CE34" s="93">
        <v>0</v>
      </c>
      <c r="CF34" s="94">
        <v>0</v>
      </c>
      <c r="CG34" s="93">
        <v>0</v>
      </c>
      <c r="CH34" s="93">
        <v>0</v>
      </c>
      <c r="CI34" s="94">
        <v>0</v>
      </c>
      <c r="CJ34" s="93">
        <v>0</v>
      </c>
      <c r="CK34" s="93">
        <v>0</v>
      </c>
      <c r="CL34" s="94">
        <v>0</v>
      </c>
      <c r="CM34" s="93">
        <v>0</v>
      </c>
      <c r="CN34" s="93">
        <v>0</v>
      </c>
      <c r="CO34" s="94">
        <v>0</v>
      </c>
      <c r="CP34" s="93"/>
      <c r="CQ34" s="93"/>
      <c r="CR34" s="93"/>
      <c r="CS34" s="93"/>
      <c r="CT34" s="93"/>
      <c r="CU34" s="93"/>
      <c r="CV34" s="93"/>
      <c r="CW34" s="93"/>
      <c r="CX34" s="93"/>
      <c r="CY34" s="93"/>
      <c r="CZ34" s="93"/>
      <c r="DA34" s="93"/>
      <c r="DB34" s="93"/>
      <c r="DC34" s="93"/>
      <c r="DD34" s="93"/>
      <c r="DE34" s="93"/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3"/>
      <c r="DU34" s="93"/>
      <c r="DV34" s="93"/>
      <c r="DW34" s="93"/>
      <c r="DX34" s="93"/>
      <c r="DY34" s="93"/>
      <c r="DZ34" s="93"/>
      <c r="EA34" s="93"/>
      <c r="EB34" s="93"/>
      <c r="EC34" s="93"/>
      <c r="ED34" s="93"/>
      <c r="EE34" s="93"/>
      <c r="EF34" s="93"/>
      <c r="EG34" s="93"/>
      <c r="EH34" s="93"/>
      <c r="EI34" s="93"/>
      <c r="EJ34" s="93"/>
      <c r="EK34" s="93"/>
      <c r="EL34" s="93"/>
      <c r="EM34" s="93"/>
      <c r="EN34" s="93"/>
      <c r="EO34" s="93"/>
      <c r="EP34" s="93"/>
      <c r="EQ34" s="93"/>
      <c r="ER34" s="93"/>
      <c r="ES34" s="93"/>
      <c r="ET34" s="93"/>
      <c r="EU34" s="93"/>
      <c r="EV34" s="93"/>
      <c r="EW34" s="93"/>
      <c r="EX34" s="93"/>
      <c r="EY34" s="93"/>
      <c r="EZ34" s="93"/>
      <c r="FA34" s="93"/>
      <c r="FB34" s="93"/>
      <c r="FC34" s="93"/>
      <c r="FD34" s="93"/>
      <c r="FE34" s="93"/>
      <c r="FF34" s="93"/>
      <c r="FG34" s="93"/>
      <c r="FH34" s="93"/>
      <c r="FI34" s="93"/>
      <c r="FJ34" s="93"/>
      <c r="FK34" s="93"/>
      <c r="FL34" s="93"/>
      <c r="FM34" s="93"/>
      <c r="FN34" s="93"/>
      <c r="FO34" s="93"/>
      <c r="FP34" s="93"/>
      <c r="FQ34" s="93"/>
      <c r="FR34" s="93"/>
      <c r="FS34" s="93"/>
      <c r="FT34" s="93"/>
      <c r="FU34" s="93"/>
      <c r="FV34" s="93"/>
      <c r="FW34" s="93"/>
      <c r="FX34" s="93"/>
      <c r="FY34" s="93"/>
      <c r="FZ34" s="93"/>
      <c r="GA34" s="93"/>
      <c r="GB34" s="93"/>
      <c r="GC34" s="93"/>
      <c r="GD34" s="93"/>
      <c r="GE34" s="93"/>
      <c r="GF34" s="93"/>
      <c r="GG34" s="93"/>
      <c r="GH34" s="93"/>
      <c r="GI34" s="93"/>
      <c r="GJ34" s="93"/>
      <c r="GK34" s="93"/>
      <c r="GL34" s="93"/>
      <c r="GM34" s="93"/>
      <c r="GN34" s="93"/>
      <c r="GO34" s="93"/>
      <c r="GP34" s="93"/>
      <c r="GQ34" s="93"/>
      <c r="GR34" s="93"/>
      <c r="GS34" s="93"/>
      <c r="GT34" s="93"/>
      <c r="GU34" s="93"/>
      <c r="GV34" s="93"/>
      <c r="GW34" s="93"/>
      <c r="GX34" s="93"/>
      <c r="GY34" s="93"/>
      <c r="GZ34" s="93"/>
      <c r="HA34" s="93"/>
      <c r="HB34" s="93"/>
      <c r="HC34" s="93"/>
      <c r="HD34" s="93"/>
      <c r="HE34" s="93"/>
      <c r="HF34" s="93"/>
      <c r="HG34" s="93"/>
      <c r="HH34" s="93"/>
      <c r="HI34" s="93"/>
      <c r="HJ34" s="93"/>
      <c r="HK34" s="93"/>
      <c r="HL34" s="93"/>
      <c r="HM34" s="93"/>
      <c r="HN34" s="93"/>
      <c r="HO34" s="93"/>
      <c r="HP34" s="93"/>
      <c r="HQ34" s="93"/>
      <c r="HR34" s="93"/>
      <c r="HS34" s="93"/>
      <c r="HT34" s="93"/>
      <c r="HU34" s="93"/>
      <c r="HV34" s="93"/>
      <c r="HW34" s="93"/>
      <c r="HX34" s="93"/>
      <c r="HY34" s="93"/>
      <c r="HZ34" s="93"/>
      <c r="IA34" s="93"/>
      <c r="IB34" s="93"/>
      <c r="IC34" s="93"/>
      <c r="ID34" s="93"/>
      <c r="IE34" s="93"/>
      <c r="IF34" s="93"/>
      <c r="IG34" s="93"/>
      <c r="IH34" s="93"/>
      <c r="II34" s="93"/>
      <c r="IJ34" s="93"/>
      <c r="IK34" s="93"/>
      <c r="IL34" s="93"/>
      <c r="IM34" s="93"/>
      <c r="IN34" s="93"/>
      <c r="IO34" s="93"/>
      <c r="IP34" s="93"/>
      <c r="IQ34" s="93"/>
      <c r="IR34" s="93"/>
      <c r="IS34" s="93"/>
      <c r="IT34" s="93"/>
      <c r="IU34" s="93"/>
      <c r="IV34" s="93"/>
      <c r="IW34" s="93"/>
      <c r="IX34" s="93"/>
      <c r="IY34" s="93"/>
      <c r="IZ34" s="93"/>
      <c r="JA34" s="93"/>
      <c r="JB34" s="93"/>
      <c r="JC34" s="93"/>
      <c r="JD34" s="93"/>
      <c r="JE34" s="93"/>
      <c r="JF34" s="93"/>
      <c r="JG34" s="93"/>
      <c r="JH34" s="93"/>
      <c r="JI34" s="93"/>
      <c r="JJ34" s="93"/>
      <c r="JK34" s="93"/>
      <c r="JL34" s="93"/>
      <c r="JM34" s="93"/>
      <c r="JN34" s="93"/>
      <c r="JO34" s="93"/>
      <c r="JP34" s="93"/>
      <c r="JQ34" s="93"/>
      <c r="JR34" s="93"/>
      <c r="JS34" s="93"/>
      <c r="JT34" s="93"/>
      <c r="JU34" s="93"/>
      <c r="JV34" s="93"/>
      <c r="JW34" s="93"/>
      <c r="JX34" s="93"/>
      <c r="JY34" s="93"/>
      <c r="JZ34" s="93"/>
      <c r="KA34" s="93"/>
      <c r="KB34" s="93"/>
      <c r="KC34" s="93"/>
      <c r="KD34" s="93"/>
      <c r="KE34" s="93"/>
      <c r="KF34" s="93"/>
      <c r="KG34" s="93"/>
      <c r="KH34" s="93"/>
      <c r="KI34" s="93"/>
      <c r="KJ34" s="93"/>
      <c r="KK34" s="93"/>
      <c r="KL34" s="93"/>
      <c r="KM34" s="93"/>
      <c r="KN34" s="93"/>
      <c r="KO34" s="93"/>
      <c r="KP34" s="93"/>
      <c r="KQ34" s="93"/>
      <c r="KR34" s="93"/>
      <c r="KS34" s="93"/>
      <c r="KT34" s="93"/>
      <c r="KU34" s="93"/>
      <c r="KV34" s="93"/>
      <c r="KW34" s="93"/>
      <c r="KX34" s="93"/>
      <c r="KY34" s="93"/>
      <c r="KZ34" s="93"/>
      <c r="LA34" s="93"/>
      <c r="LB34" s="93"/>
      <c r="LC34" s="93"/>
      <c r="LD34" s="93"/>
      <c r="LE34" s="93"/>
      <c r="LF34" s="93"/>
      <c r="LG34" s="93"/>
      <c r="LH34" s="93"/>
      <c r="LI34" s="93"/>
      <c r="LJ34" s="93"/>
      <c r="LK34" s="93"/>
      <c r="LL34" s="93"/>
      <c r="LM34" s="93"/>
      <c r="LN34" s="93"/>
      <c r="LO34" s="93"/>
      <c r="LP34" s="93"/>
      <c r="LQ34" s="93"/>
      <c r="LR34" s="93"/>
      <c r="LS34" s="93"/>
      <c r="LT34" s="93"/>
      <c r="LU34" s="93"/>
      <c r="LV34" s="93"/>
      <c r="LW34" s="93"/>
      <c r="LX34" s="93"/>
      <c r="LY34" s="93"/>
      <c r="LZ34" s="93"/>
      <c r="MA34" s="93"/>
      <c r="MB34" s="93"/>
      <c r="MC34" s="93"/>
      <c r="MD34" s="93"/>
      <c r="ME34" s="93"/>
      <c r="MF34" s="93"/>
      <c r="MG34" s="93"/>
      <c r="MH34" s="93"/>
      <c r="MI34" s="93"/>
      <c r="MJ34" s="93"/>
      <c r="MK34" s="93"/>
      <c r="ML34" s="93"/>
      <c r="MM34" s="93"/>
      <c r="MN34" s="93"/>
      <c r="MO34" s="93"/>
      <c r="MP34" s="93"/>
      <c r="MQ34" s="93"/>
      <c r="MR34" s="93"/>
      <c r="MS34" s="93"/>
      <c r="MT34" s="93"/>
      <c r="MU34" s="93"/>
      <c r="MV34" s="93"/>
      <c r="MW34" s="93"/>
      <c r="MX34" s="93"/>
      <c r="MY34" s="93"/>
      <c r="MZ34" s="93"/>
      <c r="NA34" s="93"/>
      <c r="NB34" s="93"/>
      <c r="NC34" s="93"/>
      <c r="ND34" s="93"/>
      <c r="NE34" s="93"/>
      <c r="NF34" s="93"/>
      <c r="NG34" s="93"/>
      <c r="NH34" s="93"/>
      <c r="NI34" s="93"/>
      <c r="NJ34" s="93"/>
      <c r="NK34" s="93"/>
      <c r="NL34" s="93"/>
      <c r="NM34" s="93"/>
      <c r="NN34" s="93"/>
      <c r="NO34" s="93"/>
      <c r="NP34" s="93"/>
      <c r="NQ34" s="93"/>
      <c r="NR34" s="93"/>
      <c r="NS34" s="93"/>
      <c r="NT34" s="93"/>
      <c r="NU34" s="93"/>
      <c r="NV34" s="93"/>
      <c r="NW34" s="93"/>
      <c r="NX34" s="93"/>
      <c r="NY34" s="93"/>
      <c r="NZ34" s="93"/>
      <c r="OA34" s="93"/>
      <c r="OB34" s="93"/>
      <c r="OC34" s="93"/>
      <c r="OD34" s="93"/>
      <c r="OE34" s="93"/>
      <c r="OF34" s="93"/>
      <c r="OG34" s="93"/>
      <c r="OH34" s="93"/>
      <c r="OI34" s="93"/>
      <c r="OJ34" s="93"/>
      <c r="OK34" s="93"/>
      <c r="OL34" s="93"/>
      <c r="OM34" s="93"/>
      <c r="ON34" s="93"/>
      <c r="OO34" s="93"/>
      <c r="OP34" s="93"/>
      <c r="OQ34" s="93"/>
      <c r="OR34" s="93"/>
      <c r="OS34" s="93"/>
      <c r="OT34" s="93"/>
      <c r="OU34" s="93"/>
      <c r="OV34" s="93"/>
      <c r="OW34" s="93"/>
      <c r="OX34" s="93"/>
      <c r="OY34" s="93"/>
      <c r="OZ34" s="93"/>
      <c r="PA34" s="93"/>
      <c r="PB34" s="93"/>
      <c r="PC34" s="93"/>
      <c r="PD34" s="93"/>
      <c r="PE34" s="93"/>
      <c r="PF34" s="93"/>
      <c r="PG34" s="93"/>
      <c r="PH34" s="93"/>
      <c r="PI34" s="93"/>
      <c r="PJ34" s="93"/>
      <c r="PK34" s="93"/>
      <c r="PL34" s="93"/>
      <c r="PM34" s="93"/>
      <c r="PN34" s="93"/>
      <c r="PO34" s="93"/>
      <c r="PP34" s="93"/>
      <c r="PQ34" s="93"/>
      <c r="PR34" s="93"/>
      <c r="PS34" s="93"/>
      <c r="PT34" s="93"/>
      <c r="PU34" s="93"/>
      <c r="PV34" s="93"/>
      <c r="PW34" s="93"/>
      <c r="PX34" s="93"/>
      <c r="PY34" s="93"/>
      <c r="PZ34" s="93"/>
      <c r="QA34" s="93"/>
      <c r="QB34" s="93"/>
      <c r="QC34" s="93"/>
      <c r="QD34" s="93"/>
      <c r="QE34" s="93"/>
      <c r="QF34" s="93"/>
      <c r="QG34" s="93"/>
      <c r="QH34" s="93"/>
      <c r="QI34" s="93"/>
      <c r="QJ34" s="93"/>
      <c r="QK34" s="93"/>
      <c r="QL34" s="93"/>
      <c r="QM34" s="93"/>
      <c r="QN34" s="93"/>
      <c r="QO34" s="93"/>
      <c r="QP34" s="93"/>
      <c r="QQ34" s="93"/>
      <c r="QR34" s="93"/>
      <c r="QS34" s="93"/>
      <c r="QT34" s="93"/>
      <c r="QU34" s="93"/>
      <c r="QV34" s="93"/>
      <c r="QW34" s="93"/>
      <c r="QX34" s="93"/>
      <c r="QY34" s="93"/>
      <c r="QZ34" s="93"/>
      <c r="RA34" s="93"/>
      <c r="RB34" s="93"/>
      <c r="RC34" s="93"/>
      <c r="RD34" s="93"/>
      <c r="RE34" s="93"/>
      <c r="RF34" s="93"/>
      <c r="RG34" s="93"/>
      <c r="RH34" s="93"/>
      <c r="RI34" s="93"/>
      <c r="RJ34" s="93"/>
      <c r="RK34" s="93"/>
      <c r="RL34" s="93"/>
      <c r="RM34" s="93"/>
      <c r="RN34" s="93"/>
      <c r="RO34" s="93"/>
      <c r="RP34" s="93"/>
      <c r="RQ34" s="93"/>
      <c r="RR34" s="93"/>
      <c r="RS34" s="93"/>
      <c r="RT34" s="93"/>
      <c r="RU34" s="93"/>
      <c r="RV34" s="93"/>
      <c r="RW34" s="93"/>
      <c r="RX34" s="93"/>
      <c r="RY34" s="93"/>
      <c r="RZ34" s="93"/>
      <c r="SA34" s="93"/>
      <c r="SB34" s="93"/>
      <c r="SC34" s="93"/>
      <c r="SD34" s="93"/>
      <c r="SE34" s="93"/>
      <c r="SF34" s="93"/>
      <c r="SG34" s="93"/>
      <c r="SH34" s="93"/>
      <c r="SI34" s="93"/>
      <c r="SJ34" s="93"/>
      <c r="SK34" s="93"/>
      <c r="SL34" s="93"/>
      <c r="SM34" s="93"/>
      <c r="SN34" s="93"/>
      <c r="SO34" s="93"/>
      <c r="SP34" s="93"/>
      <c r="SQ34" s="93"/>
      <c r="SR34" s="93"/>
      <c r="SS34" s="93"/>
      <c r="ST34" s="93"/>
      <c r="SU34" s="93"/>
      <c r="SV34" s="93"/>
      <c r="SW34" s="93"/>
      <c r="SX34" s="93"/>
      <c r="SY34" s="93"/>
      <c r="SZ34" s="93"/>
      <c r="TA34" s="93"/>
      <c r="TB34" s="93"/>
      <c r="TC34" s="93"/>
      <c r="TD34" s="93"/>
      <c r="TE34" s="93"/>
      <c r="TF34" s="93"/>
      <c r="TG34" s="93"/>
      <c r="TH34" s="93"/>
      <c r="TI34" s="93"/>
      <c r="TJ34" s="93"/>
      <c r="TK34" s="93"/>
      <c r="TL34" s="93"/>
      <c r="TM34" s="93"/>
      <c r="TN34" s="93"/>
      <c r="TO34" s="93"/>
      <c r="TP34" s="93"/>
      <c r="TQ34" s="93"/>
      <c r="TR34" s="93"/>
      <c r="TS34" s="93"/>
      <c r="TT34" s="93"/>
      <c r="TU34" s="93"/>
      <c r="TV34" s="93"/>
      <c r="TW34" s="93"/>
      <c r="TX34" s="93"/>
      <c r="TY34" s="93"/>
      <c r="TZ34" s="93"/>
      <c r="UA34" s="93"/>
      <c r="UB34" s="93"/>
      <c r="UC34" s="93"/>
      <c r="UD34" s="93"/>
      <c r="UE34" s="93"/>
      <c r="UF34" s="93"/>
      <c r="UG34" s="93"/>
      <c r="UH34" s="93"/>
      <c r="UI34" s="93"/>
      <c r="UJ34" s="93"/>
      <c r="UK34" s="93"/>
      <c r="UL34" s="93"/>
      <c r="UM34" s="93"/>
      <c r="UN34" s="93"/>
      <c r="UO34" s="93"/>
      <c r="UP34" s="93"/>
      <c r="UQ34" s="93"/>
      <c r="UR34" s="93"/>
      <c r="US34" s="93"/>
      <c r="UT34" s="93"/>
      <c r="UU34" s="93"/>
      <c r="UV34" s="93"/>
      <c r="UW34" s="93"/>
      <c r="UX34" s="93"/>
      <c r="UY34" s="93"/>
      <c r="UZ34" s="93"/>
      <c r="VA34" s="93"/>
      <c r="VB34" s="93"/>
      <c r="VC34" s="93"/>
      <c r="VD34" s="93"/>
      <c r="VE34" s="93"/>
      <c r="VF34" s="93"/>
      <c r="VG34" s="93"/>
      <c r="VH34" s="93"/>
      <c r="VI34" s="93"/>
      <c r="VJ34" s="93"/>
      <c r="VK34" s="93"/>
      <c r="VL34" s="93"/>
      <c r="VM34" s="93"/>
      <c r="VN34" s="93"/>
      <c r="VO34" s="93"/>
      <c r="VP34" s="93"/>
      <c r="VQ34" s="93"/>
      <c r="VR34" s="93"/>
      <c r="VS34" s="93"/>
      <c r="VT34" s="93"/>
      <c r="VU34" s="93"/>
      <c r="VV34" s="93"/>
      <c r="VW34" s="93"/>
      <c r="VX34" s="93"/>
      <c r="VY34" s="93"/>
      <c r="VZ34" s="93"/>
      <c r="WA34" s="93"/>
      <c r="WB34" s="93"/>
      <c r="WC34" s="93"/>
      <c r="WD34" s="93"/>
      <c r="WE34" s="93"/>
      <c r="WF34" s="93"/>
      <c r="WG34" s="93"/>
      <c r="WH34" s="93"/>
      <c r="WI34" s="93"/>
      <c r="WJ34" s="93"/>
      <c r="WK34" s="93"/>
      <c r="WL34" s="93"/>
      <c r="WM34" s="93"/>
      <c r="WN34" s="93"/>
      <c r="WO34" s="93"/>
      <c r="WP34" s="93"/>
      <c r="WQ34" s="93"/>
      <c r="WR34" s="93"/>
      <c r="WS34" s="93"/>
      <c r="WT34" s="93"/>
      <c r="WU34" s="93"/>
      <c r="WV34" s="93"/>
      <c r="WW34" s="93"/>
      <c r="WX34" s="93"/>
      <c r="WY34" s="93"/>
      <c r="WZ34" s="93"/>
      <c r="XA34" s="93"/>
      <c r="XB34" s="93"/>
      <c r="XC34" s="93"/>
      <c r="XD34" s="93"/>
      <c r="XE34" s="93"/>
      <c r="XF34" s="93"/>
      <c r="XG34" s="93"/>
      <c r="XH34" s="93"/>
      <c r="XI34" s="93"/>
      <c r="XJ34" s="93"/>
      <c r="XK34" s="93"/>
      <c r="XL34" s="93"/>
      <c r="XM34" s="93"/>
      <c r="XN34" s="93"/>
      <c r="XO34" s="93"/>
      <c r="XP34" s="93"/>
      <c r="XQ34" s="93"/>
      <c r="XR34" s="93"/>
      <c r="XS34" s="93"/>
      <c r="XT34" s="93"/>
      <c r="XU34" s="93"/>
      <c r="XV34" s="93"/>
      <c r="XW34" s="93"/>
      <c r="XX34" s="93"/>
      <c r="XY34" s="93"/>
      <c r="XZ34" s="93"/>
      <c r="YA34" s="93"/>
      <c r="YB34" s="93"/>
      <c r="YC34" s="93"/>
      <c r="YD34" s="93"/>
      <c r="YE34" s="93"/>
      <c r="YF34" s="93"/>
      <c r="YG34" s="93"/>
      <c r="YH34" s="93"/>
      <c r="YI34" s="93"/>
      <c r="YJ34" s="93"/>
      <c r="YK34" s="93"/>
      <c r="YL34" s="93"/>
      <c r="YM34" s="93"/>
      <c r="YN34" s="93"/>
      <c r="YO34" s="93"/>
      <c r="YP34" s="93"/>
      <c r="YQ34" s="93"/>
      <c r="YR34" s="93"/>
      <c r="YS34" s="93"/>
      <c r="YT34" s="93"/>
      <c r="YU34" s="93"/>
      <c r="YV34" s="93"/>
      <c r="YW34" s="93"/>
      <c r="YX34" s="93"/>
      <c r="YY34" s="93"/>
      <c r="YZ34" s="93"/>
      <c r="ZA34" s="93"/>
      <c r="ZB34" s="93"/>
      <c r="ZC34" s="93"/>
      <c r="ZD34" s="93"/>
      <c r="ZE34" s="93"/>
      <c r="ZF34" s="93"/>
      <c r="ZG34" s="93"/>
      <c r="ZH34" s="93"/>
      <c r="ZI34" s="93"/>
      <c r="ZJ34" s="93"/>
      <c r="ZK34" s="93"/>
      <c r="ZL34" s="93"/>
      <c r="ZM34" s="93"/>
      <c r="ZN34" s="93"/>
      <c r="ZO34" s="93"/>
      <c r="ZP34" s="93"/>
      <c r="ZQ34" s="93"/>
      <c r="ZR34" s="93"/>
      <c r="ZS34" s="93"/>
      <c r="ZT34" s="93"/>
      <c r="ZU34" s="93"/>
      <c r="ZV34" s="93"/>
      <c r="ZW34" s="93"/>
      <c r="ZX34" s="93"/>
      <c r="ZY34" s="93"/>
      <c r="ZZ34" s="93"/>
    </row>
    <row r="35" spans="1:702" s="126" customFormat="1" ht="15.95" customHeight="1" x14ac:dyDescent="0.25">
      <c r="A35" s="122">
        <v>74830</v>
      </c>
      <c r="B35" s="122" t="s">
        <v>343</v>
      </c>
      <c r="C35" s="123" t="s">
        <v>344</v>
      </c>
      <c r="D35" s="122">
        <v>7</v>
      </c>
      <c r="E35" s="122">
        <v>3</v>
      </c>
      <c r="F35" s="122" t="s">
        <v>341</v>
      </c>
      <c r="G35" s="122">
        <v>912</v>
      </c>
      <c r="H35" s="122">
        <v>11461</v>
      </c>
      <c r="I35" s="122" t="s">
        <v>345</v>
      </c>
      <c r="J35" s="122">
        <v>32</v>
      </c>
      <c r="K35" s="122" t="s">
        <v>25</v>
      </c>
      <c r="L35" s="124">
        <v>747895</v>
      </c>
      <c r="M35" s="124">
        <v>731989</v>
      </c>
      <c r="N35" s="124">
        <v>0</v>
      </c>
      <c r="O35" s="124">
        <v>731989</v>
      </c>
      <c r="P35" s="124">
        <v>671247.9</v>
      </c>
      <c r="Q35" s="124">
        <v>-60741.099999999977</v>
      </c>
      <c r="R35" s="125">
        <v>0.92</v>
      </c>
      <c r="S35" s="124">
        <v>0</v>
      </c>
      <c r="T35" s="124">
        <v>0</v>
      </c>
      <c r="U35" s="125">
        <v>0</v>
      </c>
      <c r="V35" s="124">
        <v>0</v>
      </c>
      <c r="W35" s="124">
        <v>0</v>
      </c>
      <c r="X35" s="125">
        <v>0</v>
      </c>
      <c r="Y35" s="124">
        <v>0</v>
      </c>
      <c r="Z35" s="124">
        <v>0</v>
      </c>
      <c r="AA35" s="125">
        <v>0</v>
      </c>
      <c r="AB35" s="124">
        <v>0</v>
      </c>
      <c r="AC35" s="124">
        <v>0</v>
      </c>
      <c r="AD35" s="125">
        <v>0</v>
      </c>
      <c r="AE35" s="124">
        <v>0</v>
      </c>
      <c r="AF35" s="124">
        <v>0</v>
      </c>
      <c r="AG35" s="125">
        <v>0</v>
      </c>
      <c r="AH35" s="124">
        <v>0</v>
      </c>
      <c r="AI35" s="124">
        <v>0</v>
      </c>
      <c r="AJ35" s="125">
        <v>0</v>
      </c>
      <c r="AK35" s="124">
        <v>0</v>
      </c>
      <c r="AL35" s="124">
        <v>0</v>
      </c>
      <c r="AM35" s="125">
        <v>0</v>
      </c>
      <c r="AN35" s="124">
        <v>0</v>
      </c>
      <c r="AO35" s="124">
        <v>0</v>
      </c>
      <c r="AP35" s="125">
        <v>0</v>
      </c>
      <c r="AQ35" s="124">
        <v>0</v>
      </c>
      <c r="AR35" s="124">
        <v>0</v>
      </c>
      <c r="AS35" s="125">
        <v>0</v>
      </c>
      <c r="AT35" s="124">
        <v>0</v>
      </c>
      <c r="AU35" s="124">
        <v>0</v>
      </c>
      <c r="AV35" s="125">
        <v>0</v>
      </c>
      <c r="AW35" s="124">
        <v>0</v>
      </c>
      <c r="AX35" s="124">
        <v>0</v>
      </c>
      <c r="AY35" s="125">
        <v>0</v>
      </c>
      <c r="AZ35" s="124">
        <v>0</v>
      </c>
      <c r="BA35" s="124">
        <v>0</v>
      </c>
      <c r="BB35" s="125">
        <v>0</v>
      </c>
      <c r="BC35" s="124">
        <v>0</v>
      </c>
      <c r="BD35" s="124">
        <v>0</v>
      </c>
      <c r="BE35" s="125">
        <v>0</v>
      </c>
      <c r="BF35" s="124">
        <v>464989</v>
      </c>
      <c r="BG35" s="124">
        <v>464186.11</v>
      </c>
      <c r="BH35" s="125">
        <v>1</v>
      </c>
      <c r="BI35" s="124">
        <v>0</v>
      </c>
      <c r="BJ35" s="124">
        <v>0</v>
      </c>
      <c r="BK35" s="125">
        <v>0</v>
      </c>
      <c r="BL35" s="124">
        <v>0</v>
      </c>
      <c r="BM35" s="124">
        <v>0</v>
      </c>
      <c r="BN35" s="125">
        <v>0</v>
      </c>
      <c r="BO35" s="124">
        <v>203000</v>
      </c>
      <c r="BP35" s="124">
        <v>182361.79</v>
      </c>
      <c r="BQ35" s="125">
        <v>0.9</v>
      </c>
      <c r="BR35" s="124">
        <v>0</v>
      </c>
      <c r="BS35" s="124">
        <v>0</v>
      </c>
      <c r="BT35" s="125">
        <v>0</v>
      </c>
      <c r="BU35" s="124">
        <v>64000</v>
      </c>
      <c r="BV35" s="124">
        <v>24700</v>
      </c>
      <c r="BW35" s="125">
        <v>0.39</v>
      </c>
      <c r="BX35" s="124">
        <v>0</v>
      </c>
      <c r="BY35" s="124">
        <v>0</v>
      </c>
      <c r="BZ35" s="125">
        <v>0</v>
      </c>
      <c r="CA35" s="124">
        <v>0</v>
      </c>
      <c r="CB35" s="124">
        <v>0</v>
      </c>
      <c r="CC35" s="125">
        <v>0</v>
      </c>
      <c r="CD35" s="124">
        <v>0</v>
      </c>
      <c r="CE35" s="124">
        <v>0</v>
      </c>
      <c r="CF35" s="125">
        <v>0</v>
      </c>
      <c r="CG35" s="124">
        <v>0</v>
      </c>
      <c r="CH35" s="124">
        <v>0</v>
      </c>
      <c r="CI35" s="125">
        <v>0</v>
      </c>
      <c r="CJ35" s="124">
        <v>0</v>
      </c>
      <c r="CK35" s="124">
        <v>0</v>
      </c>
      <c r="CL35" s="125">
        <v>0</v>
      </c>
      <c r="CM35" s="124">
        <v>0</v>
      </c>
      <c r="CN35" s="124">
        <v>0</v>
      </c>
      <c r="CO35" s="125">
        <v>0</v>
      </c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F35" s="124"/>
      <c r="JG35" s="124"/>
      <c r="JH35" s="124"/>
      <c r="JI35" s="124"/>
      <c r="JJ35" s="124"/>
      <c r="JK35" s="124"/>
      <c r="JL35" s="124"/>
      <c r="JM35" s="124"/>
      <c r="JN35" s="124"/>
      <c r="JO35" s="124"/>
      <c r="JP35" s="124"/>
      <c r="JQ35" s="124"/>
      <c r="JR35" s="124"/>
      <c r="JS35" s="124"/>
      <c r="JT35" s="124"/>
      <c r="JU35" s="124"/>
      <c r="JV35" s="124"/>
      <c r="JW35" s="124"/>
      <c r="JX35" s="124"/>
      <c r="JY35" s="124"/>
      <c r="JZ35" s="124"/>
      <c r="KA35" s="124"/>
      <c r="KB35" s="124"/>
      <c r="KC35" s="124"/>
      <c r="KD35" s="124"/>
      <c r="KE35" s="124"/>
      <c r="KF35" s="124"/>
      <c r="KG35" s="124"/>
      <c r="KH35" s="124"/>
      <c r="KI35" s="124"/>
      <c r="KJ35" s="124"/>
      <c r="KK35" s="124"/>
      <c r="KL35" s="124"/>
      <c r="KM35" s="124"/>
      <c r="KN35" s="124"/>
      <c r="KO35" s="124"/>
      <c r="KP35" s="124"/>
      <c r="KQ35" s="124"/>
      <c r="KR35" s="124"/>
      <c r="KS35" s="124"/>
      <c r="KT35" s="124"/>
      <c r="KU35" s="124"/>
      <c r="KV35" s="124"/>
      <c r="KW35" s="124"/>
      <c r="KX35" s="124"/>
      <c r="KY35" s="124"/>
      <c r="KZ35" s="124"/>
      <c r="LA35" s="124"/>
      <c r="LB35" s="124"/>
      <c r="LC35" s="124"/>
      <c r="LD35" s="124"/>
      <c r="LE35" s="124"/>
      <c r="LF35" s="124"/>
      <c r="LG35" s="124"/>
      <c r="LH35" s="124"/>
      <c r="LI35" s="124"/>
      <c r="LJ35" s="124"/>
      <c r="LK35" s="124"/>
      <c r="LL35" s="124"/>
      <c r="LM35" s="124"/>
      <c r="LN35" s="124"/>
      <c r="LO35" s="124"/>
      <c r="LP35" s="124"/>
      <c r="LQ35" s="124"/>
      <c r="LR35" s="124"/>
      <c r="LS35" s="124"/>
      <c r="LT35" s="124"/>
      <c r="LU35" s="124"/>
      <c r="LV35" s="124"/>
      <c r="LW35" s="124"/>
      <c r="LX35" s="124"/>
      <c r="LY35" s="124"/>
      <c r="LZ35" s="124"/>
      <c r="MA35" s="124"/>
      <c r="MB35" s="124"/>
      <c r="MC35" s="124"/>
      <c r="MD35" s="124"/>
      <c r="ME35" s="124"/>
      <c r="MF35" s="124"/>
      <c r="MG35" s="124"/>
      <c r="MH35" s="124"/>
      <c r="MI35" s="124"/>
      <c r="MJ35" s="124"/>
      <c r="MK35" s="124"/>
      <c r="ML35" s="124"/>
      <c r="MM35" s="124"/>
      <c r="MN35" s="124"/>
      <c r="MO35" s="124"/>
      <c r="MP35" s="124"/>
      <c r="MQ35" s="124"/>
      <c r="MR35" s="124"/>
      <c r="MS35" s="124"/>
      <c r="MT35" s="124"/>
      <c r="MU35" s="124"/>
      <c r="MV35" s="124"/>
      <c r="MW35" s="124"/>
      <c r="MX35" s="124"/>
      <c r="MY35" s="124"/>
      <c r="MZ35" s="124"/>
      <c r="NA35" s="124"/>
      <c r="NB35" s="124"/>
      <c r="NC35" s="124"/>
      <c r="ND35" s="124"/>
      <c r="NE35" s="124"/>
      <c r="NF35" s="124"/>
      <c r="NG35" s="124"/>
      <c r="NH35" s="124"/>
      <c r="NI35" s="124"/>
      <c r="NJ35" s="124"/>
      <c r="NK35" s="124"/>
      <c r="NL35" s="124"/>
      <c r="NM35" s="124"/>
      <c r="NN35" s="124"/>
      <c r="NO35" s="124"/>
      <c r="NP35" s="124"/>
      <c r="NQ35" s="124"/>
      <c r="NR35" s="124"/>
      <c r="NS35" s="124"/>
      <c r="NT35" s="124"/>
      <c r="NU35" s="124"/>
      <c r="NV35" s="124"/>
      <c r="NW35" s="124"/>
      <c r="NX35" s="124"/>
      <c r="NY35" s="124"/>
      <c r="NZ35" s="124"/>
      <c r="OA35" s="124"/>
      <c r="OB35" s="124"/>
      <c r="OC35" s="124"/>
      <c r="OD35" s="124"/>
      <c r="OE35" s="124"/>
      <c r="OF35" s="124"/>
      <c r="OG35" s="124"/>
      <c r="OH35" s="124"/>
      <c r="OI35" s="124"/>
      <c r="OJ35" s="124"/>
      <c r="OK35" s="124"/>
      <c r="OL35" s="124"/>
      <c r="OM35" s="124"/>
      <c r="ON35" s="124"/>
      <c r="OO35" s="124"/>
      <c r="OP35" s="124"/>
      <c r="OQ35" s="124"/>
      <c r="OR35" s="124"/>
      <c r="OS35" s="124"/>
      <c r="OT35" s="124"/>
      <c r="OU35" s="124"/>
      <c r="OV35" s="124"/>
      <c r="OW35" s="124"/>
      <c r="OX35" s="124"/>
      <c r="OY35" s="124"/>
      <c r="OZ35" s="124"/>
      <c r="PA35" s="124"/>
      <c r="PB35" s="124"/>
      <c r="PC35" s="124"/>
      <c r="PD35" s="124"/>
      <c r="PE35" s="124"/>
      <c r="PF35" s="124"/>
      <c r="PG35" s="124"/>
      <c r="PH35" s="124"/>
      <c r="PI35" s="124"/>
      <c r="PJ35" s="124"/>
      <c r="PK35" s="124"/>
      <c r="PL35" s="124"/>
      <c r="PM35" s="124"/>
      <c r="PN35" s="124"/>
      <c r="PO35" s="124"/>
      <c r="PP35" s="124"/>
      <c r="PQ35" s="124"/>
      <c r="PR35" s="124"/>
      <c r="PS35" s="124"/>
      <c r="PT35" s="124"/>
      <c r="PU35" s="124"/>
      <c r="PV35" s="124"/>
      <c r="PW35" s="124"/>
      <c r="PX35" s="124"/>
      <c r="PY35" s="124"/>
      <c r="PZ35" s="124"/>
      <c r="QA35" s="124"/>
      <c r="QB35" s="124"/>
      <c r="QC35" s="124"/>
      <c r="QD35" s="124"/>
      <c r="QE35" s="124"/>
      <c r="QF35" s="124"/>
      <c r="QG35" s="124"/>
      <c r="QH35" s="124"/>
      <c r="QI35" s="124"/>
      <c r="QJ35" s="124"/>
      <c r="QK35" s="124"/>
      <c r="QL35" s="124"/>
      <c r="QM35" s="124"/>
      <c r="QN35" s="124"/>
      <c r="QO35" s="124"/>
      <c r="QP35" s="124"/>
      <c r="QQ35" s="124"/>
      <c r="QR35" s="124"/>
      <c r="QS35" s="124"/>
      <c r="QT35" s="124"/>
      <c r="QU35" s="124"/>
      <c r="QV35" s="124"/>
      <c r="QW35" s="124"/>
      <c r="QX35" s="124"/>
      <c r="QY35" s="124"/>
      <c r="QZ35" s="124"/>
      <c r="RA35" s="124"/>
      <c r="RB35" s="124"/>
      <c r="RC35" s="124"/>
      <c r="RD35" s="124"/>
      <c r="RE35" s="124"/>
      <c r="RF35" s="124"/>
      <c r="RG35" s="124"/>
      <c r="RH35" s="124"/>
      <c r="RI35" s="124"/>
      <c r="RJ35" s="124"/>
      <c r="RK35" s="124"/>
      <c r="RL35" s="124"/>
      <c r="RM35" s="124"/>
      <c r="RN35" s="124"/>
      <c r="RO35" s="124"/>
      <c r="RP35" s="124"/>
      <c r="RQ35" s="124"/>
      <c r="RR35" s="124"/>
      <c r="RS35" s="124"/>
      <c r="RT35" s="124"/>
      <c r="RU35" s="124"/>
      <c r="RV35" s="124"/>
      <c r="RW35" s="124"/>
      <c r="RX35" s="124"/>
      <c r="RY35" s="124"/>
      <c r="RZ35" s="124"/>
      <c r="SA35" s="124"/>
      <c r="SB35" s="124"/>
      <c r="SC35" s="124"/>
      <c r="SD35" s="124"/>
      <c r="SE35" s="124"/>
      <c r="SF35" s="124"/>
      <c r="SG35" s="124"/>
      <c r="SH35" s="124"/>
      <c r="SI35" s="124"/>
      <c r="SJ35" s="124"/>
      <c r="SK35" s="124"/>
      <c r="SL35" s="124"/>
      <c r="SM35" s="124"/>
      <c r="SN35" s="124"/>
      <c r="SO35" s="124"/>
      <c r="SP35" s="124"/>
      <c r="SQ35" s="124"/>
      <c r="SR35" s="124"/>
      <c r="SS35" s="124"/>
      <c r="ST35" s="124"/>
      <c r="SU35" s="124"/>
      <c r="SV35" s="124"/>
      <c r="SW35" s="124"/>
      <c r="SX35" s="124"/>
      <c r="SY35" s="124"/>
      <c r="SZ35" s="124"/>
      <c r="TA35" s="124"/>
      <c r="TB35" s="124"/>
      <c r="TC35" s="124"/>
      <c r="TD35" s="124"/>
      <c r="TE35" s="124"/>
      <c r="TF35" s="124"/>
      <c r="TG35" s="124"/>
      <c r="TH35" s="124"/>
      <c r="TI35" s="124"/>
      <c r="TJ35" s="124"/>
      <c r="TK35" s="124"/>
      <c r="TL35" s="124"/>
      <c r="TM35" s="124"/>
      <c r="TN35" s="124"/>
      <c r="TO35" s="124"/>
      <c r="TP35" s="124"/>
      <c r="TQ35" s="124"/>
      <c r="TR35" s="124"/>
      <c r="TS35" s="124"/>
      <c r="TT35" s="124"/>
      <c r="TU35" s="124"/>
      <c r="TV35" s="124"/>
      <c r="TW35" s="124"/>
      <c r="TX35" s="124"/>
      <c r="TY35" s="124"/>
      <c r="TZ35" s="124"/>
      <c r="UA35" s="124"/>
      <c r="UB35" s="124"/>
      <c r="UC35" s="124"/>
      <c r="UD35" s="124"/>
      <c r="UE35" s="124"/>
      <c r="UF35" s="124"/>
      <c r="UG35" s="124"/>
      <c r="UH35" s="124"/>
      <c r="UI35" s="124"/>
      <c r="UJ35" s="124"/>
      <c r="UK35" s="124"/>
      <c r="UL35" s="124"/>
      <c r="UM35" s="124"/>
      <c r="UN35" s="124"/>
      <c r="UO35" s="124"/>
      <c r="UP35" s="124"/>
      <c r="UQ35" s="124"/>
      <c r="UR35" s="124"/>
      <c r="US35" s="124"/>
      <c r="UT35" s="124"/>
      <c r="UU35" s="124"/>
      <c r="UV35" s="124"/>
      <c r="UW35" s="124"/>
      <c r="UX35" s="124"/>
      <c r="UY35" s="124"/>
      <c r="UZ35" s="124"/>
      <c r="VA35" s="124"/>
      <c r="VB35" s="124"/>
      <c r="VC35" s="124"/>
      <c r="VD35" s="124"/>
      <c r="VE35" s="124"/>
      <c r="VF35" s="124"/>
      <c r="VG35" s="124"/>
      <c r="VH35" s="124"/>
      <c r="VI35" s="124"/>
      <c r="VJ35" s="124"/>
      <c r="VK35" s="124"/>
      <c r="VL35" s="124"/>
      <c r="VM35" s="124"/>
      <c r="VN35" s="124"/>
      <c r="VO35" s="124"/>
      <c r="VP35" s="124"/>
      <c r="VQ35" s="124"/>
      <c r="VR35" s="124"/>
      <c r="VS35" s="124"/>
      <c r="VT35" s="124"/>
      <c r="VU35" s="124"/>
      <c r="VV35" s="124"/>
      <c r="VW35" s="124"/>
      <c r="VX35" s="124"/>
      <c r="VY35" s="124"/>
      <c r="VZ35" s="124"/>
      <c r="WA35" s="124"/>
      <c r="WB35" s="124"/>
      <c r="WC35" s="124"/>
      <c r="WD35" s="124"/>
      <c r="WE35" s="124"/>
      <c r="WF35" s="124"/>
      <c r="WG35" s="124"/>
      <c r="WH35" s="124"/>
      <c r="WI35" s="124"/>
      <c r="WJ35" s="124"/>
      <c r="WK35" s="124"/>
      <c r="WL35" s="124"/>
      <c r="WM35" s="124"/>
      <c r="WN35" s="124"/>
      <c r="WO35" s="124"/>
      <c r="WP35" s="124"/>
      <c r="WQ35" s="124"/>
      <c r="WR35" s="124"/>
      <c r="WS35" s="124"/>
      <c r="WT35" s="124"/>
      <c r="WU35" s="124"/>
      <c r="WV35" s="124"/>
      <c r="WW35" s="124"/>
      <c r="WX35" s="124"/>
      <c r="WY35" s="124"/>
      <c r="WZ35" s="124"/>
      <c r="XA35" s="124"/>
      <c r="XB35" s="124"/>
      <c r="XC35" s="124"/>
      <c r="XD35" s="124"/>
      <c r="XE35" s="124"/>
      <c r="XF35" s="124"/>
      <c r="XG35" s="124"/>
      <c r="XH35" s="124"/>
      <c r="XI35" s="124"/>
      <c r="XJ35" s="124"/>
      <c r="XK35" s="124"/>
      <c r="XL35" s="124"/>
      <c r="XM35" s="124"/>
      <c r="XN35" s="124"/>
      <c r="XO35" s="124"/>
      <c r="XP35" s="124"/>
      <c r="XQ35" s="124"/>
      <c r="XR35" s="124"/>
      <c r="XS35" s="124"/>
      <c r="XT35" s="124"/>
      <c r="XU35" s="124"/>
      <c r="XV35" s="124"/>
      <c r="XW35" s="124"/>
      <c r="XX35" s="124"/>
      <c r="XY35" s="124"/>
      <c r="XZ35" s="124"/>
      <c r="YA35" s="124"/>
      <c r="YB35" s="124"/>
      <c r="YC35" s="124"/>
      <c r="YD35" s="124"/>
      <c r="YE35" s="124"/>
      <c r="YF35" s="124"/>
      <c r="YG35" s="124"/>
      <c r="YH35" s="124"/>
      <c r="YI35" s="124"/>
      <c r="YJ35" s="124"/>
      <c r="YK35" s="124"/>
      <c r="YL35" s="124"/>
      <c r="YM35" s="124"/>
      <c r="YN35" s="124"/>
      <c r="YO35" s="124"/>
      <c r="YP35" s="124"/>
      <c r="YQ35" s="124"/>
      <c r="YR35" s="124"/>
      <c r="YS35" s="124"/>
      <c r="YT35" s="124"/>
      <c r="YU35" s="124"/>
      <c r="YV35" s="124"/>
      <c r="YW35" s="124"/>
      <c r="YX35" s="124"/>
      <c r="YY35" s="124"/>
      <c r="YZ35" s="124"/>
      <c r="ZA35" s="124"/>
      <c r="ZB35" s="124"/>
      <c r="ZC35" s="124"/>
      <c r="ZD35" s="124"/>
      <c r="ZE35" s="124"/>
      <c r="ZF35" s="124"/>
      <c r="ZG35" s="124"/>
      <c r="ZH35" s="124"/>
      <c r="ZI35" s="124"/>
      <c r="ZJ35" s="124"/>
      <c r="ZK35" s="124"/>
      <c r="ZL35" s="124"/>
      <c r="ZM35" s="124"/>
      <c r="ZN35" s="124"/>
      <c r="ZO35" s="124"/>
      <c r="ZP35" s="124"/>
      <c r="ZQ35" s="124"/>
      <c r="ZR35" s="124"/>
      <c r="ZS35" s="124"/>
      <c r="ZT35" s="124"/>
      <c r="ZU35" s="124"/>
      <c r="ZV35" s="124"/>
      <c r="ZW35" s="124"/>
      <c r="ZX35" s="124"/>
      <c r="ZY35" s="124"/>
      <c r="ZZ35" s="124"/>
    </row>
    <row r="36" spans="1:702" ht="15.95" hidden="1" customHeight="1" x14ac:dyDescent="0.25">
      <c r="A36" s="92">
        <v>74835</v>
      </c>
      <c r="B36" s="92" t="s">
        <v>343</v>
      </c>
      <c r="C36" s="121" t="s">
        <v>344</v>
      </c>
      <c r="D36" s="92">
        <v>7</v>
      </c>
      <c r="E36" s="92">
        <v>3</v>
      </c>
      <c r="F36" s="92" t="s">
        <v>341</v>
      </c>
      <c r="G36" s="92">
        <v>912</v>
      </c>
      <c r="H36" s="92">
        <v>11461</v>
      </c>
      <c r="I36" s="92" t="s">
        <v>345</v>
      </c>
      <c r="J36" s="92">
        <v>321</v>
      </c>
      <c r="K36" s="92" t="s">
        <v>349</v>
      </c>
      <c r="L36" s="93">
        <v>254000</v>
      </c>
      <c r="M36" s="93">
        <v>207000</v>
      </c>
      <c r="N36" s="93">
        <v>0</v>
      </c>
      <c r="O36" s="93">
        <v>207000</v>
      </c>
      <c r="P36" s="93">
        <v>185036.79</v>
      </c>
      <c r="Q36" s="93">
        <v>-21963.209999999992</v>
      </c>
      <c r="R36" s="94">
        <v>0.89</v>
      </c>
      <c r="S36" s="93">
        <v>0</v>
      </c>
      <c r="T36" s="93">
        <v>0</v>
      </c>
      <c r="U36" s="94">
        <v>0</v>
      </c>
      <c r="V36" s="93">
        <v>0</v>
      </c>
      <c r="W36" s="93">
        <v>0</v>
      </c>
      <c r="X36" s="94">
        <v>0</v>
      </c>
      <c r="Y36" s="93">
        <v>0</v>
      </c>
      <c r="Z36" s="93">
        <v>0</v>
      </c>
      <c r="AA36" s="94">
        <v>0</v>
      </c>
      <c r="AB36" s="93">
        <v>0</v>
      </c>
      <c r="AC36" s="93">
        <v>0</v>
      </c>
      <c r="AD36" s="94">
        <v>0</v>
      </c>
      <c r="AE36" s="93">
        <v>0</v>
      </c>
      <c r="AF36" s="93">
        <v>0</v>
      </c>
      <c r="AG36" s="94">
        <v>0</v>
      </c>
      <c r="AH36" s="93">
        <v>0</v>
      </c>
      <c r="AI36" s="93">
        <v>0</v>
      </c>
      <c r="AJ36" s="94">
        <v>0</v>
      </c>
      <c r="AK36" s="93">
        <v>0</v>
      </c>
      <c r="AL36" s="93">
        <v>0</v>
      </c>
      <c r="AM36" s="94">
        <v>0</v>
      </c>
      <c r="AN36" s="93">
        <v>0</v>
      </c>
      <c r="AO36" s="93">
        <v>0</v>
      </c>
      <c r="AP36" s="94">
        <v>0</v>
      </c>
      <c r="AQ36" s="93">
        <v>0</v>
      </c>
      <c r="AR36" s="93">
        <v>0</v>
      </c>
      <c r="AS36" s="94">
        <v>0</v>
      </c>
      <c r="AT36" s="93">
        <v>0</v>
      </c>
      <c r="AU36" s="93">
        <v>0</v>
      </c>
      <c r="AV36" s="94">
        <v>0</v>
      </c>
      <c r="AW36" s="93">
        <v>0</v>
      </c>
      <c r="AX36" s="93">
        <v>0</v>
      </c>
      <c r="AY36" s="94">
        <v>0</v>
      </c>
      <c r="AZ36" s="93">
        <v>0</v>
      </c>
      <c r="BA36" s="93">
        <v>0</v>
      </c>
      <c r="BB36" s="94">
        <v>0</v>
      </c>
      <c r="BC36" s="93">
        <v>0</v>
      </c>
      <c r="BD36" s="93">
        <v>0</v>
      </c>
      <c r="BE36" s="94">
        <v>0</v>
      </c>
      <c r="BF36" s="93">
        <v>23000</v>
      </c>
      <c r="BG36" s="93">
        <v>23000</v>
      </c>
      <c r="BH36" s="94">
        <v>1</v>
      </c>
      <c r="BI36" s="93">
        <v>0</v>
      </c>
      <c r="BJ36" s="93">
        <v>0</v>
      </c>
      <c r="BK36" s="94">
        <v>0</v>
      </c>
      <c r="BL36" s="93">
        <v>0</v>
      </c>
      <c r="BM36" s="93">
        <v>0</v>
      </c>
      <c r="BN36" s="94">
        <v>0</v>
      </c>
      <c r="BO36" s="93">
        <v>182000</v>
      </c>
      <c r="BP36" s="93">
        <v>162036.79</v>
      </c>
      <c r="BQ36" s="94">
        <v>0.89</v>
      </c>
      <c r="BR36" s="93">
        <v>0</v>
      </c>
      <c r="BS36" s="93">
        <v>0</v>
      </c>
      <c r="BT36" s="94">
        <v>0</v>
      </c>
      <c r="BU36" s="93">
        <v>2000</v>
      </c>
      <c r="BV36" s="93">
        <v>0</v>
      </c>
      <c r="BW36" s="94">
        <v>0</v>
      </c>
      <c r="BX36" s="93">
        <v>0</v>
      </c>
      <c r="BY36" s="93">
        <v>0</v>
      </c>
      <c r="BZ36" s="94">
        <v>0</v>
      </c>
      <c r="CA36" s="93">
        <v>0</v>
      </c>
      <c r="CB36" s="93">
        <v>0</v>
      </c>
      <c r="CC36" s="94">
        <v>0</v>
      </c>
      <c r="CD36" s="93">
        <v>0</v>
      </c>
      <c r="CE36" s="93">
        <v>0</v>
      </c>
      <c r="CF36" s="94">
        <v>0</v>
      </c>
      <c r="CG36" s="93">
        <v>0</v>
      </c>
      <c r="CH36" s="93">
        <v>0</v>
      </c>
      <c r="CI36" s="94">
        <v>0</v>
      </c>
      <c r="CJ36" s="93">
        <v>0</v>
      </c>
      <c r="CK36" s="93">
        <v>0</v>
      </c>
      <c r="CL36" s="94">
        <v>0</v>
      </c>
      <c r="CM36" s="93">
        <v>0</v>
      </c>
      <c r="CN36" s="93">
        <v>0</v>
      </c>
      <c r="CO36" s="94">
        <v>0</v>
      </c>
      <c r="CP36" s="93"/>
      <c r="CQ36" s="93"/>
      <c r="CR36" s="93"/>
      <c r="CS36" s="93"/>
      <c r="CT36" s="93"/>
      <c r="CU36" s="93"/>
      <c r="CV36" s="93"/>
      <c r="CW36" s="93"/>
      <c r="CX36" s="93"/>
      <c r="CY36" s="93"/>
      <c r="CZ36" s="93"/>
      <c r="DA36" s="93"/>
      <c r="DB36" s="93"/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93"/>
      <c r="ED36" s="93"/>
      <c r="EE36" s="93"/>
      <c r="EF36" s="93"/>
      <c r="EG36" s="93"/>
      <c r="EH36" s="93"/>
      <c r="EI36" s="93"/>
      <c r="EJ36" s="93"/>
      <c r="EK36" s="93"/>
      <c r="EL36" s="93"/>
      <c r="EM36" s="93"/>
      <c r="EN36" s="93"/>
      <c r="EO36" s="93"/>
      <c r="EP36" s="93"/>
      <c r="EQ36" s="93"/>
      <c r="ER36" s="93"/>
      <c r="ES36" s="93"/>
      <c r="ET36" s="93"/>
      <c r="EU36" s="93"/>
      <c r="EV36" s="93"/>
      <c r="EW36" s="93"/>
      <c r="EX36" s="93"/>
      <c r="EY36" s="93"/>
      <c r="EZ36" s="93"/>
      <c r="FA36" s="93"/>
      <c r="FB36" s="93"/>
      <c r="FC36" s="93"/>
      <c r="FD36" s="93"/>
      <c r="FE36" s="93"/>
      <c r="FF36" s="93"/>
      <c r="FG36" s="93"/>
      <c r="FH36" s="93"/>
      <c r="FI36" s="93"/>
      <c r="FJ36" s="93"/>
      <c r="FK36" s="93"/>
      <c r="FL36" s="93"/>
      <c r="FM36" s="93"/>
      <c r="FN36" s="93"/>
      <c r="FO36" s="93"/>
      <c r="FP36" s="93"/>
      <c r="FQ36" s="93"/>
      <c r="FR36" s="93"/>
      <c r="FS36" s="93"/>
      <c r="FT36" s="93"/>
      <c r="FU36" s="93"/>
      <c r="FV36" s="93"/>
      <c r="FW36" s="93"/>
      <c r="FX36" s="93"/>
      <c r="FY36" s="93"/>
      <c r="FZ36" s="93"/>
      <c r="GA36" s="93"/>
      <c r="GB36" s="93"/>
      <c r="GC36" s="93"/>
      <c r="GD36" s="93"/>
      <c r="GE36" s="93"/>
      <c r="GF36" s="93"/>
      <c r="GG36" s="93"/>
      <c r="GH36" s="93"/>
      <c r="GI36" s="93"/>
      <c r="GJ36" s="93"/>
      <c r="GK36" s="93"/>
      <c r="GL36" s="93"/>
      <c r="GM36" s="93"/>
      <c r="GN36" s="93"/>
      <c r="GO36" s="93"/>
      <c r="GP36" s="93"/>
      <c r="GQ36" s="93"/>
      <c r="GR36" s="93"/>
      <c r="GS36" s="93"/>
      <c r="GT36" s="93"/>
      <c r="GU36" s="93"/>
      <c r="GV36" s="93"/>
      <c r="GW36" s="93"/>
      <c r="GX36" s="93"/>
      <c r="GY36" s="93"/>
      <c r="GZ36" s="93"/>
      <c r="HA36" s="93"/>
      <c r="HB36" s="93"/>
      <c r="HC36" s="93"/>
      <c r="HD36" s="93"/>
      <c r="HE36" s="93"/>
      <c r="HF36" s="93"/>
      <c r="HG36" s="93"/>
      <c r="HH36" s="93"/>
      <c r="HI36" s="93"/>
      <c r="HJ36" s="93"/>
      <c r="HK36" s="93"/>
      <c r="HL36" s="93"/>
      <c r="HM36" s="93"/>
      <c r="HN36" s="93"/>
      <c r="HO36" s="93"/>
      <c r="HP36" s="93"/>
      <c r="HQ36" s="93"/>
      <c r="HR36" s="93"/>
      <c r="HS36" s="93"/>
      <c r="HT36" s="93"/>
      <c r="HU36" s="93"/>
      <c r="HV36" s="93"/>
      <c r="HW36" s="93"/>
      <c r="HX36" s="93"/>
      <c r="HY36" s="93"/>
      <c r="HZ36" s="93"/>
      <c r="IA36" s="93"/>
      <c r="IB36" s="93"/>
      <c r="IC36" s="93"/>
      <c r="ID36" s="93"/>
      <c r="IE36" s="93"/>
      <c r="IF36" s="93"/>
      <c r="IG36" s="93"/>
      <c r="IH36" s="93"/>
      <c r="II36" s="93"/>
      <c r="IJ36" s="93"/>
      <c r="IK36" s="93"/>
      <c r="IL36" s="93"/>
      <c r="IM36" s="93"/>
      <c r="IN36" s="93"/>
      <c r="IO36" s="93"/>
      <c r="IP36" s="93"/>
      <c r="IQ36" s="93"/>
      <c r="IR36" s="93"/>
      <c r="IS36" s="93"/>
      <c r="IT36" s="93"/>
      <c r="IU36" s="93"/>
      <c r="IV36" s="93"/>
      <c r="IW36" s="93"/>
      <c r="IX36" s="93"/>
      <c r="IY36" s="93"/>
      <c r="IZ36" s="93"/>
      <c r="JA36" s="93"/>
      <c r="JB36" s="93"/>
      <c r="JC36" s="93"/>
      <c r="JD36" s="93"/>
      <c r="JE36" s="93"/>
      <c r="JF36" s="93"/>
      <c r="JG36" s="93"/>
      <c r="JH36" s="93"/>
      <c r="JI36" s="93"/>
      <c r="JJ36" s="93"/>
      <c r="JK36" s="93"/>
      <c r="JL36" s="93"/>
      <c r="JM36" s="93"/>
      <c r="JN36" s="93"/>
      <c r="JO36" s="93"/>
      <c r="JP36" s="93"/>
      <c r="JQ36" s="93"/>
      <c r="JR36" s="93"/>
      <c r="JS36" s="93"/>
      <c r="JT36" s="93"/>
      <c r="JU36" s="93"/>
      <c r="JV36" s="93"/>
      <c r="JW36" s="93"/>
      <c r="JX36" s="93"/>
      <c r="JY36" s="93"/>
      <c r="JZ36" s="93"/>
      <c r="KA36" s="93"/>
      <c r="KB36" s="93"/>
      <c r="KC36" s="93"/>
      <c r="KD36" s="93"/>
      <c r="KE36" s="93"/>
      <c r="KF36" s="93"/>
      <c r="KG36" s="93"/>
      <c r="KH36" s="93"/>
      <c r="KI36" s="93"/>
      <c r="KJ36" s="93"/>
      <c r="KK36" s="93"/>
      <c r="KL36" s="93"/>
      <c r="KM36" s="93"/>
      <c r="KN36" s="93"/>
      <c r="KO36" s="93"/>
      <c r="KP36" s="93"/>
      <c r="KQ36" s="93"/>
      <c r="KR36" s="93"/>
      <c r="KS36" s="93"/>
      <c r="KT36" s="93"/>
      <c r="KU36" s="93"/>
      <c r="KV36" s="93"/>
      <c r="KW36" s="93"/>
      <c r="KX36" s="93"/>
      <c r="KY36" s="93"/>
      <c r="KZ36" s="93"/>
      <c r="LA36" s="93"/>
      <c r="LB36" s="93"/>
      <c r="LC36" s="93"/>
      <c r="LD36" s="93"/>
      <c r="LE36" s="93"/>
      <c r="LF36" s="93"/>
      <c r="LG36" s="93"/>
      <c r="LH36" s="93"/>
      <c r="LI36" s="93"/>
      <c r="LJ36" s="93"/>
      <c r="LK36" s="93"/>
      <c r="LL36" s="93"/>
      <c r="LM36" s="93"/>
      <c r="LN36" s="93"/>
      <c r="LO36" s="93"/>
      <c r="LP36" s="93"/>
      <c r="LQ36" s="93"/>
      <c r="LR36" s="93"/>
      <c r="LS36" s="93"/>
      <c r="LT36" s="93"/>
      <c r="LU36" s="93"/>
      <c r="LV36" s="93"/>
      <c r="LW36" s="93"/>
      <c r="LX36" s="93"/>
      <c r="LY36" s="93"/>
      <c r="LZ36" s="93"/>
      <c r="MA36" s="93"/>
      <c r="MB36" s="93"/>
      <c r="MC36" s="93"/>
      <c r="MD36" s="93"/>
      <c r="ME36" s="93"/>
      <c r="MF36" s="93"/>
      <c r="MG36" s="93"/>
      <c r="MH36" s="93"/>
      <c r="MI36" s="93"/>
      <c r="MJ36" s="93"/>
      <c r="MK36" s="93"/>
      <c r="ML36" s="93"/>
      <c r="MM36" s="93"/>
      <c r="MN36" s="93"/>
      <c r="MO36" s="93"/>
      <c r="MP36" s="93"/>
      <c r="MQ36" s="93"/>
      <c r="MR36" s="93"/>
      <c r="MS36" s="93"/>
      <c r="MT36" s="93"/>
      <c r="MU36" s="93"/>
      <c r="MV36" s="93"/>
      <c r="MW36" s="93"/>
      <c r="MX36" s="93"/>
      <c r="MY36" s="93"/>
      <c r="MZ36" s="93"/>
      <c r="NA36" s="93"/>
      <c r="NB36" s="93"/>
      <c r="NC36" s="93"/>
      <c r="ND36" s="93"/>
      <c r="NE36" s="93"/>
      <c r="NF36" s="93"/>
      <c r="NG36" s="93"/>
      <c r="NH36" s="93"/>
      <c r="NI36" s="93"/>
      <c r="NJ36" s="93"/>
      <c r="NK36" s="93"/>
      <c r="NL36" s="93"/>
      <c r="NM36" s="93"/>
      <c r="NN36" s="93"/>
      <c r="NO36" s="93"/>
      <c r="NP36" s="93"/>
      <c r="NQ36" s="93"/>
      <c r="NR36" s="93"/>
      <c r="NS36" s="93"/>
      <c r="NT36" s="93"/>
      <c r="NU36" s="93"/>
      <c r="NV36" s="93"/>
      <c r="NW36" s="93"/>
      <c r="NX36" s="93"/>
      <c r="NY36" s="93"/>
      <c r="NZ36" s="93"/>
      <c r="OA36" s="93"/>
      <c r="OB36" s="93"/>
      <c r="OC36" s="93"/>
      <c r="OD36" s="93"/>
      <c r="OE36" s="93"/>
      <c r="OF36" s="93"/>
      <c r="OG36" s="93"/>
      <c r="OH36" s="93"/>
      <c r="OI36" s="93"/>
      <c r="OJ36" s="93"/>
      <c r="OK36" s="93"/>
      <c r="OL36" s="93"/>
      <c r="OM36" s="93"/>
      <c r="ON36" s="93"/>
      <c r="OO36" s="93"/>
      <c r="OP36" s="93"/>
      <c r="OQ36" s="93"/>
      <c r="OR36" s="93"/>
      <c r="OS36" s="93"/>
      <c r="OT36" s="93"/>
      <c r="OU36" s="93"/>
      <c r="OV36" s="93"/>
      <c r="OW36" s="93"/>
      <c r="OX36" s="93"/>
      <c r="OY36" s="93"/>
      <c r="OZ36" s="93"/>
      <c r="PA36" s="93"/>
      <c r="PB36" s="93"/>
      <c r="PC36" s="93"/>
      <c r="PD36" s="93"/>
      <c r="PE36" s="93"/>
      <c r="PF36" s="93"/>
      <c r="PG36" s="93"/>
      <c r="PH36" s="93"/>
      <c r="PI36" s="93"/>
      <c r="PJ36" s="93"/>
      <c r="PK36" s="93"/>
      <c r="PL36" s="93"/>
      <c r="PM36" s="93"/>
      <c r="PN36" s="93"/>
      <c r="PO36" s="93"/>
      <c r="PP36" s="93"/>
      <c r="PQ36" s="93"/>
      <c r="PR36" s="93"/>
      <c r="PS36" s="93"/>
      <c r="PT36" s="93"/>
      <c r="PU36" s="93"/>
      <c r="PV36" s="93"/>
      <c r="PW36" s="93"/>
      <c r="PX36" s="93"/>
      <c r="PY36" s="93"/>
      <c r="PZ36" s="93"/>
      <c r="QA36" s="93"/>
      <c r="QB36" s="93"/>
      <c r="QC36" s="93"/>
      <c r="QD36" s="93"/>
      <c r="QE36" s="93"/>
      <c r="QF36" s="93"/>
      <c r="QG36" s="93"/>
      <c r="QH36" s="93"/>
      <c r="QI36" s="93"/>
      <c r="QJ36" s="93"/>
      <c r="QK36" s="93"/>
      <c r="QL36" s="93"/>
      <c r="QM36" s="93"/>
      <c r="QN36" s="93"/>
      <c r="QO36" s="93"/>
      <c r="QP36" s="93"/>
      <c r="QQ36" s="93"/>
      <c r="QR36" s="93"/>
      <c r="QS36" s="93"/>
      <c r="QT36" s="93"/>
      <c r="QU36" s="93"/>
      <c r="QV36" s="93"/>
      <c r="QW36" s="93"/>
      <c r="QX36" s="93"/>
      <c r="QY36" s="93"/>
      <c r="QZ36" s="93"/>
      <c r="RA36" s="93"/>
      <c r="RB36" s="93"/>
      <c r="RC36" s="93"/>
      <c r="RD36" s="93"/>
      <c r="RE36" s="93"/>
      <c r="RF36" s="93"/>
      <c r="RG36" s="93"/>
      <c r="RH36" s="93"/>
      <c r="RI36" s="93"/>
      <c r="RJ36" s="93"/>
      <c r="RK36" s="93"/>
      <c r="RL36" s="93"/>
      <c r="RM36" s="93"/>
      <c r="RN36" s="93"/>
      <c r="RO36" s="93"/>
      <c r="RP36" s="93"/>
      <c r="RQ36" s="93"/>
      <c r="RR36" s="93"/>
      <c r="RS36" s="93"/>
      <c r="RT36" s="93"/>
      <c r="RU36" s="93"/>
      <c r="RV36" s="93"/>
      <c r="RW36" s="93"/>
      <c r="RX36" s="93"/>
      <c r="RY36" s="93"/>
      <c r="RZ36" s="93"/>
      <c r="SA36" s="93"/>
      <c r="SB36" s="93"/>
      <c r="SC36" s="93"/>
      <c r="SD36" s="93"/>
      <c r="SE36" s="93"/>
      <c r="SF36" s="93"/>
      <c r="SG36" s="93"/>
      <c r="SH36" s="93"/>
      <c r="SI36" s="93"/>
      <c r="SJ36" s="93"/>
      <c r="SK36" s="93"/>
      <c r="SL36" s="93"/>
      <c r="SM36" s="93"/>
      <c r="SN36" s="93"/>
      <c r="SO36" s="93"/>
      <c r="SP36" s="93"/>
      <c r="SQ36" s="93"/>
      <c r="SR36" s="93"/>
      <c r="SS36" s="93"/>
      <c r="ST36" s="93"/>
      <c r="SU36" s="93"/>
      <c r="SV36" s="93"/>
      <c r="SW36" s="93"/>
      <c r="SX36" s="93"/>
      <c r="SY36" s="93"/>
      <c r="SZ36" s="93"/>
      <c r="TA36" s="93"/>
      <c r="TB36" s="93"/>
      <c r="TC36" s="93"/>
      <c r="TD36" s="93"/>
      <c r="TE36" s="93"/>
      <c r="TF36" s="93"/>
      <c r="TG36" s="93"/>
      <c r="TH36" s="93"/>
      <c r="TI36" s="93"/>
      <c r="TJ36" s="93"/>
      <c r="TK36" s="93"/>
      <c r="TL36" s="93"/>
      <c r="TM36" s="93"/>
      <c r="TN36" s="93"/>
      <c r="TO36" s="93"/>
      <c r="TP36" s="93"/>
      <c r="TQ36" s="93"/>
      <c r="TR36" s="93"/>
      <c r="TS36" s="93"/>
      <c r="TT36" s="93"/>
      <c r="TU36" s="93"/>
      <c r="TV36" s="93"/>
      <c r="TW36" s="93"/>
      <c r="TX36" s="93"/>
      <c r="TY36" s="93"/>
      <c r="TZ36" s="93"/>
      <c r="UA36" s="93"/>
      <c r="UB36" s="93"/>
      <c r="UC36" s="93"/>
      <c r="UD36" s="93"/>
      <c r="UE36" s="93"/>
      <c r="UF36" s="93"/>
      <c r="UG36" s="93"/>
      <c r="UH36" s="93"/>
      <c r="UI36" s="93"/>
      <c r="UJ36" s="93"/>
      <c r="UK36" s="93"/>
      <c r="UL36" s="93"/>
      <c r="UM36" s="93"/>
      <c r="UN36" s="93"/>
      <c r="UO36" s="93"/>
      <c r="UP36" s="93"/>
      <c r="UQ36" s="93"/>
      <c r="UR36" s="93"/>
      <c r="US36" s="93"/>
      <c r="UT36" s="93"/>
      <c r="UU36" s="93"/>
      <c r="UV36" s="93"/>
      <c r="UW36" s="93"/>
      <c r="UX36" s="93"/>
      <c r="UY36" s="93"/>
      <c r="UZ36" s="93"/>
      <c r="VA36" s="93"/>
      <c r="VB36" s="93"/>
      <c r="VC36" s="93"/>
      <c r="VD36" s="93"/>
      <c r="VE36" s="93"/>
      <c r="VF36" s="93"/>
      <c r="VG36" s="93"/>
      <c r="VH36" s="93"/>
      <c r="VI36" s="93"/>
      <c r="VJ36" s="93"/>
      <c r="VK36" s="93"/>
      <c r="VL36" s="93"/>
      <c r="VM36" s="93"/>
      <c r="VN36" s="93"/>
      <c r="VO36" s="93"/>
      <c r="VP36" s="93"/>
      <c r="VQ36" s="93"/>
      <c r="VR36" s="93"/>
      <c r="VS36" s="93"/>
      <c r="VT36" s="93"/>
      <c r="VU36" s="93"/>
      <c r="VV36" s="93"/>
      <c r="VW36" s="93"/>
      <c r="VX36" s="93"/>
      <c r="VY36" s="93"/>
      <c r="VZ36" s="93"/>
      <c r="WA36" s="93"/>
      <c r="WB36" s="93"/>
      <c r="WC36" s="93"/>
      <c r="WD36" s="93"/>
      <c r="WE36" s="93"/>
      <c r="WF36" s="93"/>
      <c r="WG36" s="93"/>
      <c r="WH36" s="93"/>
      <c r="WI36" s="93"/>
      <c r="WJ36" s="93"/>
      <c r="WK36" s="93"/>
      <c r="WL36" s="93"/>
      <c r="WM36" s="93"/>
      <c r="WN36" s="93"/>
      <c r="WO36" s="93"/>
      <c r="WP36" s="93"/>
      <c r="WQ36" s="93"/>
      <c r="WR36" s="93"/>
      <c r="WS36" s="93"/>
      <c r="WT36" s="93"/>
      <c r="WU36" s="93"/>
      <c r="WV36" s="93"/>
      <c r="WW36" s="93"/>
      <c r="WX36" s="93"/>
      <c r="WY36" s="93"/>
      <c r="WZ36" s="93"/>
      <c r="XA36" s="93"/>
      <c r="XB36" s="93"/>
      <c r="XC36" s="93"/>
      <c r="XD36" s="93"/>
      <c r="XE36" s="93"/>
      <c r="XF36" s="93"/>
      <c r="XG36" s="93"/>
      <c r="XH36" s="93"/>
      <c r="XI36" s="93"/>
      <c r="XJ36" s="93"/>
      <c r="XK36" s="93"/>
      <c r="XL36" s="93"/>
      <c r="XM36" s="93"/>
      <c r="XN36" s="93"/>
      <c r="XO36" s="93"/>
      <c r="XP36" s="93"/>
      <c r="XQ36" s="93"/>
      <c r="XR36" s="93"/>
      <c r="XS36" s="93"/>
      <c r="XT36" s="93"/>
      <c r="XU36" s="93"/>
      <c r="XV36" s="93"/>
      <c r="XW36" s="93"/>
      <c r="XX36" s="93"/>
      <c r="XY36" s="93"/>
      <c r="XZ36" s="93"/>
      <c r="YA36" s="93"/>
      <c r="YB36" s="93"/>
      <c r="YC36" s="93"/>
      <c r="YD36" s="93"/>
      <c r="YE36" s="93"/>
      <c r="YF36" s="93"/>
      <c r="YG36" s="93"/>
      <c r="YH36" s="93"/>
      <c r="YI36" s="93"/>
      <c r="YJ36" s="93"/>
      <c r="YK36" s="93"/>
      <c r="YL36" s="93"/>
      <c r="YM36" s="93"/>
      <c r="YN36" s="93"/>
      <c r="YO36" s="93"/>
      <c r="YP36" s="93"/>
      <c r="YQ36" s="93"/>
      <c r="YR36" s="93"/>
      <c r="YS36" s="93"/>
      <c r="YT36" s="93"/>
      <c r="YU36" s="93"/>
      <c r="YV36" s="93"/>
      <c r="YW36" s="93"/>
      <c r="YX36" s="93"/>
      <c r="YY36" s="93"/>
      <c r="YZ36" s="93"/>
      <c r="ZA36" s="93"/>
      <c r="ZB36" s="93"/>
      <c r="ZC36" s="93"/>
      <c r="ZD36" s="93"/>
      <c r="ZE36" s="93"/>
      <c r="ZF36" s="93"/>
      <c r="ZG36" s="93"/>
      <c r="ZH36" s="93"/>
      <c r="ZI36" s="93"/>
      <c r="ZJ36" s="93"/>
      <c r="ZK36" s="93"/>
      <c r="ZL36" s="93"/>
      <c r="ZM36" s="93"/>
      <c r="ZN36" s="93"/>
      <c r="ZO36" s="93"/>
      <c r="ZP36" s="93"/>
      <c r="ZQ36" s="93"/>
      <c r="ZR36" s="93"/>
      <c r="ZS36" s="93"/>
      <c r="ZT36" s="93"/>
      <c r="ZU36" s="93"/>
      <c r="ZV36" s="93"/>
      <c r="ZW36" s="93"/>
      <c r="ZX36" s="93"/>
      <c r="ZY36" s="93"/>
      <c r="ZZ36" s="93"/>
    </row>
    <row r="37" spans="1:702" ht="15.95" hidden="1" customHeight="1" x14ac:dyDescent="0.25">
      <c r="A37" s="92">
        <v>74855</v>
      </c>
      <c r="B37" s="92" t="s">
        <v>343</v>
      </c>
      <c r="C37" s="121" t="s">
        <v>350</v>
      </c>
      <c r="D37" s="92">
        <v>7</v>
      </c>
      <c r="E37" s="92">
        <v>3</v>
      </c>
      <c r="F37" s="92" t="s">
        <v>341</v>
      </c>
      <c r="G37" s="92">
        <v>912</v>
      </c>
      <c r="H37" s="92">
        <v>11461</v>
      </c>
      <c r="I37" s="92" t="s">
        <v>345</v>
      </c>
      <c r="J37" s="92">
        <v>322</v>
      </c>
      <c r="K37" s="92" t="s">
        <v>340</v>
      </c>
      <c r="L37" s="93">
        <v>249800</v>
      </c>
      <c r="M37" s="93">
        <v>236494</v>
      </c>
      <c r="N37" s="93">
        <v>0</v>
      </c>
      <c r="O37" s="93">
        <v>236494</v>
      </c>
      <c r="P37" s="93">
        <v>233492.04</v>
      </c>
      <c r="Q37" s="93">
        <v>-3001.9599999999919</v>
      </c>
      <c r="R37" s="94">
        <v>0.99</v>
      </c>
      <c r="S37" s="93">
        <v>0</v>
      </c>
      <c r="T37" s="93">
        <v>0</v>
      </c>
      <c r="U37" s="94">
        <v>0</v>
      </c>
      <c r="V37" s="93">
        <v>0</v>
      </c>
      <c r="W37" s="93">
        <v>0</v>
      </c>
      <c r="X37" s="94">
        <v>0</v>
      </c>
      <c r="Y37" s="93">
        <v>0</v>
      </c>
      <c r="Z37" s="93">
        <v>0</v>
      </c>
      <c r="AA37" s="94">
        <v>0</v>
      </c>
      <c r="AB37" s="93">
        <v>0</v>
      </c>
      <c r="AC37" s="93">
        <v>0</v>
      </c>
      <c r="AD37" s="94">
        <v>0</v>
      </c>
      <c r="AE37" s="93">
        <v>0</v>
      </c>
      <c r="AF37" s="93">
        <v>0</v>
      </c>
      <c r="AG37" s="94">
        <v>0</v>
      </c>
      <c r="AH37" s="93">
        <v>0</v>
      </c>
      <c r="AI37" s="93">
        <v>0</v>
      </c>
      <c r="AJ37" s="94">
        <v>0</v>
      </c>
      <c r="AK37" s="93">
        <v>0</v>
      </c>
      <c r="AL37" s="93">
        <v>0</v>
      </c>
      <c r="AM37" s="94">
        <v>0</v>
      </c>
      <c r="AN37" s="93">
        <v>0</v>
      </c>
      <c r="AO37" s="93">
        <v>0</v>
      </c>
      <c r="AP37" s="94">
        <v>0</v>
      </c>
      <c r="AQ37" s="93">
        <v>0</v>
      </c>
      <c r="AR37" s="93">
        <v>0</v>
      </c>
      <c r="AS37" s="94">
        <v>0</v>
      </c>
      <c r="AT37" s="93">
        <v>0</v>
      </c>
      <c r="AU37" s="93">
        <v>0</v>
      </c>
      <c r="AV37" s="94">
        <v>0</v>
      </c>
      <c r="AW37" s="93">
        <v>0</v>
      </c>
      <c r="AX37" s="93">
        <v>0</v>
      </c>
      <c r="AY37" s="94">
        <v>0</v>
      </c>
      <c r="AZ37" s="93">
        <v>0</v>
      </c>
      <c r="BA37" s="93">
        <v>0</v>
      </c>
      <c r="BB37" s="94">
        <v>0</v>
      </c>
      <c r="BC37" s="93">
        <v>0</v>
      </c>
      <c r="BD37" s="93">
        <v>0</v>
      </c>
      <c r="BE37" s="94">
        <v>0</v>
      </c>
      <c r="BF37" s="93">
        <v>233494</v>
      </c>
      <c r="BG37" s="93">
        <v>233492.04</v>
      </c>
      <c r="BH37" s="94">
        <v>1</v>
      </c>
      <c r="BI37" s="93">
        <v>0</v>
      </c>
      <c r="BJ37" s="93">
        <v>0</v>
      </c>
      <c r="BK37" s="94">
        <v>0</v>
      </c>
      <c r="BL37" s="93">
        <v>0</v>
      </c>
      <c r="BM37" s="93">
        <v>0</v>
      </c>
      <c r="BN37" s="94">
        <v>0</v>
      </c>
      <c r="BO37" s="93">
        <v>0</v>
      </c>
      <c r="BP37" s="93">
        <v>0</v>
      </c>
      <c r="BQ37" s="94">
        <v>0</v>
      </c>
      <c r="BR37" s="93">
        <v>0</v>
      </c>
      <c r="BS37" s="93">
        <v>0</v>
      </c>
      <c r="BT37" s="94">
        <v>0</v>
      </c>
      <c r="BU37" s="93">
        <v>3000</v>
      </c>
      <c r="BV37" s="93">
        <v>0</v>
      </c>
      <c r="BW37" s="94">
        <v>0</v>
      </c>
      <c r="BX37" s="93">
        <v>0</v>
      </c>
      <c r="BY37" s="93">
        <v>0</v>
      </c>
      <c r="BZ37" s="94">
        <v>0</v>
      </c>
      <c r="CA37" s="93">
        <v>0</v>
      </c>
      <c r="CB37" s="93">
        <v>0</v>
      </c>
      <c r="CC37" s="94">
        <v>0</v>
      </c>
      <c r="CD37" s="93">
        <v>0</v>
      </c>
      <c r="CE37" s="93">
        <v>0</v>
      </c>
      <c r="CF37" s="94">
        <v>0</v>
      </c>
      <c r="CG37" s="93">
        <v>0</v>
      </c>
      <c r="CH37" s="93">
        <v>0</v>
      </c>
      <c r="CI37" s="94">
        <v>0</v>
      </c>
      <c r="CJ37" s="93">
        <v>0</v>
      </c>
      <c r="CK37" s="93">
        <v>0</v>
      </c>
      <c r="CL37" s="94">
        <v>0</v>
      </c>
      <c r="CM37" s="93">
        <v>0</v>
      </c>
      <c r="CN37" s="93">
        <v>0</v>
      </c>
      <c r="CO37" s="94">
        <v>0</v>
      </c>
      <c r="CP37" s="93"/>
      <c r="CQ37" s="93"/>
      <c r="CR37" s="93"/>
      <c r="CS37" s="93"/>
      <c r="CT37" s="93"/>
      <c r="CU37" s="93"/>
      <c r="CV37" s="93"/>
      <c r="CW37" s="93"/>
      <c r="CX37" s="93"/>
      <c r="CY37" s="93"/>
      <c r="CZ37" s="93"/>
      <c r="DA37" s="93"/>
      <c r="DB37" s="93"/>
      <c r="DC37" s="93"/>
      <c r="DD37" s="93"/>
      <c r="DE37" s="93"/>
      <c r="DF37" s="93"/>
      <c r="DG37" s="93"/>
      <c r="DH37" s="93"/>
      <c r="DI37" s="93"/>
      <c r="DJ37" s="93"/>
      <c r="DK37" s="93"/>
      <c r="DL37" s="93"/>
      <c r="DM37" s="93"/>
      <c r="DN37" s="93"/>
      <c r="DO37" s="93"/>
      <c r="DP37" s="93"/>
      <c r="DQ37" s="93"/>
      <c r="DR37" s="93"/>
      <c r="DS37" s="93"/>
      <c r="DT37" s="93"/>
      <c r="DU37" s="93"/>
      <c r="DV37" s="93"/>
      <c r="DW37" s="93"/>
      <c r="DX37" s="93"/>
      <c r="DY37" s="93"/>
      <c r="DZ37" s="93"/>
      <c r="EA37" s="93"/>
      <c r="EB37" s="93"/>
      <c r="EC37" s="93"/>
      <c r="ED37" s="93"/>
      <c r="EE37" s="93"/>
      <c r="EF37" s="93"/>
      <c r="EG37" s="93"/>
      <c r="EH37" s="93"/>
      <c r="EI37" s="93"/>
      <c r="EJ37" s="93"/>
      <c r="EK37" s="93"/>
      <c r="EL37" s="93"/>
      <c r="EM37" s="93"/>
      <c r="EN37" s="93"/>
      <c r="EO37" s="93"/>
      <c r="EP37" s="93"/>
      <c r="EQ37" s="93"/>
      <c r="ER37" s="93"/>
      <c r="ES37" s="93"/>
      <c r="ET37" s="93"/>
      <c r="EU37" s="93"/>
      <c r="EV37" s="93"/>
      <c r="EW37" s="93"/>
      <c r="EX37" s="93"/>
      <c r="EY37" s="93"/>
      <c r="EZ37" s="93"/>
      <c r="FA37" s="93"/>
      <c r="FB37" s="93"/>
      <c r="FC37" s="93"/>
      <c r="FD37" s="93"/>
      <c r="FE37" s="93"/>
      <c r="FF37" s="93"/>
      <c r="FG37" s="93"/>
      <c r="FH37" s="93"/>
      <c r="FI37" s="93"/>
      <c r="FJ37" s="93"/>
      <c r="FK37" s="93"/>
      <c r="FL37" s="93"/>
      <c r="FM37" s="93"/>
      <c r="FN37" s="93"/>
      <c r="FO37" s="93"/>
      <c r="FP37" s="93"/>
      <c r="FQ37" s="93"/>
      <c r="FR37" s="93"/>
      <c r="FS37" s="93"/>
      <c r="FT37" s="93"/>
      <c r="FU37" s="93"/>
      <c r="FV37" s="93"/>
      <c r="FW37" s="93"/>
      <c r="FX37" s="93"/>
      <c r="FY37" s="93"/>
      <c r="FZ37" s="93"/>
      <c r="GA37" s="93"/>
      <c r="GB37" s="93"/>
      <c r="GC37" s="93"/>
      <c r="GD37" s="93"/>
      <c r="GE37" s="93"/>
      <c r="GF37" s="93"/>
      <c r="GG37" s="93"/>
      <c r="GH37" s="93"/>
      <c r="GI37" s="93"/>
      <c r="GJ37" s="93"/>
      <c r="GK37" s="93"/>
      <c r="GL37" s="93"/>
      <c r="GM37" s="93"/>
      <c r="GN37" s="93"/>
      <c r="GO37" s="93"/>
      <c r="GP37" s="93"/>
      <c r="GQ37" s="93"/>
      <c r="GR37" s="93"/>
      <c r="GS37" s="93"/>
      <c r="GT37" s="93"/>
      <c r="GU37" s="93"/>
      <c r="GV37" s="93"/>
      <c r="GW37" s="93"/>
      <c r="GX37" s="93"/>
      <c r="GY37" s="93"/>
      <c r="GZ37" s="93"/>
      <c r="HA37" s="93"/>
      <c r="HB37" s="93"/>
      <c r="HC37" s="93"/>
      <c r="HD37" s="93"/>
      <c r="HE37" s="93"/>
      <c r="HF37" s="93"/>
      <c r="HG37" s="93"/>
      <c r="HH37" s="93"/>
      <c r="HI37" s="93"/>
      <c r="HJ37" s="93"/>
      <c r="HK37" s="93"/>
      <c r="HL37" s="93"/>
      <c r="HM37" s="93"/>
      <c r="HN37" s="93"/>
      <c r="HO37" s="93"/>
      <c r="HP37" s="93"/>
      <c r="HQ37" s="93"/>
      <c r="HR37" s="93"/>
      <c r="HS37" s="93"/>
      <c r="HT37" s="93"/>
      <c r="HU37" s="93"/>
      <c r="HV37" s="93"/>
      <c r="HW37" s="93"/>
      <c r="HX37" s="93"/>
      <c r="HY37" s="93"/>
      <c r="HZ37" s="93"/>
      <c r="IA37" s="93"/>
      <c r="IB37" s="93"/>
      <c r="IC37" s="93"/>
      <c r="ID37" s="93"/>
      <c r="IE37" s="93"/>
      <c r="IF37" s="93"/>
      <c r="IG37" s="93"/>
      <c r="IH37" s="93"/>
      <c r="II37" s="93"/>
      <c r="IJ37" s="93"/>
      <c r="IK37" s="93"/>
      <c r="IL37" s="93"/>
      <c r="IM37" s="93"/>
      <c r="IN37" s="93"/>
      <c r="IO37" s="93"/>
      <c r="IP37" s="93"/>
      <c r="IQ37" s="93"/>
      <c r="IR37" s="93"/>
      <c r="IS37" s="93"/>
      <c r="IT37" s="93"/>
      <c r="IU37" s="93"/>
      <c r="IV37" s="93"/>
      <c r="IW37" s="93"/>
      <c r="IX37" s="93"/>
      <c r="IY37" s="93"/>
      <c r="IZ37" s="93"/>
      <c r="JA37" s="93"/>
      <c r="JB37" s="93"/>
      <c r="JC37" s="93"/>
      <c r="JD37" s="93"/>
      <c r="JE37" s="93"/>
      <c r="JF37" s="93"/>
      <c r="JG37" s="93"/>
      <c r="JH37" s="93"/>
      <c r="JI37" s="93"/>
      <c r="JJ37" s="93"/>
      <c r="JK37" s="93"/>
      <c r="JL37" s="93"/>
      <c r="JM37" s="93"/>
      <c r="JN37" s="93"/>
      <c r="JO37" s="93"/>
      <c r="JP37" s="93"/>
      <c r="JQ37" s="93"/>
      <c r="JR37" s="93"/>
      <c r="JS37" s="93"/>
      <c r="JT37" s="93"/>
      <c r="JU37" s="93"/>
      <c r="JV37" s="93"/>
      <c r="JW37" s="93"/>
      <c r="JX37" s="93"/>
      <c r="JY37" s="93"/>
      <c r="JZ37" s="93"/>
      <c r="KA37" s="93"/>
      <c r="KB37" s="93"/>
      <c r="KC37" s="93"/>
      <c r="KD37" s="93"/>
      <c r="KE37" s="93"/>
      <c r="KF37" s="93"/>
      <c r="KG37" s="93"/>
      <c r="KH37" s="93"/>
      <c r="KI37" s="93"/>
      <c r="KJ37" s="93"/>
      <c r="KK37" s="93"/>
      <c r="KL37" s="93"/>
      <c r="KM37" s="93"/>
      <c r="KN37" s="93"/>
      <c r="KO37" s="93"/>
      <c r="KP37" s="93"/>
      <c r="KQ37" s="93"/>
      <c r="KR37" s="93"/>
      <c r="KS37" s="93"/>
      <c r="KT37" s="93"/>
      <c r="KU37" s="93"/>
      <c r="KV37" s="93"/>
      <c r="KW37" s="93"/>
      <c r="KX37" s="93"/>
      <c r="KY37" s="93"/>
      <c r="KZ37" s="93"/>
      <c r="LA37" s="93"/>
      <c r="LB37" s="93"/>
      <c r="LC37" s="93"/>
      <c r="LD37" s="93"/>
      <c r="LE37" s="93"/>
      <c r="LF37" s="93"/>
      <c r="LG37" s="93"/>
      <c r="LH37" s="93"/>
      <c r="LI37" s="93"/>
      <c r="LJ37" s="93"/>
      <c r="LK37" s="93"/>
      <c r="LL37" s="93"/>
      <c r="LM37" s="93"/>
      <c r="LN37" s="93"/>
      <c r="LO37" s="93"/>
      <c r="LP37" s="93"/>
      <c r="LQ37" s="93"/>
      <c r="LR37" s="93"/>
      <c r="LS37" s="93"/>
      <c r="LT37" s="93"/>
      <c r="LU37" s="93"/>
      <c r="LV37" s="93"/>
      <c r="LW37" s="93"/>
      <c r="LX37" s="93"/>
      <c r="LY37" s="93"/>
      <c r="LZ37" s="93"/>
      <c r="MA37" s="93"/>
      <c r="MB37" s="93"/>
      <c r="MC37" s="93"/>
      <c r="MD37" s="93"/>
      <c r="ME37" s="93"/>
      <c r="MF37" s="93"/>
      <c r="MG37" s="93"/>
      <c r="MH37" s="93"/>
      <c r="MI37" s="93"/>
      <c r="MJ37" s="93"/>
      <c r="MK37" s="93"/>
      <c r="ML37" s="93"/>
      <c r="MM37" s="93"/>
      <c r="MN37" s="93"/>
      <c r="MO37" s="93"/>
      <c r="MP37" s="93"/>
      <c r="MQ37" s="93"/>
      <c r="MR37" s="93"/>
      <c r="MS37" s="93"/>
      <c r="MT37" s="93"/>
      <c r="MU37" s="93"/>
      <c r="MV37" s="93"/>
      <c r="MW37" s="93"/>
      <c r="MX37" s="93"/>
      <c r="MY37" s="93"/>
      <c r="MZ37" s="93"/>
      <c r="NA37" s="93"/>
      <c r="NB37" s="93"/>
      <c r="NC37" s="93"/>
      <c r="ND37" s="93"/>
      <c r="NE37" s="93"/>
      <c r="NF37" s="93"/>
      <c r="NG37" s="93"/>
      <c r="NH37" s="93"/>
      <c r="NI37" s="93"/>
      <c r="NJ37" s="93"/>
      <c r="NK37" s="93"/>
      <c r="NL37" s="93"/>
      <c r="NM37" s="93"/>
      <c r="NN37" s="93"/>
      <c r="NO37" s="93"/>
      <c r="NP37" s="93"/>
      <c r="NQ37" s="93"/>
      <c r="NR37" s="93"/>
      <c r="NS37" s="93"/>
      <c r="NT37" s="93"/>
      <c r="NU37" s="93"/>
      <c r="NV37" s="93"/>
      <c r="NW37" s="93"/>
      <c r="NX37" s="93"/>
      <c r="NY37" s="93"/>
      <c r="NZ37" s="93"/>
      <c r="OA37" s="93"/>
      <c r="OB37" s="93"/>
      <c r="OC37" s="93"/>
      <c r="OD37" s="93"/>
      <c r="OE37" s="93"/>
      <c r="OF37" s="93"/>
      <c r="OG37" s="93"/>
      <c r="OH37" s="93"/>
      <c r="OI37" s="93"/>
      <c r="OJ37" s="93"/>
      <c r="OK37" s="93"/>
      <c r="OL37" s="93"/>
      <c r="OM37" s="93"/>
      <c r="ON37" s="93"/>
      <c r="OO37" s="93"/>
      <c r="OP37" s="93"/>
      <c r="OQ37" s="93"/>
      <c r="OR37" s="93"/>
      <c r="OS37" s="93"/>
      <c r="OT37" s="93"/>
      <c r="OU37" s="93"/>
      <c r="OV37" s="93"/>
      <c r="OW37" s="93"/>
      <c r="OX37" s="93"/>
      <c r="OY37" s="93"/>
      <c r="OZ37" s="93"/>
      <c r="PA37" s="93"/>
      <c r="PB37" s="93"/>
      <c r="PC37" s="93"/>
      <c r="PD37" s="93"/>
      <c r="PE37" s="93"/>
      <c r="PF37" s="93"/>
      <c r="PG37" s="93"/>
      <c r="PH37" s="93"/>
      <c r="PI37" s="93"/>
      <c r="PJ37" s="93"/>
      <c r="PK37" s="93"/>
      <c r="PL37" s="93"/>
      <c r="PM37" s="93"/>
      <c r="PN37" s="93"/>
      <c r="PO37" s="93"/>
      <c r="PP37" s="93"/>
      <c r="PQ37" s="93"/>
      <c r="PR37" s="93"/>
      <c r="PS37" s="93"/>
      <c r="PT37" s="93"/>
      <c r="PU37" s="93"/>
      <c r="PV37" s="93"/>
      <c r="PW37" s="93"/>
      <c r="PX37" s="93"/>
      <c r="PY37" s="93"/>
      <c r="PZ37" s="93"/>
      <c r="QA37" s="93"/>
      <c r="QB37" s="93"/>
      <c r="QC37" s="93"/>
      <c r="QD37" s="93"/>
      <c r="QE37" s="93"/>
      <c r="QF37" s="93"/>
      <c r="QG37" s="93"/>
      <c r="QH37" s="93"/>
      <c r="QI37" s="93"/>
      <c r="QJ37" s="93"/>
      <c r="QK37" s="93"/>
      <c r="QL37" s="93"/>
      <c r="QM37" s="93"/>
      <c r="QN37" s="93"/>
      <c r="QO37" s="93"/>
      <c r="QP37" s="93"/>
      <c r="QQ37" s="93"/>
      <c r="QR37" s="93"/>
      <c r="QS37" s="93"/>
      <c r="QT37" s="93"/>
      <c r="QU37" s="93"/>
      <c r="QV37" s="93"/>
      <c r="QW37" s="93"/>
      <c r="QX37" s="93"/>
      <c r="QY37" s="93"/>
      <c r="QZ37" s="93"/>
      <c r="RA37" s="93"/>
      <c r="RB37" s="93"/>
      <c r="RC37" s="93"/>
      <c r="RD37" s="93"/>
      <c r="RE37" s="93"/>
      <c r="RF37" s="93"/>
      <c r="RG37" s="93"/>
      <c r="RH37" s="93"/>
      <c r="RI37" s="93"/>
      <c r="RJ37" s="93"/>
      <c r="RK37" s="93"/>
      <c r="RL37" s="93"/>
      <c r="RM37" s="93"/>
      <c r="RN37" s="93"/>
      <c r="RO37" s="93"/>
      <c r="RP37" s="93"/>
      <c r="RQ37" s="93"/>
      <c r="RR37" s="93"/>
      <c r="RS37" s="93"/>
      <c r="RT37" s="93"/>
      <c r="RU37" s="93"/>
      <c r="RV37" s="93"/>
      <c r="RW37" s="93"/>
      <c r="RX37" s="93"/>
      <c r="RY37" s="93"/>
      <c r="RZ37" s="93"/>
      <c r="SA37" s="93"/>
      <c r="SB37" s="93"/>
      <c r="SC37" s="93"/>
      <c r="SD37" s="93"/>
      <c r="SE37" s="93"/>
      <c r="SF37" s="93"/>
      <c r="SG37" s="93"/>
      <c r="SH37" s="93"/>
      <c r="SI37" s="93"/>
      <c r="SJ37" s="93"/>
      <c r="SK37" s="93"/>
      <c r="SL37" s="93"/>
      <c r="SM37" s="93"/>
      <c r="SN37" s="93"/>
      <c r="SO37" s="93"/>
      <c r="SP37" s="93"/>
      <c r="SQ37" s="93"/>
      <c r="SR37" s="93"/>
      <c r="SS37" s="93"/>
      <c r="ST37" s="93"/>
      <c r="SU37" s="93"/>
      <c r="SV37" s="93"/>
      <c r="SW37" s="93"/>
      <c r="SX37" s="93"/>
      <c r="SY37" s="93"/>
      <c r="SZ37" s="93"/>
      <c r="TA37" s="93"/>
      <c r="TB37" s="93"/>
      <c r="TC37" s="93"/>
      <c r="TD37" s="93"/>
      <c r="TE37" s="93"/>
      <c r="TF37" s="93"/>
      <c r="TG37" s="93"/>
      <c r="TH37" s="93"/>
      <c r="TI37" s="93"/>
      <c r="TJ37" s="93"/>
      <c r="TK37" s="93"/>
      <c r="TL37" s="93"/>
      <c r="TM37" s="93"/>
      <c r="TN37" s="93"/>
      <c r="TO37" s="93"/>
      <c r="TP37" s="93"/>
      <c r="TQ37" s="93"/>
      <c r="TR37" s="93"/>
      <c r="TS37" s="93"/>
      <c r="TT37" s="93"/>
      <c r="TU37" s="93"/>
      <c r="TV37" s="93"/>
      <c r="TW37" s="93"/>
      <c r="TX37" s="93"/>
      <c r="TY37" s="93"/>
      <c r="TZ37" s="93"/>
      <c r="UA37" s="93"/>
      <c r="UB37" s="93"/>
      <c r="UC37" s="93"/>
      <c r="UD37" s="93"/>
      <c r="UE37" s="93"/>
      <c r="UF37" s="93"/>
      <c r="UG37" s="93"/>
      <c r="UH37" s="93"/>
      <c r="UI37" s="93"/>
      <c r="UJ37" s="93"/>
      <c r="UK37" s="93"/>
      <c r="UL37" s="93"/>
      <c r="UM37" s="93"/>
      <c r="UN37" s="93"/>
      <c r="UO37" s="93"/>
      <c r="UP37" s="93"/>
      <c r="UQ37" s="93"/>
      <c r="UR37" s="93"/>
      <c r="US37" s="93"/>
      <c r="UT37" s="93"/>
      <c r="UU37" s="93"/>
      <c r="UV37" s="93"/>
      <c r="UW37" s="93"/>
      <c r="UX37" s="93"/>
      <c r="UY37" s="93"/>
      <c r="UZ37" s="93"/>
      <c r="VA37" s="93"/>
      <c r="VB37" s="93"/>
      <c r="VC37" s="93"/>
      <c r="VD37" s="93"/>
      <c r="VE37" s="93"/>
      <c r="VF37" s="93"/>
      <c r="VG37" s="93"/>
      <c r="VH37" s="93"/>
      <c r="VI37" s="93"/>
      <c r="VJ37" s="93"/>
      <c r="VK37" s="93"/>
      <c r="VL37" s="93"/>
      <c r="VM37" s="93"/>
      <c r="VN37" s="93"/>
      <c r="VO37" s="93"/>
      <c r="VP37" s="93"/>
      <c r="VQ37" s="93"/>
      <c r="VR37" s="93"/>
      <c r="VS37" s="93"/>
      <c r="VT37" s="93"/>
      <c r="VU37" s="93"/>
      <c r="VV37" s="93"/>
      <c r="VW37" s="93"/>
      <c r="VX37" s="93"/>
      <c r="VY37" s="93"/>
      <c r="VZ37" s="93"/>
      <c r="WA37" s="93"/>
      <c r="WB37" s="93"/>
      <c r="WC37" s="93"/>
      <c r="WD37" s="93"/>
      <c r="WE37" s="93"/>
      <c r="WF37" s="93"/>
      <c r="WG37" s="93"/>
      <c r="WH37" s="93"/>
      <c r="WI37" s="93"/>
      <c r="WJ37" s="93"/>
      <c r="WK37" s="93"/>
      <c r="WL37" s="93"/>
      <c r="WM37" s="93"/>
      <c r="WN37" s="93"/>
      <c r="WO37" s="93"/>
      <c r="WP37" s="93"/>
      <c r="WQ37" s="93"/>
      <c r="WR37" s="93"/>
      <c r="WS37" s="93"/>
      <c r="WT37" s="93"/>
      <c r="WU37" s="93"/>
      <c r="WV37" s="93"/>
      <c r="WW37" s="93"/>
      <c r="WX37" s="93"/>
      <c r="WY37" s="93"/>
      <c r="WZ37" s="93"/>
      <c r="XA37" s="93"/>
      <c r="XB37" s="93"/>
      <c r="XC37" s="93"/>
      <c r="XD37" s="93"/>
      <c r="XE37" s="93"/>
      <c r="XF37" s="93"/>
      <c r="XG37" s="93"/>
      <c r="XH37" s="93"/>
      <c r="XI37" s="93"/>
      <c r="XJ37" s="93"/>
      <c r="XK37" s="93"/>
      <c r="XL37" s="93"/>
      <c r="XM37" s="93"/>
      <c r="XN37" s="93"/>
      <c r="XO37" s="93"/>
      <c r="XP37" s="93"/>
      <c r="XQ37" s="93"/>
      <c r="XR37" s="93"/>
      <c r="XS37" s="93"/>
      <c r="XT37" s="93"/>
      <c r="XU37" s="93"/>
      <c r="XV37" s="93"/>
      <c r="XW37" s="93"/>
      <c r="XX37" s="93"/>
      <c r="XY37" s="93"/>
      <c r="XZ37" s="93"/>
      <c r="YA37" s="93"/>
      <c r="YB37" s="93"/>
      <c r="YC37" s="93"/>
      <c r="YD37" s="93"/>
      <c r="YE37" s="93"/>
      <c r="YF37" s="93"/>
      <c r="YG37" s="93"/>
      <c r="YH37" s="93"/>
      <c r="YI37" s="93"/>
      <c r="YJ37" s="93"/>
      <c r="YK37" s="93"/>
      <c r="YL37" s="93"/>
      <c r="YM37" s="93"/>
      <c r="YN37" s="93"/>
      <c r="YO37" s="93"/>
      <c r="YP37" s="93"/>
      <c r="YQ37" s="93"/>
      <c r="YR37" s="93"/>
      <c r="YS37" s="93"/>
      <c r="YT37" s="93"/>
      <c r="YU37" s="93"/>
      <c r="YV37" s="93"/>
      <c r="YW37" s="93"/>
      <c r="YX37" s="93"/>
      <c r="YY37" s="93"/>
      <c r="YZ37" s="93"/>
      <c r="ZA37" s="93"/>
      <c r="ZB37" s="93"/>
      <c r="ZC37" s="93"/>
      <c r="ZD37" s="93"/>
      <c r="ZE37" s="93"/>
      <c r="ZF37" s="93"/>
      <c r="ZG37" s="93"/>
      <c r="ZH37" s="93"/>
      <c r="ZI37" s="93"/>
      <c r="ZJ37" s="93"/>
      <c r="ZK37" s="93"/>
      <c r="ZL37" s="93"/>
      <c r="ZM37" s="93"/>
      <c r="ZN37" s="93"/>
      <c r="ZO37" s="93"/>
      <c r="ZP37" s="93"/>
      <c r="ZQ37" s="93"/>
      <c r="ZR37" s="93"/>
      <c r="ZS37" s="93"/>
      <c r="ZT37" s="93"/>
      <c r="ZU37" s="93"/>
      <c r="ZV37" s="93"/>
      <c r="ZW37" s="93"/>
      <c r="ZX37" s="93"/>
      <c r="ZY37" s="93"/>
      <c r="ZZ37" s="93"/>
    </row>
    <row r="38" spans="1:702" ht="15.95" hidden="1" customHeight="1" x14ac:dyDescent="0.25">
      <c r="A38" s="92">
        <v>74880</v>
      </c>
      <c r="B38" s="92" t="s">
        <v>343</v>
      </c>
      <c r="C38" s="121" t="s">
        <v>350</v>
      </c>
      <c r="D38" s="92">
        <v>7</v>
      </c>
      <c r="E38" s="92">
        <v>3</v>
      </c>
      <c r="F38" s="92" t="s">
        <v>341</v>
      </c>
      <c r="G38" s="92">
        <v>912</v>
      </c>
      <c r="H38" s="92">
        <v>11461</v>
      </c>
      <c r="I38" s="92" t="s">
        <v>345</v>
      </c>
      <c r="J38" s="92">
        <v>323</v>
      </c>
      <c r="K38" s="92" t="s">
        <v>351</v>
      </c>
      <c r="L38" s="93">
        <v>192095</v>
      </c>
      <c r="M38" s="93">
        <v>186195</v>
      </c>
      <c r="N38" s="93">
        <v>0</v>
      </c>
      <c r="O38" s="93">
        <v>186195</v>
      </c>
      <c r="P38" s="93">
        <v>183195</v>
      </c>
      <c r="Q38" s="93">
        <v>-3000</v>
      </c>
      <c r="R38" s="94">
        <v>0.98</v>
      </c>
      <c r="S38" s="93">
        <v>0</v>
      </c>
      <c r="T38" s="93">
        <v>0</v>
      </c>
      <c r="U38" s="94">
        <v>0</v>
      </c>
      <c r="V38" s="93">
        <v>0</v>
      </c>
      <c r="W38" s="93">
        <v>0</v>
      </c>
      <c r="X38" s="94">
        <v>0</v>
      </c>
      <c r="Y38" s="93">
        <v>0</v>
      </c>
      <c r="Z38" s="93">
        <v>0</v>
      </c>
      <c r="AA38" s="94">
        <v>0</v>
      </c>
      <c r="AB38" s="93">
        <v>0</v>
      </c>
      <c r="AC38" s="93">
        <v>0</v>
      </c>
      <c r="AD38" s="94">
        <v>0</v>
      </c>
      <c r="AE38" s="93">
        <v>0</v>
      </c>
      <c r="AF38" s="93">
        <v>0</v>
      </c>
      <c r="AG38" s="94">
        <v>0</v>
      </c>
      <c r="AH38" s="93">
        <v>0</v>
      </c>
      <c r="AI38" s="93">
        <v>0</v>
      </c>
      <c r="AJ38" s="94">
        <v>0</v>
      </c>
      <c r="AK38" s="93">
        <v>0</v>
      </c>
      <c r="AL38" s="93">
        <v>0</v>
      </c>
      <c r="AM38" s="94">
        <v>0</v>
      </c>
      <c r="AN38" s="93">
        <v>0</v>
      </c>
      <c r="AO38" s="93">
        <v>0</v>
      </c>
      <c r="AP38" s="94">
        <v>0</v>
      </c>
      <c r="AQ38" s="93">
        <v>0</v>
      </c>
      <c r="AR38" s="93">
        <v>0</v>
      </c>
      <c r="AS38" s="94">
        <v>0</v>
      </c>
      <c r="AT38" s="93">
        <v>0</v>
      </c>
      <c r="AU38" s="93">
        <v>0</v>
      </c>
      <c r="AV38" s="94">
        <v>0</v>
      </c>
      <c r="AW38" s="93">
        <v>0</v>
      </c>
      <c r="AX38" s="93">
        <v>0</v>
      </c>
      <c r="AY38" s="94">
        <v>0</v>
      </c>
      <c r="AZ38" s="93">
        <v>0</v>
      </c>
      <c r="BA38" s="93">
        <v>0</v>
      </c>
      <c r="BB38" s="94">
        <v>0</v>
      </c>
      <c r="BC38" s="93">
        <v>0</v>
      </c>
      <c r="BD38" s="93">
        <v>0</v>
      </c>
      <c r="BE38" s="94">
        <v>0</v>
      </c>
      <c r="BF38" s="93">
        <v>183195</v>
      </c>
      <c r="BG38" s="93">
        <v>183195</v>
      </c>
      <c r="BH38" s="94">
        <v>1</v>
      </c>
      <c r="BI38" s="93">
        <v>0</v>
      </c>
      <c r="BJ38" s="93">
        <v>0</v>
      </c>
      <c r="BK38" s="94">
        <v>0</v>
      </c>
      <c r="BL38" s="93">
        <v>0</v>
      </c>
      <c r="BM38" s="93">
        <v>0</v>
      </c>
      <c r="BN38" s="94">
        <v>0</v>
      </c>
      <c r="BO38" s="93">
        <v>0</v>
      </c>
      <c r="BP38" s="93">
        <v>0</v>
      </c>
      <c r="BQ38" s="94">
        <v>0</v>
      </c>
      <c r="BR38" s="93">
        <v>0</v>
      </c>
      <c r="BS38" s="93">
        <v>0</v>
      </c>
      <c r="BT38" s="94">
        <v>0</v>
      </c>
      <c r="BU38" s="93">
        <v>3000</v>
      </c>
      <c r="BV38" s="93">
        <v>0</v>
      </c>
      <c r="BW38" s="94">
        <v>0</v>
      </c>
      <c r="BX38" s="93">
        <v>0</v>
      </c>
      <c r="BY38" s="93">
        <v>0</v>
      </c>
      <c r="BZ38" s="94">
        <v>0</v>
      </c>
      <c r="CA38" s="93">
        <v>0</v>
      </c>
      <c r="CB38" s="93">
        <v>0</v>
      </c>
      <c r="CC38" s="94">
        <v>0</v>
      </c>
      <c r="CD38" s="93">
        <v>0</v>
      </c>
      <c r="CE38" s="93">
        <v>0</v>
      </c>
      <c r="CF38" s="94">
        <v>0</v>
      </c>
      <c r="CG38" s="93">
        <v>0</v>
      </c>
      <c r="CH38" s="93">
        <v>0</v>
      </c>
      <c r="CI38" s="94">
        <v>0</v>
      </c>
      <c r="CJ38" s="93">
        <v>0</v>
      </c>
      <c r="CK38" s="93">
        <v>0</v>
      </c>
      <c r="CL38" s="94">
        <v>0</v>
      </c>
      <c r="CM38" s="93">
        <v>0</v>
      </c>
      <c r="CN38" s="93">
        <v>0</v>
      </c>
      <c r="CO38" s="94">
        <v>0</v>
      </c>
      <c r="CP38" s="93"/>
      <c r="CQ38" s="93"/>
      <c r="CR38" s="93"/>
      <c r="CS38" s="93"/>
      <c r="CT38" s="93"/>
      <c r="CU38" s="93"/>
      <c r="CV38" s="93"/>
      <c r="CW38" s="93"/>
      <c r="CX38" s="93"/>
      <c r="CY38" s="93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93"/>
      <c r="DQ38" s="93"/>
      <c r="DR38" s="93"/>
      <c r="DS38" s="93"/>
      <c r="DT38" s="93"/>
      <c r="DU38" s="93"/>
      <c r="DV38" s="93"/>
      <c r="DW38" s="93"/>
      <c r="DX38" s="93"/>
      <c r="DY38" s="93"/>
      <c r="DZ38" s="93"/>
      <c r="EA38" s="93"/>
      <c r="EB38" s="93"/>
      <c r="EC38" s="93"/>
      <c r="ED38" s="93"/>
      <c r="EE38" s="93"/>
      <c r="EF38" s="93"/>
      <c r="EG38" s="93"/>
      <c r="EH38" s="93"/>
      <c r="EI38" s="93"/>
      <c r="EJ38" s="93"/>
      <c r="EK38" s="93"/>
      <c r="EL38" s="93"/>
      <c r="EM38" s="93"/>
      <c r="EN38" s="93"/>
      <c r="EO38" s="93"/>
      <c r="EP38" s="93"/>
      <c r="EQ38" s="93"/>
      <c r="ER38" s="93"/>
      <c r="ES38" s="93"/>
      <c r="ET38" s="93"/>
      <c r="EU38" s="93"/>
      <c r="EV38" s="93"/>
      <c r="EW38" s="93"/>
      <c r="EX38" s="93"/>
      <c r="EY38" s="93"/>
      <c r="EZ38" s="93"/>
      <c r="FA38" s="93"/>
      <c r="FB38" s="93"/>
      <c r="FC38" s="93"/>
      <c r="FD38" s="93"/>
      <c r="FE38" s="93"/>
      <c r="FF38" s="93"/>
      <c r="FG38" s="93"/>
      <c r="FH38" s="93"/>
      <c r="FI38" s="93"/>
      <c r="FJ38" s="93"/>
      <c r="FK38" s="93"/>
      <c r="FL38" s="93"/>
      <c r="FM38" s="93"/>
      <c r="FN38" s="93"/>
      <c r="FO38" s="93"/>
      <c r="FP38" s="93"/>
      <c r="FQ38" s="93"/>
      <c r="FR38" s="93"/>
      <c r="FS38" s="93"/>
      <c r="FT38" s="93"/>
      <c r="FU38" s="93"/>
      <c r="FV38" s="93"/>
      <c r="FW38" s="93"/>
      <c r="FX38" s="93"/>
      <c r="FY38" s="93"/>
      <c r="FZ38" s="93"/>
      <c r="GA38" s="93"/>
      <c r="GB38" s="93"/>
      <c r="GC38" s="93"/>
      <c r="GD38" s="93"/>
      <c r="GE38" s="93"/>
      <c r="GF38" s="93"/>
      <c r="GG38" s="93"/>
      <c r="GH38" s="93"/>
      <c r="GI38" s="93"/>
      <c r="GJ38" s="93"/>
      <c r="GK38" s="93"/>
      <c r="GL38" s="93"/>
      <c r="GM38" s="93"/>
      <c r="GN38" s="93"/>
      <c r="GO38" s="93"/>
      <c r="GP38" s="93"/>
      <c r="GQ38" s="93"/>
      <c r="GR38" s="93"/>
      <c r="GS38" s="93"/>
      <c r="GT38" s="93"/>
      <c r="GU38" s="93"/>
      <c r="GV38" s="93"/>
      <c r="GW38" s="93"/>
      <c r="GX38" s="93"/>
      <c r="GY38" s="93"/>
      <c r="GZ38" s="93"/>
      <c r="HA38" s="93"/>
      <c r="HB38" s="93"/>
      <c r="HC38" s="93"/>
      <c r="HD38" s="93"/>
      <c r="HE38" s="93"/>
      <c r="HF38" s="93"/>
      <c r="HG38" s="93"/>
      <c r="HH38" s="93"/>
      <c r="HI38" s="93"/>
      <c r="HJ38" s="93"/>
      <c r="HK38" s="93"/>
      <c r="HL38" s="93"/>
      <c r="HM38" s="93"/>
      <c r="HN38" s="93"/>
      <c r="HO38" s="93"/>
      <c r="HP38" s="93"/>
      <c r="HQ38" s="93"/>
      <c r="HR38" s="93"/>
      <c r="HS38" s="93"/>
      <c r="HT38" s="93"/>
      <c r="HU38" s="93"/>
      <c r="HV38" s="93"/>
      <c r="HW38" s="93"/>
      <c r="HX38" s="93"/>
      <c r="HY38" s="93"/>
      <c r="HZ38" s="93"/>
      <c r="IA38" s="93"/>
      <c r="IB38" s="93"/>
      <c r="IC38" s="93"/>
      <c r="ID38" s="93"/>
      <c r="IE38" s="93"/>
      <c r="IF38" s="93"/>
      <c r="IG38" s="93"/>
      <c r="IH38" s="93"/>
      <c r="II38" s="93"/>
      <c r="IJ38" s="93"/>
      <c r="IK38" s="93"/>
      <c r="IL38" s="93"/>
      <c r="IM38" s="93"/>
      <c r="IN38" s="93"/>
      <c r="IO38" s="93"/>
      <c r="IP38" s="93"/>
      <c r="IQ38" s="93"/>
      <c r="IR38" s="93"/>
      <c r="IS38" s="93"/>
      <c r="IT38" s="93"/>
      <c r="IU38" s="93"/>
      <c r="IV38" s="93"/>
      <c r="IW38" s="93"/>
      <c r="IX38" s="93"/>
      <c r="IY38" s="93"/>
      <c r="IZ38" s="93"/>
      <c r="JA38" s="93"/>
      <c r="JB38" s="93"/>
      <c r="JC38" s="93"/>
      <c r="JD38" s="93"/>
      <c r="JE38" s="93"/>
      <c r="JF38" s="93"/>
      <c r="JG38" s="93"/>
      <c r="JH38" s="93"/>
      <c r="JI38" s="93"/>
      <c r="JJ38" s="93"/>
      <c r="JK38" s="93"/>
      <c r="JL38" s="93"/>
      <c r="JM38" s="93"/>
      <c r="JN38" s="93"/>
      <c r="JO38" s="93"/>
      <c r="JP38" s="93"/>
      <c r="JQ38" s="93"/>
      <c r="JR38" s="93"/>
      <c r="JS38" s="93"/>
      <c r="JT38" s="93"/>
      <c r="JU38" s="93"/>
      <c r="JV38" s="93"/>
      <c r="JW38" s="93"/>
      <c r="JX38" s="93"/>
      <c r="JY38" s="93"/>
      <c r="JZ38" s="93"/>
      <c r="KA38" s="93"/>
      <c r="KB38" s="93"/>
      <c r="KC38" s="93"/>
      <c r="KD38" s="93"/>
      <c r="KE38" s="93"/>
      <c r="KF38" s="93"/>
      <c r="KG38" s="93"/>
      <c r="KH38" s="93"/>
      <c r="KI38" s="93"/>
      <c r="KJ38" s="93"/>
      <c r="KK38" s="93"/>
      <c r="KL38" s="93"/>
      <c r="KM38" s="93"/>
      <c r="KN38" s="93"/>
      <c r="KO38" s="93"/>
      <c r="KP38" s="93"/>
      <c r="KQ38" s="93"/>
      <c r="KR38" s="93"/>
      <c r="KS38" s="93"/>
      <c r="KT38" s="93"/>
      <c r="KU38" s="93"/>
      <c r="KV38" s="93"/>
      <c r="KW38" s="93"/>
      <c r="KX38" s="93"/>
      <c r="KY38" s="93"/>
      <c r="KZ38" s="93"/>
      <c r="LA38" s="93"/>
      <c r="LB38" s="93"/>
      <c r="LC38" s="93"/>
      <c r="LD38" s="93"/>
      <c r="LE38" s="93"/>
      <c r="LF38" s="93"/>
      <c r="LG38" s="93"/>
      <c r="LH38" s="93"/>
      <c r="LI38" s="93"/>
      <c r="LJ38" s="93"/>
      <c r="LK38" s="93"/>
      <c r="LL38" s="93"/>
      <c r="LM38" s="93"/>
      <c r="LN38" s="93"/>
      <c r="LO38" s="93"/>
      <c r="LP38" s="93"/>
      <c r="LQ38" s="93"/>
      <c r="LR38" s="93"/>
      <c r="LS38" s="93"/>
      <c r="LT38" s="93"/>
      <c r="LU38" s="93"/>
      <c r="LV38" s="93"/>
      <c r="LW38" s="93"/>
      <c r="LX38" s="93"/>
      <c r="LY38" s="93"/>
      <c r="LZ38" s="93"/>
      <c r="MA38" s="93"/>
      <c r="MB38" s="93"/>
      <c r="MC38" s="93"/>
      <c r="MD38" s="93"/>
      <c r="ME38" s="93"/>
      <c r="MF38" s="93"/>
      <c r="MG38" s="93"/>
      <c r="MH38" s="93"/>
      <c r="MI38" s="93"/>
      <c r="MJ38" s="93"/>
      <c r="MK38" s="93"/>
      <c r="ML38" s="93"/>
      <c r="MM38" s="93"/>
      <c r="MN38" s="93"/>
      <c r="MO38" s="93"/>
      <c r="MP38" s="93"/>
      <c r="MQ38" s="93"/>
      <c r="MR38" s="93"/>
      <c r="MS38" s="93"/>
      <c r="MT38" s="93"/>
      <c r="MU38" s="93"/>
      <c r="MV38" s="93"/>
      <c r="MW38" s="93"/>
      <c r="MX38" s="93"/>
      <c r="MY38" s="93"/>
      <c r="MZ38" s="93"/>
      <c r="NA38" s="93"/>
      <c r="NB38" s="93"/>
      <c r="NC38" s="93"/>
      <c r="ND38" s="93"/>
      <c r="NE38" s="93"/>
      <c r="NF38" s="93"/>
      <c r="NG38" s="93"/>
      <c r="NH38" s="93"/>
      <c r="NI38" s="93"/>
      <c r="NJ38" s="93"/>
      <c r="NK38" s="93"/>
      <c r="NL38" s="93"/>
      <c r="NM38" s="93"/>
      <c r="NN38" s="93"/>
      <c r="NO38" s="93"/>
      <c r="NP38" s="93"/>
      <c r="NQ38" s="93"/>
      <c r="NR38" s="93"/>
      <c r="NS38" s="93"/>
      <c r="NT38" s="93"/>
      <c r="NU38" s="93"/>
      <c r="NV38" s="93"/>
      <c r="NW38" s="93"/>
      <c r="NX38" s="93"/>
      <c r="NY38" s="93"/>
      <c r="NZ38" s="93"/>
      <c r="OA38" s="93"/>
      <c r="OB38" s="93"/>
      <c r="OC38" s="93"/>
      <c r="OD38" s="93"/>
      <c r="OE38" s="93"/>
      <c r="OF38" s="93"/>
      <c r="OG38" s="93"/>
      <c r="OH38" s="93"/>
      <c r="OI38" s="93"/>
      <c r="OJ38" s="93"/>
      <c r="OK38" s="93"/>
      <c r="OL38" s="93"/>
      <c r="OM38" s="93"/>
      <c r="ON38" s="93"/>
      <c r="OO38" s="93"/>
      <c r="OP38" s="93"/>
      <c r="OQ38" s="93"/>
      <c r="OR38" s="93"/>
      <c r="OS38" s="93"/>
      <c r="OT38" s="93"/>
      <c r="OU38" s="93"/>
      <c r="OV38" s="93"/>
      <c r="OW38" s="93"/>
      <c r="OX38" s="93"/>
      <c r="OY38" s="93"/>
      <c r="OZ38" s="93"/>
      <c r="PA38" s="93"/>
      <c r="PB38" s="93"/>
      <c r="PC38" s="93"/>
      <c r="PD38" s="93"/>
      <c r="PE38" s="93"/>
      <c r="PF38" s="93"/>
      <c r="PG38" s="93"/>
      <c r="PH38" s="93"/>
      <c r="PI38" s="93"/>
      <c r="PJ38" s="93"/>
      <c r="PK38" s="93"/>
      <c r="PL38" s="93"/>
      <c r="PM38" s="93"/>
      <c r="PN38" s="93"/>
      <c r="PO38" s="93"/>
      <c r="PP38" s="93"/>
      <c r="PQ38" s="93"/>
      <c r="PR38" s="93"/>
      <c r="PS38" s="93"/>
      <c r="PT38" s="93"/>
      <c r="PU38" s="93"/>
      <c r="PV38" s="93"/>
      <c r="PW38" s="93"/>
      <c r="PX38" s="93"/>
      <c r="PY38" s="93"/>
      <c r="PZ38" s="93"/>
      <c r="QA38" s="93"/>
      <c r="QB38" s="93"/>
      <c r="QC38" s="93"/>
      <c r="QD38" s="93"/>
      <c r="QE38" s="93"/>
      <c r="QF38" s="93"/>
      <c r="QG38" s="93"/>
      <c r="QH38" s="93"/>
      <c r="QI38" s="93"/>
      <c r="QJ38" s="93"/>
      <c r="QK38" s="93"/>
      <c r="QL38" s="93"/>
      <c r="QM38" s="93"/>
      <c r="QN38" s="93"/>
      <c r="QO38" s="93"/>
      <c r="QP38" s="93"/>
      <c r="QQ38" s="93"/>
      <c r="QR38" s="93"/>
      <c r="QS38" s="93"/>
      <c r="QT38" s="93"/>
      <c r="QU38" s="93"/>
      <c r="QV38" s="93"/>
      <c r="QW38" s="93"/>
      <c r="QX38" s="93"/>
      <c r="QY38" s="93"/>
      <c r="QZ38" s="93"/>
      <c r="RA38" s="93"/>
      <c r="RB38" s="93"/>
      <c r="RC38" s="93"/>
      <c r="RD38" s="93"/>
      <c r="RE38" s="93"/>
      <c r="RF38" s="93"/>
      <c r="RG38" s="93"/>
      <c r="RH38" s="93"/>
      <c r="RI38" s="93"/>
      <c r="RJ38" s="93"/>
      <c r="RK38" s="93"/>
      <c r="RL38" s="93"/>
      <c r="RM38" s="93"/>
      <c r="RN38" s="93"/>
      <c r="RO38" s="93"/>
      <c r="RP38" s="93"/>
      <c r="RQ38" s="93"/>
      <c r="RR38" s="93"/>
      <c r="RS38" s="93"/>
      <c r="RT38" s="93"/>
      <c r="RU38" s="93"/>
      <c r="RV38" s="93"/>
      <c r="RW38" s="93"/>
      <c r="RX38" s="93"/>
      <c r="RY38" s="93"/>
      <c r="RZ38" s="93"/>
      <c r="SA38" s="93"/>
      <c r="SB38" s="93"/>
      <c r="SC38" s="93"/>
      <c r="SD38" s="93"/>
      <c r="SE38" s="93"/>
      <c r="SF38" s="93"/>
      <c r="SG38" s="93"/>
      <c r="SH38" s="93"/>
      <c r="SI38" s="93"/>
      <c r="SJ38" s="93"/>
      <c r="SK38" s="93"/>
      <c r="SL38" s="93"/>
      <c r="SM38" s="93"/>
      <c r="SN38" s="93"/>
      <c r="SO38" s="93"/>
      <c r="SP38" s="93"/>
      <c r="SQ38" s="93"/>
      <c r="SR38" s="93"/>
      <c r="SS38" s="93"/>
      <c r="ST38" s="93"/>
      <c r="SU38" s="93"/>
      <c r="SV38" s="93"/>
      <c r="SW38" s="93"/>
      <c r="SX38" s="93"/>
      <c r="SY38" s="93"/>
      <c r="SZ38" s="93"/>
      <c r="TA38" s="93"/>
      <c r="TB38" s="93"/>
      <c r="TC38" s="93"/>
      <c r="TD38" s="93"/>
      <c r="TE38" s="93"/>
      <c r="TF38" s="93"/>
      <c r="TG38" s="93"/>
      <c r="TH38" s="93"/>
      <c r="TI38" s="93"/>
      <c r="TJ38" s="93"/>
      <c r="TK38" s="93"/>
      <c r="TL38" s="93"/>
      <c r="TM38" s="93"/>
      <c r="TN38" s="93"/>
      <c r="TO38" s="93"/>
      <c r="TP38" s="93"/>
      <c r="TQ38" s="93"/>
      <c r="TR38" s="93"/>
      <c r="TS38" s="93"/>
      <c r="TT38" s="93"/>
      <c r="TU38" s="93"/>
      <c r="TV38" s="93"/>
      <c r="TW38" s="93"/>
      <c r="TX38" s="93"/>
      <c r="TY38" s="93"/>
      <c r="TZ38" s="93"/>
      <c r="UA38" s="93"/>
      <c r="UB38" s="93"/>
      <c r="UC38" s="93"/>
      <c r="UD38" s="93"/>
      <c r="UE38" s="93"/>
      <c r="UF38" s="93"/>
      <c r="UG38" s="93"/>
      <c r="UH38" s="93"/>
      <c r="UI38" s="93"/>
      <c r="UJ38" s="93"/>
      <c r="UK38" s="93"/>
      <c r="UL38" s="93"/>
      <c r="UM38" s="93"/>
      <c r="UN38" s="93"/>
      <c r="UO38" s="93"/>
      <c r="UP38" s="93"/>
      <c r="UQ38" s="93"/>
      <c r="UR38" s="93"/>
      <c r="US38" s="93"/>
      <c r="UT38" s="93"/>
      <c r="UU38" s="93"/>
      <c r="UV38" s="93"/>
      <c r="UW38" s="93"/>
      <c r="UX38" s="93"/>
      <c r="UY38" s="93"/>
      <c r="UZ38" s="93"/>
      <c r="VA38" s="93"/>
      <c r="VB38" s="93"/>
      <c r="VC38" s="93"/>
      <c r="VD38" s="93"/>
      <c r="VE38" s="93"/>
      <c r="VF38" s="93"/>
      <c r="VG38" s="93"/>
      <c r="VH38" s="93"/>
      <c r="VI38" s="93"/>
      <c r="VJ38" s="93"/>
      <c r="VK38" s="93"/>
      <c r="VL38" s="93"/>
      <c r="VM38" s="93"/>
      <c r="VN38" s="93"/>
      <c r="VO38" s="93"/>
      <c r="VP38" s="93"/>
      <c r="VQ38" s="93"/>
      <c r="VR38" s="93"/>
      <c r="VS38" s="93"/>
      <c r="VT38" s="93"/>
      <c r="VU38" s="93"/>
      <c r="VV38" s="93"/>
      <c r="VW38" s="93"/>
      <c r="VX38" s="93"/>
      <c r="VY38" s="93"/>
      <c r="VZ38" s="93"/>
      <c r="WA38" s="93"/>
      <c r="WB38" s="93"/>
      <c r="WC38" s="93"/>
      <c r="WD38" s="93"/>
      <c r="WE38" s="93"/>
      <c r="WF38" s="93"/>
      <c r="WG38" s="93"/>
      <c r="WH38" s="93"/>
      <c r="WI38" s="93"/>
      <c r="WJ38" s="93"/>
      <c r="WK38" s="93"/>
      <c r="WL38" s="93"/>
      <c r="WM38" s="93"/>
      <c r="WN38" s="93"/>
      <c r="WO38" s="93"/>
      <c r="WP38" s="93"/>
      <c r="WQ38" s="93"/>
      <c r="WR38" s="93"/>
      <c r="WS38" s="93"/>
      <c r="WT38" s="93"/>
      <c r="WU38" s="93"/>
      <c r="WV38" s="93"/>
      <c r="WW38" s="93"/>
      <c r="WX38" s="93"/>
      <c r="WY38" s="93"/>
      <c r="WZ38" s="93"/>
      <c r="XA38" s="93"/>
      <c r="XB38" s="93"/>
      <c r="XC38" s="93"/>
      <c r="XD38" s="93"/>
      <c r="XE38" s="93"/>
      <c r="XF38" s="93"/>
      <c r="XG38" s="93"/>
      <c r="XH38" s="93"/>
      <c r="XI38" s="93"/>
      <c r="XJ38" s="93"/>
      <c r="XK38" s="93"/>
      <c r="XL38" s="93"/>
      <c r="XM38" s="93"/>
      <c r="XN38" s="93"/>
      <c r="XO38" s="93"/>
      <c r="XP38" s="93"/>
      <c r="XQ38" s="93"/>
      <c r="XR38" s="93"/>
      <c r="XS38" s="93"/>
      <c r="XT38" s="93"/>
      <c r="XU38" s="93"/>
      <c r="XV38" s="93"/>
      <c r="XW38" s="93"/>
      <c r="XX38" s="93"/>
      <c r="XY38" s="93"/>
      <c r="XZ38" s="93"/>
      <c r="YA38" s="93"/>
      <c r="YB38" s="93"/>
      <c r="YC38" s="93"/>
      <c r="YD38" s="93"/>
      <c r="YE38" s="93"/>
      <c r="YF38" s="93"/>
      <c r="YG38" s="93"/>
      <c r="YH38" s="93"/>
      <c r="YI38" s="93"/>
      <c r="YJ38" s="93"/>
      <c r="YK38" s="93"/>
      <c r="YL38" s="93"/>
      <c r="YM38" s="93"/>
      <c r="YN38" s="93"/>
      <c r="YO38" s="93"/>
      <c r="YP38" s="93"/>
      <c r="YQ38" s="93"/>
      <c r="YR38" s="93"/>
      <c r="YS38" s="93"/>
      <c r="YT38" s="93"/>
      <c r="YU38" s="93"/>
      <c r="YV38" s="93"/>
      <c r="YW38" s="93"/>
      <c r="YX38" s="93"/>
      <c r="YY38" s="93"/>
      <c r="YZ38" s="93"/>
      <c r="ZA38" s="93"/>
      <c r="ZB38" s="93"/>
      <c r="ZC38" s="93"/>
      <c r="ZD38" s="93"/>
      <c r="ZE38" s="93"/>
      <c r="ZF38" s="93"/>
      <c r="ZG38" s="93"/>
      <c r="ZH38" s="93"/>
      <c r="ZI38" s="93"/>
      <c r="ZJ38" s="93"/>
      <c r="ZK38" s="93"/>
      <c r="ZL38" s="93"/>
      <c r="ZM38" s="93"/>
      <c r="ZN38" s="93"/>
      <c r="ZO38" s="93"/>
      <c r="ZP38" s="93"/>
      <c r="ZQ38" s="93"/>
      <c r="ZR38" s="93"/>
      <c r="ZS38" s="93"/>
      <c r="ZT38" s="93"/>
      <c r="ZU38" s="93"/>
      <c r="ZV38" s="93"/>
      <c r="ZW38" s="93"/>
      <c r="ZX38" s="93"/>
      <c r="ZY38" s="93"/>
      <c r="ZZ38" s="93"/>
    </row>
    <row r="39" spans="1:702" ht="15.95" hidden="1" customHeight="1" x14ac:dyDescent="0.25">
      <c r="A39" s="92">
        <v>74925</v>
      </c>
      <c r="B39" s="92" t="s">
        <v>343</v>
      </c>
      <c r="C39" s="121" t="s">
        <v>344</v>
      </c>
      <c r="D39" s="92">
        <v>7</v>
      </c>
      <c r="E39" s="92">
        <v>3</v>
      </c>
      <c r="F39" s="92" t="s">
        <v>341</v>
      </c>
      <c r="G39" s="92">
        <v>912</v>
      </c>
      <c r="H39" s="92">
        <v>11461</v>
      </c>
      <c r="I39" s="92" t="s">
        <v>345</v>
      </c>
      <c r="J39" s="92">
        <v>329</v>
      </c>
      <c r="K39" s="92" t="s">
        <v>142</v>
      </c>
      <c r="L39" s="93">
        <v>52000</v>
      </c>
      <c r="M39" s="93">
        <v>102300</v>
      </c>
      <c r="N39" s="93">
        <v>0</v>
      </c>
      <c r="O39" s="93">
        <v>102300</v>
      </c>
      <c r="P39" s="93">
        <v>69524.070000000007</v>
      </c>
      <c r="Q39" s="93">
        <v>-32775.929999999993</v>
      </c>
      <c r="R39" s="94">
        <v>0.68</v>
      </c>
      <c r="S39" s="93">
        <v>0</v>
      </c>
      <c r="T39" s="93">
        <v>0</v>
      </c>
      <c r="U39" s="94">
        <v>0</v>
      </c>
      <c r="V39" s="93">
        <v>0</v>
      </c>
      <c r="W39" s="93">
        <v>0</v>
      </c>
      <c r="X39" s="94">
        <v>0</v>
      </c>
      <c r="Y39" s="93">
        <v>0</v>
      </c>
      <c r="Z39" s="93">
        <v>0</v>
      </c>
      <c r="AA39" s="94">
        <v>0</v>
      </c>
      <c r="AB39" s="93">
        <v>0</v>
      </c>
      <c r="AC39" s="93">
        <v>0</v>
      </c>
      <c r="AD39" s="94">
        <v>0</v>
      </c>
      <c r="AE39" s="93">
        <v>0</v>
      </c>
      <c r="AF39" s="93">
        <v>0</v>
      </c>
      <c r="AG39" s="94">
        <v>0</v>
      </c>
      <c r="AH39" s="93">
        <v>0</v>
      </c>
      <c r="AI39" s="93">
        <v>0</v>
      </c>
      <c r="AJ39" s="94">
        <v>0</v>
      </c>
      <c r="AK39" s="93">
        <v>0</v>
      </c>
      <c r="AL39" s="93">
        <v>0</v>
      </c>
      <c r="AM39" s="94">
        <v>0</v>
      </c>
      <c r="AN39" s="93">
        <v>0</v>
      </c>
      <c r="AO39" s="93">
        <v>0</v>
      </c>
      <c r="AP39" s="94">
        <v>0</v>
      </c>
      <c r="AQ39" s="93">
        <v>0</v>
      </c>
      <c r="AR39" s="93">
        <v>0</v>
      </c>
      <c r="AS39" s="94">
        <v>0</v>
      </c>
      <c r="AT39" s="93">
        <v>0</v>
      </c>
      <c r="AU39" s="93">
        <v>0</v>
      </c>
      <c r="AV39" s="94">
        <v>0</v>
      </c>
      <c r="AW39" s="93">
        <v>0</v>
      </c>
      <c r="AX39" s="93">
        <v>0</v>
      </c>
      <c r="AY39" s="94">
        <v>0</v>
      </c>
      <c r="AZ39" s="93">
        <v>0</v>
      </c>
      <c r="BA39" s="93">
        <v>0</v>
      </c>
      <c r="BB39" s="94">
        <v>0</v>
      </c>
      <c r="BC39" s="93">
        <v>0</v>
      </c>
      <c r="BD39" s="93">
        <v>0</v>
      </c>
      <c r="BE39" s="94">
        <v>0</v>
      </c>
      <c r="BF39" s="93">
        <v>25300</v>
      </c>
      <c r="BG39" s="93">
        <v>24499.07</v>
      </c>
      <c r="BH39" s="94">
        <v>0.97</v>
      </c>
      <c r="BI39" s="93">
        <v>0</v>
      </c>
      <c r="BJ39" s="93">
        <v>0</v>
      </c>
      <c r="BK39" s="94">
        <v>0</v>
      </c>
      <c r="BL39" s="93">
        <v>0</v>
      </c>
      <c r="BM39" s="93">
        <v>0</v>
      </c>
      <c r="BN39" s="94">
        <v>0</v>
      </c>
      <c r="BO39" s="93">
        <v>21000</v>
      </c>
      <c r="BP39" s="93">
        <v>20325</v>
      </c>
      <c r="BQ39" s="94">
        <v>0.97</v>
      </c>
      <c r="BR39" s="93">
        <v>0</v>
      </c>
      <c r="BS39" s="93">
        <v>0</v>
      </c>
      <c r="BT39" s="94">
        <v>0</v>
      </c>
      <c r="BU39" s="93">
        <v>56000</v>
      </c>
      <c r="BV39" s="93">
        <v>24700</v>
      </c>
      <c r="BW39" s="94">
        <v>0.44</v>
      </c>
      <c r="BX39" s="93">
        <v>0</v>
      </c>
      <c r="BY39" s="93">
        <v>0</v>
      </c>
      <c r="BZ39" s="94">
        <v>0</v>
      </c>
      <c r="CA39" s="93">
        <v>0</v>
      </c>
      <c r="CB39" s="93">
        <v>0</v>
      </c>
      <c r="CC39" s="94">
        <v>0</v>
      </c>
      <c r="CD39" s="93">
        <v>0</v>
      </c>
      <c r="CE39" s="93">
        <v>0</v>
      </c>
      <c r="CF39" s="94">
        <v>0</v>
      </c>
      <c r="CG39" s="93">
        <v>0</v>
      </c>
      <c r="CH39" s="93">
        <v>0</v>
      </c>
      <c r="CI39" s="94">
        <v>0</v>
      </c>
      <c r="CJ39" s="93">
        <v>0</v>
      </c>
      <c r="CK39" s="93">
        <v>0</v>
      </c>
      <c r="CL39" s="94">
        <v>0</v>
      </c>
      <c r="CM39" s="93">
        <v>0</v>
      </c>
      <c r="CN39" s="93">
        <v>0</v>
      </c>
      <c r="CO39" s="94">
        <v>0</v>
      </c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  <c r="FF39" s="93"/>
      <c r="FG39" s="93"/>
      <c r="FH39" s="93"/>
      <c r="FI39" s="93"/>
      <c r="FJ39" s="93"/>
      <c r="FK39" s="93"/>
      <c r="FL39" s="93"/>
      <c r="FM39" s="93"/>
      <c r="FN39" s="93"/>
      <c r="FO39" s="93"/>
      <c r="FP39" s="93"/>
      <c r="FQ39" s="93"/>
      <c r="FR39" s="93"/>
      <c r="FS39" s="93"/>
      <c r="FT39" s="93"/>
      <c r="FU39" s="93"/>
      <c r="FV39" s="93"/>
      <c r="FW39" s="93"/>
      <c r="FX39" s="93"/>
      <c r="FY39" s="93"/>
      <c r="FZ39" s="93"/>
      <c r="GA39" s="93"/>
      <c r="GB39" s="93"/>
      <c r="GC39" s="93"/>
      <c r="GD39" s="93"/>
      <c r="GE39" s="93"/>
      <c r="GF39" s="93"/>
      <c r="GG39" s="93"/>
      <c r="GH39" s="93"/>
      <c r="GI39" s="93"/>
      <c r="GJ39" s="93"/>
      <c r="GK39" s="93"/>
      <c r="GL39" s="93"/>
      <c r="GM39" s="93"/>
      <c r="GN39" s="93"/>
      <c r="GO39" s="93"/>
      <c r="GP39" s="93"/>
      <c r="GQ39" s="93"/>
      <c r="GR39" s="93"/>
      <c r="GS39" s="93"/>
      <c r="GT39" s="93"/>
      <c r="GU39" s="93"/>
      <c r="GV39" s="93"/>
      <c r="GW39" s="93"/>
      <c r="GX39" s="93"/>
      <c r="GY39" s="93"/>
      <c r="GZ39" s="93"/>
      <c r="HA39" s="93"/>
      <c r="HB39" s="93"/>
      <c r="HC39" s="93"/>
      <c r="HD39" s="93"/>
      <c r="HE39" s="93"/>
      <c r="HF39" s="93"/>
      <c r="HG39" s="93"/>
      <c r="HH39" s="93"/>
      <c r="HI39" s="93"/>
      <c r="HJ39" s="93"/>
      <c r="HK39" s="93"/>
      <c r="HL39" s="93"/>
      <c r="HM39" s="93"/>
      <c r="HN39" s="93"/>
      <c r="HO39" s="93"/>
      <c r="HP39" s="93"/>
      <c r="HQ39" s="93"/>
      <c r="HR39" s="93"/>
      <c r="HS39" s="93"/>
      <c r="HT39" s="93"/>
      <c r="HU39" s="93"/>
      <c r="HV39" s="93"/>
      <c r="HW39" s="93"/>
      <c r="HX39" s="93"/>
      <c r="HY39" s="93"/>
      <c r="HZ39" s="93"/>
      <c r="IA39" s="93"/>
      <c r="IB39" s="93"/>
      <c r="IC39" s="93"/>
      <c r="ID39" s="93"/>
      <c r="IE39" s="93"/>
      <c r="IF39" s="93"/>
      <c r="IG39" s="93"/>
      <c r="IH39" s="93"/>
      <c r="II39" s="93"/>
      <c r="IJ39" s="93"/>
      <c r="IK39" s="93"/>
      <c r="IL39" s="93"/>
      <c r="IM39" s="93"/>
      <c r="IN39" s="93"/>
      <c r="IO39" s="93"/>
      <c r="IP39" s="93"/>
      <c r="IQ39" s="93"/>
      <c r="IR39" s="93"/>
      <c r="IS39" s="93"/>
      <c r="IT39" s="93"/>
      <c r="IU39" s="93"/>
      <c r="IV39" s="93"/>
      <c r="IW39" s="93"/>
      <c r="IX39" s="93"/>
      <c r="IY39" s="93"/>
      <c r="IZ39" s="93"/>
      <c r="JA39" s="93"/>
      <c r="JB39" s="93"/>
      <c r="JC39" s="93"/>
      <c r="JD39" s="93"/>
      <c r="JE39" s="93"/>
      <c r="JF39" s="93"/>
      <c r="JG39" s="93"/>
      <c r="JH39" s="93"/>
      <c r="JI39" s="93"/>
      <c r="JJ39" s="93"/>
      <c r="JK39" s="93"/>
      <c r="JL39" s="93"/>
      <c r="JM39" s="93"/>
      <c r="JN39" s="93"/>
      <c r="JO39" s="93"/>
      <c r="JP39" s="93"/>
      <c r="JQ39" s="93"/>
      <c r="JR39" s="93"/>
      <c r="JS39" s="93"/>
      <c r="JT39" s="93"/>
      <c r="JU39" s="93"/>
      <c r="JV39" s="93"/>
      <c r="JW39" s="93"/>
      <c r="JX39" s="93"/>
      <c r="JY39" s="93"/>
      <c r="JZ39" s="93"/>
      <c r="KA39" s="93"/>
      <c r="KB39" s="93"/>
      <c r="KC39" s="93"/>
      <c r="KD39" s="93"/>
      <c r="KE39" s="93"/>
      <c r="KF39" s="93"/>
      <c r="KG39" s="93"/>
      <c r="KH39" s="93"/>
      <c r="KI39" s="93"/>
      <c r="KJ39" s="93"/>
      <c r="KK39" s="93"/>
      <c r="KL39" s="93"/>
      <c r="KM39" s="93"/>
      <c r="KN39" s="93"/>
      <c r="KO39" s="93"/>
      <c r="KP39" s="93"/>
      <c r="KQ39" s="93"/>
      <c r="KR39" s="93"/>
      <c r="KS39" s="93"/>
      <c r="KT39" s="93"/>
      <c r="KU39" s="93"/>
      <c r="KV39" s="93"/>
      <c r="KW39" s="93"/>
      <c r="KX39" s="93"/>
      <c r="KY39" s="93"/>
      <c r="KZ39" s="93"/>
      <c r="LA39" s="93"/>
      <c r="LB39" s="93"/>
      <c r="LC39" s="93"/>
      <c r="LD39" s="93"/>
      <c r="LE39" s="93"/>
      <c r="LF39" s="93"/>
      <c r="LG39" s="93"/>
      <c r="LH39" s="93"/>
      <c r="LI39" s="93"/>
      <c r="LJ39" s="93"/>
      <c r="LK39" s="93"/>
      <c r="LL39" s="93"/>
      <c r="LM39" s="93"/>
      <c r="LN39" s="93"/>
      <c r="LO39" s="93"/>
      <c r="LP39" s="93"/>
      <c r="LQ39" s="93"/>
      <c r="LR39" s="93"/>
      <c r="LS39" s="93"/>
      <c r="LT39" s="93"/>
      <c r="LU39" s="93"/>
      <c r="LV39" s="93"/>
      <c r="LW39" s="93"/>
      <c r="LX39" s="93"/>
      <c r="LY39" s="93"/>
      <c r="LZ39" s="93"/>
      <c r="MA39" s="93"/>
      <c r="MB39" s="93"/>
      <c r="MC39" s="93"/>
      <c r="MD39" s="93"/>
      <c r="ME39" s="93"/>
      <c r="MF39" s="93"/>
      <c r="MG39" s="93"/>
      <c r="MH39" s="93"/>
      <c r="MI39" s="93"/>
      <c r="MJ39" s="93"/>
      <c r="MK39" s="93"/>
      <c r="ML39" s="93"/>
      <c r="MM39" s="93"/>
      <c r="MN39" s="93"/>
      <c r="MO39" s="93"/>
      <c r="MP39" s="93"/>
      <c r="MQ39" s="93"/>
      <c r="MR39" s="93"/>
      <c r="MS39" s="93"/>
      <c r="MT39" s="93"/>
      <c r="MU39" s="93"/>
      <c r="MV39" s="93"/>
      <c r="MW39" s="93"/>
      <c r="MX39" s="93"/>
      <c r="MY39" s="93"/>
      <c r="MZ39" s="93"/>
      <c r="NA39" s="93"/>
      <c r="NB39" s="93"/>
      <c r="NC39" s="93"/>
      <c r="ND39" s="93"/>
      <c r="NE39" s="93"/>
      <c r="NF39" s="93"/>
      <c r="NG39" s="93"/>
      <c r="NH39" s="93"/>
      <c r="NI39" s="93"/>
      <c r="NJ39" s="93"/>
      <c r="NK39" s="93"/>
      <c r="NL39" s="93"/>
      <c r="NM39" s="93"/>
      <c r="NN39" s="93"/>
      <c r="NO39" s="93"/>
      <c r="NP39" s="93"/>
      <c r="NQ39" s="93"/>
      <c r="NR39" s="93"/>
      <c r="NS39" s="93"/>
      <c r="NT39" s="93"/>
      <c r="NU39" s="93"/>
      <c r="NV39" s="93"/>
      <c r="NW39" s="93"/>
      <c r="NX39" s="93"/>
      <c r="NY39" s="93"/>
      <c r="NZ39" s="93"/>
      <c r="OA39" s="93"/>
      <c r="OB39" s="93"/>
      <c r="OC39" s="93"/>
      <c r="OD39" s="93"/>
      <c r="OE39" s="93"/>
      <c r="OF39" s="93"/>
      <c r="OG39" s="93"/>
      <c r="OH39" s="93"/>
      <c r="OI39" s="93"/>
      <c r="OJ39" s="93"/>
      <c r="OK39" s="93"/>
      <c r="OL39" s="93"/>
      <c r="OM39" s="93"/>
      <c r="ON39" s="93"/>
      <c r="OO39" s="93"/>
      <c r="OP39" s="93"/>
      <c r="OQ39" s="93"/>
      <c r="OR39" s="93"/>
      <c r="OS39" s="93"/>
      <c r="OT39" s="93"/>
      <c r="OU39" s="93"/>
      <c r="OV39" s="93"/>
      <c r="OW39" s="93"/>
      <c r="OX39" s="93"/>
      <c r="OY39" s="93"/>
      <c r="OZ39" s="93"/>
      <c r="PA39" s="93"/>
      <c r="PB39" s="93"/>
      <c r="PC39" s="93"/>
      <c r="PD39" s="93"/>
      <c r="PE39" s="93"/>
      <c r="PF39" s="93"/>
      <c r="PG39" s="93"/>
      <c r="PH39" s="93"/>
      <c r="PI39" s="93"/>
      <c r="PJ39" s="93"/>
      <c r="PK39" s="93"/>
      <c r="PL39" s="93"/>
      <c r="PM39" s="93"/>
      <c r="PN39" s="93"/>
      <c r="PO39" s="93"/>
      <c r="PP39" s="93"/>
      <c r="PQ39" s="93"/>
      <c r="PR39" s="93"/>
      <c r="PS39" s="93"/>
      <c r="PT39" s="93"/>
      <c r="PU39" s="93"/>
      <c r="PV39" s="93"/>
      <c r="PW39" s="93"/>
      <c r="PX39" s="93"/>
      <c r="PY39" s="93"/>
      <c r="PZ39" s="93"/>
      <c r="QA39" s="93"/>
      <c r="QB39" s="93"/>
      <c r="QC39" s="93"/>
      <c r="QD39" s="93"/>
      <c r="QE39" s="93"/>
      <c r="QF39" s="93"/>
      <c r="QG39" s="93"/>
      <c r="QH39" s="93"/>
      <c r="QI39" s="93"/>
      <c r="QJ39" s="93"/>
      <c r="QK39" s="93"/>
      <c r="QL39" s="93"/>
      <c r="QM39" s="93"/>
      <c r="QN39" s="93"/>
      <c r="QO39" s="93"/>
      <c r="QP39" s="93"/>
      <c r="QQ39" s="93"/>
      <c r="QR39" s="93"/>
      <c r="QS39" s="93"/>
      <c r="QT39" s="93"/>
      <c r="QU39" s="93"/>
      <c r="QV39" s="93"/>
      <c r="QW39" s="93"/>
      <c r="QX39" s="93"/>
      <c r="QY39" s="93"/>
      <c r="QZ39" s="93"/>
      <c r="RA39" s="93"/>
      <c r="RB39" s="93"/>
      <c r="RC39" s="93"/>
      <c r="RD39" s="93"/>
      <c r="RE39" s="93"/>
      <c r="RF39" s="93"/>
      <c r="RG39" s="93"/>
      <c r="RH39" s="93"/>
      <c r="RI39" s="93"/>
      <c r="RJ39" s="93"/>
      <c r="RK39" s="93"/>
      <c r="RL39" s="93"/>
      <c r="RM39" s="93"/>
      <c r="RN39" s="93"/>
      <c r="RO39" s="93"/>
      <c r="RP39" s="93"/>
      <c r="RQ39" s="93"/>
      <c r="RR39" s="93"/>
      <c r="RS39" s="93"/>
      <c r="RT39" s="93"/>
      <c r="RU39" s="93"/>
      <c r="RV39" s="93"/>
      <c r="RW39" s="93"/>
      <c r="RX39" s="93"/>
      <c r="RY39" s="93"/>
      <c r="RZ39" s="93"/>
      <c r="SA39" s="93"/>
      <c r="SB39" s="93"/>
      <c r="SC39" s="93"/>
      <c r="SD39" s="93"/>
      <c r="SE39" s="93"/>
      <c r="SF39" s="93"/>
      <c r="SG39" s="93"/>
      <c r="SH39" s="93"/>
      <c r="SI39" s="93"/>
      <c r="SJ39" s="93"/>
      <c r="SK39" s="93"/>
      <c r="SL39" s="93"/>
      <c r="SM39" s="93"/>
      <c r="SN39" s="93"/>
      <c r="SO39" s="93"/>
      <c r="SP39" s="93"/>
      <c r="SQ39" s="93"/>
      <c r="SR39" s="93"/>
      <c r="SS39" s="93"/>
      <c r="ST39" s="93"/>
      <c r="SU39" s="93"/>
      <c r="SV39" s="93"/>
      <c r="SW39" s="93"/>
      <c r="SX39" s="93"/>
      <c r="SY39" s="93"/>
      <c r="SZ39" s="93"/>
      <c r="TA39" s="93"/>
      <c r="TB39" s="93"/>
      <c r="TC39" s="93"/>
      <c r="TD39" s="93"/>
      <c r="TE39" s="93"/>
      <c r="TF39" s="93"/>
      <c r="TG39" s="93"/>
      <c r="TH39" s="93"/>
      <c r="TI39" s="93"/>
      <c r="TJ39" s="93"/>
      <c r="TK39" s="93"/>
      <c r="TL39" s="93"/>
      <c r="TM39" s="93"/>
      <c r="TN39" s="93"/>
      <c r="TO39" s="93"/>
      <c r="TP39" s="93"/>
      <c r="TQ39" s="93"/>
      <c r="TR39" s="93"/>
      <c r="TS39" s="93"/>
      <c r="TT39" s="93"/>
      <c r="TU39" s="93"/>
      <c r="TV39" s="93"/>
      <c r="TW39" s="93"/>
      <c r="TX39" s="93"/>
      <c r="TY39" s="93"/>
      <c r="TZ39" s="93"/>
      <c r="UA39" s="93"/>
      <c r="UB39" s="93"/>
      <c r="UC39" s="93"/>
      <c r="UD39" s="93"/>
      <c r="UE39" s="93"/>
      <c r="UF39" s="93"/>
      <c r="UG39" s="93"/>
      <c r="UH39" s="93"/>
      <c r="UI39" s="93"/>
      <c r="UJ39" s="93"/>
      <c r="UK39" s="93"/>
      <c r="UL39" s="93"/>
      <c r="UM39" s="93"/>
      <c r="UN39" s="93"/>
      <c r="UO39" s="93"/>
      <c r="UP39" s="93"/>
      <c r="UQ39" s="93"/>
      <c r="UR39" s="93"/>
      <c r="US39" s="93"/>
      <c r="UT39" s="93"/>
      <c r="UU39" s="93"/>
      <c r="UV39" s="93"/>
      <c r="UW39" s="93"/>
      <c r="UX39" s="93"/>
      <c r="UY39" s="93"/>
      <c r="UZ39" s="93"/>
      <c r="VA39" s="93"/>
      <c r="VB39" s="93"/>
      <c r="VC39" s="93"/>
      <c r="VD39" s="93"/>
      <c r="VE39" s="93"/>
      <c r="VF39" s="93"/>
      <c r="VG39" s="93"/>
      <c r="VH39" s="93"/>
      <c r="VI39" s="93"/>
      <c r="VJ39" s="93"/>
      <c r="VK39" s="93"/>
      <c r="VL39" s="93"/>
      <c r="VM39" s="93"/>
      <c r="VN39" s="93"/>
      <c r="VO39" s="93"/>
      <c r="VP39" s="93"/>
      <c r="VQ39" s="93"/>
      <c r="VR39" s="93"/>
      <c r="VS39" s="93"/>
      <c r="VT39" s="93"/>
      <c r="VU39" s="93"/>
      <c r="VV39" s="93"/>
      <c r="VW39" s="93"/>
      <c r="VX39" s="93"/>
      <c r="VY39" s="93"/>
      <c r="VZ39" s="93"/>
      <c r="WA39" s="93"/>
      <c r="WB39" s="93"/>
      <c r="WC39" s="93"/>
      <c r="WD39" s="93"/>
      <c r="WE39" s="93"/>
      <c r="WF39" s="93"/>
      <c r="WG39" s="93"/>
      <c r="WH39" s="93"/>
      <c r="WI39" s="93"/>
      <c r="WJ39" s="93"/>
      <c r="WK39" s="93"/>
      <c r="WL39" s="93"/>
      <c r="WM39" s="93"/>
      <c r="WN39" s="93"/>
      <c r="WO39" s="93"/>
      <c r="WP39" s="93"/>
      <c r="WQ39" s="93"/>
      <c r="WR39" s="93"/>
      <c r="WS39" s="93"/>
      <c r="WT39" s="93"/>
      <c r="WU39" s="93"/>
      <c r="WV39" s="93"/>
      <c r="WW39" s="93"/>
      <c r="WX39" s="93"/>
      <c r="WY39" s="93"/>
      <c r="WZ39" s="93"/>
      <c r="XA39" s="93"/>
      <c r="XB39" s="93"/>
      <c r="XC39" s="93"/>
      <c r="XD39" s="93"/>
      <c r="XE39" s="93"/>
      <c r="XF39" s="93"/>
      <c r="XG39" s="93"/>
      <c r="XH39" s="93"/>
      <c r="XI39" s="93"/>
      <c r="XJ39" s="93"/>
      <c r="XK39" s="93"/>
      <c r="XL39" s="93"/>
      <c r="XM39" s="93"/>
      <c r="XN39" s="93"/>
      <c r="XO39" s="93"/>
      <c r="XP39" s="93"/>
      <c r="XQ39" s="93"/>
      <c r="XR39" s="93"/>
      <c r="XS39" s="93"/>
      <c r="XT39" s="93"/>
      <c r="XU39" s="93"/>
      <c r="XV39" s="93"/>
      <c r="XW39" s="93"/>
      <c r="XX39" s="93"/>
      <c r="XY39" s="93"/>
      <c r="XZ39" s="93"/>
      <c r="YA39" s="93"/>
      <c r="YB39" s="93"/>
      <c r="YC39" s="93"/>
      <c r="YD39" s="93"/>
      <c r="YE39" s="93"/>
      <c r="YF39" s="93"/>
      <c r="YG39" s="93"/>
      <c r="YH39" s="93"/>
      <c r="YI39" s="93"/>
      <c r="YJ39" s="93"/>
      <c r="YK39" s="93"/>
      <c r="YL39" s="93"/>
      <c r="YM39" s="93"/>
      <c r="YN39" s="93"/>
      <c r="YO39" s="93"/>
      <c r="YP39" s="93"/>
      <c r="YQ39" s="93"/>
      <c r="YR39" s="93"/>
      <c r="YS39" s="93"/>
      <c r="YT39" s="93"/>
      <c r="YU39" s="93"/>
      <c r="YV39" s="93"/>
      <c r="YW39" s="93"/>
      <c r="YX39" s="93"/>
      <c r="YY39" s="93"/>
      <c r="YZ39" s="93"/>
      <c r="ZA39" s="93"/>
      <c r="ZB39" s="93"/>
      <c r="ZC39" s="93"/>
      <c r="ZD39" s="93"/>
      <c r="ZE39" s="93"/>
      <c r="ZF39" s="93"/>
      <c r="ZG39" s="93"/>
      <c r="ZH39" s="93"/>
      <c r="ZI39" s="93"/>
      <c r="ZJ39" s="93"/>
      <c r="ZK39" s="93"/>
      <c r="ZL39" s="93"/>
      <c r="ZM39" s="93"/>
      <c r="ZN39" s="93"/>
      <c r="ZO39" s="93"/>
      <c r="ZP39" s="93"/>
      <c r="ZQ39" s="93"/>
      <c r="ZR39" s="93"/>
      <c r="ZS39" s="93"/>
      <c r="ZT39" s="93"/>
      <c r="ZU39" s="93"/>
      <c r="ZV39" s="93"/>
      <c r="ZW39" s="93"/>
      <c r="ZX39" s="93"/>
      <c r="ZY39" s="93"/>
      <c r="ZZ39" s="93"/>
    </row>
    <row r="40" spans="1:702" s="141" customFormat="1" ht="15.95" customHeight="1" x14ac:dyDescent="0.25">
      <c r="A40" s="137">
        <v>74950</v>
      </c>
      <c r="B40" s="137" t="s">
        <v>343</v>
      </c>
      <c r="C40" s="138" t="s">
        <v>350</v>
      </c>
      <c r="D40" s="137">
        <v>7</v>
      </c>
      <c r="E40" s="137">
        <v>3</v>
      </c>
      <c r="F40" s="137" t="s">
        <v>341</v>
      </c>
      <c r="G40" s="137">
        <v>912</v>
      </c>
      <c r="H40" s="137">
        <v>11461</v>
      </c>
      <c r="I40" s="137" t="s">
        <v>345</v>
      </c>
      <c r="J40" s="137">
        <v>34</v>
      </c>
      <c r="K40" s="137" t="s">
        <v>143</v>
      </c>
      <c r="L40" s="139">
        <v>5000</v>
      </c>
      <c r="M40" s="139">
        <v>39200</v>
      </c>
      <c r="N40" s="139">
        <v>0</v>
      </c>
      <c r="O40" s="139">
        <v>39200</v>
      </c>
      <c r="P40" s="139">
        <v>17409.580000000002</v>
      </c>
      <c r="Q40" s="139">
        <v>-21790.42</v>
      </c>
      <c r="R40" s="140">
        <v>0.44</v>
      </c>
      <c r="S40" s="139">
        <v>0</v>
      </c>
      <c r="T40" s="139">
        <v>0</v>
      </c>
      <c r="U40" s="140">
        <v>0</v>
      </c>
      <c r="V40" s="139">
        <v>0</v>
      </c>
      <c r="W40" s="139">
        <v>0</v>
      </c>
      <c r="X40" s="140">
        <v>0</v>
      </c>
      <c r="Y40" s="139">
        <v>0</v>
      </c>
      <c r="Z40" s="139">
        <v>0</v>
      </c>
      <c r="AA40" s="140">
        <v>0</v>
      </c>
      <c r="AB40" s="139">
        <v>0</v>
      </c>
      <c r="AC40" s="139">
        <v>0</v>
      </c>
      <c r="AD40" s="140">
        <v>0</v>
      </c>
      <c r="AE40" s="139">
        <v>0</v>
      </c>
      <c r="AF40" s="139">
        <v>0</v>
      </c>
      <c r="AG40" s="140">
        <v>0</v>
      </c>
      <c r="AH40" s="139">
        <v>0</v>
      </c>
      <c r="AI40" s="139">
        <v>0</v>
      </c>
      <c r="AJ40" s="140">
        <v>0</v>
      </c>
      <c r="AK40" s="139">
        <v>0</v>
      </c>
      <c r="AL40" s="139">
        <v>0</v>
      </c>
      <c r="AM40" s="140">
        <v>0</v>
      </c>
      <c r="AN40" s="139">
        <v>0</v>
      </c>
      <c r="AO40" s="139">
        <v>0</v>
      </c>
      <c r="AP40" s="140">
        <v>0</v>
      </c>
      <c r="AQ40" s="139">
        <v>0</v>
      </c>
      <c r="AR40" s="139">
        <v>0</v>
      </c>
      <c r="AS40" s="140">
        <v>0</v>
      </c>
      <c r="AT40" s="139">
        <v>0</v>
      </c>
      <c r="AU40" s="139">
        <v>0</v>
      </c>
      <c r="AV40" s="140">
        <v>0</v>
      </c>
      <c r="AW40" s="139">
        <v>0</v>
      </c>
      <c r="AX40" s="139">
        <v>0</v>
      </c>
      <c r="AY40" s="140">
        <v>0</v>
      </c>
      <c r="AZ40" s="139">
        <v>0</v>
      </c>
      <c r="BA40" s="139">
        <v>0</v>
      </c>
      <c r="BB40" s="140">
        <v>0</v>
      </c>
      <c r="BC40" s="139">
        <v>0</v>
      </c>
      <c r="BD40" s="139">
        <v>0</v>
      </c>
      <c r="BE40" s="140">
        <v>0</v>
      </c>
      <c r="BF40" s="139">
        <v>5000</v>
      </c>
      <c r="BG40" s="139">
        <v>4754.6400000000003</v>
      </c>
      <c r="BH40" s="140">
        <v>0.95</v>
      </c>
      <c r="BI40" s="139">
        <v>0</v>
      </c>
      <c r="BJ40" s="139">
        <v>0</v>
      </c>
      <c r="BK40" s="140">
        <v>0</v>
      </c>
      <c r="BL40" s="139">
        <v>0</v>
      </c>
      <c r="BM40" s="139">
        <v>0</v>
      </c>
      <c r="BN40" s="140">
        <v>0</v>
      </c>
      <c r="BO40" s="139">
        <v>0</v>
      </c>
      <c r="BP40" s="139">
        <v>0</v>
      </c>
      <c r="BQ40" s="140">
        <v>0</v>
      </c>
      <c r="BR40" s="139">
        <v>0</v>
      </c>
      <c r="BS40" s="139">
        <v>0</v>
      </c>
      <c r="BT40" s="140">
        <v>0</v>
      </c>
      <c r="BU40" s="139">
        <v>34200</v>
      </c>
      <c r="BV40" s="139">
        <v>12654.94</v>
      </c>
      <c r="BW40" s="140">
        <v>0.37</v>
      </c>
      <c r="BX40" s="139">
        <v>0</v>
      </c>
      <c r="BY40" s="139">
        <v>0</v>
      </c>
      <c r="BZ40" s="140">
        <v>0</v>
      </c>
      <c r="CA40" s="139">
        <v>0</v>
      </c>
      <c r="CB40" s="139">
        <v>0</v>
      </c>
      <c r="CC40" s="140">
        <v>0</v>
      </c>
      <c r="CD40" s="139">
        <v>0</v>
      </c>
      <c r="CE40" s="139">
        <v>0</v>
      </c>
      <c r="CF40" s="140">
        <v>0</v>
      </c>
      <c r="CG40" s="139">
        <v>0</v>
      </c>
      <c r="CH40" s="139">
        <v>0</v>
      </c>
      <c r="CI40" s="140">
        <v>0</v>
      </c>
      <c r="CJ40" s="139">
        <v>0</v>
      </c>
      <c r="CK40" s="139">
        <v>0</v>
      </c>
      <c r="CL40" s="140">
        <v>0</v>
      </c>
      <c r="CM40" s="139">
        <v>0</v>
      </c>
      <c r="CN40" s="139">
        <v>0</v>
      </c>
      <c r="CO40" s="140">
        <v>0</v>
      </c>
      <c r="CP40" s="139"/>
      <c r="CQ40" s="139"/>
      <c r="CR40" s="139"/>
      <c r="CS40" s="139"/>
      <c r="CT40" s="139"/>
      <c r="CU40" s="139"/>
      <c r="CV40" s="139"/>
      <c r="CW40" s="139"/>
      <c r="CX40" s="139"/>
      <c r="CY40" s="139"/>
      <c r="CZ40" s="139"/>
      <c r="DA40" s="139"/>
      <c r="DB40" s="139"/>
      <c r="DC40" s="139"/>
      <c r="DD40" s="139"/>
      <c r="DE40" s="139"/>
      <c r="DF40" s="139"/>
      <c r="DG40" s="139"/>
      <c r="DH40" s="139"/>
      <c r="DI40" s="139"/>
      <c r="DJ40" s="139"/>
      <c r="DK40" s="139"/>
      <c r="DL40" s="139"/>
      <c r="DM40" s="139"/>
      <c r="DN40" s="139"/>
      <c r="DO40" s="139"/>
      <c r="DP40" s="139"/>
      <c r="DQ40" s="139"/>
      <c r="DR40" s="139"/>
      <c r="DS40" s="139"/>
      <c r="DT40" s="139"/>
      <c r="DU40" s="139"/>
      <c r="DV40" s="139"/>
      <c r="DW40" s="139"/>
      <c r="DX40" s="139"/>
      <c r="DY40" s="139"/>
      <c r="DZ40" s="139"/>
      <c r="EA40" s="139"/>
      <c r="EB40" s="139"/>
      <c r="EC40" s="139"/>
      <c r="ED40" s="139"/>
      <c r="EE40" s="139"/>
      <c r="EF40" s="139"/>
      <c r="EG40" s="139"/>
      <c r="EH40" s="139"/>
      <c r="EI40" s="139"/>
      <c r="EJ40" s="139"/>
      <c r="EK40" s="139"/>
      <c r="EL40" s="139"/>
      <c r="EM40" s="139"/>
      <c r="EN40" s="139"/>
      <c r="EO40" s="139"/>
      <c r="EP40" s="139"/>
      <c r="EQ40" s="139"/>
      <c r="ER40" s="139"/>
      <c r="ES40" s="139"/>
      <c r="ET40" s="139"/>
      <c r="EU40" s="139"/>
      <c r="EV40" s="139"/>
      <c r="EW40" s="139"/>
      <c r="EX40" s="139"/>
      <c r="EY40" s="139"/>
      <c r="EZ40" s="139"/>
      <c r="FA40" s="139"/>
      <c r="FB40" s="139"/>
      <c r="FC40" s="139"/>
      <c r="FD40" s="139"/>
      <c r="FE40" s="139"/>
      <c r="FF40" s="139"/>
      <c r="FG40" s="139"/>
      <c r="FH40" s="139"/>
      <c r="FI40" s="139"/>
      <c r="FJ40" s="139"/>
      <c r="FK40" s="139"/>
      <c r="FL40" s="139"/>
      <c r="FM40" s="139"/>
      <c r="FN40" s="139"/>
      <c r="FO40" s="139"/>
      <c r="FP40" s="139"/>
      <c r="FQ40" s="139"/>
      <c r="FR40" s="139"/>
      <c r="FS40" s="139"/>
      <c r="FT40" s="139"/>
      <c r="FU40" s="139"/>
      <c r="FV40" s="139"/>
      <c r="FW40" s="139"/>
      <c r="FX40" s="139"/>
      <c r="FY40" s="139"/>
      <c r="FZ40" s="139"/>
      <c r="GA40" s="139"/>
      <c r="GB40" s="139"/>
      <c r="GC40" s="139"/>
      <c r="GD40" s="139"/>
      <c r="GE40" s="139"/>
      <c r="GF40" s="139"/>
      <c r="GG40" s="139"/>
      <c r="GH40" s="139"/>
      <c r="GI40" s="139"/>
      <c r="GJ40" s="139"/>
      <c r="GK40" s="139"/>
      <c r="GL40" s="139"/>
      <c r="GM40" s="139"/>
      <c r="GN40" s="139"/>
      <c r="GO40" s="139"/>
      <c r="GP40" s="139"/>
      <c r="GQ40" s="139"/>
      <c r="GR40" s="139"/>
      <c r="GS40" s="139"/>
      <c r="GT40" s="139"/>
      <c r="GU40" s="139"/>
      <c r="GV40" s="139"/>
      <c r="GW40" s="139"/>
      <c r="GX40" s="139"/>
      <c r="GY40" s="139"/>
      <c r="GZ40" s="139"/>
      <c r="HA40" s="139"/>
      <c r="HB40" s="139"/>
      <c r="HC40" s="139"/>
      <c r="HD40" s="139"/>
      <c r="HE40" s="139"/>
      <c r="HF40" s="139"/>
      <c r="HG40" s="139"/>
      <c r="HH40" s="139"/>
      <c r="HI40" s="139"/>
      <c r="HJ40" s="139"/>
      <c r="HK40" s="139"/>
      <c r="HL40" s="139"/>
      <c r="HM40" s="139"/>
      <c r="HN40" s="139"/>
      <c r="HO40" s="139"/>
      <c r="HP40" s="139"/>
      <c r="HQ40" s="139"/>
      <c r="HR40" s="139"/>
      <c r="HS40" s="139"/>
      <c r="HT40" s="139"/>
      <c r="HU40" s="139"/>
      <c r="HV40" s="139"/>
      <c r="HW40" s="139"/>
      <c r="HX40" s="139"/>
      <c r="HY40" s="139"/>
      <c r="HZ40" s="139"/>
      <c r="IA40" s="139"/>
      <c r="IB40" s="139"/>
      <c r="IC40" s="139"/>
      <c r="ID40" s="139"/>
      <c r="IE40" s="139"/>
      <c r="IF40" s="139"/>
      <c r="IG40" s="139"/>
      <c r="IH40" s="139"/>
      <c r="II40" s="139"/>
      <c r="IJ40" s="139"/>
      <c r="IK40" s="139"/>
      <c r="IL40" s="139"/>
      <c r="IM40" s="139"/>
      <c r="IN40" s="139"/>
      <c r="IO40" s="139"/>
      <c r="IP40" s="139"/>
      <c r="IQ40" s="139"/>
      <c r="IR40" s="139"/>
      <c r="IS40" s="139"/>
      <c r="IT40" s="139"/>
      <c r="IU40" s="139"/>
      <c r="IV40" s="139"/>
      <c r="IW40" s="139"/>
      <c r="IX40" s="139"/>
      <c r="IY40" s="139"/>
      <c r="IZ40" s="139"/>
      <c r="JA40" s="139"/>
      <c r="JB40" s="139"/>
      <c r="JC40" s="139"/>
      <c r="JD40" s="139"/>
      <c r="JE40" s="139"/>
      <c r="JF40" s="139"/>
      <c r="JG40" s="139"/>
      <c r="JH40" s="139"/>
      <c r="JI40" s="139"/>
      <c r="JJ40" s="139"/>
      <c r="JK40" s="139"/>
      <c r="JL40" s="139"/>
      <c r="JM40" s="139"/>
      <c r="JN40" s="139"/>
      <c r="JO40" s="139"/>
      <c r="JP40" s="139"/>
      <c r="JQ40" s="139"/>
      <c r="JR40" s="139"/>
      <c r="JS40" s="139"/>
      <c r="JT40" s="139"/>
      <c r="JU40" s="139"/>
      <c r="JV40" s="139"/>
      <c r="JW40" s="139"/>
      <c r="JX40" s="139"/>
      <c r="JY40" s="139"/>
      <c r="JZ40" s="139"/>
      <c r="KA40" s="139"/>
      <c r="KB40" s="139"/>
      <c r="KC40" s="139"/>
      <c r="KD40" s="139"/>
      <c r="KE40" s="139"/>
      <c r="KF40" s="139"/>
      <c r="KG40" s="139"/>
      <c r="KH40" s="139"/>
      <c r="KI40" s="139"/>
      <c r="KJ40" s="139"/>
      <c r="KK40" s="139"/>
      <c r="KL40" s="139"/>
      <c r="KM40" s="139"/>
      <c r="KN40" s="139"/>
      <c r="KO40" s="139"/>
      <c r="KP40" s="139"/>
      <c r="KQ40" s="139"/>
      <c r="KR40" s="139"/>
      <c r="KS40" s="139"/>
      <c r="KT40" s="139"/>
      <c r="KU40" s="139"/>
      <c r="KV40" s="139"/>
      <c r="KW40" s="139"/>
      <c r="KX40" s="139"/>
      <c r="KY40" s="139"/>
      <c r="KZ40" s="139"/>
      <c r="LA40" s="139"/>
      <c r="LB40" s="139"/>
      <c r="LC40" s="139"/>
      <c r="LD40" s="139"/>
      <c r="LE40" s="139"/>
      <c r="LF40" s="139"/>
      <c r="LG40" s="139"/>
      <c r="LH40" s="139"/>
      <c r="LI40" s="139"/>
      <c r="LJ40" s="139"/>
      <c r="LK40" s="139"/>
      <c r="LL40" s="139"/>
      <c r="LM40" s="139"/>
      <c r="LN40" s="139"/>
      <c r="LO40" s="139"/>
      <c r="LP40" s="139"/>
      <c r="LQ40" s="139"/>
      <c r="LR40" s="139"/>
      <c r="LS40" s="139"/>
      <c r="LT40" s="139"/>
      <c r="LU40" s="139"/>
      <c r="LV40" s="139"/>
      <c r="LW40" s="139"/>
      <c r="LX40" s="139"/>
      <c r="LY40" s="139"/>
      <c r="LZ40" s="139"/>
      <c r="MA40" s="139"/>
      <c r="MB40" s="139"/>
      <c r="MC40" s="139"/>
      <c r="MD40" s="139"/>
      <c r="ME40" s="139"/>
      <c r="MF40" s="139"/>
      <c r="MG40" s="139"/>
      <c r="MH40" s="139"/>
      <c r="MI40" s="139"/>
      <c r="MJ40" s="139"/>
      <c r="MK40" s="139"/>
      <c r="ML40" s="139"/>
      <c r="MM40" s="139"/>
      <c r="MN40" s="139"/>
      <c r="MO40" s="139"/>
      <c r="MP40" s="139"/>
      <c r="MQ40" s="139"/>
      <c r="MR40" s="139"/>
      <c r="MS40" s="139"/>
      <c r="MT40" s="139"/>
      <c r="MU40" s="139"/>
      <c r="MV40" s="139"/>
      <c r="MW40" s="139"/>
      <c r="MX40" s="139"/>
      <c r="MY40" s="139"/>
      <c r="MZ40" s="139"/>
      <c r="NA40" s="139"/>
      <c r="NB40" s="139"/>
      <c r="NC40" s="139"/>
      <c r="ND40" s="139"/>
      <c r="NE40" s="139"/>
      <c r="NF40" s="139"/>
      <c r="NG40" s="139"/>
      <c r="NH40" s="139"/>
      <c r="NI40" s="139"/>
      <c r="NJ40" s="139"/>
      <c r="NK40" s="139"/>
      <c r="NL40" s="139"/>
      <c r="NM40" s="139"/>
      <c r="NN40" s="139"/>
      <c r="NO40" s="139"/>
      <c r="NP40" s="139"/>
      <c r="NQ40" s="139"/>
      <c r="NR40" s="139"/>
      <c r="NS40" s="139"/>
      <c r="NT40" s="139"/>
      <c r="NU40" s="139"/>
      <c r="NV40" s="139"/>
      <c r="NW40" s="139"/>
      <c r="NX40" s="139"/>
      <c r="NY40" s="139"/>
      <c r="NZ40" s="139"/>
      <c r="OA40" s="139"/>
      <c r="OB40" s="139"/>
      <c r="OC40" s="139"/>
      <c r="OD40" s="139"/>
      <c r="OE40" s="139"/>
      <c r="OF40" s="139"/>
      <c r="OG40" s="139"/>
      <c r="OH40" s="139"/>
      <c r="OI40" s="139"/>
      <c r="OJ40" s="139"/>
      <c r="OK40" s="139"/>
      <c r="OL40" s="139"/>
      <c r="OM40" s="139"/>
      <c r="ON40" s="139"/>
      <c r="OO40" s="139"/>
      <c r="OP40" s="139"/>
      <c r="OQ40" s="139"/>
      <c r="OR40" s="139"/>
      <c r="OS40" s="139"/>
      <c r="OT40" s="139"/>
      <c r="OU40" s="139"/>
      <c r="OV40" s="139"/>
      <c r="OW40" s="139"/>
      <c r="OX40" s="139"/>
      <c r="OY40" s="139"/>
      <c r="OZ40" s="139"/>
      <c r="PA40" s="139"/>
      <c r="PB40" s="139"/>
      <c r="PC40" s="139"/>
      <c r="PD40" s="139"/>
      <c r="PE40" s="139"/>
      <c r="PF40" s="139"/>
      <c r="PG40" s="139"/>
      <c r="PH40" s="139"/>
      <c r="PI40" s="139"/>
      <c r="PJ40" s="139"/>
      <c r="PK40" s="139"/>
      <c r="PL40" s="139"/>
      <c r="PM40" s="139"/>
      <c r="PN40" s="139"/>
      <c r="PO40" s="139"/>
      <c r="PP40" s="139"/>
      <c r="PQ40" s="139"/>
      <c r="PR40" s="139"/>
      <c r="PS40" s="139"/>
      <c r="PT40" s="139"/>
      <c r="PU40" s="139"/>
      <c r="PV40" s="139"/>
      <c r="PW40" s="139"/>
      <c r="PX40" s="139"/>
      <c r="PY40" s="139"/>
      <c r="PZ40" s="139"/>
      <c r="QA40" s="139"/>
      <c r="QB40" s="139"/>
      <c r="QC40" s="139"/>
      <c r="QD40" s="139"/>
      <c r="QE40" s="139"/>
      <c r="QF40" s="139"/>
      <c r="QG40" s="139"/>
      <c r="QH40" s="139"/>
      <c r="QI40" s="139"/>
      <c r="QJ40" s="139"/>
      <c r="QK40" s="139"/>
      <c r="QL40" s="139"/>
      <c r="QM40" s="139"/>
      <c r="QN40" s="139"/>
      <c r="QO40" s="139"/>
      <c r="QP40" s="139"/>
      <c r="QQ40" s="139"/>
      <c r="QR40" s="139"/>
      <c r="QS40" s="139"/>
      <c r="QT40" s="139"/>
      <c r="QU40" s="139"/>
      <c r="QV40" s="139"/>
      <c r="QW40" s="139"/>
      <c r="QX40" s="139"/>
      <c r="QY40" s="139"/>
      <c r="QZ40" s="139"/>
      <c r="RA40" s="139"/>
      <c r="RB40" s="139"/>
      <c r="RC40" s="139"/>
      <c r="RD40" s="139"/>
      <c r="RE40" s="139"/>
      <c r="RF40" s="139"/>
      <c r="RG40" s="139"/>
      <c r="RH40" s="139"/>
      <c r="RI40" s="139"/>
      <c r="RJ40" s="139"/>
      <c r="RK40" s="139"/>
      <c r="RL40" s="139"/>
      <c r="RM40" s="139"/>
      <c r="RN40" s="139"/>
      <c r="RO40" s="139"/>
      <c r="RP40" s="139"/>
      <c r="RQ40" s="139"/>
      <c r="RR40" s="139"/>
      <c r="RS40" s="139"/>
      <c r="RT40" s="139"/>
      <c r="RU40" s="139"/>
      <c r="RV40" s="139"/>
      <c r="RW40" s="139"/>
      <c r="RX40" s="139"/>
      <c r="RY40" s="139"/>
      <c r="RZ40" s="139"/>
      <c r="SA40" s="139"/>
      <c r="SB40" s="139"/>
      <c r="SC40" s="139"/>
      <c r="SD40" s="139"/>
      <c r="SE40" s="139"/>
      <c r="SF40" s="139"/>
      <c r="SG40" s="139"/>
      <c r="SH40" s="139"/>
      <c r="SI40" s="139"/>
      <c r="SJ40" s="139"/>
      <c r="SK40" s="139"/>
      <c r="SL40" s="139"/>
      <c r="SM40" s="139"/>
      <c r="SN40" s="139"/>
      <c r="SO40" s="139"/>
      <c r="SP40" s="139"/>
      <c r="SQ40" s="139"/>
      <c r="SR40" s="139"/>
      <c r="SS40" s="139"/>
      <c r="ST40" s="139"/>
      <c r="SU40" s="139"/>
      <c r="SV40" s="139"/>
      <c r="SW40" s="139"/>
      <c r="SX40" s="139"/>
      <c r="SY40" s="139"/>
      <c r="SZ40" s="139"/>
      <c r="TA40" s="139"/>
      <c r="TB40" s="139"/>
      <c r="TC40" s="139"/>
      <c r="TD40" s="139"/>
      <c r="TE40" s="139"/>
      <c r="TF40" s="139"/>
      <c r="TG40" s="139"/>
      <c r="TH40" s="139"/>
      <c r="TI40" s="139"/>
      <c r="TJ40" s="139"/>
      <c r="TK40" s="139"/>
      <c r="TL40" s="139"/>
      <c r="TM40" s="139"/>
      <c r="TN40" s="139"/>
      <c r="TO40" s="139"/>
      <c r="TP40" s="139"/>
      <c r="TQ40" s="139"/>
      <c r="TR40" s="139"/>
      <c r="TS40" s="139"/>
      <c r="TT40" s="139"/>
      <c r="TU40" s="139"/>
      <c r="TV40" s="139"/>
      <c r="TW40" s="139"/>
      <c r="TX40" s="139"/>
      <c r="TY40" s="139"/>
      <c r="TZ40" s="139"/>
      <c r="UA40" s="139"/>
      <c r="UB40" s="139"/>
      <c r="UC40" s="139"/>
      <c r="UD40" s="139"/>
      <c r="UE40" s="139"/>
      <c r="UF40" s="139"/>
      <c r="UG40" s="139"/>
      <c r="UH40" s="139"/>
      <c r="UI40" s="139"/>
      <c r="UJ40" s="139"/>
      <c r="UK40" s="139"/>
      <c r="UL40" s="139"/>
      <c r="UM40" s="139"/>
      <c r="UN40" s="139"/>
      <c r="UO40" s="139"/>
      <c r="UP40" s="139"/>
      <c r="UQ40" s="139"/>
      <c r="UR40" s="139"/>
      <c r="US40" s="139"/>
      <c r="UT40" s="139"/>
      <c r="UU40" s="139"/>
      <c r="UV40" s="139"/>
      <c r="UW40" s="139"/>
      <c r="UX40" s="139"/>
      <c r="UY40" s="139"/>
      <c r="UZ40" s="139"/>
      <c r="VA40" s="139"/>
      <c r="VB40" s="139"/>
      <c r="VC40" s="139"/>
      <c r="VD40" s="139"/>
      <c r="VE40" s="139"/>
      <c r="VF40" s="139"/>
      <c r="VG40" s="139"/>
      <c r="VH40" s="139"/>
      <c r="VI40" s="139"/>
      <c r="VJ40" s="139"/>
      <c r="VK40" s="139"/>
      <c r="VL40" s="139"/>
      <c r="VM40" s="139"/>
      <c r="VN40" s="139"/>
      <c r="VO40" s="139"/>
      <c r="VP40" s="139"/>
      <c r="VQ40" s="139"/>
      <c r="VR40" s="139"/>
      <c r="VS40" s="139"/>
      <c r="VT40" s="139"/>
      <c r="VU40" s="139"/>
      <c r="VV40" s="139"/>
      <c r="VW40" s="139"/>
      <c r="VX40" s="139"/>
      <c r="VY40" s="139"/>
      <c r="VZ40" s="139"/>
      <c r="WA40" s="139"/>
      <c r="WB40" s="139"/>
      <c r="WC40" s="139"/>
      <c r="WD40" s="139"/>
      <c r="WE40" s="139"/>
      <c r="WF40" s="139"/>
      <c r="WG40" s="139"/>
      <c r="WH40" s="139"/>
      <c r="WI40" s="139"/>
      <c r="WJ40" s="139"/>
      <c r="WK40" s="139"/>
      <c r="WL40" s="139"/>
      <c r="WM40" s="139"/>
      <c r="WN40" s="139"/>
      <c r="WO40" s="139"/>
      <c r="WP40" s="139"/>
      <c r="WQ40" s="139"/>
      <c r="WR40" s="139"/>
      <c r="WS40" s="139"/>
      <c r="WT40" s="139"/>
      <c r="WU40" s="139"/>
      <c r="WV40" s="139"/>
      <c r="WW40" s="139"/>
      <c r="WX40" s="139"/>
      <c r="WY40" s="139"/>
      <c r="WZ40" s="139"/>
      <c r="XA40" s="139"/>
      <c r="XB40" s="139"/>
      <c r="XC40" s="139"/>
      <c r="XD40" s="139"/>
      <c r="XE40" s="139"/>
      <c r="XF40" s="139"/>
      <c r="XG40" s="139"/>
      <c r="XH40" s="139"/>
      <c r="XI40" s="139"/>
      <c r="XJ40" s="139"/>
      <c r="XK40" s="139"/>
      <c r="XL40" s="139"/>
      <c r="XM40" s="139"/>
      <c r="XN40" s="139"/>
      <c r="XO40" s="139"/>
      <c r="XP40" s="139"/>
      <c r="XQ40" s="139"/>
      <c r="XR40" s="139"/>
      <c r="XS40" s="139"/>
      <c r="XT40" s="139"/>
      <c r="XU40" s="139"/>
      <c r="XV40" s="139"/>
      <c r="XW40" s="139"/>
      <c r="XX40" s="139"/>
      <c r="XY40" s="139"/>
      <c r="XZ40" s="139"/>
      <c r="YA40" s="139"/>
      <c r="YB40" s="139"/>
      <c r="YC40" s="139"/>
      <c r="YD40" s="139"/>
      <c r="YE40" s="139"/>
      <c r="YF40" s="139"/>
      <c r="YG40" s="139"/>
      <c r="YH40" s="139"/>
      <c r="YI40" s="139"/>
      <c r="YJ40" s="139"/>
      <c r="YK40" s="139"/>
      <c r="YL40" s="139"/>
      <c r="YM40" s="139"/>
      <c r="YN40" s="139"/>
      <c r="YO40" s="139"/>
      <c r="YP40" s="139"/>
      <c r="YQ40" s="139"/>
      <c r="YR40" s="139"/>
      <c r="YS40" s="139"/>
      <c r="YT40" s="139"/>
      <c r="YU40" s="139"/>
      <c r="YV40" s="139"/>
      <c r="YW40" s="139"/>
      <c r="YX40" s="139"/>
      <c r="YY40" s="139"/>
      <c r="YZ40" s="139"/>
      <c r="ZA40" s="139"/>
      <c r="ZB40" s="139"/>
      <c r="ZC40" s="139"/>
      <c r="ZD40" s="139"/>
      <c r="ZE40" s="139"/>
      <c r="ZF40" s="139"/>
      <c r="ZG40" s="139"/>
      <c r="ZH40" s="139"/>
      <c r="ZI40" s="139"/>
      <c r="ZJ40" s="139"/>
      <c r="ZK40" s="139"/>
      <c r="ZL40" s="139"/>
      <c r="ZM40" s="139"/>
      <c r="ZN40" s="139"/>
      <c r="ZO40" s="139"/>
      <c r="ZP40" s="139"/>
      <c r="ZQ40" s="139"/>
      <c r="ZR40" s="139"/>
      <c r="ZS40" s="139"/>
      <c r="ZT40" s="139"/>
      <c r="ZU40" s="139"/>
      <c r="ZV40" s="139"/>
      <c r="ZW40" s="139"/>
      <c r="ZX40" s="139"/>
      <c r="ZY40" s="139"/>
      <c r="ZZ40" s="139"/>
    </row>
    <row r="41" spans="1:702" ht="15.95" hidden="1" customHeight="1" x14ac:dyDescent="0.25">
      <c r="A41" s="92">
        <v>74955</v>
      </c>
      <c r="B41" s="92" t="s">
        <v>343</v>
      </c>
      <c r="C41" s="121" t="s">
        <v>350</v>
      </c>
      <c r="D41" s="92">
        <v>7</v>
      </c>
      <c r="E41" s="92">
        <v>3</v>
      </c>
      <c r="F41" s="92" t="s">
        <v>341</v>
      </c>
      <c r="G41" s="92">
        <v>912</v>
      </c>
      <c r="H41" s="92">
        <v>11461</v>
      </c>
      <c r="I41" s="92" t="s">
        <v>345</v>
      </c>
      <c r="J41" s="92">
        <v>343</v>
      </c>
      <c r="K41" s="92" t="s">
        <v>352</v>
      </c>
      <c r="L41" s="93">
        <v>5000</v>
      </c>
      <c r="M41" s="93">
        <v>39200</v>
      </c>
      <c r="N41" s="93">
        <v>0</v>
      </c>
      <c r="O41" s="93">
        <v>39200</v>
      </c>
      <c r="P41" s="93">
        <v>17409.580000000002</v>
      </c>
      <c r="Q41" s="93">
        <v>-21790.42</v>
      </c>
      <c r="R41" s="94">
        <v>0.44</v>
      </c>
      <c r="S41" s="93">
        <v>0</v>
      </c>
      <c r="T41" s="93">
        <v>0</v>
      </c>
      <c r="U41" s="94">
        <v>0</v>
      </c>
      <c r="V41" s="93">
        <v>0</v>
      </c>
      <c r="W41" s="93">
        <v>0</v>
      </c>
      <c r="X41" s="94">
        <v>0</v>
      </c>
      <c r="Y41" s="93">
        <v>0</v>
      </c>
      <c r="Z41" s="93">
        <v>0</v>
      </c>
      <c r="AA41" s="94">
        <v>0</v>
      </c>
      <c r="AB41" s="93">
        <v>0</v>
      </c>
      <c r="AC41" s="93">
        <v>0</v>
      </c>
      <c r="AD41" s="94">
        <v>0</v>
      </c>
      <c r="AE41" s="93">
        <v>0</v>
      </c>
      <c r="AF41" s="93">
        <v>0</v>
      </c>
      <c r="AG41" s="94">
        <v>0</v>
      </c>
      <c r="AH41" s="93">
        <v>0</v>
      </c>
      <c r="AI41" s="93">
        <v>0</v>
      </c>
      <c r="AJ41" s="94">
        <v>0</v>
      </c>
      <c r="AK41" s="93">
        <v>0</v>
      </c>
      <c r="AL41" s="93">
        <v>0</v>
      </c>
      <c r="AM41" s="94">
        <v>0</v>
      </c>
      <c r="AN41" s="93">
        <v>0</v>
      </c>
      <c r="AO41" s="93">
        <v>0</v>
      </c>
      <c r="AP41" s="94">
        <v>0</v>
      </c>
      <c r="AQ41" s="93">
        <v>0</v>
      </c>
      <c r="AR41" s="93">
        <v>0</v>
      </c>
      <c r="AS41" s="94">
        <v>0</v>
      </c>
      <c r="AT41" s="93">
        <v>0</v>
      </c>
      <c r="AU41" s="93">
        <v>0</v>
      </c>
      <c r="AV41" s="94">
        <v>0</v>
      </c>
      <c r="AW41" s="93">
        <v>0</v>
      </c>
      <c r="AX41" s="93">
        <v>0</v>
      </c>
      <c r="AY41" s="94">
        <v>0</v>
      </c>
      <c r="AZ41" s="93">
        <v>0</v>
      </c>
      <c r="BA41" s="93">
        <v>0</v>
      </c>
      <c r="BB41" s="94">
        <v>0</v>
      </c>
      <c r="BC41" s="93">
        <v>0</v>
      </c>
      <c r="BD41" s="93">
        <v>0</v>
      </c>
      <c r="BE41" s="94">
        <v>0</v>
      </c>
      <c r="BF41" s="93">
        <v>5000</v>
      </c>
      <c r="BG41" s="93">
        <v>4754.6400000000003</v>
      </c>
      <c r="BH41" s="94">
        <v>0.95</v>
      </c>
      <c r="BI41" s="93">
        <v>0</v>
      </c>
      <c r="BJ41" s="93">
        <v>0</v>
      </c>
      <c r="BK41" s="94">
        <v>0</v>
      </c>
      <c r="BL41" s="93">
        <v>0</v>
      </c>
      <c r="BM41" s="93">
        <v>0</v>
      </c>
      <c r="BN41" s="94">
        <v>0</v>
      </c>
      <c r="BO41" s="93">
        <v>0</v>
      </c>
      <c r="BP41" s="93">
        <v>0</v>
      </c>
      <c r="BQ41" s="94">
        <v>0</v>
      </c>
      <c r="BR41" s="93">
        <v>0</v>
      </c>
      <c r="BS41" s="93">
        <v>0</v>
      </c>
      <c r="BT41" s="94">
        <v>0</v>
      </c>
      <c r="BU41" s="93">
        <v>34200</v>
      </c>
      <c r="BV41" s="93">
        <v>12654.94</v>
      </c>
      <c r="BW41" s="94">
        <v>0.37</v>
      </c>
      <c r="BX41" s="93">
        <v>0</v>
      </c>
      <c r="BY41" s="93">
        <v>0</v>
      </c>
      <c r="BZ41" s="94">
        <v>0</v>
      </c>
      <c r="CA41" s="93">
        <v>0</v>
      </c>
      <c r="CB41" s="93">
        <v>0</v>
      </c>
      <c r="CC41" s="94">
        <v>0</v>
      </c>
      <c r="CD41" s="93">
        <v>0</v>
      </c>
      <c r="CE41" s="93">
        <v>0</v>
      </c>
      <c r="CF41" s="94">
        <v>0</v>
      </c>
      <c r="CG41" s="93">
        <v>0</v>
      </c>
      <c r="CH41" s="93">
        <v>0</v>
      </c>
      <c r="CI41" s="94">
        <v>0</v>
      </c>
      <c r="CJ41" s="93">
        <v>0</v>
      </c>
      <c r="CK41" s="93">
        <v>0</v>
      </c>
      <c r="CL41" s="94">
        <v>0</v>
      </c>
      <c r="CM41" s="93">
        <v>0</v>
      </c>
      <c r="CN41" s="93">
        <v>0</v>
      </c>
      <c r="CO41" s="94">
        <v>0</v>
      </c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  <c r="EW41" s="93"/>
      <c r="EX41" s="93"/>
      <c r="EY41" s="93"/>
      <c r="EZ41" s="93"/>
      <c r="FA41" s="93"/>
      <c r="FB41" s="93"/>
      <c r="FC41" s="93"/>
      <c r="FD41" s="93"/>
      <c r="FE41" s="93"/>
      <c r="FF41" s="93"/>
      <c r="FG41" s="93"/>
      <c r="FH41" s="93"/>
      <c r="FI41" s="93"/>
      <c r="FJ41" s="93"/>
      <c r="FK41" s="93"/>
      <c r="FL41" s="93"/>
      <c r="FM41" s="93"/>
      <c r="FN41" s="93"/>
      <c r="FO41" s="93"/>
      <c r="FP41" s="93"/>
      <c r="FQ41" s="93"/>
      <c r="FR41" s="93"/>
      <c r="FS41" s="93"/>
      <c r="FT41" s="93"/>
      <c r="FU41" s="93"/>
      <c r="FV41" s="93"/>
      <c r="FW41" s="93"/>
      <c r="FX41" s="93"/>
      <c r="FY41" s="93"/>
      <c r="FZ41" s="93"/>
      <c r="GA41" s="93"/>
      <c r="GB41" s="93"/>
      <c r="GC41" s="93"/>
      <c r="GD41" s="93"/>
      <c r="GE41" s="93"/>
      <c r="GF41" s="93"/>
      <c r="GG41" s="93"/>
      <c r="GH41" s="93"/>
      <c r="GI41" s="93"/>
      <c r="GJ41" s="93"/>
      <c r="GK41" s="93"/>
      <c r="GL41" s="93"/>
      <c r="GM41" s="93"/>
      <c r="GN41" s="93"/>
      <c r="GO41" s="93"/>
      <c r="GP41" s="93"/>
      <c r="GQ41" s="93"/>
      <c r="GR41" s="93"/>
      <c r="GS41" s="93"/>
      <c r="GT41" s="93"/>
      <c r="GU41" s="93"/>
      <c r="GV41" s="93"/>
      <c r="GW41" s="93"/>
      <c r="GX41" s="93"/>
      <c r="GY41" s="93"/>
      <c r="GZ41" s="93"/>
      <c r="HA41" s="93"/>
      <c r="HB41" s="93"/>
      <c r="HC41" s="93"/>
      <c r="HD41" s="93"/>
      <c r="HE41" s="93"/>
      <c r="HF41" s="93"/>
      <c r="HG41" s="93"/>
      <c r="HH41" s="93"/>
      <c r="HI41" s="93"/>
      <c r="HJ41" s="93"/>
      <c r="HK41" s="93"/>
      <c r="HL41" s="93"/>
      <c r="HM41" s="93"/>
      <c r="HN41" s="93"/>
      <c r="HO41" s="93"/>
      <c r="HP41" s="93"/>
      <c r="HQ41" s="93"/>
      <c r="HR41" s="93"/>
      <c r="HS41" s="93"/>
      <c r="HT41" s="93"/>
      <c r="HU41" s="93"/>
      <c r="HV41" s="93"/>
      <c r="HW41" s="93"/>
      <c r="HX41" s="93"/>
      <c r="HY41" s="93"/>
      <c r="HZ41" s="93"/>
      <c r="IA41" s="93"/>
      <c r="IB41" s="93"/>
      <c r="IC41" s="93"/>
      <c r="ID41" s="93"/>
      <c r="IE41" s="93"/>
      <c r="IF41" s="93"/>
      <c r="IG41" s="93"/>
      <c r="IH41" s="93"/>
      <c r="II41" s="93"/>
      <c r="IJ41" s="93"/>
      <c r="IK41" s="93"/>
      <c r="IL41" s="93"/>
      <c r="IM41" s="93"/>
      <c r="IN41" s="93"/>
      <c r="IO41" s="93"/>
      <c r="IP41" s="93"/>
      <c r="IQ41" s="93"/>
      <c r="IR41" s="93"/>
      <c r="IS41" s="93"/>
      <c r="IT41" s="93"/>
      <c r="IU41" s="93"/>
      <c r="IV41" s="93"/>
      <c r="IW41" s="93"/>
      <c r="IX41" s="93"/>
      <c r="IY41" s="93"/>
      <c r="IZ41" s="93"/>
      <c r="JA41" s="93"/>
      <c r="JB41" s="93"/>
      <c r="JC41" s="93"/>
      <c r="JD41" s="93"/>
      <c r="JE41" s="93"/>
      <c r="JF41" s="93"/>
      <c r="JG41" s="93"/>
      <c r="JH41" s="93"/>
      <c r="JI41" s="93"/>
      <c r="JJ41" s="93"/>
      <c r="JK41" s="93"/>
      <c r="JL41" s="93"/>
      <c r="JM41" s="93"/>
      <c r="JN41" s="93"/>
      <c r="JO41" s="93"/>
      <c r="JP41" s="93"/>
      <c r="JQ41" s="93"/>
      <c r="JR41" s="93"/>
      <c r="JS41" s="93"/>
      <c r="JT41" s="93"/>
      <c r="JU41" s="93"/>
      <c r="JV41" s="93"/>
      <c r="JW41" s="93"/>
      <c r="JX41" s="93"/>
      <c r="JY41" s="93"/>
      <c r="JZ41" s="93"/>
      <c r="KA41" s="93"/>
      <c r="KB41" s="93"/>
      <c r="KC41" s="93"/>
      <c r="KD41" s="93"/>
      <c r="KE41" s="93"/>
      <c r="KF41" s="93"/>
      <c r="KG41" s="93"/>
      <c r="KH41" s="93"/>
      <c r="KI41" s="93"/>
      <c r="KJ41" s="93"/>
      <c r="KK41" s="93"/>
      <c r="KL41" s="93"/>
      <c r="KM41" s="93"/>
      <c r="KN41" s="93"/>
      <c r="KO41" s="93"/>
      <c r="KP41" s="93"/>
      <c r="KQ41" s="93"/>
      <c r="KR41" s="93"/>
      <c r="KS41" s="93"/>
      <c r="KT41" s="93"/>
      <c r="KU41" s="93"/>
      <c r="KV41" s="93"/>
      <c r="KW41" s="93"/>
      <c r="KX41" s="93"/>
      <c r="KY41" s="93"/>
      <c r="KZ41" s="93"/>
      <c r="LA41" s="93"/>
      <c r="LB41" s="93"/>
      <c r="LC41" s="93"/>
      <c r="LD41" s="93"/>
      <c r="LE41" s="93"/>
      <c r="LF41" s="93"/>
      <c r="LG41" s="93"/>
      <c r="LH41" s="93"/>
      <c r="LI41" s="93"/>
      <c r="LJ41" s="93"/>
      <c r="LK41" s="93"/>
      <c r="LL41" s="93"/>
      <c r="LM41" s="93"/>
      <c r="LN41" s="93"/>
      <c r="LO41" s="93"/>
      <c r="LP41" s="93"/>
      <c r="LQ41" s="93"/>
      <c r="LR41" s="93"/>
      <c r="LS41" s="93"/>
      <c r="LT41" s="93"/>
      <c r="LU41" s="93"/>
      <c r="LV41" s="93"/>
      <c r="LW41" s="93"/>
      <c r="LX41" s="93"/>
      <c r="LY41" s="93"/>
      <c r="LZ41" s="93"/>
      <c r="MA41" s="93"/>
      <c r="MB41" s="93"/>
      <c r="MC41" s="93"/>
      <c r="MD41" s="93"/>
      <c r="ME41" s="93"/>
      <c r="MF41" s="93"/>
      <c r="MG41" s="93"/>
      <c r="MH41" s="93"/>
      <c r="MI41" s="93"/>
      <c r="MJ41" s="93"/>
      <c r="MK41" s="93"/>
      <c r="ML41" s="93"/>
      <c r="MM41" s="93"/>
      <c r="MN41" s="93"/>
      <c r="MO41" s="93"/>
      <c r="MP41" s="93"/>
      <c r="MQ41" s="93"/>
      <c r="MR41" s="93"/>
      <c r="MS41" s="93"/>
      <c r="MT41" s="93"/>
      <c r="MU41" s="93"/>
      <c r="MV41" s="93"/>
      <c r="MW41" s="93"/>
      <c r="MX41" s="93"/>
      <c r="MY41" s="93"/>
      <c r="MZ41" s="93"/>
      <c r="NA41" s="93"/>
      <c r="NB41" s="93"/>
      <c r="NC41" s="93"/>
      <c r="ND41" s="93"/>
      <c r="NE41" s="93"/>
      <c r="NF41" s="93"/>
      <c r="NG41" s="93"/>
      <c r="NH41" s="93"/>
      <c r="NI41" s="93"/>
      <c r="NJ41" s="93"/>
      <c r="NK41" s="93"/>
      <c r="NL41" s="93"/>
      <c r="NM41" s="93"/>
      <c r="NN41" s="93"/>
      <c r="NO41" s="93"/>
      <c r="NP41" s="93"/>
      <c r="NQ41" s="93"/>
      <c r="NR41" s="93"/>
      <c r="NS41" s="93"/>
      <c r="NT41" s="93"/>
      <c r="NU41" s="93"/>
      <c r="NV41" s="93"/>
      <c r="NW41" s="93"/>
      <c r="NX41" s="93"/>
      <c r="NY41" s="93"/>
      <c r="NZ41" s="93"/>
      <c r="OA41" s="93"/>
      <c r="OB41" s="93"/>
      <c r="OC41" s="93"/>
      <c r="OD41" s="93"/>
      <c r="OE41" s="93"/>
      <c r="OF41" s="93"/>
      <c r="OG41" s="93"/>
      <c r="OH41" s="93"/>
      <c r="OI41" s="93"/>
      <c r="OJ41" s="93"/>
      <c r="OK41" s="93"/>
      <c r="OL41" s="93"/>
      <c r="OM41" s="93"/>
      <c r="ON41" s="93"/>
      <c r="OO41" s="93"/>
      <c r="OP41" s="93"/>
      <c r="OQ41" s="93"/>
      <c r="OR41" s="93"/>
      <c r="OS41" s="93"/>
      <c r="OT41" s="93"/>
      <c r="OU41" s="93"/>
      <c r="OV41" s="93"/>
      <c r="OW41" s="93"/>
      <c r="OX41" s="93"/>
      <c r="OY41" s="93"/>
      <c r="OZ41" s="93"/>
      <c r="PA41" s="93"/>
      <c r="PB41" s="93"/>
      <c r="PC41" s="93"/>
      <c r="PD41" s="93"/>
      <c r="PE41" s="93"/>
      <c r="PF41" s="93"/>
      <c r="PG41" s="93"/>
      <c r="PH41" s="93"/>
      <c r="PI41" s="93"/>
      <c r="PJ41" s="93"/>
      <c r="PK41" s="93"/>
      <c r="PL41" s="93"/>
      <c r="PM41" s="93"/>
      <c r="PN41" s="93"/>
      <c r="PO41" s="93"/>
      <c r="PP41" s="93"/>
      <c r="PQ41" s="93"/>
      <c r="PR41" s="93"/>
      <c r="PS41" s="93"/>
      <c r="PT41" s="93"/>
      <c r="PU41" s="93"/>
      <c r="PV41" s="93"/>
      <c r="PW41" s="93"/>
      <c r="PX41" s="93"/>
      <c r="PY41" s="93"/>
      <c r="PZ41" s="93"/>
      <c r="QA41" s="93"/>
      <c r="QB41" s="93"/>
      <c r="QC41" s="93"/>
      <c r="QD41" s="93"/>
      <c r="QE41" s="93"/>
      <c r="QF41" s="93"/>
      <c r="QG41" s="93"/>
      <c r="QH41" s="93"/>
      <c r="QI41" s="93"/>
      <c r="QJ41" s="93"/>
      <c r="QK41" s="93"/>
      <c r="QL41" s="93"/>
      <c r="QM41" s="93"/>
      <c r="QN41" s="93"/>
      <c r="QO41" s="93"/>
      <c r="QP41" s="93"/>
      <c r="QQ41" s="93"/>
      <c r="QR41" s="93"/>
      <c r="QS41" s="93"/>
      <c r="QT41" s="93"/>
      <c r="QU41" s="93"/>
      <c r="QV41" s="93"/>
      <c r="QW41" s="93"/>
      <c r="QX41" s="93"/>
      <c r="QY41" s="93"/>
      <c r="QZ41" s="93"/>
      <c r="RA41" s="93"/>
      <c r="RB41" s="93"/>
      <c r="RC41" s="93"/>
      <c r="RD41" s="93"/>
      <c r="RE41" s="93"/>
      <c r="RF41" s="93"/>
      <c r="RG41" s="93"/>
      <c r="RH41" s="93"/>
      <c r="RI41" s="93"/>
      <c r="RJ41" s="93"/>
      <c r="RK41" s="93"/>
      <c r="RL41" s="93"/>
      <c r="RM41" s="93"/>
      <c r="RN41" s="93"/>
      <c r="RO41" s="93"/>
      <c r="RP41" s="93"/>
      <c r="RQ41" s="93"/>
      <c r="RR41" s="93"/>
      <c r="RS41" s="93"/>
      <c r="RT41" s="93"/>
      <c r="RU41" s="93"/>
      <c r="RV41" s="93"/>
      <c r="RW41" s="93"/>
      <c r="RX41" s="93"/>
      <c r="RY41" s="93"/>
      <c r="RZ41" s="93"/>
      <c r="SA41" s="93"/>
      <c r="SB41" s="93"/>
      <c r="SC41" s="93"/>
      <c r="SD41" s="93"/>
      <c r="SE41" s="93"/>
      <c r="SF41" s="93"/>
      <c r="SG41" s="93"/>
      <c r="SH41" s="93"/>
      <c r="SI41" s="93"/>
      <c r="SJ41" s="93"/>
      <c r="SK41" s="93"/>
      <c r="SL41" s="93"/>
      <c r="SM41" s="93"/>
      <c r="SN41" s="93"/>
      <c r="SO41" s="93"/>
      <c r="SP41" s="93"/>
      <c r="SQ41" s="93"/>
      <c r="SR41" s="93"/>
      <c r="SS41" s="93"/>
      <c r="ST41" s="93"/>
      <c r="SU41" s="93"/>
      <c r="SV41" s="93"/>
      <c r="SW41" s="93"/>
      <c r="SX41" s="93"/>
      <c r="SY41" s="93"/>
      <c r="SZ41" s="93"/>
      <c r="TA41" s="93"/>
      <c r="TB41" s="93"/>
      <c r="TC41" s="93"/>
      <c r="TD41" s="93"/>
      <c r="TE41" s="93"/>
      <c r="TF41" s="93"/>
      <c r="TG41" s="93"/>
      <c r="TH41" s="93"/>
      <c r="TI41" s="93"/>
      <c r="TJ41" s="93"/>
      <c r="TK41" s="93"/>
      <c r="TL41" s="93"/>
      <c r="TM41" s="93"/>
      <c r="TN41" s="93"/>
      <c r="TO41" s="93"/>
      <c r="TP41" s="93"/>
      <c r="TQ41" s="93"/>
      <c r="TR41" s="93"/>
      <c r="TS41" s="93"/>
      <c r="TT41" s="93"/>
      <c r="TU41" s="93"/>
      <c r="TV41" s="93"/>
      <c r="TW41" s="93"/>
      <c r="TX41" s="93"/>
      <c r="TY41" s="93"/>
      <c r="TZ41" s="93"/>
      <c r="UA41" s="93"/>
      <c r="UB41" s="93"/>
      <c r="UC41" s="93"/>
      <c r="UD41" s="93"/>
      <c r="UE41" s="93"/>
      <c r="UF41" s="93"/>
      <c r="UG41" s="93"/>
      <c r="UH41" s="93"/>
      <c r="UI41" s="93"/>
      <c r="UJ41" s="93"/>
      <c r="UK41" s="93"/>
      <c r="UL41" s="93"/>
      <c r="UM41" s="93"/>
      <c r="UN41" s="93"/>
      <c r="UO41" s="93"/>
      <c r="UP41" s="93"/>
      <c r="UQ41" s="93"/>
      <c r="UR41" s="93"/>
      <c r="US41" s="93"/>
      <c r="UT41" s="93"/>
      <c r="UU41" s="93"/>
      <c r="UV41" s="93"/>
      <c r="UW41" s="93"/>
      <c r="UX41" s="93"/>
      <c r="UY41" s="93"/>
      <c r="UZ41" s="93"/>
      <c r="VA41" s="93"/>
      <c r="VB41" s="93"/>
      <c r="VC41" s="93"/>
      <c r="VD41" s="93"/>
      <c r="VE41" s="93"/>
      <c r="VF41" s="93"/>
      <c r="VG41" s="93"/>
      <c r="VH41" s="93"/>
      <c r="VI41" s="93"/>
      <c r="VJ41" s="93"/>
      <c r="VK41" s="93"/>
      <c r="VL41" s="93"/>
      <c r="VM41" s="93"/>
      <c r="VN41" s="93"/>
      <c r="VO41" s="93"/>
      <c r="VP41" s="93"/>
      <c r="VQ41" s="93"/>
      <c r="VR41" s="93"/>
      <c r="VS41" s="93"/>
      <c r="VT41" s="93"/>
      <c r="VU41" s="93"/>
      <c r="VV41" s="93"/>
      <c r="VW41" s="93"/>
      <c r="VX41" s="93"/>
      <c r="VY41" s="93"/>
      <c r="VZ41" s="93"/>
      <c r="WA41" s="93"/>
      <c r="WB41" s="93"/>
      <c r="WC41" s="93"/>
      <c r="WD41" s="93"/>
      <c r="WE41" s="93"/>
      <c r="WF41" s="93"/>
      <c r="WG41" s="93"/>
      <c r="WH41" s="93"/>
      <c r="WI41" s="93"/>
      <c r="WJ41" s="93"/>
      <c r="WK41" s="93"/>
      <c r="WL41" s="93"/>
      <c r="WM41" s="93"/>
      <c r="WN41" s="93"/>
      <c r="WO41" s="93"/>
      <c r="WP41" s="93"/>
      <c r="WQ41" s="93"/>
      <c r="WR41" s="93"/>
      <c r="WS41" s="93"/>
      <c r="WT41" s="93"/>
      <c r="WU41" s="93"/>
      <c r="WV41" s="93"/>
      <c r="WW41" s="93"/>
      <c r="WX41" s="93"/>
      <c r="WY41" s="93"/>
      <c r="WZ41" s="93"/>
      <c r="XA41" s="93"/>
      <c r="XB41" s="93"/>
      <c r="XC41" s="93"/>
      <c r="XD41" s="93"/>
      <c r="XE41" s="93"/>
      <c r="XF41" s="93"/>
      <c r="XG41" s="93"/>
      <c r="XH41" s="93"/>
      <c r="XI41" s="93"/>
      <c r="XJ41" s="93"/>
      <c r="XK41" s="93"/>
      <c r="XL41" s="93"/>
      <c r="XM41" s="93"/>
      <c r="XN41" s="93"/>
      <c r="XO41" s="93"/>
      <c r="XP41" s="93"/>
      <c r="XQ41" s="93"/>
      <c r="XR41" s="93"/>
      <c r="XS41" s="93"/>
      <c r="XT41" s="93"/>
      <c r="XU41" s="93"/>
      <c r="XV41" s="93"/>
      <c r="XW41" s="93"/>
      <c r="XX41" s="93"/>
      <c r="XY41" s="93"/>
      <c r="XZ41" s="93"/>
      <c r="YA41" s="93"/>
      <c r="YB41" s="93"/>
      <c r="YC41" s="93"/>
      <c r="YD41" s="93"/>
      <c r="YE41" s="93"/>
      <c r="YF41" s="93"/>
      <c r="YG41" s="93"/>
      <c r="YH41" s="93"/>
      <c r="YI41" s="93"/>
      <c r="YJ41" s="93"/>
      <c r="YK41" s="93"/>
      <c r="YL41" s="93"/>
      <c r="YM41" s="93"/>
      <c r="YN41" s="93"/>
      <c r="YO41" s="93"/>
      <c r="YP41" s="93"/>
      <c r="YQ41" s="93"/>
      <c r="YR41" s="93"/>
      <c r="YS41" s="93"/>
      <c r="YT41" s="93"/>
      <c r="YU41" s="93"/>
      <c r="YV41" s="93"/>
      <c r="YW41" s="93"/>
      <c r="YX41" s="93"/>
      <c r="YY41" s="93"/>
      <c r="YZ41" s="93"/>
      <c r="ZA41" s="93"/>
      <c r="ZB41" s="93"/>
      <c r="ZC41" s="93"/>
      <c r="ZD41" s="93"/>
      <c r="ZE41" s="93"/>
      <c r="ZF41" s="93"/>
      <c r="ZG41" s="93"/>
      <c r="ZH41" s="93"/>
      <c r="ZI41" s="93"/>
      <c r="ZJ41" s="93"/>
      <c r="ZK41" s="93"/>
      <c r="ZL41" s="93"/>
      <c r="ZM41" s="93"/>
      <c r="ZN41" s="93"/>
      <c r="ZO41" s="93"/>
      <c r="ZP41" s="93"/>
      <c r="ZQ41" s="93"/>
      <c r="ZR41" s="93"/>
      <c r="ZS41" s="93"/>
      <c r="ZT41" s="93"/>
      <c r="ZU41" s="93"/>
      <c r="ZV41" s="93"/>
      <c r="ZW41" s="93"/>
      <c r="ZX41" s="93"/>
      <c r="ZY41" s="93"/>
      <c r="ZZ41" s="93"/>
    </row>
    <row r="42" spans="1:702" s="89" customFormat="1" ht="15.95" hidden="1" customHeight="1" x14ac:dyDescent="0.25">
      <c r="A42" s="116">
        <v>74965</v>
      </c>
      <c r="B42" s="116" t="s">
        <v>353</v>
      </c>
      <c r="C42" s="117" t="s">
        <v>354</v>
      </c>
      <c r="D42" s="118">
        <v>7</v>
      </c>
      <c r="E42" s="118">
        <v>3</v>
      </c>
      <c r="F42" s="118" t="s">
        <v>341</v>
      </c>
      <c r="G42" s="118">
        <v>912</v>
      </c>
      <c r="H42" s="118">
        <v>11461</v>
      </c>
      <c r="I42" s="118" t="s">
        <v>355</v>
      </c>
      <c r="J42" s="118" t="s">
        <v>319</v>
      </c>
      <c r="K42" s="118" t="s">
        <v>356</v>
      </c>
      <c r="L42" s="119">
        <v>153000</v>
      </c>
      <c r="M42" s="119">
        <v>153000</v>
      </c>
      <c r="N42" s="119">
        <v>0</v>
      </c>
      <c r="O42" s="119">
        <v>153000</v>
      </c>
      <c r="P42" s="119">
        <v>151973.07999999999</v>
      </c>
      <c r="Q42" s="119">
        <v>-1026.9200000000128</v>
      </c>
      <c r="R42" s="120">
        <v>0.99</v>
      </c>
      <c r="S42" s="119">
        <v>0</v>
      </c>
      <c r="T42" s="119">
        <v>0</v>
      </c>
      <c r="U42" s="120">
        <v>0</v>
      </c>
      <c r="V42" s="119">
        <v>0</v>
      </c>
      <c r="W42" s="119">
        <v>0</v>
      </c>
      <c r="X42" s="120">
        <v>0</v>
      </c>
      <c r="Y42" s="119">
        <v>0</v>
      </c>
      <c r="Z42" s="119">
        <v>0</v>
      </c>
      <c r="AA42" s="120">
        <v>0</v>
      </c>
      <c r="AB42" s="119">
        <v>0</v>
      </c>
      <c r="AC42" s="119">
        <v>0</v>
      </c>
      <c r="AD42" s="120">
        <v>0</v>
      </c>
      <c r="AE42" s="119">
        <v>0</v>
      </c>
      <c r="AF42" s="119">
        <v>0</v>
      </c>
      <c r="AG42" s="120">
        <v>0</v>
      </c>
      <c r="AH42" s="119">
        <v>0</v>
      </c>
      <c r="AI42" s="119">
        <v>0</v>
      </c>
      <c r="AJ42" s="120">
        <v>0</v>
      </c>
      <c r="AK42" s="119">
        <v>0</v>
      </c>
      <c r="AL42" s="119">
        <v>0</v>
      </c>
      <c r="AM42" s="120">
        <v>0</v>
      </c>
      <c r="AN42" s="119">
        <v>0</v>
      </c>
      <c r="AO42" s="119">
        <v>0</v>
      </c>
      <c r="AP42" s="120">
        <v>0</v>
      </c>
      <c r="AQ42" s="119">
        <v>0</v>
      </c>
      <c r="AR42" s="119">
        <v>0</v>
      </c>
      <c r="AS42" s="120">
        <v>0</v>
      </c>
      <c r="AT42" s="119">
        <v>0</v>
      </c>
      <c r="AU42" s="119">
        <v>0</v>
      </c>
      <c r="AV42" s="120">
        <v>0</v>
      </c>
      <c r="AW42" s="119">
        <v>0</v>
      </c>
      <c r="AX42" s="119">
        <v>0</v>
      </c>
      <c r="AY42" s="120">
        <v>0</v>
      </c>
      <c r="AZ42" s="119">
        <v>0</v>
      </c>
      <c r="BA42" s="119">
        <v>0</v>
      </c>
      <c r="BB42" s="120">
        <v>0</v>
      </c>
      <c r="BC42" s="119">
        <v>0</v>
      </c>
      <c r="BD42" s="119">
        <v>0</v>
      </c>
      <c r="BE42" s="120">
        <v>0</v>
      </c>
      <c r="BF42" s="119">
        <v>153000</v>
      </c>
      <c r="BG42" s="119">
        <v>151973.07999999999</v>
      </c>
      <c r="BH42" s="120">
        <v>0.99</v>
      </c>
      <c r="BI42" s="119">
        <v>0</v>
      </c>
      <c r="BJ42" s="119">
        <v>0</v>
      </c>
      <c r="BK42" s="120">
        <v>0</v>
      </c>
      <c r="BL42" s="119">
        <v>0</v>
      </c>
      <c r="BM42" s="119">
        <v>0</v>
      </c>
      <c r="BN42" s="120">
        <v>0</v>
      </c>
      <c r="BO42" s="119">
        <v>0</v>
      </c>
      <c r="BP42" s="119">
        <v>0</v>
      </c>
      <c r="BQ42" s="120">
        <v>0</v>
      </c>
      <c r="BR42" s="119">
        <v>0</v>
      </c>
      <c r="BS42" s="119">
        <v>0</v>
      </c>
      <c r="BT42" s="120">
        <v>0</v>
      </c>
      <c r="BU42" s="119">
        <v>0</v>
      </c>
      <c r="BV42" s="119">
        <v>0</v>
      </c>
      <c r="BW42" s="120">
        <v>0</v>
      </c>
      <c r="BX42" s="119">
        <v>0</v>
      </c>
      <c r="BY42" s="119">
        <v>0</v>
      </c>
      <c r="BZ42" s="120">
        <v>0</v>
      </c>
      <c r="CA42" s="119">
        <v>0</v>
      </c>
      <c r="CB42" s="119">
        <v>0</v>
      </c>
      <c r="CC42" s="120">
        <v>0</v>
      </c>
      <c r="CD42" s="119">
        <v>0</v>
      </c>
      <c r="CE42" s="119">
        <v>0</v>
      </c>
      <c r="CF42" s="120">
        <v>0</v>
      </c>
      <c r="CG42" s="119">
        <v>0</v>
      </c>
      <c r="CH42" s="119">
        <v>0</v>
      </c>
      <c r="CI42" s="120">
        <v>0</v>
      </c>
      <c r="CJ42" s="119">
        <v>0</v>
      </c>
      <c r="CK42" s="119">
        <v>0</v>
      </c>
      <c r="CL42" s="120">
        <v>0</v>
      </c>
      <c r="CM42" s="119">
        <v>0</v>
      </c>
      <c r="CN42" s="119">
        <v>0</v>
      </c>
      <c r="CO42" s="120">
        <v>0</v>
      </c>
      <c r="CP42" s="100"/>
      <c r="CQ42" s="100"/>
      <c r="CR42" s="100"/>
      <c r="CS42" s="100"/>
      <c r="CT42" s="100"/>
      <c r="CU42" s="100"/>
      <c r="CV42" s="100"/>
      <c r="CW42" s="100"/>
      <c r="CX42" s="100"/>
      <c r="CY42" s="100"/>
      <c r="CZ42" s="100"/>
      <c r="DA42" s="100"/>
      <c r="DB42" s="100"/>
      <c r="DC42" s="100"/>
      <c r="DD42" s="100"/>
      <c r="DE42" s="100"/>
      <c r="DF42" s="100"/>
      <c r="DG42" s="100"/>
      <c r="DH42" s="100"/>
      <c r="DI42" s="100"/>
      <c r="DJ42" s="100"/>
      <c r="DK42" s="100"/>
      <c r="DL42" s="100"/>
      <c r="DM42" s="100"/>
      <c r="DN42" s="100"/>
      <c r="DO42" s="100"/>
      <c r="DP42" s="100"/>
      <c r="DQ42" s="100"/>
      <c r="DR42" s="100"/>
      <c r="DS42" s="100"/>
      <c r="DT42" s="100"/>
      <c r="DU42" s="100"/>
      <c r="DV42" s="100"/>
      <c r="DW42" s="100"/>
      <c r="DX42" s="100"/>
      <c r="DY42" s="100"/>
      <c r="DZ42" s="100"/>
      <c r="EA42" s="100"/>
      <c r="EB42" s="100"/>
      <c r="EC42" s="100"/>
      <c r="ED42" s="100"/>
      <c r="EE42" s="100"/>
      <c r="EF42" s="100"/>
      <c r="EG42" s="100"/>
      <c r="EH42" s="100"/>
      <c r="EI42" s="100"/>
      <c r="EJ42" s="100"/>
      <c r="EK42" s="100"/>
      <c r="EL42" s="100"/>
      <c r="EM42" s="100"/>
      <c r="EN42" s="100"/>
      <c r="EO42" s="100"/>
      <c r="EP42" s="100"/>
      <c r="EQ42" s="100"/>
      <c r="ER42" s="100"/>
      <c r="ES42" s="100"/>
      <c r="ET42" s="100"/>
      <c r="EU42" s="100"/>
      <c r="EV42" s="100"/>
      <c r="EW42" s="100"/>
      <c r="EX42" s="100"/>
      <c r="EY42" s="100"/>
      <c r="EZ42" s="100"/>
      <c r="FA42" s="100"/>
      <c r="FB42" s="100"/>
      <c r="FC42" s="100"/>
      <c r="FD42" s="100"/>
      <c r="FE42" s="100"/>
      <c r="FF42" s="100"/>
      <c r="FG42" s="100"/>
      <c r="FH42" s="100"/>
      <c r="FI42" s="100"/>
      <c r="FJ42" s="100"/>
      <c r="FK42" s="100"/>
      <c r="FL42" s="100"/>
      <c r="FM42" s="100"/>
      <c r="FN42" s="100"/>
      <c r="FO42" s="100"/>
      <c r="FP42" s="100"/>
      <c r="FQ42" s="100"/>
      <c r="FR42" s="100"/>
      <c r="FS42" s="100"/>
      <c r="FT42" s="100"/>
      <c r="FU42" s="100"/>
      <c r="FV42" s="100"/>
      <c r="FW42" s="100"/>
      <c r="FX42" s="100"/>
      <c r="FY42" s="100"/>
      <c r="FZ42" s="100"/>
      <c r="GA42" s="100"/>
      <c r="GB42" s="100"/>
      <c r="GC42" s="100"/>
      <c r="GD42" s="100"/>
      <c r="GE42" s="100"/>
      <c r="GF42" s="100"/>
      <c r="GG42" s="100"/>
      <c r="GH42" s="100"/>
      <c r="GI42" s="100"/>
      <c r="GJ42" s="100"/>
      <c r="GK42" s="100"/>
      <c r="GL42" s="100"/>
      <c r="GM42" s="100"/>
      <c r="GN42" s="100"/>
      <c r="GO42" s="100"/>
      <c r="GP42" s="100"/>
      <c r="GQ42" s="100"/>
      <c r="GR42" s="100"/>
      <c r="GS42" s="100"/>
      <c r="GT42" s="100"/>
      <c r="GU42" s="100"/>
      <c r="GV42" s="100"/>
      <c r="GW42" s="100"/>
      <c r="GX42" s="100"/>
      <c r="GY42" s="100"/>
      <c r="GZ42" s="100"/>
      <c r="HA42" s="100"/>
      <c r="HB42" s="100"/>
      <c r="HC42" s="100"/>
      <c r="HD42" s="100"/>
      <c r="HE42" s="100"/>
      <c r="HF42" s="100"/>
      <c r="HG42" s="100"/>
      <c r="HH42" s="100"/>
      <c r="HI42" s="100"/>
      <c r="HJ42" s="100"/>
      <c r="HK42" s="100"/>
      <c r="HL42" s="100"/>
      <c r="HM42" s="100"/>
      <c r="HN42" s="100"/>
      <c r="HO42" s="100"/>
      <c r="HP42" s="100"/>
      <c r="HQ42" s="100"/>
      <c r="HR42" s="100"/>
      <c r="HS42" s="100"/>
      <c r="HT42" s="100"/>
      <c r="HU42" s="100"/>
      <c r="HV42" s="100"/>
      <c r="HW42" s="100"/>
      <c r="HX42" s="100"/>
      <c r="HY42" s="100"/>
      <c r="HZ42" s="100"/>
      <c r="IA42" s="100"/>
      <c r="IB42" s="100"/>
      <c r="IC42" s="100"/>
      <c r="ID42" s="100"/>
      <c r="IE42" s="100"/>
      <c r="IF42" s="100"/>
      <c r="IG42" s="100"/>
      <c r="IH42" s="100"/>
      <c r="II42" s="100"/>
      <c r="IJ42" s="100"/>
      <c r="IK42" s="100"/>
      <c r="IL42" s="100"/>
      <c r="IM42" s="100"/>
      <c r="IN42" s="100"/>
      <c r="IO42" s="100"/>
      <c r="IP42" s="100"/>
      <c r="IQ42" s="100"/>
      <c r="IR42" s="100"/>
      <c r="IS42" s="100"/>
      <c r="IT42" s="100"/>
      <c r="IU42" s="100"/>
      <c r="IV42" s="100"/>
      <c r="IW42" s="100"/>
      <c r="IX42" s="100"/>
      <c r="IY42" s="100"/>
      <c r="IZ42" s="100"/>
      <c r="JA42" s="100"/>
      <c r="JB42" s="100"/>
      <c r="JC42" s="100"/>
      <c r="JD42" s="100"/>
      <c r="JE42" s="100"/>
      <c r="JF42" s="100"/>
      <c r="JG42" s="100"/>
      <c r="JH42" s="100"/>
      <c r="JI42" s="100"/>
      <c r="JJ42" s="100"/>
      <c r="JK42" s="100"/>
      <c r="JL42" s="100"/>
      <c r="JM42" s="100"/>
      <c r="JN42" s="100"/>
      <c r="JO42" s="100"/>
      <c r="JP42" s="100"/>
      <c r="JQ42" s="100"/>
      <c r="JR42" s="100"/>
      <c r="JS42" s="100"/>
      <c r="JT42" s="100"/>
      <c r="JU42" s="100"/>
      <c r="JV42" s="100"/>
      <c r="JW42" s="100"/>
      <c r="JX42" s="100"/>
      <c r="JY42" s="100"/>
      <c r="JZ42" s="100"/>
      <c r="KA42" s="100"/>
      <c r="KB42" s="100"/>
      <c r="KC42" s="100"/>
      <c r="KD42" s="100"/>
      <c r="KE42" s="100"/>
      <c r="KF42" s="100"/>
      <c r="KG42" s="100"/>
      <c r="KH42" s="100"/>
      <c r="KI42" s="100"/>
      <c r="KJ42" s="100"/>
      <c r="KK42" s="100"/>
      <c r="KL42" s="100"/>
      <c r="KM42" s="100"/>
      <c r="KN42" s="100"/>
      <c r="KO42" s="100"/>
      <c r="KP42" s="100"/>
      <c r="KQ42" s="100"/>
      <c r="KR42" s="100"/>
      <c r="KS42" s="100"/>
      <c r="KT42" s="100"/>
      <c r="KU42" s="100"/>
      <c r="KV42" s="100"/>
      <c r="KW42" s="100"/>
      <c r="KX42" s="100"/>
      <c r="KY42" s="100"/>
      <c r="KZ42" s="100"/>
      <c r="LA42" s="100"/>
      <c r="LB42" s="100"/>
      <c r="LC42" s="100"/>
      <c r="LD42" s="100"/>
      <c r="LE42" s="100"/>
      <c r="LF42" s="100"/>
      <c r="LG42" s="100"/>
      <c r="LH42" s="100"/>
      <c r="LI42" s="100"/>
      <c r="LJ42" s="100"/>
      <c r="LK42" s="100"/>
      <c r="LL42" s="100"/>
      <c r="LM42" s="100"/>
      <c r="LN42" s="100"/>
      <c r="LO42" s="100"/>
      <c r="LP42" s="100"/>
      <c r="LQ42" s="100"/>
      <c r="LR42" s="100"/>
      <c r="LS42" s="100"/>
      <c r="LT42" s="100"/>
      <c r="LU42" s="100"/>
      <c r="LV42" s="100"/>
      <c r="LW42" s="100"/>
      <c r="LX42" s="100"/>
      <c r="LY42" s="100"/>
      <c r="LZ42" s="100"/>
      <c r="MA42" s="100"/>
      <c r="MB42" s="100"/>
      <c r="MC42" s="100"/>
      <c r="MD42" s="100"/>
      <c r="ME42" s="100"/>
      <c r="MF42" s="100"/>
      <c r="MG42" s="100"/>
      <c r="MH42" s="100"/>
      <c r="MI42" s="100"/>
      <c r="MJ42" s="100"/>
      <c r="MK42" s="100"/>
      <c r="ML42" s="100"/>
      <c r="MM42" s="100"/>
      <c r="MN42" s="100"/>
      <c r="MO42" s="100"/>
      <c r="MP42" s="100"/>
      <c r="MQ42" s="100"/>
      <c r="MR42" s="100"/>
      <c r="MS42" s="100"/>
      <c r="MT42" s="100"/>
      <c r="MU42" s="100"/>
      <c r="MV42" s="100"/>
      <c r="MW42" s="100"/>
      <c r="MX42" s="100"/>
      <c r="MY42" s="100"/>
      <c r="MZ42" s="100"/>
      <c r="NA42" s="100"/>
      <c r="NB42" s="100"/>
      <c r="NC42" s="100"/>
      <c r="ND42" s="100"/>
      <c r="NE42" s="100"/>
      <c r="NF42" s="100"/>
      <c r="NG42" s="100"/>
      <c r="NH42" s="100"/>
      <c r="NI42" s="100"/>
      <c r="NJ42" s="100"/>
      <c r="NK42" s="100"/>
      <c r="NL42" s="100"/>
      <c r="NM42" s="100"/>
      <c r="NN42" s="100"/>
      <c r="NO42" s="100"/>
      <c r="NP42" s="100"/>
      <c r="NQ42" s="100"/>
      <c r="NR42" s="100"/>
      <c r="NS42" s="100"/>
      <c r="NT42" s="100"/>
      <c r="NU42" s="100"/>
      <c r="NV42" s="100"/>
      <c r="NW42" s="100"/>
      <c r="NX42" s="100"/>
      <c r="NY42" s="100"/>
      <c r="NZ42" s="100"/>
      <c r="OA42" s="100"/>
      <c r="OB42" s="100"/>
      <c r="OC42" s="100"/>
      <c r="OD42" s="100"/>
      <c r="OE42" s="100"/>
      <c r="OF42" s="100"/>
      <c r="OG42" s="100"/>
      <c r="OH42" s="100"/>
      <c r="OI42" s="100"/>
      <c r="OJ42" s="100"/>
      <c r="OK42" s="100"/>
      <c r="OL42" s="100"/>
      <c r="OM42" s="100"/>
      <c r="ON42" s="100"/>
      <c r="OO42" s="100"/>
      <c r="OP42" s="100"/>
      <c r="OQ42" s="100"/>
      <c r="OR42" s="100"/>
      <c r="OS42" s="100"/>
      <c r="OT42" s="100"/>
      <c r="OU42" s="100"/>
      <c r="OV42" s="100"/>
      <c r="OW42" s="100"/>
      <c r="OX42" s="100"/>
      <c r="OY42" s="100"/>
      <c r="OZ42" s="100"/>
      <c r="PA42" s="100"/>
      <c r="PB42" s="100"/>
      <c r="PC42" s="100"/>
      <c r="PD42" s="100"/>
      <c r="PE42" s="100"/>
      <c r="PF42" s="100"/>
      <c r="PG42" s="100"/>
      <c r="PH42" s="100"/>
      <c r="PI42" s="100"/>
      <c r="PJ42" s="100"/>
      <c r="PK42" s="100"/>
      <c r="PL42" s="100"/>
      <c r="PM42" s="100"/>
      <c r="PN42" s="100"/>
      <c r="PO42" s="100"/>
      <c r="PP42" s="100"/>
      <c r="PQ42" s="100"/>
      <c r="PR42" s="100"/>
      <c r="PS42" s="100"/>
      <c r="PT42" s="100"/>
      <c r="PU42" s="100"/>
      <c r="PV42" s="100"/>
      <c r="PW42" s="100"/>
      <c r="PX42" s="100"/>
      <c r="PY42" s="100"/>
      <c r="PZ42" s="100"/>
      <c r="QA42" s="100"/>
      <c r="QB42" s="100"/>
      <c r="QC42" s="100"/>
      <c r="QD42" s="100"/>
      <c r="QE42" s="100"/>
      <c r="QF42" s="100"/>
      <c r="QG42" s="100"/>
      <c r="QH42" s="100"/>
      <c r="QI42" s="100"/>
      <c r="QJ42" s="100"/>
      <c r="QK42" s="100"/>
      <c r="QL42" s="100"/>
      <c r="QM42" s="100"/>
      <c r="QN42" s="100"/>
      <c r="QO42" s="100"/>
      <c r="QP42" s="100"/>
      <c r="QQ42" s="100"/>
      <c r="QR42" s="100"/>
      <c r="QS42" s="100"/>
      <c r="QT42" s="100"/>
      <c r="QU42" s="100"/>
      <c r="QV42" s="100"/>
      <c r="QW42" s="100"/>
      <c r="QX42" s="100"/>
      <c r="QY42" s="100"/>
      <c r="QZ42" s="100"/>
      <c r="RA42" s="100"/>
      <c r="RB42" s="100"/>
      <c r="RC42" s="100"/>
      <c r="RD42" s="100"/>
      <c r="RE42" s="100"/>
      <c r="RF42" s="100"/>
      <c r="RG42" s="100"/>
      <c r="RH42" s="100"/>
      <c r="RI42" s="100"/>
      <c r="RJ42" s="100"/>
      <c r="RK42" s="100"/>
      <c r="RL42" s="100"/>
      <c r="RM42" s="100"/>
      <c r="RN42" s="100"/>
      <c r="RO42" s="100"/>
      <c r="RP42" s="100"/>
      <c r="RQ42" s="100"/>
      <c r="RR42" s="100"/>
      <c r="RS42" s="100"/>
      <c r="RT42" s="100"/>
      <c r="RU42" s="100"/>
      <c r="RV42" s="100"/>
      <c r="RW42" s="100"/>
      <c r="RX42" s="100"/>
      <c r="RY42" s="100"/>
      <c r="RZ42" s="100"/>
      <c r="SA42" s="100"/>
      <c r="SB42" s="100"/>
      <c r="SC42" s="100"/>
      <c r="SD42" s="100"/>
      <c r="SE42" s="100"/>
      <c r="SF42" s="100"/>
      <c r="SG42" s="100"/>
      <c r="SH42" s="100"/>
      <c r="SI42" s="100"/>
      <c r="SJ42" s="100"/>
      <c r="SK42" s="100"/>
      <c r="SL42" s="100"/>
      <c r="SM42" s="100"/>
      <c r="SN42" s="100"/>
      <c r="SO42" s="100"/>
      <c r="SP42" s="100"/>
      <c r="SQ42" s="100"/>
      <c r="SR42" s="100"/>
      <c r="SS42" s="100"/>
      <c r="ST42" s="100"/>
      <c r="SU42" s="100"/>
      <c r="SV42" s="100"/>
      <c r="SW42" s="100"/>
      <c r="SX42" s="100"/>
      <c r="SY42" s="100"/>
      <c r="SZ42" s="100"/>
      <c r="TA42" s="100"/>
      <c r="TB42" s="100"/>
      <c r="TC42" s="100"/>
      <c r="TD42" s="100"/>
      <c r="TE42" s="100"/>
      <c r="TF42" s="100"/>
      <c r="TG42" s="100"/>
      <c r="TH42" s="100"/>
      <c r="TI42" s="100"/>
      <c r="TJ42" s="100"/>
      <c r="TK42" s="100"/>
      <c r="TL42" s="100"/>
      <c r="TM42" s="100"/>
      <c r="TN42" s="100"/>
      <c r="TO42" s="100"/>
      <c r="TP42" s="100"/>
      <c r="TQ42" s="100"/>
      <c r="TR42" s="100"/>
      <c r="TS42" s="100"/>
      <c r="TT42" s="100"/>
      <c r="TU42" s="100"/>
      <c r="TV42" s="100"/>
      <c r="TW42" s="100"/>
      <c r="TX42" s="100"/>
      <c r="TY42" s="100"/>
      <c r="TZ42" s="100"/>
      <c r="UA42" s="100"/>
      <c r="UB42" s="100"/>
      <c r="UC42" s="100"/>
      <c r="UD42" s="100"/>
      <c r="UE42" s="100"/>
      <c r="UF42" s="100"/>
      <c r="UG42" s="100"/>
      <c r="UH42" s="100"/>
      <c r="UI42" s="100"/>
      <c r="UJ42" s="100"/>
      <c r="UK42" s="100"/>
      <c r="UL42" s="100"/>
      <c r="UM42" s="100"/>
      <c r="UN42" s="100"/>
      <c r="UO42" s="100"/>
      <c r="UP42" s="100"/>
      <c r="UQ42" s="100"/>
      <c r="UR42" s="100"/>
      <c r="US42" s="100"/>
      <c r="UT42" s="100"/>
      <c r="UU42" s="100"/>
      <c r="UV42" s="100"/>
      <c r="UW42" s="100"/>
      <c r="UX42" s="100"/>
      <c r="UY42" s="100"/>
      <c r="UZ42" s="100"/>
      <c r="VA42" s="100"/>
      <c r="VB42" s="100"/>
      <c r="VC42" s="100"/>
      <c r="VD42" s="100"/>
      <c r="VE42" s="100"/>
      <c r="VF42" s="100"/>
      <c r="VG42" s="100"/>
      <c r="VH42" s="100"/>
      <c r="VI42" s="100"/>
      <c r="VJ42" s="100"/>
      <c r="VK42" s="100"/>
      <c r="VL42" s="100"/>
      <c r="VM42" s="100"/>
      <c r="VN42" s="100"/>
      <c r="VO42" s="100"/>
      <c r="VP42" s="100"/>
      <c r="VQ42" s="100"/>
      <c r="VR42" s="100"/>
      <c r="VS42" s="100"/>
      <c r="VT42" s="100"/>
      <c r="VU42" s="100"/>
      <c r="VV42" s="100"/>
      <c r="VW42" s="100"/>
      <c r="VX42" s="100"/>
      <c r="VY42" s="100"/>
      <c r="VZ42" s="100"/>
      <c r="WA42" s="100"/>
      <c r="WB42" s="100"/>
      <c r="WC42" s="100"/>
      <c r="WD42" s="100"/>
      <c r="WE42" s="100"/>
      <c r="WF42" s="100"/>
      <c r="WG42" s="100"/>
      <c r="WH42" s="100"/>
      <c r="WI42" s="100"/>
      <c r="WJ42" s="100"/>
      <c r="WK42" s="100"/>
      <c r="WL42" s="100"/>
      <c r="WM42" s="100"/>
      <c r="WN42" s="100"/>
      <c r="WO42" s="100"/>
      <c r="WP42" s="100"/>
      <c r="WQ42" s="100"/>
      <c r="WR42" s="100"/>
      <c r="WS42" s="100"/>
      <c r="WT42" s="100"/>
      <c r="WU42" s="100"/>
      <c r="WV42" s="100"/>
      <c r="WW42" s="100"/>
      <c r="WX42" s="100"/>
      <c r="WY42" s="100"/>
      <c r="WZ42" s="100"/>
      <c r="XA42" s="100"/>
      <c r="XB42" s="100"/>
      <c r="XC42" s="100"/>
      <c r="XD42" s="100"/>
      <c r="XE42" s="100"/>
      <c r="XF42" s="100"/>
      <c r="XG42" s="100"/>
      <c r="XH42" s="100"/>
      <c r="XI42" s="100"/>
      <c r="XJ42" s="100"/>
      <c r="XK42" s="100"/>
      <c r="XL42" s="100"/>
      <c r="XM42" s="100"/>
      <c r="XN42" s="100"/>
      <c r="XO42" s="100"/>
      <c r="XP42" s="100"/>
      <c r="XQ42" s="100"/>
      <c r="XR42" s="100"/>
      <c r="XS42" s="100"/>
      <c r="XT42" s="100"/>
      <c r="XU42" s="100"/>
      <c r="XV42" s="100"/>
      <c r="XW42" s="100"/>
      <c r="XX42" s="100"/>
      <c r="XY42" s="100"/>
      <c r="XZ42" s="100"/>
      <c r="YA42" s="100"/>
      <c r="YB42" s="100"/>
      <c r="YC42" s="100"/>
      <c r="YD42" s="100"/>
      <c r="YE42" s="100"/>
      <c r="YF42" s="100"/>
      <c r="YG42" s="100"/>
      <c r="YH42" s="100"/>
      <c r="YI42" s="100"/>
      <c r="YJ42" s="100"/>
      <c r="YK42" s="100"/>
      <c r="YL42" s="100"/>
      <c r="YM42" s="100"/>
      <c r="YN42" s="100"/>
      <c r="YO42" s="100"/>
      <c r="YP42" s="100"/>
      <c r="YQ42" s="100"/>
      <c r="YR42" s="100"/>
      <c r="YS42" s="100"/>
      <c r="YT42" s="100"/>
      <c r="YU42" s="100"/>
      <c r="YV42" s="100"/>
      <c r="YW42" s="100"/>
      <c r="YX42" s="100"/>
      <c r="YY42" s="100"/>
      <c r="YZ42" s="100"/>
      <c r="ZA42" s="100"/>
      <c r="ZB42" s="100"/>
      <c r="ZC42" s="100"/>
      <c r="ZD42" s="100"/>
      <c r="ZE42" s="100"/>
      <c r="ZF42" s="100"/>
      <c r="ZG42" s="100"/>
      <c r="ZH42" s="100"/>
      <c r="ZI42" s="100"/>
      <c r="ZJ42" s="100"/>
      <c r="ZK42" s="100"/>
      <c r="ZL42" s="100"/>
      <c r="ZM42" s="100"/>
      <c r="ZN42" s="100"/>
      <c r="ZO42" s="100"/>
      <c r="ZP42" s="100"/>
      <c r="ZQ42" s="100"/>
      <c r="ZR42" s="100"/>
      <c r="ZS42" s="100"/>
      <c r="ZT42" s="100"/>
      <c r="ZU42" s="100"/>
      <c r="ZV42" s="100"/>
      <c r="ZW42" s="100"/>
      <c r="ZX42" s="100"/>
      <c r="ZY42" s="100"/>
      <c r="ZZ42" s="100"/>
    </row>
    <row r="43" spans="1:702" ht="15.95" customHeight="1" x14ac:dyDescent="0.25">
      <c r="A43" s="92">
        <v>74970</v>
      </c>
      <c r="B43" s="92" t="s">
        <v>353</v>
      </c>
      <c r="C43" s="121" t="s">
        <v>354</v>
      </c>
      <c r="D43" s="92">
        <v>7</v>
      </c>
      <c r="E43" s="92">
        <v>3</v>
      </c>
      <c r="F43" s="92" t="s">
        <v>341</v>
      </c>
      <c r="G43" s="92">
        <v>912</v>
      </c>
      <c r="H43" s="92">
        <v>11461</v>
      </c>
      <c r="I43" s="92" t="s">
        <v>355</v>
      </c>
      <c r="J43" s="92">
        <v>3</v>
      </c>
      <c r="K43" s="92" t="s">
        <v>12</v>
      </c>
      <c r="L43" s="93">
        <v>153000</v>
      </c>
      <c r="M43" s="93">
        <v>153000</v>
      </c>
      <c r="N43" s="93">
        <v>0</v>
      </c>
      <c r="O43" s="93">
        <v>153000</v>
      </c>
      <c r="P43" s="93">
        <v>151973.07999999999</v>
      </c>
      <c r="Q43" s="93">
        <v>-1026.9200000000128</v>
      </c>
      <c r="R43" s="94">
        <v>0.99</v>
      </c>
      <c r="S43" s="93">
        <v>0</v>
      </c>
      <c r="T43" s="93">
        <v>0</v>
      </c>
      <c r="U43" s="94">
        <v>0</v>
      </c>
      <c r="V43" s="93">
        <v>0</v>
      </c>
      <c r="W43" s="93">
        <v>0</v>
      </c>
      <c r="X43" s="94">
        <v>0</v>
      </c>
      <c r="Y43" s="93">
        <v>0</v>
      </c>
      <c r="Z43" s="93">
        <v>0</v>
      </c>
      <c r="AA43" s="94">
        <v>0</v>
      </c>
      <c r="AB43" s="93">
        <v>0</v>
      </c>
      <c r="AC43" s="93">
        <v>0</v>
      </c>
      <c r="AD43" s="94">
        <v>0</v>
      </c>
      <c r="AE43" s="93">
        <v>0</v>
      </c>
      <c r="AF43" s="93">
        <v>0</v>
      </c>
      <c r="AG43" s="94">
        <v>0</v>
      </c>
      <c r="AH43" s="93">
        <v>0</v>
      </c>
      <c r="AI43" s="93">
        <v>0</v>
      </c>
      <c r="AJ43" s="94">
        <v>0</v>
      </c>
      <c r="AK43" s="93">
        <v>0</v>
      </c>
      <c r="AL43" s="93">
        <v>0</v>
      </c>
      <c r="AM43" s="94">
        <v>0</v>
      </c>
      <c r="AN43" s="93">
        <v>0</v>
      </c>
      <c r="AO43" s="93">
        <v>0</v>
      </c>
      <c r="AP43" s="94">
        <v>0</v>
      </c>
      <c r="AQ43" s="93">
        <v>0</v>
      </c>
      <c r="AR43" s="93">
        <v>0</v>
      </c>
      <c r="AS43" s="94">
        <v>0</v>
      </c>
      <c r="AT43" s="93">
        <v>0</v>
      </c>
      <c r="AU43" s="93">
        <v>0</v>
      </c>
      <c r="AV43" s="94">
        <v>0</v>
      </c>
      <c r="AW43" s="93">
        <v>0</v>
      </c>
      <c r="AX43" s="93">
        <v>0</v>
      </c>
      <c r="AY43" s="94">
        <v>0</v>
      </c>
      <c r="AZ43" s="93">
        <v>0</v>
      </c>
      <c r="BA43" s="93">
        <v>0</v>
      </c>
      <c r="BB43" s="94">
        <v>0</v>
      </c>
      <c r="BC43" s="93">
        <v>0</v>
      </c>
      <c r="BD43" s="93">
        <v>0</v>
      </c>
      <c r="BE43" s="94">
        <v>0</v>
      </c>
      <c r="BF43" s="93">
        <v>153000</v>
      </c>
      <c r="BG43" s="93">
        <v>151973.07999999999</v>
      </c>
      <c r="BH43" s="94">
        <v>0.99</v>
      </c>
      <c r="BI43" s="93">
        <v>0</v>
      </c>
      <c r="BJ43" s="93">
        <v>0</v>
      </c>
      <c r="BK43" s="94">
        <v>0</v>
      </c>
      <c r="BL43" s="93">
        <v>0</v>
      </c>
      <c r="BM43" s="93">
        <v>0</v>
      </c>
      <c r="BN43" s="94">
        <v>0</v>
      </c>
      <c r="BO43" s="93">
        <v>0</v>
      </c>
      <c r="BP43" s="93">
        <v>0</v>
      </c>
      <c r="BQ43" s="94">
        <v>0</v>
      </c>
      <c r="BR43" s="93">
        <v>0</v>
      </c>
      <c r="BS43" s="93">
        <v>0</v>
      </c>
      <c r="BT43" s="94">
        <v>0</v>
      </c>
      <c r="BU43" s="93">
        <v>0</v>
      </c>
      <c r="BV43" s="93">
        <v>0</v>
      </c>
      <c r="BW43" s="94">
        <v>0</v>
      </c>
      <c r="BX43" s="93">
        <v>0</v>
      </c>
      <c r="BY43" s="93">
        <v>0</v>
      </c>
      <c r="BZ43" s="94">
        <v>0</v>
      </c>
      <c r="CA43" s="93">
        <v>0</v>
      </c>
      <c r="CB43" s="93">
        <v>0</v>
      </c>
      <c r="CC43" s="94">
        <v>0</v>
      </c>
      <c r="CD43" s="93">
        <v>0</v>
      </c>
      <c r="CE43" s="93">
        <v>0</v>
      </c>
      <c r="CF43" s="94">
        <v>0</v>
      </c>
      <c r="CG43" s="93">
        <v>0</v>
      </c>
      <c r="CH43" s="93">
        <v>0</v>
      </c>
      <c r="CI43" s="94">
        <v>0</v>
      </c>
      <c r="CJ43" s="93">
        <v>0</v>
      </c>
      <c r="CK43" s="93">
        <v>0</v>
      </c>
      <c r="CL43" s="94">
        <v>0</v>
      </c>
      <c r="CM43" s="93">
        <v>0</v>
      </c>
      <c r="CN43" s="93">
        <v>0</v>
      </c>
      <c r="CO43" s="94">
        <v>0</v>
      </c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  <c r="EW43" s="93"/>
      <c r="EX43" s="93"/>
      <c r="EY43" s="93"/>
      <c r="EZ43" s="93"/>
      <c r="FA43" s="93"/>
      <c r="FB43" s="93"/>
      <c r="FC43" s="93"/>
      <c r="FD43" s="93"/>
      <c r="FE43" s="93"/>
      <c r="FF43" s="93"/>
      <c r="FG43" s="93"/>
      <c r="FH43" s="93"/>
      <c r="FI43" s="93"/>
      <c r="FJ43" s="93"/>
      <c r="FK43" s="93"/>
      <c r="FL43" s="93"/>
      <c r="FM43" s="93"/>
      <c r="FN43" s="93"/>
      <c r="FO43" s="93"/>
      <c r="FP43" s="93"/>
      <c r="FQ43" s="93"/>
      <c r="FR43" s="93"/>
      <c r="FS43" s="93"/>
      <c r="FT43" s="93"/>
      <c r="FU43" s="93"/>
      <c r="FV43" s="93"/>
      <c r="FW43" s="93"/>
      <c r="FX43" s="93"/>
      <c r="FY43" s="93"/>
      <c r="FZ43" s="93"/>
      <c r="GA43" s="93"/>
      <c r="GB43" s="93"/>
      <c r="GC43" s="93"/>
      <c r="GD43" s="93"/>
      <c r="GE43" s="93"/>
      <c r="GF43" s="93"/>
      <c r="GG43" s="93"/>
      <c r="GH43" s="93"/>
      <c r="GI43" s="93"/>
      <c r="GJ43" s="93"/>
      <c r="GK43" s="93"/>
      <c r="GL43" s="93"/>
      <c r="GM43" s="93"/>
      <c r="GN43" s="93"/>
      <c r="GO43" s="93"/>
      <c r="GP43" s="93"/>
      <c r="GQ43" s="93"/>
      <c r="GR43" s="93"/>
      <c r="GS43" s="93"/>
      <c r="GT43" s="93"/>
      <c r="GU43" s="93"/>
      <c r="GV43" s="93"/>
      <c r="GW43" s="93"/>
      <c r="GX43" s="93"/>
      <c r="GY43" s="93"/>
      <c r="GZ43" s="93"/>
      <c r="HA43" s="93"/>
      <c r="HB43" s="93"/>
      <c r="HC43" s="93"/>
      <c r="HD43" s="93"/>
      <c r="HE43" s="93"/>
      <c r="HF43" s="93"/>
      <c r="HG43" s="93"/>
      <c r="HH43" s="93"/>
      <c r="HI43" s="93"/>
      <c r="HJ43" s="93"/>
      <c r="HK43" s="93"/>
      <c r="HL43" s="93"/>
      <c r="HM43" s="93"/>
      <c r="HN43" s="93"/>
      <c r="HO43" s="93"/>
      <c r="HP43" s="93"/>
      <c r="HQ43" s="93"/>
      <c r="HR43" s="93"/>
      <c r="HS43" s="93"/>
      <c r="HT43" s="93"/>
      <c r="HU43" s="93"/>
      <c r="HV43" s="93"/>
      <c r="HW43" s="93"/>
      <c r="HX43" s="93"/>
      <c r="HY43" s="93"/>
      <c r="HZ43" s="93"/>
      <c r="IA43" s="93"/>
      <c r="IB43" s="93"/>
      <c r="IC43" s="93"/>
      <c r="ID43" s="93"/>
      <c r="IE43" s="93"/>
      <c r="IF43" s="93"/>
      <c r="IG43" s="93"/>
      <c r="IH43" s="93"/>
      <c r="II43" s="93"/>
      <c r="IJ43" s="93"/>
      <c r="IK43" s="93"/>
      <c r="IL43" s="93"/>
      <c r="IM43" s="93"/>
      <c r="IN43" s="93"/>
      <c r="IO43" s="93"/>
      <c r="IP43" s="93"/>
      <c r="IQ43" s="93"/>
      <c r="IR43" s="93"/>
      <c r="IS43" s="93"/>
      <c r="IT43" s="93"/>
      <c r="IU43" s="93"/>
      <c r="IV43" s="93"/>
      <c r="IW43" s="93"/>
      <c r="IX43" s="93"/>
      <c r="IY43" s="93"/>
      <c r="IZ43" s="93"/>
      <c r="JA43" s="93"/>
      <c r="JB43" s="93"/>
      <c r="JC43" s="93"/>
      <c r="JD43" s="93"/>
      <c r="JE43" s="93"/>
      <c r="JF43" s="93"/>
      <c r="JG43" s="93"/>
      <c r="JH43" s="93"/>
      <c r="JI43" s="93"/>
      <c r="JJ43" s="93"/>
      <c r="JK43" s="93"/>
      <c r="JL43" s="93"/>
      <c r="JM43" s="93"/>
      <c r="JN43" s="93"/>
      <c r="JO43" s="93"/>
      <c r="JP43" s="93"/>
      <c r="JQ43" s="93"/>
      <c r="JR43" s="93"/>
      <c r="JS43" s="93"/>
      <c r="JT43" s="93"/>
      <c r="JU43" s="93"/>
      <c r="JV43" s="93"/>
      <c r="JW43" s="93"/>
      <c r="JX43" s="93"/>
      <c r="JY43" s="93"/>
      <c r="JZ43" s="93"/>
      <c r="KA43" s="93"/>
      <c r="KB43" s="93"/>
      <c r="KC43" s="93"/>
      <c r="KD43" s="93"/>
      <c r="KE43" s="93"/>
      <c r="KF43" s="93"/>
      <c r="KG43" s="93"/>
      <c r="KH43" s="93"/>
      <c r="KI43" s="93"/>
      <c r="KJ43" s="93"/>
      <c r="KK43" s="93"/>
      <c r="KL43" s="93"/>
      <c r="KM43" s="93"/>
      <c r="KN43" s="93"/>
      <c r="KO43" s="93"/>
      <c r="KP43" s="93"/>
      <c r="KQ43" s="93"/>
      <c r="KR43" s="93"/>
      <c r="KS43" s="93"/>
      <c r="KT43" s="93"/>
      <c r="KU43" s="93"/>
      <c r="KV43" s="93"/>
      <c r="KW43" s="93"/>
      <c r="KX43" s="93"/>
      <c r="KY43" s="93"/>
      <c r="KZ43" s="93"/>
      <c r="LA43" s="93"/>
      <c r="LB43" s="93"/>
      <c r="LC43" s="93"/>
      <c r="LD43" s="93"/>
      <c r="LE43" s="93"/>
      <c r="LF43" s="93"/>
      <c r="LG43" s="93"/>
      <c r="LH43" s="93"/>
      <c r="LI43" s="93"/>
      <c r="LJ43" s="93"/>
      <c r="LK43" s="93"/>
      <c r="LL43" s="93"/>
      <c r="LM43" s="93"/>
      <c r="LN43" s="93"/>
      <c r="LO43" s="93"/>
      <c r="LP43" s="93"/>
      <c r="LQ43" s="93"/>
      <c r="LR43" s="93"/>
      <c r="LS43" s="93"/>
      <c r="LT43" s="93"/>
      <c r="LU43" s="93"/>
      <c r="LV43" s="93"/>
      <c r="LW43" s="93"/>
      <c r="LX43" s="93"/>
      <c r="LY43" s="93"/>
      <c r="LZ43" s="93"/>
      <c r="MA43" s="93"/>
      <c r="MB43" s="93"/>
      <c r="MC43" s="93"/>
      <c r="MD43" s="93"/>
      <c r="ME43" s="93"/>
      <c r="MF43" s="93"/>
      <c r="MG43" s="93"/>
      <c r="MH43" s="93"/>
      <c r="MI43" s="93"/>
      <c r="MJ43" s="93"/>
      <c r="MK43" s="93"/>
      <c r="ML43" s="93"/>
      <c r="MM43" s="93"/>
      <c r="MN43" s="93"/>
      <c r="MO43" s="93"/>
      <c r="MP43" s="93"/>
      <c r="MQ43" s="93"/>
      <c r="MR43" s="93"/>
      <c r="MS43" s="93"/>
      <c r="MT43" s="93"/>
      <c r="MU43" s="93"/>
      <c r="MV43" s="93"/>
      <c r="MW43" s="93"/>
      <c r="MX43" s="93"/>
      <c r="MY43" s="93"/>
      <c r="MZ43" s="93"/>
      <c r="NA43" s="93"/>
      <c r="NB43" s="93"/>
      <c r="NC43" s="93"/>
      <c r="ND43" s="93"/>
      <c r="NE43" s="93"/>
      <c r="NF43" s="93"/>
      <c r="NG43" s="93"/>
      <c r="NH43" s="93"/>
      <c r="NI43" s="93"/>
      <c r="NJ43" s="93"/>
      <c r="NK43" s="93"/>
      <c r="NL43" s="93"/>
      <c r="NM43" s="93"/>
      <c r="NN43" s="93"/>
      <c r="NO43" s="93"/>
      <c r="NP43" s="93"/>
      <c r="NQ43" s="93"/>
      <c r="NR43" s="93"/>
      <c r="NS43" s="93"/>
      <c r="NT43" s="93"/>
      <c r="NU43" s="93"/>
      <c r="NV43" s="93"/>
      <c r="NW43" s="93"/>
      <c r="NX43" s="93"/>
      <c r="NY43" s="93"/>
      <c r="NZ43" s="93"/>
      <c r="OA43" s="93"/>
      <c r="OB43" s="93"/>
      <c r="OC43" s="93"/>
      <c r="OD43" s="93"/>
      <c r="OE43" s="93"/>
      <c r="OF43" s="93"/>
      <c r="OG43" s="93"/>
      <c r="OH43" s="93"/>
      <c r="OI43" s="93"/>
      <c r="OJ43" s="93"/>
      <c r="OK43" s="93"/>
      <c r="OL43" s="93"/>
      <c r="OM43" s="93"/>
      <c r="ON43" s="93"/>
      <c r="OO43" s="93"/>
      <c r="OP43" s="93"/>
      <c r="OQ43" s="93"/>
      <c r="OR43" s="93"/>
      <c r="OS43" s="93"/>
      <c r="OT43" s="93"/>
      <c r="OU43" s="93"/>
      <c r="OV43" s="93"/>
      <c r="OW43" s="93"/>
      <c r="OX43" s="93"/>
      <c r="OY43" s="93"/>
      <c r="OZ43" s="93"/>
      <c r="PA43" s="93"/>
      <c r="PB43" s="93"/>
      <c r="PC43" s="93"/>
      <c r="PD43" s="93"/>
      <c r="PE43" s="93"/>
      <c r="PF43" s="93"/>
      <c r="PG43" s="93"/>
      <c r="PH43" s="93"/>
      <c r="PI43" s="93"/>
      <c r="PJ43" s="93"/>
      <c r="PK43" s="93"/>
      <c r="PL43" s="93"/>
      <c r="PM43" s="93"/>
      <c r="PN43" s="93"/>
      <c r="PO43" s="93"/>
      <c r="PP43" s="93"/>
      <c r="PQ43" s="93"/>
      <c r="PR43" s="93"/>
      <c r="PS43" s="93"/>
      <c r="PT43" s="93"/>
      <c r="PU43" s="93"/>
      <c r="PV43" s="93"/>
      <c r="PW43" s="93"/>
      <c r="PX43" s="93"/>
      <c r="PY43" s="93"/>
      <c r="PZ43" s="93"/>
      <c r="QA43" s="93"/>
      <c r="QB43" s="93"/>
      <c r="QC43" s="93"/>
      <c r="QD43" s="93"/>
      <c r="QE43" s="93"/>
      <c r="QF43" s="93"/>
      <c r="QG43" s="93"/>
      <c r="QH43" s="93"/>
      <c r="QI43" s="93"/>
      <c r="QJ43" s="93"/>
      <c r="QK43" s="93"/>
      <c r="QL43" s="93"/>
      <c r="QM43" s="93"/>
      <c r="QN43" s="93"/>
      <c r="QO43" s="93"/>
      <c r="QP43" s="93"/>
      <c r="QQ43" s="93"/>
      <c r="QR43" s="93"/>
      <c r="QS43" s="93"/>
      <c r="QT43" s="93"/>
      <c r="QU43" s="93"/>
      <c r="QV43" s="93"/>
      <c r="QW43" s="93"/>
      <c r="QX43" s="93"/>
      <c r="QY43" s="93"/>
      <c r="QZ43" s="93"/>
      <c r="RA43" s="93"/>
      <c r="RB43" s="93"/>
      <c r="RC43" s="93"/>
      <c r="RD43" s="93"/>
      <c r="RE43" s="93"/>
      <c r="RF43" s="93"/>
      <c r="RG43" s="93"/>
      <c r="RH43" s="93"/>
      <c r="RI43" s="93"/>
      <c r="RJ43" s="93"/>
      <c r="RK43" s="93"/>
      <c r="RL43" s="93"/>
      <c r="RM43" s="93"/>
      <c r="RN43" s="93"/>
      <c r="RO43" s="93"/>
      <c r="RP43" s="93"/>
      <c r="RQ43" s="93"/>
      <c r="RR43" s="93"/>
      <c r="RS43" s="93"/>
      <c r="RT43" s="93"/>
      <c r="RU43" s="93"/>
      <c r="RV43" s="93"/>
      <c r="RW43" s="93"/>
      <c r="RX43" s="93"/>
      <c r="RY43" s="93"/>
      <c r="RZ43" s="93"/>
      <c r="SA43" s="93"/>
      <c r="SB43" s="93"/>
      <c r="SC43" s="93"/>
      <c r="SD43" s="93"/>
      <c r="SE43" s="93"/>
      <c r="SF43" s="93"/>
      <c r="SG43" s="93"/>
      <c r="SH43" s="93"/>
      <c r="SI43" s="93"/>
      <c r="SJ43" s="93"/>
      <c r="SK43" s="93"/>
      <c r="SL43" s="93"/>
      <c r="SM43" s="93"/>
      <c r="SN43" s="93"/>
      <c r="SO43" s="93"/>
      <c r="SP43" s="93"/>
      <c r="SQ43" s="93"/>
      <c r="SR43" s="93"/>
      <c r="SS43" s="93"/>
      <c r="ST43" s="93"/>
      <c r="SU43" s="93"/>
      <c r="SV43" s="93"/>
      <c r="SW43" s="93"/>
      <c r="SX43" s="93"/>
      <c r="SY43" s="93"/>
      <c r="SZ43" s="93"/>
      <c r="TA43" s="93"/>
      <c r="TB43" s="93"/>
      <c r="TC43" s="93"/>
      <c r="TD43" s="93"/>
      <c r="TE43" s="93"/>
      <c r="TF43" s="93"/>
      <c r="TG43" s="93"/>
      <c r="TH43" s="93"/>
      <c r="TI43" s="93"/>
      <c r="TJ43" s="93"/>
      <c r="TK43" s="93"/>
      <c r="TL43" s="93"/>
      <c r="TM43" s="93"/>
      <c r="TN43" s="93"/>
      <c r="TO43" s="93"/>
      <c r="TP43" s="93"/>
      <c r="TQ43" s="93"/>
      <c r="TR43" s="93"/>
      <c r="TS43" s="93"/>
      <c r="TT43" s="93"/>
      <c r="TU43" s="93"/>
      <c r="TV43" s="93"/>
      <c r="TW43" s="93"/>
      <c r="TX43" s="93"/>
      <c r="TY43" s="93"/>
      <c r="TZ43" s="93"/>
      <c r="UA43" s="93"/>
      <c r="UB43" s="93"/>
      <c r="UC43" s="93"/>
      <c r="UD43" s="93"/>
      <c r="UE43" s="93"/>
      <c r="UF43" s="93"/>
      <c r="UG43" s="93"/>
      <c r="UH43" s="93"/>
      <c r="UI43" s="93"/>
      <c r="UJ43" s="93"/>
      <c r="UK43" s="93"/>
      <c r="UL43" s="93"/>
      <c r="UM43" s="93"/>
      <c r="UN43" s="93"/>
      <c r="UO43" s="93"/>
      <c r="UP43" s="93"/>
      <c r="UQ43" s="93"/>
      <c r="UR43" s="93"/>
      <c r="US43" s="93"/>
      <c r="UT43" s="93"/>
      <c r="UU43" s="93"/>
      <c r="UV43" s="93"/>
      <c r="UW43" s="93"/>
      <c r="UX43" s="93"/>
      <c r="UY43" s="93"/>
      <c r="UZ43" s="93"/>
      <c r="VA43" s="93"/>
      <c r="VB43" s="93"/>
      <c r="VC43" s="93"/>
      <c r="VD43" s="93"/>
      <c r="VE43" s="93"/>
      <c r="VF43" s="93"/>
      <c r="VG43" s="93"/>
      <c r="VH43" s="93"/>
      <c r="VI43" s="93"/>
      <c r="VJ43" s="93"/>
      <c r="VK43" s="93"/>
      <c r="VL43" s="93"/>
      <c r="VM43" s="93"/>
      <c r="VN43" s="93"/>
      <c r="VO43" s="93"/>
      <c r="VP43" s="93"/>
      <c r="VQ43" s="93"/>
      <c r="VR43" s="93"/>
      <c r="VS43" s="93"/>
      <c r="VT43" s="93"/>
      <c r="VU43" s="93"/>
      <c r="VV43" s="93"/>
      <c r="VW43" s="93"/>
      <c r="VX43" s="93"/>
      <c r="VY43" s="93"/>
      <c r="VZ43" s="93"/>
      <c r="WA43" s="93"/>
      <c r="WB43" s="93"/>
      <c r="WC43" s="93"/>
      <c r="WD43" s="93"/>
      <c r="WE43" s="93"/>
      <c r="WF43" s="93"/>
      <c r="WG43" s="93"/>
      <c r="WH43" s="93"/>
      <c r="WI43" s="93"/>
      <c r="WJ43" s="93"/>
      <c r="WK43" s="93"/>
      <c r="WL43" s="93"/>
      <c r="WM43" s="93"/>
      <c r="WN43" s="93"/>
      <c r="WO43" s="93"/>
      <c r="WP43" s="93"/>
      <c r="WQ43" s="93"/>
      <c r="WR43" s="93"/>
      <c r="WS43" s="93"/>
      <c r="WT43" s="93"/>
      <c r="WU43" s="93"/>
      <c r="WV43" s="93"/>
      <c r="WW43" s="93"/>
      <c r="WX43" s="93"/>
      <c r="WY43" s="93"/>
      <c r="WZ43" s="93"/>
      <c r="XA43" s="93"/>
      <c r="XB43" s="93"/>
      <c r="XC43" s="93"/>
      <c r="XD43" s="93"/>
      <c r="XE43" s="93"/>
      <c r="XF43" s="93"/>
      <c r="XG43" s="93"/>
      <c r="XH43" s="93"/>
      <c r="XI43" s="93"/>
      <c r="XJ43" s="93"/>
      <c r="XK43" s="93"/>
      <c r="XL43" s="93"/>
      <c r="XM43" s="93"/>
      <c r="XN43" s="93"/>
      <c r="XO43" s="93"/>
      <c r="XP43" s="93"/>
      <c r="XQ43" s="93"/>
      <c r="XR43" s="93"/>
      <c r="XS43" s="93"/>
      <c r="XT43" s="93"/>
      <c r="XU43" s="93"/>
      <c r="XV43" s="93"/>
      <c r="XW43" s="93"/>
      <c r="XX43" s="93"/>
      <c r="XY43" s="93"/>
      <c r="XZ43" s="93"/>
      <c r="YA43" s="93"/>
      <c r="YB43" s="93"/>
      <c r="YC43" s="93"/>
      <c r="YD43" s="93"/>
      <c r="YE43" s="93"/>
      <c r="YF43" s="93"/>
      <c r="YG43" s="93"/>
      <c r="YH43" s="93"/>
      <c r="YI43" s="93"/>
      <c r="YJ43" s="93"/>
      <c r="YK43" s="93"/>
      <c r="YL43" s="93"/>
      <c r="YM43" s="93"/>
      <c r="YN43" s="93"/>
      <c r="YO43" s="93"/>
      <c r="YP43" s="93"/>
      <c r="YQ43" s="93"/>
      <c r="YR43" s="93"/>
      <c r="YS43" s="93"/>
      <c r="YT43" s="93"/>
      <c r="YU43" s="93"/>
      <c r="YV43" s="93"/>
      <c r="YW43" s="93"/>
      <c r="YX43" s="93"/>
      <c r="YY43" s="93"/>
      <c r="YZ43" s="93"/>
      <c r="ZA43" s="93"/>
      <c r="ZB43" s="93"/>
      <c r="ZC43" s="93"/>
      <c r="ZD43" s="93"/>
      <c r="ZE43" s="93"/>
      <c r="ZF43" s="93"/>
      <c r="ZG43" s="93"/>
      <c r="ZH43" s="93"/>
      <c r="ZI43" s="93"/>
      <c r="ZJ43" s="93"/>
      <c r="ZK43" s="93"/>
      <c r="ZL43" s="93"/>
      <c r="ZM43" s="93"/>
      <c r="ZN43" s="93"/>
      <c r="ZO43" s="93"/>
      <c r="ZP43" s="93"/>
      <c r="ZQ43" s="93"/>
      <c r="ZR43" s="93"/>
      <c r="ZS43" s="93"/>
      <c r="ZT43" s="93"/>
      <c r="ZU43" s="93"/>
      <c r="ZV43" s="93"/>
      <c r="ZW43" s="93"/>
      <c r="ZX43" s="93"/>
      <c r="ZY43" s="93"/>
      <c r="ZZ43" s="93"/>
    </row>
    <row r="44" spans="1:702" s="131" customFormat="1" ht="15.95" customHeight="1" x14ac:dyDescent="0.25">
      <c r="A44" s="127">
        <v>74975</v>
      </c>
      <c r="B44" s="127" t="s">
        <v>353</v>
      </c>
      <c r="C44" s="128" t="s">
        <v>354</v>
      </c>
      <c r="D44" s="127">
        <v>7</v>
      </c>
      <c r="E44" s="127">
        <v>3</v>
      </c>
      <c r="F44" s="127" t="s">
        <v>341</v>
      </c>
      <c r="G44" s="127">
        <v>912</v>
      </c>
      <c r="H44" s="127">
        <v>11461</v>
      </c>
      <c r="I44" s="127" t="s">
        <v>355</v>
      </c>
      <c r="J44" s="127">
        <v>31</v>
      </c>
      <c r="K44" s="127" t="s">
        <v>13</v>
      </c>
      <c r="L44" s="129">
        <v>153000</v>
      </c>
      <c r="M44" s="129">
        <v>153000</v>
      </c>
      <c r="N44" s="129">
        <v>0</v>
      </c>
      <c r="O44" s="129">
        <v>153000</v>
      </c>
      <c r="P44" s="129">
        <v>151973.07999999999</v>
      </c>
      <c r="Q44" s="129">
        <v>-1026.9200000000128</v>
      </c>
      <c r="R44" s="130">
        <v>0.99</v>
      </c>
      <c r="S44" s="129">
        <v>0</v>
      </c>
      <c r="T44" s="129">
        <v>0</v>
      </c>
      <c r="U44" s="130">
        <v>0</v>
      </c>
      <c r="V44" s="129">
        <v>0</v>
      </c>
      <c r="W44" s="129">
        <v>0</v>
      </c>
      <c r="X44" s="130">
        <v>0</v>
      </c>
      <c r="Y44" s="129">
        <v>0</v>
      </c>
      <c r="Z44" s="129">
        <v>0</v>
      </c>
      <c r="AA44" s="130">
        <v>0</v>
      </c>
      <c r="AB44" s="129">
        <v>0</v>
      </c>
      <c r="AC44" s="129">
        <v>0</v>
      </c>
      <c r="AD44" s="130">
        <v>0</v>
      </c>
      <c r="AE44" s="129">
        <v>0</v>
      </c>
      <c r="AF44" s="129">
        <v>0</v>
      </c>
      <c r="AG44" s="130">
        <v>0</v>
      </c>
      <c r="AH44" s="129">
        <v>0</v>
      </c>
      <c r="AI44" s="129">
        <v>0</v>
      </c>
      <c r="AJ44" s="130">
        <v>0</v>
      </c>
      <c r="AK44" s="129">
        <v>0</v>
      </c>
      <c r="AL44" s="129">
        <v>0</v>
      </c>
      <c r="AM44" s="130">
        <v>0</v>
      </c>
      <c r="AN44" s="129">
        <v>0</v>
      </c>
      <c r="AO44" s="129">
        <v>0</v>
      </c>
      <c r="AP44" s="130">
        <v>0</v>
      </c>
      <c r="AQ44" s="129">
        <v>0</v>
      </c>
      <c r="AR44" s="129">
        <v>0</v>
      </c>
      <c r="AS44" s="130">
        <v>0</v>
      </c>
      <c r="AT44" s="129">
        <v>0</v>
      </c>
      <c r="AU44" s="129">
        <v>0</v>
      </c>
      <c r="AV44" s="130">
        <v>0</v>
      </c>
      <c r="AW44" s="129">
        <v>0</v>
      </c>
      <c r="AX44" s="129">
        <v>0</v>
      </c>
      <c r="AY44" s="130">
        <v>0</v>
      </c>
      <c r="AZ44" s="129">
        <v>0</v>
      </c>
      <c r="BA44" s="129">
        <v>0</v>
      </c>
      <c r="BB44" s="130">
        <v>0</v>
      </c>
      <c r="BC44" s="129">
        <v>0</v>
      </c>
      <c r="BD44" s="129">
        <v>0</v>
      </c>
      <c r="BE44" s="130">
        <v>0</v>
      </c>
      <c r="BF44" s="129">
        <v>153000</v>
      </c>
      <c r="BG44" s="129">
        <v>151973.07999999999</v>
      </c>
      <c r="BH44" s="130">
        <v>0.99</v>
      </c>
      <c r="BI44" s="129">
        <v>0</v>
      </c>
      <c r="BJ44" s="129">
        <v>0</v>
      </c>
      <c r="BK44" s="130">
        <v>0</v>
      </c>
      <c r="BL44" s="129">
        <v>0</v>
      </c>
      <c r="BM44" s="129">
        <v>0</v>
      </c>
      <c r="BN44" s="130">
        <v>0</v>
      </c>
      <c r="BO44" s="129">
        <v>0</v>
      </c>
      <c r="BP44" s="129">
        <v>0</v>
      </c>
      <c r="BQ44" s="130">
        <v>0</v>
      </c>
      <c r="BR44" s="129">
        <v>0</v>
      </c>
      <c r="BS44" s="129">
        <v>0</v>
      </c>
      <c r="BT44" s="130">
        <v>0</v>
      </c>
      <c r="BU44" s="129">
        <v>0</v>
      </c>
      <c r="BV44" s="129">
        <v>0</v>
      </c>
      <c r="BW44" s="130">
        <v>0</v>
      </c>
      <c r="BX44" s="129">
        <v>0</v>
      </c>
      <c r="BY44" s="129">
        <v>0</v>
      </c>
      <c r="BZ44" s="130">
        <v>0</v>
      </c>
      <c r="CA44" s="129">
        <v>0</v>
      </c>
      <c r="CB44" s="129">
        <v>0</v>
      </c>
      <c r="CC44" s="130">
        <v>0</v>
      </c>
      <c r="CD44" s="129">
        <v>0</v>
      </c>
      <c r="CE44" s="129">
        <v>0</v>
      </c>
      <c r="CF44" s="130">
        <v>0</v>
      </c>
      <c r="CG44" s="129">
        <v>0</v>
      </c>
      <c r="CH44" s="129">
        <v>0</v>
      </c>
      <c r="CI44" s="130">
        <v>0</v>
      </c>
      <c r="CJ44" s="129">
        <v>0</v>
      </c>
      <c r="CK44" s="129">
        <v>0</v>
      </c>
      <c r="CL44" s="130">
        <v>0</v>
      </c>
      <c r="CM44" s="129">
        <v>0</v>
      </c>
      <c r="CN44" s="129">
        <v>0</v>
      </c>
      <c r="CO44" s="130">
        <v>0</v>
      </c>
      <c r="CP44" s="129"/>
      <c r="CQ44" s="129"/>
      <c r="CR44" s="129"/>
      <c r="CS44" s="129"/>
      <c r="CT44" s="129"/>
      <c r="CU44" s="129"/>
      <c r="CV44" s="129"/>
      <c r="CW44" s="129"/>
      <c r="CX44" s="129"/>
      <c r="CY44" s="129"/>
      <c r="CZ44" s="129"/>
      <c r="DA44" s="129"/>
      <c r="DB44" s="129"/>
      <c r="DC44" s="129"/>
      <c r="DD44" s="129"/>
      <c r="DE44" s="129"/>
      <c r="DF44" s="129"/>
      <c r="DG44" s="129"/>
      <c r="DH44" s="129"/>
      <c r="DI44" s="129"/>
      <c r="DJ44" s="129"/>
      <c r="DK44" s="129"/>
      <c r="DL44" s="129"/>
      <c r="DM44" s="129"/>
      <c r="DN44" s="129"/>
      <c r="DO44" s="129"/>
      <c r="DP44" s="129"/>
      <c r="DQ44" s="129"/>
      <c r="DR44" s="129"/>
      <c r="DS44" s="129"/>
      <c r="DT44" s="129"/>
      <c r="DU44" s="129"/>
      <c r="DV44" s="129"/>
      <c r="DW44" s="129"/>
      <c r="DX44" s="129"/>
      <c r="DY44" s="129"/>
      <c r="DZ44" s="129"/>
      <c r="EA44" s="129"/>
      <c r="EB44" s="129"/>
      <c r="EC44" s="129"/>
      <c r="ED44" s="129"/>
      <c r="EE44" s="129"/>
      <c r="EF44" s="129"/>
      <c r="EG44" s="129"/>
      <c r="EH44" s="129"/>
      <c r="EI44" s="129"/>
      <c r="EJ44" s="129"/>
      <c r="EK44" s="129"/>
      <c r="EL44" s="129"/>
      <c r="EM44" s="129"/>
      <c r="EN44" s="129"/>
      <c r="EO44" s="129"/>
      <c r="EP44" s="129"/>
      <c r="EQ44" s="129"/>
      <c r="ER44" s="129"/>
      <c r="ES44" s="129"/>
      <c r="ET44" s="129"/>
      <c r="EU44" s="129"/>
      <c r="EV44" s="129"/>
      <c r="EW44" s="129"/>
      <c r="EX44" s="129"/>
      <c r="EY44" s="129"/>
      <c r="EZ44" s="129"/>
      <c r="FA44" s="129"/>
      <c r="FB44" s="129"/>
      <c r="FC44" s="129"/>
      <c r="FD44" s="129"/>
      <c r="FE44" s="129"/>
      <c r="FF44" s="129"/>
      <c r="FG44" s="129"/>
      <c r="FH44" s="129"/>
      <c r="FI44" s="129"/>
      <c r="FJ44" s="129"/>
      <c r="FK44" s="129"/>
      <c r="FL44" s="129"/>
      <c r="FM44" s="129"/>
      <c r="FN44" s="129"/>
      <c r="FO44" s="129"/>
      <c r="FP44" s="129"/>
      <c r="FQ44" s="129"/>
      <c r="FR44" s="129"/>
      <c r="FS44" s="129"/>
      <c r="FT44" s="129"/>
      <c r="FU44" s="129"/>
      <c r="FV44" s="129"/>
      <c r="FW44" s="129"/>
      <c r="FX44" s="129"/>
      <c r="FY44" s="129"/>
      <c r="FZ44" s="129"/>
      <c r="GA44" s="129"/>
      <c r="GB44" s="129"/>
      <c r="GC44" s="129"/>
      <c r="GD44" s="129"/>
      <c r="GE44" s="129"/>
      <c r="GF44" s="129"/>
      <c r="GG44" s="129"/>
      <c r="GH44" s="129"/>
      <c r="GI44" s="129"/>
      <c r="GJ44" s="129"/>
      <c r="GK44" s="129"/>
      <c r="GL44" s="129"/>
      <c r="GM44" s="129"/>
      <c r="GN44" s="129"/>
      <c r="GO44" s="129"/>
      <c r="GP44" s="129"/>
      <c r="GQ44" s="129"/>
      <c r="GR44" s="129"/>
      <c r="GS44" s="129"/>
      <c r="GT44" s="129"/>
      <c r="GU44" s="129"/>
      <c r="GV44" s="129"/>
      <c r="GW44" s="129"/>
      <c r="GX44" s="129"/>
      <c r="GY44" s="129"/>
      <c r="GZ44" s="129"/>
      <c r="HA44" s="129"/>
      <c r="HB44" s="129"/>
      <c r="HC44" s="129"/>
      <c r="HD44" s="129"/>
      <c r="HE44" s="129"/>
      <c r="HF44" s="129"/>
      <c r="HG44" s="129"/>
      <c r="HH44" s="129"/>
      <c r="HI44" s="129"/>
      <c r="HJ44" s="129"/>
      <c r="HK44" s="129"/>
      <c r="HL44" s="129"/>
      <c r="HM44" s="129"/>
      <c r="HN44" s="129"/>
      <c r="HO44" s="129"/>
      <c r="HP44" s="129"/>
      <c r="HQ44" s="129"/>
      <c r="HR44" s="129"/>
      <c r="HS44" s="129"/>
      <c r="HT44" s="129"/>
      <c r="HU44" s="129"/>
      <c r="HV44" s="129"/>
      <c r="HW44" s="129"/>
      <c r="HX44" s="129"/>
      <c r="HY44" s="129"/>
      <c r="HZ44" s="129"/>
      <c r="IA44" s="129"/>
      <c r="IB44" s="129"/>
      <c r="IC44" s="129"/>
      <c r="ID44" s="129"/>
      <c r="IE44" s="129"/>
      <c r="IF44" s="129"/>
      <c r="IG44" s="129"/>
      <c r="IH44" s="129"/>
      <c r="II44" s="129"/>
      <c r="IJ44" s="129"/>
      <c r="IK44" s="129"/>
      <c r="IL44" s="129"/>
      <c r="IM44" s="129"/>
      <c r="IN44" s="129"/>
      <c r="IO44" s="129"/>
      <c r="IP44" s="129"/>
      <c r="IQ44" s="129"/>
      <c r="IR44" s="129"/>
      <c r="IS44" s="129"/>
      <c r="IT44" s="129"/>
      <c r="IU44" s="129"/>
      <c r="IV44" s="129"/>
      <c r="IW44" s="129"/>
      <c r="IX44" s="129"/>
      <c r="IY44" s="129"/>
      <c r="IZ44" s="129"/>
      <c r="JA44" s="129"/>
      <c r="JB44" s="129"/>
      <c r="JC44" s="129"/>
      <c r="JD44" s="129"/>
      <c r="JE44" s="129"/>
      <c r="JF44" s="129"/>
      <c r="JG44" s="129"/>
      <c r="JH44" s="129"/>
      <c r="JI44" s="129"/>
      <c r="JJ44" s="129"/>
      <c r="JK44" s="129"/>
      <c r="JL44" s="129"/>
      <c r="JM44" s="129"/>
      <c r="JN44" s="129"/>
      <c r="JO44" s="129"/>
      <c r="JP44" s="129"/>
      <c r="JQ44" s="129"/>
      <c r="JR44" s="129"/>
      <c r="JS44" s="129"/>
      <c r="JT44" s="129"/>
      <c r="JU44" s="129"/>
      <c r="JV44" s="129"/>
      <c r="JW44" s="129"/>
      <c r="JX44" s="129"/>
      <c r="JY44" s="129"/>
      <c r="JZ44" s="129"/>
      <c r="KA44" s="129"/>
      <c r="KB44" s="129"/>
      <c r="KC44" s="129"/>
      <c r="KD44" s="129"/>
      <c r="KE44" s="129"/>
      <c r="KF44" s="129"/>
      <c r="KG44" s="129"/>
      <c r="KH44" s="129"/>
      <c r="KI44" s="129"/>
      <c r="KJ44" s="129"/>
      <c r="KK44" s="129"/>
      <c r="KL44" s="129"/>
      <c r="KM44" s="129"/>
      <c r="KN44" s="129"/>
      <c r="KO44" s="129"/>
      <c r="KP44" s="129"/>
      <c r="KQ44" s="129"/>
      <c r="KR44" s="129"/>
      <c r="KS44" s="129"/>
      <c r="KT44" s="129"/>
      <c r="KU44" s="129"/>
      <c r="KV44" s="129"/>
      <c r="KW44" s="129"/>
      <c r="KX44" s="129"/>
      <c r="KY44" s="129"/>
      <c r="KZ44" s="129"/>
      <c r="LA44" s="129"/>
      <c r="LB44" s="129"/>
      <c r="LC44" s="129"/>
      <c r="LD44" s="129"/>
      <c r="LE44" s="129"/>
      <c r="LF44" s="129"/>
      <c r="LG44" s="129"/>
      <c r="LH44" s="129"/>
      <c r="LI44" s="129"/>
      <c r="LJ44" s="129"/>
      <c r="LK44" s="129"/>
      <c r="LL44" s="129"/>
      <c r="LM44" s="129"/>
      <c r="LN44" s="129"/>
      <c r="LO44" s="129"/>
      <c r="LP44" s="129"/>
      <c r="LQ44" s="129"/>
      <c r="LR44" s="129"/>
      <c r="LS44" s="129"/>
      <c r="LT44" s="129"/>
      <c r="LU44" s="129"/>
      <c r="LV44" s="129"/>
      <c r="LW44" s="129"/>
      <c r="LX44" s="129"/>
      <c r="LY44" s="129"/>
      <c r="LZ44" s="129"/>
      <c r="MA44" s="129"/>
      <c r="MB44" s="129"/>
      <c r="MC44" s="129"/>
      <c r="MD44" s="129"/>
      <c r="ME44" s="129"/>
      <c r="MF44" s="129"/>
      <c r="MG44" s="129"/>
      <c r="MH44" s="129"/>
      <c r="MI44" s="129"/>
      <c r="MJ44" s="129"/>
      <c r="MK44" s="129"/>
      <c r="ML44" s="129"/>
      <c r="MM44" s="129"/>
      <c r="MN44" s="129"/>
      <c r="MO44" s="129"/>
      <c r="MP44" s="129"/>
      <c r="MQ44" s="129"/>
      <c r="MR44" s="129"/>
      <c r="MS44" s="129"/>
      <c r="MT44" s="129"/>
      <c r="MU44" s="129"/>
      <c r="MV44" s="129"/>
      <c r="MW44" s="129"/>
      <c r="MX44" s="129"/>
      <c r="MY44" s="129"/>
      <c r="MZ44" s="129"/>
      <c r="NA44" s="129"/>
      <c r="NB44" s="129"/>
      <c r="NC44" s="129"/>
      <c r="ND44" s="129"/>
      <c r="NE44" s="129"/>
      <c r="NF44" s="129"/>
      <c r="NG44" s="129"/>
      <c r="NH44" s="129"/>
      <c r="NI44" s="129"/>
      <c r="NJ44" s="129"/>
      <c r="NK44" s="129"/>
      <c r="NL44" s="129"/>
      <c r="NM44" s="129"/>
      <c r="NN44" s="129"/>
      <c r="NO44" s="129"/>
      <c r="NP44" s="129"/>
      <c r="NQ44" s="129"/>
      <c r="NR44" s="129"/>
      <c r="NS44" s="129"/>
      <c r="NT44" s="129"/>
      <c r="NU44" s="129"/>
      <c r="NV44" s="129"/>
      <c r="NW44" s="129"/>
      <c r="NX44" s="129"/>
      <c r="NY44" s="129"/>
      <c r="NZ44" s="129"/>
      <c r="OA44" s="129"/>
      <c r="OB44" s="129"/>
      <c r="OC44" s="129"/>
      <c r="OD44" s="129"/>
      <c r="OE44" s="129"/>
      <c r="OF44" s="129"/>
      <c r="OG44" s="129"/>
      <c r="OH44" s="129"/>
      <c r="OI44" s="129"/>
      <c r="OJ44" s="129"/>
      <c r="OK44" s="129"/>
      <c r="OL44" s="129"/>
      <c r="OM44" s="129"/>
      <c r="ON44" s="129"/>
      <c r="OO44" s="129"/>
      <c r="OP44" s="129"/>
      <c r="OQ44" s="129"/>
      <c r="OR44" s="129"/>
      <c r="OS44" s="129"/>
      <c r="OT44" s="129"/>
      <c r="OU44" s="129"/>
      <c r="OV44" s="129"/>
      <c r="OW44" s="129"/>
      <c r="OX44" s="129"/>
      <c r="OY44" s="129"/>
      <c r="OZ44" s="129"/>
      <c r="PA44" s="129"/>
      <c r="PB44" s="129"/>
      <c r="PC44" s="129"/>
      <c r="PD44" s="129"/>
      <c r="PE44" s="129"/>
      <c r="PF44" s="129"/>
      <c r="PG44" s="129"/>
      <c r="PH44" s="129"/>
      <c r="PI44" s="129"/>
      <c r="PJ44" s="129"/>
      <c r="PK44" s="129"/>
      <c r="PL44" s="129"/>
      <c r="PM44" s="129"/>
      <c r="PN44" s="129"/>
      <c r="PO44" s="129"/>
      <c r="PP44" s="129"/>
      <c r="PQ44" s="129"/>
      <c r="PR44" s="129"/>
      <c r="PS44" s="129"/>
      <c r="PT44" s="129"/>
      <c r="PU44" s="129"/>
      <c r="PV44" s="129"/>
      <c r="PW44" s="129"/>
      <c r="PX44" s="129"/>
      <c r="PY44" s="129"/>
      <c r="PZ44" s="129"/>
      <c r="QA44" s="129"/>
      <c r="QB44" s="129"/>
      <c r="QC44" s="129"/>
      <c r="QD44" s="129"/>
      <c r="QE44" s="129"/>
      <c r="QF44" s="129"/>
      <c r="QG44" s="129"/>
      <c r="QH44" s="129"/>
      <c r="QI44" s="129"/>
      <c r="QJ44" s="129"/>
      <c r="QK44" s="129"/>
      <c r="QL44" s="129"/>
      <c r="QM44" s="129"/>
      <c r="QN44" s="129"/>
      <c r="QO44" s="129"/>
      <c r="QP44" s="129"/>
      <c r="QQ44" s="129"/>
      <c r="QR44" s="129"/>
      <c r="QS44" s="129"/>
      <c r="QT44" s="129"/>
      <c r="QU44" s="129"/>
      <c r="QV44" s="129"/>
      <c r="QW44" s="129"/>
      <c r="QX44" s="129"/>
      <c r="QY44" s="129"/>
      <c r="QZ44" s="129"/>
      <c r="RA44" s="129"/>
      <c r="RB44" s="129"/>
      <c r="RC44" s="129"/>
      <c r="RD44" s="129"/>
      <c r="RE44" s="129"/>
      <c r="RF44" s="129"/>
      <c r="RG44" s="129"/>
      <c r="RH44" s="129"/>
      <c r="RI44" s="129"/>
      <c r="RJ44" s="129"/>
      <c r="RK44" s="129"/>
      <c r="RL44" s="129"/>
      <c r="RM44" s="129"/>
      <c r="RN44" s="129"/>
      <c r="RO44" s="129"/>
      <c r="RP44" s="129"/>
      <c r="RQ44" s="129"/>
      <c r="RR44" s="129"/>
      <c r="RS44" s="129"/>
      <c r="RT44" s="129"/>
      <c r="RU44" s="129"/>
      <c r="RV44" s="129"/>
      <c r="RW44" s="129"/>
      <c r="RX44" s="129"/>
      <c r="RY44" s="129"/>
      <c r="RZ44" s="129"/>
      <c r="SA44" s="129"/>
      <c r="SB44" s="129"/>
      <c r="SC44" s="129"/>
      <c r="SD44" s="129"/>
      <c r="SE44" s="129"/>
      <c r="SF44" s="129"/>
      <c r="SG44" s="129"/>
      <c r="SH44" s="129"/>
      <c r="SI44" s="129"/>
      <c r="SJ44" s="129"/>
      <c r="SK44" s="129"/>
      <c r="SL44" s="129"/>
      <c r="SM44" s="129"/>
      <c r="SN44" s="129"/>
      <c r="SO44" s="129"/>
      <c r="SP44" s="129"/>
      <c r="SQ44" s="129"/>
      <c r="SR44" s="129"/>
      <c r="SS44" s="129"/>
      <c r="ST44" s="129"/>
      <c r="SU44" s="129"/>
      <c r="SV44" s="129"/>
      <c r="SW44" s="129"/>
      <c r="SX44" s="129"/>
      <c r="SY44" s="129"/>
      <c r="SZ44" s="129"/>
      <c r="TA44" s="129"/>
      <c r="TB44" s="129"/>
      <c r="TC44" s="129"/>
      <c r="TD44" s="129"/>
      <c r="TE44" s="129"/>
      <c r="TF44" s="129"/>
      <c r="TG44" s="129"/>
      <c r="TH44" s="129"/>
      <c r="TI44" s="129"/>
      <c r="TJ44" s="129"/>
      <c r="TK44" s="129"/>
      <c r="TL44" s="129"/>
      <c r="TM44" s="129"/>
      <c r="TN44" s="129"/>
      <c r="TO44" s="129"/>
      <c r="TP44" s="129"/>
      <c r="TQ44" s="129"/>
      <c r="TR44" s="129"/>
      <c r="TS44" s="129"/>
      <c r="TT44" s="129"/>
      <c r="TU44" s="129"/>
      <c r="TV44" s="129"/>
      <c r="TW44" s="129"/>
      <c r="TX44" s="129"/>
      <c r="TY44" s="129"/>
      <c r="TZ44" s="129"/>
      <c r="UA44" s="129"/>
      <c r="UB44" s="129"/>
      <c r="UC44" s="129"/>
      <c r="UD44" s="129"/>
      <c r="UE44" s="129"/>
      <c r="UF44" s="129"/>
      <c r="UG44" s="129"/>
      <c r="UH44" s="129"/>
      <c r="UI44" s="129"/>
      <c r="UJ44" s="129"/>
      <c r="UK44" s="129"/>
      <c r="UL44" s="129"/>
      <c r="UM44" s="129"/>
      <c r="UN44" s="129"/>
      <c r="UO44" s="129"/>
      <c r="UP44" s="129"/>
      <c r="UQ44" s="129"/>
      <c r="UR44" s="129"/>
      <c r="US44" s="129"/>
      <c r="UT44" s="129"/>
      <c r="UU44" s="129"/>
      <c r="UV44" s="129"/>
      <c r="UW44" s="129"/>
      <c r="UX44" s="129"/>
      <c r="UY44" s="129"/>
      <c r="UZ44" s="129"/>
      <c r="VA44" s="129"/>
      <c r="VB44" s="129"/>
      <c r="VC44" s="129"/>
      <c r="VD44" s="129"/>
      <c r="VE44" s="129"/>
      <c r="VF44" s="129"/>
      <c r="VG44" s="129"/>
      <c r="VH44" s="129"/>
      <c r="VI44" s="129"/>
      <c r="VJ44" s="129"/>
      <c r="VK44" s="129"/>
      <c r="VL44" s="129"/>
      <c r="VM44" s="129"/>
      <c r="VN44" s="129"/>
      <c r="VO44" s="129"/>
      <c r="VP44" s="129"/>
      <c r="VQ44" s="129"/>
      <c r="VR44" s="129"/>
      <c r="VS44" s="129"/>
      <c r="VT44" s="129"/>
      <c r="VU44" s="129"/>
      <c r="VV44" s="129"/>
      <c r="VW44" s="129"/>
      <c r="VX44" s="129"/>
      <c r="VY44" s="129"/>
      <c r="VZ44" s="129"/>
      <c r="WA44" s="129"/>
      <c r="WB44" s="129"/>
      <c r="WC44" s="129"/>
      <c r="WD44" s="129"/>
      <c r="WE44" s="129"/>
      <c r="WF44" s="129"/>
      <c r="WG44" s="129"/>
      <c r="WH44" s="129"/>
      <c r="WI44" s="129"/>
      <c r="WJ44" s="129"/>
      <c r="WK44" s="129"/>
      <c r="WL44" s="129"/>
      <c r="WM44" s="129"/>
      <c r="WN44" s="129"/>
      <c r="WO44" s="129"/>
      <c r="WP44" s="129"/>
      <c r="WQ44" s="129"/>
      <c r="WR44" s="129"/>
      <c r="WS44" s="129"/>
      <c r="WT44" s="129"/>
      <c r="WU44" s="129"/>
      <c r="WV44" s="129"/>
      <c r="WW44" s="129"/>
      <c r="WX44" s="129"/>
      <c r="WY44" s="129"/>
      <c r="WZ44" s="129"/>
      <c r="XA44" s="129"/>
      <c r="XB44" s="129"/>
      <c r="XC44" s="129"/>
      <c r="XD44" s="129"/>
      <c r="XE44" s="129"/>
      <c r="XF44" s="129"/>
      <c r="XG44" s="129"/>
      <c r="XH44" s="129"/>
      <c r="XI44" s="129"/>
      <c r="XJ44" s="129"/>
      <c r="XK44" s="129"/>
      <c r="XL44" s="129"/>
      <c r="XM44" s="129"/>
      <c r="XN44" s="129"/>
      <c r="XO44" s="129"/>
      <c r="XP44" s="129"/>
      <c r="XQ44" s="129"/>
      <c r="XR44" s="129"/>
      <c r="XS44" s="129"/>
      <c r="XT44" s="129"/>
      <c r="XU44" s="129"/>
      <c r="XV44" s="129"/>
      <c r="XW44" s="129"/>
      <c r="XX44" s="129"/>
      <c r="XY44" s="129"/>
      <c r="XZ44" s="129"/>
      <c r="YA44" s="129"/>
      <c r="YB44" s="129"/>
      <c r="YC44" s="129"/>
      <c r="YD44" s="129"/>
      <c r="YE44" s="129"/>
      <c r="YF44" s="129"/>
      <c r="YG44" s="129"/>
      <c r="YH44" s="129"/>
      <c r="YI44" s="129"/>
      <c r="YJ44" s="129"/>
      <c r="YK44" s="129"/>
      <c r="YL44" s="129"/>
      <c r="YM44" s="129"/>
      <c r="YN44" s="129"/>
      <c r="YO44" s="129"/>
      <c r="YP44" s="129"/>
      <c r="YQ44" s="129"/>
      <c r="YR44" s="129"/>
      <c r="YS44" s="129"/>
      <c r="YT44" s="129"/>
      <c r="YU44" s="129"/>
      <c r="YV44" s="129"/>
      <c r="YW44" s="129"/>
      <c r="YX44" s="129"/>
      <c r="YY44" s="129"/>
      <c r="YZ44" s="129"/>
      <c r="ZA44" s="129"/>
      <c r="ZB44" s="129"/>
      <c r="ZC44" s="129"/>
      <c r="ZD44" s="129"/>
      <c r="ZE44" s="129"/>
      <c r="ZF44" s="129"/>
      <c r="ZG44" s="129"/>
      <c r="ZH44" s="129"/>
      <c r="ZI44" s="129"/>
      <c r="ZJ44" s="129"/>
      <c r="ZK44" s="129"/>
      <c r="ZL44" s="129"/>
      <c r="ZM44" s="129"/>
      <c r="ZN44" s="129"/>
      <c r="ZO44" s="129"/>
      <c r="ZP44" s="129"/>
      <c r="ZQ44" s="129"/>
      <c r="ZR44" s="129"/>
      <c r="ZS44" s="129"/>
      <c r="ZT44" s="129"/>
      <c r="ZU44" s="129"/>
      <c r="ZV44" s="129"/>
      <c r="ZW44" s="129"/>
      <c r="ZX44" s="129"/>
      <c r="ZY44" s="129"/>
      <c r="ZZ44" s="129"/>
    </row>
    <row r="45" spans="1:702" ht="15.95" hidden="1" customHeight="1" x14ac:dyDescent="0.25">
      <c r="A45" s="92">
        <v>74980</v>
      </c>
      <c r="B45" s="92" t="s">
        <v>353</v>
      </c>
      <c r="C45" s="121" t="s">
        <v>354</v>
      </c>
      <c r="D45" s="92">
        <v>7</v>
      </c>
      <c r="E45" s="92">
        <v>3</v>
      </c>
      <c r="F45" s="92" t="s">
        <v>341</v>
      </c>
      <c r="G45" s="92">
        <v>912</v>
      </c>
      <c r="H45" s="92">
        <v>11461</v>
      </c>
      <c r="I45" s="92" t="s">
        <v>355</v>
      </c>
      <c r="J45" s="92">
        <v>311</v>
      </c>
      <c r="K45" s="92" t="s">
        <v>332</v>
      </c>
      <c r="L45" s="93">
        <v>128800</v>
      </c>
      <c r="M45" s="93">
        <v>128800</v>
      </c>
      <c r="N45" s="93">
        <v>0</v>
      </c>
      <c r="O45" s="93">
        <v>128800</v>
      </c>
      <c r="P45" s="93">
        <v>127873.89</v>
      </c>
      <c r="Q45" s="93">
        <v>-926.11000000000058</v>
      </c>
      <c r="R45" s="94">
        <v>0.99</v>
      </c>
      <c r="S45" s="93">
        <v>0</v>
      </c>
      <c r="T45" s="93">
        <v>0</v>
      </c>
      <c r="U45" s="94">
        <v>0</v>
      </c>
      <c r="V45" s="93">
        <v>0</v>
      </c>
      <c r="W45" s="93">
        <v>0</v>
      </c>
      <c r="X45" s="94">
        <v>0</v>
      </c>
      <c r="Y45" s="93">
        <v>0</v>
      </c>
      <c r="Z45" s="93">
        <v>0</v>
      </c>
      <c r="AA45" s="94">
        <v>0</v>
      </c>
      <c r="AB45" s="93">
        <v>0</v>
      </c>
      <c r="AC45" s="93">
        <v>0</v>
      </c>
      <c r="AD45" s="94">
        <v>0</v>
      </c>
      <c r="AE45" s="93">
        <v>0</v>
      </c>
      <c r="AF45" s="93">
        <v>0</v>
      </c>
      <c r="AG45" s="94">
        <v>0</v>
      </c>
      <c r="AH45" s="93">
        <v>0</v>
      </c>
      <c r="AI45" s="93">
        <v>0</v>
      </c>
      <c r="AJ45" s="94">
        <v>0</v>
      </c>
      <c r="AK45" s="93">
        <v>0</v>
      </c>
      <c r="AL45" s="93">
        <v>0</v>
      </c>
      <c r="AM45" s="94">
        <v>0</v>
      </c>
      <c r="AN45" s="93">
        <v>0</v>
      </c>
      <c r="AO45" s="93">
        <v>0</v>
      </c>
      <c r="AP45" s="94">
        <v>0</v>
      </c>
      <c r="AQ45" s="93">
        <v>0</v>
      </c>
      <c r="AR45" s="93">
        <v>0</v>
      </c>
      <c r="AS45" s="94">
        <v>0</v>
      </c>
      <c r="AT45" s="93">
        <v>0</v>
      </c>
      <c r="AU45" s="93">
        <v>0</v>
      </c>
      <c r="AV45" s="94">
        <v>0</v>
      </c>
      <c r="AW45" s="93">
        <v>0</v>
      </c>
      <c r="AX45" s="93">
        <v>0</v>
      </c>
      <c r="AY45" s="94">
        <v>0</v>
      </c>
      <c r="AZ45" s="93">
        <v>0</v>
      </c>
      <c r="BA45" s="93">
        <v>0</v>
      </c>
      <c r="BB45" s="94">
        <v>0</v>
      </c>
      <c r="BC45" s="93">
        <v>0</v>
      </c>
      <c r="BD45" s="93">
        <v>0</v>
      </c>
      <c r="BE45" s="94">
        <v>0</v>
      </c>
      <c r="BF45" s="93">
        <v>128800</v>
      </c>
      <c r="BG45" s="93">
        <v>127873.89</v>
      </c>
      <c r="BH45" s="94">
        <v>0.99</v>
      </c>
      <c r="BI45" s="93">
        <v>0</v>
      </c>
      <c r="BJ45" s="93">
        <v>0</v>
      </c>
      <c r="BK45" s="94">
        <v>0</v>
      </c>
      <c r="BL45" s="93">
        <v>0</v>
      </c>
      <c r="BM45" s="93">
        <v>0</v>
      </c>
      <c r="BN45" s="94">
        <v>0</v>
      </c>
      <c r="BO45" s="93">
        <v>0</v>
      </c>
      <c r="BP45" s="93">
        <v>0</v>
      </c>
      <c r="BQ45" s="94">
        <v>0</v>
      </c>
      <c r="BR45" s="93">
        <v>0</v>
      </c>
      <c r="BS45" s="93">
        <v>0</v>
      </c>
      <c r="BT45" s="94">
        <v>0</v>
      </c>
      <c r="BU45" s="93">
        <v>0</v>
      </c>
      <c r="BV45" s="93">
        <v>0</v>
      </c>
      <c r="BW45" s="94">
        <v>0</v>
      </c>
      <c r="BX45" s="93">
        <v>0</v>
      </c>
      <c r="BY45" s="93">
        <v>0</v>
      </c>
      <c r="BZ45" s="94">
        <v>0</v>
      </c>
      <c r="CA45" s="93">
        <v>0</v>
      </c>
      <c r="CB45" s="93">
        <v>0</v>
      </c>
      <c r="CC45" s="94">
        <v>0</v>
      </c>
      <c r="CD45" s="93">
        <v>0</v>
      </c>
      <c r="CE45" s="93">
        <v>0</v>
      </c>
      <c r="CF45" s="94">
        <v>0</v>
      </c>
      <c r="CG45" s="93">
        <v>0</v>
      </c>
      <c r="CH45" s="93">
        <v>0</v>
      </c>
      <c r="CI45" s="94">
        <v>0</v>
      </c>
      <c r="CJ45" s="93">
        <v>0</v>
      </c>
      <c r="CK45" s="93">
        <v>0</v>
      </c>
      <c r="CL45" s="94">
        <v>0</v>
      </c>
      <c r="CM45" s="93">
        <v>0</v>
      </c>
      <c r="CN45" s="93">
        <v>0</v>
      </c>
      <c r="CO45" s="94">
        <v>0</v>
      </c>
      <c r="CP45" s="93"/>
      <c r="CQ45" s="93"/>
      <c r="CR45" s="93"/>
      <c r="CS45" s="93"/>
      <c r="CT45" s="93"/>
      <c r="CU45" s="93"/>
      <c r="CV45" s="93"/>
      <c r="CW45" s="93"/>
      <c r="CX45" s="93"/>
      <c r="CY45" s="93"/>
      <c r="CZ45" s="93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  <c r="EW45" s="93"/>
      <c r="EX45" s="93"/>
      <c r="EY45" s="93"/>
      <c r="EZ45" s="93"/>
      <c r="FA45" s="93"/>
      <c r="FB45" s="93"/>
      <c r="FC45" s="93"/>
      <c r="FD45" s="93"/>
      <c r="FE45" s="93"/>
      <c r="FF45" s="93"/>
      <c r="FG45" s="93"/>
      <c r="FH45" s="93"/>
      <c r="FI45" s="93"/>
      <c r="FJ45" s="93"/>
      <c r="FK45" s="93"/>
      <c r="FL45" s="93"/>
      <c r="FM45" s="93"/>
      <c r="FN45" s="93"/>
      <c r="FO45" s="93"/>
      <c r="FP45" s="93"/>
      <c r="FQ45" s="93"/>
      <c r="FR45" s="93"/>
      <c r="FS45" s="93"/>
      <c r="FT45" s="93"/>
      <c r="FU45" s="93"/>
      <c r="FV45" s="93"/>
      <c r="FW45" s="93"/>
      <c r="FX45" s="93"/>
      <c r="FY45" s="93"/>
      <c r="FZ45" s="93"/>
      <c r="GA45" s="93"/>
      <c r="GB45" s="93"/>
      <c r="GC45" s="93"/>
      <c r="GD45" s="93"/>
      <c r="GE45" s="93"/>
      <c r="GF45" s="93"/>
      <c r="GG45" s="93"/>
      <c r="GH45" s="93"/>
      <c r="GI45" s="93"/>
      <c r="GJ45" s="93"/>
      <c r="GK45" s="93"/>
      <c r="GL45" s="93"/>
      <c r="GM45" s="93"/>
      <c r="GN45" s="93"/>
      <c r="GO45" s="93"/>
      <c r="GP45" s="93"/>
      <c r="GQ45" s="93"/>
      <c r="GR45" s="93"/>
      <c r="GS45" s="93"/>
      <c r="GT45" s="93"/>
      <c r="GU45" s="93"/>
      <c r="GV45" s="93"/>
      <c r="GW45" s="93"/>
      <c r="GX45" s="93"/>
      <c r="GY45" s="93"/>
      <c r="GZ45" s="93"/>
      <c r="HA45" s="93"/>
      <c r="HB45" s="93"/>
      <c r="HC45" s="93"/>
      <c r="HD45" s="93"/>
      <c r="HE45" s="93"/>
      <c r="HF45" s="93"/>
      <c r="HG45" s="93"/>
      <c r="HH45" s="93"/>
      <c r="HI45" s="93"/>
      <c r="HJ45" s="93"/>
      <c r="HK45" s="93"/>
      <c r="HL45" s="93"/>
      <c r="HM45" s="93"/>
      <c r="HN45" s="93"/>
      <c r="HO45" s="93"/>
      <c r="HP45" s="93"/>
      <c r="HQ45" s="93"/>
      <c r="HR45" s="93"/>
      <c r="HS45" s="93"/>
      <c r="HT45" s="93"/>
      <c r="HU45" s="93"/>
      <c r="HV45" s="93"/>
      <c r="HW45" s="93"/>
      <c r="HX45" s="93"/>
      <c r="HY45" s="93"/>
      <c r="HZ45" s="93"/>
      <c r="IA45" s="93"/>
      <c r="IB45" s="93"/>
      <c r="IC45" s="93"/>
      <c r="ID45" s="93"/>
      <c r="IE45" s="93"/>
      <c r="IF45" s="93"/>
      <c r="IG45" s="93"/>
      <c r="IH45" s="93"/>
      <c r="II45" s="93"/>
      <c r="IJ45" s="93"/>
      <c r="IK45" s="93"/>
      <c r="IL45" s="93"/>
      <c r="IM45" s="93"/>
      <c r="IN45" s="93"/>
      <c r="IO45" s="93"/>
      <c r="IP45" s="93"/>
      <c r="IQ45" s="93"/>
      <c r="IR45" s="93"/>
      <c r="IS45" s="93"/>
      <c r="IT45" s="93"/>
      <c r="IU45" s="93"/>
      <c r="IV45" s="93"/>
      <c r="IW45" s="93"/>
      <c r="IX45" s="93"/>
      <c r="IY45" s="93"/>
      <c r="IZ45" s="93"/>
      <c r="JA45" s="93"/>
      <c r="JB45" s="93"/>
      <c r="JC45" s="93"/>
      <c r="JD45" s="93"/>
      <c r="JE45" s="93"/>
      <c r="JF45" s="93"/>
      <c r="JG45" s="93"/>
      <c r="JH45" s="93"/>
      <c r="JI45" s="93"/>
      <c r="JJ45" s="93"/>
      <c r="JK45" s="93"/>
      <c r="JL45" s="93"/>
      <c r="JM45" s="93"/>
      <c r="JN45" s="93"/>
      <c r="JO45" s="93"/>
      <c r="JP45" s="93"/>
      <c r="JQ45" s="93"/>
      <c r="JR45" s="93"/>
      <c r="JS45" s="93"/>
      <c r="JT45" s="93"/>
      <c r="JU45" s="93"/>
      <c r="JV45" s="93"/>
      <c r="JW45" s="93"/>
      <c r="JX45" s="93"/>
      <c r="JY45" s="93"/>
      <c r="JZ45" s="93"/>
      <c r="KA45" s="93"/>
      <c r="KB45" s="93"/>
      <c r="KC45" s="93"/>
      <c r="KD45" s="93"/>
      <c r="KE45" s="93"/>
      <c r="KF45" s="93"/>
      <c r="KG45" s="93"/>
      <c r="KH45" s="93"/>
      <c r="KI45" s="93"/>
      <c r="KJ45" s="93"/>
      <c r="KK45" s="93"/>
      <c r="KL45" s="93"/>
      <c r="KM45" s="93"/>
      <c r="KN45" s="93"/>
      <c r="KO45" s="93"/>
      <c r="KP45" s="93"/>
      <c r="KQ45" s="93"/>
      <c r="KR45" s="93"/>
      <c r="KS45" s="93"/>
      <c r="KT45" s="93"/>
      <c r="KU45" s="93"/>
      <c r="KV45" s="93"/>
      <c r="KW45" s="93"/>
      <c r="KX45" s="93"/>
      <c r="KY45" s="93"/>
      <c r="KZ45" s="93"/>
      <c r="LA45" s="93"/>
      <c r="LB45" s="93"/>
      <c r="LC45" s="93"/>
      <c r="LD45" s="93"/>
      <c r="LE45" s="93"/>
      <c r="LF45" s="93"/>
      <c r="LG45" s="93"/>
      <c r="LH45" s="93"/>
      <c r="LI45" s="93"/>
      <c r="LJ45" s="93"/>
      <c r="LK45" s="93"/>
      <c r="LL45" s="93"/>
      <c r="LM45" s="93"/>
      <c r="LN45" s="93"/>
      <c r="LO45" s="93"/>
      <c r="LP45" s="93"/>
      <c r="LQ45" s="93"/>
      <c r="LR45" s="93"/>
      <c r="LS45" s="93"/>
      <c r="LT45" s="93"/>
      <c r="LU45" s="93"/>
      <c r="LV45" s="93"/>
      <c r="LW45" s="93"/>
      <c r="LX45" s="93"/>
      <c r="LY45" s="93"/>
      <c r="LZ45" s="93"/>
      <c r="MA45" s="93"/>
      <c r="MB45" s="93"/>
      <c r="MC45" s="93"/>
      <c r="MD45" s="93"/>
      <c r="ME45" s="93"/>
      <c r="MF45" s="93"/>
      <c r="MG45" s="93"/>
      <c r="MH45" s="93"/>
      <c r="MI45" s="93"/>
      <c r="MJ45" s="93"/>
      <c r="MK45" s="93"/>
      <c r="ML45" s="93"/>
      <c r="MM45" s="93"/>
      <c r="MN45" s="93"/>
      <c r="MO45" s="93"/>
      <c r="MP45" s="93"/>
      <c r="MQ45" s="93"/>
      <c r="MR45" s="93"/>
      <c r="MS45" s="93"/>
      <c r="MT45" s="93"/>
      <c r="MU45" s="93"/>
      <c r="MV45" s="93"/>
      <c r="MW45" s="93"/>
      <c r="MX45" s="93"/>
      <c r="MY45" s="93"/>
      <c r="MZ45" s="93"/>
      <c r="NA45" s="93"/>
      <c r="NB45" s="93"/>
      <c r="NC45" s="93"/>
      <c r="ND45" s="93"/>
      <c r="NE45" s="93"/>
      <c r="NF45" s="93"/>
      <c r="NG45" s="93"/>
      <c r="NH45" s="93"/>
      <c r="NI45" s="93"/>
      <c r="NJ45" s="93"/>
      <c r="NK45" s="93"/>
      <c r="NL45" s="93"/>
      <c r="NM45" s="93"/>
      <c r="NN45" s="93"/>
      <c r="NO45" s="93"/>
      <c r="NP45" s="93"/>
      <c r="NQ45" s="93"/>
      <c r="NR45" s="93"/>
      <c r="NS45" s="93"/>
      <c r="NT45" s="93"/>
      <c r="NU45" s="93"/>
      <c r="NV45" s="93"/>
      <c r="NW45" s="93"/>
      <c r="NX45" s="93"/>
      <c r="NY45" s="93"/>
      <c r="NZ45" s="93"/>
      <c r="OA45" s="93"/>
      <c r="OB45" s="93"/>
      <c r="OC45" s="93"/>
      <c r="OD45" s="93"/>
      <c r="OE45" s="93"/>
      <c r="OF45" s="93"/>
      <c r="OG45" s="93"/>
      <c r="OH45" s="93"/>
      <c r="OI45" s="93"/>
      <c r="OJ45" s="93"/>
      <c r="OK45" s="93"/>
      <c r="OL45" s="93"/>
      <c r="OM45" s="93"/>
      <c r="ON45" s="93"/>
      <c r="OO45" s="93"/>
      <c r="OP45" s="93"/>
      <c r="OQ45" s="93"/>
      <c r="OR45" s="93"/>
      <c r="OS45" s="93"/>
      <c r="OT45" s="93"/>
      <c r="OU45" s="93"/>
      <c r="OV45" s="93"/>
      <c r="OW45" s="93"/>
      <c r="OX45" s="93"/>
      <c r="OY45" s="93"/>
      <c r="OZ45" s="93"/>
      <c r="PA45" s="93"/>
      <c r="PB45" s="93"/>
      <c r="PC45" s="93"/>
      <c r="PD45" s="93"/>
      <c r="PE45" s="93"/>
      <c r="PF45" s="93"/>
      <c r="PG45" s="93"/>
      <c r="PH45" s="93"/>
      <c r="PI45" s="93"/>
      <c r="PJ45" s="93"/>
      <c r="PK45" s="93"/>
      <c r="PL45" s="93"/>
      <c r="PM45" s="93"/>
      <c r="PN45" s="93"/>
      <c r="PO45" s="93"/>
      <c r="PP45" s="93"/>
      <c r="PQ45" s="93"/>
      <c r="PR45" s="93"/>
      <c r="PS45" s="93"/>
      <c r="PT45" s="93"/>
      <c r="PU45" s="93"/>
      <c r="PV45" s="93"/>
      <c r="PW45" s="93"/>
      <c r="PX45" s="93"/>
      <c r="PY45" s="93"/>
      <c r="PZ45" s="93"/>
      <c r="QA45" s="93"/>
      <c r="QB45" s="93"/>
      <c r="QC45" s="93"/>
      <c r="QD45" s="93"/>
      <c r="QE45" s="93"/>
      <c r="QF45" s="93"/>
      <c r="QG45" s="93"/>
      <c r="QH45" s="93"/>
      <c r="QI45" s="93"/>
      <c r="QJ45" s="93"/>
      <c r="QK45" s="93"/>
      <c r="QL45" s="93"/>
      <c r="QM45" s="93"/>
      <c r="QN45" s="93"/>
      <c r="QO45" s="93"/>
      <c r="QP45" s="93"/>
      <c r="QQ45" s="93"/>
      <c r="QR45" s="93"/>
      <c r="QS45" s="93"/>
      <c r="QT45" s="93"/>
      <c r="QU45" s="93"/>
      <c r="QV45" s="93"/>
      <c r="QW45" s="93"/>
      <c r="QX45" s="93"/>
      <c r="QY45" s="93"/>
      <c r="QZ45" s="93"/>
      <c r="RA45" s="93"/>
      <c r="RB45" s="93"/>
      <c r="RC45" s="93"/>
      <c r="RD45" s="93"/>
      <c r="RE45" s="93"/>
      <c r="RF45" s="93"/>
      <c r="RG45" s="93"/>
      <c r="RH45" s="93"/>
      <c r="RI45" s="93"/>
      <c r="RJ45" s="93"/>
      <c r="RK45" s="93"/>
      <c r="RL45" s="93"/>
      <c r="RM45" s="93"/>
      <c r="RN45" s="93"/>
      <c r="RO45" s="93"/>
      <c r="RP45" s="93"/>
      <c r="RQ45" s="93"/>
      <c r="RR45" s="93"/>
      <c r="RS45" s="93"/>
      <c r="RT45" s="93"/>
      <c r="RU45" s="93"/>
      <c r="RV45" s="93"/>
      <c r="RW45" s="93"/>
      <c r="RX45" s="93"/>
      <c r="RY45" s="93"/>
      <c r="RZ45" s="93"/>
      <c r="SA45" s="93"/>
      <c r="SB45" s="93"/>
      <c r="SC45" s="93"/>
      <c r="SD45" s="93"/>
      <c r="SE45" s="93"/>
      <c r="SF45" s="93"/>
      <c r="SG45" s="93"/>
      <c r="SH45" s="93"/>
      <c r="SI45" s="93"/>
      <c r="SJ45" s="93"/>
      <c r="SK45" s="93"/>
      <c r="SL45" s="93"/>
      <c r="SM45" s="93"/>
      <c r="SN45" s="93"/>
      <c r="SO45" s="93"/>
      <c r="SP45" s="93"/>
      <c r="SQ45" s="93"/>
      <c r="SR45" s="93"/>
      <c r="SS45" s="93"/>
      <c r="ST45" s="93"/>
      <c r="SU45" s="93"/>
      <c r="SV45" s="93"/>
      <c r="SW45" s="93"/>
      <c r="SX45" s="93"/>
      <c r="SY45" s="93"/>
      <c r="SZ45" s="93"/>
      <c r="TA45" s="93"/>
      <c r="TB45" s="93"/>
      <c r="TC45" s="93"/>
      <c r="TD45" s="93"/>
      <c r="TE45" s="93"/>
      <c r="TF45" s="93"/>
      <c r="TG45" s="93"/>
      <c r="TH45" s="93"/>
      <c r="TI45" s="93"/>
      <c r="TJ45" s="93"/>
      <c r="TK45" s="93"/>
      <c r="TL45" s="93"/>
      <c r="TM45" s="93"/>
      <c r="TN45" s="93"/>
      <c r="TO45" s="93"/>
      <c r="TP45" s="93"/>
      <c r="TQ45" s="93"/>
      <c r="TR45" s="93"/>
      <c r="TS45" s="93"/>
      <c r="TT45" s="93"/>
      <c r="TU45" s="93"/>
      <c r="TV45" s="93"/>
      <c r="TW45" s="93"/>
      <c r="TX45" s="93"/>
      <c r="TY45" s="93"/>
      <c r="TZ45" s="93"/>
      <c r="UA45" s="93"/>
      <c r="UB45" s="93"/>
      <c r="UC45" s="93"/>
      <c r="UD45" s="93"/>
      <c r="UE45" s="93"/>
      <c r="UF45" s="93"/>
      <c r="UG45" s="93"/>
      <c r="UH45" s="93"/>
      <c r="UI45" s="93"/>
      <c r="UJ45" s="93"/>
      <c r="UK45" s="93"/>
      <c r="UL45" s="93"/>
      <c r="UM45" s="93"/>
      <c r="UN45" s="93"/>
      <c r="UO45" s="93"/>
      <c r="UP45" s="93"/>
      <c r="UQ45" s="93"/>
      <c r="UR45" s="93"/>
      <c r="US45" s="93"/>
      <c r="UT45" s="93"/>
      <c r="UU45" s="93"/>
      <c r="UV45" s="93"/>
      <c r="UW45" s="93"/>
      <c r="UX45" s="93"/>
      <c r="UY45" s="93"/>
      <c r="UZ45" s="93"/>
      <c r="VA45" s="93"/>
      <c r="VB45" s="93"/>
      <c r="VC45" s="93"/>
      <c r="VD45" s="93"/>
      <c r="VE45" s="93"/>
      <c r="VF45" s="93"/>
      <c r="VG45" s="93"/>
      <c r="VH45" s="93"/>
      <c r="VI45" s="93"/>
      <c r="VJ45" s="93"/>
      <c r="VK45" s="93"/>
      <c r="VL45" s="93"/>
      <c r="VM45" s="93"/>
      <c r="VN45" s="93"/>
      <c r="VO45" s="93"/>
      <c r="VP45" s="93"/>
      <c r="VQ45" s="93"/>
      <c r="VR45" s="93"/>
      <c r="VS45" s="93"/>
      <c r="VT45" s="93"/>
      <c r="VU45" s="93"/>
      <c r="VV45" s="93"/>
      <c r="VW45" s="93"/>
      <c r="VX45" s="93"/>
      <c r="VY45" s="93"/>
      <c r="VZ45" s="93"/>
      <c r="WA45" s="93"/>
      <c r="WB45" s="93"/>
      <c r="WC45" s="93"/>
      <c r="WD45" s="93"/>
      <c r="WE45" s="93"/>
      <c r="WF45" s="93"/>
      <c r="WG45" s="93"/>
      <c r="WH45" s="93"/>
      <c r="WI45" s="93"/>
      <c r="WJ45" s="93"/>
      <c r="WK45" s="93"/>
      <c r="WL45" s="93"/>
      <c r="WM45" s="93"/>
      <c r="WN45" s="93"/>
      <c r="WO45" s="93"/>
      <c r="WP45" s="93"/>
      <c r="WQ45" s="93"/>
      <c r="WR45" s="93"/>
      <c r="WS45" s="93"/>
      <c r="WT45" s="93"/>
      <c r="WU45" s="93"/>
      <c r="WV45" s="93"/>
      <c r="WW45" s="93"/>
      <c r="WX45" s="93"/>
      <c r="WY45" s="93"/>
      <c r="WZ45" s="93"/>
      <c r="XA45" s="93"/>
      <c r="XB45" s="93"/>
      <c r="XC45" s="93"/>
      <c r="XD45" s="93"/>
      <c r="XE45" s="93"/>
      <c r="XF45" s="93"/>
      <c r="XG45" s="93"/>
      <c r="XH45" s="93"/>
      <c r="XI45" s="93"/>
      <c r="XJ45" s="93"/>
      <c r="XK45" s="93"/>
      <c r="XL45" s="93"/>
      <c r="XM45" s="93"/>
      <c r="XN45" s="93"/>
      <c r="XO45" s="93"/>
      <c r="XP45" s="93"/>
      <c r="XQ45" s="93"/>
      <c r="XR45" s="93"/>
      <c r="XS45" s="93"/>
      <c r="XT45" s="93"/>
      <c r="XU45" s="93"/>
      <c r="XV45" s="93"/>
      <c r="XW45" s="93"/>
      <c r="XX45" s="93"/>
      <c r="XY45" s="93"/>
      <c r="XZ45" s="93"/>
      <c r="YA45" s="93"/>
      <c r="YB45" s="93"/>
      <c r="YC45" s="93"/>
      <c r="YD45" s="93"/>
      <c r="YE45" s="93"/>
      <c r="YF45" s="93"/>
      <c r="YG45" s="93"/>
      <c r="YH45" s="93"/>
      <c r="YI45" s="93"/>
      <c r="YJ45" s="93"/>
      <c r="YK45" s="93"/>
      <c r="YL45" s="93"/>
      <c r="YM45" s="93"/>
      <c r="YN45" s="93"/>
      <c r="YO45" s="93"/>
      <c r="YP45" s="93"/>
      <c r="YQ45" s="93"/>
      <c r="YR45" s="93"/>
      <c r="YS45" s="93"/>
      <c r="YT45" s="93"/>
      <c r="YU45" s="93"/>
      <c r="YV45" s="93"/>
      <c r="YW45" s="93"/>
      <c r="YX45" s="93"/>
      <c r="YY45" s="93"/>
      <c r="YZ45" s="93"/>
      <c r="ZA45" s="93"/>
      <c r="ZB45" s="93"/>
      <c r="ZC45" s="93"/>
      <c r="ZD45" s="93"/>
      <c r="ZE45" s="93"/>
      <c r="ZF45" s="93"/>
      <c r="ZG45" s="93"/>
      <c r="ZH45" s="93"/>
      <c r="ZI45" s="93"/>
      <c r="ZJ45" s="93"/>
      <c r="ZK45" s="93"/>
      <c r="ZL45" s="93"/>
      <c r="ZM45" s="93"/>
      <c r="ZN45" s="93"/>
      <c r="ZO45" s="93"/>
      <c r="ZP45" s="93"/>
      <c r="ZQ45" s="93"/>
      <c r="ZR45" s="93"/>
      <c r="ZS45" s="93"/>
      <c r="ZT45" s="93"/>
      <c r="ZU45" s="93"/>
      <c r="ZV45" s="93"/>
      <c r="ZW45" s="93"/>
      <c r="ZX45" s="93"/>
      <c r="ZY45" s="93"/>
      <c r="ZZ45" s="93"/>
    </row>
    <row r="46" spans="1:702" ht="15.95" hidden="1" customHeight="1" x14ac:dyDescent="0.25">
      <c r="A46" s="92">
        <v>74990</v>
      </c>
      <c r="B46" s="92" t="s">
        <v>353</v>
      </c>
      <c r="C46" s="121" t="s">
        <v>354</v>
      </c>
      <c r="D46" s="92">
        <v>7</v>
      </c>
      <c r="E46" s="92">
        <v>3</v>
      </c>
      <c r="F46" s="92" t="s">
        <v>341</v>
      </c>
      <c r="G46" s="92">
        <v>912</v>
      </c>
      <c r="H46" s="92">
        <v>11461</v>
      </c>
      <c r="I46" s="92" t="s">
        <v>355</v>
      </c>
      <c r="J46" s="92">
        <v>312</v>
      </c>
      <c r="K46" s="92" t="s">
        <v>84</v>
      </c>
      <c r="L46" s="93">
        <v>3000</v>
      </c>
      <c r="M46" s="93">
        <v>3000</v>
      </c>
      <c r="N46" s="93">
        <v>0</v>
      </c>
      <c r="O46" s="93">
        <v>3000</v>
      </c>
      <c r="P46" s="93">
        <v>3000</v>
      </c>
      <c r="Q46" s="93">
        <v>0</v>
      </c>
      <c r="R46" s="94">
        <v>1</v>
      </c>
      <c r="S46" s="93">
        <v>0</v>
      </c>
      <c r="T46" s="93">
        <v>0</v>
      </c>
      <c r="U46" s="94">
        <v>0</v>
      </c>
      <c r="V46" s="93">
        <v>0</v>
      </c>
      <c r="W46" s="93">
        <v>0</v>
      </c>
      <c r="X46" s="94">
        <v>0</v>
      </c>
      <c r="Y46" s="93">
        <v>0</v>
      </c>
      <c r="Z46" s="93">
        <v>0</v>
      </c>
      <c r="AA46" s="94">
        <v>0</v>
      </c>
      <c r="AB46" s="93">
        <v>0</v>
      </c>
      <c r="AC46" s="93">
        <v>0</v>
      </c>
      <c r="AD46" s="94">
        <v>0</v>
      </c>
      <c r="AE46" s="93">
        <v>0</v>
      </c>
      <c r="AF46" s="93">
        <v>0</v>
      </c>
      <c r="AG46" s="94">
        <v>0</v>
      </c>
      <c r="AH46" s="93">
        <v>0</v>
      </c>
      <c r="AI46" s="93">
        <v>0</v>
      </c>
      <c r="AJ46" s="94">
        <v>0</v>
      </c>
      <c r="AK46" s="93">
        <v>0</v>
      </c>
      <c r="AL46" s="93">
        <v>0</v>
      </c>
      <c r="AM46" s="94">
        <v>0</v>
      </c>
      <c r="AN46" s="93">
        <v>0</v>
      </c>
      <c r="AO46" s="93">
        <v>0</v>
      </c>
      <c r="AP46" s="94">
        <v>0</v>
      </c>
      <c r="AQ46" s="93">
        <v>0</v>
      </c>
      <c r="AR46" s="93">
        <v>0</v>
      </c>
      <c r="AS46" s="94">
        <v>0</v>
      </c>
      <c r="AT46" s="93">
        <v>0</v>
      </c>
      <c r="AU46" s="93">
        <v>0</v>
      </c>
      <c r="AV46" s="94">
        <v>0</v>
      </c>
      <c r="AW46" s="93">
        <v>0</v>
      </c>
      <c r="AX46" s="93">
        <v>0</v>
      </c>
      <c r="AY46" s="94">
        <v>0</v>
      </c>
      <c r="AZ46" s="93">
        <v>0</v>
      </c>
      <c r="BA46" s="93">
        <v>0</v>
      </c>
      <c r="BB46" s="94">
        <v>0</v>
      </c>
      <c r="BC46" s="93">
        <v>0</v>
      </c>
      <c r="BD46" s="93">
        <v>0</v>
      </c>
      <c r="BE46" s="94">
        <v>0</v>
      </c>
      <c r="BF46" s="93">
        <v>3000</v>
      </c>
      <c r="BG46" s="93">
        <v>3000</v>
      </c>
      <c r="BH46" s="94">
        <v>1</v>
      </c>
      <c r="BI46" s="93">
        <v>0</v>
      </c>
      <c r="BJ46" s="93">
        <v>0</v>
      </c>
      <c r="BK46" s="94">
        <v>0</v>
      </c>
      <c r="BL46" s="93">
        <v>0</v>
      </c>
      <c r="BM46" s="93">
        <v>0</v>
      </c>
      <c r="BN46" s="94">
        <v>0</v>
      </c>
      <c r="BO46" s="93">
        <v>0</v>
      </c>
      <c r="BP46" s="93">
        <v>0</v>
      </c>
      <c r="BQ46" s="94">
        <v>0</v>
      </c>
      <c r="BR46" s="93">
        <v>0</v>
      </c>
      <c r="BS46" s="93">
        <v>0</v>
      </c>
      <c r="BT46" s="94">
        <v>0</v>
      </c>
      <c r="BU46" s="93">
        <v>0</v>
      </c>
      <c r="BV46" s="93">
        <v>0</v>
      </c>
      <c r="BW46" s="94">
        <v>0</v>
      </c>
      <c r="BX46" s="93">
        <v>0</v>
      </c>
      <c r="BY46" s="93">
        <v>0</v>
      </c>
      <c r="BZ46" s="94">
        <v>0</v>
      </c>
      <c r="CA46" s="93">
        <v>0</v>
      </c>
      <c r="CB46" s="93">
        <v>0</v>
      </c>
      <c r="CC46" s="94">
        <v>0</v>
      </c>
      <c r="CD46" s="93">
        <v>0</v>
      </c>
      <c r="CE46" s="93">
        <v>0</v>
      </c>
      <c r="CF46" s="94">
        <v>0</v>
      </c>
      <c r="CG46" s="93">
        <v>0</v>
      </c>
      <c r="CH46" s="93">
        <v>0</v>
      </c>
      <c r="CI46" s="94">
        <v>0</v>
      </c>
      <c r="CJ46" s="93">
        <v>0</v>
      </c>
      <c r="CK46" s="93">
        <v>0</v>
      </c>
      <c r="CL46" s="94">
        <v>0</v>
      </c>
      <c r="CM46" s="93">
        <v>0</v>
      </c>
      <c r="CN46" s="93">
        <v>0</v>
      </c>
      <c r="CO46" s="94">
        <v>0</v>
      </c>
      <c r="CP46" s="93"/>
      <c r="CQ46" s="93"/>
      <c r="CR46" s="93"/>
      <c r="CS46" s="93"/>
      <c r="CT46" s="93"/>
      <c r="CU46" s="93"/>
      <c r="CV46" s="93"/>
      <c r="CW46" s="93"/>
      <c r="CX46" s="93"/>
      <c r="CY46" s="93"/>
      <c r="CZ46" s="93"/>
      <c r="DA46" s="93"/>
      <c r="DB46" s="93"/>
      <c r="DC46" s="93"/>
      <c r="DD46" s="93"/>
      <c r="DE46" s="93"/>
      <c r="DF46" s="93"/>
      <c r="DG46" s="93"/>
      <c r="DH46" s="93"/>
      <c r="DI46" s="93"/>
      <c r="DJ46" s="93"/>
      <c r="DK46" s="93"/>
      <c r="DL46" s="93"/>
      <c r="DM46" s="93"/>
      <c r="DN46" s="93"/>
      <c r="DO46" s="93"/>
      <c r="DP46" s="93"/>
      <c r="DQ46" s="93"/>
      <c r="DR46" s="93"/>
      <c r="DS46" s="93"/>
      <c r="DT46" s="93"/>
      <c r="DU46" s="93"/>
      <c r="DV46" s="93"/>
      <c r="DW46" s="93"/>
      <c r="DX46" s="93"/>
      <c r="DY46" s="93"/>
      <c r="DZ46" s="93"/>
      <c r="EA46" s="93"/>
      <c r="EB46" s="93"/>
      <c r="EC46" s="93"/>
      <c r="ED46" s="93"/>
      <c r="EE46" s="93"/>
      <c r="EF46" s="93"/>
      <c r="EG46" s="93"/>
      <c r="EH46" s="93"/>
      <c r="EI46" s="93"/>
      <c r="EJ46" s="93"/>
      <c r="EK46" s="93"/>
      <c r="EL46" s="93"/>
      <c r="EM46" s="93"/>
      <c r="EN46" s="93"/>
      <c r="EO46" s="93"/>
      <c r="EP46" s="93"/>
      <c r="EQ46" s="93"/>
      <c r="ER46" s="93"/>
      <c r="ES46" s="93"/>
      <c r="ET46" s="93"/>
      <c r="EU46" s="93"/>
      <c r="EV46" s="93"/>
      <c r="EW46" s="93"/>
      <c r="EX46" s="93"/>
      <c r="EY46" s="93"/>
      <c r="EZ46" s="93"/>
      <c r="FA46" s="93"/>
      <c r="FB46" s="93"/>
      <c r="FC46" s="93"/>
      <c r="FD46" s="93"/>
      <c r="FE46" s="93"/>
      <c r="FF46" s="93"/>
      <c r="FG46" s="93"/>
      <c r="FH46" s="93"/>
      <c r="FI46" s="93"/>
      <c r="FJ46" s="93"/>
      <c r="FK46" s="93"/>
      <c r="FL46" s="93"/>
      <c r="FM46" s="93"/>
      <c r="FN46" s="93"/>
      <c r="FO46" s="93"/>
      <c r="FP46" s="93"/>
      <c r="FQ46" s="93"/>
      <c r="FR46" s="93"/>
      <c r="FS46" s="93"/>
      <c r="FT46" s="93"/>
      <c r="FU46" s="93"/>
      <c r="FV46" s="93"/>
      <c r="FW46" s="93"/>
      <c r="FX46" s="93"/>
      <c r="FY46" s="93"/>
      <c r="FZ46" s="93"/>
      <c r="GA46" s="93"/>
      <c r="GB46" s="93"/>
      <c r="GC46" s="93"/>
      <c r="GD46" s="93"/>
      <c r="GE46" s="93"/>
      <c r="GF46" s="93"/>
      <c r="GG46" s="93"/>
      <c r="GH46" s="93"/>
      <c r="GI46" s="93"/>
      <c r="GJ46" s="93"/>
      <c r="GK46" s="93"/>
      <c r="GL46" s="93"/>
      <c r="GM46" s="93"/>
      <c r="GN46" s="93"/>
      <c r="GO46" s="93"/>
      <c r="GP46" s="93"/>
      <c r="GQ46" s="93"/>
      <c r="GR46" s="93"/>
      <c r="GS46" s="93"/>
      <c r="GT46" s="93"/>
      <c r="GU46" s="93"/>
      <c r="GV46" s="93"/>
      <c r="GW46" s="93"/>
      <c r="GX46" s="93"/>
      <c r="GY46" s="93"/>
      <c r="GZ46" s="93"/>
      <c r="HA46" s="93"/>
      <c r="HB46" s="93"/>
      <c r="HC46" s="93"/>
      <c r="HD46" s="93"/>
      <c r="HE46" s="93"/>
      <c r="HF46" s="93"/>
      <c r="HG46" s="93"/>
      <c r="HH46" s="93"/>
      <c r="HI46" s="93"/>
      <c r="HJ46" s="93"/>
      <c r="HK46" s="93"/>
      <c r="HL46" s="93"/>
      <c r="HM46" s="93"/>
      <c r="HN46" s="93"/>
      <c r="HO46" s="93"/>
      <c r="HP46" s="93"/>
      <c r="HQ46" s="93"/>
      <c r="HR46" s="93"/>
      <c r="HS46" s="93"/>
      <c r="HT46" s="93"/>
      <c r="HU46" s="93"/>
      <c r="HV46" s="93"/>
      <c r="HW46" s="93"/>
      <c r="HX46" s="93"/>
      <c r="HY46" s="93"/>
      <c r="HZ46" s="93"/>
      <c r="IA46" s="93"/>
      <c r="IB46" s="93"/>
      <c r="IC46" s="93"/>
      <c r="ID46" s="93"/>
      <c r="IE46" s="93"/>
      <c r="IF46" s="93"/>
      <c r="IG46" s="93"/>
      <c r="IH46" s="93"/>
      <c r="II46" s="93"/>
      <c r="IJ46" s="93"/>
      <c r="IK46" s="93"/>
      <c r="IL46" s="93"/>
      <c r="IM46" s="93"/>
      <c r="IN46" s="93"/>
      <c r="IO46" s="93"/>
      <c r="IP46" s="93"/>
      <c r="IQ46" s="93"/>
      <c r="IR46" s="93"/>
      <c r="IS46" s="93"/>
      <c r="IT46" s="93"/>
      <c r="IU46" s="93"/>
      <c r="IV46" s="93"/>
      <c r="IW46" s="93"/>
      <c r="IX46" s="93"/>
      <c r="IY46" s="93"/>
      <c r="IZ46" s="93"/>
      <c r="JA46" s="93"/>
      <c r="JB46" s="93"/>
      <c r="JC46" s="93"/>
      <c r="JD46" s="93"/>
      <c r="JE46" s="93"/>
      <c r="JF46" s="93"/>
      <c r="JG46" s="93"/>
      <c r="JH46" s="93"/>
      <c r="JI46" s="93"/>
      <c r="JJ46" s="93"/>
      <c r="JK46" s="93"/>
      <c r="JL46" s="93"/>
      <c r="JM46" s="93"/>
      <c r="JN46" s="93"/>
      <c r="JO46" s="93"/>
      <c r="JP46" s="93"/>
      <c r="JQ46" s="93"/>
      <c r="JR46" s="93"/>
      <c r="JS46" s="93"/>
      <c r="JT46" s="93"/>
      <c r="JU46" s="93"/>
      <c r="JV46" s="93"/>
      <c r="JW46" s="93"/>
      <c r="JX46" s="93"/>
      <c r="JY46" s="93"/>
      <c r="JZ46" s="93"/>
      <c r="KA46" s="93"/>
      <c r="KB46" s="93"/>
      <c r="KC46" s="93"/>
      <c r="KD46" s="93"/>
      <c r="KE46" s="93"/>
      <c r="KF46" s="93"/>
      <c r="KG46" s="93"/>
      <c r="KH46" s="93"/>
      <c r="KI46" s="93"/>
      <c r="KJ46" s="93"/>
      <c r="KK46" s="93"/>
      <c r="KL46" s="93"/>
      <c r="KM46" s="93"/>
      <c r="KN46" s="93"/>
      <c r="KO46" s="93"/>
      <c r="KP46" s="93"/>
      <c r="KQ46" s="93"/>
      <c r="KR46" s="93"/>
      <c r="KS46" s="93"/>
      <c r="KT46" s="93"/>
      <c r="KU46" s="93"/>
      <c r="KV46" s="93"/>
      <c r="KW46" s="93"/>
      <c r="KX46" s="93"/>
      <c r="KY46" s="93"/>
      <c r="KZ46" s="93"/>
      <c r="LA46" s="93"/>
      <c r="LB46" s="93"/>
      <c r="LC46" s="93"/>
      <c r="LD46" s="93"/>
      <c r="LE46" s="93"/>
      <c r="LF46" s="93"/>
      <c r="LG46" s="93"/>
      <c r="LH46" s="93"/>
      <c r="LI46" s="93"/>
      <c r="LJ46" s="93"/>
      <c r="LK46" s="93"/>
      <c r="LL46" s="93"/>
      <c r="LM46" s="93"/>
      <c r="LN46" s="93"/>
      <c r="LO46" s="93"/>
      <c r="LP46" s="93"/>
      <c r="LQ46" s="93"/>
      <c r="LR46" s="93"/>
      <c r="LS46" s="93"/>
      <c r="LT46" s="93"/>
      <c r="LU46" s="93"/>
      <c r="LV46" s="93"/>
      <c r="LW46" s="93"/>
      <c r="LX46" s="93"/>
      <c r="LY46" s="93"/>
      <c r="LZ46" s="93"/>
      <c r="MA46" s="93"/>
      <c r="MB46" s="93"/>
      <c r="MC46" s="93"/>
      <c r="MD46" s="93"/>
      <c r="ME46" s="93"/>
      <c r="MF46" s="93"/>
      <c r="MG46" s="93"/>
      <c r="MH46" s="93"/>
      <c r="MI46" s="93"/>
      <c r="MJ46" s="93"/>
      <c r="MK46" s="93"/>
      <c r="ML46" s="93"/>
      <c r="MM46" s="93"/>
      <c r="MN46" s="93"/>
      <c r="MO46" s="93"/>
      <c r="MP46" s="93"/>
      <c r="MQ46" s="93"/>
      <c r="MR46" s="93"/>
      <c r="MS46" s="93"/>
      <c r="MT46" s="93"/>
      <c r="MU46" s="93"/>
      <c r="MV46" s="93"/>
      <c r="MW46" s="93"/>
      <c r="MX46" s="93"/>
      <c r="MY46" s="93"/>
      <c r="MZ46" s="93"/>
      <c r="NA46" s="93"/>
      <c r="NB46" s="93"/>
      <c r="NC46" s="93"/>
      <c r="ND46" s="93"/>
      <c r="NE46" s="93"/>
      <c r="NF46" s="93"/>
      <c r="NG46" s="93"/>
      <c r="NH46" s="93"/>
      <c r="NI46" s="93"/>
      <c r="NJ46" s="93"/>
      <c r="NK46" s="93"/>
      <c r="NL46" s="93"/>
      <c r="NM46" s="93"/>
      <c r="NN46" s="93"/>
      <c r="NO46" s="93"/>
      <c r="NP46" s="93"/>
      <c r="NQ46" s="93"/>
      <c r="NR46" s="93"/>
      <c r="NS46" s="93"/>
      <c r="NT46" s="93"/>
      <c r="NU46" s="93"/>
      <c r="NV46" s="93"/>
      <c r="NW46" s="93"/>
      <c r="NX46" s="93"/>
      <c r="NY46" s="93"/>
      <c r="NZ46" s="93"/>
      <c r="OA46" s="93"/>
      <c r="OB46" s="93"/>
      <c r="OC46" s="93"/>
      <c r="OD46" s="93"/>
      <c r="OE46" s="93"/>
      <c r="OF46" s="93"/>
      <c r="OG46" s="93"/>
      <c r="OH46" s="93"/>
      <c r="OI46" s="93"/>
      <c r="OJ46" s="93"/>
      <c r="OK46" s="93"/>
      <c r="OL46" s="93"/>
      <c r="OM46" s="93"/>
      <c r="ON46" s="93"/>
      <c r="OO46" s="93"/>
      <c r="OP46" s="93"/>
      <c r="OQ46" s="93"/>
      <c r="OR46" s="93"/>
      <c r="OS46" s="93"/>
      <c r="OT46" s="93"/>
      <c r="OU46" s="93"/>
      <c r="OV46" s="93"/>
      <c r="OW46" s="93"/>
      <c r="OX46" s="93"/>
      <c r="OY46" s="93"/>
      <c r="OZ46" s="93"/>
      <c r="PA46" s="93"/>
      <c r="PB46" s="93"/>
      <c r="PC46" s="93"/>
      <c r="PD46" s="93"/>
      <c r="PE46" s="93"/>
      <c r="PF46" s="93"/>
      <c r="PG46" s="93"/>
      <c r="PH46" s="93"/>
      <c r="PI46" s="93"/>
      <c r="PJ46" s="93"/>
      <c r="PK46" s="93"/>
      <c r="PL46" s="93"/>
      <c r="PM46" s="93"/>
      <c r="PN46" s="93"/>
      <c r="PO46" s="93"/>
      <c r="PP46" s="93"/>
      <c r="PQ46" s="93"/>
      <c r="PR46" s="93"/>
      <c r="PS46" s="93"/>
      <c r="PT46" s="93"/>
      <c r="PU46" s="93"/>
      <c r="PV46" s="93"/>
      <c r="PW46" s="93"/>
      <c r="PX46" s="93"/>
      <c r="PY46" s="93"/>
      <c r="PZ46" s="93"/>
      <c r="QA46" s="93"/>
      <c r="QB46" s="93"/>
      <c r="QC46" s="93"/>
      <c r="QD46" s="93"/>
      <c r="QE46" s="93"/>
      <c r="QF46" s="93"/>
      <c r="QG46" s="93"/>
      <c r="QH46" s="93"/>
      <c r="QI46" s="93"/>
      <c r="QJ46" s="93"/>
      <c r="QK46" s="93"/>
      <c r="QL46" s="93"/>
      <c r="QM46" s="93"/>
      <c r="QN46" s="93"/>
      <c r="QO46" s="93"/>
      <c r="QP46" s="93"/>
      <c r="QQ46" s="93"/>
      <c r="QR46" s="93"/>
      <c r="QS46" s="93"/>
      <c r="QT46" s="93"/>
      <c r="QU46" s="93"/>
      <c r="QV46" s="93"/>
      <c r="QW46" s="93"/>
      <c r="QX46" s="93"/>
      <c r="QY46" s="93"/>
      <c r="QZ46" s="93"/>
      <c r="RA46" s="93"/>
      <c r="RB46" s="93"/>
      <c r="RC46" s="93"/>
      <c r="RD46" s="93"/>
      <c r="RE46" s="93"/>
      <c r="RF46" s="93"/>
      <c r="RG46" s="93"/>
      <c r="RH46" s="93"/>
      <c r="RI46" s="93"/>
      <c r="RJ46" s="93"/>
      <c r="RK46" s="93"/>
      <c r="RL46" s="93"/>
      <c r="RM46" s="93"/>
      <c r="RN46" s="93"/>
      <c r="RO46" s="93"/>
      <c r="RP46" s="93"/>
      <c r="RQ46" s="93"/>
      <c r="RR46" s="93"/>
      <c r="RS46" s="93"/>
      <c r="RT46" s="93"/>
      <c r="RU46" s="93"/>
      <c r="RV46" s="93"/>
      <c r="RW46" s="93"/>
      <c r="RX46" s="93"/>
      <c r="RY46" s="93"/>
      <c r="RZ46" s="93"/>
      <c r="SA46" s="93"/>
      <c r="SB46" s="93"/>
      <c r="SC46" s="93"/>
      <c r="SD46" s="93"/>
      <c r="SE46" s="93"/>
      <c r="SF46" s="93"/>
      <c r="SG46" s="93"/>
      <c r="SH46" s="93"/>
      <c r="SI46" s="93"/>
      <c r="SJ46" s="93"/>
      <c r="SK46" s="93"/>
      <c r="SL46" s="93"/>
      <c r="SM46" s="93"/>
      <c r="SN46" s="93"/>
      <c r="SO46" s="93"/>
      <c r="SP46" s="93"/>
      <c r="SQ46" s="93"/>
      <c r="SR46" s="93"/>
      <c r="SS46" s="93"/>
      <c r="ST46" s="93"/>
      <c r="SU46" s="93"/>
      <c r="SV46" s="93"/>
      <c r="SW46" s="93"/>
      <c r="SX46" s="93"/>
      <c r="SY46" s="93"/>
      <c r="SZ46" s="93"/>
      <c r="TA46" s="93"/>
      <c r="TB46" s="93"/>
      <c r="TC46" s="93"/>
      <c r="TD46" s="93"/>
      <c r="TE46" s="93"/>
      <c r="TF46" s="93"/>
      <c r="TG46" s="93"/>
      <c r="TH46" s="93"/>
      <c r="TI46" s="93"/>
      <c r="TJ46" s="93"/>
      <c r="TK46" s="93"/>
      <c r="TL46" s="93"/>
      <c r="TM46" s="93"/>
      <c r="TN46" s="93"/>
      <c r="TO46" s="93"/>
      <c r="TP46" s="93"/>
      <c r="TQ46" s="93"/>
      <c r="TR46" s="93"/>
      <c r="TS46" s="93"/>
      <c r="TT46" s="93"/>
      <c r="TU46" s="93"/>
      <c r="TV46" s="93"/>
      <c r="TW46" s="93"/>
      <c r="TX46" s="93"/>
      <c r="TY46" s="93"/>
      <c r="TZ46" s="93"/>
      <c r="UA46" s="93"/>
      <c r="UB46" s="93"/>
      <c r="UC46" s="93"/>
      <c r="UD46" s="93"/>
      <c r="UE46" s="93"/>
      <c r="UF46" s="93"/>
      <c r="UG46" s="93"/>
      <c r="UH46" s="93"/>
      <c r="UI46" s="93"/>
      <c r="UJ46" s="93"/>
      <c r="UK46" s="93"/>
      <c r="UL46" s="93"/>
      <c r="UM46" s="93"/>
      <c r="UN46" s="93"/>
      <c r="UO46" s="93"/>
      <c r="UP46" s="93"/>
      <c r="UQ46" s="93"/>
      <c r="UR46" s="93"/>
      <c r="US46" s="93"/>
      <c r="UT46" s="93"/>
      <c r="UU46" s="93"/>
      <c r="UV46" s="93"/>
      <c r="UW46" s="93"/>
      <c r="UX46" s="93"/>
      <c r="UY46" s="93"/>
      <c r="UZ46" s="93"/>
      <c r="VA46" s="93"/>
      <c r="VB46" s="93"/>
      <c r="VC46" s="93"/>
      <c r="VD46" s="93"/>
      <c r="VE46" s="93"/>
      <c r="VF46" s="93"/>
      <c r="VG46" s="93"/>
      <c r="VH46" s="93"/>
      <c r="VI46" s="93"/>
      <c r="VJ46" s="93"/>
      <c r="VK46" s="93"/>
      <c r="VL46" s="93"/>
      <c r="VM46" s="93"/>
      <c r="VN46" s="93"/>
      <c r="VO46" s="93"/>
      <c r="VP46" s="93"/>
      <c r="VQ46" s="93"/>
      <c r="VR46" s="93"/>
      <c r="VS46" s="93"/>
      <c r="VT46" s="93"/>
      <c r="VU46" s="93"/>
      <c r="VV46" s="93"/>
      <c r="VW46" s="93"/>
      <c r="VX46" s="93"/>
      <c r="VY46" s="93"/>
      <c r="VZ46" s="93"/>
      <c r="WA46" s="93"/>
      <c r="WB46" s="93"/>
      <c r="WC46" s="93"/>
      <c r="WD46" s="93"/>
      <c r="WE46" s="93"/>
      <c r="WF46" s="93"/>
      <c r="WG46" s="93"/>
      <c r="WH46" s="93"/>
      <c r="WI46" s="93"/>
      <c r="WJ46" s="93"/>
      <c r="WK46" s="93"/>
      <c r="WL46" s="93"/>
      <c r="WM46" s="93"/>
      <c r="WN46" s="93"/>
      <c r="WO46" s="93"/>
      <c r="WP46" s="93"/>
      <c r="WQ46" s="93"/>
      <c r="WR46" s="93"/>
      <c r="WS46" s="93"/>
      <c r="WT46" s="93"/>
      <c r="WU46" s="93"/>
      <c r="WV46" s="93"/>
      <c r="WW46" s="93"/>
      <c r="WX46" s="93"/>
      <c r="WY46" s="93"/>
      <c r="WZ46" s="93"/>
      <c r="XA46" s="93"/>
      <c r="XB46" s="93"/>
      <c r="XC46" s="93"/>
      <c r="XD46" s="93"/>
      <c r="XE46" s="93"/>
      <c r="XF46" s="93"/>
      <c r="XG46" s="93"/>
      <c r="XH46" s="93"/>
      <c r="XI46" s="93"/>
      <c r="XJ46" s="93"/>
      <c r="XK46" s="93"/>
      <c r="XL46" s="93"/>
      <c r="XM46" s="93"/>
      <c r="XN46" s="93"/>
      <c r="XO46" s="93"/>
      <c r="XP46" s="93"/>
      <c r="XQ46" s="93"/>
      <c r="XR46" s="93"/>
      <c r="XS46" s="93"/>
      <c r="XT46" s="93"/>
      <c r="XU46" s="93"/>
      <c r="XV46" s="93"/>
      <c r="XW46" s="93"/>
      <c r="XX46" s="93"/>
      <c r="XY46" s="93"/>
      <c r="XZ46" s="93"/>
      <c r="YA46" s="93"/>
      <c r="YB46" s="93"/>
      <c r="YC46" s="93"/>
      <c r="YD46" s="93"/>
      <c r="YE46" s="93"/>
      <c r="YF46" s="93"/>
      <c r="YG46" s="93"/>
      <c r="YH46" s="93"/>
      <c r="YI46" s="93"/>
      <c r="YJ46" s="93"/>
      <c r="YK46" s="93"/>
      <c r="YL46" s="93"/>
      <c r="YM46" s="93"/>
      <c r="YN46" s="93"/>
      <c r="YO46" s="93"/>
      <c r="YP46" s="93"/>
      <c r="YQ46" s="93"/>
      <c r="YR46" s="93"/>
      <c r="YS46" s="93"/>
      <c r="YT46" s="93"/>
      <c r="YU46" s="93"/>
      <c r="YV46" s="93"/>
      <c r="YW46" s="93"/>
      <c r="YX46" s="93"/>
      <c r="YY46" s="93"/>
      <c r="YZ46" s="93"/>
      <c r="ZA46" s="93"/>
      <c r="ZB46" s="93"/>
      <c r="ZC46" s="93"/>
      <c r="ZD46" s="93"/>
      <c r="ZE46" s="93"/>
      <c r="ZF46" s="93"/>
      <c r="ZG46" s="93"/>
      <c r="ZH46" s="93"/>
      <c r="ZI46" s="93"/>
      <c r="ZJ46" s="93"/>
      <c r="ZK46" s="93"/>
      <c r="ZL46" s="93"/>
      <c r="ZM46" s="93"/>
      <c r="ZN46" s="93"/>
      <c r="ZO46" s="93"/>
      <c r="ZP46" s="93"/>
      <c r="ZQ46" s="93"/>
      <c r="ZR46" s="93"/>
      <c r="ZS46" s="93"/>
      <c r="ZT46" s="93"/>
      <c r="ZU46" s="93"/>
      <c r="ZV46" s="93"/>
      <c r="ZW46" s="93"/>
      <c r="ZX46" s="93"/>
      <c r="ZY46" s="93"/>
      <c r="ZZ46" s="93"/>
    </row>
    <row r="47" spans="1:702" ht="15.95" hidden="1" customHeight="1" x14ac:dyDescent="0.25">
      <c r="A47" s="92">
        <v>75000</v>
      </c>
      <c r="B47" s="92" t="s">
        <v>353</v>
      </c>
      <c r="C47" s="121" t="s">
        <v>354</v>
      </c>
      <c r="D47" s="92">
        <v>7</v>
      </c>
      <c r="E47" s="92">
        <v>3</v>
      </c>
      <c r="F47" s="92" t="s">
        <v>341</v>
      </c>
      <c r="G47" s="92">
        <v>912</v>
      </c>
      <c r="H47" s="92">
        <v>11461</v>
      </c>
      <c r="I47" s="92" t="s">
        <v>355</v>
      </c>
      <c r="J47" s="92">
        <v>313</v>
      </c>
      <c r="K47" s="92" t="s">
        <v>333</v>
      </c>
      <c r="L47" s="93">
        <v>21200</v>
      </c>
      <c r="M47" s="93">
        <v>21200</v>
      </c>
      <c r="N47" s="93">
        <v>0</v>
      </c>
      <c r="O47" s="93">
        <v>21200</v>
      </c>
      <c r="P47" s="93">
        <v>21099.19</v>
      </c>
      <c r="Q47" s="93">
        <v>-100.81000000000131</v>
      </c>
      <c r="R47" s="94">
        <v>1</v>
      </c>
      <c r="S47" s="93">
        <v>0</v>
      </c>
      <c r="T47" s="93">
        <v>0</v>
      </c>
      <c r="U47" s="94">
        <v>0</v>
      </c>
      <c r="V47" s="93">
        <v>0</v>
      </c>
      <c r="W47" s="93">
        <v>0</v>
      </c>
      <c r="X47" s="94">
        <v>0</v>
      </c>
      <c r="Y47" s="93">
        <v>0</v>
      </c>
      <c r="Z47" s="93">
        <v>0</v>
      </c>
      <c r="AA47" s="94">
        <v>0</v>
      </c>
      <c r="AB47" s="93">
        <v>0</v>
      </c>
      <c r="AC47" s="93">
        <v>0</v>
      </c>
      <c r="AD47" s="94">
        <v>0</v>
      </c>
      <c r="AE47" s="93">
        <v>0</v>
      </c>
      <c r="AF47" s="93">
        <v>0</v>
      </c>
      <c r="AG47" s="94">
        <v>0</v>
      </c>
      <c r="AH47" s="93">
        <v>0</v>
      </c>
      <c r="AI47" s="93">
        <v>0</v>
      </c>
      <c r="AJ47" s="94">
        <v>0</v>
      </c>
      <c r="AK47" s="93">
        <v>0</v>
      </c>
      <c r="AL47" s="93">
        <v>0</v>
      </c>
      <c r="AM47" s="94">
        <v>0</v>
      </c>
      <c r="AN47" s="93">
        <v>0</v>
      </c>
      <c r="AO47" s="93">
        <v>0</v>
      </c>
      <c r="AP47" s="94">
        <v>0</v>
      </c>
      <c r="AQ47" s="93">
        <v>0</v>
      </c>
      <c r="AR47" s="93">
        <v>0</v>
      </c>
      <c r="AS47" s="94">
        <v>0</v>
      </c>
      <c r="AT47" s="93">
        <v>0</v>
      </c>
      <c r="AU47" s="93">
        <v>0</v>
      </c>
      <c r="AV47" s="94">
        <v>0</v>
      </c>
      <c r="AW47" s="93">
        <v>0</v>
      </c>
      <c r="AX47" s="93">
        <v>0</v>
      </c>
      <c r="AY47" s="94">
        <v>0</v>
      </c>
      <c r="AZ47" s="93">
        <v>0</v>
      </c>
      <c r="BA47" s="93">
        <v>0</v>
      </c>
      <c r="BB47" s="94">
        <v>0</v>
      </c>
      <c r="BC47" s="93">
        <v>0</v>
      </c>
      <c r="BD47" s="93">
        <v>0</v>
      </c>
      <c r="BE47" s="94">
        <v>0</v>
      </c>
      <c r="BF47" s="93">
        <v>21200</v>
      </c>
      <c r="BG47" s="93">
        <v>21099.19</v>
      </c>
      <c r="BH47" s="94">
        <v>1</v>
      </c>
      <c r="BI47" s="93">
        <v>0</v>
      </c>
      <c r="BJ47" s="93">
        <v>0</v>
      </c>
      <c r="BK47" s="94">
        <v>0</v>
      </c>
      <c r="BL47" s="93">
        <v>0</v>
      </c>
      <c r="BM47" s="93">
        <v>0</v>
      </c>
      <c r="BN47" s="94">
        <v>0</v>
      </c>
      <c r="BO47" s="93">
        <v>0</v>
      </c>
      <c r="BP47" s="93">
        <v>0</v>
      </c>
      <c r="BQ47" s="94">
        <v>0</v>
      </c>
      <c r="BR47" s="93">
        <v>0</v>
      </c>
      <c r="BS47" s="93">
        <v>0</v>
      </c>
      <c r="BT47" s="94">
        <v>0</v>
      </c>
      <c r="BU47" s="93">
        <v>0</v>
      </c>
      <c r="BV47" s="93">
        <v>0</v>
      </c>
      <c r="BW47" s="94">
        <v>0</v>
      </c>
      <c r="BX47" s="93">
        <v>0</v>
      </c>
      <c r="BY47" s="93">
        <v>0</v>
      </c>
      <c r="BZ47" s="94">
        <v>0</v>
      </c>
      <c r="CA47" s="93">
        <v>0</v>
      </c>
      <c r="CB47" s="93">
        <v>0</v>
      </c>
      <c r="CC47" s="94">
        <v>0</v>
      </c>
      <c r="CD47" s="93">
        <v>0</v>
      </c>
      <c r="CE47" s="93">
        <v>0</v>
      </c>
      <c r="CF47" s="94">
        <v>0</v>
      </c>
      <c r="CG47" s="93">
        <v>0</v>
      </c>
      <c r="CH47" s="93">
        <v>0</v>
      </c>
      <c r="CI47" s="94">
        <v>0</v>
      </c>
      <c r="CJ47" s="93">
        <v>0</v>
      </c>
      <c r="CK47" s="93">
        <v>0</v>
      </c>
      <c r="CL47" s="94">
        <v>0</v>
      </c>
      <c r="CM47" s="93">
        <v>0</v>
      </c>
      <c r="CN47" s="93">
        <v>0</v>
      </c>
      <c r="CO47" s="94">
        <v>0</v>
      </c>
      <c r="CP47" s="93"/>
      <c r="CQ47" s="93"/>
      <c r="CR47" s="93"/>
      <c r="CS47" s="93"/>
      <c r="CT47" s="93"/>
      <c r="CU47" s="93"/>
      <c r="CV47" s="93"/>
      <c r="CW47" s="93"/>
      <c r="CX47" s="93"/>
      <c r="CY47" s="93"/>
      <c r="CZ47" s="93"/>
      <c r="DA47" s="93"/>
      <c r="DB47" s="93"/>
      <c r="DC47" s="93"/>
      <c r="DD47" s="93"/>
      <c r="DE47" s="93"/>
      <c r="DF47" s="93"/>
      <c r="DG47" s="93"/>
      <c r="DH47" s="93"/>
      <c r="DI47" s="93"/>
      <c r="DJ47" s="93"/>
      <c r="DK47" s="93"/>
      <c r="DL47" s="93"/>
      <c r="DM47" s="93"/>
      <c r="DN47" s="93"/>
      <c r="DO47" s="93"/>
      <c r="DP47" s="93"/>
      <c r="DQ47" s="93"/>
      <c r="DR47" s="93"/>
      <c r="DS47" s="93"/>
      <c r="DT47" s="93"/>
      <c r="DU47" s="93"/>
      <c r="DV47" s="93"/>
      <c r="DW47" s="93"/>
      <c r="DX47" s="93"/>
      <c r="DY47" s="93"/>
      <c r="DZ47" s="93"/>
      <c r="EA47" s="93"/>
      <c r="EB47" s="93"/>
      <c r="EC47" s="93"/>
      <c r="ED47" s="93"/>
      <c r="EE47" s="93"/>
      <c r="EF47" s="93"/>
      <c r="EG47" s="93"/>
      <c r="EH47" s="93"/>
      <c r="EI47" s="93"/>
      <c r="EJ47" s="93"/>
      <c r="EK47" s="93"/>
      <c r="EL47" s="93"/>
      <c r="EM47" s="93"/>
      <c r="EN47" s="93"/>
      <c r="EO47" s="93"/>
      <c r="EP47" s="93"/>
      <c r="EQ47" s="93"/>
      <c r="ER47" s="93"/>
      <c r="ES47" s="93"/>
      <c r="ET47" s="93"/>
      <c r="EU47" s="93"/>
      <c r="EV47" s="93"/>
      <c r="EW47" s="93"/>
      <c r="EX47" s="93"/>
      <c r="EY47" s="93"/>
      <c r="EZ47" s="93"/>
      <c r="FA47" s="93"/>
      <c r="FB47" s="93"/>
      <c r="FC47" s="93"/>
      <c r="FD47" s="93"/>
      <c r="FE47" s="93"/>
      <c r="FF47" s="93"/>
      <c r="FG47" s="93"/>
      <c r="FH47" s="93"/>
      <c r="FI47" s="93"/>
      <c r="FJ47" s="93"/>
      <c r="FK47" s="93"/>
      <c r="FL47" s="93"/>
      <c r="FM47" s="93"/>
      <c r="FN47" s="93"/>
      <c r="FO47" s="93"/>
      <c r="FP47" s="93"/>
      <c r="FQ47" s="93"/>
      <c r="FR47" s="93"/>
      <c r="FS47" s="93"/>
      <c r="FT47" s="93"/>
      <c r="FU47" s="93"/>
      <c r="FV47" s="93"/>
      <c r="FW47" s="93"/>
      <c r="FX47" s="93"/>
      <c r="FY47" s="93"/>
      <c r="FZ47" s="93"/>
      <c r="GA47" s="93"/>
      <c r="GB47" s="93"/>
      <c r="GC47" s="93"/>
      <c r="GD47" s="93"/>
      <c r="GE47" s="93"/>
      <c r="GF47" s="93"/>
      <c r="GG47" s="93"/>
      <c r="GH47" s="93"/>
      <c r="GI47" s="93"/>
      <c r="GJ47" s="93"/>
      <c r="GK47" s="93"/>
      <c r="GL47" s="93"/>
      <c r="GM47" s="93"/>
      <c r="GN47" s="93"/>
      <c r="GO47" s="93"/>
      <c r="GP47" s="93"/>
      <c r="GQ47" s="93"/>
      <c r="GR47" s="93"/>
      <c r="GS47" s="93"/>
      <c r="GT47" s="93"/>
      <c r="GU47" s="93"/>
      <c r="GV47" s="93"/>
      <c r="GW47" s="93"/>
      <c r="GX47" s="93"/>
      <c r="GY47" s="93"/>
      <c r="GZ47" s="93"/>
      <c r="HA47" s="93"/>
      <c r="HB47" s="93"/>
      <c r="HC47" s="93"/>
      <c r="HD47" s="93"/>
      <c r="HE47" s="93"/>
      <c r="HF47" s="93"/>
      <c r="HG47" s="93"/>
      <c r="HH47" s="93"/>
      <c r="HI47" s="93"/>
      <c r="HJ47" s="93"/>
      <c r="HK47" s="93"/>
      <c r="HL47" s="93"/>
      <c r="HM47" s="93"/>
      <c r="HN47" s="93"/>
      <c r="HO47" s="93"/>
      <c r="HP47" s="93"/>
      <c r="HQ47" s="93"/>
      <c r="HR47" s="93"/>
      <c r="HS47" s="93"/>
      <c r="HT47" s="93"/>
      <c r="HU47" s="93"/>
      <c r="HV47" s="93"/>
      <c r="HW47" s="93"/>
      <c r="HX47" s="93"/>
      <c r="HY47" s="93"/>
      <c r="HZ47" s="93"/>
      <c r="IA47" s="93"/>
      <c r="IB47" s="93"/>
      <c r="IC47" s="93"/>
      <c r="ID47" s="93"/>
      <c r="IE47" s="93"/>
      <c r="IF47" s="93"/>
      <c r="IG47" s="93"/>
      <c r="IH47" s="93"/>
      <c r="II47" s="93"/>
      <c r="IJ47" s="93"/>
      <c r="IK47" s="93"/>
      <c r="IL47" s="93"/>
      <c r="IM47" s="93"/>
      <c r="IN47" s="93"/>
      <c r="IO47" s="93"/>
      <c r="IP47" s="93"/>
      <c r="IQ47" s="93"/>
      <c r="IR47" s="93"/>
      <c r="IS47" s="93"/>
      <c r="IT47" s="93"/>
      <c r="IU47" s="93"/>
      <c r="IV47" s="93"/>
      <c r="IW47" s="93"/>
      <c r="IX47" s="93"/>
      <c r="IY47" s="93"/>
      <c r="IZ47" s="93"/>
      <c r="JA47" s="93"/>
      <c r="JB47" s="93"/>
      <c r="JC47" s="93"/>
      <c r="JD47" s="93"/>
      <c r="JE47" s="93"/>
      <c r="JF47" s="93"/>
      <c r="JG47" s="93"/>
      <c r="JH47" s="93"/>
      <c r="JI47" s="93"/>
      <c r="JJ47" s="93"/>
      <c r="JK47" s="93"/>
      <c r="JL47" s="93"/>
      <c r="JM47" s="93"/>
      <c r="JN47" s="93"/>
      <c r="JO47" s="93"/>
      <c r="JP47" s="93"/>
      <c r="JQ47" s="93"/>
      <c r="JR47" s="93"/>
      <c r="JS47" s="93"/>
      <c r="JT47" s="93"/>
      <c r="JU47" s="93"/>
      <c r="JV47" s="93"/>
      <c r="JW47" s="93"/>
      <c r="JX47" s="93"/>
      <c r="JY47" s="93"/>
      <c r="JZ47" s="93"/>
      <c r="KA47" s="93"/>
      <c r="KB47" s="93"/>
      <c r="KC47" s="93"/>
      <c r="KD47" s="93"/>
      <c r="KE47" s="93"/>
      <c r="KF47" s="93"/>
      <c r="KG47" s="93"/>
      <c r="KH47" s="93"/>
      <c r="KI47" s="93"/>
      <c r="KJ47" s="93"/>
      <c r="KK47" s="93"/>
      <c r="KL47" s="93"/>
      <c r="KM47" s="93"/>
      <c r="KN47" s="93"/>
      <c r="KO47" s="93"/>
      <c r="KP47" s="93"/>
      <c r="KQ47" s="93"/>
      <c r="KR47" s="93"/>
      <c r="KS47" s="93"/>
      <c r="KT47" s="93"/>
      <c r="KU47" s="93"/>
      <c r="KV47" s="93"/>
      <c r="KW47" s="93"/>
      <c r="KX47" s="93"/>
      <c r="KY47" s="93"/>
      <c r="KZ47" s="93"/>
      <c r="LA47" s="93"/>
      <c r="LB47" s="93"/>
      <c r="LC47" s="93"/>
      <c r="LD47" s="93"/>
      <c r="LE47" s="93"/>
      <c r="LF47" s="93"/>
      <c r="LG47" s="93"/>
      <c r="LH47" s="93"/>
      <c r="LI47" s="93"/>
      <c r="LJ47" s="93"/>
      <c r="LK47" s="93"/>
      <c r="LL47" s="93"/>
      <c r="LM47" s="93"/>
      <c r="LN47" s="93"/>
      <c r="LO47" s="93"/>
      <c r="LP47" s="93"/>
      <c r="LQ47" s="93"/>
      <c r="LR47" s="93"/>
      <c r="LS47" s="93"/>
      <c r="LT47" s="93"/>
      <c r="LU47" s="93"/>
      <c r="LV47" s="93"/>
      <c r="LW47" s="93"/>
      <c r="LX47" s="93"/>
      <c r="LY47" s="93"/>
      <c r="LZ47" s="93"/>
      <c r="MA47" s="93"/>
      <c r="MB47" s="93"/>
      <c r="MC47" s="93"/>
      <c r="MD47" s="93"/>
      <c r="ME47" s="93"/>
      <c r="MF47" s="93"/>
      <c r="MG47" s="93"/>
      <c r="MH47" s="93"/>
      <c r="MI47" s="93"/>
      <c r="MJ47" s="93"/>
      <c r="MK47" s="93"/>
      <c r="ML47" s="93"/>
      <c r="MM47" s="93"/>
      <c r="MN47" s="93"/>
      <c r="MO47" s="93"/>
      <c r="MP47" s="93"/>
      <c r="MQ47" s="93"/>
      <c r="MR47" s="93"/>
      <c r="MS47" s="93"/>
      <c r="MT47" s="93"/>
      <c r="MU47" s="93"/>
      <c r="MV47" s="93"/>
      <c r="MW47" s="93"/>
      <c r="MX47" s="93"/>
      <c r="MY47" s="93"/>
      <c r="MZ47" s="93"/>
      <c r="NA47" s="93"/>
      <c r="NB47" s="93"/>
      <c r="NC47" s="93"/>
      <c r="ND47" s="93"/>
      <c r="NE47" s="93"/>
      <c r="NF47" s="93"/>
      <c r="NG47" s="93"/>
      <c r="NH47" s="93"/>
      <c r="NI47" s="93"/>
      <c r="NJ47" s="93"/>
      <c r="NK47" s="93"/>
      <c r="NL47" s="93"/>
      <c r="NM47" s="93"/>
      <c r="NN47" s="93"/>
      <c r="NO47" s="93"/>
      <c r="NP47" s="93"/>
      <c r="NQ47" s="93"/>
      <c r="NR47" s="93"/>
      <c r="NS47" s="93"/>
      <c r="NT47" s="93"/>
      <c r="NU47" s="93"/>
      <c r="NV47" s="93"/>
      <c r="NW47" s="93"/>
      <c r="NX47" s="93"/>
      <c r="NY47" s="93"/>
      <c r="NZ47" s="93"/>
      <c r="OA47" s="93"/>
      <c r="OB47" s="93"/>
      <c r="OC47" s="93"/>
      <c r="OD47" s="93"/>
      <c r="OE47" s="93"/>
      <c r="OF47" s="93"/>
      <c r="OG47" s="93"/>
      <c r="OH47" s="93"/>
      <c r="OI47" s="93"/>
      <c r="OJ47" s="93"/>
      <c r="OK47" s="93"/>
      <c r="OL47" s="93"/>
      <c r="OM47" s="93"/>
      <c r="ON47" s="93"/>
      <c r="OO47" s="93"/>
      <c r="OP47" s="93"/>
      <c r="OQ47" s="93"/>
      <c r="OR47" s="93"/>
      <c r="OS47" s="93"/>
      <c r="OT47" s="93"/>
      <c r="OU47" s="93"/>
      <c r="OV47" s="93"/>
      <c r="OW47" s="93"/>
      <c r="OX47" s="93"/>
      <c r="OY47" s="93"/>
      <c r="OZ47" s="93"/>
      <c r="PA47" s="93"/>
      <c r="PB47" s="93"/>
      <c r="PC47" s="93"/>
      <c r="PD47" s="93"/>
      <c r="PE47" s="93"/>
      <c r="PF47" s="93"/>
      <c r="PG47" s="93"/>
      <c r="PH47" s="93"/>
      <c r="PI47" s="93"/>
      <c r="PJ47" s="93"/>
      <c r="PK47" s="93"/>
      <c r="PL47" s="93"/>
      <c r="PM47" s="93"/>
      <c r="PN47" s="93"/>
      <c r="PO47" s="93"/>
      <c r="PP47" s="93"/>
      <c r="PQ47" s="93"/>
      <c r="PR47" s="93"/>
      <c r="PS47" s="93"/>
      <c r="PT47" s="93"/>
      <c r="PU47" s="93"/>
      <c r="PV47" s="93"/>
      <c r="PW47" s="93"/>
      <c r="PX47" s="93"/>
      <c r="PY47" s="93"/>
      <c r="PZ47" s="93"/>
      <c r="QA47" s="93"/>
      <c r="QB47" s="93"/>
      <c r="QC47" s="93"/>
      <c r="QD47" s="93"/>
      <c r="QE47" s="93"/>
      <c r="QF47" s="93"/>
      <c r="QG47" s="93"/>
      <c r="QH47" s="93"/>
      <c r="QI47" s="93"/>
      <c r="QJ47" s="93"/>
      <c r="QK47" s="93"/>
      <c r="QL47" s="93"/>
      <c r="QM47" s="93"/>
      <c r="QN47" s="93"/>
      <c r="QO47" s="93"/>
      <c r="QP47" s="93"/>
      <c r="QQ47" s="93"/>
      <c r="QR47" s="93"/>
      <c r="QS47" s="93"/>
      <c r="QT47" s="93"/>
      <c r="QU47" s="93"/>
      <c r="QV47" s="93"/>
      <c r="QW47" s="93"/>
      <c r="QX47" s="93"/>
      <c r="QY47" s="93"/>
      <c r="QZ47" s="93"/>
      <c r="RA47" s="93"/>
      <c r="RB47" s="93"/>
      <c r="RC47" s="93"/>
      <c r="RD47" s="93"/>
      <c r="RE47" s="93"/>
      <c r="RF47" s="93"/>
      <c r="RG47" s="93"/>
      <c r="RH47" s="93"/>
      <c r="RI47" s="93"/>
      <c r="RJ47" s="93"/>
      <c r="RK47" s="93"/>
      <c r="RL47" s="93"/>
      <c r="RM47" s="93"/>
      <c r="RN47" s="93"/>
      <c r="RO47" s="93"/>
      <c r="RP47" s="93"/>
      <c r="RQ47" s="93"/>
      <c r="RR47" s="93"/>
      <c r="RS47" s="93"/>
      <c r="RT47" s="93"/>
      <c r="RU47" s="93"/>
      <c r="RV47" s="93"/>
      <c r="RW47" s="93"/>
      <c r="RX47" s="93"/>
      <c r="RY47" s="93"/>
      <c r="RZ47" s="93"/>
      <c r="SA47" s="93"/>
      <c r="SB47" s="93"/>
      <c r="SC47" s="93"/>
      <c r="SD47" s="93"/>
      <c r="SE47" s="93"/>
      <c r="SF47" s="93"/>
      <c r="SG47" s="93"/>
      <c r="SH47" s="93"/>
      <c r="SI47" s="93"/>
      <c r="SJ47" s="93"/>
      <c r="SK47" s="93"/>
      <c r="SL47" s="93"/>
      <c r="SM47" s="93"/>
      <c r="SN47" s="93"/>
      <c r="SO47" s="93"/>
      <c r="SP47" s="93"/>
      <c r="SQ47" s="93"/>
      <c r="SR47" s="93"/>
      <c r="SS47" s="93"/>
      <c r="ST47" s="93"/>
      <c r="SU47" s="93"/>
      <c r="SV47" s="93"/>
      <c r="SW47" s="93"/>
      <c r="SX47" s="93"/>
      <c r="SY47" s="93"/>
      <c r="SZ47" s="93"/>
      <c r="TA47" s="93"/>
      <c r="TB47" s="93"/>
      <c r="TC47" s="93"/>
      <c r="TD47" s="93"/>
      <c r="TE47" s="93"/>
      <c r="TF47" s="93"/>
      <c r="TG47" s="93"/>
      <c r="TH47" s="93"/>
      <c r="TI47" s="93"/>
      <c r="TJ47" s="93"/>
      <c r="TK47" s="93"/>
      <c r="TL47" s="93"/>
      <c r="TM47" s="93"/>
      <c r="TN47" s="93"/>
      <c r="TO47" s="93"/>
      <c r="TP47" s="93"/>
      <c r="TQ47" s="93"/>
      <c r="TR47" s="93"/>
      <c r="TS47" s="93"/>
      <c r="TT47" s="93"/>
      <c r="TU47" s="93"/>
      <c r="TV47" s="93"/>
      <c r="TW47" s="93"/>
      <c r="TX47" s="93"/>
      <c r="TY47" s="93"/>
      <c r="TZ47" s="93"/>
      <c r="UA47" s="93"/>
      <c r="UB47" s="93"/>
      <c r="UC47" s="93"/>
      <c r="UD47" s="93"/>
      <c r="UE47" s="93"/>
      <c r="UF47" s="93"/>
      <c r="UG47" s="93"/>
      <c r="UH47" s="93"/>
      <c r="UI47" s="93"/>
      <c r="UJ47" s="93"/>
      <c r="UK47" s="93"/>
      <c r="UL47" s="93"/>
      <c r="UM47" s="93"/>
      <c r="UN47" s="93"/>
      <c r="UO47" s="93"/>
      <c r="UP47" s="93"/>
      <c r="UQ47" s="93"/>
      <c r="UR47" s="93"/>
      <c r="US47" s="93"/>
      <c r="UT47" s="93"/>
      <c r="UU47" s="93"/>
      <c r="UV47" s="93"/>
      <c r="UW47" s="93"/>
      <c r="UX47" s="93"/>
      <c r="UY47" s="93"/>
      <c r="UZ47" s="93"/>
      <c r="VA47" s="93"/>
      <c r="VB47" s="93"/>
      <c r="VC47" s="93"/>
      <c r="VD47" s="93"/>
      <c r="VE47" s="93"/>
      <c r="VF47" s="93"/>
      <c r="VG47" s="93"/>
      <c r="VH47" s="93"/>
      <c r="VI47" s="93"/>
      <c r="VJ47" s="93"/>
      <c r="VK47" s="93"/>
      <c r="VL47" s="93"/>
      <c r="VM47" s="93"/>
      <c r="VN47" s="93"/>
      <c r="VO47" s="93"/>
      <c r="VP47" s="93"/>
      <c r="VQ47" s="93"/>
      <c r="VR47" s="93"/>
      <c r="VS47" s="93"/>
      <c r="VT47" s="93"/>
      <c r="VU47" s="93"/>
      <c r="VV47" s="93"/>
      <c r="VW47" s="93"/>
      <c r="VX47" s="93"/>
      <c r="VY47" s="93"/>
      <c r="VZ47" s="93"/>
      <c r="WA47" s="93"/>
      <c r="WB47" s="93"/>
      <c r="WC47" s="93"/>
      <c r="WD47" s="93"/>
      <c r="WE47" s="93"/>
      <c r="WF47" s="93"/>
      <c r="WG47" s="93"/>
      <c r="WH47" s="93"/>
      <c r="WI47" s="93"/>
      <c r="WJ47" s="93"/>
      <c r="WK47" s="93"/>
      <c r="WL47" s="93"/>
      <c r="WM47" s="93"/>
      <c r="WN47" s="93"/>
      <c r="WO47" s="93"/>
      <c r="WP47" s="93"/>
      <c r="WQ47" s="93"/>
      <c r="WR47" s="93"/>
      <c r="WS47" s="93"/>
      <c r="WT47" s="93"/>
      <c r="WU47" s="93"/>
      <c r="WV47" s="93"/>
      <c r="WW47" s="93"/>
      <c r="WX47" s="93"/>
      <c r="WY47" s="93"/>
      <c r="WZ47" s="93"/>
      <c r="XA47" s="93"/>
      <c r="XB47" s="93"/>
      <c r="XC47" s="93"/>
      <c r="XD47" s="93"/>
      <c r="XE47" s="93"/>
      <c r="XF47" s="93"/>
      <c r="XG47" s="93"/>
      <c r="XH47" s="93"/>
      <c r="XI47" s="93"/>
      <c r="XJ47" s="93"/>
      <c r="XK47" s="93"/>
      <c r="XL47" s="93"/>
      <c r="XM47" s="93"/>
      <c r="XN47" s="93"/>
      <c r="XO47" s="93"/>
      <c r="XP47" s="93"/>
      <c r="XQ47" s="93"/>
      <c r="XR47" s="93"/>
      <c r="XS47" s="93"/>
      <c r="XT47" s="93"/>
      <c r="XU47" s="93"/>
      <c r="XV47" s="93"/>
      <c r="XW47" s="93"/>
      <c r="XX47" s="93"/>
      <c r="XY47" s="93"/>
      <c r="XZ47" s="93"/>
      <c r="YA47" s="93"/>
      <c r="YB47" s="93"/>
      <c r="YC47" s="93"/>
      <c r="YD47" s="93"/>
      <c r="YE47" s="93"/>
      <c r="YF47" s="93"/>
      <c r="YG47" s="93"/>
      <c r="YH47" s="93"/>
      <c r="YI47" s="93"/>
      <c r="YJ47" s="93"/>
      <c r="YK47" s="93"/>
      <c r="YL47" s="93"/>
      <c r="YM47" s="93"/>
      <c r="YN47" s="93"/>
      <c r="YO47" s="93"/>
      <c r="YP47" s="93"/>
      <c r="YQ47" s="93"/>
      <c r="YR47" s="93"/>
      <c r="YS47" s="93"/>
      <c r="YT47" s="93"/>
      <c r="YU47" s="93"/>
      <c r="YV47" s="93"/>
      <c r="YW47" s="93"/>
      <c r="YX47" s="93"/>
      <c r="YY47" s="93"/>
      <c r="YZ47" s="93"/>
      <c r="ZA47" s="93"/>
      <c r="ZB47" s="93"/>
      <c r="ZC47" s="93"/>
      <c r="ZD47" s="93"/>
      <c r="ZE47" s="93"/>
      <c r="ZF47" s="93"/>
      <c r="ZG47" s="93"/>
      <c r="ZH47" s="93"/>
      <c r="ZI47" s="93"/>
      <c r="ZJ47" s="93"/>
      <c r="ZK47" s="93"/>
      <c r="ZL47" s="93"/>
      <c r="ZM47" s="93"/>
      <c r="ZN47" s="93"/>
      <c r="ZO47" s="93"/>
      <c r="ZP47" s="93"/>
      <c r="ZQ47" s="93"/>
      <c r="ZR47" s="93"/>
      <c r="ZS47" s="93"/>
      <c r="ZT47" s="93"/>
      <c r="ZU47" s="93"/>
      <c r="ZV47" s="93"/>
      <c r="ZW47" s="93"/>
      <c r="ZX47" s="93"/>
      <c r="ZY47" s="93"/>
      <c r="ZZ47" s="93"/>
    </row>
    <row r="48" spans="1:702" s="89" customFormat="1" ht="15.95" hidden="1" customHeight="1" x14ac:dyDescent="0.25">
      <c r="A48" s="116">
        <v>75015</v>
      </c>
      <c r="B48" s="116" t="s">
        <v>357</v>
      </c>
      <c r="C48" s="117" t="s">
        <v>354</v>
      </c>
      <c r="D48" s="118">
        <v>7</v>
      </c>
      <c r="E48" s="118">
        <v>3</v>
      </c>
      <c r="F48" s="118" t="s">
        <v>341</v>
      </c>
      <c r="G48" s="118">
        <v>912</v>
      </c>
      <c r="H48" s="118">
        <v>11461</v>
      </c>
      <c r="I48" s="118" t="s">
        <v>358</v>
      </c>
      <c r="J48" s="118" t="s">
        <v>319</v>
      </c>
      <c r="K48" s="118" t="s">
        <v>359</v>
      </c>
      <c r="L48" s="119">
        <v>563500</v>
      </c>
      <c r="M48" s="119">
        <v>563500</v>
      </c>
      <c r="N48" s="119">
        <v>0</v>
      </c>
      <c r="O48" s="119">
        <v>563500</v>
      </c>
      <c r="P48" s="119">
        <v>546584.23</v>
      </c>
      <c r="Q48" s="119">
        <v>-16915.770000000019</v>
      </c>
      <c r="R48" s="120">
        <v>0.97</v>
      </c>
      <c r="S48" s="119">
        <v>0</v>
      </c>
      <c r="T48" s="119">
        <v>0</v>
      </c>
      <c r="U48" s="120">
        <v>0</v>
      </c>
      <c r="V48" s="119">
        <v>0</v>
      </c>
      <c r="W48" s="119">
        <v>0</v>
      </c>
      <c r="X48" s="120">
        <v>0</v>
      </c>
      <c r="Y48" s="119">
        <v>0</v>
      </c>
      <c r="Z48" s="119">
        <v>0</v>
      </c>
      <c r="AA48" s="120">
        <v>0</v>
      </c>
      <c r="AB48" s="119">
        <v>0</v>
      </c>
      <c r="AC48" s="119">
        <v>0</v>
      </c>
      <c r="AD48" s="120">
        <v>0</v>
      </c>
      <c r="AE48" s="119">
        <v>0</v>
      </c>
      <c r="AF48" s="119">
        <v>0</v>
      </c>
      <c r="AG48" s="120">
        <v>0</v>
      </c>
      <c r="AH48" s="119">
        <v>0</v>
      </c>
      <c r="AI48" s="119">
        <v>0</v>
      </c>
      <c r="AJ48" s="120">
        <v>0</v>
      </c>
      <c r="AK48" s="119">
        <v>0</v>
      </c>
      <c r="AL48" s="119">
        <v>0</v>
      </c>
      <c r="AM48" s="120">
        <v>0</v>
      </c>
      <c r="AN48" s="119">
        <v>0</v>
      </c>
      <c r="AO48" s="119">
        <v>0</v>
      </c>
      <c r="AP48" s="120">
        <v>0</v>
      </c>
      <c r="AQ48" s="119">
        <v>0</v>
      </c>
      <c r="AR48" s="119">
        <v>0</v>
      </c>
      <c r="AS48" s="120">
        <v>0</v>
      </c>
      <c r="AT48" s="119">
        <v>0</v>
      </c>
      <c r="AU48" s="119">
        <v>0</v>
      </c>
      <c r="AV48" s="120">
        <v>0</v>
      </c>
      <c r="AW48" s="119">
        <v>0</v>
      </c>
      <c r="AX48" s="119">
        <v>0</v>
      </c>
      <c r="AY48" s="120">
        <v>0</v>
      </c>
      <c r="AZ48" s="119">
        <v>0</v>
      </c>
      <c r="BA48" s="119">
        <v>0</v>
      </c>
      <c r="BB48" s="120">
        <v>0</v>
      </c>
      <c r="BC48" s="119">
        <v>0</v>
      </c>
      <c r="BD48" s="119">
        <v>0</v>
      </c>
      <c r="BE48" s="120">
        <v>0</v>
      </c>
      <c r="BF48" s="119">
        <v>563500</v>
      </c>
      <c r="BG48" s="119">
        <v>546584.23</v>
      </c>
      <c r="BH48" s="120">
        <v>0.97</v>
      </c>
      <c r="BI48" s="119">
        <v>0</v>
      </c>
      <c r="BJ48" s="119">
        <v>0</v>
      </c>
      <c r="BK48" s="120">
        <v>0</v>
      </c>
      <c r="BL48" s="119">
        <v>0</v>
      </c>
      <c r="BM48" s="119">
        <v>0</v>
      </c>
      <c r="BN48" s="120">
        <v>0</v>
      </c>
      <c r="BO48" s="119">
        <v>0</v>
      </c>
      <c r="BP48" s="119">
        <v>0</v>
      </c>
      <c r="BQ48" s="120">
        <v>0</v>
      </c>
      <c r="BR48" s="119">
        <v>0</v>
      </c>
      <c r="BS48" s="119">
        <v>0</v>
      </c>
      <c r="BT48" s="120">
        <v>0</v>
      </c>
      <c r="BU48" s="119">
        <v>0</v>
      </c>
      <c r="BV48" s="119">
        <v>0</v>
      </c>
      <c r="BW48" s="120">
        <v>0</v>
      </c>
      <c r="BX48" s="119">
        <v>0</v>
      </c>
      <c r="BY48" s="119">
        <v>0</v>
      </c>
      <c r="BZ48" s="120">
        <v>0</v>
      </c>
      <c r="CA48" s="119">
        <v>0</v>
      </c>
      <c r="CB48" s="119">
        <v>0</v>
      </c>
      <c r="CC48" s="120">
        <v>0</v>
      </c>
      <c r="CD48" s="119">
        <v>0</v>
      </c>
      <c r="CE48" s="119">
        <v>0</v>
      </c>
      <c r="CF48" s="120">
        <v>0</v>
      </c>
      <c r="CG48" s="119">
        <v>0</v>
      </c>
      <c r="CH48" s="119">
        <v>0</v>
      </c>
      <c r="CI48" s="120">
        <v>0</v>
      </c>
      <c r="CJ48" s="119">
        <v>0</v>
      </c>
      <c r="CK48" s="119">
        <v>0</v>
      </c>
      <c r="CL48" s="120">
        <v>0</v>
      </c>
      <c r="CM48" s="119">
        <v>0</v>
      </c>
      <c r="CN48" s="119">
        <v>0</v>
      </c>
      <c r="CO48" s="120">
        <v>0</v>
      </c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0"/>
      <c r="EY48" s="100"/>
      <c r="EZ48" s="100"/>
      <c r="FA48" s="100"/>
      <c r="FB48" s="100"/>
      <c r="FC48" s="100"/>
      <c r="FD48" s="100"/>
      <c r="FE48" s="100"/>
      <c r="FF48" s="100"/>
      <c r="FG48" s="100"/>
      <c r="FH48" s="100"/>
      <c r="FI48" s="100"/>
      <c r="FJ48" s="100"/>
      <c r="FK48" s="100"/>
      <c r="FL48" s="100"/>
      <c r="FM48" s="100"/>
      <c r="FN48" s="100"/>
      <c r="FO48" s="100"/>
      <c r="FP48" s="100"/>
      <c r="FQ48" s="100"/>
      <c r="FR48" s="100"/>
      <c r="FS48" s="100"/>
      <c r="FT48" s="100"/>
      <c r="FU48" s="100"/>
      <c r="FV48" s="100"/>
      <c r="FW48" s="100"/>
      <c r="FX48" s="100"/>
      <c r="FY48" s="100"/>
      <c r="FZ48" s="100"/>
      <c r="GA48" s="100"/>
      <c r="GB48" s="100"/>
      <c r="GC48" s="100"/>
      <c r="GD48" s="100"/>
      <c r="GE48" s="100"/>
      <c r="GF48" s="100"/>
      <c r="GG48" s="100"/>
      <c r="GH48" s="100"/>
      <c r="GI48" s="100"/>
      <c r="GJ48" s="100"/>
      <c r="GK48" s="100"/>
      <c r="GL48" s="100"/>
      <c r="GM48" s="100"/>
      <c r="GN48" s="100"/>
      <c r="GO48" s="100"/>
      <c r="GP48" s="100"/>
      <c r="GQ48" s="100"/>
      <c r="GR48" s="100"/>
      <c r="GS48" s="100"/>
      <c r="GT48" s="100"/>
      <c r="GU48" s="100"/>
      <c r="GV48" s="100"/>
      <c r="GW48" s="100"/>
      <c r="GX48" s="100"/>
      <c r="GY48" s="100"/>
      <c r="GZ48" s="100"/>
      <c r="HA48" s="100"/>
      <c r="HB48" s="100"/>
      <c r="HC48" s="100"/>
      <c r="HD48" s="100"/>
      <c r="HE48" s="100"/>
      <c r="HF48" s="100"/>
      <c r="HG48" s="100"/>
      <c r="HH48" s="100"/>
      <c r="HI48" s="100"/>
      <c r="HJ48" s="100"/>
      <c r="HK48" s="100"/>
      <c r="HL48" s="100"/>
      <c r="HM48" s="100"/>
      <c r="HN48" s="100"/>
      <c r="HO48" s="100"/>
      <c r="HP48" s="100"/>
      <c r="HQ48" s="100"/>
      <c r="HR48" s="100"/>
      <c r="HS48" s="100"/>
      <c r="HT48" s="100"/>
      <c r="HU48" s="100"/>
      <c r="HV48" s="100"/>
      <c r="HW48" s="100"/>
      <c r="HX48" s="100"/>
      <c r="HY48" s="100"/>
      <c r="HZ48" s="100"/>
      <c r="IA48" s="100"/>
      <c r="IB48" s="100"/>
      <c r="IC48" s="100"/>
      <c r="ID48" s="100"/>
      <c r="IE48" s="100"/>
      <c r="IF48" s="100"/>
      <c r="IG48" s="100"/>
      <c r="IH48" s="100"/>
      <c r="II48" s="100"/>
      <c r="IJ48" s="100"/>
      <c r="IK48" s="100"/>
      <c r="IL48" s="100"/>
      <c r="IM48" s="100"/>
      <c r="IN48" s="100"/>
      <c r="IO48" s="100"/>
      <c r="IP48" s="100"/>
      <c r="IQ48" s="100"/>
      <c r="IR48" s="100"/>
      <c r="IS48" s="100"/>
      <c r="IT48" s="100"/>
      <c r="IU48" s="100"/>
      <c r="IV48" s="100"/>
      <c r="IW48" s="100"/>
      <c r="IX48" s="100"/>
      <c r="IY48" s="100"/>
      <c r="IZ48" s="100"/>
      <c r="JA48" s="100"/>
      <c r="JB48" s="100"/>
      <c r="JC48" s="100"/>
      <c r="JD48" s="100"/>
      <c r="JE48" s="100"/>
      <c r="JF48" s="100"/>
      <c r="JG48" s="100"/>
      <c r="JH48" s="100"/>
      <c r="JI48" s="100"/>
      <c r="JJ48" s="100"/>
      <c r="JK48" s="100"/>
      <c r="JL48" s="100"/>
      <c r="JM48" s="100"/>
      <c r="JN48" s="100"/>
      <c r="JO48" s="100"/>
      <c r="JP48" s="100"/>
      <c r="JQ48" s="100"/>
      <c r="JR48" s="100"/>
      <c r="JS48" s="100"/>
      <c r="JT48" s="100"/>
      <c r="JU48" s="100"/>
      <c r="JV48" s="100"/>
      <c r="JW48" s="100"/>
      <c r="JX48" s="100"/>
      <c r="JY48" s="100"/>
      <c r="JZ48" s="100"/>
      <c r="KA48" s="100"/>
      <c r="KB48" s="100"/>
      <c r="KC48" s="100"/>
      <c r="KD48" s="100"/>
      <c r="KE48" s="100"/>
      <c r="KF48" s="100"/>
      <c r="KG48" s="100"/>
      <c r="KH48" s="100"/>
      <c r="KI48" s="100"/>
      <c r="KJ48" s="100"/>
      <c r="KK48" s="100"/>
      <c r="KL48" s="100"/>
      <c r="KM48" s="100"/>
      <c r="KN48" s="100"/>
      <c r="KO48" s="100"/>
      <c r="KP48" s="100"/>
      <c r="KQ48" s="100"/>
      <c r="KR48" s="100"/>
      <c r="KS48" s="100"/>
      <c r="KT48" s="100"/>
      <c r="KU48" s="100"/>
      <c r="KV48" s="100"/>
      <c r="KW48" s="100"/>
      <c r="KX48" s="100"/>
      <c r="KY48" s="100"/>
      <c r="KZ48" s="100"/>
      <c r="LA48" s="100"/>
      <c r="LB48" s="100"/>
      <c r="LC48" s="100"/>
      <c r="LD48" s="100"/>
      <c r="LE48" s="100"/>
      <c r="LF48" s="100"/>
      <c r="LG48" s="100"/>
      <c r="LH48" s="100"/>
      <c r="LI48" s="100"/>
      <c r="LJ48" s="100"/>
      <c r="LK48" s="100"/>
      <c r="LL48" s="100"/>
      <c r="LM48" s="100"/>
      <c r="LN48" s="100"/>
      <c r="LO48" s="100"/>
      <c r="LP48" s="100"/>
      <c r="LQ48" s="100"/>
      <c r="LR48" s="100"/>
      <c r="LS48" s="100"/>
      <c r="LT48" s="100"/>
      <c r="LU48" s="100"/>
      <c r="LV48" s="100"/>
      <c r="LW48" s="100"/>
      <c r="LX48" s="100"/>
      <c r="LY48" s="100"/>
      <c r="LZ48" s="100"/>
      <c r="MA48" s="100"/>
      <c r="MB48" s="100"/>
      <c r="MC48" s="100"/>
      <c r="MD48" s="100"/>
      <c r="ME48" s="100"/>
      <c r="MF48" s="100"/>
      <c r="MG48" s="100"/>
      <c r="MH48" s="100"/>
      <c r="MI48" s="100"/>
      <c r="MJ48" s="100"/>
      <c r="MK48" s="100"/>
      <c r="ML48" s="100"/>
      <c r="MM48" s="100"/>
      <c r="MN48" s="100"/>
      <c r="MO48" s="100"/>
      <c r="MP48" s="100"/>
      <c r="MQ48" s="100"/>
      <c r="MR48" s="100"/>
      <c r="MS48" s="100"/>
      <c r="MT48" s="100"/>
      <c r="MU48" s="100"/>
      <c r="MV48" s="100"/>
      <c r="MW48" s="100"/>
      <c r="MX48" s="100"/>
      <c r="MY48" s="100"/>
      <c r="MZ48" s="100"/>
      <c r="NA48" s="100"/>
      <c r="NB48" s="100"/>
      <c r="NC48" s="100"/>
      <c r="ND48" s="100"/>
      <c r="NE48" s="100"/>
      <c r="NF48" s="100"/>
      <c r="NG48" s="100"/>
      <c r="NH48" s="100"/>
      <c r="NI48" s="100"/>
      <c r="NJ48" s="100"/>
      <c r="NK48" s="100"/>
      <c r="NL48" s="100"/>
      <c r="NM48" s="100"/>
      <c r="NN48" s="100"/>
      <c r="NO48" s="100"/>
      <c r="NP48" s="100"/>
      <c r="NQ48" s="100"/>
      <c r="NR48" s="100"/>
      <c r="NS48" s="100"/>
      <c r="NT48" s="100"/>
      <c r="NU48" s="100"/>
      <c r="NV48" s="100"/>
      <c r="NW48" s="100"/>
      <c r="NX48" s="100"/>
      <c r="NY48" s="100"/>
      <c r="NZ48" s="100"/>
      <c r="OA48" s="100"/>
      <c r="OB48" s="100"/>
      <c r="OC48" s="100"/>
      <c r="OD48" s="100"/>
      <c r="OE48" s="100"/>
      <c r="OF48" s="100"/>
      <c r="OG48" s="100"/>
      <c r="OH48" s="100"/>
      <c r="OI48" s="100"/>
      <c r="OJ48" s="100"/>
      <c r="OK48" s="100"/>
      <c r="OL48" s="100"/>
      <c r="OM48" s="100"/>
      <c r="ON48" s="100"/>
      <c r="OO48" s="100"/>
      <c r="OP48" s="100"/>
      <c r="OQ48" s="100"/>
      <c r="OR48" s="100"/>
      <c r="OS48" s="100"/>
      <c r="OT48" s="100"/>
      <c r="OU48" s="100"/>
      <c r="OV48" s="100"/>
      <c r="OW48" s="100"/>
      <c r="OX48" s="100"/>
      <c r="OY48" s="100"/>
      <c r="OZ48" s="100"/>
      <c r="PA48" s="100"/>
      <c r="PB48" s="100"/>
      <c r="PC48" s="100"/>
      <c r="PD48" s="100"/>
      <c r="PE48" s="100"/>
      <c r="PF48" s="100"/>
      <c r="PG48" s="100"/>
      <c r="PH48" s="100"/>
      <c r="PI48" s="100"/>
      <c r="PJ48" s="100"/>
      <c r="PK48" s="100"/>
      <c r="PL48" s="100"/>
      <c r="PM48" s="100"/>
      <c r="PN48" s="100"/>
      <c r="PO48" s="100"/>
      <c r="PP48" s="100"/>
      <c r="PQ48" s="100"/>
      <c r="PR48" s="100"/>
      <c r="PS48" s="100"/>
      <c r="PT48" s="100"/>
      <c r="PU48" s="100"/>
      <c r="PV48" s="100"/>
      <c r="PW48" s="100"/>
      <c r="PX48" s="100"/>
      <c r="PY48" s="100"/>
      <c r="PZ48" s="100"/>
      <c r="QA48" s="100"/>
      <c r="QB48" s="100"/>
      <c r="QC48" s="100"/>
      <c r="QD48" s="100"/>
      <c r="QE48" s="100"/>
      <c r="QF48" s="100"/>
      <c r="QG48" s="100"/>
      <c r="QH48" s="100"/>
      <c r="QI48" s="100"/>
      <c r="QJ48" s="100"/>
      <c r="QK48" s="100"/>
      <c r="QL48" s="100"/>
      <c r="QM48" s="100"/>
      <c r="QN48" s="100"/>
      <c r="QO48" s="100"/>
      <c r="QP48" s="100"/>
      <c r="QQ48" s="100"/>
      <c r="QR48" s="100"/>
      <c r="QS48" s="100"/>
      <c r="QT48" s="100"/>
      <c r="QU48" s="100"/>
      <c r="QV48" s="100"/>
      <c r="QW48" s="100"/>
      <c r="QX48" s="100"/>
      <c r="QY48" s="100"/>
      <c r="QZ48" s="100"/>
      <c r="RA48" s="100"/>
      <c r="RB48" s="100"/>
      <c r="RC48" s="100"/>
      <c r="RD48" s="100"/>
      <c r="RE48" s="100"/>
      <c r="RF48" s="100"/>
      <c r="RG48" s="100"/>
      <c r="RH48" s="100"/>
      <c r="RI48" s="100"/>
      <c r="RJ48" s="100"/>
      <c r="RK48" s="100"/>
      <c r="RL48" s="100"/>
      <c r="RM48" s="100"/>
      <c r="RN48" s="100"/>
      <c r="RO48" s="100"/>
      <c r="RP48" s="100"/>
      <c r="RQ48" s="100"/>
      <c r="RR48" s="100"/>
      <c r="RS48" s="100"/>
      <c r="RT48" s="100"/>
      <c r="RU48" s="100"/>
      <c r="RV48" s="100"/>
      <c r="RW48" s="100"/>
      <c r="RX48" s="100"/>
      <c r="RY48" s="100"/>
      <c r="RZ48" s="100"/>
      <c r="SA48" s="100"/>
      <c r="SB48" s="100"/>
      <c r="SC48" s="100"/>
      <c r="SD48" s="100"/>
      <c r="SE48" s="100"/>
      <c r="SF48" s="100"/>
      <c r="SG48" s="100"/>
      <c r="SH48" s="100"/>
      <c r="SI48" s="100"/>
      <c r="SJ48" s="100"/>
      <c r="SK48" s="100"/>
      <c r="SL48" s="100"/>
      <c r="SM48" s="100"/>
      <c r="SN48" s="100"/>
      <c r="SO48" s="100"/>
      <c r="SP48" s="100"/>
      <c r="SQ48" s="100"/>
      <c r="SR48" s="100"/>
      <c r="SS48" s="100"/>
      <c r="ST48" s="100"/>
      <c r="SU48" s="100"/>
      <c r="SV48" s="100"/>
      <c r="SW48" s="100"/>
      <c r="SX48" s="100"/>
      <c r="SY48" s="100"/>
      <c r="SZ48" s="100"/>
      <c r="TA48" s="100"/>
      <c r="TB48" s="100"/>
      <c r="TC48" s="100"/>
      <c r="TD48" s="100"/>
      <c r="TE48" s="100"/>
      <c r="TF48" s="100"/>
      <c r="TG48" s="100"/>
      <c r="TH48" s="100"/>
      <c r="TI48" s="100"/>
      <c r="TJ48" s="100"/>
      <c r="TK48" s="100"/>
      <c r="TL48" s="100"/>
      <c r="TM48" s="100"/>
      <c r="TN48" s="100"/>
      <c r="TO48" s="100"/>
      <c r="TP48" s="100"/>
      <c r="TQ48" s="100"/>
      <c r="TR48" s="100"/>
      <c r="TS48" s="100"/>
      <c r="TT48" s="100"/>
      <c r="TU48" s="100"/>
      <c r="TV48" s="100"/>
      <c r="TW48" s="100"/>
      <c r="TX48" s="100"/>
      <c r="TY48" s="100"/>
      <c r="TZ48" s="100"/>
      <c r="UA48" s="100"/>
      <c r="UB48" s="100"/>
      <c r="UC48" s="100"/>
      <c r="UD48" s="100"/>
      <c r="UE48" s="100"/>
      <c r="UF48" s="100"/>
      <c r="UG48" s="100"/>
      <c r="UH48" s="100"/>
      <c r="UI48" s="100"/>
      <c r="UJ48" s="100"/>
      <c r="UK48" s="100"/>
      <c r="UL48" s="100"/>
      <c r="UM48" s="100"/>
      <c r="UN48" s="100"/>
      <c r="UO48" s="100"/>
      <c r="UP48" s="100"/>
      <c r="UQ48" s="100"/>
      <c r="UR48" s="100"/>
      <c r="US48" s="100"/>
      <c r="UT48" s="100"/>
      <c r="UU48" s="100"/>
      <c r="UV48" s="100"/>
      <c r="UW48" s="100"/>
      <c r="UX48" s="100"/>
      <c r="UY48" s="100"/>
      <c r="UZ48" s="100"/>
      <c r="VA48" s="100"/>
      <c r="VB48" s="100"/>
      <c r="VC48" s="100"/>
      <c r="VD48" s="100"/>
      <c r="VE48" s="100"/>
      <c r="VF48" s="100"/>
      <c r="VG48" s="100"/>
      <c r="VH48" s="100"/>
      <c r="VI48" s="100"/>
      <c r="VJ48" s="100"/>
      <c r="VK48" s="100"/>
      <c r="VL48" s="100"/>
      <c r="VM48" s="100"/>
      <c r="VN48" s="100"/>
      <c r="VO48" s="100"/>
      <c r="VP48" s="100"/>
      <c r="VQ48" s="100"/>
      <c r="VR48" s="100"/>
      <c r="VS48" s="100"/>
      <c r="VT48" s="100"/>
      <c r="VU48" s="100"/>
      <c r="VV48" s="100"/>
      <c r="VW48" s="100"/>
      <c r="VX48" s="100"/>
      <c r="VY48" s="100"/>
      <c r="VZ48" s="100"/>
      <c r="WA48" s="100"/>
      <c r="WB48" s="100"/>
      <c r="WC48" s="100"/>
      <c r="WD48" s="100"/>
      <c r="WE48" s="100"/>
      <c r="WF48" s="100"/>
      <c r="WG48" s="100"/>
      <c r="WH48" s="100"/>
      <c r="WI48" s="100"/>
      <c r="WJ48" s="100"/>
      <c r="WK48" s="100"/>
      <c r="WL48" s="100"/>
      <c r="WM48" s="100"/>
      <c r="WN48" s="100"/>
      <c r="WO48" s="100"/>
      <c r="WP48" s="100"/>
      <c r="WQ48" s="100"/>
      <c r="WR48" s="100"/>
      <c r="WS48" s="100"/>
      <c r="WT48" s="100"/>
      <c r="WU48" s="100"/>
      <c r="WV48" s="100"/>
      <c r="WW48" s="100"/>
      <c r="WX48" s="100"/>
      <c r="WY48" s="100"/>
      <c r="WZ48" s="100"/>
      <c r="XA48" s="100"/>
      <c r="XB48" s="100"/>
      <c r="XC48" s="100"/>
      <c r="XD48" s="100"/>
      <c r="XE48" s="100"/>
      <c r="XF48" s="100"/>
      <c r="XG48" s="100"/>
      <c r="XH48" s="100"/>
      <c r="XI48" s="100"/>
      <c r="XJ48" s="100"/>
      <c r="XK48" s="100"/>
      <c r="XL48" s="100"/>
      <c r="XM48" s="100"/>
      <c r="XN48" s="100"/>
      <c r="XO48" s="100"/>
      <c r="XP48" s="100"/>
      <c r="XQ48" s="100"/>
      <c r="XR48" s="100"/>
      <c r="XS48" s="100"/>
      <c r="XT48" s="100"/>
      <c r="XU48" s="100"/>
      <c r="XV48" s="100"/>
      <c r="XW48" s="100"/>
      <c r="XX48" s="100"/>
      <c r="XY48" s="100"/>
      <c r="XZ48" s="100"/>
      <c r="YA48" s="100"/>
      <c r="YB48" s="100"/>
      <c r="YC48" s="100"/>
      <c r="YD48" s="100"/>
      <c r="YE48" s="100"/>
      <c r="YF48" s="100"/>
      <c r="YG48" s="100"/>
      <c r="YH48" s="100"/>
      <c r="YI48" s="100"/>
      <c r="YJ48" s="100"/>
      <c r="YK48" s="100"/>
      <c r="YL48" s="100"/>
      <c r="YM48" s="100"/>
      <c r="YN48" s="100"/>
      <c r="YO48" s="100"/>
      <c r="YP48" s="100"/>
      <c r="YQ48" s="100"/>
      <c r="YR48" s="100"/>
      <c r="YS48" s="100"/>
      <c r="YT48" s="100"/>
      <c r="YU48" s="100"/>
      <c r="YV48" s="100"/>
      <c r="YW48" s="100"/>
      <c r="YX48" s="100"/>
      <c r="YY48" s="100"/>
      <c r="YZ48" s="100"/>
      <c r="ZA48" s="100"/>
      <c r="ZB48" s="100"/>
      <c r="ZC48" s="100"/>
      <c r="ZD48" s="100"/>
      <c r="ZE48" s="100"/>
      <c r="ZF48" s="100"/>
      <c r="ZG48" s="100"/>
      <c r="ZH48" s="100"/>
      <c r="ZI48" s="100"/>
      <c r="ZJ48" s="100"/>
      <c r="ZK48" s="100"/>
      <c r="ZL48" s="100"/>
      <c r="ZM48" s="100"/>
      <c r="ZN48" s="100"/>
      <c r="ZO48" s="100"/>
      <c r="ZP48" s="100"/>
      <c r="ZQ48" s="100"/>
      <c r="ZR48" s="100"/>
      <c r="ZS48" s="100"/>
      <c r="ZT48" s="100"/>
      <c r="ZU48" s="100"/>
      <c r="ZV48" s="100"/>
      <c r="ZW48" s="100"/>
      <c r="ZX48" s="100"/>
      <c r="ZY48" s="100"/>
      <c r="ZZ48" s="100"/>
    </row>
    <row r="49" spans="1:702" ht="15.95" customHeight="1" x14ac:dyDescent="0.25">
      <c r="A49" s="92">
        <v>75020</v>
      </c>
      <c r="B49" s="92" t="s">
        <v>357</v>
      </c>
      <c r="C49" s="121" t="s">
        <v>354</v>
      </c>
      <c r="D49" s="92">
        <v>7</v>
      </c>
      <c r="E49" s="92">
        <v>3</v>
      </c>
      <c r="F49" s="92" t="s">
        <v>341</v>
      </c>
      <c r="G49" s="92">
        <v>912</v>
      </c>
      <c r="H49" s="92">
        <v>11461</v>
      </c>
      <c r="I49" s="92" t="s">
        <v>358</v>
      </c>
      <c r="J49" s="92">
        <v>3</v>
      </c>
      <c r="K49" s="92" t="s">
        <v>12</v>
      </c>
      <c r="L49" s="93">
        <v>563500</v>
      </c>
      <c r="M49" s="93">
        <v>563500</v>
      </c>
      <c r="N49" s="93">
        <v>0</v>
      </c>
      <c r="O49" s="93">
        <v>563500</v>
      </c>
      <c r="P49" s="93">
        <v>546584.23</v>
      </c>
      <c r="Q49" s="93">
        <v>-16915.770000000019</v>
      </c>
      <c r="R49" s="94">
        <v>0.97</v>
      </c>
      <c r="S49" s="93">
        <v>0</v>
      </c>
      <c r="T49" s="93">
        <v>0</v>
      </c>
      <c r="U49" s="94">
        <v>0</v>
      </c>
      <c r="V49" s="93">
        <v>0</v>
      </c>
      <c r="W49" s="93">
        <v>0</v>
      </c>
      <c r="X49" s="94">
        <v>0</v>
      </c>
      <c r="Y49" s="93">
        <v>0</v>
      </c>
      <c r="Z49" s="93">
        <v>0</v>
      </c>
      <c r="AA49" s="94">
        <v>0</v>
      </c>
      <c r="AB49" s="93">
        <v>0</v>
      </c>
      <c r="AC49" s="93">
        <v>0</v>
      </c>
      <c r="AD49" s="94">
        <v>0</v>
      </c>
      <c r="AE49" s="93">
        <v>0</v>
      </c>
      <c r="AF49" s="93">
        <v>0</v>
      </c>
      <c r="AG49" s="94">
        <v>0</v>
      </c>
      <c r="AH49" s="93">
        <v>0</v>
      </c>
      <c r="AI49" s="93">
        <v>0</v>
      </c>
      <c r="AJ49" s="94">
        <v>0</v>
      </c>
      <c r="AK49" s="93">
        <v>0</v>
      </c>
      <c r="AL49" s="93">
        <v>0</v>
      </c>
      <c r="AM49" s="94">
        <v>0</v>
      </c>
      <c r="AN49" s="93">
        <v>0</v>
      </c>
      <c r="AO49" s="93">
        <v>0</v>
      </c>
      <c r="AP49" s="94">
        <v>0</v>
      </c>
      <c r="AQ49" s="93">
        <v>0</v>
      </c>
      <c r="AR49" s="93">
        <v>0</v>
      </c>
      <c r="AS49" s="94">
        <v>0</v>
      </c>
      <c r="AT49" s="93">
        <v>0</v>
      </c>
      <c r="AU49" s="93">
        <v>0</v>
      </c>
      <c r="AV49" s="94">
        <v>0</v>
      </c>
      <c r="AW49" s="93">
        <v>0</v>
      </c>
      <c r="AX49" s="93">
        <v>0</v>
      </c>
      <c r="AY49" s="94">
        <v>0</v>
      </c>
      <c r="AZ49" s="93">
        <v>0</v>
      </c>
      <c r="BA49" s="93">
        <v>0</v>
      </c>
      <c r="BB49" s="94">
        <v>0</v>
      </c>
      <c r="BC49" s="93">
        <v>0</v>
      </c>
      <c r="BD49" s="93">
        <v>0</v>
      </c>
      <c r="BE49" s="94">
        <v>0</v>
      </c>
      <c r="BF49" s="93">
        <v>563500</v>
      </c>
      <c r="BG49" s="93">
        <v>546584.23</v>
      </c>
      <c r="BH49" s="94">
        <v>0.97</v>
      </c>
      <c r="BI49" s="93">
        <v>0</v>
      </c>
      <c r="BJ49" s="93">
        <v>0</v>
      </c>
      <c r="BK49" s="94">
        <v>0</v>
      </c>
      <c r="BL49" s="93">
        <v>0</v>
      </c>
      <c r="BM49" s="93">
        <v>0</v>
      </c>
      <c r="BN49" s="94">
        <v>0</v>
      </c>
      <c r="BO49" s="93">
        <v>0</v>
      </c>
      <c r="BP49" s="93">
        <v>0</v>
      </c>
      <c r="BQ49" s="94">
        <v>0</v>
      </c>
      <c r="BR49" s="93">
        <v>0</v>
      </c>
      <c r="BS49" s="93">
        <v>0</v>
      </c>
      <c r="BT49" s="94">
        <v>0</v>
      </c>
      <c r="BU49" s="93">
        <v>0</v>
      </c>
      <c r="BV49" s="93">
        <v>0</v>
      </c>
      <c r="BW49" s="94">
        <v>0</v>
      </c>
      <c r="BX49" s="93">
        <v>0</v>
      </c>
      <c r="BY49" s="93">
        <v>0</v>
      </c>
      <c r="BZ49" s="94">
        <v>0</v>
      </c>
      <c r="CA49" s="93">
        <v>0</v>
      </c>
      <c r="CB49" s="93">
        <v>0</v>
      </c>
      <c r="CC49" s="94">
        <v>0</v>
      </c>
      <c r="CD49" s="93">
        <v>0</v>
      </c>
      <c r="CE49" s="93">
        <v>0</v>
      </c>
      <c r="CF49" s="94">
        <v>0</v>
      </c>
      <c r="CG49" s="93">
        <v>0</v>
      </c>
      <c r="CH49" s="93">
        <v>0</v>
      </c>
      <c r="CI49" s="94">
        <v>0</v>
      </c>
      <c r="CJ49" s="93">
        <v>0</v>
      </c>
      <c r="CK49" s="93">
        <v>0</v>
      </c>
      <c r="CL49" s="94">
        <v>0</v>
      </c>
      <c r="CM49" s="93">
        <v>0</v>
      </c>
      <c r="CN49" s="93">
        <v>0</v>
      </c>
      <c r="CO49" s="94">
        <v>0</v>
      </c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93"/>
      <c r="DA49" s="93"/>
      <c r="DB49" s="93"/>
      <c r="DC49" s="93"/>
      <c r="DD49" s="93"/>
      <c r="DE49" s="93"/>
      <c r="DF49" s="93"/>
      <c r="DG49" s="93"/>
      <c r="DH49" s="93"/>
      <c r="DI49" s="93"/>
      <c r="DJ49" s="93"/>
      <c r="DK49" s="93"/>
      <c r="DL49" s="93"/>
      <c r="DM49" s="93"/>
      <c r="DN49" s="93"/>
      <c r="DO49" s="93"/>
      <c r="DP49" s="93"/>
      <c r="DQ49" s="93"/>
      <c r="DR49" s="93"/>
      <c r="DS49" s="93"/>
      <c r="DT49" s="93"/>
      <c r="DU49" s="93"/>
      <c r="DV49" s="93"/>
      <c r="DW49" s="93"/>
      <c r="DX49" s="93"/>
      <c r="DY49" s="93"/>
      <c r="DZ49" s="93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3"/>
      <c r="FF49" s="93"/>
      <c r="FG49" s="93"/>
      <c r="FH49" s="93"/>
      <c r="FI49" s="93"/>
      <c r="FJ49" s="93"/>
      <c r="FK49" s="93"/>
      <c r="FL49" s="93"/>
      <c r="FM49" s="93"/>
      <c r="FN49" s="93"/>
      <c r="FO49" s="93"/>
      <c r="FP49" s="93"/>
      <c r="FQ49" s="93"/>
      <c r="FR49" s="93"/>
      <c r="FS49" s="93"/>
      <c r="FT49" s="93"/>
      <c r="FU49" s="93"/>
      <c r="FV49" s="93"/>
      <c r="FW49" s="93"/>
      <c r="FX49" s="93"/>
      <c r="FY49" s="93"/>
      <c r="FZ49" s="93"/>
      <c r="GA49" s="93"/>
      <c r="GB49" s="93"/>
      <c r="GC49" s="93"/>
      <c r="GD49" s="93"/>
      <c r="GE49" s="93"/>
      <c r="GF49" s="93"/>
      <c r="GG49" s="93"/>
      <c r="GH49" s="93"/>
      <c r="GI49" s="93"/>
      <c r="GJ49" s="93"/>
      <c r="GK49" s="93"/>
      <c r="GL49" s="93"/>
      <c r="GM49" s="93"/>
      <c r="GN49" s="93"/>
      <c r="GO49" s="93"/>
      <c r="GP49" s="93"/>
      <c r="GQ49" s="93"/>
      <c r="GR49" s="93"/>
      <c r="GS49" s="93"/>
      <c r="GT49" s="93"/>
      <c r="GU49" s="93"/>
      <c r="GV49" s="93"/>
      <c r="GW49" s="93"/>
      <c r="GX49" s="93"/>
      <c r="GY49" s="93"/>
      <c r="GZ49" s="93"/>
      <c r="HA49" s="93"/>
      <c r="HB49" s="93"/>
      <c r="HC49" s="93"/>
      <c r="HD49" s="93"/>
      <c r="HE49" s="93"/>
      <c r="HF49" s="93"/>
      <c r="HG49" s="93"/>
      <c r="HH49" s="93"/>
      <c r="HI49" s="93"/>
      <c r="HJ49" s="93"/>
      <c r="HK49" s="93"/>
      <c r="HL49" s="93"/>
      <c r="HM49" s="93"/>
      <c r="HN49" s="93"/>
      <c r="HO49" s="93"/>
      <c r="HP49" s="93"/>
      <c r="HQ49" s="93"/>
      <c r="HR49" s="93"/>
      <c r="HS49" s="93"/>
      <c r="HT49" s="93"/>
      <c r="HU49" s="93"/>
      <c r="HV49" s="93"/>
      <c r="HW49" s="93"/>
      <c r="HX49" s="93"/>
      <c r="HY49" s="93"/>
      <c r="HZ49" s="93"/>
      <c r="IA49" s="93"/>
      <c r="IB49" s="93"/>
      <c r="IC49" s="93"/>
      <c r="ID49" s="93"/>
      <c r="IE49" s="93"/>
      <c r="IF49" s="93"/>
      <c r="IG49" s="93"/>
      <c r="IH49" s="93"/>
      <c r="II49" s="93"/>
      <c r="IJ49" s="93"/>
      <c r="IK49" s="93"/>
      <c r="IL49" s="93"/>
      <c r="IM49" s="93"/>
      <c r="IN49" s="93"/>
      <c r="IO49" s="93"/>
      <c r="IP49" s="93"/>
      <c r="IQ49" s="93"/>
      <c r="IR49" s="93"/>
      <c r="IS49" s="93"/>
      <c r="IT49" s="93"/>
      <c r="IU49" s="93"/>
      <c r="IV49" s="93"/>
      <c r="IW49" s="93"/>
      <c r="IX49" s="93"/>
      <c r="IY49" s="93"/>
      <c r="IZ49" s="93"/>
      <c r="JA49" s="93"/>
      <c r="JB49" s="93"/>
      <c r="JC49" s="93"/>
      <c r="JD49" s="93"/>
      <c r="JE49" s="93"/>
      <c r="JF49" s="93"/>
      <c r="JG49" s="93"/>
      <c r="JH49" s="93"/>
      <c r="JI49" s="93"/>
      <c r="JJ49" s="93"/>
      <c r="JK49" s="93"/>
      <c r="JL49" s="93"/>
      <c r="JM49" s="93"/>
      <c r="JN49" s="93"/>
      <c r="JO49" s="93"/>
      <c r="JP49" s="93"/>
      <c r="JQ49" s="93"/>
      <c r="JR49" s="93"/>
      <c r="JS49" s="93"/>
      <c r="JT49" s="93"/>
      <c r="JU49" s="93"/>
      <c r="JV49" s="93"/>
      <c r="JW49" s="93"/>
      <c r="JX49" s="93"/>
      <c r="JY49" s="93"/>
      <c r="JZ49" s="93"/>
      <c r="KA49" s="93"/>
      <c r="KB49" s="93"/>
      <c r="KC49" s="93"/>
      <c r="KD49" s="93"/>
      <c r="KE49" s="93"/>
      <c r="KF49" s="93"/>
      <c r="KG49" s="93"/>
      <c r="KH49" s="93"/>
      <c r="KI49" s="93"/>
      <c r="KJ49" s="93"/>
      <c r="KK49" s="93"/>
      <c r="KL49" s="93"/>
      <c r="KM49" s="93"/>
      <c r="KN49" s="93"/>
      <c r="KO49" s="93"/>
      <c r="KP49" s="93"/>
      <c r="KQ49" s="93"/>
      <c r="KR49" s="93"/>
      <c r="KS49" s="93"/>
      <c r="KT49" s="93"/>
      <c r="KU49" s="93"/>
      <c r="KV49" s="93"/>
      <c r="KW49" s="93"/>
      <c r="KX49" s="93"/>
      <c r="KY49" s="93"/>
      <c r="KZ49" s="93"/>
      <c r="LA49" s="93"/>
      <c r="LB49" s="93"/>
      <c r="LC49" s="93"/>
      <c r="LD49" s="93"/>
      <c r="LE49" s="93"/>
      <c r="LF49" s="93"/>
      <c r="LG49" s="93"/>
      <c r="LH49" s="93"/>
      <c r="LI49" s="93"/>
      <c r="LJ49" s="93"/>
      <c r="LK49" s="93"/>
      <c r="LL49" s="93"/>
      <c r="LM49" s="93"/>
      <c r="LN49" s="93"/>
      <c r="LO49" s="93"/>
      <c r="LP49" s="93"/>
      <c r="LQ49" s="93"/>
      <c r="LR49" s="93"/>
      <c r="LS49" s="93"/>
      <c r="LT49" s="93"/>
      <c r="LU49" s="93"/>
      <c r="LV49" s="93"/>
      <c r="LW49" s="93"/>
      <c r="LX49" s="93"/>
      <c r="LY49" s="93"/>
      <c r="LZ49" s="93"/>
      <c r="MA49" s="93"/>
      <c r="MB49" s="93"/>
      <c r="MC49" s="93"/>
      <c r="MD49" s="93"/>
      <c r="ME49" s="93"/>
      <c r="MF49" s="93"/>
      <c r="MG49" s="93"/>
      <c r="MH49" s="93"/>
      <c r="MI49" s="93"/>
      <c r="MJ49" s="93"/>
      <c r="MK49" s="93"/>
      <c r="ML49" s="93"/>
      <c r="MM49" s="93"/>
      <c r="MN49" s="93"/>
      <c r="MO49" s="93"/>
      <c r="MP49" s="93"/>
      <c r="MQ49" s="93"/>
      <c r="MR49" s="93"/>
      <c r="MS49" s="93"/>
      <c r="MT49" s="93"/>
      <c r="MU49" s="93"/>
      <c r="MV49" s="93"/>
      <c r="MW49" s="93"/>
      <c r="MX49" s="93"/>
      <c r="MY49" s="93"/>
      <c r="MZ49" s="93"/>
      <c r="NA49" s="93"/>
      <c r="NB49" s="93"/>
      <c r="NC49" s="93"/>
      <c r="ND49" s="93"/>
      <c r="NE49" s="93"/>
      <c r="NF49" s="93"/>
      <c r="NG49" s="93"/>
      <c r="NH49" s="93"/>
      <c r="NI49" s="93"/>
      <c r="NJ49" s="93"/>
      <c r="NK49" s="93"/>
      <c r="NL49" s="93"/>
      <c r="NM49" s="93"/>
      <c r="NN49" s="93"/>
      <c r="NO49" s="93"/>
      <c r="NP49" s="93"/>
      <c r="NQ49" s="93"/>
      <c r="NR49" s="93"/>
      <c r="NS49" s="93"/>
      <c r="NT49" s="93"/>
      <c r="NU49" s="93"/>
      <c r="NV49" s="93"/>
      <c r="NW49" s="93"/>
      <c r="NX49" s="93"/>
      <c r="NY49" s="93"/>
      <c r="NZ49" s="93"/>
      <c r="OA49" s="93"/>
      <c r="OB49" s="93"/>
      <c r="OC49" s="93"/>
      <c r="OD49" s="93"/>
      <c r="OE49" s="93"/>
      <c r="OF49" s="93"/>
      <c r="OG49" s="93"/>
      <c r="OH49" s="93"/>
      <c r="OI49" s="93"/>
      <c r="OJ49" s="93"/>
      <c r="OK49" s="93"/>
      <c r="OL49" s="93"/>
      <c r="OM49" s="93"/>
      <c r="ON49" s="93"/>
      <c r="OO49" s="93"/>
      <c r="OP49" s="93"/>
      <c r="OQ49" s="93"/>
      <c r="OR49" s="93"/>
      <c r="OS49" s="93"/>
      <c r="OT49" s="93"/>
      <c r="OU49" s="93"/>
      <c r="OV49" s="93"/>
      <c r="OW49" s="93"/>
      <c r="OX49" s="93"/>
      <c r="OY49" s="93"/>
      <c r="OZ49" s="93"/>
      <c r="PA49" s="93"/>
      <c r="PB49" s="93"/>
      <c r="PC49" s="93"/>
      <c r="PD49" s="93"/>
      <c r="PE49" s="93"/>
      <c r="PF49" s="93"/>
      <c r="PG49" s="93"/>
      <c r="PH49" s="93"/>
      <c r="PI49" s="93"/>
      <c r="PJ49" s="93"/>
      <c r="PK49" s="93"/>
      <c r="PL49" s="93"/>
      <c r="PM49" s="93"/>
      <c r="PN49" s="93"/>
      <c r="PO49" s="93"/>
      <c r="PP49" s="93"/>
      <c r="PQ49" s="93"/>
      <c r="PR49" s="93"/>
      <c r="PS49" s="93"/>
      <c r="PT49" s="93"/>
      <c r="PU49" s="93"/>
      <c r="PV49" s="93"/>
      <c r="PW49" s="93"/>
      <c r="PX49" s="93"/>
      <c r="PY49" s="93"/>
      <c r="PZ49" s="93"/>
      <c r="QA49" s="93"/>
      <c r="QB49" s="93"/>
      <c r="QC49" s="93"/>
      <c r="QD49" s="93"/>
      <c r="QE49" s="93"/>
      <c r="QF49" s="93"/>
      <c r="QG49" s="93"/>
      <c r="QH49" s="93"/>
      <c r="QI49" s="93"/>
      <c r="QJ49" s="93"/>
      <c r="QK49" s="93"/>
      <c r="QL49" s="93"/>
      <c r="QM49" s="93"/>
      <c r="QN49" s="93"/>
      <c r="QO49" s="93"/>
      <c r="QP49" s="93"/>
      <c r="QQ49" s="93"/>
      <c r="QR49" s="93"/>
      <c r="QS49" s="93"/>
      <c r="QT49" s="93"/>
      <c r="QU49" s="93"/>
      <c r="QV49" s="93"/>
      <c r="QW49" s="93"/>
      <c r="QX49" s="93"/>
      <c r="QY49" s="93"/>
      <c r="QZ49" s="93"/>
      <c r="RA49" s="93"/>
      <c r="RB49" s="93"/>
      <c r="RC49" s="93"/>
      <c r="RD49" s="93"/>
      <c r="RE49" s="93"/>
      <c r="RF49" s="93"/>
      <c r="RG49" s="93"/>
      <c r="RH49" s="93"/>
      <c r="RI49" s="93"/>
      <c r="RJ49" s="93"/>
      <c r="RK49" s="93"/>
      <c r="RL49" s="93"/>
      <c r="RM49" s="93"/>
      <c r="RN49" s="93"/>
      <c r="RO49" s="93"/>
      <c r="RP49" s="93"/>
      <c r="RQ49" s="93"/>
      <c r="RR49" s="93"/>
      <c r="RS49" s="93"/>
      <c r="RT49" s="93"/>
      <c r="RU49" s="93"/>
      <c r="RV49" s="93"/>
      <c r="RW49" s="93"/>
      <c r="RX49" s="93"/>
      <c r="RY49" s="93"/>
      <c r="RZ49" s="93"/>
      <c r="SA49" s="93"/>
      <c r="SB49" s="93"/>
      <c r="SC49" s="93"/>
      <c r="SD49" s="93"/>
      <c r="SE49" s="93"/>
      <c r="SF49" s="93"/>
      <c r="SG49" s="93"/>
      <c r="SH49" s="93"/>
      <c r="SI49" s="93"/>
      <c r="SJ49" s="93"/>
      <c r="SK49" s="93"/>
      <c r="SL49" s="93"/>
      <c r="SM49" s="93"/>
      <c r="SN49" s="93"/>
      <c r="SO49" s="93"/>
      <c r="SP49" s="93"/>
      <c r="SQ49" s="93"/>
      <c r="SR49" s="93"/>
      <c r="SS49" s="93"/>
      <c r="ST49" s="93"/>
      <c r="SU49" s="93"/>
      <c r="SV49" s="93"/>
      <c r="SW49" s="93"/>
      <c r="SX49" s="93"/>
      <c r="SY49" s="93"/>
      <c r="SZ49" s="93"/>
      <c r="TA49" s="93"/>
      <c r="TB49" s="93"/>
      <c r="TC49" s="93"/>
      <c r="TD49" s="93"/>
      <c r="TE49" s="93"/>
      <c r="TF49" s="93"/>
      <c r="TG49" s="93"/>
      <c r="TH49" s="93"/>
      <c r="TI49" s="93"/>
      <c r="TJ49" s="93"/>
      <c r="TK49" s="93"/>
      <c r="TL49" s="93"/>
      <c r="TM49" s="93"/>
      <c r="TN49" s="93"/>
      <c r="TO49" s="93"/>
      <c r="TP49" s="93"/>
      <c r="TQ49" s="93"/>
      <c r="TR49" s="93"/>
      <c r="TS49" s="93"/>
      <c r="TT49" s="93"/>
      <c r="TU49" s="93"/>
      <c r="TV49" s="93"/>
      <c r="TW49" s="93"/>
      <c r="TX49" s="93"/>
      <c r="TY49" s="93"/>
      <c r="TZ49" s="93"/>
      <c r="UA49" s="93"/>
      <c r="UB49" s="93"/>
      <c r="UC49" s="93"/>
      <c r="UD49" s="93"/>
      <c r="UE49" s="93"/>
      <c r="UF49" s="93"/>
      <c r="UG49" s="93"/>
      <c r="UH49" s="93"/>
      <c r="UI49" s="93"/>
      <c r="UJ49" s="93"/>
      <c r="UK49" s="93"/>
      <c r="UL49" s="93"/>
      <c r="UM49" s="93"/>
      <c r="UN49" s="93"/>
      <c r="UO49" s="93"/>
      <c r="UP49" s="93"/>
      <c r="UQ49" s="93"/>
      <c r="UR49" s="93"/>
      <c r="US49" s="93"/>
      <c r="UT49" s="93"/>
      <c r="UU49" s="93"/>
      <c r="UV49" s="93"/>
      <c r="UW49" s="93"/>
      <c r="UX49" s="93"/>
      <c r="UY49" s="93"/>
      <c r="UZ49" s="93"/>
      <c r="VA49" s="93"/>
      <c r="VB49" s="93"/>
      <c r="VC49" s="93"/>
      <c r="VD49" s="93"/>
      <c r="VE49" s="93"/>
      <c r="VF49" s="93"/>
      <c r="VG49" s="93"/>
      <c r="VH49" s="93"/>
      <c r="VI49" s="93"/>
      <c r="VJ49" s="93"/>
      <c r="VK49" s="93"/>
      <c r="VL49" s="93"/>
      <c r="VM49" s="93"/>
      <c r="VN49" s="93"/>
      <c r="VO49" s="93"/>
      <c r="VP49" s="93"/>
      <c r="VQ49" s="93"/>
      <c r="VR49" s="93"/>
      <c r="VS49" s="93"/>
      <c r="VT49" s="93"/>
      <c r="VU49" s="93"/>
      <c r="VV49" s="93"/>
      <c r="VW49" s="93"/>
      <c r="VX49" s="93"/>
      <c r="VY49" s="93"/>
      <c r="VZ49" s="93"/>
      <c r="WA49" s="93"/>
      <c r="WB49" s="93"/>
      <c r="WC49" s="93"/>
      <c r="WD49" s="93"/>
      <c r="WE49" s="93"/>
      <c r="WF49" s="93"/>
      <c r="WG49" s="93"/>
      <c r="WH49" s="93"/>
      <c r="WI49" s="93"/>
      <c r="WJ49" s="93"/>
      <c r="WK49" s="93"/>
      <c r="WL49" s="93"/>
      <c r="WM49" s="93"/>
      <c r="WN49" s="93"/>
      <c r="WO49" s="93"/>
      <c r="WP49" s="93"/>
      <c r="WQ49" s="93"/>
      <c r="WR49" s="93"/>
      <c r="WS49" s="93"/>
      <c r="WT49" s="93"/>
      <c r="WU49" s="93"/>
      <c r="WV49" s="93"/>
      <c r="WW49" s="93"/>
      <c r="WX49" s="93"/>
      <c r="WY49" s="93"/>
      <c r="WZ49" s="93"/>
      <c r="XA49" s="93"/>
      <c r="XB49" s="93"/>
      <c r="XC49" s="93"/>
      <c r="XD49" s="93"/>
      <c r="XE49" s="93"/>
      <c r="XF49" s="93"/>
      <c r="XG49" s="93"/>
      <c r="XH49" s="93"/>
      <c r="XI49" s="93"/>
      <c r="XJ49" s="93"/>
      <c r="XK49" s="93"/>
      <c r="XL49" s="93"/>
      <c r="XM49" s="93"/>
      <c r="XN49" s="93"/>
      <c r="XO49" s="93"/>
      <c r="XP49" s="93"/>
      <c r="XQ49" s="93"/>
      <c r="XR49" s="93"/>
      <c r="XS49" s="93"/>
      <c r="XT49" s="93"/>
      <c r="XU49" s="93"/>
      <c r="XV49" s="93"/>
      <c r="XW49" s="93"/>
      <c r="XX49" s="93"/>
      <c r="XY49" s="93"/>
      <c r="XZ49" s="93"/>
      <c r="YA49" s="93"/>
      <c r="YB49" s="93"/>
      <c r="YC49" s="93"/>
      <c r="YD49" s="93"/>
      <c r="YE49" s="93"/>
      <c r="YF49" s="93"/>
      <c r="YG49" s="93"/>
      <c r="YH49" s="93"/>
      <c r="YI49" s="93"/>
      <c r="YJ49" s="93"/>
      <c r="YK49" s="93"/>
      <c r="YL49" s="93"/>
      <c r="YM49" s="93"/>
      <c r="YN49" s="93"/>
      <c r="YO49" s="93"/>
      <c r="YP49" s="93"/>
      <c r="YQ49" s="93"/>
      <c r="YR49" s="93"/>
      <c r="YS49" s="93"/>
      <c r="YT49" s="93"/>
      <c r="YU49" s="93"/>
      <c r="YV49" s="93"/>
      <c r="YW49" s="93"/>
      <c r="YX49" s="93"/>
      <c r="YY49" s="93"/>
      <c r="YZ49" s="93"/>
      <c r="ZA49" s="93"/>
      <c r="ZB49" s="93"/>
      <c r="ZC49" s="93"/>
      <c r="ZD49" s="93"/>
      <c r="ZE49" s="93"/>
      <c r="ZF49" s="93"/>
      <c r="ZG49" s="93"/>
      <c r="ZH49" s="93"/>
      <c r="ZI49" s="93"/>
      <c r="ZJ49" s="93"/>
      <c r="ZK49" s="93"/>
      <c r="ZL49" s="93"/>
      <c r="ZM49" s="93"/>
      <c r="ZN49" s="93"/>
      <c r="ZO49" s="93"/>
      <c r="ZP49" s="93"/>
      <c r="ZQ49" s="93"/>
      <c r="ZR49" s="93"/>
      <c r="ZS49" s="93"/>
      <c r="ZT49" s="93"/>
      <c r="ZU49" s="93"/>
      <c r="ZV49" s="93"/>
      <c r="ZW49" s="93"/>
      <c r="ZX49" s="93"/>
      <c r="ZY49" s="93"/>
      <c r="ZZ49" s="93"/>
    </row>
    <row r="50" spans="1:702" s="131" customFormat="1" ht="15.95" customHeight="1" x14ac:dyDescent="0.25">
      <c r="A50" s="127">
        <v>75025</v>
      </c>
      <c r="B50" s="127" t="s">
        <v>357</v>
      </c>
      <c r="C50" s="128" t="s">
        <v>354</v>
      </c>
      <c r="D50" s="127">
        <v>7</v>
      </c>
      <c r="E50" s="127">
        <v>3</v>
      </c>
      <c r="F50" s="127" t="s">
        <v>341</v>
      </c>
      <c r="G50" s="127">
        <v>912</v>
      </c>
      <c r="H50" s="127">
        <v>11461</v>
      </c>
      <c r="I50" s="127" t="s">
        <v>358</v>
      </c>
      <c r="J50" s="127">
        <v>31</v>
      </c>
      <c r="K50" s="127" t="s">
        <v>13</v>
      </c>
      <c r="L50" s="129">
        <v>563500</v>
      </c>
      <c r="M50" s="129">
        <v>554750</v>
      </c>
      <c r="N50" s="129">
        <v>0</v>
      </c>
      <c r="O50" s="129">
        <v>554750</v>
      </c>
      <c r="P50" s="129">
        <v>538493.39</v>
      </c>
      <c r="Q50" s="129">
        <v>-16256.609999999986</v>
      </c>
      <c r="R50" s="130">
        <v>0.97</v>
      </c>
      <c r="S50" s="129">
        <v>0</v>
      </c>
      <c r="T50" s="129">
        <v>0</v>
      </c>
      <c r="U50" s="130">
        <v>0</v>
      </c>
      <c r="V50" s="129">
        <v>0</v>
      </c>
      <c r="W50" s="129">
        <v>0</v>
      </c>
      <c r="X50" s="130">
        <v>0</v>
      </c>
      <c r="Y50" s="129">
        <v>0</v>
      </c>
      <c r="Z50" s="129">
        <v>0</v>
      </c>
      <c r="AA50" s="130">
        <v>0</v>
      </c>
      <c r="AB50" s="129">
        <v>0</v>
      </c>
      <c r="AC50" s="129">
        <v>0</v>
      </c>
      <c r="AD50" s="130">
        <v>0</v>
      </c>
      <c r="AE50" s="129">
        <v>0</v>
      </c>
      <c r="AF50" s="129">
        <v>0</v>
      </c>
      <c r="AG50" s="130">
        <v>0</v>
      </c>
      <c r="AH50" s="129">
        <v>0</v>
      </c>
      <c r="AI50" s="129">
        <v>0</v>
      </c>
      <c r="AJ50" s="130">
        <v>0</v>
      </c>
      <c r="AK50" s="129">
        <v>0</v>
      </c>
      <c r="AL50" s="129">
        <v>0</v>
      </c>
      <c r="AM50" s="130">
        <v>0</v>
      </c>
      <c r="AN50" s="129">
        <v>0</v>
      </c>
      <c r="AO50" s="129">
        <v>0</v>
      </c>
      <c r="AP50" s="130">
        <v>0</v>
      </c>
      <c r="AQ50" s="129">
        <v>0</v>
      </c>
      <c r="AR50" s="129">
        <v>0</v>
      </c>
      <c r="AS50" s="130">
        <v>0</v>
      </c>
      <c r="AT50" s="129">
        <v>0</v>
      </c>
      <c r="AU50" s="129">
        <v>0</v>
      </c>
      <c r="AV50" s="130">
        <v>0</v>
      </c>
      <c r="AW50" s="129">
        <v>0</v>
      </c>
      <c r="AX50" s="129">
        <v>0</v>
      </c>
      <c r="AY50" s="130">
        <v>0</v>
      </c>
      <c r="AZ50" s="129">
        <v>0</v>
      </c>
      <c r="BA50" s="129">
        <v>0</v>
      </c>
      <c r="BB50" s="130">
        <v>0</v>
      </c>
      <c r="BC50" s="129">
        <v>0</v>
      </c>
      <c r="BD50" s="129">
        <v>0</v>
      </c>
      <c r="BE50" s="130">
        <v>0</v>
      </c>
      <c r="BF50" s="129">
        <v>554750</v>
      </c>
      <c r="BG50" s="129">
        <v>538493.39</v>
      </c>
      <c r="BH50" s="130">
        <v>0.97</v>
      </c>
      <c r="BI50" s="129">
        <v>0</v>
      </c>
      <c r="BJ50" s="129">
        <v>0</v>
      </c>
      <c r="BK50" s="130">
        <v>0</v>
      </c>
      <c r="BL50" s="129">
        <v>0</v>
      </c>
      <c r="BM50" s="129">
        <v>0</v>
      </c>
      <c r="BN50" s="130">
        <v>0</v>
      </c>
      <c r="BO50" s="129">
        <v>0</v>
      </c>
      <c r="BP50" s="129">
        <v>0</v>
      </c>
      <c r="BQ50" s="130">
        <v>0</v>
      </c>
      <c r="BR50" s="129">
        <v>0</v>
      </c>
      <c r="BS50" s="129">
        <v>0</v>
      </c>
      <c r="BT50" s="130">
        <v>0</v>
      </c>
      <c r="BU50" s="129">
        <v>0</v>
      </c>
      <c r="BV50" s="129">
        <v>0</v>
      </c>
      <c r="BW50" s="130">
        <v>0</v>
      </c>
      <c r="BX50" s="129">
        <v>0</v>
      </c>
      <c r="BY50" s="129">
        <v>0</v>
      </c>
      <c r="BZ50" s="130">
        <v>0</v>
      </c>
      <c r="CA50" s="129">
        <v>0</v>
      </c>
      <c r="CB50" s="129">
        <v>0</v>
      </c>
      <c r="CC50" s="130">
        <v>0</v>
      </c>
      <c r="CD50" s="129">
        <v>0</v>
      </c>
      <c r="CE50" s="129">
        <v>0</v>
      </c>
      <c r="CF50" s="130">
        <v>0</v>
      </c>
      <c r="CG50" s="129">
        <v>0</v>
      </c>
      <c r="CH50" s="129">
        <v>0</v>
      </c>
      <c r="CI50" s="130">
        <v>0</v>
      </c>
      <c r="CJ50" s="129">
        <v>0</v>
      </c>
      <c r="CK50" s="129">
        <v>0</v>
      </c>
      <c r="CL50" s="130">
        <v>0</v>
      </c>
      <c r="CM50" s="129">
        <v>0</v>
      </c>
      <c r="CN50" s="129">
        <v>0</v>
      </c>
      <c r="CO50" s="130">
        <v>0</v>
      </c>
      <c r="CP50" s="129"/>
      <c r="CQ50" s="129"/>
      <c r="CR50" s="129"/>
      <c r="CS50" s="129"/>
      <c r="CT50" s="129"/>
      <c r="CU50" s="129"/>
      <c r="CV50" s="129"/>
      <c r="CW50" s="129"/>
      <c r="CX50" s="129"/>
      <c r="CY50" s="129"/>
      <c r="CZ50" s="129"/>
      <c r="DA50" s="129"/>
      <c r="DB50" s="129"/>
      <c r="DC50" s="129"/>
      <c r="DD50" s="129"/>
      <c r="DE50" s="129"/>
      <c r="DF50" s="129"/>
      <c r="DG50" s="129"/>
      <c r="DH50" s="129"/>
      <c r="DI50" s="129"/>
      <c r="DJ50" s="129"/>
      <c r="DK50" s="129"/>
      <c r="DL50" s="129"/>
      <c r="DM50" s="129"/>
      <c r="DN50" s="129"/>
      <c r="DO50" s="129"/>
      <c r="DP50" s="129"/>
      <c r="DQ50" s="129"/>
      <c r="DR50" s="129"/>
      <c r="DS50" s="129"/>
      <c r="DT50" s="129"/>
      <c r="DU50" s="129"/>
      <c r="DV50" s="129"/>
      <c r="DW50" s="129"/>
      <c r="DX50" s="129"/>
      <c r="DY50" s="129"/>
      <c r="DZ50" s="129"/>
      <c r="EA50" s="129"/>
      <c r="EB50" s="129"/>
      <c r="EC50" s="129"/>
      <c r="ED50" s="129"/>
      <c r="EE50" s="129"/>
      <c r="EF50" s="129"/>
      <c r="EG50" s="129"/>
      <c r="EH50" s="129"/>
      <c r="EI50" s="129"/>
      <c r="EJ50" s="129"/>
      <c r="EK50" s="129"/>
      <c r="EL50" s="129"/>
      <c r="EM50" s="129"/>
      <c r="EN50" s="129"/>
      <c r="EO50" s="129"/>
      <c r="EP50" s="129"/>
      <c r="EQ50" s="129"/>
      <c r="ER50" s="129"/>
      <c r="ES50" s="129"/>
      <c r="ET50" s="129"/>
      <c r="EU50" s="129"/>
      <c r="EV50" s="129"/>
      <c r="EW50" s="129"/>
      <c r="EX50" s="129"/>
      <c r="EY50" s="129"/>
      <c r="EZ50" s="129"/>
      <c r="FA50" s="129"/>
      <c r="FB50" s="129"/>
      <c r="FC50" s="129"/>
      <c r="FD50" s="129"/>
      <c r="FE50" s="129"/>
      <c r="FF50" s="129"/>
      <c r="FG50" s="129"/>
      <c r="FH50" s="129"/>
      <c r="FI50" s="129"/>
      <c r="FJ50" s="129"/>
      <c r="FK50" s="129"/>
      <c r="FL50" s="129"/>
      <c r="FM50" s="129"/>
      <c r="FN50" s="129"/>
      <c r="FO50" s="129"/>
      <c r="FP50" s="129"/>
      <c r="FQ50" s="129"/>
      <c r="FR50" s="129"/>
      <c r="FS50" s="129"/>
      <c r="FT50" s="129"/>
      <c r="FU50" s="129"/>
      <c r="FV50" s="129"/>
      <c r="FW50" s="129"/>
      <c r="FX50" s="129"/>
      <c r="FY50" s="129"/>
      <c r="FZ50" s="129"/>
      <c r="GA50" s="129"/>
      <c r="GB50" s="129"/>
      <c r="GC50" s="129"/>
      <c r="GD50" s="129"/>
      <c r="GE50" s="129"/>
      <c r="GF50" s="129"/>
      <c r="GG50" s="129"/>
      <c r="GH50" s="129"/>
      <c r="GI50" s="129"/>
      <c r="GJ50" s="129"/>
      <c r="GK50" s="129"/>
      <c r="GL50" s="129"/>
      <c r="GM50" s="129"/>
      <c r="GN50" s="129"/>
      <c r="GO50" s="129"/>
      <c r="GP50" s="129"/>
      <c r="GQ50" s="129"/>
      <c r="GR50" s="129"/>
      <c r="GS50" s="129"/>
      <c r="GT50" s="129"/>
      <c r="GU50" s="129"/>
      <c r="GV50" s="129"/>
      <c r="GW50" s="129"/>
      <c r="GX50" s="129"/>
      <c r="GY50" s="129"/>
      <c r="GZ50" s="129"/>
      <c r="HA50" s="129"/>
      <c r="HB50" s="129"/>
      <c r="HC50" s="129"/>
      <c r="HD50" s="129"/>
      <c r="HE50" s="129"/>
      <c r="HF50" s="129"/>
      <c r="HG50" s="129"/>
      <c r="HH50" s="129"/>
      <c r="HI50" s="129"/>
      <c r="HJ50" s="129"/>
      <c r="HK50" s="129"/>
      <c r="HL50" s="129"/>
      <c r="HM50" s="129"/>
      <c r="HN50" s="129"/>
      <c r="HO50" s="129"/>
      <c r="HP50" s="129"/>
      <c r="HQ50" s="129"/>
      <c r="HR50" s="129"/>
      <c r="HS50" s="129"/>
      <c r="HT50" s="129"/>
      <c r="HU50" s="129"/>
      <c r="HV50" s="129"/>
      <c r="HW50" s="129"/>
      <c r="HX50" s="129"/>
      <c r="HY50" s="129"/>
      <c r="HZ50" s="129"/>
      <c r="IA50" s="129"/>
      <c r="IB50" s="129"/>
      <c r="IC50" s="129"/>
      <c r="ID50" s="129"/>
      <c r="IE50" s="129"/>
      <c r="IF50" s="129"/>
      <c r="IG50" s="129"/>
      <c r="IH50" s="129"/>
      <c r="II50" s="129"/>
      <c r="IJ50" s="129"/>
      <c r="IK50" s="129"/>
      <c r="IL50" s="129"/>
      <c r="IM50" s="129"/>
      <c r="IN50" s="129"/>
      <c r="IO50" s="129"/>
      <c r="IP50" s="129"/>
      <c r="IQ50" s="129"/>
      <c r="IR50" s="129"/>
      <c r="IS50" s="129"/>
      <c r="IT50" s="129"/>
      <c r="IU50" s="129"/>
      <c r="IV50" s="129"/>
      <c r="IW50" s="129"/>
      <c r="IX50" s="129"/>
      <c r="IY50" s="129"/>
      <c r="IZ50" s="129"/>
      <c r="JA50" s="129"/>
      <c r="JB50" s="129"/>
      <c r="JC50" s="129"/>
      <c r="JD50" s="129"/>
      <c r="JE50" s="129"/>
      <c r="JF50" s="129"/>
      <c r="JG50" s="129"/>
      <c r="JH50" s="129"/>
      <c r="JI50" s="129"/>
      <c r="JJ50" s="129"/>
      <c r="JK50" s="129"/>
      <c r="JL50" s="129"/>
      <c r="JM50" s="129"/>
      <c r="JN50" s="129"/>
      <c r="JO50" s="129"/>
      <c r="JP50" s="129"/>
      <c r="JQ50" s="129"/>
      <c r="JR50" s="129"/>
      <c r="JS50" s="129"/>
      <c r="JT50" s="129"/>
      <c r="JU50" s="129"/>
      <c r="JV50" s="129"/>
      <c r="JW50" s="129"/>
      <c r="JX50" s="129"/>
      <c r="JY50" s="129"/>
      <c r="JZ50" s="129"/>
      <c r="KA50" s="129"/>
      <c r="KB50" s="129"/>
      <c r="KC50" s="129"/>
      <c r="KD50" s="129"/>
      <c r="KE50" s="129"/>
      <c r="KF50" s="129"/>
      <c r="KG50" s="129"/>
      <c r="KH50" s="129"/>
      <c r="KI50" s="129"/>
      <c r="KJ50" s="129"/>
      <c r="KK50" s="129"/>
      <c r="KL50" s="129"/>
      <c r="KM50" s="129"/>
      <c r="KN50" s="129"/>
      <c r="KO50" s="129"/>
      <c r="KP50" s="129"/>
      <c r="KQ50" s="129"/>
      <c r="KR50" s="129"/>
      <c r="KS50" s="129"/>
      <c r="KT50" s="129"/>
      <c r="KU50" s="129"/>
      <c r="KV50" s="129"/>
      <c r="KW50" s="129"/>
      <c r="KX50" s="129"/>
      <c r="KY50" s="129"/>
      <c r="KZ50" s="129"/>
      <c r="LA50" s="129"/>
      <c r="LB50" s="129"/>
      <c r="LC50" s="129"/>
      <c r="LD50" s="129"/>
      <c r="LE50" s="129"/>
      <c r="LF50" s="129"/>
      <c r="LG50" s="129"/>
      <c r="LH50" s="129"/>
      <c r="LI50" s="129"/>
      <c r="LJ50" s="129"/>
      <c r="LK50" s="129"/>
      <c r="LL50" s="129"/>
      <c r="LM50" s="129"/>
      <c r="LN50" s="129"/>
      <c r="LO50" s="129"/>
      <c r="LP50" s="129"/>
      <c r="LQ50" s="129"/>
      <c r="LR50" s="129"/>
      <c r="LS50" s="129"/>
      <c r="LT50" s="129"/>
      <c r="LU50" s="129"/>
      <c r="LV50" s="129"/>
      <c r="LW50" s="129"/>
      <c r="LX50" s="129"/>
      <c r="LY50" s="129"/>
      <c r="LZ50" s="129"/>
      <c r="MA50" s="129"/>
      <c r="MB50" s="129"/>
      <c r="MC50" s="129"/>
      <c r="MD50" s="129"/>
      <c r="ME50" s="129"/>
      <c r="MF50" s="129"/>
      <c r="MG50" s="129"/>
      <c r="MH50" s="129"/>
      <c r="MI50" s="129"/>
      <c r="MJ50" s="129"/>
      <c r="MK50" s="129"/>
      <c r="ML50" s="129"/>
      <c r="MM50" s="129"/>
      <c r="MN50" s="129"/>
      <c r="MO50" s="129"/>
      <c r="MP50" s="129"/>
      <c r="MQ50" s="129"/>
      <c r="MR50" s="129"/>
      <c r="MS50" s="129"/>
      <c r="MT50" s="129"/>
      <c r="MU50" s="129"/>
      <c r="MV50" s="129"/>
      <c r="MW50" s="129"/>
      <c r="MX50" s="129"/>
      <c r="MY50" s="129"/>
      <c r="MZ50" s="129"/>
      <c r="NA50" s="129"/>
      <c r="NB50" s="129"/>
      <c r="NC50" s="129"/>
      <c r="ND50" s="129"/>
      <c r="NE50" s="129"/>
      <c r="NF50" s="129"/>
      <c r="NG50" s="129"/>
      <c r="NH50" s="129"/>
      <c r="NI50" s="129"/>
      <c r="NJ50" s="129"/>
      <c r="NK50" s="129"/>
      <c r="NL50" s="129"/>
      <c r="NM50" s="129"/>
      <c r="NN50" s="129"/>
      <c r="NO50" s="129"/>
      <c r="NP50" s="129"/>
      <c r="NQ50" s="129"/>
      <c r="NR50" s="129"/>
      <c r="NS50" s="129"/>
      <c r="NT50" s="129"/>
      <c r="NU50" s="129"/>
      <c r="NV50" s="129"/>
      <c r="NW50" s="129"/>
      <c r="NX50" s="129"/>
      <c r="NY50" s="129"/>
      <c r="NZ50" s="129"/>
      <c r="OA50" s="129"/>
      <c r="OB50" s="129"/>
      <c r="OC50" s="129"/>
      <c r="OD50" s="129"/>
      <c r="OE50" s="129"/>
      <c r="OF50" s="129"/>
      <c r="OG50" s="129"/>
      <c r="OH50" s="129"/>
      <c r="OI50" s="129"/>
      <c r="OJ50" s="129"/>
      <c r="OK50" s="129"/>
      <c r="OL50" s="129"/>
      <c r="OM50" s="129"/>
      <c r="ON50" s="129"/>
      <c r="OO50" s="129"/>
      <c r="OP50" s="129"/>
      <c r="OQ50" s="129"/>
      <c r="OR50" s="129"/>
      <c r="OS50" s="129"/>
      <c r="OT50" s="129"/>
      <c r="OU50" s="129"/>
      <c r="OV50" s="129"/>
      <c r="OW50" s="129"/>
      <c r="OX50" s="129"/>
      <c r="OY50" s="129"/>
      <c r="OZ50" s="129"/>
      <c r="PA50" s="129"/>
      <c r="PB50" s="129"/>
      <c r="PC50" s="129"/>
      <c r="PD50" s="129"/>
      <c r="PE50" s="129"/>
      <c r="PF50" s="129"/>
      <c r="PG50" s="129"/>
      <c r="PH50" s="129"/>
      <c r="PI50" s="129"/>
      <c r="PJ50" s="129"/>
      <c r="PK50" s="129"/>
      <c r="PL50" s="129"/>
      <c r="PM50" s="129"/>
      <c r="PN50" s="129"/>
      <c r="PO50" s="129"/>
      <c r="PP50" s="129"/>
      <c r="PQ50" s="129"/>
      <c r="PR50" s="129"/>
      <c r="PS50" s="129"/>
      <c r="PT50" s="129"/>
      <c r="PU50" s="129"/>
      <c r="PV50" s="129"/>
      <c r="PW50" s="129"/>
      <c r="PX50" s="129"/>
      <c r="PY50" s="129"/>
      <c r="PZ50" s="129"/>
      <c r="QA50" s="129"/>
      <c r="QB50" s="129"/>
      <c r="QC50" s="129"/>
      <c r="QD50" s="129"/>
      <c r="QE50" s="129"/>
      <c r="QF50" s="129"/>
      <c r="QG50" s="129"/>
      <c r="QH50" s="129"/>
      <c r="QI50" s="129"/>
      <c r="QJ50" s="129"/>
      <c r="QK50" s="129"/>
      <c r="QL50" s="129"/>
      <c r="QM50" s="129"/>
      <c r="QN50" s="129"/>
      <c r="QO50" s="129"/>
      <c r="QP50" s="129"/>
      <c r="QQ50" s="129"/>
      <c r="QR50" s="129"/>
      <c r="QS50" s="129"/>
      <c r="QT50" s="129"/>
      <c r="QU50" s="129"/>
      <c r="QV50" s="129"/>
      <c r="QW50" s="129"/>
      <c r="QX50" s="129"/>
      <c r="QY50" s="129"/>
      <c r="QZ50" s="129"/>
      <c r="RA50" s="129"/>
      <c r="RB50" s="129"/>
      <c r="RC50" s="129"/>
      <c r="RD50" s="129"/>
      <c r="RE50" s="129"/>
      <c r="RF50" s="129"/>
      <c r="RG50" s="129"/>
      <c r="RH50" s="129"/>
      <c r="RI50" s="129"/>
      <c r="RJ50" s="129"/>
      <c r="RK50" s="129"/>
      <c r="RL50" s="129"/>
      <c r="RM50" s="129"/>
      <c r="RN50" s="129"/>
      <c r="RO50" s="129"/>
      <c r="RP50" s="129"/>
      <c r="RQ50" s="129"/>
      <c r="RR50" s="129"/>
      <c r="RS50" s="129"/>
      <c r="RT50" s="129"/>
      <c r="RU50" s="129"/>
      <c r="RV50" s="129"/>
      <c r="RW50" s="129"/>
      <c r="RX50" s="129"/>
      <c r="RY50" s="129"/>
      <c r="RZ50" s="129"/>
      <c r="SA50" s="129"/>
      <c r="SB50" s="129"/>
      <c r="SC50" s="129"/>
      <c r="SD50" s="129"/>
      <c r="SE50" s="129"/>
      <c r="SF50" s="129"/>
      <c r="SG50" s="129"/>
      <c r="SH50" s="129"/>
      <c r="SI50" s="129"/>
      <c r="SJ50" s="129"/>
      <c r="SK50" s="129"/>
      <c r="SL50" s="129"/>
      <c r="SM50" s="129"/>
      <c r="SN50" s="129"/>
      <c r="SO50" s="129"/>
      <c r="SP50" s="129"/>
      <c r="SQ50" s="129"/>
      <c r="SR50" s="129"/>
      <c r="SS50" s="129"/>
      <c r="ST50" s="129"/>
      <c r="SU50" s="129"/>
      <c r="SV50" s="129"/>
      <c r="SW50" s="129"/>
      <c r="SX50" s="129"/>
      <c r="SY50" s="129"/>
      <c r="SZ50" s="129"/>
      <c r="TA50" s="129"/>
      <c r="TB50" s="129"/>
      <c r="TC50" s="129"/>
      <c r="TD50" s="129"/>
      <c r="TE50" s="129"/>
      <c r="TF50" s="129"/>
      <c r="TG50" s="129"/>
      <c r="TH50" s="129"/>
      <c r="TI50" s="129"/>
      <c r="TJ50" s="129"/>
      <c r="TK50" s="129"/>
      <c r="TL50" s="129"/>
      <c r="TM50" s="129"/>
      <c r="TN50" s="129"/>
      <c r="TO50" s="129"/>
      <c r="TP50" s="129"/>
      <c r="TQ50" s="129"/>
      <c r="TR50" s="129"/>
      <c r="TS50" s="129"/>
      <c r="TT50" s="129"/>
      <c r="TU50" s="129"/>
      <c r="TV50" s="129"/>
      <c r="TW50" s="129"/>
      <c r="TX50" s="129"/>
      <c r="TY50" s="129"/>
      <c r="TZ50" s="129"/>
      <c r="UA50" s="129"/>
      <c r="UB50" s="129"/>
      <c r="UC50" s="129"/>
      <c r="UD50" s="129"/>
      <c r="UE50" s="129"/>
      <c r="UF50" s="129"/>
      <c r="UG50" s="129"/>
      <c r="UH50" s="129"/>
      <c r="UI50" s="129"/>
      <c r="UJ50" s="129"/>
      <c r="UK50" s="129"/>
      <c r="UL50" s="129"/>
      <c r="UM50" s="129"/>
      <c r="UN50" s="129"/>
      <c r="UO50" s="129"/>
      <c r="UP50" s="129"/>
      <c r="UQ50" s="129"/>
      <c r="UR50" s="129"/>
      <c r="US50" s="129"/>
      <c r="UT50" s="129"/>
      <c r="UU50" s="129"/>
      <c r="UV50" s="129"/>
      <c r="UW50" s="129"/>
      <c r="UX50" s="129"/>
      <c r="UY50" s="129"/>
      <c r="UZ50" s="129"/>
      <c r="VA50" s="129"/>
      <c r="VB50" s="129"/>
      <c r="VC50" s="129"/>
      <c r="VD50" s="129"/>
      <c r="VE50" s="129"/>
      <c r="VF50" s="129"/>
      <c r="VG50" s="129"/>
      <c r="VH50" s="129"/>
      <c r="VI50" s="129"/>
      <c r="VJ50" s="129"/>
      <c r="VK50" s="129"/>
      <c r="VL50" s="129"/>
      <c r="VM50" s="129"/>
      <c r="VN50" s="129"/>
      <c r="VO50" s="129"/>
      <c r="VP50" s="129"/>
      <c r="VQ50" s="129"/>
      <c r="VR50" s="129"/>
      <c r="VS50" s="129"/>
      <c r="VT50" s="129"/>
      <c r="VU50" s="129"/>
      <c r="VV50" s="129"/>
      <c r="VW50" s="129"/>
      <c r="VX50" s="129"/>
      <c r="VY50" s="129"/>
      <c r="VZ50" s="129"/>
      <c r="WA50" s="129"/>
      <c r="WB50" s="129"/>
      <c r="WC50" s="129"/>
      <c r="WD50" s="129"/>
      <c r="WE50" s="129"/>
      <c r="WF50" s="129"/>
      <c r="WG50" s="129"/>
      <c r="WH50" s="129"/>
      <c r="WI50" s="129"/>
      <c r="WJ50" s="129"/>
      <c r="WK50" s="129"/>
      <c r="WL50" s="129"/>
      <c r="WM50" s="129"/>
      <c r="WN50" s="129"/>
      <c r="WO50" s="129"/>
      <c r="WP50" s="129"/>
      <c r="WQ50" s="129"/>
      <c r="WR50" s="129"/>
      <c r="WS50" s="129"/>
      <c r="WT50" s="129"/>
      <c r="WU50" s="129"/>
      <c r="WV50" s="129"/>
      <c r="WW50" s="129"/>
      <c r="WX50" s="129"/>
      <c r="WY50" s="129"/>
      <c r="WZ50" s="129"/>
      <c r="XA50" s="129"/>
      <c r="XB50" s="129"/>
      <c r="XC50" s="129"/>
      <c r="XD50" s="129"/>
      <c r="XE50" s="129"/>
      <c r="XF50" s="129"/>
      <c r="XG50" s="129"/>
      <c r="XH50" s="129"/>
      <c r="XI50" s="129"/>
      <c r="XJ50" s="129"/>
      <c r="XK50" s="129"/>
      <c r="XL50" s="129"/>
      <c r="XM50" s="129"/>
      <c r="XN50" s="129"/>
      <c r="XO50" s="129"/>
      <c r="XP50" s="129"/>
      <c r="XQ50" s="129"/>
      <c r="XR50" s="129"/>
      <c r="XS50" s="129"/>
      <c r="XT50" s="129"/>
      <c r="XU50" s="129"/>
      <c r="XV50" s="129"/>
      <c r="XW50" s="129"/>
      <c r="XX50" s="129"/>
      <c r="XY50" s="129"/>
      <c r="XZ50" s="129"/>
      <c r="YA50" s="129"/>
      <c r="YB50" s="129"/>
      <c r="YC50" s="129"/>
      <c r="YD50" s="129"/>
      <c r="YE50" s="129"/>
      <c r="YF50" s="129"/>
      <c r="YG50" s="129"/>
      <c r="YH50" s="129"/>
      <c r="YI50" s="129"/>
      <c r="YJ50" s="129"/>
      <c r="YK50" s="129"/>
      <c r="YL50" s="129"/>
      <c r="YM50" s="129"/>
      <c r="YN50" s="129"/>
      <c r="YO50" s="129"/>
      <c r="YP50" s="129"/>
      <c r="YQ50" s="129"/>
      <c r="YR50" s="129"/>
      <c r="YS50" s="129"/>
      <c r="YT50" s="129"/>
      <c r="YU50" s="129"/>
      <c r="YV50" s="129"/>
      <c r="YW50" s="129"/>
      <c r="YX50" s="129"/>
      <c r="YY50" s="129"/>
      <c r="YZ50" s="129"/>
      <c r="ZA50" s="129"/>
      <c r="ZB50" s="129"/>
      <c r="ZC50" s="129"/>
      <c r="ZD50" s="129"/>
      <c r="ZE50" s="129"/>
      <c r="ZF50" s="129"/>
      <c r="ZG50" s="129"/>
      <c r="ZH50" s="129"/>
      <c r="ZI50" s="129"/>
      <c r="ZJ50" s="129"/>
      <c r="ZK50" s="129"/>
      <c r="ZL50" s="129"/>
      <c r="ZM50" s="129"/>
      <c r="ZN50" s="129"/>
      <c r="ZO50" s="129"/>
      <c r="ZP50" s="129"/>
      <c r="ZQ50" s="129"/>
      <c r="ZR50" s="129"/>
      <c r="ZS50" s="129"/>
      <c r="ZT50" s="129"/>
      <c r="ZU50" s="129"/>
      <c r="ZV50" s="129"/>
      <c r="ZW50" s="129"/>
      <c r="ZX50" s="129"/>
      <c r="ZY50" s="129"/>
      <c r="ZZ50" s="129"/>
    </row>
    <row r="51" spans="1:702" ht="15.95" hidden="1" customHeight="1" x14ac:dyDescent="0.25">
      <c r="A51" s="92">
        <v>75030</v>
      </c>
      <c r="B51" s="92" t="s">
        <v>357</v>
      </c>
      <c r="C51" s="121" t="s">
        <v>354</v>
      </c>
      <c r="D51" s="92">
        <v>7</v>
      </c>
      <c r="E51" s="92">
        <v>3</v>
      </c>
      <c r="F51" s="92" t="s">
        <v>341</v>
      </c>
      <c r="G51" s="92">
        <v>912</v>
      </c>
      <c r="H51" s="92">
        <v>11461</v>
      </c>
      <c r="I51" s="92" t="s">
        <v>358</v>
      </c>
      <c r="J51" s="92">
        <v>311</v>
      </c>
      <c r="K51" s="92" t="s">
        <v>332</v>
      </c>
      <c r="L51" s="93">
        <v>470000</v>
      </c>
      <c r="M51" s="93">
        <v>460000</v>
      </c>
      <c r="N51" s="93">
        <v>0</v>
      </c>
      <c r="O51" s="93">
        <v>460000</v>
      </c>
      <c r="P51" s="93">
        <v>445117.81</v>
      </c>
      <c r="Q51" s="93">
        <v>-14882.190000000002</v>
      </c>
      <c r="R51" s="94">
        <v>0.97</v>
      </c>
      <c r="S51" s="93">
        <v>0</v>
      </c>
      <c r="T51" s="93">
        <v>0</v>
      </c>
      <c r="U51" s="94">
        <v>0</v>
      </c>
      <c r="V51" s="93">
        <v>0</v>
      </c>
      <c r="W51" s="93">
        <v>0</v>
      </c>
      <c r="X51" s="94">
        <v>0</v>
      </c>
      <c r="Y51" s="93">
        <v>0</v>
      </c>
      <c r="Z51" s="93">
        <v>0</v>
      </c>
      <c r="AA51" s="94">
        <v>0</v>
      </c>
      <c r="AB51" s="93">
        <v>0</v>
      </c>
      <c r="AC51" s="93">
        <v>0</v>
      </c>
      <c r="AD51" s="94">
        <v>0</v>
      </c>
      <c r="AE51" s="93">
        <v>0</v>
      </c>
      <c r="AF51" s="93">
        <v>0</v>
      </c>
      <c r="AG51" s="94">
        <v>0</v>
      </c>
      <c r="AH51" s="93">
        <v>0</v>
      </c>
      <c r="AI51" s="93">
        <v>0</v>
      </c>
      <c r="AJ51" s="94">
        <v>0</v>
      </c>
      <c r="AK51" s="93">
        <v>0</v>
      </c>
      <c r="AL51" s="93">
        <v>0</v>
      </c>
      <c r="AM51" s="94">
        <v>0</v>
      </c>
      <c r="AN51" s="93">
        <v>0</v>
      </c>
      <c r="AO51" s="93">
        <v>0</v>
      </c>
      <c r="AP51" s="94">
        <v>0</v>
      </c>
      <c r="AQ51" s="93">
        <v>0</v>
      </c>
      <c r="AR51" s="93">
        <v>0</v>
      </c>
      <c r="AS51" s="94">
        <v>0</v>
      </c>
      <c r="AT51" s="93">
        <v>0</v>
      </c>
      <c r="AU51" s="93">
        <v>0</v>
      </c>
      <c r="AV51" s="94">
        <v>0</v>
      </c>
      <c r="AW51" s="93">
        <v>0</v>
      </c>
      <c r="AX51" s="93">
        <v>0</v>
      </c>
      <c r="AY51" s="94">
        <v>0</v>
      </c>
      <c r="AZ51" s="93">
        <v>0</v>
      </c>
      <c r="BA51" s="93">
        <v>0</v>
      </c>
      <c r="BB51" s="94">
        <v>0</v>
      </c>
      <c r="BC51" s="93">
        <v>0</v>
      </c>
      <c r="BD51" s="93">
        <v>0</v>
      </c>
      <c r="BE51" s="94">
        <v>0</v>
      </c>
      <c r="BF51" s="93">
        <v>460000</v>
      </c>
      <c r="BG51" s="93">
        <v>445117.81</v>
      </c>
      <c r="BH51" s="94">
        <v>0.97</v>
      </c>
      <c r="BI51" s="93">
        <v>0</v>
      </c>
      <c r="BJ51" s="93">
        <v>0</v>
      </c>
      <c r="BK51" s="94">
        <v>0</v>
      </c>
      <c r="BL51" s="93">
        <v>0</v>
      </c>
      <c r="BM51" s="93">
        <v>0</v>
      </c>
      <c r="BN51" s="94">
        <v>0</v>
      </c>
      <c r="BO51" s="93">
        <v>0</v>
      </c>
      <c r="BP51" s="93">
        <v>0</v>
      </c>
      <c r="BQ51" s="94">
        <v>0</v>
      </c>
      <c r="BR51" s="93">
        <v>0</v>
      </c>
      <c r="BS51" s="93">
        <v>0</v>
      </c>
      <c r="BT51" s="94">
        <v>0</v>
      </c>
      <c r="BU51" s="93">
        <v>0</v>
      </c>
      <c r="BV51" s="93">
        <v>0</v>
      </c>
      <c r="BW51" s="94">
        <v>0</v>
      </c>
      <c r="BX51" s="93">
        <v>0</v>
      </c>
      <c r="BY51" s="93">
        <v>0</v>
      </c>
      <c r="BZ51" s="94">
        <v>0</v>
      </c>
      <c r="CA51" s="93">
        <v>0</v>
      </c>
      <c r="CB51" s="93">
        <v>0</v>
      </c>
      <c r="CC51" s="94">
        <v>0</v>
      </c>
      <c r="CD51" s="93">
        <v>0</v>
      </c>
      <c r="CE51" s="93">
        <v>0</v>
      </c>
      <c r="CF51" s="94">
        <v>0</v>
      </c>
      <c r="CG51" s="93">
        <v>0</v>
      </c>
      <c r="CH51" s="93">
        <v>0</v>
      </c>
      <c r="CI51" s="94">
        <v>0</v>
      </c>
      <c r="CJ51" s="93">
        <v>0</v>
      </c>
      <c r="CK51" s="93">
        <v>0</v>
      </c>
      <c r="CL51" s="94">
        <v>0</v>
      </c>
      <c r="CM51" s="93">
        <v>0</v>
      </c>
      <c r="CN51" s="93">
        <v>0</v>
      </c>
      <c r="CO51" s="94">
        <v>0</v>
      </c>
      <c r="CP51" s="93"/>
      <c r="CQ51" s="93"/>
      <c r="CR51" s="93"/>
      <c r="CS51" s="93"/>
      <c r="CT51" s="93"/>
      <c r="CU51" s="93"/>
      <c r="CV51" s="93"/>
      <c r="CW51" s="93"/>
      <c r="CX51" s="93"/>
      <c r="CY51" s="93"/>
      <c r="CZ51" s="93"/>
      <c r="DA51" s="93"/>
      <c r="DB51" s="93"/>
      <c r="DC51" s="93"/>
      <c r="DD51" s="93"/>
      <c r="DE51" s="93"/>
      <c r="DF51" s="93"/>
      <c r="DG51" s="93"/>
      <c r="DH51" s="93"/>
      <c r="DI51" s="93"/>
      <c r="DJ51" s="93"/>
      <c r="DK51" s="93"/>
      <c r="DL51" s="93"/>
      <c r="DM51" s="93"/>
      <c r="DN51" s="93"/>
      <c r="DO51" s="93"/>
      <c r="DP51" s="93"/>
      <c r="DQ51" s="93"/>
      <c r="DR51" s="93"/>
      <c r="DS51" s="93"/>
      <c r="DT51" s="93"/>
      <c r="DU51" s="93"/>
      <c r="DV51" s="93"/>
      <c r="DW51" s="93"/>
      <c r="DX51" s="93"/>
      <c r="DY51" s="93"/>
      <c r="DZ51" s="93"/>
      <c r="EA51" s="93"/>
      <c r="EB51" s="93"/>
      <c r="EC51" s="93"/>
      <c r="ED51" s="93"/>
      <c r="EE51" s="93"/>
      <c r="EF51" s="93"/>
      <c r="EG51" s="93"/>
      <c r="EH51" s="93"/>
      <c r="EI51" s="93"/>
      <c r="EJ51" s="93"/>
      <c r="EK51" s="93"/>
      <c r="EL51" s="93"/>
      <c r="EM51" s="93"/>
      <c r="EN51" s="93"/>
      <c r="EO51" s="93"/>
      <c r="EP51" s="93"/>
      <c r="EQ51" s="93"/>
      <c r="ER51" s="93"/>
      <c r="ES51" s="93"/>
      <c r="ET51" s="93"/>
      <c r="EU51" s="93"/>
      <c r="EV51" s="93"/>
      <c r="EW51" s="93"/>
      <c r="EX51" s="93"/>
      <c r="EY51" s="93"/>
      <c r="EZ51" s="93"/>
      <c r="FA51" s="93"/>
      <c r="FB51" s="93"/>
      <c r="FC51" s="93"/>
      <c r="FD51" s="93"/>
      <c r="FE51" s="93"/>
      <c r="FF51" s="93"/>
      <c r="FG51" s="93"/>
      <c r="FH51" s="93"/>
      <c r="FI51" s="93"/>
      <c r="FJ51" s="93"/>
      <c r="FK51" s="93"/>
      <c r="FL51" s="93"/>
      <c r="FM51" s="93"/>
      <c r="FN51" s="93"/>
      <c r="FO51" s="93"/>
      <c r="FP51" s="93"/>
      <c r="FQ51" s="93"/>
      <c r="FR51" s="93"/>
      <c r="FS51" s="93"/>
      <c r="FT51" s="93"/>
      <c r="FU51" s="93"/>
      <c r="FV51" s="93"/>
      <c r="FW51" s="93"/>
      <c r="FX51" s="93"/>
      <c r="FY51" s="93"/>
      <c r="FZ51" s="93"/>
      <c r="GA51" s="93"/>
      <c r="GB51" s="93"/>
      <c r="GC51" s="93"/>
      <c r="GD51" s="93"/>
      <c r="GE51" s="93"/>
      <c r="GF51" s="93"/>
      <c r="GG51" s="93"/>
      <c r="GH51" s="93"/>
      <c r="GI51" s="93"/>
      <c r="GJ51" s="93"/>
      <c r="GK51" s="93"/>
      <c r="GL51" s="93"/>
      <c r="GM51" s="93"/>
      <c r="GN51" s="93"/>
      <c r="GO51" s="93"/>
      <c r="GP51" s="93"/>
      <c r="GQ51" s="93"/>
      <c r="GR51" s="93"/>
      <c r="GS51" s="93"/>
      <c r="GT51" s="93"/>
      <c r="GU51" s="93"/>
      <c r="GV51" s="93"/>
      <c r="GW51" s="93"/>
      <c r="GX51" s="93"/>
      <c r="GY51" s="93"/>
      <c r="GZ51" s="93"/>
      <c r="HA51" s="93"/>
      <c r="HB51" s="93"/>
      <c r="HC51" s="93"/>
      <c r="HD51" s="93"/>
      <c r="HE51" s="93"/>
      <c r="HF51" s="93"/>
      <c r="HG51" s="93"/>
      <c r="HH51" s="93"/>
      <c r="HI51" s="93"/>
      <c r="HJ51" s="93"/>
      <c r="HK51" s="93"/>
      <c r="HL51" s="93"/>
      <c r="HM51" s="93"/>
      <c r="HN51" s="93"/>
      <c r="HO51" s="93"/>
      <c r="HP51" s="93"/>
      <c r="HQ51" s="93"/>
      <c r="HR51" s="93"/>
      <c r="HS51" s="93"/>
      <c r="HT51" s="93"/>
      <c r="HU51" s="93"/>
      <c r="HV51" s="93"/>
      <c r="HW51" s="93"/>
      <c r="HX51" s="93"/>
      <c r="HY51" s="93"/>
      <c r="HZ51" s="93"/>
      <c r="IA51" s="93"/>
      <c r="IB51" s="93"/>
      <c r="IC51" s="93"/>
      <c r="ID51" s="93"/>
      <c r="IE51" s="93"/>
      <c r="IF51" s="93"/>
      <c r="IG51" s="93"/>
      <c r="IH51" s="93"/>
      <c r="II51" s="93"/>
      <c r="IJ51" s="93"/>
      <c r="IK51" s="93"/>
      <c r="IL51" s="93"/>
      <c r="IM51" s="93"/>
      <c r="IN51" s="93"/>
      <c r="IO51" s="93"/>
      <c r="IP51" s="93"/>
      <c r="IQ51" s="93"/>
      <c r="IR51" s="93"/>
      <c r="IS51" s="93"/>
      <c r="IT51" s="93"/>
      <c r="IU51" s="93"/>
      <c r="IV51" s="93"/>
      <c r="IW51" s="93"/>
      <c r="IX51" s="93"/>
      <c r="IY51" s="93"/>
      <c r="IZ51" s="93"/>
      <c r="JA51" s="93"/>
      <c r="JB51" s="93"/>
      <c r="JC51" s="93"/>
      <c r="JD51" s="93"/>
      <c r="JE51" s="93"/>
      <c r="JF51" s="93"/>
      <c r="JG51" s="93"/>
      <c r="JH51" s="93"/>
      <c r="JI51" s="93"/>
      <c r="JJ51" s="93"/>
      <c r="JK51" s="93"/>
      <c r="JL51" s="93"/>
      <c r="JM51" s="93"/>
      <c r="JN51" s="93"/>
      <c r="JO51" s="93"/>
      <c r="JP51" s="93"/>
      <c r="JQ51" s="93"/>
      <c r="JR51" s="93"/>
      <c r="JS51" s="93"/>
      <c r="JT51" s="93"/>
      <c r="JU51" s="93"/>
      <c r="JV51" s="93"/>
      <c r="JW51" s="93"/>
      <c r="JX51" s="93"/>
      <c r="JY51" s="93"/>
      <c r="JZ51" s="93"/>
      <c r="KA51" s="93"/>
      <c r="KB51" s="93"/>
      <c r="KC51" s="93"/>
      <c r="KD51" s="93"/>
      <c r="KE51" s="93"/>
      <c r="KF51" s="93"/>
      <c r="KG51" s="93"/>
      <c r="KH51" s="93"/>
      <c r="KI51" s="93"/>
      <c r="KJ51" s="93"/>
      <c r="KK51" s="93"/>
      <c r="KL51" s="93"/>
      <c r="KM51" s="93"/>
      <c r="KN51" s="93"/>
      <c r="KO51" s="93"/>
      <c r="KP51" s="93"/>
      <c r="KQ51" s="93"/>
      <c r="KR51" s="93"/>
      <c r="KS51" s="93"/>
      <c r="KT51" s="93"/>
      <c r="KU51" s="93"/>
      <c r="KV51" s="93"/>
      <c r="KW51" s="93"/>
      <c r="KX51" s="93"/>
      <c r="KY51" s="93"/>
      <c r="KZ51" s="93"/>
      <c r="LA51" s="93"/>
      <c r="LB51" s="93"/>
      <c r="LC51" s="93"/>
      <c r="LD51" s="93"/>
      <c r="LE51" s="93"/>
      <c r="LF51" s="93"/>
      <c r="LG51" s="93"/>
      <c r="LH51" s="93"/>
      <c r="LI51" s="93"/>
      <c r="LJ51" s="93"/>
      <c r="LK51" s="93"/>
      <c r="LL51" s="93"/>
      <c r="LM51" s="93"/>
      <c r="LN51" s="93"/>
      <c r="LO51" s="93"/>
      <c r="LP51" s="93"/>
      <c r="LQ51" s="93"/>
      <c r="LR51" s="93"/>
      <c r="LS51" s="93"/>
      <c r="LT51" s="93"/>
      <c r="LU51" s="93"/>
      <c r="LV51" s="93"/>
      <c r="LW51" s="93"/>
      <c r="LX51" s="93"/>
      <c r="LY51" s="93"/>
      <c r="LZ51" s="93"/>
      <c r="MA51" s="93"/>
      <c r="MB51" s="93"/>
      <c r="MC51" s="93"/>
      <c r="MD51" s="93"/>
      <c r="ME51" s="93"/>
      <c r="MF51" s="93"/>
      <c r="MG51" s="93"/>
      <c r="MH51" s="93"/>
      <c r="MI51" s="93"/>
      <c r="MJ51" s="93"/>
      <c r="MK51" s="93"/>
      <c r="ML51" s="93"/>
      <c r="MM51" s="93"/>
      <c r="MN51" s="93"/>
      <c r="MO51" s="93"/>
      <c r="MP51" s="93"/>
      <c r="MQ51" s="93"/>
      <c r="MR51" s="93"/>
      <c r="MS51" s="93"/>
      <c r="MT51" s="93"/>
      <c r="MU51" s="93"/>
      <c r="MV51" s="93"/>
      <c r="MW51" s="93"/>
      <c r="MX51" s="93"/>
      <c r="MY51" s="93"/>
      <c r="MZ51" s="93"/>
      <c r="NA51" s="93"/>
      <c r="NB51" s="93"/>
      <c r="NC51" s="93"/>
      <c r="ND51" s="93"/>
      <c r="NE51" s="93"/>
      <c r="NF51" s="93"/>
      <c r="NG51" s="93"/>
      <c r="NH51" s="93"/>
      <c r="NI51" s="93"/>
      <c r="NJ51" s="93"/>
      <c r="NK51" s="93"/>
      <c r="NL51" s="93"/>
      <c r="NM51" s="93"/>
      <c r="NN51" s="93"/>
      <c r="NO51" s="93"/>
      <c r="NP51" s="93"/>
      <c r="NQ51" s="93"/>
      <c r="NR51" s="93"/>
      <c r="NS51" s="93"/>
      <c r="NT51" s="93"/>
      <c r="NU51" s="93"/>
      <c r="NV51" s="93"/>
      <c r="NW51" s="93"/>
      <c r="NX51" s="93"/>
      <c r="NY51" s="93"/>
      <c r="NZ51" s="93"/>
      <c r="OA51" s="93"/>
      <c r="OB51" s="93"/>
      <c r="OC51" s="93"/>
      <c r="OD51" s="93"/>
      <c r="OE51" s="93"/>
      <c r="OF51" s="93"/>
      <c r="OG51" s="93"/>
      <c r="OH51" s="93"/>
      <c r="OI51" s="93"/>
      <c r="OJ51" s="93"/>
      <c r="OK51" s="93"/>
      <c r="OL51" s="93"/>
      <c r="OM51" s="93"/>
      <c r="ON51" s="93"/>
      <c r="OO51" s="93"/>
      <c r="OP51" s="93"/>
      <c r="OQ51" s="93"/>
      <c r="OR51" s="93"/>
      <c r="OS51" s="93"/>
      <c r="OT51" s="93"/>
      <c r="OU51" s="93"/>
      <c r="OV51" s="93"/>
      <c r="OW51" s="93"/>
      <c r="OX51" s="93"/>
      <c r="OY51" s="93"/>
      <c r="OZ51" s="93"/>
      <c r="PA51" s="93"/>
      <c r="PB51" s="93"/>
      <c r="PC51" s="93"/>
      <c r="PD51" s="93"/>
      <c r="PE51" s="93"/>
      <c r="PF51" s="93"/>
      <c r="PG51" s="93"/>
      <c r="PH51" s="93"/>
      <c r="PI51" s="93"/>
      <c r="PJ51" s="93"/>
      <c r="PK51" s="93"/>
      <c r="PL51" s="93"/>
      <c r="PM51" s="93"/>
      <c r="PN51" s="93"/>
      <c r="PO51" s="93"/>
      <c r="PP51" s="93"/>
      <c r="PQ51" s="93"/>
      <c r="PR51" s="93"/>
      <c r="PS51" s="93"/>
      <c r="PT51" s="93"/>
      <c r="PU51" s="93"/>
      <c r="PV51" s="93"/>
      <c r="PW51" s="93"/>
      <c r="PX51" s="93"/>
      <c r="PY51" s="93"/>
      <c r="PZ51" s="93"/>
      <c r="QA51" s="93"/>
      <c r="QB51" s="93"/>
      <c r="QC51" s="93"/>
      <c r="QD51" s="93"/>
      <c r="QE51" s="93"/>
      <c r="QF51" s="93"/>
      <c r="QG51" s="93"/>
      <c r="QH51" s="93"/>
      <c r="QI51" s="93"/>
      <c r="QJ51" s="93"/>
      <c r="QK51" s="93"/>
      <c r="QL51" s="93"/>
      <c r="QM51" s="93"/>
      <c r="QN51" s="93"/>
      <c r="QO51" s="93"/>
      <c r="QP51" s="93"/>
      <c r="QQ51" s="93"/>
      <c r="QR51" s="93"/>
      <c r="QS51" s="93"/>
      <c r="QT51" s="93"/>
      <c r="QU51" s="93"/>
      <c r="QV51" s="93"/>
      <c r="QW51" s="93"/>
      <c r="QX51" s="93"/>
      <c r="QY51" s="93"/>
      <c r="QZ51" s="93"/>
      <c r="RA51" s="93"/>
      <c r="RB51" s="93"/>
      <c r="RC51" s="93"/>
      <c r="RD51" s="93"/>
      <c r="RE51" s="93"/>
      <c r="RF51" s="93"/>
      <c r="RG51" s="93"/>
      <c r="RH51" s="93"/>
      <c r="RI51" s="93"/>
      <c r="RJ51" s="93"/>
      <c r="RK51" s="93"/>
      <c r="RL51" s="93"/>
      <c r="RM51" s="93"/>
      <c r="RN51" s="93"/>
      <c r="RO51" s="93"/>
      <c r="RP51" s="93"/>
      <c r="RQ51" s="93"/>
      <c r="RR51" s="93"/>
      <c r="RS51" s="93"/>
      <c r="RT51" s="93"/>
      <c r="RU51" s="93"/>
      <c r="RV51" s="93"/>
      <c r="RW51" s="93"/>
      <c r="RX51" s="93"/>
      <c r="RY51" s="93"/>
      <c r="RZ51" s="93"/>
      <c r="SA51" s="93"/>
      <c r="SB51" s="93"/>
      <c r="SC51" s="93"/>
      <c r="SD51" s="93"/>
      <c r="SE51" s="93"/>
      <c r="SF51" s="93"/>
      <c r="SG51" s="93"/>
      <c r="SH51" s="93"/>
      <c r="SI51" s="93"/>
      <c r="SJ51" s="93"/>
      <c r="SK51" s="93"/>
      <c r="SL51" s="93"/>
      <c r="SM51" s="93"/>
      <c r="SN51" s="93"/>
      <c r="SO51" s="93"/>
      <c r="SP51" s="93"/>
      <c r="SQ51" s="93"/>
      <c r="SR51" s="93"/>
      <c r="SS51" s="93"/>
      <c r="ST51" s="93"/>
      <c r="SU51" s="93"/>
      <c r="SV51" s="93"/>
      <c r="SW51" s="93"/>
      <c r="SX51" s="93"/>
      <c r="SY51" s="93"/>
      <c r="SZ51" s="93"/>
      <c r="TA51" s="93"/>
      <c r="TB51" s="93"/>
      <c r="TC51" s="93"/>
      <c r="TD51" s="93"/>
      <c r="TE51" s="93"/>
      <c r="TF51" s="93"/>
      <c r="TG51" s="93"/>
      <c r="TH51" s="93"/>
      <c r="TI51" s="93"/>
      <c r="TJ51" s="93"/>
      <c r="TK51" s="93"/>
      <c r="TL51" s="93"/>
      <c r="TM51" s="93"/>
      <c r="TN51" s="93"/>
      <c r="TO51" s="93"/>
      <c r="TP51" s="93"/>
      <c r="TQ51" s="93"/>
      <c r="TR51" s="93"/>
      <c r="TS51" s="93"/>
      <c r="TT51" s="93"/>
      <c r="TU51" s="93"/>
      <c r="TV51" s="93"/>
      <c r="TW51" s="93"/>
      <c r="TX51" s="93"/>
      <c r="TY51" s="93"/>
      <c r="TZ51" s="93"/>
      <c r="UA51" s="93"/>
      <c r="UB51" s="93"/>
      <c r="UC51" s="93"/>
      <c r="UD51" s="93"/>
      <c r="UE51" s="93"/>
      <c r="UF51" s="93"/>
      <c r="UG51" s="93"/>
      <c r="UH51" s="93"/>
      <c r="UI51" s="93"/>
      <c r="UJ51" s="93"/>
      <c r="UK51" s="93"/>
      <c r="UL51" s="93"/>
      <c r="UM51" s="93"/>
      <c r="UN51" s="93"/>
      <c r="UO51" s="93"/>
      <c r="UP51" s="93"/>
      <c r="UQ51" s="93"/>
      <c r="UR51" s="93"/>
      <c r="US51" s="93"/>
      <c r="UT51" s="93"/>
      <c r="UU51" s="93"/>
      <c r="UV51" s="93"/>
      <c r="UW51" s="93"/>
      <c r="UX51" s="93"/>
      <c r="UY51" s="93"/>
      <c r="UZ51" s="93"/>
      <c r="VA51" s="93"/>
      <c r="VB51" s="93"/>
      <c r="VC51" s="93"/>
      <c r="VD51" s="93"/>
      <c r="VE51" s="93"/>
      <c r="VF51" s="93"/>
      <c r="VG51" s="93"/>
      <c r="VH51" s="93"/>
      <c r="VI51" s="93"/>
      <c r="VJ51" s="93"/>
      <c r="VK51" s="93"/>
      <c r="VL51" s="93"/>
      <c r="VM51" s="93"/>
      <c r="VN51" s="93"/>
      <c r="VO51" s="93"/>
      <c r="VP51" s="93"/>
      <c r="VQ51" s="93"/>
      <c r="VR51" s="93"/>
      <c r="VS51" s="93"/>
      <c r="VT51" s="93"/>
      <c r="VU51" s="93"/>
      <c r="VV51" s="93"/>
      <c r="VW51" s="93"/>
      <c r="VX51" s="93"/>
      <c r="VY51" s="93"/>
      <c r="VZ51" s="93"/>
      <c r="WA51" s="93"/>
      <c r="WB51" s="93"/>
      <c r="WC51" s="93"/>
      <c r="WD51" s="93"/>
      <c r="WE51" s="93"/>
      <c r="WF51" s="93"/>
      <c r="WG51" s="93"/>
      <c r="WH51" s="93"/>
      <c r="WI51" s="93"/>
      <c r="WJ51" s="93"/>
      <c r="WK51" s="93"/>
      <c r="WL51" s="93"/>
      <c r="WM51" s="93"/>
      <c r="WN51" s="93"/>
      <c r="WO51" s="93"/>
      <c r="WP51" s="93"/>
      <c r="WQ51" s="93"/>
      <c r="WR51" s="93"/>
      <c r="WS51" s="93"/>
      <c r="WT51" s="93"/>
      <c r="WU51" s="93"/>
      <c r="WV51" s="93"/>
      <c r="WW51" s="93"/>
      <c r="WX51" s="93"/>
      <c r="WY51" s="93"/>
      <c r="WZ51" s="93"/>
      <c r="XA51" s="93"/>
      <c r="XB51" s="93"/>
      <c r="XC51" s="93"/>
      <c r="XD51" s="93"/>
      <c r="XE51" s="93"/>
      <c r="XF51" s="93"/>
      <c r="XG51" s="93"/>
      <c r="XH51" s="93"/>
      <c r="XI51" s="93"/>
      <c r="XJ51" s="93"/>
      <c r="XK51" s="93"/>
      <c r="XL51" s="93"/>
      <c r="XM51" s="93"/>
      <c r="XN51" s="93"/>
      <c r="XO51" s="93"/>
      <c r="XP51" s="93"/>
      <c r="XQ51" s="93"/>
      <c r="XR51" s="93"/>
      <c r="XS51" s="93"/>
      <c r="XT51" s="93"/>
      <c r="XU51" s="93"/>
      <c r="XV51" s="93"/>
      <c r="XW51" s="93"/>
      <c r="XX51" s="93"/>
      <c r="XY51" s="93"/>
      <c r="XZ51" s="93"/>
      <c r="YA51" s="93"/>
      <c r="YB51" s="93"/>
      <c r="YC51" s="93"/>
      <c r="YD51" s="93"/>
      <c r="YE51" s="93"/>
      <c r="YF51" s="93"/>
      <c r="YG51" s="93"/>
      <c r="YH51" s="93"/>
      <c r="YI51" s="93"/>
      <c r="YJ51" s="93"/>
      <c r="YK51" s="93"/>
      <c r="YL51" s="93"/>
      <c r="YM51" s="93"/>
      <c r="YN51" s="93"/>
      <c r="YO51" s="93"/>
      <c r="YP51" s="93"/>
      <c r="YQ51" s="93"/>
      <c r="YR51" s="93"/>
      <c r="YS51" s="93"/>
      <c r="YT51" s="93"/>
      <c r="YU51" s="93"/>
      <c r="YV51" s="93"/>
      <c r="YW51" s="93"/>
      <c r="YX51" s="93"/>
      <c r="YY51" s="93"/>
      <c r="YZ51" s="93"/>
      <c r="ZA51" s="93"/>
      <c r="ZB51" s="93"/>
      <c r="ZC51" s="93"/>
      <c r="ZD51" s="93"/>
      <c r="ZE51" s="93"/>
      <c r="ZF51" s="93"/>
      <c r="ZG51" s="93"/>
      <c r="ZH51" s="93"/>
      <c r="ZI51" s="93"/>
      <c r="ZJ51" s="93"/>
      <c r="ZK51" s="93"/>
      <c r="ZL51" s="93"/>
      <c r="ZM51" s="93"/>
      <c r="ZN51" s="93"/>
      <c r="ZO51" s="93"/>
      <c r="ZP51" s="93"/>
      <c r="ZQ51" s="93"/>
      <c r="ZR51" s="93"/>
      <c r="ZS51" s="93"/>
      <c r="ZT51" s="93"/>
      <c r="ZU51" s="93"/>
      <c r="ZV51" s="93"/>
      <c r="ZW51" s="93"/>
      <c r="ZX51" s="93"/>
      <c r="ZY51" s="93"/>
      <c r="ZZ51" s="93"/>
    </row>
    <row r="52" spans="1:702" ht="15.95" hidden="1" customHeight="1" x14ac:dyDescent="0.25">
      <c r="A52" s="92">
        <v>75040</v>
      </c>
      <c r="B52" s="92" t="s">
        <v>357</v>
      </c>
      <c r="C52" s="121" t="s">
        <v>354</v>
      </c>
      <c r="D52" s="92">
        <v>7</v>
      </c>
      <c r="E52" s="92">
        <v>3</v>
      </c>
      <c r="F52" s="92" t="s">
        <v>341</v>
      </c>
      <c r="G52" s="92">
        <v>912</v>
      </c>
      <c r="H52" s="92">
        <v>11461</v>
      </c>
      <c r="I52" s="92" t="s">
        <v>358</v>
      </c>
      <c r="J52" s="92">
        <v>312</v>
      </c>
      <c r="K52" s="92" t="s">
        <v>84</v>
      </c>
      <c r="L52" s="93">
        <v>16200</v>
      </c>
      <c r="M52" s="93">
        <v>18600</v>
      </c>
      <c r="N52" s="93">
        <v>0</v>
      </c>
      <c r="O52" s="93">
        <v>18600</v>
      </c>
      <c r="P52" s="93">
        <v>18600</v>
      </c>
      <c r="Q52" s="93">
        <v>0</v>
      </c>
      <c r="R52" s="94">
        <v>1</v>
      </c>
      <c r="S52" s="93">
        <v>0</v>
      </c>
      <c r="T52" s="93">
        <v>0</v>
      </c>
      <c r="U52" s="94">
        <v>0</v>
      </c>
      <c r="V52" s="93">
        <v>0</v>
      </c>
      <c r="W52" s="93">
        <v>0</v>
      </c>
      <c r="X52" s="94">
        <v>0</v>
      </c>
      <c r="Y52" s="93">
        <v>0</v>
      </c>
      <c r="Z52" s="93">
        <v>0</v>
      </c>
      <c r="AA52" s="94">
        <v>0</v>
      </c>
      <c r="AB52" s="93">
        <v>0</v>
      </c>
      <c r="AC52" s="93">
        <v>0</v>
      </c>
      <c r="AD52" s="94">
        <v>0</v>
      </c>
      <c r="AE52" s="93">
        <v>0</v>
      </c>
      <c r="AF52" s="93">
        <v>0</v>
      </c>
      <c r="AG52" s="94">
        <v>0</v>
      </c>
      <c r="AH52" s="93">
        <v>0</v>
      </c>
      <c r="AI52" s="93">
        <v>0</v>
      </c>
      <c r="AJ52" s="94">
        <v>0</v>
      </c>
      <c r="AK52" s="93">
        <v>0</v>
      </c>
      <c r="AL52" s="93">
        <v>0</v>
      </c>
      <c r="AM52" s="94">
        <v>0</v>
      </c>
      <c r="AN52" s="93">
        <v>0</v>
      </c>
      <c r="AO52" s="93">
        <v>0</v>
      </c>
      <c r="AP52" s="94">
        <v>0</v>
      </c>
      <c r="AQ52" s="93">
        <v>0</v>
      </c>
      <c r="AR52" s="93">
        <v>0</v>
      </c>
      <c r="AS52" s="94">
        <v>0</v>
      </c>
      <c r="AT52" s="93">
        <v>0</v>
      </c>
      <c r="AU52" s="93">
        <v>0</v>
      </c>
      <c r="AV52" s="94">
        <v>0</v>
      </c>
      <c r="AW52" s="93">
        <v>0</v>
      </c>
      <c r="AX52" s="93">
        <v>0</v>
      </c>
      <c r="AY52" s="94">
        <v>0</v>
      </c>
      <c r="AZ52" s="93">
        <v>0</v>
      </c>
      <c r="BA52" s="93">
        <v>0</v>
      </c>
      <c r="BB52" s="94">
        <v>0</v>
      </c>
      <c r="BC52" s="93">
        <v>0</v>
      </c>
      <c r="BD52" s="93">
        <v>0</v>
      </c>
      <c r="BE52" s="94">
        <v>0</v>
      </c>
      <c r="BF52" s="93">
        <v>18600</v>
      </c>
      <c r="BG52" s="93">
        <v>18600</v>
      </c>
      <c r="BH52" s="94">
        <v>1</v>
      </c>
      <c r="BI52" s="93">
        <v>0</v>
      </c>
      <c r="BJ52" s="93">
        <v>0</v>
      </c>
      <c r="BK52" s="94">
        <v>0</v>
      </c>
      <c r="BL52" s="93">
        <v>0</v>
      </c>
      <c r="BM52" s="93">
        <v>0</v>
      </c>
      <c r="BN52" s="94">
        <v>0</v>
      </c>
      <c r="BO52" s="93">
        <v>0</v>
      </c>
      <c r="BP52" s="93">
        <v>0</v>
      </c>
      <c r="BQ52" s="94">
        <v>0</v>
      </c>
      <c r="BR52" s="93">
        <v>0</v>
      </c>
      <c r="BS52" s="93">
        <v>0</v>
      </c>
      <c r="BT52" s="94">
        <v>0</v>
      </c>
      <c r="BU52" s="93">
        <v>0</v>
      </c>
      <c r="BV52" s="93">
        <v>0</v>
      </c>
      <c r="BW52" s="94">
        <v>0</v>
      </c>
      <c r="BX52" s="93">
        <v>0</v>
      </c>
      <c r="BY52" s="93">
        <v>0</v>
      </c>
      <c r="BZ52" s="94">
        <v>0</v>
      </c>
      <c r="CA52" s="93">
        <v>0</v>
      </c>
      <c r="CB52" s="93">
        <v>0</v>
      </c>
      <c r="CC52" s="94">
        <v>0</v>
      </c>
      <c r="CD52" s="93">
        <v>0</v>
      </c>
      <c r="CE52" s="93">
        <v>0</v>
      </c>
      <c r="CF52" s="94">
        <v>0</v>
      </c>
      <c r="CG52" s="93">
        <v>0</v>
      </c>
      <c r="CH52" s="93">
        <v>0</v>
      </c>
      <c r="CI52" s="94">
        <v>0</v>
      </c>
      <c r="CJ52" s="93">
        <v>0</v>
      </c>
      <c r="CK52" s="93">
        <v>0</v>
      </c>
      <c r="CL52" s="94">
        <v>0</v>
      </c>
      <c r="CM52" s="93">
        <v>0</v>
      </c>
      <c r="CN52" s="93">
        <v>0</v>
      </c>
      <c r="CO52" s="94">
        <v>0</v>
      </c>
      <c r="CP52" s="93"/>
      <c r="CQ52" s="93"/>
      <c r="CR52" s="93"/>
      <c r="CS52" s="93"/>
      <c r="CT52" s="93"/>
      <c r="CU52" s="93"/>
      <c r="CV52" s="93"/>
      <c r="CW52" s="93"/>
      <c r="CX52" s="93"/>
      <c r="CY52" s="93"/>
      <c r="CZ52" s="93"/>
      <c r="DA52" s="93"/>
      <c r="DB52" s="93"/>
      <c r="DC52" s="93"/>
      <c r="DD52" s="93"/>
      <c r="DE52" s="93"/>
      <c r="DF52" s="93"/>
      <c r="DG52" s="93"/>
      <c r="DH52" s="93"/>
      <c r="DI52" s="93"/>
      <c r="DJ52" s="93"/>
      <c r="DK52" s="93"/>
      <c r="DL52" s="93"/>
      <c r="DM52" s="93"/>
      <c r="DN52" s="93"/>
      <c r="DO52" s="93"/>
      <c r="DP52" s="93"/>
      <c r="DQ52" s="93"/>
      <c r="DR52" s="93"/>
      <c r="DS52" s="93"/>
      <c r="DT52" s="93"/>
      <c r="DU52" s="93"/>
      <c r="DV52" s="93"/>
      <c r="DW52" s="93"/>
      <c r="DX52" s="93"/>
      <c r="DY52" s="93"/>
      <c r="DZ52" s="93"/>
      <c r="EA52" s="93"/>
      <c r="EB52" s="93"/>
      <c r="EC52" s="93"/>
      <c r="ED52" s="93"/>
      <c r="EE52" s="93"/>
      <c r="EF52" s="93"/>
      <c r="EG52" s="93"/>
      <c r="EH52" s="93"/>
      <c r="EI52" s="93"/>
      <c r="EJ52" s="93"/>
      <c r="EK52" s="93"/>
      <c r="EL52" s="93"/>
      <c r="EM52" s="93"/>
      <c r="EN52" s="93"/>
      <c r="EO52" s="93"/>
      <c r="EP52" s="93"/>
      <c r="EQ52" s="93"/>
      <c r="ER52" s="93"/>
      <c r="ES52" s="93"/>
      <c r="ET52" s="93"/>
      <c r="EU52" s="93"/>
      <c r="EV52" s="93"/>
      <c r="EW52" s="93"/>
      <c r="EX52" s="93"/>
      <c r="EY52" s="93"/>
      <c r="EZ52" s="93"/>
      <c r="FA52" s="93"/>
      <c r="FB52" s="93"/>
      <c r="FC52" s="93"/>
      <c r="FD52" s="93"/>
      <c r="FE52" s="93"/>
      <c r="FF52" s="93"/>
      <c r="FG52" s="93"/>
      <c r="FH52" s="93"/>
      <c r="FI52" s="93"/>
      <c r="FJ52" s="93"/>
      <c r="FK52" s="93"/>
      <c r="FL52" s="93"/>
      <c r="FM52" s="93"/>
      <c r="FN52" s="93"/>
      <c r="FO52" s="93"/>
      <c r="FP52" s="93"/>
      <c r="FQ52" s="93"/>
      <c r="FR52" s="93"/>
      <c r="FS52" s="93"/>
      <c r="FT52" s="93"/>
      <c r="FU52" s="93"/>
      <c r="FV52" s="93"/>
      <c r="FW52" s="93"/>
      <c r="FX52" s="93"/>
      <c r="FY52" s="93"/>
      <c r="FZ52" s="93"/>
      <c r="GA52" s="93"/>
      <c r="GB52" s="93"/>
      <c r="GC52" s="93"/>
      <c r="GD52" s="93"/>
      <c r="GE52" s="93"/>
      <c r="GF52" s="93"/>
      <c r="GG52" s="93"/>
      <c r="GH52" s="93"/>
      <c r="GI52" s="93"/>
      <c r="GJ52" s="93"/>
      <c r="GK52" s="93"/>
      <c r="GL52" s="93"/>
      <c r="GM52" s="93"/>
      <c r="GN52" s="93"/>
      <c r="GO52" s="93"/>
      <c r="GP52" s="93"/>
      <c r="GQ52" s="93"/>
      <c r="GR52" s="93"/>
      <c r="GS52" s="93"/>
      <c r="GT52" s="93"/>
      <c r="GU52" s="93"/>
      <c r="GV52" s="93"/>
      <c r="GW52" s="93"/>
      <c r="GX52" s="93"/>
      <c r="GY52" s="93"/>
      <c r="GZ52" s="93"/>
      <c r="HA52" s="93"/>
      <c r="HB52" s="93"/>
      <c r="HC52" s="93"/>
      <c r="HD52" s="93"/>
      <c r="HE52" s="93"/>
      <c r="HF52" s="93"/>
      <c r="HG52" s="93"/>
      <c r="HH52" s="93"/>
      <c r="HI52" s="93"/>
      <c r="HJ52" s="93"/>
      <c r="HK52" s="93"/>
      <c r="HL52" s="93"/>
      <c r="HM52" s="93"/>
      <c r="HN52" s="93"/>
      <c r="HO52" s="93"/>
      <c r="HP52" s="93"/>
      <c r="HQ52" s="93"/>
      <c r="HR52" s="93"/>
      <c r="HS52" s="93"/>
      <c r="HT52" s="93"/>
      <c r="HU52" s="93"/>
      <c r="HV52" s="93"/>
      <c r="HW52" s="93"/>
      <c r="HX52" s="93"/>
      <c r="HY52" s="93"/>
      <c r="HZ52" s="93"/>
      <c r="IA52" s="93"/>
      <c r="IB52" s="93"/>
      <c r="IC52" s="93"/>
      <c r="ID52" s="93"/>
      <c r="IE52" s="93"/>
      <c r="IF52" s="93"/>
      <c r="IG52" s="93"/>
      <c r="IH52" s="93"/>
      <c r="II52" s="93"/>
      <c r="IJ52" s="93"/>
      <c r="IK52" s="93"/>
      <c r="IL52" s="93"/>
      <c r="IM52" s="93"/>
      <c r="IN52" s="93"/>
      <c r="IO52" s="93"/>
      <c r="IP52" s="93"/>
      <c r="IQ52" s="93"/>
      <c r="IR52" s="93"/>
      <c r="IS52" s="93"/>
      <c r="IT52" s="93"/>
      <c r="IU52" s="93"/>
      <c r="IV52" s="93"/>
      <c r="IW52" s="93"/>
      <c r="IX52" s="93"/>
      <c r="IY52" s="93"/>
      <c r="IZ52" s="93"/>
      <c r="JA52" s="93"/>
      <c r="JB52" s="93"/>
      <c r="JC52" s="93"/>
      <c r="JD52" s="93"/>
      <c r="JE52" s="93"/>
      <c r="JF52" s="93"/>
      <c r="JG52" s="93"/>
      <c r="JH52" s="93"/>
      <c r="JI52" s="93"/>
      <c r="JJ52" s="93"/>
      <c r="JK52" s="93"/>
      <c r="JL52" s="93"/>
      <c r="JM52" s="93"/>
      <c r="JN52" s="93"/>
      <c r="JO52" s="93"/>
      <c r="JP52" s="93"/>
      <c r="JQ52" s="93"/>
      <c r="JR52" s="93"/>
      <c r="JS52" s="93"/>
      <c r="JT52" s="93"/>
      <c r="JU52" s="93"/>
      <c r="JV52" s="93"/>
      <c r="JW52" s="93"/>
      <c r="JX52" s="93"/>
      <c r="JY52" s="93"/>
      <c r="JZ52" s="93"/>
      <c r="KA52" s="93"/>
      <c r="KB52" s="93"/>
      <c r="KC52" s="93"/>
      <c r="KD52" s="93"/>
      <c r="KE52" s="93"/>
      <c r="KF52" s="93"/>
      <c r="KG52" s="93"/>
      <c r="KH52" s="93"/>
      <c r="KI52" s="93"/>
      <c r="KJ52" s="93"/>
      <c r="KK52" s="93"/>
      <c r="KL52" s="93"/>
      <c r="KM52" s="93"/>
      <c r="KN52" s="93"/>
      <c r="KO52" s="93"/>
      <c r="KP52" s="93"/>
      <c r="KQ52" s="93"/>
      <c r="KR52" s="93"/>
      <c r="KS52" s="93"/>
      <c r="KT52" s="93"/>
      <c r="KU52" s="93"/>
      <c r="KV52" s="93"/>
      <c r="KW52" s="93"/>
      <c r="KX52" s="93"/>
      <c r="KY52" s="93"/>
      <c r="KZ52" s="93"/>
      <c r="LA52" s="93"/>
      <c r="LB52" s="93"/>
      <c r="LC52" s="93"/>
      <c r="LD52" s="93"/>
      <c r="LE52" s="93"/>
      <c r="LF52" s="93"/>
      <c r="LG52" s="93"/>
      <c r="LH52" s="93"/>
      <c r="LI52" s="93"/>
      <c r="LJ52" s="93"/>
      <c r="LK52" s="93"/>
      <c r="LL52" s="93"/>
      <c r="LM52" s="93"/>
      <c r="LN52" s="93"/>
      <c r="LO52" s="93"/>
      <c r="LP52" s="93"/>
      <c r="LQ52" s="93"/>
      <c r="LR52" s="93"/>
      <c r="LS52" s="93"/>
      <c r="LT52" s="93"/>
      <c r="LU52" s="93"/>
      <c r="LV52" s="93"/>
      <c r="LW52" s="93"/>
      <c r="LX52" s="93"/>
      <c r="LY52" s="93"/>
      <c r="LZ52" s="93"/>
      <c r="MA52" s="93"/>
      <c r="MB52" s="93"/>
      <c r="MC52" s="93"/>
      <c r="MD52" s="93"/>
      <c r="ME52" s="93"/>
      <c r="MF52" s="93"/>
      <c r="MG52" s="93"/>
      <c r="MH52" s="93"/>
      <c r="MI52" s="93"/>
      <c r="MJ52" s="93"/>
      <c r="MK52" s="93"/>
      <c r="ML52" s="93"/>
      <c r="MM52" s="93"/>
      <c r="MN52" s="93"/>
      <c r="MO52" s="93"/>
      <c r="MP52" s="93"/>
      <c r="MQ52" s="93"/>
      <c r="MR52" s="93"/>
      <c r="MS52" s="93"/>
      <c r="MT52" s="93"/>
      <c r="MU52" s="93"/>
      <c r="MV52" s="93"/>
      <c r="MW52" s="93"/>
      <c r="MX52" s="93"/>
      <c r="MY52" s="93"/>
      <c r="MZ52" s="93"/>
      <c r="NA52" s="93"/>
      <c r="NB52" s="93"/>
      <c r="NC52" s="93"/>
      <c r="ND52" s="93"/>
      <c r="NE52" s="93"/>
      <c r="NF52" s="93"/>
      <c r="NG52" s="93"/>
      <c r="NH52" s="93"/>
      <c r="NI52" s="93"/>
      <c r="NJ52" s="93"/>
      <c r="NK52" s="93"/>
      <c r="NL52" s="93"/>
      <c r="NM52" s="93"/>
      <c r="NN52" s="93"/>
      <c r="NO52" s="93"/>
      <c r="NP52" s="93"/>
      <c r="NQ52" s="93"/>
      <c r="NR52" s="93"/>
      <c r="NS52" s="93"/>
      <c r="NT52" s="93"/>
      <c r="NU52" s="93"/>
      <c r="NV52" s="93"/>
      <c r="NW52" s="93"/>
      <c r="NX52" s="93"/>
      <c r="NY52" s="93"/>
      <c r="NZ52" s="93"/>
      <c r="OA52" s="93"/>
      <c r="OB52" s="93"/>
      <c r="OC52" s="93"/>
      <c r="OD52" s="93"/>
      <c r="OE52" s="93"/>
      <c r="OF52" s="93"/>
      <c r="OG52" s="93"/>
      <c r="OH52" s="93"/>
      <c r="OI52" s="93"/>
      <c r="OJ52" s="93"/>
      <c r="OK52" s="93"/>
      <c r="OL52" s="93"/>
      <c r="OM52" s="93"/>
      <c r="ON52" s="93"/>
      <c r="OO52" s="93"/>
      <c r="OP52" s="93"/>
      <c r="OQ52" s="93"/>
      <c r="OR52" s="93"/>
      <c r="OS52" s="93"/>
      <c r="OT52" s="93"/>
      <c r="OU52" s="93"/>
      <c r="OV52" s="93"/>
      <c r="OW52" s="93"/>
      <c r="OX52" s="93"/>
      <c r="OY52" s="93"/>
      <c r="OZ52" s="93"/>
      <c r="PA52" s="93"/>
      <c r="PB52" s="93"/>
      <c r="PC52" s="93"/>
      <c r="PD52" s="93"/>
      <c r="PE52" s="93"/>
      <c r="PF52" s="93"/>
      <c r="PG52" s="93"/>
      <c r="PH52" s="93"/>
      <c r="PI52" s="93"/>
      <c r="PJ52" s="93"/>
      <c r="PK52" s="93"/>
      <c r="PL52" s="93"/>
      <c r="PM52" s="93"/>
      <c r="PN52" s="93"/>
      <c r="PO52" s="93"/>
      <c r="PP52" s="93"/>
      <c r="PQ52" s="93"/>
      <c r="PR52" s="93"/>
      <c r="PS52" s="93"/>
      <c r="PT52" s="93"/>
      <c r="PU52" s="93"/>
      <c r="PV52" s="93"/>
      <c r="PW52" s="93"/>
      <c r="PX52" s="93"/>
      <c r="PY52" s="93"/>
      <c r="PZ52" s="93"/>
      <c r="QA52" s="93"/>
      <c r="QB52" s="93"/>
      <c r="QC52" s="93"/>
      <c r="QD52" s="93"/>
      <c r="QE52" s="93"/>
      <c r="QF52" s="93"/>
      <c r="QG52" s="93"/>
      <c r="QH52" s="93"/>
      <c r="QI52" s="93"/>
      <c r="QJ52" s="93"/>
      <c r="QK52" s="93"/>
      <c r="QL52" s="93"/>
      <c r="QM52" s="93"/>
      <c r="QN52" s="93"/>
      <c r="QO52" s="93"/>
      <c r="QP52" s="93"/>
      <c r="QQ52" s="93"/>
      <c r="QR52" s="93"/>
      <c r="QS52" s="93"/>
      <c r="QT52" s="93"/>
      <c r="QU52" s="93"/>
      <c r="QV52" s="93"/>
      <c r="QW52" s="93"/>
      <c r="QX52" s="93"/>
      <c r="QY52" s="93"/>
      <c r="QZ52" s="93"/>
      <c r="RA52" s="93"/>
      <c r="RB52" s="93"/>
      <c r="RC52" s="93"/>
      <c r="RD52" s="93"/>
      <c r="RE52" s="93"/>
      <c r="RF52" s="93"/>
      <c r="RG52" s="93"/>
      <c r="RH52" s="93"/>
      <c r="RI52" s="93"/>
      <c r="RJ52" s="93"/>
      <c r="RK52" s="93"/>
      <c r="RL52" s="93"/>
      <c r="RM52" s="93"/>
      <c r="RN52" s="93"/>
      <c r="RO52" s="93"/>
      <c r="RP52" s="93"/>
      <c r="RQ52" s="93"/>
      <c r="RR52" s="93"/>
      <c r="RS52" s="93"/>
      <c r="RT52" s="93"/>
      <c r="RU52" s="93"/>
      <c r="RV52" s="93"/>
      <c r="RW52" s="93"/>
      <c r="RX52" s="93"/>
      <c r="RY52" s="93"/>
      <c r="RZ52" s="93"/>
      <c r="SA52" s="93"/>
      <c r="SB52" s="93"/>
      <c r="SC52" s="93"/>
      <c r="SD52" s="93"/>
      <c r="SE52" s="93"/>
      <c r="SF52" s="93"/>
      <c r="SG52" s="93"/>
      <c r="SH52" s="93"/>
      <c r="SI52" s="93"/>
      <c r="SJ52" s="93"/>
      <c r="SK52" s="93"/>
      <c r="SL52" s="93"/>
      <c r="SM52" s="93"/>
      <c r="SN52" s="93"/>
      <c r="SO52" s="93"/>
      <c r="SP52" s="93"/>
      <c r="SQ52" s="93"/>
      <c r="SR52" s="93"/>
      <c r="SS52" s="93"/>
      <c r="ST52" s="93"/>
      <c r="SU52" s="93"/>
      <c r="SV52" s="93"/>
      <c r="SW52" s="93"/>
      <c r="SX52" s="93"/>
      <c r="SY52" s="93"/>
      <c r="SZ52" s="93"/>
      <c r="TA52" s="93"/>
      <c r="TB52" s="93"/>
      <c r="TC52" s="93"/>
      <c r="TD52" s="93"/>
      <c r="TE52" s="93"/>
      <c r="TF52" s="93"/>
      <c r="TG52" s="93"/>
      <c r="TH52" s="93"/>
      <c r="TI52" s="93"/>
      <c r="TJ52" s="93"/>
      <c r="TK52" s="93"/>
      <c r="TL52" s="93"/>
      <c r="TM52" s="93"/>
      <c r="TN52" s="93"/>
      <c r="TO52" s="93"/>
      <c r="TP52" s="93"/>
      <c r="TQ52" s="93"/>
      <c r="TR52" s="93"/>
      <c r="TS52" s="93"/>
      <c r="TT52" s="93"/>
      <c r="TU52" s="93"/>
      <c r="TV52" s="93"/>
      <c r="TW52" s="93"/>
      <c r="TX52" s="93"/>
      <c r="TY52" s="93"/>
      <c r="TZ52" s="93"/>
      <c r="UA52" s="93"/>
      <c r="UB52" s="93"/>
      <c r="UC52" s="93"/>
      <c r="UD52" s="93"/>
      <c r="UE52" s="93"/>
      <c r="UF52" s="93"/>
      <c r="UG52" s="93"/>
      <c r="UH52" s="93"/>
      <c r="UI52" s="93"/>
      <c r="UJ52" s="93"/>
      <c r="UK52" s="93"/>
      <c r="UL52" s="93"/>
      <c r="UM52" s="93"/>
      <c r="UN52" s="93"/>
      <c r="UO52" s="93"/>
      <c r="UP52" s="93"/>
      <c r="UQ52" s="93"/>
      <c r="UR52" s="93"/>
      <c r="US52" s="93"/>
      <c r="UT52" s="93"/>
      <c r="UU52" s="93"/>
      <c r="UV52" s="93"/>
      <c r="UW52" s="93"/>
      <c r="UX52" s="93"/>
      <c r="UY52" s="93"/>
      <c r="UZ52" s="93"/>
      <c r="VA52" s="93"/>
      <c r="VB52" s="93"/>
      <c r="VC52" s="93"/>
      <c r="VD52" s="93"/>
      <c r="VE52" s="93"/>
      <c r="VF52" s="93"/>
      <c r="VG52" s="93"/>
      <c r="VH52" s="93"/>
      <c r="VI52" s="93"/>
      <c r="VJ52" s="93"/>
      <c r="VK52" s="93"/>
      <c r="VL52" s="93"/>
      <c r="VM52" s="93"/>
      <c r="VN52" s="93"/>
      <c r="VO52" s="93"/>
      <c r="VP52" s="93"/>
      <c r="VQ52" s="93"/>
      <c r="VR52" s="93"/>
      <c r="VS52" s="93"/>
      <c r="VT52" s="93"/>
      <c r="VU52" s="93"/>
      <c r="VV52" s="93"/>
      <c r="VW52" s="93"/>
      <c r="VX52" s="93"/>
      <c r="VY52" s="93"/>
      <c r="VZ52" s="93"/>
      <c r="WA52" s="93"/>
      <c r="WB52" s="93"/>
      <c r="WC52" s="93"/>
      <c r="WD52" s="93"/>
      <c r="WE52" s="93"/>
      <c r="WF52" s="93"/>
      <c r="WG52" s="93"/>
      <c r="WH52" s="93"/>
      <c r="WI52" s="93"/>
      <c r="WJ52" s="93"/>
      <c r="WK52" s="93"/>
      <c r="WL52" s="93"/>
      <c r="WM52" s="93"/>
      <c r="WN52" s="93"/>
      <c r="WO52" s="93"/>
      <c r="WP52" s="93"/>
      <c r="WQ52" s="93"/>
      <c r="WR52" s="93"/>
      <c r="WS52" s="93"/>
      <c r="WT52" s="93"/>
      <c r="WU52" s="93"/>
      <c r="WV52" s="93"/>
      <c r="WW52" s="93"/>
      <c r="WX52" s="93"/>
      <c r="WY52" s="93"/>
      <c r="WZ52" s="93"/>
      <c r="XA52" s="93"/>
      <c r="XB52" s="93"/>
      <c r="XC52" s="93"/>
      <c r="XD52" s="93"/>
      <c r="XE52" s="93"/>
      <c r="XF52" s="93"/>
      <c r="XG52" s="93"/>
      <c r="XH52" s="93"/>
      <c r="XI52" s="93"/>
      <c r="XJ52" s="93"/>
      <c r="XK52" s="93"/>
      <c r="XL52" s="93"/>
      <c r="XM52" s="93"/>
      <c r="XN52" s="93"/>
      <c r="XO52" s="93"/>
      <c r="XP52" s="93"/>
      <c r="XQ52" s="93"/>
      <c r="XR52" s="93"/>
      <c r="XS52" s="93"/>
      <c r="XT52" s="93"/>
      <c r="XU52" s="93"/>
      <c r="XV52" s="93"/>
      <c r="XW52" s="93"/>
      <c r="XX52" s="93"/>
      <c r="XY52" s="93"/>
      <c r="XZ52" s="93"/>
      <c r="YA52" s="93"/>
      <c r="YB52" s="93"/>
      <c r="YC52" s="93"/>
      <c r="YD52" s="93"/>
      <c r="YE52" s="93"/>
      <c r="YF52" s="93"/>
      <c r="YG52" s="93"/>
      <c r="YH52" s="93"/>
      <c r="YI52" s="93"/>
      <c r="YJ52" s="93"/>
      <c r="YK52" s="93"/>
      <c r="YL52" s="93"/>
      <c r="YM52" s="93"/>
      <c r="YN52" s="93"/>
      <c r="YO52" s="93"/>
      <c r="YP52" s="93"/>
      <c r="YQ52" s="93"/>
      <c r="YR52" s="93"/>
      <c r="YS52" s="93"/>
      <c r="YT52" s="93"/>
      <c r="YU52" s="93"/>
      <c r="YV52" s="93"/>
      <c r="YW52" s="93"/>
      <c r="YX52" s="93"/>
      <c r="YY52" s="93"/>
      <c r="YZ52" s="93"/>
      <c r="ZA52" s="93"/>
      <c r="ZB52" s="93"/>
      <c r="ZC52" s="93"/>
      <c r="ZD52" s="93"/>
      <c r="ZE52" s="93"/>
      <c r="ZF52" s="93"/>
      <c r="ZG52" s="93"/>
      <c r="ZH52" s="93"/>
      <c r="ZI52" s="93"/>
      <c r="ZJ52" s="93"/>
      <c r="ZK52" s="93"/>
      <c r="ZL52" s="93"/>
      <c r="ZM52" s="93"/>
      <c r="ZN52" s="93"/>
      <c r="ZO52" s="93"/>
      <c r="ZP52" s="93"/>
      <c r="ZQ52" s="93"/>
      <c r="ZR52" s="93"/>
      <c r="ZS52" s="93"/>
      <c r="ZT52" s="93"/>
      <c r="ZU52" s="93"/>
      <c r="ZV52" s="93"/>
      <c r="ZW52" s="93"/>
      <c r="ZX52" s="93"/>
      <c r="ZY52" s="93"/>
      <c r="ZZ52" s="93"/>
    </row>
    <row r="53" spans="1:702" ht="15.95" hidden="1" customHeight="1" x14ac:dyDescent="0.25">
      <c r="A53" s="92">
        <v>75050</v>
      </c>
      <c r="B53" s="92" t="s">
        <v>357</v>
      </c>
      <c r="C53" s="121" t="s">
        <v>354</v>
      </c>
      <c r="D53" s="92">
        <v>7</v>
      </c>
      <c r="E53" s="92">
        <v>3</v>
      </c>
      <c r="F53" s="92" t="s">
        <v>341</v>
      </c>
      <c r="G53" s="92">
        <v>912</v>
      </c>
      <c r="H53" s="92">
        <v>11461</v>
      </c>
      <c r="I53" s="92" t="s">
        <v>358</v>
      </c>
      <c r="J53" s="92">
        <v>313</v>
      </c>
      <c r="K53" s="92" t="s">
        <v>333</v>
      </c>
      <c r="L53" s="93">
        <v>77300</v>
      </c>
      <c r="M53" s="93">
        <v>76150</v>
      </c>
      <c r="N53" s="93">
        <v>0</v>
      </c>
      <c r="O53" s="93">
        <v>76150</v>
      </c>
      <c r="P53" s="93">
        <v>74775.58</v>
      </c>
      <c r="Q53" s="93">
        <v>-1374.4199999999983</v>
      </c>
      <c r="R53" s="94">
        <v>0.98</v>
      </c>
      <c r="S53" s="93">
        <v>0</v>
      </c>
      <c r="T53" s="93">
        <v>0</v>
      </c>
      <c r="U53" s="94">
        <v>0</v>
      </c>
      <c r="V53" s="93">
        <v>0</v>
      </c>
      <c r="W53" s="93">
        <v>0</v>
      </c>
      <c r="X53" s="94">
        <v>0</v>
      </c>
      <c r="Y53" s="93">
        <v>0</v>
      </c>
      <c r="Z53" s="93">
        <v>0</v>
      </c>
      <c r="AA53" s="94">
        <v>0</v>
      </c>
      <c r="AB53" s="93">
        <v>0</v>
      </c>
      <c r="AC53" s="93">
        <v>0</v>
      </c>
      <c r="AD53" s="94">
        <v>0</v>
      </c>
      <c r="AE53" s="93">
        <v>0</v>
      </c>
      <c r="AF53" s="93">
        <v>0</v>
      </c>
      <c r="AG53" s="94">
        <v>0</v>
      </c>
      <c r="AH53" s="93">
        <v>0</v>
      </c>
      <c r="AI53" s="93">
        <v>0</v>
      </c>
      <c r="AJ53" s="94">
        <v>0</v>
      </c>
      <c r="AK53" s="93">
        <v>0</v>
      </c>
      <c r="AL53" s="93">
        <v>0</v>
      </c>
      <c r="AM53" s="94">
        <v>0</v>
      </c>
      <c r="AN53" s="93">
        <v>0</v>
      </c>
      <c r="AO53" s="93">
        <v>0</v>
      </c>
      <c r="AP53" s="94">
        <v>0</v>
      </c>
      <c r="AQ53" s="93">
        <v>0</v>
      </c>
      <c r="AR53" s="93">
        <v>0</v>
      </c>
      <c r="AS53" s="94">
        <v>0</v>
      </c>
      <c r="AT53" s="93">
        <v>0</v>
      </c>
      <c r="AU53" s="93">
        <v>0</v>
      </c>
      <c r="AV53" s="94">
        <v>0</v>
      </c>
      <c r="AW53" s="93">
        <v>0</v>
      </c>
      <c r="AX53" s="93">
        <v>0</v>
      </c>
      <c r="AY53" s="94">
        <v>0</v>
      </c>
      <c r="AZ53" s="93">
        <v>0</v>
      </c>
      <c r="BA53" s="93">
        <v>0</v>
      </c>
      <c r="BB53" s="94">
        <v>0</v>
      </c>
      <c r="BC53" s="93">
        <v>0</v>
      </c>
      <c r="BD53" s="93">
        <v>0</v>
      </c>
      <c r="BE53" s="94">
        <v>0</v>
      </c>
      <c r="BF53" s="93">
        <v>76150</v>
      </c>
      <c r="BG53" s="93">
        <v>74775.58</v>
      </c>
      <c r="BH53" s="94">
        <v>0.98</v>
      </c>
      <c r="BI53" s="93">
        <v>0</v>
      </c>
      <c r="BJ53" s="93">
        <v>0</v>
      </c>
      <c r="BK53" s="94">
        <v>0</v>
      </c>
      <c r="BL53" s="93">
        <v>0</v>
      </c>
      <c r="BM53" s="93">
        <v>0</v>
      </c>
      <c r="BN53" s="94">
        <v>0</v>
      </c>
      <c r="BO53" s="93">
        <v>0</v>
      </c>
      <c r="BP53" s="93">
        <v>0</v>
      </c>
      <c r="BQ53" s="94">
        <v>0</v>
      </c>
      <c r="BR53" s="93">
        <v>0</v>
      </c>
      <c r="BS53" s="93">
        <v>0</v>
      </c>
      <c r="BT53" s="94">
        <v>0</v>
      </c>
      <c r="BU53" s="93">
        <v>0</v>
      </c>
      <c r="BV53" s="93">
        <v>0</v>
      </c>
      <c r="BW53" s="94">
        <v>0</v>
      </c>
      <c r="BX53" s="93">
        <v>0</v>
      </c>
      <c r="BY53" s="93">
        <v>0</v>
      </c>
      <c r="BZ53" s="94">
        <v>0</v>
      </c>
      <c r="CA53" s="93">
        <v>0</v>
      </c>
      <c r="CB53" s="93">
        <v>0</v>
      </c>
      <c r="CC53" s="94">
        <v>0</v>
      </c>
      <c r="CD53" s="93">
        <v>0</v>
      </c>
      <c r="CE53" s="93">
        <v>0</v>
      </c>
      <c r="CF53" s="94">
        <v>0</v>
      </c>
      <c r="CG53" s="93">
        <v>0</v>
      </c>
      <c r="CH53" s="93">
        <v>0</v>
      </c>
      <c r="CI53" s="94">
        <v>0</v>
      </c>
      <c r="CJ53" s="93">
        <v>0</v>
      </c>
      <c r="CK53" s="93">
        <v>0</v>
      </c>
      <c r="CL53" s="94">
        <v>0</v>
      </c>
      <c r="CM53" s="93">
        <v>0</v>
      </c>
      <c r="CN53" s="93">
        <v>0</v>
      </c>
      <c r="CO53" s="94">
        <v>0</v>
      </c>
      <c r="CP53" s="93"/>
      <c r="CQ53" s="93"/>
      <c r="CR53" s="93"/>
      <c r="CS53" s="93"/>
      <c r="CT53" s="93"/>
      <c r="CU53" s="93"/>
      <c r="CV53" s="93"/>
      <c r="CW53" s="93"/>
      <c r="CX53" s="93"/>
      <c r="CY53" s="93"/>
      <c r="CZ53" s="93"/>
      <c r="DA53" s="93"/>
      <c r="DB53" s="93"/>
      <c r="DC53" s="93"/>
      <c r="DD53" s="93"/>
      <c r="DE53" s="93"/>
      <c r="DF53" s="93"/>
      <c r="DG53" s="93"/>
      <c r="DH53" s="93"/>
      <c r="DI53" s="93"/>
      <c r="DJ53" s="93"/>
      <c r="DK53" s="93"/>
      <c r="DL53" s="93"/>
      <c r="DM53" s="93"/>
      <c r="DN53" s="93"/>
      <c r="DO53" s="93"/>
      <c r="DP53" s="93"/>
      <c r="DQ53" s="93"/>
      <c r="DR53" s="93"/>
      <c r="DS53" s="93"/>
      <c r="DT53" s="93"/>
      <c r="DU53" s="93"/>
      <c r="DV53" s="93"/>
      <c r="DW53" s="93"/>
      <c r="DX53" s="93"/>
      <c r="DY53" s="93"/>
      <c r="DZ53" s="93"/>
      <c r="EA53" s="93"/>
      <c r="EB53" s="93"/>
      <c r="EC53" s="93"/>
      <c r="ED53" s="93"/>
      <c r="EE53" s="93"/>
      <c r="EF53" s="93"/>
      <c r="EG53" s="93"/>
      <c r="EH53" s="93"/>
      <c r="EI53" s="93"/>
      <c r="EJ53" s="93"/>
      <c r="EK53" s="93"/>
      <c r="EL53" s="93"/>
      <c r="EM53" s="93"/>
      <c r="EN53" s="93"/>
      <c r="EO53" s="93"/>
      <c r="EP53" s="93"/>
      <c r="EQ53" s="93"/>
      <c r="ER53" s="93"/>
      <c r="ES53" s="93"/>
      <c r="ET53" s="93"/>
      <c r="EU53" s="93"/>
      <c r="EV53" s="93"/>
      <c r="EW53" s="93"/>
      <c r="EX53" s="93"/>
      <c r="EY53" s="93"/>
      <c r="EZ53" s="93"/>
      <c r="FA53" s="93"/>
      <c r="FB53" s="93"/>
      <c r="FC53" s="93"/>
      <c r="FD53" s="93"/>
      <c r="FE53" s="93"/>
      <c r="FF53" s="93"/>
      <c r="FG53" s="93"/>
      <c r="FH53" s="93"/>
      <c r="FI53" s="93"/>
      <c r="FJ53" s="93"/>
      <c r="FK53" s="93"/>
      <c r="FL53" s="93"/>
      <c r="FM53" s="93"/>
      <c r="FN53" s="93"/>
      <c r="FO53" s="93"/>
      <c r="FP53" s="93"/>
      <c r="FQ53" s="93"/>
      <c r="FR53" s="93"/>
      <c r="FS53" s="93"/>
      <c r="FT53" s="93"/>
      <c r="FU53" s="93"/>
      <c r="FV53" s="93"/>
      <c r="FW53" s="93"/>
      <c r="FX53" s="93"/>
      <c r="FY53" s="93"/>
      <c r="FZ53" s="93"/>
      <c r="GA53" s="93"/>
      <c r="GB53" s="93"/>
      <c r="GC53" s="93"/>
      <c r="GD53" s="93"/>
      <c r="GE53" s="93"/>
      <c r="GF53" s="93"/>
      <c r="GG53" s="93"/>
      <c r="GH53" s="93"/>
      <c r="GI53" s="93"/>
      <c r="GJ53" s="93"/>
      <c r="GK53" s="93"/>
      <c r="GL53" s="93"/>
      <c r="GM53" s="93"/>
      <c r="GN53" s="93"/>
      <c r="GO53" s="93"/>
      <c r="GP53" s="93"/>
      <c r="GQ53" s="93"/>
      <c r="GR53" s="93"/>
      <c r="GS53" s="93"/>
      <c r="GT53" s="93"/>
      <c r="GU53" s="93"/>
      <c r="GV53" s="93"/>
      <c r="GW53" s="93"/>
      <c r="GX53" s="93"/>
      <c r="GY53" s="93"/>
      <c r="GZ53" s="93"/>
      <c r="HA53" s="93"/>
      <c r="HB53" s="93"/>
      <c r="HC53" s="93"/>
      <c r="HD53" s="93"/>
      <c r="HE53" s="93"/>
      <c r="HF53" s="93"/>
      <c r="HG53" s="93"/>
      <c r="HH53" s="93"/>
      <c r="HI53" s="93"/>
      <c r="HJ53" s="93"/>
      <c r="HK53" s="93"/>
      <c r="HL53" s="93"/>
      <c r="HM53" s="93"/>
      <c r="HN53" s="93"/>
      <c r="HO53" s="93"/>
      <c r="HP53" s="93"/>
      <c r="HQ53" s="93"/>
      <c r="HR53" s="93"/>
      <c r="HS53" s="93"/>
      <c r="HT53" s="93"/>
      <c r="HU53" s="93"/>
      <c r="HV53" s="93"/>
      <c r="HW53" s="93"/>
      <c r="HX53" s="93"/>
      <c r="HY53" s="93"/>
      <c r="HZ53" s="93"/>
      <c r="IA53" s="93"/>
      <c r="IB53" s="93"/>
      <c r="IC53" s="93"/>
      <c r="ID53" s="93"/>
      <c r="IE53" s="93"/>
      <c r="IF53" s="93"/>
      <c r="IG53" s="93"/>
      <c r="IH53" s="93"/>
      <c r="II53" s="93"/>
      <c r="IJ53" s="93"/>
      <c r="IK53" s="93"/>
      <c r="IL53" s="93"/>
      <c r="IM53" s="93"/>
      <c r="IN53" s="93"/>
      <c r="IO53" s="93"/>
      <c r="IP53" s="93"/>
      <c r="IQ53" s="93"/>
      <c r="IR53" s="93"/>
      <c r="IS53" s="93"/>
      <c r="IT53" s="93"/>
      <c r="IU53" s="93"/>
      <c r="IV53" s="93"/>
      <c r="IW53" s="93"/>
      <c r="IX53" s="93"/>
      <c r="IY53" s="93"/>
      <c r="IZ53" s="93"/>
      <c r="JA53" s="93"/>
      <c r="JB53" s="93"/>
      <c r="JC53" s="93"/>
      <c r="JD53" s="93"/>
      <c r="JE53" s="93"/>
      <c r="JF53" s="93"/>
      <c r="JG53" s="93"/>
      <c r="JH53" s="93"/>
      <c r="JI53" s="93"/>
      <c r="JJ53" s="93"/>
      <c r="JK53" s="93"/>
      <c r="JL53" s="93"/>
      <c r="JM53" s="93"/>
      <c r="JN53" s="93"/>
      <c r="JO53" s="93"/>
      <c r="JP53" s="93"/>
      <c r="JQ53" s="93"/>
      <c r="JR53" s="93"/>
      <c r="JS53" s="93"/>
      <c r="JT53" s="93"/>
      <c r="JU53" s="93"/>
      <c r="JV53" s="93"/>
      <c r="JW53" s="93"/>
      <c r="JX53" s="93"/>
      <c r="JY53" s="93"/>
      <c r="JZ53" s="93"/>
      <c r="KA53" s="93"/>
      <c r="KB53" s="93"/>
      <c r="KC53" s="93"/>
      <c r="KD53" s="93"/>
      <c r="KE53" s="93"/>
      <c r="KF53" s="93"/>
      <c r="KG53" s="93"/>
      <c r="KH53" s="93"/>
      <c r="KI53" s="93"/>
      <c r="KJ53" s="93"/>
      <c r="KK53" s="93"/>
      <c r="KL53" s="93"/>
      <c r="KM53" s="93"/>
      <c r="KN53" s="93"/>
      <c r="KO53" s="93"/>
      <c r="KP53" s="93"/>
      <c r="KQ53" s="93"/>
      <c r="KR53" s="93"/>
      <c r="KS53" s="93"/>
      <c r="KT53" s="93"/>
      <c r="KU53" s="93"/>
      <c r="KV53" s="93"/>
      <c r="KW53" s="93"/>
      <c r="KX53" s="93"/>
      <c r="KY53" s="93"/>
      <c r="KZ53" s="93"/>
      <c r="LA53" s="93"/>
      <c r="LB53" s="93"/>
      <c r="LC53" s="93"/>
      <c r="LD53" s="93"/>
      <c r="LE53" s="93"/>
      <c r="LF53" s="93"/>
      <c r="LG53" s="93"/>
      <c r="LH53" s="93"/>
      <c r="LI53" s="93"/>
      <c r="LJ53" s="93"/>
      <c r="LK53" s="93"/>
      <c r="LL53" s="93"/>
      <c r="LM53" s="93"/>
      <c r="LN53" s="93"/>
      <c r="LO53" s="93"/>
      <c r="LP53" s="93"/>
      <c r="LQ53" s="93"/>
      <c r="LR53" s="93"/>
      <c r="LS53" s="93"/>
      <c r="LT53" s="93"/>
      <c r="LU53" s="93"/>
      <c r="LV53" s="93"/>
      <c r="LW53" s="93"/>
      <c r="LX53" s="93"/>
      <c r="LY53" s="93"/>
      <c r="LZ53" s="93"/>
      <c r="MA53" s="93"/>
      <c r="MB53" s="93"/>
      <c r="MC53" s="93"/>
      <c r="MD53" s="93"/>
      <c r="ME53" s="93"/>
      <c r="MF53" s="93"/>
      <c r="MG53" s="93"/>
      <c r="MH53" s="93"/>
      <c r="MI53" s="93"/>
      <c r="MJ53" s="93"/>
      <c r="MK53" s="93"/>
      <c r="ML53" s="93"/>
      <c r="MM53" s="93"/>
      <c r="MN53" s="93"/>
      <c r="MO53" s="93"/>
      <c r="MP53" s="93"/>
      <c r="MQ53" s="93"/>
      <c r="MR53" s="93"/>
      <c r="MS53" s="93"/>
      <c r="MT53" s="93"/>
      <c r="MU53" s="93"/>
      <c r="MV53" s="93"/>
      <c r="MW53" s="93"/>
      <c r="MX53" s="93"/>
      <c r="MY53" s="93"/>
      <c r="MZ53" s="93"/>
      <c r="NA53" s="93"/>
      <c r="NB53" s="93"/>
      <c r="NC53" s="93"/>
      <c r="ND53" s="93"/>
      <c r="NE53" s="93"/>
      <c r="NF53" s="93"/>
      <c r="NG53" s="93"/>
      <c r="NH53" s="93"/>
      <c r="NI53" s="93"/>
      <c r="NJ53" s="93"/>
      <c r="NK53" s="93"/>
      <c r="NL53" s="93"/>
      <c r="NM53" s="93"/>
      <c r="NN53" s="93"/>
      <c r="NO53" s="93"/>
      <c r="NP53" s="93"/>
      <c r="NQ53" s="93"/>
      <c r="NR53" s="93"/>
      <c r="NS53" s="93"/>
      <c r="NT53" s="93"/>
      <c r="NU53" s="93"/>
      <c r="NV53" s="93"/>
      <c r="NW53" s="93"/>
      <c r="NX53" s="93"/>
      <c r="NY53" s="93"/>
      <c r="NZ53" s="93"/>
      <c r="OA53" s="93"/>
      <c r="OB53" s="93"/>
      <c r="OC53" s="93"/>
      <c r="OD53" s="93"/>
      <c r="OE53" s="93"/>
      <c r="OF53" s="93"/>
      <c r="OG53" s="93"/>
      <c r="OH53" s="93"/>
      <c r="OI53" s="93"/>
      <c r="OJ53" s="93"/>
      <c r="OK53" s="93"/>
      <c r="OL53" s="93"/>
      <c r="OM53" s="93"/>
      <c r="ON53" s="93"/>
      <c r="OO53" s="93"/>
      <c r="OP53" s="93"/>
      <c r="OQ53" s="93"/>
      <c r="OR53" s="93"/>
      <c r="OS53" s="93"/>
      <c r="OT53" s="93"/>
      <c r="OU53" s="93"/>
      <c r="OV53" s="93"/>
      <c r="OW53" s="93"/>
      <c r="OX53" s="93"/>
      <c r="OY53" s="93"/>
      <c r="OZ53" s="93"/>
      <c r="PA53" s="93"/>
      <c r="PB53" s="93"/>
      <c r="PC53" s="93"/>
      <c r="PD53" s="93"/>
      <c r="PE53" s="93"/>
      <c r="PF53" s="93"/>
      <c r="PG53" s="93"/>
      <c r="PH53" s="93"/>
      <c r="PI53" s="93"/>
      <c r="PJ53" s="93"/>
      <c r="PK53" s="93"/>
      <c r="PL53" s="93"/>
      <c r="PM53" s="93"/>
      <c r="PN53" s="93"/>
      <c r="PO53" s="93"/>
      <c r="PP53" s="93"/>
      <c r="PQ53" s="93"/>
      <c r="PR53" s="93"/>
      <c r="PS53" s="93"/>
      <c r="PT53" s="93"/>
      <c r="PU53" s="93"/>
      <c r="PV53" s="93"/>
      <c r="PW53" s="93"/>
      <c r="PX53" s="93"/>
      <c r="PY53" s="93"/>
      <c r="PZ53" s="93"/>
      <c r="QA53" s="93"/>
      <c r="QB53" s="93"/>
      <c r="QC53" s="93"/>
      <c r="QD53" s="93"/>
      <c r="QE53" s="93"/>
      <c r="QF53" s="93"/>
      <c r="QG53" s="93"/>
      <c r="QH53" s="93"/>
      <c r="QI53" s="93"/>
      <c r="QJ53" s="93"/>
      <c r="QK53" s="93"/>
      <c r="QL53" s="93"/>
      <c r="QM53" s="93"/>
      <c r="QN53" s="93"/>
      <c r="QO53" s="93"/>
      <c r="QP53" s="93"/>
      <c r="QQ53" s="93"/>
      <c r="QR53" s="93"/>
      <c r="QS53" s="93"/>
      <c r="QT53" s="93"/>
      <c r="QU53" s="93"/>
      <c r="QV53" s="93"/>
      <c r="QW53" s="93"/>
      <c r="QX53" s="93"/>
      <c r="QY53" s="93"/>
      <c r="QZ53" s="93"/>
      <c r="RA53" s="93"/>
      <c r="RB53" s="93"/>
      <c r="RC53" s="93"/>
      <c r="RD53" s="93"/>
      <c r="RE53" s="93"/>
      <c r="RF53" s="93"/>
      <c r="RG53" s="93"/>
      <c r="RH53" s="93"/>
      <c r="RI53" s="93"/>
      <c r="RJ53" s="93"/>
      <c r="RK53" s="93"/>
      <c r="RL53" s="93"/>
      <c r="RM53" s="93"/>
      <c r="RN53" s="93"/>
      <c r="RO53" s="93"/>
      <c r="RP53" s="93"/>
      <c r="RQ53" s="93"/>
      <c r="RR53" s="93"/>
      <c r="RS53" s="93"/>
      <c r="RT53" s="93"/>
      <c r="RU53" s="93"/>
      <c r="RV53" s="93"/>
      <c r="RW53" s="93"/>
      <c r="RX53" s="93"/>
      <c r="RY53" s="93"/>
      <c r="RZ53" s="93"/>
      <c r="SA53" s="93"/>
      <c r="SB53" s="93"/>
      <c r="SC53" s="93"/>
      <c r="SD53" s="93"/>
      <c r="SE53" s="93"/>
      <c r="SF53" s="93"/>
      <c r="SG53" s="93"/>
      <c r="SH53" s="93"/>
      <c r="SI53" s="93"/>
      <c r="SJ53" s="93"/>
      <c r="SK53" s="93"/>
      <c r="SL53" s="93"/>
      <c r="SM53" s="93"/>
      <c r="SN53" s="93"/>
      <c r="SO53" s="93"/>
      <c r="SP53" s="93"/>
      <c r="SQ53" s="93"/>
      <c r="SR53" s="93"/>
      <c r="SS53" s="93"/>
      <c r="ST53" s="93"/>
      <c r="SU53" s="93"/>
      <c r="SV53" s="93"/>
      <c r="SW53" s="93"/>
      <c r="SX53" s="93"/>
      <c r="SY53" s="93"/>
      <c r="SZ53" s="93"/>
      <c r="TA53" s="93"/>
      <c r="TB53" s="93"/>
      <c r="TC53" s="93"/>
      <c r="TD53" s="93"/>
      <c r="TE53" s="93"/>
      <c r="TF53" s="93"/>
      <c r="TG53" s="93"/>
      <c r="TH53" s="93"/>
      <c r="TI53" s="93"/>
      <c r="TJ53" s="93"/>
      <c r="TK53" s="93"/>
      <c r="TL53" s="93"/>
      <c r="TM53" s="93"/>
      <c r="TN53" s="93"/>
      <c r="TO53" s="93"/>
      <c r="TP53" s="93"/>
      <c r="TQ53" s="93"/>
      <c r="TR53" s="93"/>
      <c r="TS53" s="93"/>
      <c r="TT53" s="93"/>
      <c r="TU53" s="93"/>
      <c r="TV53" s="93"/>
      <c r="TW53" s="93"/>
      <c r="TX53" s="93"/>
      <c r="TY53" s="93"/>
      <c r="TZ53" s="93"/>
      <c r="UA53" s="93"/>
      <c r="UB53" s="93"/>
      <c r="UC53" s="93"/>
      <c r="UD53" s="93"/>
      <c r="UE53" s="93"/>
      <c r="UF53" s="93"/>
      <c r="UG53" s="93"/>
      <c r="UH53" s="93"/>
      <c r="UI53" s="93"/>
      <c r="UJ53" s="93"/>
      <c r="UK53" s="93"/>
      <c r="UL53" s="93"/>
      <c r="UM53" s="93"/>
      <c r="UN53" s="93"/>
      <c r="UO53" s="93"/>
      <c r="UP53" s="93"/>
      <c r="UQ53" s="93"/>
      <c r="UR53" s="93"/>
      <c r="US53" s="93"/>
      <c r="UT53" s="93"/>
      <c r="UU53" s="93"/>
      <c r="UV53" s="93"/>
      <c r="UW53" s="93"/>
      <c r="UX53" s="93"/>
      <c r="UY53" s="93"/>
      <c r="UZ53" s="93"/>
      <c r="VA53" s="93"/>
      <c r="VB53" s="93"/>
      <c r="VC53" s="93"/>
      <c r="VD53" s="93"/>
      <c r="VE53" s="93"/>
      <c r="VF53" s="93"/>
      <c r="VG53" s="93"/>
      <c r="VH53" s="93"/>
      <c r="VI53" s="93"/>
      <c r="VJ53" s="93"/>
      <c r="VK53" s="93"/>
      <c r="VL53" s="93"/>
      <c r="VM53" s="93"/>
      <c r="VN53" s="93"/>
      <c r="VO53" s="93"/>
      <c r="VP53" s="93"/>
      <c r="VQ53" s="93"/>
      <c r="VR53" s="93"/>
      <c r="VS53" s="93"/>
      <c r="VT53" s="93"/>
      <c r="VU53" s="93"/>
      <c r="VV53" s="93"/>
      <c r="VW53" s="93"/>
      <c r="VX53" s="93"/>
      <c r="VY53" s="93"/>
      <c r="VZ53" s="93"/>
      <c r="WA53" s="93"/>
      <c r="WB53" s="93"/>
      <c r="WC53" s="93"/>
      <c r="WD53" s="93"/>
      <c r="WE53" s="93"/>
      <c r="WF53" s="93"/>
      <c r="WG53" s="93"/>
      <c r="WH53" s="93"/>
      <c r="WI53" s="93"/>
      <c r="WJ53" s="93"/>
      <c r="WK53" s="93"/>
      <c r="WL53" s="93"/>
      <c r="WM53" s="93"/>
      <c r="WN53" s="93"/>
      <c r="WO53" s="93"/>
      <c r="WP53" s="93"/>
      <c r="WQ53" s="93"/>
      <c r="WR53" s="93"/>
      <c r="WS53" s="93"/>
      <c r="WT53" s="93"/>
      <c r="WU53" s="93"/>
      <c r="WV53" s="93"/>
      <c r="WW53" s="93"/>
      <c r="WX53" s="93"/>
      <c r="WY53" s="93"/>
      <c r="WZ53" s="93"/>
      <c r="XA53" s="93"/>
      <c r="XB53" s="93"/>
      <c r="XC53" s="93"/>
      <c r="XD53" s="93"/>
      <c r="XE53" s="93"/>
      <c r="XF53" s="93"/>
      <c r="XG53" s="93"/>
      <c r="XH53" s="93"/>
      <c r="XI53" s="93"/>
      <c r="XJ53" s="93"/>
      <c r="XK53" s="93"/>
      <c r="XL53" s="93"/>
      <c r="XM53" s="93"/>
      <c r="XN53" s="93"/>
      <c r="XO53" s="93"/>
      <c r="XP53" s="93"/>
      <c r="XQ53" s="93"/>
      <c r="XR53" s="93"/>
      <c r="XS53" s="93"/>
      <c r="XT53" s="93"/>
      <c r="XU53" s="93"/>
      <c r="XV53" s="93"/>
      <c r="XW53" s="93"/>
      <c r="XX53" s="93"/>
      <c r="XY53" s="93"/>
      <c r="XZ53" s="93"/>
      <c r="YA53" s="93"/>
      <c r="YB53" s="93"/>
      <c r="YC53" s="93"/>
      <c r="YD53" s="93"/>
      <c r="YE53" s="93"/>
      <c r="YF53" s="93"/>
      <c r="YG53" s="93"/>
      <c r="YH53" s="93"/>
      <c r="YI53" s="93"/>
      <c r="YJ53" s="93"/>
      <c r="YK53" s="93"/>
      <c r="YL53" s="93"/>
      <c r="YM53" s="93"/>
      <c r="YN53" s="93"/>
      <c r="YO53" s="93"/>
      <c r="YP53" s="93"/>
      <c r="YQ53" s="93"/>
      <c r="YR53" s="93"/>
      <c r="YS53" s="93"/>
      <c r="YT53" s="93"/>
      <c r="YU53" s="93"/>
      <c r="YV53" s="93"/>
      <c r="YW53" s="93"/>
      <c r="YX53" s="93"/>
      <c r="YY53" s="93"/>
      <c r="YZ53" s="93"/>
      <c r="ZA53" s="93"/>
      <c r="ZB53" s="93"/>
      <c r="ZC53" s="93"/>
      <c r="ZD53" s="93"/>
      <c r="ZE53" s="93"/>
      <c r="ZF53" s="93"/>
      <c r="ZG53" s="93"/>
      <c r="ZH53" s="93"/>
      <c r="ZI53" s="93"/>
      <c r="ZJ53" s="93"/>
      <c r="ZK53" s="93"/>
      <c r="ZL53" s="93"/>
      <c r="ZM53" s="93"/>
      <c r="ZN53" s="93"/>
      <c r="ZO53" s="93"/>
      <c r="ZP53" s="93"/>
      <c r="ZQ53" s="93"/>
      <c r="ZR53" s="93"/>
      <c r="ZS53" s="93"/>
      <c r="ZT53" s="93"/>
      <c r="ZU53" s="93"/>
      <c r="ZV53" s="93"/>
      <c r="ZW53" s="93"/>
      <c r="ZX53" s="93"/>
      <c r="ZY53" s="93"/>
      <c r="ZZ53" s="93"/>
    </row>
    <row r="54" spans="1:702" s="126" customFormat="1" ht="15.95" customHeight="1" x14ac:dyDescent="0.25">
      <c r="A54" s="122">
        <v>75061</v>
      </c>
      <c r="B54" s="122" t="s">
        <v>357</v>
      </c>
      <c r="C54" s="123" t="s">
        <v>354</v>
      </c>
      <c r="D54" s="122">
        <v>7</v>
      </c>
      <c r="E54" s="122">
        <v>3</v>
      </c>
      <c r="F54" s="122" t="s">
        <v>341</v>
      </c>
      <c r="G54" s="122">
        <v>912</v>
      </c>
      <c r="H54" s="122">
        <v>11461</v>
      </c>
      <c r="I54" s="122" t="s">
        <v>358</v>
      </c>
      <c r="J54" s="122">
        <v>32</v>
      </c>
      <c r="K54" s="122" t="s">
        <v>25</v>
      </c>
      <c r="L54" s="124">
        <v>0</v>
      </c>
      <c r="M54" s="124">
        <v>5250</v>
      </c>
      <c r="N54" s="124">
        <v>0</v>
      </c>
      <c r="O54" s="124">
        <v>5250</v>
      </c>
      <c r="P54" s="124">
        <v>4750</v>
      </c>
      <c r="Q54" s="124">
        <v>-500</v>
      </c>
      <c r="R54" s="125">
        <v>0.9</v>
      </c>
      <c r="S54" s="124">
        <v>0</v>
      </c>
      <c r="T54" s="124">
        <v>0</v>
      </c>
      <c r="U54" s="125">
        <v>0</v>
      </c>
      <c r="V54" s="124">
        <v>0</v>
      </c>
      <c r="W54" s="124">
        <v>0</v>
      </c>
      <c r="X54" s="125">
        <v>0</v>
      </c>
      <c r="Y54" s="124">
        <v>0</v>
      </c>
      <c r="Z54" s="124">
        <v>0</v>
      </c>
      <c r="AA54" s="125">
        <v>0</v>
      </c>
      <c r="AB54" s="124">
        <v>0</v>
      </c>
      <c r="AC54" s="124">
        <v>0</v>
      </c>
      <c r="AD54" s="125">
        <v>0</v>
      </c>
      <c r="AE54" s="124">
        <v>0</v>
      </c>
      <c r="AF54" s="124">
        <v>0</v>
      </c>
      <c r="AG54" s="125">
        <v>0</v>
      </c>
      <c r="AH54" s="124">
        <v>0</v>
      </c>
      <c r="AI54" s="124">
        <v>0</v>
      </c>
      <c r="AJ54" s="125">
        <v>0</v>
      </c>
      <c r="AK54" s="124">
        <v>0</v>
      </c>
      <c r="AL54" s="124">
        <v>0</v>
      </c>
      <c r="AM54" s="125">
        <v>0</v>
      </c>
      <c r="AN54" s="124">
        <v>0</v>
      </c>
      <c r="AO54" s="124">
        <v>0</v>
      </c>
      <c r="AP54" s="125">
        <v>0</v>
      </c>
      <c r="AQ54" s="124">
        <v>0</v>
      </c>
      <c r="AR54" s="124">
        <v>0</v>
      </c>
      <c r="AS54" s="125">
        <v>0</v>
      </c>
      <c r="AT54" s="124">
        <v>0</v>
      </c>
      <c r="AU54" s="124">
        <v>0</v>
      </c>
      <c r="AV54" s="125">
        <v>0</v>
      </c>
      <c r="AW54" s="124">
        <v>0</v>
      </c>
      <c r="AX54" s="124">
        <v>0</v>
      </c>
      <c r="AY54" s="125">
        <v>0</v>
      </c>
      <c r="AZ54" s="124">
        <v>0</v>
      </c>
      <c r="BA54" s="124">
        <v>0</v>
      </c>
      <c r="BB54" s="125">
        <v>0</v>
      </c>
      <c r="BC54" s="124">
        <v>0</v>
      </c>
      <c r="BD54" s="124">
        <v>0</v>
      </c>
      <c r="BE54" s="125">
        <v>0</v>
      </c>
      <c r="BF54" s="124">
        <v>5250</v>
      </c>
      <c r="BG54" s="124">
        <v>4750</v>
      </c>
      <c r="BH54" s="125">
        <v>0.9</v>
      </c>
      <c r="BI54" s="124">
        <v>0</v>
      </c>
      <c r="BJ54" s="124">
        <v>0</v>
      </c>
      <c r="BK54" s="125">
        <v>0</v>
      </c>
      <c r="BL54" s="124">
        <v>0</v>
      </c>
      <c r="BM54" s="124">
        <v>0</v>
      </c>
      <c r="BN54" s="125">
        <v>0</v>
      </c>
      <c r="BO54" s="124">
        <v>0</v>
      </c>
      <c r="BP54" s="124">
        <v>0</v>
      </c>
      <c r="BQ54" s="125">
        <v>0</v>
      </c>
      <c r="BR54" s="124">
        <v>0</v>
      </c>
      <c r="BS54" s="124">
        <v>0</v>
      </c>
      <c r="BT54" s="125">
        <v>0</v>
      </c>
      <c r="BU54" s="124">
        <v>0</v>
      </c>
      <c r="BV54" s="124">
        <v>0</v>
      </c>
      <c r="BW54" s="125">
        <v>0</v>
      </c>
      <c r="BX54" s="124">
        <v>0</v>
      </c>
      <c r="BY54" s="124">
        <v>0</v>
      </c>
      <c r="BZ54" s="125">
        <v>0</v>
      </c>
      <c r="CA54" s="124">
        <v>0</v>
      </c>
      <c r="CB54" s="124">
        <v>0</v>
      </c>
      <c r="CC54" s="125">
        <v>0</v>
      </c>
      <c r="CD54" s="124">
        <v>0</v>
      </c>
      <c r="CE54" s="124">
        <v>0</v>
      </c>
      <c r="CF54" s="125">
        <v>0</v>
      </c>
      <c r="CG54" s="124">
        <v>0</v>
      </c>
      <c r="CH54" s="124">
        <v>0</v>
      </c>
      <c r="CI54" s="125">
        <v>0</v>
      </c>
      <c r="CJ54" s="124">
        <v>0</v>
      </c>
      <c r="CK54" s="124">
        <v>0</v>
      </c>
      <c r="CL54" s="125">
        <v>0</v>
      </c>
      <c r="CM54" s="124">
        <v>0</v>
      </c>
      <c r="CN54" s="124">
        <v>0</v>
      </c>
      <c r="CO54" s="125">
        <v>0</v>
      </c>
      <c r="CP54" s="124"/>
      <c r="CQ54" s="124"/>
      <c r="CR54" s="124"/>
      <c r="CS54" s="124"/>
      <c r="CT54" s="124"/>
      <c r="CU54" s="124"/>
      <c r="CV54" s="124"/>
      <c r="CW54" s="124"/>
      <c r="CX54" s="124"/>
      <c r="CY54" s="124"/>
      <c r="CZ54" s="124"/>
      <c r="DA54" s="124"/>
      <c r="DB54" s="124"/>
      <c r="DC54" s="124"/>
      <c r="DD54" s="124"/>
      <c r="DE54" s="124"/>
      <c r="DF54" s="124"/>
      <c r="DG54" s="124"/>
      <c r="DH54" s="124"/>
      <c r="DI54" s="124"/>
      <c r="DJ54" s="124"/>
      <c r="DK54" s="124"/>
      <c r="DL54" s="124"/>
      <c r="DM54" s="124"/>
      <c r="DN54" s="124"/>
      <c r="DO54" s="124"/>
      <c r="DP54" s="124"/>
      <c r="DQ54" s="124"/>
      <c r="DR54" s="124"/>
      <c r="DS54" s="124"/>
      <c r="DT54" s="124"/>
      <c r="DU54" s="124"/>
      <c r="DV54" s="124"/>
      <c r="DW54" s="124"/>
      <c r="DX54" s="124"/>
      <c r="DY54" s="124"/>
      <c r="DZ54" s="124"/>
      <c r="EA54" s="124"/>
      <c r="EB54" s="124"/>
      <c r="EC54" s="124"/>
      <c r="ED54" s="124"/>
      <c r="EE54" s="124"/>
      <c r="EF54" s="124"/>
      <c r="EG54" s="124"/>
      <c r="EH54" s="124"/>
      <c r="EI54" s="124"/>
      <c r="EJ54" s="124"/>
      <c r="EK54" s="124"/>
      <c r="EL54" s="124"/>
      <c r="EM54" s="124"/>
      <c r="EN54" s="124"/>
      <c r="EO54" s="124"/>
      <c r="EP54" s="124"/>
      <c r="EQ54" s="124"/>
      <c r="ER54" s="124"/>
      <c r="ES54" s="124"/>
      <c r="ET54" s="124"/>
      <c r="EU54" s="124"/>
      <c r="EV54" s="124"/>
      <c r="EW54" s="124"/>
      <c r="EX54" s="124"/>
      <c r="EY54" s="124"/>
      <c r="EZ54" s="124"/>
      <c r="FA54" s="124"/>
      <c r="FB54" s="124"/>
      <c r="FC54" s="124"/>
      <c r="FD54" s="124"/>
      <c r="FE54" s="124"/>
      <c r="FF54" s="124"/>
      <c r="FG54" s="124"/>
      <c r="FH54" s="124"/>
      <c r="FI54" s="124"/>
      <c r="FJ54" s="124"/>
      <c r="FK54" s="124"/>
      <c r="FL54" s="124"/>
      <c r="FM54" s="124"/>
      <c r="FN54" s="124"/>
      <c r="FO54" s="124"/>
      <c r="FP54" s="124"/>
      <c r="FQ54" s="124"/>
      <c r="FR54" s="124"/>
      <c r="FS54" s="124"/>
      <c r="FT54" s="124"/>
      <c r="FU54" s="124"/>
      <c r="FV54" s="124"/>
      <c r="FW54" s="124"/>
      <c r="FX54" s="124"/>
      <c r="FY54" s="124"/>
      <c r="FZ54" s="124"/>
      <c r="GA54" s="124"/>
      <c r="GB54" s="124"/>
      <c r="GC54" s="124"/>
      <c r="GD54" s="124"/>
      <c r="GE54" s="124"/>
      <c r="GF54" s="124"/>
      <c r="GG54" s="124"/>
      <c r="GH54" s="124"/>
      <c r="GI54" s="124"/>
      <c r="GJ54" s="124"/>
      <c r="GK54" s="124"/>
      <c r="GL54" s="124"/>
      <c r="GM54" s="124"/>
      <c r="GN54" s="124"/>
      <c r="GO54" s="124"/>
      <c r="GP54" s="124"/>
      <c r="GQ54" s="124"/>
      <c r="GR54" s="124"/>
      <c r="GS54" s="124"/>
      <c r="GT54" s="124"/>
      <c r="GU54" s="124"/>
      <c r="GV54" s="124"/>
      <c r="GW54" s="124"/>
      <c r="GX54" s="124"/>
      <c r="GY54" s="124"/>
      <c r="GZ54" s="124"/>
      <c r="HA54" s="124"/>
      <c r="HB54" s="124"/>
      <c r="HC54" s="124"/>
      <c r="HD54" s="124"/>
      <c r="HE54" s="124"/>
      <c r="HF54" s="124"/>
      <c r="HG54" s="124"/>
      <c r="HH54" s="124"/>
      <c r="HI54" s="124"/>
      <c r="HJ54" s="124"/>
      <c r="HK54" s="124"/>
      <c r="HL54" s="124"/>
      <c r="HM54" s="124"/>
      <c r="HN54" s="124"/>
      <c r="HO54" s="124"/>
      <c r="HP54" s="124"/>
      <c r="HQ54" s="124"/>
      <c r="HR54" s="124"/>
      <c r="HS54" s="124"/>
      <c r="HT54" s="124"/>
      <c r="HU54" s="124"/>
      <c r="HV54" s="124"/>
      <c r="HW54" s="124"/>
      <c r="HX54" s="124"/>
      <c r="HY54" s="124"/>
      <c r="HZ54" s="124"/>
      <c r="IA54" s="124"/>
      <c r="IB54" s="124"/>
      <c r="IC54" s="124"/>
      <c r="ID54" s="124"/>
      <c r="IE54" s="124"/>
      <c r="IF54" s="124"/>
      <c r="IG54" s="124"/>
      <c r="IH54" s="124"/>
      <c r="II54" s="124"/>
      <c r="IJ54" s="124"/>
      <c r="IK54" s="124"/>
      <c r="IL54" s="124"/>
      <c r="IM54" s="124"/>
      <c r="IN54" s="124"/>
      <c r="IO54" s="124"/>
      <c r="IP54" s="124"/>
      <c r="IQ54" s="124"/>
      <c r="IR54" s="124"/>
      <c r="IS54" s="124"/>
      <c r="IT54" s="124"/>
      <c r="IU54" s="124"/>
      <c r="IV54" s="124"/>
      <c r="IW54" s="124"/>
      <c r="IX54" s="124"/>
      <c r="IY54" s="124"/>
      <c r="IZ54" s="124"/>
      <c r="JA54" s="124"/>
      <c r="JB54" s="124"/>
      <c r="JC54" s="124"/>
      <c r="JD54" s="124"/>
      <c r="JE54" s="124"/>
      <c r="JF54" s="124"/>
      <c r="JG54" s="124"/>
      <c r="JH54" s="124"/>
      <c r="JI54" s="124"/>
      <c r="JJ54" s="124"/>
      <c r="JK54" s="124"/>
      <c r="JL54" s="124"/>
      <c r="JM54" s="124"/>
      <c r="JN54" s="124"/>
      <c r="JO54" s="124"/>
      <c r="JP54" s="124"/>
      <c r="JQ54" s="124"/>
      <c r="JR54" s="124"/>
      <c r="JS54" s="124"/>
      <c r="JT54" s="124"/>
      <c r="JU54" s="124"/>
      <c r="JV54" s="124"/>
      <c r="JW54" s="124"/>
      <c r="JX54" s="124"/>
      <c r="JY54" s="124"/>
      <c r="JZ54" s="124"/>
      <c r="KA54" s="124"/>
      <c r="KB54" s="124"/>
      <c r="KC54" s="124"/>
      <c r="KD54" s="124"/>
      <c r="KE54" s="124"/>
      <c r="KF54" s="124"/>
      <c r="KG54" s="124"/>
      <c r="KH54" s="124"/>
      <c r="KI54" s="124"/>
      <c r="KJ54" s="124"/>
      <c r="KK54" s="124"/>
      <c r="KL54" s="124"/>
      <c r="KM54" s="124"/>
      <c r="KN54" s="124"/>
      <c r="KO54" s="124"/>
      <c r="KP54" s="124"/>
      <c r="KQ54" s="124"/>
      <c r="KR54" s="124"/>
      <c r="KS54" s="124"/>
      <c r="KT54" s="124"/>
      <c r="KU54" s="124"/>
      <c r="KV54" s="124"/>
      <c r="KW54" s="124"/>
      <c r="KX54" s="124"/>
      <c r="KY54" s="124"/>
      <c r="KZ54" s="124"/>
      <c r="LA54" s="124"/>
      <c r="LB54" s="124"/>
      <c r="LC54" s="124"/>
      <c r="LD54" s="124"/>
      <c r="LE54" s="124"/>
      <c r="LF54" s="124"/>
      <c r="LG54" s="124"/>
      <c r="LH54" s="124"/>
      <c r="LI54" s="124"/>
      <c r="LJ54" s="124"/>
      <c r="LK54" s="124"/>
      <c r="LL54" s="124"/>
      <c r="LM54" s="124"/>
      <c r="LN54" s="124"/>
      <c r="LO54" s="124"/>
      <c r="LP54" s="124"/>
      <c r="LQ54" s="124"/>
      <c r="LR54" s="124"/>
      <c r="LS54" s="124"/>
      <c r="LT54" s="124"/>
      <c r="LU54" s="124"/>
      <c r="LV54" s="124"/>
      <c r="LW54" s="124"/>
      <c r="LX54" s="124"/>
      <c r="LY54" s="124"/>
      <c r="LZ54" s="124"/>
      <c r="MA54" s="124"/>
      <c r="MB54" s="124"/>
      <c r="MC54" s="124"/>
      <c r="MD54" s="124"/>
      <c r="ME54" s="124"/>
      <c r="MF54" s="124"/>
      <c r="MG54" s="124"/>
      <c r="MH54" s="124"/>
      <c r="MI54" s="124"/>
      <c r="MJ54" s="124"/>
      <c r="MK54" s="124"/>
      <c r="ML54" s="124"/>
      <c r="MM54" s="124"/>
      <c r="MN54" s="124"/>
      <c r="MO54" s="124"/>
      <c r="MP54" s="124"/>
      <c r="MQ54" s="124"/>
      <c r="MR54" s="124"/>
      <c r="MS54" s="124"/>
      <c r="MT54" s="124"/>
      <c r="MU54" s="124"/>
      <c r="MV54" s="124"/>
      <c r="MW54" s="124"/>
      <c r="MX54" s="124"/>
      <c r="MY54" s="124"/>
      <c r="MZ54" s="124"/>
      <c r="NA54" s="124"/>
      <c r="NB54" s="124"/>
      <c r="NC54" s="124"/>
      <c r="ND54" s="124"/>
      <c r="NE54" s="124"/>
      <c r="NF54" s="124"/>
      <c r="NG54" s="124"/>
      <c r="NH54" s="124"/>
      <c r="NI54" s="124"/>
      <c r="NJ54" s="124"/>
      <c r="NK54" s="124"/>
      <c r="NL54" s="124"/>
      <c r="NM54" s="124"/>
      <c r="NN54" s="124"/>
      <c r="NO54" s="124"/>
      <c r="NP54" s="124"/>
      <c r="NQ54" s="124"/>
      <c r="NR54" s="124"/>
      <c r="NS54" s="124"/>
      <c r="NT54" s="124"/>
      <c r="NU54" s="124"/>
      <c r="NV54" s="124"/>
      <c r="NW54" s="124"/>
      <c r="NX54" s="124"/>
      <c r="NY54" s="124"/>
      <c r="NZ54" s="124"/>
      <c r="OA54" s="124"/>
      <c r="OB54" s="124"/>
      <c r="OC54" s="124"/>
      <c r="OD54" s="124"/>
      <c r="OE54" s="124"/>
      <c r="OF54" s="124"/>
      <c r="OG54" s="124"/>
      <c r="OH54" s="124"/>
      <c r="OI54" s="124"/>
      <c r="OJ54" s="124"/>
      <c r="OK54" s="124"/>
      <c r="OL54" s="124"/>
      <c r="OM54" s="124"/>
      <c r="ON54" s="124"/>
      <c r="OO54" s="124"/>
      <c r="OP54" s="124"/>
      <c r="OQ54" s="124"/>
      <c r="OR54" s="124"/>
      <c r="OS54" s="124"/>
      <c r="OT54" s="124"/>
      <c r="OU54" s="124"/>
      <c r="OV54" s="124"/>
      <c r="OW54" s="124"/>
      <c r="OX54" s="124"/>
      <c r="OY54" s="124"/>
      <c r="OZ54" s="124"/>
      <c r="PA54" s="124"/>
      <c r="PB54" s="124"/>
      <c r="PC54" s="124"/>
      <c r="PD54" s="124"/>
      <c r="PE54" s="124"/>
      <c r="PF54" s="124"/>
      <c r="PG54" s="124"/>
      <c r="PH54" s="124"/>
      <c r="PI54" s="124"/>
      <c r="PJ54" s="124"/>
      <c r="PK54" s="124"/>
      <c r="PL54" s="124"/>
      <c r="PM54" s="124"/>
      <c r="PN54" s="124"/>
      <c r="PO54" s="124"/>
      <c r="PP54" s="124"/>
      <c r="PQ54" s="124"/>
      <c r="PR54" s="124"/>
      <c r="PS54" s="124"/>
      <c r="PT54" s="124"/>
      <c r="PU54" s="124"/>
      <c r="PV54" s="124"/>
      <c r="PW54" s="124"/>
      <c r="PX54" s="124"/>
      <c r="PY54" s="124"/>
      <c r="PZ54" s="124"/>
      <c r="QA54" s="124"/>
      <c r="QB54" s="124"/>
      <c r="QC54" s="124"/>
      <c r="QD54" s="124"/>
      <c r="QE54" s="124"/>
      <c r="QF54" s="124"/>
      <c r="QG54" s="124"/>
      <c r="QH54" s="124"/>
      <c r="QI54" s="124"/>
      <c r="QJ54" s="124"/>
      <c r="QK54" s="124"/>
      <c r="QL54" s="124"/>
      <c r="QM54" s="124"/>
      <c r="QN54" s="124"/>
      <c r="QO54" s="124"/>
      <c r="QP54" s="124"/>
      <c r="QQ54" s="124"/>
      <c r="QR54" s="124"/>
      <c r="QS54" s="124"/>
      <c r="QT54" s="124"/>
      <c r="QU54" s="124"/>
      <c r="QV54" s="124"/>
      <c r="QW54" s="124"/>
      <c r="QX54" s="124"/>
      <c r="QY54" s="124"/>
      <c r="QZ54" s="124"/>
      <c r="RA54" s="124"/>
      <c r="RB54" s="124"/>
      <c r="RC54" s="124"/>
      <c r="RD54" s="124"/>
      <c r="RE54" s="124"/>
      <c r="RF54" s="124"/>
      <c r="RG54" s="124"/>
      <c r="RH54" s="124"/>
      <c r="RI54" s="124"/>
      <c r="RJ54" s="124"/>
      <c r="RK54" s="124"/>
      <c r="RL54" s="124"/>
      <c r="RM54" s="124"/>
      <c r="RN54" s="124"/>
      <c r="RO54" s="124"/>
      <c r="RP54" s="124"/>
      <c r="RQ54" s="124"/>
      <c r="RR54" s="124"/>
      <c r="RS54" s="124"/>
      <c r="RT54" s="124"/>
      <c r="RU54" s="124"/>
      <c r="RV54" s="124"/>
      <c r="RW54" s="124"/>
      <c r="RX54" s="124"/>
      <c r="RY54" s="124"/>
      <c r="RZ54" s="124"/>
      <c r="SA54" s="124"/>
      <c r="SB54" s="124"/>
      <c r="SC54" s="124"/>
      <c r="SD54" s="124"/>
      <c r="SE54" s="124"/>
      <c r="SF54" s="124"/>
      <c r="SG54" s="124"/>
      <c r="SH54" s="124"/>
      <c r="SI54" s="124"/>
      <c r="SJ54" s="124"/>
      <c r="SK54" s="124"/>
      <c r="SL54" s="124"/>
      <c r="SM54" s="124"/>
      <c r="SN54" s="124"/>
      <c r="SO54" s="124"/>
      <c r="SP54" s="124"/>
      <c r="SQ54" s="124"/>
      <c r="SR54" s="124"/>
      <c r="SS54" s="124"/>
      <c r="ST54" s="124"/>
      <c r="SU54" s="124"/>
      <c r="SV54" s="124"/>
      <c r="SW54" s="124"/>
      <c r="SX54" s="124"/>
      <c r="SY54" s="124"/>
      <c r="SZ54" s="124"/>
      <c r="TA54" s="124"/>
      <c r="TB54" s="124"/>
      <c r="TC54" s="124"/>
      <c r="TD54" s="124"/>
      <c r="TE54" s="124"/>
      <c r="TF54" s="124"/>
      <c r="TG54" s="124"/>
      <c r="TH54" s="124"/>
      <c r="TI54" s="124"/>
      <c r="TJ54" s="124"/>
      <c r="TK54" s="124"/>
      <c r="TL54" s="124"/>
      <c r="TM54" s="124"/>
      <c r="TN54" s="124"/>
      <c r="TO54" s="124"/>
      <c r="TP54" s="124"/>
      <c r="TQ54" s="124"/>
      <c r="TR54" s="124"/>
      <c r="TS54" s="124"/>
      <c r="TT54" s="124"/>
      <c r="TU54" s="124"/>
      <c r="TV54" s="124"/>
      <c r="TW54" s="124"/>
      <c r="TX54" s="124"/>
      <c r="TY54" s="124"/>
      <c r="TZ54" s="124"/>
      <c r="UA54" s="124"/>
      <c r="UB54" s="124"/>
      <c r="UC54" s="124"/>
      <c r="UD54" s="124"/>
      <c r="UE54" s="124"/>
      <c r="UF54" s="124"/>
      <c r="UG54" s="124"/>
      <c r="UH54" s="124"/>
      <c r="UI54" s="124"/>
      <c r="UJ54" s="124"/>
      <c r="UK54" s="124"/>
      <c r="UL54" s="124"/>
      <c r="UM54" s="124"/>
      <c r="UN54" s="124"/>
      <c r="UO54" s="124"/>
      <c r="UP54" s="124"/>
      <c r="UQ54" s="124"/>
      <c r="UR54" s="124"/>
      <c r="US54" s="124"/>
      <c r="UT54" s="124"/>
      <c r="UU54" s="124"/>
      <c r="UV54" s="124"/>
      <c r="UW54" s="124"/>
      <c r="UX54" s="124"/>
      <c r="UY54" s="124"/>
      <c r="UZ54" s="124"/>
      <c r="VA54" s="124"/>
      <c r="VB54" s="124"/>
      <c r="VC54" s="124"/>
      <c r="VD54" s="124"/>
      <c r="VE54" s="124"/>
      <c r="VF54" s="124"/>
      <c r="VG54" s="124"/>
      <c r="VH54" s="124"/>
      <c r="VI54" s="124"/>
      <c r="VJ54" s="124"/>
      <c r="VK54" s="124"/>
      <c r="VL54" s="124"/>
      <c r="VM54" s="124"/>
      <c r="VN54" s="124"/>
      <c r="VO54" s="124"/>
      <c r="VP54" s="124"/>
      <c r="VQ54" s="124"/>
      <c r="VR54" s="124"/>
      <c r="VS54" s="124"/>
      <c r="VT54" s="124"/>
      <c r="VU54" s="124"/>
      <c r="VV54" s="124"/>
      <c r="VW54" s="124"/>
      <c r="VX54" s="124"/>
      <c r="VY54" s="124"/>
      <c r="VZ54" s="124"/>
      <c r="WA54" s="124"/>
      <c r="WB54" s="124"/>
      <c r="WC54" s="124"/>
      <c r="WD54" s="124"/>
      <c r="WE54" s="124"/>
      <c r="WF54" s="124"/>
      <c r="WG54" s="124"/>
      <c r="WH54" s="124"/>
      <c r="WI54" s="124"/>
      <c r="WJ54" s="124"/>
      <c r="WK54" s="124"/>
      <c r="WL54" s="124"/>
      <c r="WM54" s="124"/>
      <c r="WN54" s="124"/>
      <c r="WO54" s="124"/>
      <c r="WP54" s="124"/>
      <c r="WQ54" s="124"/>
      <c r="WR54" s="124"/>
      <c r="WS54" s="124"/>
      <c r="WT54" s="124"/>
      <c r="WU54" s="124"/>
      <c r="WV54" s="124"/>
      <c r="WW54" s="124"/>
      <c r="WX54" s="124"/>
      <c r="WY54" s="124"/>
      <c r="WZ54" s="124"/>
      <c r="XA54" s="124"/>
      <c r="XB54" s="124"/>
      <c r="XC54" s="124"/>
      <c r="XD54" s="124"/>
      <c r="XE54" s="124"/>
      <c r="XF54" s="124"/>
      <c r="XG54" s="124"/>
      <c r="XH54" s="124"/>
      <c r="XI54" s="124"/>
      <c r="XJ54" s="124"/>
      <c r="XK54" s="124"/>
      <c r="XL54" s="124"/>
      <c r="XM54" s="124"/>
      <c r="XN54" s="124"/>
      <c r="XO54" s="124"/>
      <c r="XP54" s="124"/>
      <c r="XQ54" s="124"/>
      <c r="XR54" s="124"/>
      <c r="XS54" s="124"/>
      <c r="XT54" s="124"/>
      <c r="XU54" s="124"/>
      <c r="XV54" s="124"/>
      <c r="XW54" s="124"/>
      <c r="XX54" s="124"/>
      <c r="XY54" s="124"/>
      <c r="XZ54" s="124"/>
      <c r="YA54" s="124"/>
      <c r="YB54" s="124"/>
      <c r="YC54" s="124"/>
      <c r="YD54" s="124"/>
      <c r="YE54" s="124"/>
      <c r="YF54" s="124"/>
      <c r="YG54" s="124"/>
      <c r="YH54" s="124"/>
      <c r="YI54" s="124"/>
      <c r="YJ54" s="124"/>
      <c r="YK54" s="124"/>
      <c r="YL54" s="124"/>
      <c r="YM54" s="124"/>
      <c r="YN54" s="124"/>
      <c r="YO54" s="124"/>
      <c r="YP54" s="124"/>
      <c r="YQ54" s="124"/>
      <c r="YR54" s="124"/>
      <c r="YS54" s="124"/>
      <c r="YT54" s="124"/>
      <c r="YU54" s="124"/>
      <c r="YV54" s="124"/>
      <c r="YW54" s="124"/>
      <c r="YX54" s="124"/>
      <c r="YY54" s="124"/>
      <c r="YZ54" s="124"/>
      <c r="ZA54" s="124"/>
      <c r="ZB54" s="124"/>
      <c r="ZC54" s="124"/>
      <c r="ZD54" s="124"/>
      <c r="ZE54" s="124"/>
      <c r="ZF54" s="124"/>
      <c r="ZG54" s="124"/>
      <c r="ZH54" s="124"/>
      <c r="ZI54" s="124"/>
      <c r="ZJ54" s="124"/>
      <c r="ZK54" s="124"/>
      <c r="ZL54" s="124"/>
      <c r="ZM54" s="124"/>
      <c r="ZN54" s="124"/>
      <c r="ZO54" s="124"/>
      <c r="ZP54" s="124"/>
      <c r="ZQ54" s="124"/>
      <c r="ZR54" s="124"/>
      <c r="ZS54" s="124"/>
      <c r="ZT54" s="124"/>
      <c r="ZU54" s="124"/>
      <c r="ZV54" s="124"/>
      <c r="ZW54" s="124"/>
      <c r="ZX54" s="124"/>
      <c r="ZY54" s="124"/>
      <c r="ZZ54" s="124"/>
    </row>
    <row r="55" spans="1:702" ht="15.95" hidden="1" customHeight="1" x14ac:dyDescent="0.25">
      <c r="A55" s="92">
        <v>75062</v>
      </c>
      <c r="B55" s="92" t="s">
        <v>357</v>
      </c>
      <c r="C55" s="121" t="s">
        <v>354</v>
      </c>
      <c r="D55" s="92">
        <v>7</v>
      </c>
      <c r="E55" s="92">
        <v>3</v>
      </c>
      <c r="F55" s="92" t="s">
        <v>341</v>
      </c>
      <c r="G55" s="92">
        <v>912</v>
      </c>
      <c r="H55" s="92">
        <v>11461</v>
      </c>
      <c r="I55" s="92" t="s">
        <v>358</v>
      </c>
      <c r="J55" s="92">
        <v>329</v>
      </c>
      <c r="K55" s="92" t="s">
        <v>142</v>
      </c>
      <c r="L55" s="93">
        <v>0</v>
      </c>
      <c r="M55" s="93">
        <v>5250</v>
      </c>
      <c r="N55" s="93">
        <v>0</v>
      </c>
      <c r="O55" s="93">
        <v>5250</v>
      </c>
      <c r="P55" s="93">
        <v>4750</v>
      </c>
      <c r="Q55" s="93">
        <v>-500</v>
      </c>
      <c r="R55" s="94">
        <v>0.9</v>
      </c>
      <c r="S55" s="93">
        <v>0</v>
      </c>
      <c r="T55" s="93">
        <v>0</v>
      </c>
      <c r="U55" s="94">
        <v>0</v>
      </c>
      <c r="V55" s="93">
        <v>0</v>
      </c>
      <c r="W55" s="93">
        <v>0</v>
      </c>
      <c r="X55" s="94">
        <v>0</v>
      </c>
      <c r="Y55" s="93">
        <v>0</v>
      </c>
      <c r="Z55" s="93">
        <v>0</v>
      </c>
      <c r="AA55" s="94">
        <v>0</v>
      </c>
      <c r="AB55" s="93">
        <v>0</v>
      </c>
      <c r="AC55" s="93">
        <v>0</v>
      </c>
      <c r="AD55" s="94">
        <v>0</v>
      </c>
      <c r="AE55" s="93">
        <v>0</v>
      </c>
      <c r="AF55" s="93">
        <v>0</v>
      </c>
      <c r="AG55" s="94">
        <v>0</v>
      </c>
      <c r="AH55" s="93">
        <v>0</v>
      </c>
      <c r="AI55" s="93">
        <v>0</v>
      </c>
      <c r="AJ55" s="94">
        <v>0</v>
      </c>
      <c r="AK55" s="93">
        <v>0</v>
      </c>
      <c r="AL55" s="93">
        <v>0</v>
      </c>
      <c r="AM55" s="94">
        <v>0</v>
      </c>
      <c r="AN55" s="93">
        <v>0</v>
      </c>
      <c r="AO55" s="93">
        <v>0</v>
      </c>
      <c r="AP55" s="94">
        <v>0</v>
      </c>
      <c r="AQ55" s="93">
        <v>0</v>
      </c>
      <c r="AR55" s="93">
        <v>0</v>
      </c>
      <c r="AS55" s="94">
        <v>0</v>
      </c>
      <c r="AT55" s="93">
        <v>0</v>
      </c>
      <c r="AU55" s="93">
        <v>0</v>
      </c>
      <c r="AV55" s="94">
        <v>0</v>
      </c>
      <c r="AW55" s="93">
        <v>0</v>
      </c>
      <c r="AX55" s="93">
        <v>0</v>
      </c>
      <c r="AY55" s="94">
        <v>0</v>
      </c>
      <c r="AZ55" s="93">
        <v>0</v>
      </c>
      <c r="BA55" s="93">
        <v>0</v>
      </c>
      <c r="BB55" s="94">
        <v>0</v>
      </c>
      <c r="BC55" s="93">
        <v>0</v>
      </c>
      <c r="BD55" s="93">
        <v>0</v>
      </c>
      <c r="BE55" s="94">
        <v>0</v>
      </c>
      <c r="BF55" s="93">
        <v>5250</v>
      </c>
      <c r="BG55" s="93">
        <v>4750</v>
      </c>
      <c r="BH55" s="94">
        <v>0.9</v>
      </c>
      <c r="BI55" s="93">
        <v>0</v>
      </c>
      <c r="BJ55" s="93">
        <v>0</v>
      </c>
      <c r="BK55" s="94">
        <v>0</v>
      </c>
      <c r="BL55" s="93">
        <v>0</v>
      </c>
      <c r="BM55" s="93">
        <v>0</v>
      </c>
      <c r="BN55" s="94">
        <v>0</v>
      </c>
      <c r="BO55" s="93">
        <v>0</v>
      </c>
      <c r="BP55" s="93">
        <v>0</v>
      </c>
      <c r="BQ55" s="94">
        <v>0</v>
      </c>
      <c r="BR55" s="93">
        <v>0</v>
      </c>
      <c r="BS55" s="93">
        <v>0</v>
      </c>
      <c r="BT55" s="94">
        <v>0</v>
      </c>
      <c r="BU55" s="93">
        <v>0</v>
      </c>
      <c r="BV55" s="93">
        <v>0</v>
      </c>
      <c r="BW55" s="94">
        <v>0</v>
      </c>
      <c r="BX55" s="93">
        <v>0</v>
      </c>
      <c r="BY55" s="93">
        <v>0</v>
      </c>
      <c r="BZ55" s="94">
        <v>0</v>
      </c>
      <c r="CA55" s="93">
        <v>0</v>
      </c>
      <c r="CB55" s="93">
        <v>0</v>
      </c>
      <c r="CC55" s="94">
        <v>0</v>
      </c>
      <c r="CD55" s="93">
        <v>0</v>
      </c>
      <c r="CE55" s="93">
        <v>0</v>
      </c>
      <c r="CF55" s="94">
        <v>0</v>
      </c>
      <c r="CG55" s="93">
        <v>0</v>
      </c>
      <c r="CH55" s="93">
        <v>0</v>
      </c>
      <c r="CI55" s="94">
        <v>0</v>
      </c>
      <c r="CJ55" s="93">
        <v>0</v>
      </c>
      <c r="CK55" s="93">
        <v>0</v>
      </c>
      <c r="CL55" s="94">
        <v>0</v>
      </c>
      <c r="CM55" s="93">
        <v>0</v>
      </c>
      <c r="CN55" s="93">
        <v>0</v>
      </c>
      <c r="CO55" s="94">
        <v>0</v>
      </c>
      <c r="CP55" s="93"/>
      <c r="CQ55" s="93"/>
      <c r="CR55" s="93"/>
      <c r="CS55" s="93"/>
      <c r="CT55" s="93"/>
      <c r="CU55" s="93"/>
      <c r="CV55" s="93"/>
      <c r="CW55" s="93"/>
      <c r="CX55" s="93"/>
      <c r="CY55" s="93"/>
      <c r="CZ55" s="93"/>
      <c r="DA55" s="93"/>
      <c r="DB55" s="93"/>
      <c r="DC55" s="93"/>
      <c r="DD55" s="93"/>
      <c r="DE55" s="93"/>
      <c r="DF55" s="93"/>
      <c r="DG55" s="93"/>
      <c r="DH55" s="93"/>
      <c r="DI55" s="93"/>
      <c r="DJ55" s="93"/>
      <c r="DK55" s="93"/>
      <c r="DL55" s="93"/>
      <c r="DM55" s="93"/>
      <c r="DN55" s="93"/>
      <c r="DO55" s="93"/>
      <c r="DP55" s="93"/>
      <c r="DQ55" s="93"/>
      <c r="DR55" s="93"/>
      <c r="DS55" s="93"/>
      <c r="DT55" s="93"/>
      <c r="DU55" s="93"/>
      <c r="DV55" s="93"/>
      <c r="DW55" s="93"/>
      <c r="DX55" s="93"/>
      <c r="DY55" s="93"/>
      <c r="DZ55" s="93"/>
      <c r="EA55" s="93"/>
      <c r="EB55" s="93"/>
      <c r="EC55" s="93"/>
      <c r="ED55" s="93"/>
      <c r="EE55" s="93"/>
      <c r="EF55" s="93"/>
      <c r="EG55" s="93"/>
      <c r="EH55" s="93"/>
      <c r="EI55" s="93"/>
      <c r="EJ55" s="93"/>
      <c r="EK55" s="93"/>
      <c r="EL55" s="93"/>
      <c r="EM55" s="93"/>
      <c r="EN55" s="93"/>
      <c r="EO55" s="93"/>
      <c r="EP55" s="93"/>
      <c r="EQ55" s="93"/>
      <c r="ER55" s="93"/>
      <c r="ES55" s="93"/>
      <c r="ET55" s="93"/>
      <c r="EU55" s="93"/>
      <c r="EV55" s="93"/>
      <c r="EW55" s="93"/>
      <c r="EX55" s="93"/>
      <c r="EY55" s="93"/>
      <c r="EZ55" s="93"/>
      <c r="FA55" s="93"/>
      <c r="FB55" s="93"/>
      <c r="FC55" s="93"/>
      <c r="FD55" s="93"/>
      <c r="FE55" s="93"/>
      <c r="FF55" s="93"/>
      <c r="FG55" s="93"/>
      <c r="FH55" s="93"/>
      <c r="FI55" s="93"/>
      <c r="FJ55" s="93"/>
      <c r="FK55" s="93"/>
      <c r="FL55" s="93"/>
      <c r="FM55" s="93"/>
      <c r="FN55" s="93"/>
      <c r="FO55" s="93"/>
      <c r="FP55" s="93"/>
      <c r="FQ55" s="93"/>
      <c r="FR55" s="93"/>
      <c r="FS55" s="93"/>
      <c r="FT55" s="93"/>
      <c r="FU55" s="93"/>
      <c r="FV55" s="93"/>
      <c r="FW55" s="93"/>
      <c r="FX55" s="93"/>
      <c r="FY55" s="93"/>
      <c r="FZ55" s="93"/>
      <c r="GA55" s="93"/>
      <c r="GB55" s="93"/>
      <c r="GC55" s="93"/>
      <c r="GD55" s="93"/>
      <c r="GE55" s="93"/>
      <c r="GF55" s="93"/>
      <c r="GG55" s="93"/>
      <c r="GH55" s="93"/>
      <c r="GI55" s="93"/>
      <c r="GJ55" s="93"/>
      <c r="GK55" s="93"/>
      <c r="GL55" s="93"/>
      <c r="GM55" s="93"/>
      <c r="GN55" s="93"/>
      <c r="GO55" s="93"/>
      <c r="GP55" s="93"/>
      <c r="GQ55" s="93"/>
      <c r="GR55" s="93"/>
      <c r="GS55" s="93"/>
      <c r="GT55" s="93"/>
      <c r="GU55" s="93"/>
      <c r="GV55" s="93"/>
      <c r="GW55" s="93"/>
      <c r="GX55" s="93"/>
      <c r="GY55" s="93"/>
      <c r="GZ55" s="93"/>
      <c r="HA55" s="93"/>
      <c r="HB55" s="93"/>
      <c r="HC55" s="93"/>
      <c r="HD55" s="93"/>
      <c r="HE55" s="93"/>
      <c r="HF55" s="93"/>
      <c r="HG55" s="93"/>
      <c r="HH55" s="93"/>
      <c r="HI55" s="93"/>
      <c r="HJ55" s="93"/>
      <c r="HK55" s="93"/>
      <c r="HL55" s="93"/>
      <c r="HM55" s="93"/>
      <c r="HN55" s="93"/>
      <c r="HO55" s="93"/>
      <c r="HP55" s="93"/>
      <c r="HQ55" s="93"/>
      <c r="HR55" s="93"/>
      <c r="HS55" s="93"/>
      <c r="HT55" s="93"/>
      <c r="HU55" s="93"/>
      <c r="HV55" s="93"/>
      <c r="HW55" s="93"/>
      <c r="HX55" s="93"/>
      <c r="HY55" s="93"/>
      <c r="HZ55" s="93"/>
      <c r="IA55" s="93"/>
      <c r="IB55" s="93"/>
      <c r="IC55" s="93"/>
      <c r="ID55" s="93"/>
      <c r="IE55" s="93"/>
      <c r="IF55" s="93"/>
      <c r="IG55" s="93"/>
      <c r="IH55" s="93"/>
      <c r="II55" s="93"/>
      <c r="IJ55" s="93"/>
      <c r="IK55" s="93"/>
      <c r="IL55" s="93"/>
      <c r="IM55" s="93"/>
      <c r="IN55" s="93"/>
      <c r="IO55" s="93"/>
      <c r="IP55" s="93"/>
      <c r="IQ55" s="93"/>
      <c r="IR55" s="93"/>
      <c r="IS55" s="93"/>
      <c r="IT55" s="93"/>
      <c r="IU55" s="93"/>
      <c r="IV55" s="93"/>
      <c r="IW55" s="93"/>
      <c r="IX55" s="93"/>
      <c r="IY55" s="93"/>
      <c r="IZ55" s="93"/>
      <c r="JA55" s="93"/>
      <c r="JB55" s="93"/>
      <c r="JC55" s="93"/>
      <c r="JD55" s="93"/>
      <c r="JE55" s="93"/>
      <c r="JF55" s="93"/>
      <c r="JG55" s="93"/>
      <c r="JH55" s="93"/>
      <c r="JI55" s="93"/>
      <c r="JJ55" s="93"/>
      <c r="JK55" s="93"/>
      <c r="JL55" s="93"/>
      <c r="JM55" s="93"/>
      <c r="JN55" s="93"/>
      <c r="JO55" s="93"/>
      <c r="JP55" s="93"/>
      <c r="JQ55" s="93"/>
      <c r="JR55" s="93"/>
      <c r="JS55" s="93"/>
      <c r="JT55" s="93"/>
      <c r="JU55" s="93"/>
      <c r="JV55" s="93"/>
      <c r="JW55" s="93"/>
      <c r="JX55" s="93"/>
      <c r="JY55" s="93"/>
      <c r="JZ55" s="93"/>
      <c r="KA55" s="93"/>
      <c r="KB55" s="93"/>
      <c r="KC55" s="93"/>
      <c r="KD55" s="93"/>
      <c r="KE55" s="93"/>
      <c r="KF55" s="93"/>
      <c r="KG55" s="93"/>
      <c r="KH55" s="93"/>
      <c r="KI55" s="93"/>
      <c r="KJ55" s="93"/>
      <c r="KK55" s="93"/>
      <c r="KL55" s="93"/>
      <c r="KM55" s="93"/>
      <c r="KN55" s="93"/>
      <c r="KO55" s="93"/>
      <c r="KP55" s="93"/>
      <c r="KQ55" s="93"/>
      <c r="KR55" s="93"/>
      <c r="KS55" s="93"/>
      <c r="KT55" s="93"/>
      <c r="KU55" s="93"/>
      <c r="KV55" s="93"/>
      <c r="KW55" s="93"/>
      <c r="KX55" s="93"/>
      <c r="KY55" s="93"/>
      <c r="KZ55" s="93"/>
      <c r="LA55" s="93"/>
      <c r="LB55" s="93"/>
      <c r="LC55" s="93"/>
      <c r="LD55" s="93"/>
      <c r="LE55" s="93"/>
      <c r="LF55" s="93"/>
      <c r="LG55" s="93"/>
      <c r="LH55" s="93"/>
      <c r="LI55" s="93"/>
      <c r="LJ55" s="93"/>
      <c r="LK55" s="93"/>
      <c r="LL55" s="93"/>
      <c r="LM55" s="93"/>
      <c r="LN55" s="93"/>
      <c r="LO55" s="93"/>
      <c r="LP55" s="93"/>
      <c r="LQ55" s="93"/>
      <c r="LR55" s="93"/>
      <c r="LS55" s="93"/>
      <c r="LT55" s="93"/>
      <c r="LU55" s="93"/>
      <c r="LV55" s="93"/>
      <c r="LW55" s="93"/>
      <c r="LX55" s="93"/>
      <c r="LY55" s="93"/>
      <c r="LZ55" s="93"/>
      <c r="MA55" s="93"/>
      <c r="MB55" s="93"/>
      <c r="MC55" s="93"/>
      <c r="MD55" s="93"/>
      <c r="ME55" s="93"/>
      <c r="MF55" s="93"/>
      <c r="MG55" s="93"/>
      <c r="MH55" s="93"/>
      <c r="MI55" s="93"/>
      <c r="MJ55" s="93"/>
      <c r="MK55" s="93"/>
      <c r="ML55" s="93"/>
      <c r="MM55" s="93"/>
      <c r="MN55" s="93"/>
      <c r="MO55" s="93"/>
      <c r="MP55" s="93"/>
      <c r="MQ55" s="93"/>
      <c r="MR55" s="93"/>
      <c r="MS55" s="93"/>
      <c r="MT55" s="93"/>
      <c r="MU55" s="93"/>
      <c r="MV55" s="93"/>
      <c r="MW55" s="93"/>
      <c r="MX55" s="93"/>
      <c r="MY55" s="93"/>
      <c r="MZ55" s="93"/>
      <c r="NA55" s="93"/>
      <c r="NB55" s="93"/>
      <c r="NC55" s="93"/>
      <c r="ND55" s="93"/>
      <c r="NE55" s="93"/>
      <c r="NF55" s="93"/>
      <c r="NG55" s="93"/>
      <c r="NH55" s="93"/>
      <c r="NI55" s="93"/>
      <c r="NJ55" s="93"/>
      <c r="NK55" s="93"/>
      <c r="NL55" s="93"/>
      <c r="NM55" s="93"/>
      <c r="NN55" s="93"/>
      <c r="NO55" s="93"/>
      <c r="NP55" s="93"/>
      <c r="NQ55" s="93"/>
      <c r="NR55" s="93"/>
      <c r="NS55" s="93"/>
      <c r="NT55" s="93"/>
      <c r="NU55" s="93"/>
      <c r="NV55" s="93"/>
      <c r="NW55" s="93"/>
      <c r="NX55" s="93"/>
      <c r="NY55" s="93"/>
      <c r="NZ55" s="93"/>
      <c r="OA55" s="93"/>
      <c r="OB55" s="93"/>
      <c r="OC55" s="93"/>
      <c r="OD55" s="93"/>
      <c r="OE55" s="93"/>
      <c r="OF55" s="93"/>
      <c r="OG55" s="93"/>
      <c r="OH55" s="93"/>
      <c r="OI55" s="93"/>
      <c r="OJ55" s="93"/>
      <c r="OK55" s="93"/>
      <c r="OL55" s="93"/>
      <c r="OM55" s="93"/>
      <c r="ON55" s="93"/>
      <c r="OO55" s="93"/>
      <c r="OP55" s="93"/>
      <c r="OQ55" s="93"/>
      <c r="OR55" s="93"/>
      <c r="OS55" s="93"/>
      <c r="OT55" s="93"/>
      <c r="OU55" s="93"/>
      <c r="OV55" s="93"/>
      <c r="OW55" s="93"/>
      <c r="OX55" s="93"/>
      <c r="OY55" s="93"/>
      <c r="OZ55" s="93"/>
      <c r="PA55" s="93"/>
      <c r="PB55" s="93"/>
      <c r="PC55" s="93"/>
      <c r="PD55" s="93"/>
      <c r="PE55" s="93"/>
      <c r="PF55" s="93"/>
      <c r="PG55" s="93"/>
      <c r="PH55" s="93"/>
      <c r="PI55" s="93"/>
      <c r="PJ55" s="93"/>
      <c r="PK55" s="93"/>
      <c r="PL55" s="93"/>
      <c r="PM55" s="93"/>
      <c r="PN55" s="93"/>
      <c r="PO55" s="93"/>
      <c r="PP55" s="93"/>
      <c r="PQ55" s="93"/>
      <c r="PR55" s="93"/>
      <c r="PS55" s="93"/>
      <c r="PT55" s="93"/>
      <c r="PU55" s="93"/>
      <c r="PV55" s="93"/>
      <c r="PW55" s="93"/>
      <c r="PX55" s="93"/>
      <c r="PY55" s="93"/>
      <c r="PZ55" s="93"/>
      <c r="QA55" s="93"/>
      <c r="QB55" s="93"/>
      <c r="QC55" s="93"/>
      <c r="QD55" s="93"/>
      <c r="QE55" s="93"/>
      <c r="QF55" s="93"/>
      <c r="QG55" s="93"/>
      <c r="QH55" s="93"/>
      <c r="QI55" s="93"/>
      <c r="QJ55" s="93"/>
      <c r="QK55" s="93"/>
      <c r="QL55" s="93"/>
      <c r="QM55" s="93"/>
      <c r="QN55" s="93"/>
      <c r="QO55" s="93"/>
      <c r="QP55" s="93"/>
      <c r="QQ55" s="93"/>
      <c r="QR55" s="93"/>
      <c r="QS55" s="93"/>
      <c r="QT55" s="93"/>
      <c r="QU55" s="93"/>
      <c r="QV55" s="93"/>
      <c r="QW55" s="93"/>
      <c r="QX55" s="93"/>
      <c r="QY55" s="93"/>
      <c r="QZ55" s="93"/>
      <c r="RA55" s="93"/>
      <c r="RB55" s="93"/>
      <c r="RC55" s="93"/>
      <c r="RD55" s="93"/>
      <c r="RE55" s="93"/>
      <c r="RF55" s="93"/>
      <c r="RG55" s="93"/>
      <c r="RH55" s="93"/>
      <c r="RI55" s="93"/>
      <c r="RJ55" s="93"/>
      <c r="RK55" s="93"/>
      <c r="RL55" s="93"/>
      <c r="RM55" s="93"/>
      <c r="RN55" s="93"/>
      <c r="RO55" s="93"/>
      <c r="RP55" s="93"/>
      <c r="RQ55" s="93"/>
      <c r="RR55" s="93"/>
      <c r="RS55" s="93"/>
      <c r="RT55" s="93"/>
      <c r="RU55" s="93"/>
      <c r="RV55" s="93"/>
      <c r="RW55" s="93"/>
      <c r="RX55" s="93"/>
      <c r="RY55" s="93"/>
      <c r="RZ55" s="93"/>
      <c r="SA55" s="93"/>
      <c r="SB55" s="93"/>
      <c r="SC55" s="93"/>
      <c r="SD55" s="93"/>
      <c r="SE55" s="93"/>
      <c r="SF55" s="93"/>
      <c r="SG55" s="93"/>
      <c r="SH55" s="93"/>
      <c r="SI55" s="93"/>
      <c r="SJ55" s="93"/>
      <c r="SK55" s="93"/>
      <c r="SL55" s="93"/>
      <c r="SM55" s="93"/>
      <c r="SN55" s="93"/>
      <c r="SO55" s="93"/>
      <c r="SP55" s="93"/>
      <c r="SQ55" s="93"/>
      <c r="SR55" s="93"/>
      <c r="SS55" s="93"/>
      <c r="ST55" s="93"/>
      <c r="SU55" s="93"/>
      <c r="SV55" s="93"/>
      <c r="SW55" s="93"/>
      <c r="SX55" s="93"/>
      <c r="SY55" s="93"/>
      <c r="SZ55" s="93"/>
      <c r="TA55" s="93"/>
      <c r="TB55" s="93"/>
      <c r="TC55" s="93"/>
      <c r="TD55" s="93"/>
      <c r="TE55" s="93"/>
      <c r="TF55" s="93"/>
      <c r="TG55" s="93"/>
      <c r="TH55" s="93"/>
      <c r="TI55" s="93"/>
      <c r="TJ55" s="93"/>
      <c r="TK55" s="93"/>
      <c r="TL55" s="93"/>
      <c r="TM55" s="93"/>
      <c r="TN55" s="93"/>
      <c r="TO55" s="93"/>
      <c r="TP55" s="93"/>
      <c r="TQ55" s="93"/>
      <c r="TR55" s="93"/>
      <c r="TS55" s="93"/>
      <c r="TT55" s="93"/>
      <c r="TU55" s="93"/>
      <c r="TV55" s="93"/>
      <c r="TW55" s="93"/>
      <c r="TX55" s="93"/>
      <c r="TY55" s="93"/>
      <c r="TZ55" s="93"/>
      <c r="UA55" s="93"/>
      <c r="UB55" s="93"/>
      <c r="UC55" s="93"/>
      <c r="UD55" s="93"/>
      <c r="UE55" s="93"/>
      <c r="UF55" s="93"/>
      <c r="UG55" s="93"/>
      <c r="UH55" s="93"/>
      <c r="UI55" s="93"/>
      <c r="UJ55" s="93"/>
      <c r="UK55" s="93"/>
      <c r="UL55" s="93"/>
      <c r="UM55" s="93"/>
      <c r="UN55" s="93"/>
      <c r="UO55" s="93"/>
      <c r="UP55" s="93"/>
      <c r="UQ55" s="93"/>
      <c r="UR55" s="93"/>
      <c r="US55" s="93"/>
      <c r="UT55" s="93"/>
      <c r="UU55" s="93"/>
      <c r="UV55" s="93"/>
      <c r="UW55" s="93"/>
      <c r="UX55" s="93"/>
      <c r="UY55" s="93"/>
      <c r="UZ55" s="93"/>
      <c r="VA55" s="93"/>
      <c r="VB55" s="93"/>
      <c r="VC55" s="93"/>
      <c r="VD55" s="93"/>
      <c r="VE55" s="93"/>
      <c r="VF55" s="93"/>
      <c r="VG55" s="93"/>
      <c r="VH55" s="93"/>
      <c r="VI55" s="93"/>
      <c r="VJ55" s="93"/>
      <c r="VK55" s="93"/>
      <c r="VL55" s="93"/>
      <c r="VM55" s="93"/>
      <c r="VN55" s="93"/>
      <c r="VO55" s="93"/>
      <c r="VP55" s="93"/>
      <c r="VQ55" s="93"/>
      <c r="VR55" s="93"/>
      <c r="VS55" s="93"/>
      <c r="VT55" s="93"/>
      <c r="VU55" s="93"/>
      <c r="VV55" s="93"/>
      <c r="VW55" s="93"/>
      <c r="VX55" s="93"/>
      <c r="VY55" s="93"/>
      <c r="VZ55" s="93"/>
      <c r="WA55" s="93"/>
      <c r="WB55" s="93"/>
      <c r="WC55" s="93"/>
      <c r="WD55" s="93"/>
      <c r="WE55" s="93"/>
      <c r="WF55" s="93"/>
      <c r="WG55" s="93"/>
      <c r="WH55" s="93"/>
      <c r="WI55" s="93"/>
      <c r="WJ55" s="93"/>
      <c r="WK55" s="93"/>
      <c r="WL55" s="93"/>
      <c r="WM55" s="93"/>
      <c r="WN55" s="93"/>
      <c r="WO55" s="93"/>
      <c r="WP55" s="93"/>
      <c r="WQ55" s="93"/>
      <c r="WR55" s="93"/>
      <c r="WS55" s="93"/>
      <c r="WT55" s="93"/>
      <c r="WU55" s="93"/>
      <c r="WV55" s="93"/>
      <c r="WW55" s="93"/>
      <c r="WX55" s="93"/>
      <c r="WY55" s="93"/>
      <c r="WZ55" s="93"/>
      <c r="XA55" s="93"/>
      <c r="XB55" s="93"/>
      <c r="XC55" s="93"/>
      <c r="XD55" s="93"/>
      <c r="XE55" s="93"/>
      <c r="XF55" s="93"/>
      <c r="XG55" s="93"/>
      <c r="XH55" s="93"/>
      <c r="XI55" s="93"/>
      <c r="XJ55" s="93"/>
      <c r="XK55" s="93"/>
      <c r="XL55" s="93"/>
      <c r="XM55" s="93"/>
      <c r="XN55" s="93"/>
      <c r="XO55" s="93"/>
      <c r="XP55" s="93"/>
      <c r="XQ55" s="93"/>
      <c r="XR55" s="93"/>
      <c r="XS55" s="93"/>
      <c r="XT55" s="93"/>
      <c r="XU55" s="93"/>
      <c r="XV55" s="93"/>
      <c r="XW55" s="93"/>
      <c r="XX55" s="93"/>
      <c r="XY55" s="93"/>
      <c r="XZ55" s="93"/>
      <c r="YA55" s="93"/>
      <c r="YB55" s="93"/>
      <c r="YC55" s="93"/>
      <c r="YD55" s="93"/>
      <c r="YE55" s="93"/>
      <c r="YF55" s="93"/>
      <c r="YG55" s="93"/>
      <c r="YH55" s="93"/>
      <c r="YI55" s="93"/>
      <c r="YJ55" s="93"/>
      <c r="YK55" s="93"/>
      <c r="YL55" s="93"/>
      <c r="YM55" s="93"/>
      <c r="YN55" s="93"/>
      <c r="YO55" s="93"/>
      <c r="YP55" s="93"/>
      <c r="YQ55" s="93"/>
      <c r="YR55" s="93"/>
      <c r="YS55" s="93"/>
      <c r="YT55" s="93"/>
      <c r="YU55" s="93"/>
      <c r="YV55" s="93"/>
      <c r="YW55" s="93"/>
      <c r="YX55" s="93"/>
      <c r="YY55" s="93"/>
      <c r="YZ55" s="93"/>
      <c r="ZA55" s="93"/>
      <c r="ZB55" s="93"/>
      <c r="ZC55" s="93"/>
      <c r="ZD55" s="93"/>
      <c r="ZE55" s="93"/>
      <c r="ZF55" s="93"/>
      <c r="ZG55" s="93"/>
      <c r="ZH55" s="93"/>
      <c r="ZI55" s="93"/>
      <c r="ZJ55" s="93"/>
      <c r="ZK55" s="93"/>
      <c r="ZL55" s="93"/>
      <c r="ZM55" s="93"/>
      <c r="ZN55" s="93"/>
      <c r="ZO55" s="93"/>
      <c r="ZP55" s="93"/>
      <c r="ZQ55" s="93"/>
      <c r="ZR55" s="93"/>
      <c r="ZS55" s="93"/>
      <c r="ZT55" s="93"/>
      <c r="ZU55" s="93"/>
      <c r="ZV55" s="93"/>
      <c r="ZW55" s="93"/>
      <c r="ZX55" s="93"/>
      <c r="ZY55" s="93"/>
      <c r="ZZ55" s="93"/>
    </row>
    <row r="56" spans="1:702" s="141" customFormat="1" ht="15.95" customHeight="1" x14ac:dyDescent="0.25">
      <c r="A56" s="137">
        <v>750641</v>
      </c>
      <c r="B56" s="137" t="s">
        <v>357</v>
      </c>
      <c r="C56" s="138" t="s">
        <v>354</v>
      </c>
      <c r="D56" s="137">
        <v>7</v>
      </c>
      <c r="E56" s="137">
        <v>3</v>
      </c>
      <c r="F56" s="137" t="s">
        <v>341</v>
      </c>
      <c r="G56" s="137">
        <v>912</v>
      </c>
      <c r="H56" s="137">
        <v>11461</v>
      </c>
      <c r="I56" s="137" t="s">
        <v>358</v>
      </c>
      <c r="J56" s="137">
        <v>34</v>
      </c>
      <c r="K56" s="137" t="s">
        <v>143</v>
      </c>
      <c r="L56" s="139">
        <v>0</v>
      </c>
      <c r="M56" s="139">
        <v>3500</v>
      </c>
      <c r="N56" s="139">
        <v>0</v>
      </c>
      <c r="O56" s="139">
        <v>3500</v>
      </c>
      <c r="P56" s="139">
        <v>3340.84</v>
      </c>
      <c r="Q56" s="139">
        <v>-159.15999999999985</v>
      </c>
      <c r="R56" s="140">
        <v>0.95</v>
      </c>
      <c r="S56" s="139">
        <v>0</v>
      </c>
      <c r="T56" s="139">
        <v>0</v>
      </c>
      <c r="U56" s="140">
        <v>0</v>
      </c>
      <c r="V56" s="139">
        <v>0</v>
      </c>
      <c r="W56" s="139">
        <v>0</v>
      </c>
      <c r="X56" s="140">
        <v>0</v>
      </c>
      <c r="Y56" s="139">
        <v>0</v>
      </c>
      <c r="Z56" s="139">
        <v>0</v>
      </c>
      <c r="AA56" s="140">
        <v>0</v>
      </c>
      <c r="AB56" s="139">
        <v>0</v>
      </c>
      <c r="AC56" s="139">
        <v>0</v>
      </c>
      <c r="AD56" s="140">
        <v>0</v>
      </c>
      <c r="AE56" s="139">
        <v>0</v>
      </c>
      <c r="AF56" s="139">
        <v>0</v>
      </c>
      <c r="AG56" s="140">
        <v>0</v>
      </c>
      <c r="AH56" s="139">
        <v>0</v>
      </c>
      <c r="AI56" s="139">
        <v>0</v>
      </c>
      <c r="AJ56" s="140">
        <v>0</v>
      </c>
      <c r="AK56" s="139">
        <v>0</v>
      </c>
      <c r="AL56" s="139">
        <v>0</v>
      </c>
      <c r="AM56" s="140">
        <v>0</v>
      </c>
      <c r="AN56" s="139">
        <v>0</v>
      </c>
      <c r="AO56" s="139">
        <v>0</v>
      </c>
      <c r="AP56" s="140">
        <v>0</v>
      </c>
      <c r="AQ56" s="139">
        <v>0</v>
      </c>
      <c r="AR56" s="139">
        <v>0</v>
      </c>
      <c r="AS56" s="140">
        <v>0</v>
      </c>
      <c r="AT56" s="139">
        <v>0</v>
      </c>
      <c r="AU56" s="139">
        <v>0</v>
      </c>
      <c r="AV56" s="140">
        <v>0</v>
      </c>
      <c r="AW56" s="139">
        <v>0</v>
      </c>
      <c r="AX56" s="139">
        <v>0</v>
      </c>
      <c r="AY56" s="140">
        <v>0</v>
      </c>
      <c r="AZ56" s="139">
        <v>0</v>
      </c>
      <c r="BA56" s="139">
        <v>0</v>
      </c>
      <c r="BB56" s="140">
        <v>0</v>
      </c>
      <c r="BC56" s="139">
        <v>0</v>
      </c>
      <c r="BD56" s="139">
        <v>0</v>
      </c>
      <c r="BE56" s="140">
        <v>0</v>
      </c>
      <c r="BF56" s="139">
        <v>3500</v>
      </c>
      <c r="BG56" s="139">
        <v>3340.84</v>
      </c>
      <c r="BH56" s="140">
        <v>0.95</v>
      </c>
      <c r="BI56" s="139">
        <v>0</v>
      </c>
      <c r="BJ56" s="139">
        <v>0</v>
      </c>
      <c r="BK56" s="140">
        <v>0</v>
      </c>
      <c r="BL56" s="139">
        <v>0</v>
      </c>
      <c r="BM56" s="139">
        <v>0</v>
      </c>
      <c r="BN56" s="140">
        <v>0</v>
      </c>
      <c r="BO56" s="139">
        <v>0</v>
      </c>
      <c r="BP56" s="139">
        <v>0</v>
      </c>
      <c r="BQ56" s="140">
        <v>0</v>
      </c>
      <c r="BR56" s="139">
        <v>0</v>
      </c>
      <c r="BS56" s="139">
        <v>0</v>
      </c>
      <c r="BT56" s="140">
        <v>0</v>
      </c>
      <c r="BU56" s="139">
        <v>0</v>
      </c>
      <c r="BV56" s="139">
        <v>0</v>
      </c>
      <c r="BW56" s="140">
        <v>0</v>
      </c>
      <c r="BX56" s="139">
        <v>0</v>
      </c>
      <c r="BY56" s="139">
        <v>0</v>
      </c>
      <c r="BZ56" s="140">
        <v>0</v>
      </c>
      <c r="CA56" s="139">
        <v>0</v>
      </c>
      <c r="CB56" s="139">
        <v>0</v>
      </c>
      <c r="CC56" s="140">
        <v>0</v>
      </c>
      <c r="CD56" s="139">
        <v>0</v>
      </c>
      <c r="CE56" s="139">
        <v>0</v>
      </c>
      <c r="CF56" s="140">
        <v>0</v>
      </c>
      <c r="CG56" s="139">
        <v>0</v>
      </c>
      <c r="CH56" s="139">
        <v>0</v>
      </c>
      <c r="CI56" s="140">
        <v>0</v>
      </c>
      <c r="CJ56" s="139">
        <v>0</v>
      </c>
      <c r="CK56" s="139">
        <v>0</v>
      </c>
      <c r="CL56" s="140">
        <v>0</v>
      </c>
      <c r="CM56" s="139">
        <v>0</v>
      </c>
      <c r="CN56" s="139">
        <v>0</v>
      </c>
      <c r="CO56" s="140">
        <v>0</v>
      </c>
      <c r="CP56" s="139"/>
      <c r="CQ56" s="139"/>
      <c r="CR56" s="139"/>
      <c r="CS56" s="139"/>
      <c r="CT56" s="139"/>
      <c r="CU56" s="139"/>
      <c r="CV56" s="139"/>
      <c r="CW56" s="139"/>
      <c r="CX56" s="139"/>
      <c r="CY56" s="139"/>
      <c r="CZ56" s="139"/>
      <c r="DA56" s="139"/>
      <c r="DB56" s="139"/>
      <c r="DC56" s="139"/>
      <c r="DD56" s="139"/>
      <c r="DE56" s="139"/>
      <c r="DF56" s="139"/>
      <c r="DG56" s="139"/>
      <c r="DH56" s="139"/>
      <c r="DI56" s="139"/>
      <c r="DJ56" s="139"/>
      <c r="DK56" s="139"/>
      <c r="DL56" s="139"/>
      <c r="DM56" s="139"/>
      <c r="DN56" s="139"/>
      <c r="DO56" s="139"/>
      <c r="DP56" s="139"/>
      <c r="DQ56" s="139"/>
      <c r="DR56" s="139"/>
      <c r="DS56" s="139"/>
      <c r="DT56" s="139"/>
      <c r="DU56" s="139"/>
      <c r="DV56" s="139"/>
      <c r="DW56" s="139"/>
      <c r="DX56" s="139"/>
      <c r="DY56" s="139"/>
      <c r="DZ56" s="139"/>
      <c r="EA56" s="139"/>
      <c r="EB56" s="139"/>
      <c r="EC56" s="139"/>
      <c r="ED56" s="139"/>
      <c r="EE56" s="139"/>
      <c r="EF56" s="139"/>
      <c r="EG56" s="139"/>
      <c r="EH56" s="139"/>
      <c r="EI56" s="139"/>
      <c r="EJ56" s="139"/>
      <c r="EK56" s="139"/>
      <c r="EL56" s="139"/>
      <c r="EM56" s="139"/>
      <c r="EN56" s="139"/>
      <c r="EO56" s="139"/>
      <c r="EP56" s="139"/>
      <c r="EQ56" s="139"/>
      <c r="ER56" s="139"/>
      <c r="ES56" s="139"/>
      <c r="ET56" s="139"/>
      <c r="EU56" s="139"/>
      <c r="EV56" s="139"/>
      <c r="EW56" s="139"/>
      <c r="EX56" s="139"/>
      <c r="EY56" s="139"/>
      <c r="EZ56" s="139"/>
      <c r="FA56" s="139"/>
      <c r="FB56" s="139"/>
      <c r="FC56" s="139"/>
      <c r="FD56" s="139"/>
      <c r="FE56" s="139"/>
      <c r="FF56" s="139"/>
      <c r="FG56" s="139"/>
      <c r="FH56" s="139"/>
      <c r="FI56" s="139"/>
      <c r="FJ56" s="139"/>
      <c r="FK56" s="139"/>
      <c r="FL56" s="139"/>
      <c r="FM56" s="139"/>
      <c r="FN56" s="139"/>
      <c r="FO56" s="139"/>
      <c r="FP56" s="139"/>
      <c r="FQ56" s="139"/>
      <c r="FR56" s="139"/>
      <c r="FS56" s="139"/>
      <c r="FT56" s="139"/>
      <c r="FU56" s="139"/>
      <c r="FV56" s="139"/>
      <c r="FW56" s="139"/>
      <c r="FX56" s="139"/>
      <c r="FY56" s="139"/>
      <c r="FZ56" s="139"/>
      <c r="GA56" s="139"/>
      <c r="GB56" s="139"/>
      <c r="GC56" s="139"/>
      <c r="GD56" s="139"/>
      <c r="GE56" s="139"/>
      <c r="GF56" s="139"/>
      <c r="GG56" s="139"/>
      <c r="GH56" s="139"/>
      <c r="GI56" s="139"/>
      <c r="GJ56" s="139"/>
      <c r="GK56" s="139"/>
      <c r="GL56" s="139"/>
      <c r="GM56" s="139"/>
      <c r="GN56" s="139"/>
      <c r="GO56" s="139"/>
      <c r="GP56" s="139"/>
      <c r="GQ56" s="139"/>
      <c r="GR56" s="139"/>
      <c r="GS56" s="139"/>
      <c r="GT56" s="139"/>
      <c r="GU56" s="139"/>
      <c r="GV56" s="139"/>
      <c r="GW56" s="139"/>
      <c r="GX56" s="139"/>
      <c r="GY56" s="139"/>
      <c r="GZ56" s="139"/>
      <c r="HA56" s="139"/>
      <c r="HB56" s="139"/>
      <c r="HC56" s="139"/>
      <c r="HD56" s="139"/>
      <c r="HE56" s="139"/>
      <c r="HF56" s="139"/>
      <c r="HG56" s="139"/>
      <c r="HH56" s="139"/>
      <c r="HI56" s="139"/>
      <c r="HJ56" s="139"/>
      <c r="HK56" s="139"/>
      <c r="HL56" s="139"/>
      <c r="HM56" s="139"/>
      <c r="HN56" s="139"/>
      <c r="HO56" s="139"/>
      <c r="HP56" s="139"/>
      <c r="HQ56" s="139"/>
      <c r="HR56" s="139"/>
      <c r="HS56" s="139"/>
      <c r="HT56" s="139"/>
      <c r="HU56" s="139"/>
      <c r="HV56" s="139"/>
      <c r="HW56" s="139"/>
      <c r="HX56" s="139"/>
      <c r="HY56" s="139"/>
      <c r="HZ56" s="139"/>
      <c r="IA56" s="139"/>
      <c r="IB56" s="139"/>
      <c r="IC56" s="139"/>
      <c r="ID56" s="139"/>
      <c r="IE56" s="139"/>
      <c r="IF56" s="139"/>
      <c r="IG56" s="139"/>
      <c r="IH56" s="139"/>
      <c r="II56" s="139"/>
      <c r="IJ56" s="139"/>
      <c r="IK56" s="139"/>
      <c r="IL56" s="139"/>
      <c r="IM56" s="139"/>
      <c r="IN56" s="139"/>
      <c r="IO56" s="139"/>
      <c r="IP56" s="139"/>
      <c r="IQ56" s="139"/>
      <c r="IR56" s="139"/>
      <c r="IS56" s="139"/>
      <c r="IT56" s="139"/>
      <c r="IU56" s="139"/>
      <c r="IV56" s="139"/>
      <c r="IW56" s="139"/>
      <c r="IX56" s="139"/>
      <c r="IY56" s="139"/>
      <c r="IZ56" s="139"/>
      <c r="JA56" s="139"/>
      <c r="JB56" s="139"/>
      <c r="JC56" s="139"/>
      <c r="JD56" s="139"/>
      <c r="JE56" s="139"/>
      <c r="JF56" s="139"/>
      <c r="JG56" s="139"/>
      <c r="JH56" s="139"/>
      <c r="JI56" s="139"/>
      <c r="JJ56" s="139"/>
      <c r="JK56" s="139"/>
      <c r="JL56" s="139"/>
      <c r="JM56" s="139"/>
      <c r="JN56" s="139"/>
      <c r="JO56" s="139"/>
      <c r="JP56" s="139"/>
      <c r="JQ56" s="139"/>
      <c r="JR56" s="139"/>
      <c r="JS56" s="139"/>
      <c r="JT56" s="139"/>
      <c r="JU56" s="139"/>
      <c r="JV56" s="139"/>
      <c r="JW56" s="139"/>
      <c r="JX56" s="139"/>
      <c r="JY56" s="139"/>
      <c r="JZ56" s="139"/>
      <c r="KA56" s="139"/>
      <c r="KB56" s="139"/>
      <c r="KC56" s="139"/>
      <c r="KD56" s="139"/>
      <c r="KE56" s="139"/>
      <c r="KF56" s="139"/>
      <c r="KG56" s="139"/>
      <c r="KH56" s="139"/>
      <c r="KI56" s="139"/>
      <c r="KJ56" s="139"/>
      <c r="KK56" s="139"/>
      <c r="KL56" s="139"/>
      <c r="KM56" s="139"/>
      <c r="KN56" s="139"/>
      <c r="KO56" s="139"/>
      <c r="KP56" s="139"/>
      <c r="KQ56" s="139"/>
      <c r="KR56" s="139"/>
      <c r="KS56" s="139"/>
      <c r="KT56" s="139"/>
      <c r="KU56" s="139"/>
      <c r="KV56" s="139"/>
      <c r="KW56" s="139"/>
      <c r="KX56" s="139"/>
      <c r="KY56" s="139"/>
      <c r="KZ56" s="139"/>
      <c r="LA56" s="139"/>
      <c r="LB56" s="139"/>
      <c r="LC56" s="139"/>
      <c r="LD56" s="139"/>
      <c r="LE56" s="139"/>
      <c r="LF56" s="139"/>
      <c r="LG56" s="139"/>
      <c r="LH56" s="139"/>
      <c r="LI56" s="139"/>
      <c r="LJ56" s="139"/>
      <c r="LK56" s="139"/>
      <c r="LL56" s="139"/>
      <c r="LM56" s="139"/>
      <c r="LN56" s="139"/>
      <c r="LO56" s="139"/>
      <c r="LP56" s="139"/>
      <c r="LQ56" s="139"/>
      <c r="LR56" s="139"/>
      <c r="LS56" s="139"/>
      <c r="LT56" s="139"/>
      <c r="LU56" s="139"/>
      <c r="LV56" s="139"/>
      <c r="LW56" s="139"/>
      <c r="LX56" s="139"/>
      <c r="LY56" s="139"/>
      <c r="LZ56" s="139"/>
      <c r="MA56" s="139"/>
      <c r="MB56" s="139"/>
      <c r="MC56" s="139"/>
      <c r="MD56" s="139"/>
      <c r="ME56" s="139"/>
      <c r="MF56" s="139"/>
      <c r="MG56" s="139"/>
      <c r="MH56" s="139"/>
      <c r="MI56" s="139"/>
      <c r="MJ56" s="139"/>
      <c r="MK56" s="139"/>
      <c r="ML56" s="139"/>
      <c r="MM56" s="139"/>
      <c r="MN56" s="139"/>
      <c r="MO56" s="139"/>
      <c r="MP56" s="139"/>
      <c r="MQ56" s="139"/>
      <c r="MR56" s="139"/>
      <c r="MS56" s="139"/>
      <c r="MT56" s="139"/>
      <c r="MU56" s="139"/>
      <c r="MV56" s="139"/>
      <c r="MW56" s="139"/>
      <c r="MX56" s="139"/>
      <c r="MY56" s="139"/>
      <c r="MZ56" s="139"/>
      <c r="NA56" s="139"/>
      <c r="NB56" s="139"/>
      <c r="NC56" s="139"/>
      <c r="ND56" s="139"/>
      <c r="NE56" s="139"/>
      <c r="NF56" s="139"/>
      <c r="NG56" s="139"/>
      <c r="NH56" s="139"/>
      <c r="NI56" s="139"/>
      <c r="NJ56" s="139"/>
      <c r="NK56" s="139"/>
      <c r="NL56" s="139"/>
      <c r="NM56" s="139"/>
      <c r="NN56" s="139"/>
      <c r="NO56" s="139"/>
      <c r="NP56" s="139"/>
      <c r="NQ56" s="139"/>
      <c r="NR56" s="139"/>
      <c r="NS56" s="139"/>
      <c r="NT56" s="139"/>
      <c r="NU56" s="139"/>
      <c r="NV56" s="139"/>
      <c r="NW56" s="139"/>
      <c r="NX56" s="139"/>
      <c r="NY56" s="139"/>
      <c r="NZ56" s="139"/>
      <c r="OA56" s="139"/>
      <c r="OB56" s="139"/>
      <c r="OC56" s="139"/>
      <c r="OD56" s="139"/>
      <c r="OE56" s="139"/>
      <c r="OF56" s="139"/>
      <c r="OG56" s="139"/>
      <c r="OH56" s="139"/>
      <c r="OI56" s="139"/>
      <c r="OJ56" s="139"/>
      <c r="OK56" s="139"/>
      <c r="OL56" s="139"/>
      <c r="OM56" s="139"/>
      <c r="ON56" s="139"/>
      <c r="OO56" s="139"/>
      <c r="OP56" s="139"/>
      <c r="OQ56" s="139"/>
      <c r="OR56" s="139"/>
      <c r="OS56" s="139"/>
      <c r="OT56" s="139"/>
      <c r="OU56" s="139"/>
      <c r="OV56" s="139"/>
      <c r="OW56" s="139"/>
      <c r="OX56" s="139"/>
      <c r="OY56" s="139"/>
      <c r="OZ56" s="139"/>
      <c r="PA56" s="139"/>
      <c r="PB56" s="139"/>
      <c r="PC56" s="139"/>
      <c r="PD56" s="139"/>
      <c r="PE56" s="139"/>
      <c r="PF56" s="139"/>
      <c r="PG56" s="139"/>
      <c r="PH56" s="139"/>
      <c r="PI56" s="139"/>
      <c r="PJ56" s="139"/>
      <c r="PK56" s="139"/>
      <c r="PL56" s="139"/>
      <c r="PM56" s="139"/>
      <c r="PN56" s="139"/>
      <c r="PO56" s="139"/>
      <c r="PP56" s="139"/>
      <c r="PQ56" s="139"/>
      <c r="PR56" s="139"/>
      <c r="PS56" s="139"/>
      <c r="PT56" s="139"/>
      <c r="PU56" s="139"/>
      <c r="PV56" s="139"/>
      <c r="PW56" s="139"/>
      <c r="PX56" s="139"/>
      <c r="PY56" s="139"/>
      <c r="PZ56" s="139"/>
      <c r="QA56" s="139"/>
      <c r="QB56" s="139"/>
      <c r="QC56" s="139"/>
      <c r="QD56" s="139"/>
      <c r="QE56" s="139"/>
      <c r="QF56" s="139"/>
      <c r="QG56" s="139"/>
      <c r="QH56" s="139"/>
      <c r="QI56" s="139"/>
      <c r="QJ56" s="139"/>
      <c r="QK56" s="139"/>
      <c r="QL56" s="139"/>
      <c r="QM56" s="139"/>
      <c r="QN56" s="139"/>
      <c r="QO56" s="139"/>
      <c r="QP56" s="139"/>
      <c r="QQ56" s="139"/>
      <c r="QR56" s="139"/>
      <c r="QS56" s="139"/>
      <c r="QT56" s="139"/>
      <c r="QU56" s="139"/>
      <c r="QV56" s="139"/>
      <c r="QW56" s="139"/>
      <c r="QX56" s="139"/>
      <c r="QY56" s="139"/>
      <c r="QZ56" s="139"/>
      <c r="RA56" s="139"/>
      <c r="RB56" s="139"/>
      <c r="RC56" s="139"/>
      <c r="RD56" s="139"/>
      <c r="RE56" s="139"/>
      <c r="RF56" s="139"/>
      <c r="RG56" s="139"/>
      <c r="RH56" s="139"/>
      <c r="RI56" s="139"/>
      <c r="RJ56" s="139"/>
      <c r="RK56" s="139"/>
      <c r="RL56" s="139"/>
      <c r="RM56" s="139"/>
      <c r="RN56" s="139"/>
      <c r="RO56" s="139"/>
      <c r="RP56" s="139"/>
      <c r="RQ56" s="139"/>
      <c r="RR56" s="139"/>
      <c r="RS56" s="139"/>
      <c r="RT56" s="139"/>
      <c r="RU56" s="139"/>
      <c r="RV56" s="139"/>
      <c r="RW56" s="139"/>
      <c r="RX56" s="139"/>
      <c r="RY56" s="139"/>
      <c r="RZ56" s="139"/>
      <c r="SA56" s="139"/>
      <c r="SB56" s="139"/>
      <c r="SC56" s="139"/>
      <c r="SD56" s="139"/>
      <c r="SE56" s="139"/>
      <c r="SF56" s="139"/>
      <c r="SG56" s="139"/>
      <c r="SH56" s="139"/>
      <c r="SI56" s="139"/>
      <c r="SJ56" s="139"/>
      <c r="SK56" s="139"/>
      <c r="SL56" s="139"/>
      <c r="SM56" s="139"/>
      <c r="SN56" s="139"/>
      <c r="SO56" s="139"/>
      <c r="SP56" s="139"/>
      <c r="SQ56" s="139"/>
      <c r="SR56" s="139"/>
      <c r="SS56" s="139"/>
      <c r="ST56" s="139"/>
      <c r="SU56" s="139"/>
      <c r="SV56" s="139"/>
      <c r="SW56" s="139"/>
      <c r="SX56" s="139"/>
      <c r="SY56" s="139"/>
      <c r="SZ56" s="139"/>
      <c r="TA56" s="139"/>
      <c r="TB56" s="139"/>
      <c r="TC56" s="139"/>
      <c r="TD56" s="139"/>
      <c r="TE56" s="139"/>
      <c r="TF56" s="139"/>
      <c r="TG56" s="139"/>
      <c r="TH56" s="139"/>
      <c r="TI56" s="139"/>
      <c r="TJ56" s="139"/>
      <c r="TK56" s="139"/>
      <c r="TL56" s="139"/>
      <c r="TM56" s="139"/>
      <c r="TN56" s="139"/>
      <c r="TO56" s="139"/>
      <c r="TP56" s="139"/>
      <c r="TQ56" s="139"/>
      <c r="TR56" s="139"/>
      <c r="TS56" s="139"/>
      <c r="TT56" s="139"/>
      <c r="TU56" s="139"/>
      <c r="TV56" s="139"/>
      <c r="TW56" s="139"/>
      <c r="TX56" s="139"/>
      <c r="TY56" s="139"/>
      <c r="TZ56" s="139"/>
      <c r="UA56" s="139"/>
      <c r="UB56" s="139"/>
      <c r="UC56" s="139"/>
      <c r="UD56" s="139"/>
      <c r="UE56" s="139"/>
      <c r="UF56" s="139"/>
      <c r="UG56" s="139"/>
      <c r="UH56" s="139"/>
      <c r="UI56" s="139"/>
      <c r="UJ56" s="139"/>
      <c r="UK56" s="139"/>
      <c r="UL56" s="139"/>
      <c r="UM56" s="139"/>
      <c r="UN56" s="139"/>
      <c r="UO56" s="139"/>
      <c r="UP56" s="139"/>
      <c r="UQ56" s="139"/>
      <c r="UR56" s="139"/>
      <c r="US56" s="139"/>
      <c r="UT56" s="139"/>
      <c r="UU56" s="139"/>
      <c r="UV56" s="139"/>
      <c r="UW56" s="139"/>
      <c r="UX56" s="139"/>
      <c r="UY56" s="139"/>
      <c r="UZ56" s="139"/>
      <c r="VA56" s="139"/>
      <c r="VB56" s="139"/>
      <c r="VC56" s="139"/>
      <c r="VD56" s="139"/>
      <c r="VE56" s="139"/>
      <c r="VF56" s="139"/>
      <c r="VG56" s="139"/>
      <c r="VH56" s="139"/>
      <c r="VI56" s="139"/>
      <c r="VJ56" s="139"/>
      <c r="VK56" s="139"/>
      <c r="VL56" s="139"/>
      <c r="VM56" s="139"/>
      <c r="VN56" s="139"/>
      <c r="VO56" s="139"/>
      <c r="VP56" s="139"/>
      <c r="VQ56" s="139"/>
      <c r="VR56" s="139"/>
      <c r="VS56" s="139"/>
      <c r="VT56" s="139"/>
      <c r="VU56" s="139"/>
      <c r="VV56" s="139"/>
      <c r="VW56" s="139"/>
      <c r="VX56" s="139"/>
      <c r="VY56" s="139"/>
      <c r="VZ56" s="139"/>
      <c r="WA56" s="139"/>
      <c r="WB56" s="139"/>
      <c r="WC56" s="139"/>
      <c r="WD56" s="139"/>
      <c r="WE56" s="139"/>
      <c r="WF56" s="139"/>
      <c r="WG56" s="139"/>
      <c r="WH56" s="139"/>
      <c r="WI56" s="139"/>
      <c r="WJ56" s="139"/>
      <c r="WK56" s="139"/>
      <c r="WL56" s="139"/>
      <c r="WM56" s="139"/>
      <c r="WN56" s="139"/>
      <c r="WO56" s="139"/>
      <c r="WP56" s="139"/>
      <c r="WQ56" s="139"/>
      <c r="WR56" s="139"/>
      <c r="WS56" s="139"/>
      <c r="WT56" s="139"/>
      <c r="WU56" s="139"/>
      <c r="WV56" s="139"/>
      <c r="WW56" s="139"/>
      <c r="WX56" s="139"/>
      <c r="WY56" s="139"/>
      <c r="WZ56" s="139"/>
      <c r="XA56" s="139"/>
      <c r="XB56" s="139"/>
      <c r="XC56" s="139"/>
      <c r="XD56" s="139"/>
      <c r="XE56" s="139"/>
      <c r="XF56" s="139"/>
      <c r="XG56" s="139"/>
      <c r="XH56" s="139"/>
      <c r="XI56" s="139"/>
      <c r="XJ56" s="139"/>
      <c r="XK56" s="139"/>
      <c r="XL56" s="139"/>
      <c r="XM56" s="139"/>
      <c r="XN56" s="139"/>
      <c r="XO56" s="139"/>
      <c r="XP56" s="139"/>
      <c r="XQ56" s="139"/>
      <c r="XR56" s="139"/>
      <c r="XS56" s="139"/>
      <c r="XT56" s="139"/>
      <c r="XU56" s="139"/>
      <c r="XV56" s="139"/>
      <c r="XW56" s="139"/>
      <c r="XX56" s="139"/>
      <c r="XY56" s="139"/>
      <c r="XZ56" s="139"/>
      <c r="YA56" s="139"/>
      <c r="YB56" s="139"/>
      <c r="YC56" s="139"/>
      <c r="YD56" s="139"/>
      <c r="YE56" s="139"/>
      <c r="YF56" s="139"/>
      <c r="YG56" s="139"/>
      <c r="YH56" s="139"/>
      <c r="YI56" s="139"/>
      <c r="YJ56" s="139"/>
      <c r="YK56" s="139"/>
      <c r="YL56" s="139"/>
      <c r="YM56" s="139"/>
      <c r="YN56" s="139"/>
      <c r="YO56" s="139"/>
      <c r="YP56" s="139"/>
      <c r="YQ56" s="139"/>
      <c r="YR56" s="139"/>
      <c r="YS56" s="139"/>
      <c r="YT56" s="139"/>
      <c r="YU56" s="139"/>
      <c r="YV56" s="139"/>
      <c r="YW56" s="139"/>
      <c r="YX56" s="139"/>
      <c r="YY56" s="139"/>
      <c r="YZ56" s="139"/>
      <c r="ZA56" s="139"/>
      <c r="ZB56" s="139"/>
      <c r="ZC56" s="139"/>
      <c r="ZD56" s="139"/>
      <c r="ZE56" s="139"/>
      <c r="ZF56" s="139"/>
      <c r="ZG56" s="139"/>
      <c r="ZH56" s="139"/>
      <c r="ZI56" s="139"/>
      <c r="ZJ56" s="139"/>
      <c r="ZK56" s="139"/>
      <c r="ZL56" s="139"/>
      <c r="ZM56" s="139"/>
      <c r="ZN56" s="139"/>
      <c r="ZO56" s="139"/>
      <c r="ZP56" s="139"/>
      <c r="ZQ56" s="139"/>
      <c r="ZR56" s="139"/>
      <c r="ZS56" s="139"/>
      <c r="ZT56" s="139"/>
      <c r="ZU56" s="139"/>
      <c r="ZV56" s="139"/>
      <c r="ZW56" s="139"/>
      <c r="ZX56" s="139"/>
      <c r="ZY56" s="139"/>
      <c r="ZZ56" s="139"/>
    </row>
    <row r="57" spans="1:702" ht="15.95" hidden="1" customHeight="1" x14ac:dyDescent="0.25">
      <c r="A57" s="92">
        <v>750642</v>
      </c>
      <c r="B57" s="92" t="s">
        <v>357</v>
      </c>
      <c r="C57" s="121" t="s">
        <v>354</v>
      </c>
      <c r="D57" s="92">
        <v>7</v>
      </c>
      <c r="E57" s="92">
        <v>3</v>
      </c>
      <c r="F57" s="92" t="s">
        <v>341</v>
      </c>
      <c r="G57" s="92">
        <v>912</v>
      </c>
      <c r="H57" s="92">
        <v>11461</v>
      </c>
      <c r="I57" s="92" t="s">
        <v>358</v>
      </c>
      <c r="J57" s="92">
        <v>343</v>
      </c>
      <c r="K57" s="92" t="s">
        <v>352</v>
      </c>
      <c r="L57" s="93">
        <v>0</v>
      </c>
      <c r="M57" s="93">
        <v>3500</v>
      </c>
      <c r="N57" s="93">
        <v>0</v>
      </c>
      <c r="O57" s="93">
        <v>3500</v>
      </c>
      <c r="P57" s="93">
        <v>3340.84</v>
      </c>
      <c r="Q57" s="93">
        <v>-159.15999999999985</v>
      </c>
      <c r="R57" s="94">
        <v>0.95</v>
      </c>
      <c r="S57" s="93">
        <v>0</v>
      </c>
      <c r="T57" s="93">
        <v>0</v>
      </c>
      <c r="U57" s="94">
        <v>0</v>
      </c>
      <c r="V57" s="93">
        <v>0</v>
      </c>
      <c r="W57" s="93">
        <v>0</v>
      </c>
      <c r="X57" s="94">
        <v>0</v>
      </c>
      <c r="Y57" s="93">
        <v>0</v>
      </c>
      <c r="Z57" s="93">
        <v>0</v>
      </c>
      <c r="AA57" s="94">
        <v>0</v>
      </c>
      <c r="AB57" s="93">
        <v>0</v>
      </c>
      <c r="AC57" s="93">
        <v>0</v>
      </c>
      <c r="AD57" s="94">
        <v>0</v>
      </c>
      <c r="AE57" s="93">
        <v>0</v>
      </c>
      <c r="AF57" s="93">
        <v>0</v>
      </c>
      <c r="AG57" s="94">
        <v>0</v>
      </c>
      <c r="AH57" s="93">
        <v>0</v>
      </c>
      <c r="AI57" s="93">
        <v>0</v>
      </c>
      <c r="AJ57" s="94">
        <v>0</v>
      </c>
      <c r="AK57" s="93">
        <v>0</v>
      </c>
      <c r="AL57" s="93">
        <v>0</v>
      </c>
      <c r="AM57" s="94">
        <v>0</v>
      </c>
      <c r="AN57" s="93">
        <v>0</v>
      </c>
      <c r="AO57" s="93">
        <v>0</v>
      </c>
      <c r="AP57" s="94">
        <v>0</v>
      </c>
      <c r="AQ57" s="93">
        <v>0</v>
      </c>
      <c r="AR57" s="93">
        <v>0</v>
      </c>
      <c r="AS57" s="94">
        <v>0</v>
      </c>
      <c r="AT57" s="93">
        <v>0</v>
      </c>
      <c r="AU57" s="93">
        <v>0</v>
      </c>
      <c r="AV57" s="94">
        <v>0</v>
      </c>
      <c r="AW57" s="93">
        <v>0</v>
      </c>
      <c r="AX57" s="93">
        <v>0</v>
      </c>
      <c r="AY57" s="94">
        <v>0</v>
      </c>
      <c r="AZ57" s="93">
        <v>0</v>
      </c>
      <c r="BA57" s="93">
        <v>0</v>
      </c>
      <c r="BB57" s="94">
        <v>0</v>
      </c>
      <c r="BC57" s="93">
        <v>0</v>
      </c>
      <c r="BD57" s="93">
        <v>0</v>
      </c>
      <c r="BE57" s="94">
        <v>0</v>
      </c>
      <c r="BF57" s="93">
        <v>3500</v>
      </c>
      <c r="BG57" s="93">
        <v>3340.84</v>
      </c>
      <c r="BH57" s="94">
        <v>0.95</v>
      </c>
      <c r="BI57" s="93">
        <v>0</v>
      </c>
      <c r="BJ57" s="93">
        <v>0</v>
      </c>
      <c r="BK57" s="94">
        <v>0</v>
      </c>
      <c r="BL57" s="93">
        <v>0</v>
      </c>
      <c r="BM57" s="93">
        <v>0</v>
      </c>
      <c r="BN57" s="94">
        <v>0</v>
      </c>
      <c r="BO57" s="93">
        <v>0</v>
      </c>
      <c r="BP57" s="93">
        <v>0</v>
      </c>
      <c r="BQ57" s="94">
        <v>0</v>
      </c>
      <c r="BR57" s="93">
        <v>0</v>
      </c>
      <c r="BS57" s="93">
        <v>0</v>
      </c>
      <c r="BT57" s="94">
        <v>0</v>
      </c>
      <c r="BU57" s="93">
        <v>0</v>
      </c>
      <c r="BV57" s="93">
        <v>0</v>
      </c>
      <c r="BW57" s="94">
        <v>0</v>
      </c>
      <c r="BX57" s="93">
        <v>0</v>
      </c>
      <c r="BY57" s="93">
        <v>0</v>
      </c>
      <c r="BZ57" s="94">
        <v>0</v>
      </c>
      <c r="CA57" s="93">
        <v>0</v>
      </c>
      <c r="CB57" s="93">
        <v>0</v>
      </c>
      <c r="CC57" s="94">
        <v>0</v>
      </c>
      <c r="CD57" s="93">
        <v>0</v>
      </c>
      <c r="CE57" s="93">
        <v>0</v>
      </c>
      <c r="CF57" s="94">
        <v>0</v>
      </c>
      <c r="CG57" s="93">
        <v>0</v>
      </c>
      <c r="CH57" s="93">
        <v>0</v>
      </c>
      <c r="CI57" s="94">
        <v>0</v>
      </c>
      <c r="CJ57" s="93">
        <v>0</v>
      </c>
      <c r="CK57" s="93">
        <v>0</v>
      </c>
      <c r="CL57" s="94">
        <v>0</v>
      </c>
      <c r="CM57" s="93">
        <v>0</v>
      </c>
      <c r="CN57" s="93">
        <v>0</v>
      </c>
      <c r="CO57" s="94">
        <v>0</v>
      </c>
      <c r="CP57" s="93"/>
      <c r="CQ57" s="93"/>
      <c r="CR57" s="93"/>
      <c r="CS57" s="93"/>
      <c r="CT57" s="93"/>
      <c r="CU57" s="93"/>
      <c r="CV57" s="93"/>
      <c r="CW57" s="93"/>
      <c r="CX57" s="93"/>
      <c r="CY57" s="93"/>
      <c r="CZ57" s="93"/>
      <c r="DA57" s="93"/>
      <c r="DB57" s="93"/>
      <c r="DC57" s="93"/>
      <c r="DD57" s="93"/>
      <c r="DE57" s="93"/>
      <c r="DF57" s="93"/>
      <c r="DG57" s="93"/>
      <c r="DH57" s="93"/>
      <c r="DI57" s="93"/>
      <c r="DJ57" s="93"/>
      <c r="DK57" s="93"/>
      <c r="DL57" s="93"/>
      <c r="DM57" s="93"/>
      <c r="DN57" s="93"/>
      <c r="DO57" s="93"/>
      <c r="DP57" s="93"/>
      <c r="DQ57" s="93"/>
      <c r="DR57" s="93"/>
      <c r="DS57" s="93"/>
      <c r="DT57" s="93"/>
      <c r="DU57" s="93"/>
      <c r="DV57" s="93"/>
      <c r="DW57" s="93"/>
      <c r="DX57" s="93"/>
      <c r="DY57" s="93"/>
      <c r="DZ57" s="93"/>
      <c r="EA57" s="93"/>
      <c r="EB57" s="93"/>
      <c r="EC57" s="93"/>
      <c r="ED57" s="93"/>
      <c r="EE57" s="93"/>
      <c r="EF57" s="93"/>
      <c r="EG57" s="93"/>
      <c r="EH57" s="93"/>
      <c r="EI57" s="93"/>
      <c r="EJ57" s="93"/>
      <c r="EK57" s="93"/>
      <c r="EL57" s="93"/>
      <c r="EM57" s="93"/>
      <c r="EN57" s="93"/>
      <c r="EO57" s="93"/>
      <c r="EP57" s="93"/>
      <c r="EQ57" s="93"/>
      <c r="ER57" s="93"/>
      <c r="ES57" s="93"/>
      <c r="ET57" s="93"/>
      <c r="EU57" s="93"/>
      <c r="EV57" s="93"/>
      <c r="EW57" s="93"/>
      <c r="EX57" s="93"/>
      <c r="EY57" s="93"/>
      <c r="EZ57" s="93"/>
      <c r="FA57" s="93"/>
      <c r="FB57" s="93"/>
      <c r="FC57" s="93"/>
      <c r="FD57" s="93"/>
      <c r="FE57" s="93"/>
      <c r="FF57" s="93"/>
      <c r="FG57" s="93"/>
      <c r="FH57" s="93"/>
      <c r="FI57" s="93"/>
      <c r="FJ57" s="93"/>
      <c r="FK57" s="93"/>
      <c r="FL57" s="93"/>
      <c r="FM57" s="93"/>
      <c r="FN57" s="93"/>
      <c r="FO57" s="93"/>
      <c r="FP57" s="93"/>
      <c r="FQ57" s="93"/>
      <c r="FR57" s="93"/>
      <c r="FS57" s="93"/>
      <c r="FT57" s="93"/>
      <c r="FU57" s="93"/>
      <c r="FV57" s="93"/>
      <c r="FW57" s="93"/>
      <c r="FX57" s="93"/>
      <c r="FY57" s="93"/>
      <c r="FZ57" s="93"/>
      <c r="GA57" s="93"/>
      <c r="GB57" s="93"/>
      <c r="GC57" s="93"/>
      <c r="GD57" s="93"/>
      <c r="GE57" s="93"/>
      <c r="GF57" s="93"/>
      <c r="GG57" s="93"/>
      <c r="GH57" s="93"/>
      <c r="GI57" s="93"/>
      <c r="GJ57" s="93"/>
      <c r="GK57" s="93"/>
      <c r="GL57" s="93"/>
      <c r="GM57" s="93"/>
      <c r="GN57" s="93"/>
      <c r="GO57" s="93"/>
      <c r="GP57" s="93"/>
      <c r="GQ57" s="93"/>
      <c r="GR57" s="93"/>
      <c r="GS57" s="93"/>
      <c r="GT57" s="93"/>
      <c r="GU57" s="93"/>
      <c r="GV57" s="93"/>
      <c r="GW57" s="93"/>
      <c r="GX57" s="93"/>
      <c r="GY57" s="93"/>
      <c r="GZ57" s="93"/>
      <c r="HA57" s="93"/>
      <c r="HB57" s="93"/>
      <c r="HC57" s="93"/>
      <c r="HD57" s="93"/>
      <c r="HE57" s="93"/>
      <c r="HF57" s="93"/>
      <c r="HG57" s="93"/>
      <c r="HH57" s="93"/>
      <c r="HI57" s="93"/>
      <c r="HJ57" s="93"/>
      <c r="HK57" s="93"/>
      <c r="HL57" s="93"/>
      <c r="HM57" s="93"/>
      <c r="HN57" s="93"/>
      <c r="HO57" s="93"/>
      <c r="HP57" s="93"/>
      <c r="HQ57" s="93"/>
      <c r="HR57" s="93"/>
      <c r="HS57" s="93"/>
      <c r="HT57" s="93"/>
      <c r="HU57" s="93"/>
      <c r="HV57" s="93"/>
      <c r="HW57" s="93"/>
      <c r="HX57" s="93"/>
      <c r="HY57" s="93"/>
      <c r="HZ57" s="93"/>
      <c r="IA57" s="93"/>
      <c r="IB57" s="93"/>
      <c r="IC57" s="93"/>
      <c r="ID57" s="93"/>
      <c r="IE57" s="93"/>
      <c r="IF57" s="93"/>
      <c r="IG57" s="93"/>
      <c r="IH57" s="93"/>
      <c r="II57" s="93"/>
      <c r="IJ57" s="93"/>
      <c r="IK57" s="93"/>
      <c r="IL57" s="93"/>
      <c r="IM57" s="93"/>
      <c r="IN57" s="93"/>
      <c r="IO57" s="93"/>
      <c r="IP57" s="93"/>
      <c r="IQ57" s="93"/>
      <c r="IR57" s="93"/>
      <c r="IS57" s="93"/>
      <c r="IT57" s="93"/>
      <c r="IU57" s="93"/>
      <c r="IV57" s="93"/>
      <c r="IW57" s="93"/>
      <c r="IX57" s="93"/>
      <c r="IY57" s="93"/>
      <c r="IZ57" s="93"/>
      <c r="JA57" s="93"/>
      <c r="JB57" s="93"/>
      <c r="JC57" s="93"/>
      <c r="JD57" s="93"/>
      <c r="JE57" s="93"/>
      <c r="JF57" s="93"/>
      <c r="JG57" s="93"/>
      <c r="JH57" s="93"/>
      <c r="JI57" s="93"/>
      <c r="JJ57" s="93"/>
      <c r="JK57" s="93"/>
      <c r="JL57" s="93"/>
      <c r="JM57" s="93"/>
      <c r="JN57" s="93"/>
      <c r="JO57" s="93"/>
      <c r="JP57" s="93"/>
      <c r="JQ57" s="93"/>
      <c r="JR57" s="93"/>
      <c r="JS57" s="93"/>
      <c r="JT57" s="93"/>
      <c r="JU57" s="93"/>
      <c r="JV57" s="93"/>
      <c r="JW57" s="93"/>
      <c r="JX57" s="93"/>
      <c r="JY57" s="93"/>
      <c r="JZ57" s="93"/>
      <c r="KA57" s="93"/>
      <c r="KB57" s="93"/>
      <c r="KC57" s="93"/>
      <c r="KD57" s="93"/>
      <c r="KE57" s="93"/>
      <c r="KF57" s="93"/>
      <c r="KG57" s="93"/>
      <c r="KH57" s="93"/>
      <c r="KI57" s="93"/>
      <c r="KJ57" s="93"/>
      <c r="KK57" s="93"/>
      <c r="KL57" s="93"/>
      <c r="KM57" s="93"/>
      <c r="KN57" s="93"/>
      <c r="KO57" s="93"/>
      <c r="KP57" s="93"/>
      <c r="KQ57" s="93"/>
      <c r="KR57" s="93"/>
      <c r="KS57" s="93"/>
      <c r="KT57" s="93"/>
      <c r="KU57" s="93"/>
      <c r="KV57" s="93"/>
      <c r="KW57" s="93"/>
      <c r="KX57" s="93"/>
      <c r="KY57" s="93"/>
      <c r="KZ57" s="93"/>
      <c r="LA57" s="93"/>
      <c r="LB57" s="93"/>
      <c r="LC57" s="93"/>
      <c r="LD57" s="93"/>
      <c r="LE57" s="93"/>
      <c r="LF57" s="93"/>
      <c r="LG57" s="93"/>
      <c r="LH57" s="93"/>
      <c r="LI57" s="93"/>
      <c r="LJ57" s="93"/>
      <c r="LK57" s="93"/>
      <c r="LL57" s="93"/>
      <c r="LM57" s="93"/>
      <c r="LN57" s="93"/>
      <c r="LO57" s="93"/>
      <c r="LP57" s="93"/>
      <c r="LQ57" s="93"/>
      <c r="LR57" s="93"/>
      <c r="LS57" s="93"/>
      <c r="LT57" s="93"/>
      <c r="LU57" s="93"/>
      <c r="LV57" s="93"/>
      <c r="LW57" s="93"/>
      <c r="LX57" s="93"/>
      <c r="LY57" s="93"/>
      <c r="LZ57" s="93"/>
      <c r="MA57" s="93"/>
      <c r="MB57" s="93"/>
      <c r="MC57" s="93"/>
      <c r="MD57" s="93"/>
      <c r="ME57" s="93"/>
      <c r="MF57" s="93"/>
      <c r="MG57" s="93"/>
      <c r="MH57" s="93"/>
      <c r="MI57" s="93"/>
      <c r="MJ57" s="93"/>
      <c r="MK57" s="93"/>
      <c r="ML57" s="93"/>
      <c r="MM57" s="93"/>
      <c r="MN57" s="93"/>
      <c r="MO57" s="93"/>
      <c r="MP57" s="93"/>
      <c r="MQ57" s="93"/>
      <c r="MR57" s="93"/>
      <c r="MS57" s="93"/>
      <c r="MT57" s="93"/>
      <c r="MU57" s="93"/>
      <c r="MV57" s="93"/>
      <c r="MW57" s="93"/>
      <c r="MX57" s="93"/>
      <c r="MY57" s="93"/>
      <c r="MZ57" s="93"/>
      <c r="NA57" s="93"/>
      <c r="NB57" s="93"/>
      <c r="NC57" s="93"/>
      <c r="ND57" s="93"/>
      <c r="NE57" s="93"/>
      <c r="NF57" s="93"/>
      <c r="NG57" s="93"/>
      <c r="NH57" s="93"/>
      <c r="NI57" s="93"/>
      <c r="NJ57" s="93"/>
      <c r="NK57" s="93"/>
      <c r="NL57" s="93"/>
      <c r="NM57" s="93"/>
      <c r="NN57" s="93"/>
      <c r="NO57" s="93"/>
      <c r="NP57" s="93"/>
      <c r="NQ57" s="93"/>
      <c r="NR57" s="93"/>
      <c r="NS57" s="93"/>
      <c r="NT57" s="93"/>
      <c r="NU57" s="93"/>
      <c r="NV57" s="93"/>
      <c r="NW57" s="93"/>
      <c r="NX57" s="93"/>
      <c r="NY57" s="93"/>
      <c r="NZ57" s="93"/>
      <c r="OA57" s="93"/>
      <c r="OB57" s="93"/>
      <c r="OC57" s="93"/>
      <c r="OD57" s="93"/>
      <c r="OE57" s="93"/>
      <c r="OF57" s="93"/>
      <c r="OG57" s="93"/>
      <c r="OH57" s="93"/>
      <c r="OI57" s="93"/>
      <c r="OJ57" s="93"/>
      <c r="OK57" s="93"/>
      <c r="OL57" s="93"/>
      <c r="OM57" s="93"/>
      <c r="ON57" s="93"/>
      <c r="OO57" s="93"/>
      <c r="OP57" s="93"/>
      <c r="OQ57" s="93"/>
      <c r="OR57" s="93"/>
      <c r="OS57" s="93"/>
      <c r="OT57" s="93"/>
      <c r="OU57" s="93"/>
      <c r="OV57" s="93"/>
      <c r="OW57" s="93"/>
      <c r="OX57" s="93"/>
      <c r="OY57" s="93"/>
      <c r="OZ57" s="93"/>
      <c r="PA57" s="93"/>
      <c r="PB57" s="93"/>
      <c r="PC57" s="93"/>
      <c r="PD57" s="93"/>
      <c r="PE57" s="93"/>
      <c r="PF57" s="93"/>
      <c r="PG57" s="93"/>
      <c r="PH57" s="93"/>
      <c r="PI57" s="93"/>
      <c r="PJ57" s="93"/>
      <c r="PK57" s="93"/>
      <c r="PL57" s="93"/>
      <c r="PM57" s="93"/>
      <c r="PN57" s="93"/>
      <c r="PO57" s="93"/>
      <c r="PP57" s="93"/>
      <c r="PQ57" s="93"/>
      <c r="PR57" s="93"/>
      <c r="PS57" s="93"/>
      <c r="PT57" s="93"/>
      <c r="PU57" s="93"/>
      <c r="PV57" s="93"/>
      <c r="PW57" s="93"/>
      <c r="PX57" s="93"/>
      <c r="PY57" s="93"/>
      <c r="PZ57" s="93"/>
      <c r="QA57" s="93"/>
      <c r="QB57" s="93"/>
      <c r="QC57" s="93"/>
      <c r="QD57" s="93"/>
      <c r="QE57" s="93"/>
      <c r="QF57" s="93"/>
      <c r="QG57" s="93"/>
      <c r="QH57" s="93"/>
      <c r="QI57" s="93"/>
      <c r="QJ57" s="93"/>
      <c r="QK57" s="93"/>
      <c r="QL57" s="93"/>
      <c r="QM57" s="93"/>
      <c r="QN57" s="93"/>
      <c r="QO57" s="93"/>
      <c r="QP57" s="93"/>
      <c r="QQ57" s="93"/>
      <c r="QR57" s="93"/>
      <c r="QS57" s="93"/>
      <c r="QT57" s="93"/>
      <c r="QU57" s="93"/>
      <c r="QV57" s="93"/>
      <c r="QW57" s="93"/>
      <c r="QX57" s="93"/>
      <c r="QY57" s="93"/>
      <c r="QZ57" s="93"/>
      <c r="RA57" s="93"/>
      <c r="RB57" s="93"/>
      <c r="RC57" s="93"/>
      <c r="RD57" s="93"/>
      <c r="RE57" s="93"/>
      <c r="RF57" s="93"/>
      <c r="RG57" s="93"/>
      <c r="RH57" s="93"/>
      <c r="RI57" s="93"/>
      <c r="RJ57" s="93"/>
      <c r="RK57" s="93"/>
      <c r="RL57" s="93"/>
      <c r="RM57" s="93"/>
      <c r="RN57" s="93"/>
      <c r="RO57" s="93"/>
      <c r="RP57" s="93"/>
      <c r="RQ57" s="93"/>
      <c r="RR57" s="93"/>
      <c r="RS57" s="93"/>
      <c r="RT57" s="93"/>
      <c r="RU57" s="93"/>
      <c r="RV57" s="93"/>
      <c r="RW57" s="93"/>
      <c r="RX57" s="93"/>
      <c r="RY57" s="93"/>
      <c r="RZ57" s="93"/>
      <c r="SA57" s="93"/>
      <c r="SB57" s="93"/>
      <c r="SC57" s="93"/>
      <c r="SD57" s="93"/>
      <c r="SE57" s="93"/>
      <c r="SF57" s="93"/>
      <c r="SG57" s="93"/>
      <c r="SH57" s="93"/>
      <c r="SI57" s="93"/>
      <c r="SJ57" s="93"/>
      <c r="SK57" s="93"/>
      <c r="SL57" s="93"/>
      <c r="SM57" s="93"/>
      <c r="SN57" s="93"/>
      <c r="SO57" s="93"/>
      <c r="SP57" s="93"/>
      <c r="SQ57" s="93"/>
      <c r="SR57" s="93"/>
      <c r="SS57" s="93"/>
      <c r="ST57" s="93"/>
      <c r="SU57" s="93"/>
      <c r="SV57" s="93"/>
      <c r="SW57" s="93"/>
      <c r="SX57" s="93"/>
      <c r="SY57" s="93"/>
      <c r="SZ57" s="93"/>
      <c r="TA57" s="93"/>
      <c r="TB57" s="93"/>
      <c r="TC57" s="93"/>
      <c r="TD57" s="93"/>
      <c r="TE57" s="93"/>
      <c r="TF57" s="93"/>
      <c r="TG57" s="93"/>
      <c r="TH57" s="93"/>
      <c r="TI57" s="93"/>
      <c r="TJ57" s="93"/>
      <c r="TK57" s="93"/>
      <c r="TL57" s="93"/>
      <c r="TM57" s="93"/>
      <c r="TN57" s="93"/>
      <c r="TO57" s="93"/>
      <c r="TP57" s="93"/>
      <c r="TQ57" s="93"/>
      <c r="TR57" s="93"/>
      <c r="TS57" s="93"/>
      <c r="TT57" s="93"/>
      <c r="TU57" s="93"/>
      <c r="TV57" s="93"/>
      <c r="TW57" s="93"/>
      <c r="TX57" s="93"/>
      <c r="TY57" s="93"/>
      <c r="TZ57" s="93"/>
      <c r="UA57" s="93"/>
      <c r="UB57" s="93"/>
      <c r="UC57" s="93"/>
      <c r="UD57" s="93"/>
      <c r="UE57" s="93"/>
      <c r="UF57" s="93"/>
      <c r="UG57" s="93"/>
      <c r="UH57" s="93"/>
      <c r="UI57" s="93"/>
      <c r="UJ57" s="93"/>
      <c r="UK57" s="93"/>
      <c r="UL57" s="93"/>
      <c r="UM57" s="93"/>
      <c r="UN57" s="93"/>
      <c r="UO57" s="93"/>
      <c r="UP57" s="93"/>
      <c r="UQ57" s="93"/>
      <c r="UR57" s="93"/>
      <c r="US57" s="93"/>
      <c r="UT57" s="93"/>
      <c r="UU57" s="93"/>
      <c r="UV57" s="93"/>
      <c r="UW57" s="93"/>
      <c r="UX57" s="93"/>
      <c r="UY57" s="93"/>
      <c r="UZ57" s="93"/>
      <c r="VA57" s="93"/>
      <c r="VB57" s="93"/>
      <c r="VC57" s="93"/>
      <c r="VD57" s="93"/>
      <c r="VE57" s="93"/>
      <c r="VF57" s="93"/>
      <c r="VG57" s="93"/>
      <c r="VH57" s="93"/>
      <c r="VI57" s="93"/>
      <c r="VJ57" s="93"/>
      <c r="VK57" s="93"/>
      <c r="VL57" s="93"/>
      <c r="VM57" s="93"/>
      <c r="VN57" s="93"/>
      <c r="VO57" s="93"/>
      <c r="VP57" s="93"/>
      <c r="VQ57" s="93"/>
      <c r="VR57" s="93"/>
      <c r="VS57" s="93"/>
      <c r="VT57" s="93"/>
      <c r="VU57" s="93"/>
      <c r="VV57" s="93"/>
      <c r="VW57" s="93"/>
      <c r="VX57" s="93"/>
      <c r="VY57" s="93"/>
      <c r="VZ57" s="93"/>
      <c r="WA57" s="93"/>
      <c r="WB57" s="93"/>
      <c r="WC57" s="93"/>
      <c r="WD57" s="93"/>
      <c r="WE57" s="93"/>
      <c r="WF57" s="93"/>
      <c r="WG57" s="93"/>
      <c r="WH57" s="93"/>
      <c r="WI57" s="93"/>
      <c r="WJ57" s="93"/>
      <c r="WK57" s="93"/>
      <c r="WL57" s="93"/>
      <c r="WM57" s="93"/>
      <c r="WN57" s="93"/>
      <c r="WO57" s="93"/>
      <c r="WP57" s="93"/>
      <c r="WQ57" s="93"/>
      <c r="WR57" s="93"/>
      <c r="WS57" s="93"/>
      <c r="WT57" s="93"/>
      <c r="WU57" s="93"/>
      <c r="WV57" s="93"/>
      <c r="WW57" s="93"/>
      <c r="WX57" s="93"/>
      <c r="WY57" s="93"/>
      <c r="WZ57" s="93"/>
      <c r="XA57" s="93"/>
      <c r="XB57" s="93"/>
      <c r="XC57" s="93"/>
      <c r="XD57" s="93"/>
      <c r="XE57" s="93"/>
      <c r="XF57" s="93"/>
      <c r="XG57" s="93"/>
      <c r="XH57" s="93"/>
      <c r="XI57" s="93"/>
      <c r="XJ57" s="93"/>
      <c r="XK57" s="93"/>
      <c r="XL57" s="93"/>
      <c r="XM57" s="93"/>
      <c r="XN57" s="93"/>
      <c r="XO57" s="93"/>
      <c r="XP57" s="93"/>
      <c r="XQ57" s="93"/>
      <c r="XR57" s="93"/>
      <c r="XS57" s="93"/>
      <c r="XT57" s="93"/>
      <c r="XU57" s="93"/>
      <c r="XV57" s="93"/>
      <c r="XW57" s="93"/>
      <c r="XX57" s="93"/>
      <c r="XY57" s="93"/>
      <c r="XZ57" s="93"/>
      <c r="YA57" s="93"/>
      <c r="YB57" s="93"/>
      <c r="YC57" s="93"/>
      <c r="YD57" s="93"/>
      <c r="YE57" s="93"/>
      <c r="YF57" s="93"/>
      <c r="YG57" s="93"/>
      <c r="YH57" s="93"/>
      <c r="YI57" s="93"/>
      <c r="YJ57" s="93"/>
      <c r="YK57" s="93"/>
      <c r="YL57" s="93"/>
      <c r="YM57" s="93"/>
      <c r="YN57" s="93"/>
      <c r="YO57" s="93"/>
      <c r="YP57" s="93"/>
      <c r="YQ57" s="93"/>
      <c r="YR57" s="93"/>
      <c r="YS57" s="93"/>
      <c r="YT57" s="93"/>
      <c r="YU57" s="93"/>
      <c r="YV57" s="93"/>
      <c r="YW57" s="93"/>
      <c r="YX57" s="93"/>
      <c r="YY57" s="93"/>
      <c r="YZ57" s="93"/>
      <c r="ZA57" s="93"/>
      <c r="ZB57" s="93"/>
      <c r="ZC57" s="93"/>
      <c r="ZD57" s="93"/>
      <c r="ZE57" s="93"/>
      <c r="ZF57" s="93"/>
      <c r="ZG57" s="93"/>
      <c r="ZH57" s="93"/>
      <c r="ZI57" s="93"/>
      <c r="ZJ57" s="93"/>
      <c r="ZK57" s="93"/>
      <c r="ZL57" s="93"/>
      <c r="ZM57" s="93"/>
      <c r="ZN57" s="93"/>
      <c r="ZO57" s="93"/>
      <c r="ZP57" s="93"/>
      <c r="ZQ57" s="93"/>
      <c r="ZR57" s="93"/>
      <c r="ZS57" s="93"/>
      <c r="ZT57" s="93"/>
      <c r="ZU57" s="93"/>
      <c r="ZV57" s="93"/>
      <c r="ZW57" s="93"/>
      <c r="ZX57" s="93"/>
      <c r="ZY57" s="93"/>
      <c r="ZZ57" s="93"/>
    </row>
    <row r="58" spans="1:702" s="89" customFormat="1" ht="15.95" hidden="1" customHeight="1" x14ac:dyDescent="0.25">
      <c r="A58" s="116">
        <v>75065</v>
      </c>
      <c r="B58" s="116" t="s">
        <v>360</v>
      </c>
      <c r="C58" s="117" t="s">
        <v>354</v>
      </c>
      <c r="D58" s="118">
        <v>7</v>
      </c>
      <c r="E58" s="118">
        <v>3</v>
      </c>
      <c r="F58" s="118" t="s">
        <v>341</v>
      </c>
      <c r="G58" s="118">
        <v>912</v>
      </c>
      <c r="H58" s="118">
        <v>11461</v>
      </c>
      <c r="I58" s="118" t="s">
        <v>361</v>
      </c>
      <c r="J58" s="118" t="s">
        <v>319</v>
      </c>
      <c r="K58" s="118" t="s">
        <v>362</v>
      </c>
      <c r="L58" s="119">
        <v>169700</v>
      </c>
      <c r="M58" s="119">
        <v>169700</v>
      </c>
      <c r="N58" s="119">
        <v>0</v>
      </c>
      <c r="O58" s="119">
        <v>169700</v>
      </c>
      <c r="P58" s="119">
        <v>165464.65</v>
      </c>
      <c r="Q58" s="119">
        <v>-4235.3500000000058</v>
      </c>
      <c r="R58" s="120">
        <v>0.98</v>
      </c>
      <c r="S58" s="119">
        <v>0</v>
      </c>
      <c r="T58" s="119">
        <v>0</v>
      </c>
      <c r="U58" s="120">
        <v>0</v>
      </c>
      <c r="V58" s="119">
        <v>0</v>
      </c>
      <c r="W58" s="119">
        <v>0</v>
      </c>
      <c r="X58" s="120">
        <v>0</v>
      </c>
      <c r="Y58" s="119">
        <v>0</v>
      </c>
      <c r="Z58" s="119">
        <v>0</v>
      </c>
      <c r="AA58" s="120">
        <v>0</v>
      </c>
      <c r="AB58" s="119">
        <v>0</v>
      </c>
      <c r="AC58" s="119">
        <v>0</v>
      </c>
      <c r="AD58" s="120">
        <v>0</v>
      </c>
      <c r="AE58" s="119">
        <v>0</v>
      </c>
      <c r="AF58" s="119">
        <v>0</v>
      </c>
      <c r="AG58" s="120">
        <v>0</v>
      </c>
      <c r="AH58" s="119">
        <v>0</v>
      </c>
      <c r="AI58" s="119">
        <v>0</v>
      </c>
      <c r="AJ58" s="120">
        <v>0</v>
      </c>
      <c r="AK58" s="119">
        <v>0</v>
      </c>
      <c r="AL58" s="119">
        <v>0</v>
      </c>
      <c r="AM58" s="120">
        <v>0</v>
      </c>
      <c r="AN58" s="119">
        <v>0</v>
      </c>
      <c r="AO58" s="119">
        <v>0</v>
      </c>
      <c r="AP58" s="120">
        <v>0</v>
      </c>
      <c r="AQ58" s="119">
        <v>0</v>
      </c>
      <c r="AR58" s="119">
        <v>0</v>
      </c>
      <c r="AS58" s="120">
        <v>0</v>
      </c>
      <c r="AT58" s="119">
        <v>0</v>
      </c>
      <c r="AU58" s="119">
        <v>0</v>
      </c>
      <c r="AV58" s="120">
        <v>0</v>
      </c>
      <c r="AW58" s="119">
        <v>0</v>
      </c>
      <c r="AX58" s="119">
        <v>0</v>
      </c>
      <c r="AY58" s="120">
        <v>0</v>
      </c>
      <c r="AZ58" s="119">
        <v>0</v>
      </c>
      <c r="BA58" s="119">
        <v>0</v>
      </c>
      <c r="BB58" s="120">
        <v>0</v>
      </c>
      <c r="BC58" s="119">
        <v>0</v>
      </c>
      <c r="BD58" s="119">
        <v>0</v>
      </c>
      <c r="BE58" s="120">
        <v>0</v>
      </c>
      <c r="BF58" s="119">
        <v>169700</v>
      </c>
      <c r="BG58" s="119">
        <v>165464.65</v>
      </c>
      <c r="BH58" s="120">
        <v>0.98</v>
      </c>
      <c r="BI58" s="119">
        <v>0</v>
      </c>
      <c r="BJ58" s="119">
        <v>0</v>
      </c>
      <c r="BK58" s="120">
        <v>0</v>
      </c>
      <c r="BL58" s="119">
        <v>0</v>
      </c>
      <c r="BM58" s="119">
        <v>0</v>
      </c>
      <c r="BN58" s="120">
        <v>0</v>
      </c>
      <c r="BO58" s="119">
        <v>0</v>
      </c>
      <c r="BP58" s="119">
        <v>0</v>
      </c>
      <c r="BQ58" s="120">
        <v>0</v>
      </c>
      <c r="BR58" s="119">
        <v>0</v>
      </c>
      <c r="BS58" s="119">
        <v>0</v>
      </c>
      <c r="BT58" s="120">
        <v>0</v>
      </c>
      <c r="BU58" s="119">
        <v>0</v>
      </c>
      <c r="BV58" s="119">
        <v>0</v>
      </c>
      <c r="BW58" s="120">
        <v>0</v>
      </c>
      <c r="BX58" s="119">
        <v>0</v>
      </c>
      <c r="BY58" s="119">
        <v>0</v>
      </c>
      <c r="BZ58" s="120">
        <v>0</v>
      </c>
      <c r="CA58" s="119">
        <v>0</v>
      </c>
      <c r="CB58" s="119">
        <v>0</v>
      </c>
      <c r="CC58" s="120">
        <v>0</v>
      </c>
      <c r="CD58" s="119">
        <v>0</v>
      </c>
      <c r="CE58" s="119">
        <v>0</v>
      </c>
      <c r="CF58" s="120">
        <v>0</v>
      </c>
      <c r="CG58" s="119">
        <v>0</v>
      </c>
      <c r="CH58" s="119">
        <v>0</v>
      </c>
      <c r="CI58" s="120">
        <v>0</v>
      </c>
      <c r="CJ58" s="119">
        <v>0</v>
      </c>
      <c r="CK58" s="119">
        <v>0</v>
      </c>
      <c r="CL58" s="120">
        <v>0</v>
      </c>
      <c r="CM58" s="119">
        <v>0</v>
      </c>
      <c r="CN58" s="119">
        <v>0</v>
      </c>
      <c r="CO58" s="120">
        <v>0</v>
      </c>
      <c r="CP58" s="100"/>
      <c r="CQ58" s="100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  <c r="FF58" s="100"/>
      <c r="FG58" s="100"/>
      <c r="FH58" s="100"/>
      <c r="FI58" s="100"/>
      <c r="FJ58" s="100"/>
      <c r="FK58" s="100"/>
      <c r="FL58" s="100"/>
      <c r="FM58" s="100"/>
      <c r="FN58" s="100"/>
      <c r="FO58" s="100"/>
      <c r="FP58" s="100"/>
      <c r="FQ58" s="100"/>
      <c r="FR58" s="100"/>
      <c r="FS58" s="100"/>
      <c r="FT58" s="100"/>
      <c r="FU58" s="100"/>
      <c r="FV58" s="100"/>
      <c r="FW58" s="100"/>
      <c r="FX58" s="100"/>
      <c r="FY58" s="100"/>
      <c r="FZ58" s="100"/>
      <c r="GA58" s="100"/>
      <c r="GB58" s="100"/>
      <c r="GC58" s="100"/>
      <c r="GD58" s="100"/>
      <c r="GE58" s="100"/>
      <c r="GF58" s="100"/>
      <c r="GG58" s="100"/>
      <c r="GH58" s="100"/>
      <c r="GI58" s="100"/>
      <c r="GJ58" s="100"/>
      <c r="GK58" s="100"/>
      <c r="GL58" s="100"/>
      <c r="GM58" s="100"/>
      <c r="GN58" s="100"/>
      <c r="GO58" s="100"/>
      <c r="GP58" s="100"/>
      <c r="GQ58" s="100"/>
      <c r="GR58" s="100"/>
      <c r="GS58" s="100"/>
      <c r="GT58" s="100"/>
      <c r="GU58" s="100"/>
      <c r="GV58" s="100"/>
      <c r="GW58" s="100"/>
      <c r="GX58" s="100"/>
      <c r="GY58" s="100"/>
      <c r="GZ58" s="100"/>
      <c r="HA58" s="100"/>
      <c r="HB58" s="100"/>
      <c r="HC58" s="100"/>
      <c r="HD58" s="100"/>
      <c r="HE58" s="100"/>
      <c r="HF58" s="100"/>
      <c r="HG58" s="100"/>
      <c r="HH58" s="100"/>
      <c r="HI58" s="100"/>
      <c r="HJ58" s="100"/>
      <c r="HK58" s="100"/>
      <c r="HL58" s="100"/>
      <c r="HM58" s="100"/>
      <c r="HN58" s="100"/>
      <c r="HO58" s="100"/>
      <c r="HP58" s="100"/>
      <c r="HQ58" s="100"/>
      <c r="HR58" s="100"/>
      <c r="HS58" s="100"/>
      <c r="HT58" s="100"/>
      <c r="HU58" s="100"/>
      <c r="HV58" s="100"/>
      <c r="HW58" s="100"/>
      <c r="HX58" s="100"/>
      <c r="HY58" s="100"/>
      <c r="HZ58" s="100"/>
      <c r="IA58" s="100"/>
      <c r="IB58" s="100"/>
      <c r="IC58" s="100"/>
      <c r="ID58" s="100"/>
      <c r="IE58" s="100"/>
      <c r="IF58" s="100"/>
      <c r="IG58" s="100"/>
      <c r="IH58" s="100"/>
      <c r="II58" s="100"/>
      <c r="IJ58" s="100"/>
      <c r="IK58" s="100"/>
      <c r="IL58" s="100"/>
      <c r="IM58" s="100"/>
      <c r="IN58" s="100"/>
      <c r="IO58" s="100"/>
      <c r="IP58" s="100"/>
      <c r="IQ58" s="100"/>
      <c r="IR58" s="100"/>
      <c r="IS58" s="100"/>
      <c r="IT58" s="100"/>
      <c r="IU58" s="100"/>
      <c r="IV58" s="100"/>
      <c r="IW58" s="100"/>
      <c r="IX58" s="100"/>
      <c r="IY58" s="100"/>
      <c r="IZ58" s="100"/>
      <c r="JA58" s="100"/>
      <c r="JB58" s="100"/>
      <c r="JC58" s="100"/>
      <c r="JD58" s="100"/>
      <c r="JE58" s="100"/>
      <c r="JF58" s="100"/>
      <c r="JG58" s="100"/>
      <c r="JH58" s="100"/>
      <c r="JI58" s="100"/>
      <c r="JJ58" s="100"/>
      <c r="JK58" s="100"/>
      <c r="JL58" s="100"/>
      <c r="JM58" s="100"/>
      <c r="JN58" s="100"/>
      <c r="JO58" s="100"/>
      <c r="JP58" s="100"/>
      <c r="JQ58" s="100"/>
      <c r="JR58" s="100"/>
      <c r="JS58" s="100"/>
      <c r="JT58" s="100"/>
      <c r="JU58" s="100"/>
      <c r="JV58" s="100"/>
      <c r="JW58" s="100"/>
      <c r="JX58" s="100"/>
      <c r="JY58" s="100"/>
      <c r="JZ58" s="100"/>
      <c r="KA58" s="100"/>
      <c r="KB58" s="100"/>
      <c r="KC58" s="100"/>
      <c r="KD58" s="100"/>
      <c r="KE58" s="100"/>
      <c r="KF58" s="100"/>
      <c r="KG58" s="100"/>
      <c r="KH58" s="100"/>
      <c r="KI58" s="100"/>
      <c r="KJ58" s="100"/>
      <c r="KK58" s="100"/>
      <c r="KL58" s="100"/>
      <c r="KM58" s="100"/>
      <c r="KN58" s="100"/>
      <c r="KO58" s="100"/>
      <c r="KP58" s="100"/>
      <c r="KQ58" s="100"/>
      <c r="KR58" s="100"/>
      <c r="KS58" s="100"/>
      <c r="KT58" s="100"/>
      <c r="KU58" s="100"/>
      <c r="KV58" s="100"/>
      <c r="KW58" s="100"/>
      <c r="KX58" s="100"/>
      <c r="KY58" s="100"/>
      <c r="KZ58" s="100"/>
      <c r="LA58" s="100"/>
      <c r="LB58" s="100"/>
      <c r="LC58" s="100"/>
      <c r="LD58" s="100"/>
      <c r="LE58" s="100"/>
      <c r="LF58" s="100"/>
      <c r="LG58" s="100"/>
      <c r="LH58" s="100"/>
      <c r="LI58" s="100"/>
      <c r="LJ58" s="100"/>
      <c r="LK58" s="100"/>
      <c r="LL58" s="100"/>
      <c r="LM58" s="100"/>
      <c r="LN58" s="100"/>
      <c r="LO58" s="100"/>
      <c r="LP58" s="100"/>
      <c r="LQ58" s="100"/>
      <c r="LR58" s="100"/>
      <c r="LS58" s="100"/>
      <c r="LT58" s="100"/>
      <c r="LU58" s="100"/>
      <c r="LV58" s="100"/>
      <c r="LW58" s="100"/>
      <c r="LX58" s="100"/>
      <c r="LY58" s="100"/>
      <c r="LZ58" s="100"/>
      <c r="MA58" s="100"/>
      <c r="MB58" s="100"/>
      <c r="MC58" s="100"/>
      <c r="MD58" s="100"/>
      <c r="ME58" s="100"/>
      <c r="MF58" s="100"/>
      <c r="MG58" s="100"/>
      <c r="MH58" s="100"/>
      <c r="MI58" s="100"/>
      <c r="MJ58" s="100"/>
      <c r="MK58" s="100"/>
      <c r="ML58" s="100"/>
      <c r="MM58" s="100"/>
      <c r="MN58" s="100"/>
      <c r="MO58" s="100"/>
      <c r="MP58" s="100"/>
      <c r="MQ58" s="100"/>
      <c r="MR58" s="100"/>
      <c r="MS58" s="100"/>
      <c r="MT58" s="100"/>
      <c r="MU58" s="100"/>
      <c r="MV58" s="100"/>
      <c r="MW58" s="100"/>
      <c r="MX58" s="100"/>
      <c r="MY58" s="100"/>
      <c r="MZ58" s="100"/>
      <c r="NA58" s="100"/>
      <c r="NB58" s="100"/>
      <c r="NC58" s="100"/>
      <c r="ND58" s="100"/>
      <c r="NE58" s="100"/>
      <c r="NF58" s="100"/>
      <c r="NG58" s="100"/>
      <c r="NH58" s="100"/>
      <c r="NI58" s="100"/>
      <c r="NJ58" s="100"/>
      <c r="NK58" s="100"/>
      <c r="NL58" s="100"/>
      <c r="NM58" s="100"/>
      <c r="NN58" s="100"/>
      <c r="NO58" s="100"/>
      <c r="NP58" s="100"/>
      <c r="NQ58" s="100"/>
      <c r="NR58" s="100"/>
      <c r="NS58" s="100"/>
      <c r="NT58" s="100"/>
      <c r="NU58" s="100"/>
      <c r="NV58" s="100"/>
      <c r="NW58" s="100"/>
      <c r="NX58" s="100"/>
      <c r="NY58" s="100"/>
      <c r="NZ58" s="100"/>
      <c r="OA58" s="100"/>
      <c r="OB58" s="100"/>
      <c r="OC58" s="100"/>
      <c r="OD58" s="100"/>
      <c r="OE58" s="100"/>
      <c r="OF58" s="100"/>
      <c r="OG58" s="100"/>
      <c r="OH58" s="100"/>
      <c r="OI58" s="100"/>
      <c r="OJ58" s="100"/>
      <c r="OK58" s="100"/>
      <c r="OL58" s="100"/>
      <c r="OM58" s="100"/>
      <c r="ON58" s="100"/>
      <c r="OO58" s="100"/>
      <c r="OP58" s="100"/>
      <c r="OQ58" s="100"/>
      <c r="OR58" s="100"/>
      <c r="OS58" s="100"/>
      <c r="OT58" s="100"/>
      <c r="OU58" s="100"/>
      <c r="OV58" s="100"/>
      <c r="OW58" s="100"/>
      <c r="OX58" s="100"/>
      <c r="OY58" s="100"/>
      <c r="OZ58" s="100"/>
      <c r="PA58" s="100"/>
      <c r="PB58" s="100"/>
      <c r="PC58" s="100"/>
      <c r="PD58" s="100"/>
      <c r="PE58" s="100"/>
      <c r="PF58" s="100"/>
      <c r="PG58" s="100"/>
      <c r="PH58" s="100"/>
      <c r="PI58" s="100"/>
      <c r="PJ58" s="100"/>
      <c r="PK58" s="100"/>
      <c r="PL58" s="100"/>
      <c r="PM58" s="100"/>
      <c r="PN58" s="100"/>
      <c r="PO58" s="100"/>
      <c r="PP58" s="100"/>
      <c r="PQ58" s="100"/>
      <c r="PR58" s="100"/>
      <c r="PS58" s="100"/>
      <c r="PT58" s="100"/>
      <c r="PU58" s="100"/>
      <c r="PV58" s="100"/>
      <c r="PW58" s="100"/>
      <c r="PX58" s="100"/>
      <c r="PY58" s="100"/>
      <c r="PZ58" s="100"/>
      <c r="QA58" s="100"/>
      <c r="QB58" s="100"/>
      <c r="QC58" s="100"/>
      <c r="QD58" s="100"/>
      <c r="QE58" s="100"/>
      <c r="QF58" s="100"/>
      <c r="QG58" s="100"/>
      <c r="QH58" s="100"/>
      <c r="QI58" s="100"/>
      <c r="QJ58" s="100"/>
      <c r="QK58" s="100"/>
      <c r="QL58" s="100"/>
      <c r="QM58" s="100"/>
      <c r="QN58" s="100"/>
      <c r="QO58" s="100"/>
      <c r="QP58" s="100"/>
      <c r="QQ58" s="100"/>
      <c r="QR58" s="100"/>
      <c r="QS58" s="100"/>
      <c r="QT58" s="100"/>
      <c r="QU58" s="100"/>
      <c r="QV58" s="100"/>
      <c r="QW58" s="100"/>
      <c r="QX58" s="100"/>
      <c r="QY58" s="100"/>
      <c r="QZ58" s="100"/>
      <c r="RA58" s="100"/>
      <c r="RB58" s="100"/>
      <c r="RC58" s="100"/>
      <c r="RD58" s="100"/>
      <c r="RE58" s="100"/>
      <c r="RF58" s="100"/>
      <c r="RG58" s="100"/>
      <c r="RH58" s="100"/>
      <c r="RI58" s="100"/>
      <c r="RJ58" s="100"/>
      <c r="RK58" s="100"/>
      <c r="RL58" s="100"/>
      <c r="RM58" s="100"/>
      <c r="RN58" s="100"/>
      <c r="RO58" s="100"/>
      <c r="RP58" s="100"/>
      <c r="RQ58" s="100"/>
      <c r="RR58" s="100"/>
      <c r="RS58" s="100"/>
      <c r="RT58" s="100"/>
      <c r="RU58" s="100"/>
      <c r="RV58" s="100"/>
      <c r="RW58" s="100"/>
      <c r="RX58" s="100"/>
      <c r="RY58" s="100"/>
      <c r="RZ58" s="100"/>
      <c r="SA58" s="100"/>
      <c r="SB58" s="100"/>
      <c r="SC58" s="100"/>
      <c r="SD58" s="100"/>
      <c r="SE58" s="100"/>
      <c r="SF58" s="100"/>
      <c r="SG58" s="100"/>
      <c r="SH58" s="100"/>
      <c r="SI58" s="100"/>
      <c r="SJ58" s="100"/>
      <c r="SK58" s="100"/>
      <c r="SL58" s="100"/>
      <c r="SM58" s="100"/>
      <c r="SN58" s="100"/>
      <c r="SO58" s="100"/>
      <c r="SP58" s="100"/>
      <c r="SQ58" s="100"/>
      <c r="SR58" s="100"/>
      <c r="SS58" s="100"/>
      <c r="ST58" s="100"/>
      <c r="SU58" s="100"/>
      <c r="SV58" s="100"/>
      <c r="SW58" s="100"/>
      <c r="SX58" s="100"/>
      <c r="SY58" s="100"/>
      <c r="SZ58" s="100"/>
      <c r="TA58" s="100"/>
      <c r="TB58" s="100"/>
      <c r="TC58" s="100"/>
      <c r="TD58" s="100"/>
      <c r="TE58" s="100"/>
      <c r="TF58" s="100"/>
      <c r="TG58" s="100"/>
      <c r="TH58" s="100"/>
      <c r="TI58" s="100"/>
      <c r="TJ58" s="100"/>
      <c r="TK58" s="100"/>
      <c r="TL58" s="100"/>
      <c r="TM58" s="100"/>
      <c r="TN58" s="100"/>
      <c r="TO58" s="100"/>
      <c r="TP58" s="100"/>
      <c r="TQ58" s="100"/>
      <c r="TR58" s="100"/>
      <c r="TS58" s="100"/>
      <c r="TT58" s="100"/>
      <c r="TU58" s="100"/>
      <c r="TV58" s="100"/>
      <c r="TW58" s="100"/>
      <c r="TX58" s="100"/>
      <c r="TY58" s="100"/>
      <c r="TZ58" s="100"/>
      <c r="UA58" s="100"/>
      <c r="UB58" s="100"/>
      <c r="UC58" s="100"/>
      <c r="UD58" s="100"/>
      <c r="UE58" s="100"/>
      <c r="UF58" s="100"/>
      <c r="UG58" s="100"/>
      <c r="UH58" s="100"/>
      <c r="UI58" s="100"/>
      <c r="UJ58" s="100"/>
      <c r="UK58" s="100"/>
      <c r="UL58" s="100"/>
      <c r="UM58" s="100"/>
      <c r="UN58" s="100"/>
      <c r="UO58" s="100"/>
      <c r="UP58" s="100"/>
      <c r="UQ58" s="100"/>
      <c r="UR58" s="100"/>
      <c r="US58" s="100"/>
      <c r="UT58" s="100"/>
      <c r="UU58" s="100"/>
      <c r="UV58" s="100"/>
      <c r="UW58" s="100"/>
      <c r="UX58" s="100"/>
      <c r="UY58" s="100"/>
      <c r="UZ58" s="100"/>
      <c r="VA58" s="100"/>
      <c r="VB58" s="100"/>
      <c r="VC58" s="100"/>
      <c r="VD58" s="100"/>
      <c r="VE58" s="100"/>
      <c r="VF58" s="100"/>
      <c r="VG58" s="100"/>
      <c r="VH58" s="100"/>
      <c r="VI58" s="100"/>
      <c r="VJ58" s="100"/>
      <c r="VK58" s="100"/>
      <c r="VL58" s="100"/>
      <c r="VM58" s="100"/>
      <c r="VN58" s="100"/>
      <c r="VO58" s="100"/>
      <c r="VP58" s="100"/>
      <c r="VQ58" s="100"/>
      <c r="VR58" s="100"/>
      <c r="VS58" s="100"/>
      <c r="VT58" s="100"/>
      <c r="VU58" s="100"/>
      <c r="VV58" s="100"/>
      <c r="VW58" s="100"/>
      <c r="VX58" s="100"/>
      <c r="VY58" s="100"/>
      <c r="VZ58" s="100"/>
      <c r="WA58" s="100"/>
      <c r="WB58" s="100"/>
      <c r="WC58" s="100"/>
      <c r="WD58" s="100"/>
      <c r="WE58" s="100"/>
      <c r="WF58" s="100"/>
      <c r="WG58" s="100"/>
      <c r="WH58" s="100"/>
      <c r="WI58" s="100"/>
      <c r="WJ58" s="100"/>
      <c r="WK58" s="100"/>
      <c r="WL58" s="100"/>
      <c r="WM58" s="100"/>
      <c r="WN58" s="100"/>
      <c r="WO58" s="100"/>
      <c r="WP58" s="100"/>
      <c r="WQ58" s="100"/>
      <c r="WR58" s="100"/>
      <c r="WS58" s="100"/>
      <c r="WT58" s="100"/>
      <c r="WU58" s="100"/>
      <c r="WV58" s="100"/>
      <c r="WW58" s="100"/>
      <c r="WX58" s="100"/>
      <c r="WY58" s="100"/>
      <c r="WZ58" s="100"/>
      <c r="XA58" s="100"/>
      <c r="XB58" s="100"/>
      <c r="XC58" s="100"/>
      <c r="XD58" s="100"/>
      <c r="XE58" s="100"/>
      <c r="XF58" s="100"/>
      <c r="XG58" s="100"/>
      <c r="XH58" s="100"/>
      <c r="XI58" s="100"/>
      <c r="XJ58" s="100"/>
      <c r="XK58" s="100"/>
      <c r="XL58" s="100"/>
      <c r="XM58" s="100"/>
      <c r="XN58" s="100"/>
      <c r="XO58" s="100"/>
      <c r="XP58" s="100"/>
      <c r="XQ58" s="100"/>
      <c r="XR58" s="100"/>
      <c r="XS58" s="100"/>
      <c r="XT58" s="100"/>
      <c r="XU58" s="100"/>
      <c r="XV58" s="100"/>
      <c r="XW58" s="100"/>
      <c r="XX58" s="100"/>
      <c r="XY58" s="100"/>
      <c r="XZ58" s="100"/>
      <c r="YA58" s="100"/>
      <c r="YB58" s="100"/>
      <c r="YC58" s="100"/>
      <c r="YD58" s="100"/>
      <c r="YE58" s="100"/>
      <c r="YF58" s="100"/>
      <c r="YG58" s="100"/>
      <c r="YH58" s="100"/>
      <c r="YI58" s="100"/>
      <c r="YJ58" s="100"/>
      <c r="YK58" s="100"/>
      <c r="YL58" s="100"/>
      <c r="YM58" s="100"/>
      <c r="YN58" s="100"/>
      <c r="YO58" s="100"/>
      <c r="YP58" s="100"/>
      <c r="YQ58" s="100"/>
      <c r="YR58" s="100"/>
      <c r="YS58" s="100"/>
      <c r="YT58" s="100"/>
      <c r="YU58" s="100"/>
      <c r="YV58" s="100"/>
      <c r="YW58" s="100"/>
      <c r="YX58" s="100"/>
      <c r="YY58" s="100"/>
      <c r="YZ58" s="100"/>
      <c r="ZA58" s="100"/>
      <c r="ZB58" s="100"/>
      <c r="ZC58" s="100"/>
      <c r="ZD58" s="100"/>
      <c r="ZE58" s="100"/>
      <c r="ZF58" s="100"/>
      <c r="ZG58" s="100"/>
      <c r="ZH58" s="100"/>
      <c r="ZI58" s="100"/>
      <c r="ZJ58" s="100"/>
      <c r="ZK58" s="100"/>
      <c r="ZL58" s="100"/>
      <c r="ZM58" s="100"/>
      <c r="ZN58" s="100"/>
      <c r="ZO58" s="100"/>
      <c r="ZP58" s="100"/>
      <c r="ZQ58" s="100"/>
      <c r="ZR58" s="100"/>
      <c r="ZS58" s="100"/>
      <c r="ZT58" s="100"/>
      <c r="ZU58" s="100"/>
      <c r="ZV58" s="100"/>
      <c r="ZW58" s="100"/>
      <c r="ZX58" s="100"/>
      <c r="ZY58" s="100"/>
      <c r="ZZ58" s="100"/>
    </row>
    <row r="59" spans="1:702" ht="15.95" customHeight="1" x14ac:dyDescent="0.25">
      <c r="A59" s="92">
        <v>75070</v>
      </c>
      <c r="B59" s="92" t="s">
        <v>360</v>
      </c>
      <c r="C59" s="121" t="s">
        <v>354</v>
      </c>
      <c r="D59" s="92">
        <v>7</v>
      </c>
      <c r="E59" s="92">
        <v>3</v>
      </c>
      <c r="F59" s="92" t="s">
        <v>341</v>
      </c>
      <c r="G59" s="92">
        <v>912</v>
      </c>
      <c r="H59" s="92">
        <v>11461</v>
      </c>
      <c r="I59" s="92" t="s">
        <v>361</v>
      </c>
      <c r="J59" s="92">
        <v>3</v>
      </c>
      <c r="K59" s="92" t="s">
        <v>12</v>
      </c>
      <c r="L59" s="93">
        <v>169700</v>
      </c>
      <c r="M59" s="93">
        <v>169700</v>
      </c>
      <c r="N59" s="93">
        <v>0</v>
      </c>
      <c r="O59" s="93">
        <v>169700</v>
      </c>
      <c r="P59" s="93">
        <v>165464.65</v>
      </c>
      <c r="Q59" s="93">
        <v>-4235.3500000000058</v>
      </c>
      <c r="R59" s="94">
        <v>0.98</v>
      </c>
      <c r="S59" s="93">
        <v>0</v>
      </c>
      <c r="T59" s="93">
        <v>0</v>
      </c>
      <c r="U59" s="94">
        <v>0</v>
      </c>
      <c r="V59" s="93">
        <v>0</v>
      </c>
      <c r="W59" s="93">
        <v>0</v>
      </c>
      <c r="X59" s="94">
        <v>0</v>
      </c>
      <c r="Y59" s="93">
        <v>0</v>
      </c>
      <c r="Z59" s="93">
        <v>0</v>
      </c>
      <c r="AA59" s="94">
        <v>0</v>
      </c>
      <c r="AB59" s="93">
        <v>0</v>
      </c>
      <c r="AC59" s="93">
        <v>0</v>
      </c>
      <c r="AD59" s="94">
        <v>0</v>
      </c>
      <c r="AE59" s="93">
        <v>0</v>
      </c>
      <c r="AF59" s="93">
        <v>0</v>
      </c>
      <c r="AG59" s="94">
        <v>0</v>
      </c>
      <c r="AH59" s="93">
        <v>0</v>
      </c>
      <c r="AI59" s="93">
        <v>0</v>
      </c>
      <c r="AJ59" s="94">
        <v>0</v>
      </c>
      <c r="AK59" s="93">
        <v>0</v>
      </c>
      <c r="AL59" s="93">
        <v>0</v>
      </c>
      <c r="AM59" s="94">
        <v>0</v>
      </c>
      <c r="AN59" s="93">
        <v>0</v>
      </c>
      <c r="AO59" s="93">
        <v>0</v>
      </c>
      <c r="AP59" s="94">
        <v>0</v>
      </c>
      <c r="AQ59" s="93">
        <v>0</v>
      </c>
      <c r="AR59" s="93">
        <v>0</v>
      </c>
      <c r="AS59" s="94">
        <v>0</v>
      </c>
      <c r="AT59" s="93">
        <v>0</v>
      </c>
      <c r="AU59" s="93">
        <v>0</v>
      </c>
      <c r="AV59" s="94">
        <v>0</v>
      </c>
      <c r="AW59" s="93">
        <v>0</v>
      </c>
      <c r="AX59" s="93">
        <v>0</v>
      </c>
      <c r="AY59" s="94">
        <v>0</v>
      </c>
      <c r="AZ59" s="93">
        <v>0</v>
      </c>
      <c r="BA59" s="93">
        <v>0</v>
      </c>
      <c r="BB59" s="94">
        <v>0</v>
      </c>
      <c r="BC59" s="93">
        <v>0</v>
      </c>
      <c r="BD59" s="93">
        <v>0</v>
      </c>
      <c r="BE59" s="94">
        <v>0</v>
      </c>
      <c r="BF59" s="93">
        <v>169700</v>
      </c>
      <c r="BG59" s="93">
        <v>165464.65</v>
      </c>
      <c r="BH59" s="94">
        <v>0.98</v>
      </c>
      <c r="BI59" s="93">
        <v>0</v>
      </c>
      <c r="BJ59" s="93">
        <v>0</v>
      </c>
      <c r="BK59" s="94">
        <v>0</v>
      </c>
      <c r="BL59" s="93">
        <v>0</v>
      </c>
      <c r="BM59" s="93">
        <v>0</v>
      </c>
      <c r="BN59" s="94">
        <v>0</v>
      </c>
      <c r="BO59" s="93">
        <v>0</v>
      </c>
      <c r="BP59" s="93">
        <v>0</v>
      </c>
      <c r="BQ59" s="94">
        <v>0</v>
      </c>
      <c r="BR59" s="93">
        <v>0</v>
      </c>
      <c r="BS59" s="93">
        <v>0</v>
      </c>
      <c r="BT59" s="94">
        <v>0</v>
      </c>
      <c r="BU59" s="93">
        <v>0</v>
      </c>
      <c r="BV59" s="93">
        <v>0</v>
      </c>
      <c r="BW59" s="94">
        <v>0</v>
      </c>
      <c r="BX59" s="93">
        <v>0</v>
      </c>
      <c r="BY59" s="93">
        <v>0</v>
      </c>
      <c r="BZ59" s="94">
        <v>0</v>
      </c>
      <c r="CA59" s="93">
        <v>0</v>
      </c>
      <c r="CB59" s="93">
        <v>0</v>
      </c>
      <c r="CC59" s="94">
        <v>0</v>
      </c>
      <c r="CD59" s="93">
        <v>0</v>
      </c>
      <c r="CE59" s="93">
        <v>0</v>
      </c>
      <c r="CF59" s="94">
        <v>0</v>
      </c>
      <c r="CG59" s="93">
        <v>0</v>
      </c>
      <c r="CH59" s="93">
        <v>0</v>
      </c>
      <c r="CI59" s="94">
        <v>0</v>
      </c>
      <c r="CJ59" s="93">
        <v>0</v>
      </c>
      <c r="CK59" s="93">
        <v>0</v>
      </c>
      <c r="CL59" s="94">
        <v>0</v>
      </c>
      <c r="CM59" s="93">
        <v>0</v>
      </c>
      <c r="CN59" s="93">
        <v>0</v>
      </c>
      <c r="CO59" s="94">
        <v>0</v>
      </c>
      <c r="CP59" s="93"/>
      <c r="CQ59" s="93"/>
      <c r="CR59" s="93"/>
      <c r="CS59" s="93"/>
      <c r="CT59" s="93"/>
      <c r="CU59" s="93"/>
      <c r="CV59" s="93"/>
      <c r="CW59" s="93"/>
      <c r="CX59" s="93"/>
      <c r="CY59" s="93"/>
      <c r="CZ59" s="93"/>
      <c r="DA59" s="93"/>
      <c r="DB59" s="93"/>
      <c r="DC59" s="93"/>
      <c r="DD59" s="93"/>
      <c r="DE59" s="93"/>
      <c r="DF59" s="93"/>
      <c r="DG59" s="93"/>
      <c r="DH59" s="93"/>
      <c r="DI59" s="93"/>
      <c r="DJ59" s="93"/>
      <c r="DK59" s="93"/>
      <c r="DL59" s="93"/>
      <c r="DM59" s="93"/>
      <c r="DN59" s="93"/>
      <c r="DO59" s="93"/>
      <c r="DP59" s="93"/>
      <c r="DQ59" s="93"/>
      <c r="DR59" s="93"/>
      <c r="DS59" s="93"/>
      <c r="DT59" s="93"/>
      <c r="DU59" s="93"/>
      <c r="DV59" s="93"/>
      <c r="DW59" s="93"/>
      <c r="DX59" s="93"/>
      <c r="DY59" s="93"/>
      <c r="DZ59" s="93"/>
      <c r="EA59" s="93"/>
      <c r="EB59" s="93"/>
      <c r="EC59" s="93"/>
      <c r="ED59" s="93"/>
      <c r="EE59" s="93"/>
      <c r="EF59" s="93"/>
      <c r="EG59" s="93"/>
      <c r="EH59" s="93"/>
      <c r="EI59" s="93"/>
      <c r="EJ59" s="93"/>
      <c r="EK59" s="93"/>
      <c r="EL59" s="93"/>
      <c r="EM59" s="93"/>
      <c r="EN59" s="93"/>
      <c r="EO59" s="93"/>
      <c r="EP59" s="93"/>
      <c r="EQ59" s="93"/>
      <c r="ER59" s="93"/>
      <c r="ES59" s="93"/>
      <c r="ET59" s="93"/>
      <c r="EU59" s="93"/>
      <c r="EV59" s="93"/>
      <c r="EW59" s="93"/>
      <c r="EX59" s="93"/>
      <c r="EY59" s="93"/>
      <c r="EZ59" s="93"/>
      <c r="FA59" s="93"/>
      <c r="FB59" s="93"/>
      <c r="FC59" s="93"/>
      <c r="FD59" s="93"/>
      <c r="FE59" s="93"/>
      <c r="FF59" s="93"/>
      <c r="FG59" s="93"/>
      <c r="FH59" s="93"/>
      <c r="FI59" s="93"/>
      <c r="FJ59" s="93"/>
      <c r="FK59" s="93"/>
      <c r="FL59" s="93"/>
      <c r="FM59" s="93"/>
      <c r="FN59" s="93"/>
      <c r="FO59" s="93"/>
      <c r="FP59" s="93"/>
      <c r="FQ59" s="93"/>
      <c r="FR59" s="93"/>
      <c r="FS59" s="93"/>
      <c r="FT59" s="93"/>
      <c r="FU59" s="93"/>
      <c r="FV59" s="93"/>
      <c r="FW59" s="93"/>
      <c r="FX59" s="93"/>
      <c r="FY59" s="93"/>
      <c r="FZ59" s="93"/>
      <c r="GA59" s="93"/>
      <c r="GB59" s="93"/>
      <c r="GC59" s="93"/>
      <c r="GD59" s="93"/>
      <c r="GE59" s="93"/>
      <c r="GF59" s="93"/>
      <c r="GG59" s="93"/>
      <c r="GH59" s="93"/>
      <c r="GI59" s="93"/>
      <c r="GJ59" s="93"/>
      <c r="GK59" s="93"/>
      <c r="GL59" s="93"/>
      <c r="GM59" s="93"/>
      <c r="GN59" s="93"/>
      <c r="GO59" s="93"/>
      <c r="GP59" s="93"/>
      <c r="GQ59" s="93"/>
      <c r="GR59" s="93"/>
      <c r="GS59" s="93"/>
      <c r="GT59" s="93"/>
      <c r="GU59" s="93"/>
      <c r="GV59" s="93"/>
      <c r="GW59" s="93"/>
      <c r="GX59" s="93"/>
      <c r="GY59" s="93"/>
      <c r="GZ59" s="93"/>
      <c r="HA59" s="93"/>
      <c r="HB59" s="93"/>
      <c r="HC59" s="93"/>
      <c r="HD59" s="93"/>
      <c r="HE59" s="93"/>
      <c r="HF59" s="93"/>
      <c r="HG59" s="93"/>
      <c r="HH59" s="93"/>
      <c r="HI59" s="93"/>
      <c r="HJ59" s="93"/>
      <c r="HK59" s="93"/>
      <c r="HL59" s="93"/>
      <c r="HM59" s="93"/>
      <c r="HN59" s="93"/>
      <c r="HO59" s="93"/>
      <c r="HP59" s="93"/>
      <c r="HQ59" s="93"/>
      <c r="HR59" s="93"/>
      <c r="HS59" s="93"/>
      <c r="HT59" s="93"/>
      <c r="HU59" s="93"/>
      <c r="HV59" s="93"/>
      <c r="HW59" s="93"/>
      <c r="HX59" s="93"/>
      <c r="HY59" s="93"/>
      <c r="HZ59" s="93"/>
      <c r="IA59" s="93"/>
      <c r="IB59" s="93"/>
      <c r="IC59" s="93"/>
      <c r="ID59" s="93"/>
      <c r="IE59" s="93"/>
      <c r="IF59" s="93"/>
      <c r="IG59" s="93"/>
      <c r="IH59" s="93"/>
      <c r="II59" s="93"/>
      <c r="IJ59" s="93"/>
      <c r="IK59" s="93"/>
      <c r="IL59" s="93"/>
      <c r="IM59" s="93"/>
      <c r="IN59" s="93"/>
      <c r="IO59" s="93"/>
      <c r="IP59" s="93"/>
      <c r="IQ59" s="93"/>
      <c r="IR59" s="93"/>
      <c r="IS59" s="93"/>
      <c r="IT59" s="93"/>
      <c r="IU59" s="93"/>
      <c r="IV59" s="93"/>
      <c r="IW59" s="93"/>
      <c r="IX59" s="93"/>
      <c r="IY59" s="93"/>
      <c r="IZ59" s="93"/>
      <c r="JA59" s="93"/>
      <c r="JB59" s="93"/>
      <c r="JC59" s="93"/>
      <c r="JD59" s="93"/>
      <c r="JE59" s="93"/>
      <c r="JF59" s="93"/>
      <c r="JG59" s="93"/>
      <c r="JH59" s="93"/>
      <c r="JI59" s="93"/>
      <c r="JJ59" s="93"/>
      <c r="JK59" s="93"/>
      <c r="JL59" s="93"/>
      <c r="JM59" s="93"/>
      <c r="JN59" s="93"/>
      <c r="JO59" s="93"/>
      <c r="JP59" s="93"/>
      <c r="JQ59" s="93"/>
      <c r="JR59" s="93"/>
      <c r="JS59" s="93"/>
      <c r="JT59" s="93"/>
      <c r="JU59" s="93"/>
      <c r="JV59" s="93"/>
      <c r="JW59" s="93"/>
      <c r="JX59" s="93"/>
      <c r="JY59" s="93"/>
      <c r="JZ59" s="93"/>
      <c r="KA59" s="93"/>
      <c r="KB59" s="93"/>
      <c r="KC59" s="93"/>
      <c r="KD59" s="93"/>
      <c r="KE59" s="93"/>
      <c r="KF59" s="93"/>
      <c r="KG59" s="93"/>
      <c r="KH59" s="93"/>
      <c r="KI59" s="93"/>
      <c r="KJ59" s="93"/>
      <c r="KK59" s="93"/>
      <c r="KL59" s="93"/>
      <c r="KM59" s="93"/>
      <c r="KN59" s="93"/>
      <c r="KO59" s="93"/>
      <c r="KP59" s="93"/>
      <c r="KQ59" s="93"/>
      <c r="KR59" s="93"/>
      <c r="KS59" s="93"/>
      <c r="KT59" s="93"/>
      <c r="KU59" s="93"/>
      <c r="KV59" s="93"/>
      <c r="KW59" s="93"/>
      <c r="KX59" s="93"/>
      <c r="KY59" s="93"/>
      <c r="KZ59" s="93"/>
      <c r="LA59" s="93"/>
      <c r="LB59" s="93"/>
      <c r="LC59" s="93"/>
      <c r="LD59" s="93"/>
      <c r="LE59" s="93"/>
      <c r="LF59" s="93"/>
      <c r="LG59" s="93"/>
      <c r="LH59" s="93"/>
      <c r="LI59" s="93"/>
      <c r="LJ59" s="93"/>
      <c r="LK59" s="93"/>
      <c r="LL59" s="93"/>
      <c r="LM59" s="93"/>
      <c r="LN59" s="93"/>
      <c r="LO59" s="93"/>
      <c r="LP59" s="93"/>
      <c r="LQ59" s="93"/>
      <c r="LR59" s="93"/>
      <c r="LS59" s="93"/>
      <c r="LT59" s="93"/>
      <c r="LU59" s="93"/>
      <c r="LV59" s="93"/>
      <c r="LW59" s="93"/>
      <c r="LX59" s="93"/>
      <c r="LY59" s="93"/>
      <c r="LZ59" s="93"/>
      <c r="MA59" s="93"/>
      <c r="MB59" s="93"/>
      <c r="MC59" s="93"/>
      <c r="MD59" s="93"/>
      <c r="ME59" s="93"/>
      <c r="MF59" s="93"/>
      <c r="MG59" s="93"/>
      <c r="MH59" s="93"/>
      <c r="MI59" s="93"/>
      <c r="MJ59" s="93"/>
      <c r="MK59" s="93"/>
      <c r="ML59" s="93"/>
      <c r="MM59" s="93"/>
      <c r="MN59" s="93"/>
      <c r="MO59" s="93"/>
      <c r="MP59" s="93"/>
      <c r="MQ59" s="93"/>
      <c r="MR59" s="93"/>
      <c r="MS59" s="93"/>
      <c r="MT59" s="93"/>
      <c r="MU59" s="93"/>
      <c r="MV59" s="93"/>
      <c r="MW59" s="93"/>
      <c r="MX59" s="93"/>
      <c r="MY59" s="93"/>
      <c r="MZ59" s="93"/>
      <c r="NA59" s="93"/>
      <c r="NB59" s="93"/>
      <c r="NC59" s="93"/>
      <c r="ND59" s="93"/>
      <c r="NE59" s="93"/>
      <c r="NF59" s="93"/>
      <c r="NG59" s="93"/>
      <c r="NH59" s="93"/>
      <c r="NI59" s="93"/>
      <c r="NJ59" s="93"/>
      <c r="NK59" s="93"/>
      <c r="NL59" s="93"/>
      <c r="NM59" s="93"/>
      <c r="NN59" s="93"/>
      <c r="NO59" s="93"/>
      <c r="NP59" s="93"/>
      <c r="NQ59" s="93"/>
      <c r="NR59" s="93"/>
      <c r="NS59" s="93"/>
      <c r="NT59" s="93"/>
      <c r="NU59" s="93"/>
      <c r="NV59" s="93"/>
      <c r="NW59" s="93"/>
      <c r="NX59" s="93"/>
      <c r="NY59" s="93"/>
      <c r="NZ59" s="93"/>
      <c r="OA59" s="93"/>
      <c r="OB59" s="93"/>
      <c r="OC59" s="93"/>
      <c r="OD59" s="93"/>
      <c r="OE59" s="93"/>
      <c r="OF59" s="93"/>
      <c r="OG59" s="93"/>
      <c r="OH59" s="93"/>
      <c r="OI59" s="93"/>
      <c r="OJ59" s="93"/>
      <c r="OK59" s="93"/>
      <c r="OL59" s="93"/>
      <c r="OM59" s="93"/>
      <c r="ON59" s="93"/>
      <c r="OO59" s="93"/>
      <c r="OP59" s="93"/>
      <c r="OQ59" s="93"/>
      <c r="OR59" s="93"/>
      <c r="OS59" s="93"/>
      <c r="OT59" s="93"/>
      <c r="OU59" s="93"/>
      <c r="OV59" s="93"/>
      <c r="OW59" s="93"/>
      <c r="OX59" s="93"/>
      <c r="OY59" s="93"/>
      <c r="OZ59" s="93"/>
      <c r="PA59" s="93"/>
      <c r="PB59" s="93"/>
      <c r="PC59" s="93"/>
      <c r="PD59" s="93"/>
      <c r="PE59" s="93"/>
      <c r="PF59" s="93"/>
      <c r="PG59" s="93"/>
      <c r="PH59" s="93"/>
      <c r="PI59" s="93"/>
      <c r="PJ59" s="93"/>
      <c r="PK59" s="93"/>
      <c r="PL59" s="93"/>
      <c r="PM59" s="93"/>
      <c r="PN59" s="93"/>
      <c r="PO59" s="93"/>
      <c r="PP59" s="93"/>
      <c r="PQ59" s="93"/>
      <c r="PR59" s="93"/>
      <c r="PS59" s="93"/>
      <c r="PT59" s="93"/>
      <c r="PU59" s="93"/>
      <c r="PV59" s="93"/>
      <c r="PW59" s="93"/>
      <c r="PX59" s="93"/>
      <c r="PY59" s="93"/>
      <c r="PZ59" s="93"/>
      <c r="QA59" s="93"/>
      <c r="QB59" s="93"/>
      <c r="QC59" s="93"/>
      <c r="QD59" s="93"/>
      <c r="QE59" s="93"/>
      <c r="QF59" s="93"/>
      <c r="QG59" s="93"/>
      <c r="QH59" s="93"/>
      <c r="QI59" s="93"/>
      <c r="QJ59" s="93"/>
      <c r="QK59" s="93"/>
      <c r="QL59" s="93"/>
      <c r="QM59" s="93"/>
      <c r="QN59" s="93"/>
      <c r="QO59" s="93"/>
      <c r="QP59" s="93"/>
      <c r="QQ59" s="93"/>
      <c r="QR59" s="93"/>
      <c r="QS59" s="93"/>
      <c r="QT59" s="93"/>
      <c r="QU59" s="93"/>
      <c r="QV59" s="93"/>
      <c r="QW59" s="93"/>
      <c r="QX59" s="93"/>
      <c r="QY59" s="93"/>
      <c r="QZ59" s="93"/>
      <c r="RA59" s="93"/>
      <c r="RB59" s="93"/>
      <c r="RC59" s="93"/>
      <c r="RD59" s="93"/>
      <c r="RE59" s="93"/>
      <c r="RF59" s="93"/>
      <c r="RG59" s="93"/>
      <c r="RH59" s="93"/>
      <c r="RI59" s="93"/>
      <c r="RJ59" s="93"/>
      <c r="RK59" s="93"/>
      <c r="RL59" s="93"/>
      <c r="RM59" s="93"/>
      <c r="RN59" s="93"/>
      <c r="RO59" s="93"/>
      <c r="RP59" s="93"/>
      <c r="RQ59" s="93"/>
      <c r="RR59" s="93"/>
      <c r="RS59" s="93"/>
      <c r="RT59" s="93"/>
      <c r="RU59" s="93"/>
      <c r="RV59" s="93"/>
      <c r="RW59" s="93"/>
      <c r="RX59" s="93"/>
      <c r="RY59" s="93"/>
      <c r="RZ59" s="93"/>
      <c r="SA59" s="93"/>
      <c r="SB59" s="93"/>
      <c r="SC59" s="93"/>
      <c r="SD59" s="93"/>
      <c r="SE59" s="93"/>
      <c r="SF59" s="93"/>
      <c r="SG59" s="93"/>
      <c r="SH59" s="93"/>
      <c r="SI59" s="93"/>
      <c r="SJ59" s="93"/>
      <c r="SK59" s="93"/>
      <c r="SL59" s="93"/>
      <c r="SM59" s="93"/>
      <c r="SN59" s="93"/>
      <c r="SO59" s="93"/>
      <c r="SP59" s="93"/>
      <c r="SQ59" s="93"/>
      <c r="SR59" s="93"/>
      <c r="SS59" s="93"/>
      <c r="ST59" s="93"/>
      <c r="SU59" s="93"/>
      <c r="SV59" s="93"/>
      <c r="SW59" s="93"/>
      <c r="SX59" s="93"/>
      <c r="SY59" s="93"/>
      <c r="SZ59" s="93"/>
      <c r="TA59" s="93"/>
      <c r="TB59" s="93"/>
      <c r="TC59" s="93"/>
      <c r="TD59" s="93"/>
      <c r="TE59" s="93"/>
      <c r="TF59" s="93"/>
      <c r="TG59" s="93"/>
      <c r="TH59" s="93"/>
      <c r="TI59" s="93"/>
      <c r="TJ59" s="93"/>
      <c r="TK59" s="93"/>
      <c r="TL59" s="93"/>
      <c r="TM59" s="93"/>
      <c r="TN59" s="93"/>
      <c r="TO59" s="93"/>
      <c r="TP59" s="93"/>
      <c r="TQ59" s="93"/>
      <c r="TR59" s="93"/>
      <c r="TS59" s="93"/>
      <c r="TT59" s="93"/>
      <c r="TU59" s="93"/>
      <c r="TV59" s="93"/>
      <c r="TW59" s="93"/>
      <c r="TX59" s="93"/>
      <c r="TY59" s="93"/>
      <c r="TZ59" s="93"/>
      <c r="UA59" s="93"/>
      <c r="UB59" s="93"/>
      <c r="UC59" s="93"/>
      <c r="UD59" s="93"/>
      <c r="UE59" s="93"/>
      <c r="UF59" s="93"/>
      <c r="UG59" s="93"/>
      <c r="UH59" s="93"/>
      <c r="UI59" s="93"/>
      <c r="UJ59" s="93"/>
      <c r="UK59" s="93"/>
      <c r="UL59" s="93"/>
      <c r="UM59" s="93"/>
      <c r="UN59" s="93"/>
      <c r="UO59" s="93"/>
      <c r="UP59" s="93"/>
      <c r="UQ59" s="93"/>
      <c r="UR59" s="93"/>
      <c r="US59" s="93"/>
      <c r="UT59" s="93"/>
      <c r="UU59" s="93"/>
      <c r="UV59" s="93"/>
      <c r="UW59" s="93"/>
      <c r="UX59" s="93"/>
      <c r="UY59" s="93"/>
      <c r="UZ59" s="93"/>
      <c r="VA59" s="93"/>
      <c r="VB59" s="93"/>
      <c r="VC59" s="93"/>
      <c r="VD59" s="93"/>
      <c r="VE59" s="93"/>
      <c r="VF59" s="93"/>
      <c r="VG59" s="93"/>
      <c r="VH59" s="93"/>
      <c r="VI59" s="93"/>
      <c r="VJ59" s="93"/>
      <c r="VK59" s="93"/>
      <c r="VL59" s="93"/>
      <c r="VM59" s="93"/>
      <c r="VN59" s="93"/>
      <c r="VO59" s="93"/>
      <c r="VP59" s="93"/>
      <c r="VQ59" s="93"/>
      <c r="VR59" s="93"/>
      <c r="VS59" s="93"/>
      <c r="VT59" s="93"/>
      <c r="VU59" s="93"/>
      <c r="VV59" s="93"/>
      <c r="VW59" s="93"/>
      <c r="VX59" s="93"/>
      <c r="VY59" s="93"/>
      <c r="VZ59" s="93"/>
      <c r="WA59" s="93"/>
      <c r="WB59" s="93"/>
      <c r="WC59" s="93"/>
      <c r="WD59" s="93"/>
      <c r="WE59" s="93"/>
      <c r="WF59" s="93"/>
      <c r="WG59" s="93"/>
      <c r="WH59" s="93"/>
      <c r="WI59" s="93"/>
      <c r="WJ59" s="93"/>
      <c r="WK59" s="93"/>
      <c r="WL59" s="93"/>
      <c r="WM59" s="93"/>
      <c r="WN59" s="93"/>
      <c r="WO59" s="93"/>
      <c r="WP59" s="93"/>
      <c r="WQ59" s="93"/>
      <c r="WR59" s="93"/>
      <c r="WS59" s="93"/>
      <c r="WT59" s="93"/>
      <c r="WU59" s="93"/>
      <c r="WV59" s="93"/>
      <c r="WW59" s="93"/>
      <c r="WX59" s="93"/>
      <c r="WY59" s="93"/>
      <c r="WZ59" s="93"/>
      <c r="XA59" s="93"/>
      <c r="XB59" s="93"/>
      <c r="XC59" s="93"/>
      <c r="XD59" s="93"/>
      <c r="XE59" s="93"/>
      <c r="XF59" s="93"/>
      <c r="XG59" s="93"/>
      <c r="XH59" s="93"/>
      <c r="XI59" s="93"/>
      <c r="XJ59" s="93"/>
      <c r="XK59" s="93"/>
      <c r="XL59" s="93"/>
      <c r="XM59" s="93"/>
      <c r="XN59" s="93"/>
      <c r="XO59" s="93"/>
      <c r="XP59" s="93"/>
      <c r="XQ59" s="93"/>
      <c r="XR59" s="93"/>
      <c r="XS59" s="93"/>
      <c r="XT59" s="93"/>
      <c r="XU59" s="93"/>
      <c r="XV59" s="93"/>
      <c r="XW59" s="93"/>
      <c r="XX59" s="93"/>
      <c r="XY59" s="93"/>
      <c r="XZ59" s="93"/>
      <c r="YA59" s="93"/>
      <c r="YB59" s="93"/>
      <c r="YC59" s="93"/>
      <c r="YD59" s="93"/>
      <c r="YE59" s="93"/>
      <c r="YF59" s="93"/>
      <c r="YG59" s="93"/>
      <c r="YH59" s="93"/>
      <c r="YI59" s="93"/>
      <c r="YJ59" s="93"/>
      <c r="YK59" s="93"/>
      <c r="YL59" s="93"/>
      <c r="YM59" s="93"/>
      <c r="YN59" s="93"/>
      <c r="YO59" s="93"/>
      <c r="YP59" s="93"/>
      <c r="YQ59" s="93"/>
      <c r="YR59" s="93"/>
      <c r="YS59" s="93"/>
      <c r="YT59" s="93"/>
      <c r="YU59" s="93"/>
      <c r="YV59" s="93"/>
      <c r="YW59" s="93"/>
      <c r="YX59" s="93"/>
      <c r="YY59" s="93"/>
      <c r="YZ59" s="93"/>
      <c r="ZA59" s="93"/>
      <c r="ZB59" s="93"/>
      <c r="ZC59" s="93"/>
      <c r="ZD59" s="93"/>
      <c r="ZE59" s="93"/>
      <c r="ZF59" s="93"/>
      <c r="ZG59" s="93"/>
      <c r="ZH59" s="93"/>
      <c r="ZI59" s="93"/>
      <c r="ZJ59" s="93"/>
      <c r="ZK59" s="93"/>
      <c r="ZL59" s="93"/>
      <c r="ZM59" s="93"/>
      <c r="ZN59" s="93"/>
      <c r="ZO59" s="93"/>
      <c r="ZP59" s="93"/>
      <c r="ZQ59" s="93"/>
      <c r="ZR59" s="93"/>
      <c r="ZS59" s="93"/>
      <c r="ZT59" s="93"/>
      <c r="ZU59" s="93"/>
      <c r="ZV59" s="93"/>
      <c r="ZW59" s="93"/>
      <c r="ZX59" s="93"/>
      <c r="ZY59" s="93"/>
      <c r="ZZ59" s="93"/>
    </row>
    <row r="60" spans="1:702" s="131" customFormat="1" ht="15.95" customHeight="1" x14ac:dyDescent="0.25">
      <c r="A60" s="127">
        <v>75075</v>
      </c>
      <c r="B60" s="127" t="s">
        <v>360</v>
      </c>
      <c r="C60" s="128" t="s">
        <v>354</v>
      </c>
      <c r="D60" s="127">
        <v>7</v>
      </c>
      <c r="E60" s="127">
        <v>3</v>
      </c>
      <c r="F60" s="127" t="s">
        <v>341</v>
      </c>
      <c r="G60" s="127">
        <v>912</v>
      </c>
      <c r="H60" s="127">
        <v>11461</v>
      </c>
      <c r="I60" s="127" t="s">
        <v>361</v>
      </c>
      <c r="J60" s="127">
        <v>31</v>
      </c>
      <c r="K60" s="127" t="s">
        <v>13</v>
      </c>
      <c r="L60" s="129">
        <v>169700</v>
      </c>
      <c r="M60" s="129">
        <v>169700</v>
      </c>
      <c r="N60" s="129">
        <v>0</v>
      </c>
      <c r="O60" s="129">
        <v>169700</v>
      </c>
      <c r="P60" s="129">
        <v>165464.65</v>
      </c>
      <c r="Q60" s="129">
        <v>-4235.3500000000058</v>
      </c>
      <c r="R60" s="130">
        <v>0.98</v>
      </c>
      <c r="S60" s="129">
        <v>0</v>
      </c>
      <c r="T60" s="129">
        <v>0</v>
      </c>
      <c r="U60" s="130">
        <v>0</v>
      </c>
      <c r="V60" s="129">
        <v>0</v>
      </c>
      <c r="W60" s="129">
        <v>0</v>
      </c>
      <c r="X60" s="130">
        <v>0</v>
      </c>
      <c r="Y60" s="129">
        <v>0</v>
      </c>
      <c r="Z60" s="129">
        <v>0</v>
      </c>
      <c r="AA60" s="130">
        <v>0</v>
      </c>
      <c r="AB60" s="129">
        <v>0</v>
      </c>
      <c r="AC60" s="129">
        <v>0</v>
      </c>
      <c r="AD60" s="130">
        <v>0</v>
      </c>
      <c r="AE60" s="129">
        <v>0</v>
      </c>
      <c r="AF60" s="129">
        <v>0</v>
      </c>
      <c r="AG60" s="130">
        <v>0</v>
      </c>
      <c r="AH60" s="129">
        <v>0</v>
      </c>
      <c r="AI60" s="129">
        <v>0</v>
      </c>
      <c r="AJ60" s="130">
        <v>0</v>
      </c>
      <c r="AK60" s="129">
        <v>0</v>
      </c>
      <c r="AL60" s="129">
        <v>0</v>
      </c>
      <c r="AM60" s="130">
        <v>0</v>
      </c>
      <c r="AN60" s="129">
        <v>0</v>
      </c>
      <c r="AO60" s="129">
        <v>0</v>
      </c>
      <c r="AP60" s="130">
        <v>0</v>
      </c>
      <c r="AQ60" s="129">
        <v>0</v>
      </c>
      <c r="AR60" s="129">
        <v>0</v>
      </c>
      <c r="AS60" s="130">
        <v>0</v>
      </c>
      <c r="AT60" s="129">
        <v>0</v>
      </c>
      <c r="AU60" s="129">
        <v>0</v>
      </c>
      <c r="AV60" s="130">
        <v>0</v>
      </c>
      <c r="AW60" s="129">
        <v>0</v>
      </c>
      <c r="AX60" s="129">
        <v>0</v>
      </c>
      <c r="AY60" s="130">
        <v>0</v>
      </c>
      <c r="AZ60" s="129">
        <v>0</v>
      </c>
      <c r="BA60" s="129">
        <v>0</v>
      </c>
      <c r="BB60" s="130">
        <v>0</v>
      </c>
      <c r="BC60" s="129">
        <v>0</v>
      </c>
      <c r="BD60" s="129">
        <v>0</v>
      </c>
      <c r="BE60" s="130">
        <v>0</v>
      </c>
      <c r="BF60" s="129">
        <v>169700</v>
      </c>
      <c r="BG60" s="129">
        <v>165464.65</v>
      </c>
      <c r="BH60" s="130">
        <v>0.98</v>
      </c>
      <c r="BI60" s="129">
        <v>0</v>
      </c>
      <c r="BJ60" s="129">
        <v>0</v>
      </c>
      <c r="BK60" s="130">
        <v>0</v>
      </c>
      <c r="BL60" s="129">
        <v>0</v>
      </c>
      <c r="BM60" s="129">
        <v>0</v>
      </c>
      <c r="BN60" s="130">
        <v>0</v>
      </c>
      <c r="BO60" s="129">
        <v>0</v>
      </c>
      <c r="BP60" s="129">
        <v>0</v>
      </c>
      <c r="BQ60" s="130">
        <v>0</v>
      </c>
      <c r="BR60" s="129">
        <v>0</v>
      </c>
      <c r="BS60" s="129">
        <v>0</v>
      </c>
      <c r="BT60" s="130">
        <v>0</v>
      </c>
      <c r="BU60" s="129">
        <v>0</v>
      </c>
      <c r="BV60" s="129">
        <v>0</v>
      </c>
      <c r="BW60" s="130">
        <v>0</v>
      </c>
      <c r="BX60" s="129">
        <v>0</v>
      </c>
      <c r="BY60" s="129">
        <v>0</v>
      </c>
      <c r="BZ60" s="130">
        <v>0</v>
      </c>
      <c r="CA60" s="129">
        <v>0</v>
      </c>
      <c r="CB60" s="129">
        <v>0</v>
      </c>
      <c r="CC60" s="130">
        <v>0</v>
      </c>
      <c r="CD60" s="129">
        <v>0</v>
      </c>
      <c r="CE60" s="129">
        <v>0</v>
      </c>
      <c r="CF60" s="130">
        <v>0</v>
      </c>
      <c r="CG60" s="129">
        <v>0</v>
      </c>
      <c r="CH60" s="129">
        <v>0</v>
      </c>
      <c r="CI60" s="130">
        <v>0</v>
      </c>
      <c r="CJ60" s="129">
        <v>0</v>
      </c>
      <c r="CK60" s="129">
        <v>0</v>
      </c>
      <c r="CL60" s="130">
        <v>0</v>
      </c>
      <c r="CM60" s="129">
        <v>0</v>
      </c>
      <c r="CN60" s="129">
        <v>0</v>
      </c>
      <c r="CO60" s="130">
        <v>0</v>
      </c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29"/>
      <c r="FE60" s="129"/>
      <c r="FF60" s="129"/>
      <c r="FG60" s="129"/>
      <c r="FH60" s="129"/>
      <c r="FI60" s="129"/>
      <c r="FJ60" s="129"/>
      <c r="FK60" s="129"/>
      <c r="FL60" s="129"/>
      <c r="FM60" s="129"/>
      <c r="FN60" s="129"/>
      <c r="FO60" s="129"/>
      <c r="FP60" s="129"/>
      <c r="FQ60" s="129"/>
      <c r="FR60" s="129"/>
      <c r="FS60" s="129"/>
      <c r="FT60" s="129"/>
      <c r="FU60" s="129"/>
      <c r="FV60" s="129"/>
      <c r="FW60" s="129"/>
      <c r="FX60" s="129"/>
      <c r="FY60" s="129"/>
      <c r="FZ60" s="129"/>
      <c r="GA60" s="129"/>
      <c r="GB60" s="129"/>
      <c r="GC60" s="129"/>
      <c r="GD60" s="129"/>
      <c r="GE60" s="129"/>
      <c r="GF60" s="129"/>
      <c r="GG60" s="129"/>
      <c r="GH60" s="129"/>
      <c r="GI60" s="129"/>
      <c r="GJ60" s="129"/>
      <c r="GK60" s="129"/>
      <c r="GL60" s="129"/>
      <c r="GM60" s="129"/>
      <c r="GN60" s="129"/>
      <c r="GO60" s="129"/>
      <c r="GP60" s="129"/>
      <c r="GQ60" s="129"/>
      <c r="GR60" s="129"/>
      <c r="GS60" s="129"/>
      <c r="GT60" s="129"/>
      <c r="GU60" s="129"/>
      <c r="GV60" s="129"/>
      <c r="GW60" s="129"/>
      <c r="GX60" s="129"/>
      <c r="GY60" s="129"/>
      <c r="GZ60" s="129"/>
      <c r="HA60" s="129"/>
      <c r="HB60" s="129"/>
      <c r="HC60" s="129"/>
      <c r="HD60" s="129"/>
      <c r="HE60" s="129"/>
      <c r="HF60" s="129"/>
      <c r="HG60" s="129"/>
      <c r="HH60" s="129"/>
      <c r="HI60" s="129"/>
      <c r="HJ60" s="129"/>
      <c r="HK60" s="129"/>
      <c r="HL60" s="129"/>
      <c r="HM60" s="129"/>
      <c r="HN60" s="129"/>
      <c r="HO60" s="129"/>
      <c r="HP60" s="129"/>
      <c r="HQ60" s="129"/>
      <c r="HR60" s="129"/>
      <c r="HS60" s="129"/>
      <c r="HT60" s="129"/>
      <c r="HU60" s="129"/>
      <c r="HV60" s="129"/>
      <c r="HW60" s="129"/>
      <c r="HX60" s="129"/>
      <c r="HY60" s="129"/>
      <c r="HZ60" s="129"/>
      <c r="IA60" s="129"/>
      <c r="IB60" s="129"/>
      <c r="IC60" s="129"/>
      <c r="ID60" s="129"/>
      <c r="IE60" s="129"/>
      <c r="IF60" s="129"/>
      <c r="IG60" s="129"/>
      <c r="IH60" s="129"/>
      <c r="II60" s="129"/>
      <c r="IJ60" s="129"/>
      <c r="IK60" s="129"/>
      <c r="IL60" s="129"/>
      <c r="IM60" s="129"/>
      <c r="IN60" s="129"/>
      <c r="IO60" s="129"/>
      <c r="IP60" s="129"/>
      <c r="IQ60" s="129"/>
      <c r="IR60" s="129"/>
      <c r="IS60" s="129"/>
      <c r="IT60" s="129"/>
      <c r="IU60" s="129"/>
      <c r="IV60" s="129"/>
      <c r="IW60" s="129"/>
      <c r="IX60" s="129"/>
      <c r="IY60" s="129"/>
      <c r="IZ60" s="129"/>
      <c r="JA60" s="129"/>
      <c r="JB60" s="129"/>
      <c r="JC60" s="129"/>
      <c r="JD60" s="129"/>
      <c r="JE60" s="129"/>
      <c r="JF60" s="129"/>
      <c r="JG60" s="129"/>
      <c r="JH60" s="129"/>
      <c r="JI60" s="129"/>
      <c r="JJ60" s="129"/>
      <c r="JK60" s="129"/>
      <c r="JL60" s="129"/>
      <c r="JM60" s="129"/>
      <c r="JN60" s="129"/>
      <c r="JO60" s="129"/>
      <c r="JP60" s="129"/>
      <c r="JQ60" s="129"/>
      <c r="JR60" s="129"/>
      <c r="JS60" s="129"/>
      <c r="JT60" s="129"/>
      <c r="JU60" s="129"/>
      <c r="JV60" s="129"/>
      <c r="JW60" s="129"/>
      <c r="JX60" s="129"/>
      <c r="JY60" s="129"/>
      <c r="JZ60" s="129"/>
      <c r="KA60" s="129"/>
      <c r="KB60" s="129"/>
      <c r="KC60" s="129"/>
      <c r="KD60" s="129"/>
      <c r="KE60" s="129"/>
      <c r="KF60" s="129"/>
      <c r="KG60" s="129"/>
      <c r="KH60" s="129"/>
      <c r="KI60" s="129"/>
      <c r="KJ60" s="129"/>
      <c r="KK60" s="129"/>
      <c r="KL60" s="129"/>
      <c r="KM60" s="129"/>
      <c r="KN60" s="129"/>
      <c r="KO60" s="129"/>
      <c r="KP60" s="129"/>
      <c r="KQ60" s="129"/>
      <c r="KR60" s="129"/>
      <c r="KS60" s="129"/>
      <c r="KT60" s="129"/>
      <c r="KU60" s="129"/>
      <c r="KV60" s="129"/>
      <c r="KW60" s="129"/>
      <c r="KX60" s="129"/>
      <c r="KY60" s="129"/>
      <c r="KZ60" s="129"/>
      <c r="LA60" s="129"/>
      <c r="LB60" s="129"/>
      <c r="LC60" s="129"/>
      <c r="LD60" s="129"/>
      <c r="LE60" s="129"/>
      <c r="LF60" s="129"/>
      <c r="LG60" s="129"/>
      <c r="LH60" s="129"/>
      <c r="LI60" s="129"/>
      <c r="LJ60" s="129"/>
      <c r="LK60" s="129"/>
      <c r="LL60" s="129"/>
      <c r="LM60" s="129"/>
      <c r="LN60" s="129"/>
      <c r="LO60" s="129"/>
      <c r="LP60" s="129"/>
      <c r="LQ60" s="129"/>
      <c r="LR60" s="129"/>
      <c r="LS60" s="129"/>
      <c r="LT60" s="129"/>
      <c r="LU60" s="129"/>
      <c r="LV60" s="129"/>
      <c r="LW60" s="129"/>
      <c r="LX60" s="129"/>
      <c r="LY60" s="129"/>
      <c r="LZ60" s="129"/>
      <c r="MA60" s="129"/>
      <c r="MB60" s="129"/>
      <c r="MC60" s="129"/>
      <c r="MD60" s="129"/>
      <c r="ME60" s="129"/>
      <c r="MF60" s="129"/>
      <c r="MG60" s="129"/>
      <c r="MH60" s="129"/>
      <c r="MI60" s="129"/>
      <c r="MJ60" s="129"/>
      <c r="MK60" s="129"/>
      <c r="ML60" s="129"/>
      <c r="MM60" s="129"/>
      <c r="MN60" s="129"/>
      <c r="MO60" s="129"/>
      <c r="MP60" s="129"/>
      <c r="MQ60" s="129"/>
      <c r="MR60" s="129"/>
      <c r="MS60" s="129"/>
      <c r="MT60" s="129"/>
      <c r="MU60" s="129"/>
      <c r="MV60" s="129"/>
      <c r="MW60" s="129"/>
      <c r="MX60" s="129"/>
      <c r="MY60" s="129"/>
      <c r="MZ60" s="129"/>
      <c r="NA60" s="129"/>
      <c r="NB60" s="129"/>
      <c r="NC60" s="129"/>
      <c r="ND60" s="129"/>
      <c r="NE60" s="129"/>
      <c r="NF60" s="129"/>
      <c r="NG60" s="129"/>
      <c r="NH60" s="129"/>
      <c r="NI60" s="129"/>
      <c r="NJ60" s="129"/>
      <c r="NK60" s="129"/>
      <c r="NL60" s="129"/>
      <c r="NM60" s="129"/>
      <c r="NN60" s="129"/>
      <c r="NO60" s="129"/>
      <c r="NP60" s="129"/>
      <c r="NQ60" s="129"/>
      <c r="NR60" s="129"/>
      <c r="NS60" s="129"/>
      <c r="NT60" s="129"/>
      <c r="NU60" s="129"/>
      <c r="NV60" s="129"/>
      <c r="NW60" s="129"/>
      <c r="NX60" s="129"/>
      <c r="NY60" s="129"/>
      <c r="NZ60" s="129"/>
      <c r="OA60" s="129"/>
      <c r="OB60" s="129"/>
      <c r="OC60" s="129"/>
      <c r="OD60" s="129"/>
      <c r="OE60" s="129"/>
      <c r="OF60" s="129"/>
      <c r="OG60" s="129"/>
      <c r="OH60" s="129"/>
      <c r="OI60" s="129"/>
      <c r="OJ60" s="129"/>
      <c r="OK60" s="129"/>
      <c r="OL60" s="129"/>
      <c r="OM60" s="129"/>
      <c r="ON60" s="129"/>
      <c r="OO60" s="129"/>
      <c r="OP60" s="129"/>
      <c r="OQ60" s="129"/>
      <c r="OR60" s="129"/>
      <c r="OS60" s="129"/>
      <c r="OT60" s="129"/>
      <c r="OU60" s="129"/>
      <c r="OV60" s="129"/>
      <c r="OW60" s="129"/>
      <c r="OX60" s="129"/>
      <c r="OY60" s="129"/>
      <c r="OZ60" s="129"/>
      <c r="PA60" s="129"/>
      <c r="PB60" s="129"/>
      <c r="PC60" s="129"/>
      <c r="PD60" s="129"/>
      <c r="PE60" s="129"/>
      <c r="PF60" s="129"/>
      <c r="PG60" s="129"/>
      <c r="PH60" s="129"/>
      <c r="PI60" s="129"/>
      <c r="PJ60" s="129"/>
      <c r="PK60" s="129"/>
      <c r="PL60" s="129"/>
      <c r="PM60" s="129"/>
      <c r="PN60" s="129"/>
      <c r="PO60" s="129"/>
      <c r="PP60" s="129"/>
      <c r="PQ60" s="129"/>
      <c r="PR60" s="129"/>
      <c r="PS60" s="129"/>
      <c r="PT60" s="129"/>
      <c r="PU60" s="129"/>
      <c r="PV60" s="129"/>
      <c r="PW60" s="129"/>
      <c r="PX60" s="129"/>
      <c r="PY60" s="129"/>
      <c r="PZ60" s="129"/>
      <c r="QA60" s="129"/>
      <c r="QB60" s="129"/>
      <c r="QC60" s="129"/>
      <c r="QD60" s="129"/>
      <c r="QE60" s="129"/>
      <c r="QF60" s="129"/>
      <c r="QG60" s="129"/>
      <c r="QH60" s="129"/>
      <c r="QI60" s="129"/>
      <c r="QJ60" s="129"/>
      <c r="QK60" s="129"/>
      <c r="QL60" s="129"/>
      <c r="QM60" s="129"/>
      <c r="QN60" s="129"/>
      <c r="QO60" s="129"/>
      <c r="QP60" s="129"/>
      <c r="QQ60" s="129"/>
      <c r="QR60" s="129"/>
      <c r="QS60" s="129"/>
      <c r="QT60" s="129"/>
      <c r="QU60" s="129"/>
      <c r="QV60" s="129"/>
      <c r="QW60" s="129"/>
      <c r="QX60" s="129"/>
      <c r="QY60" s="129"/>
      <c r="QZ60" s="129"/>
      <c r="RA60" s="129"/>
      <c r="RB60" s="129"/>
      <c r="RC60" s="129"/>
      <c r="RD60" s="129"/>
      <c r="RE60" s="129"/>
      <c r="RF60" s="129"/>
      <c r="RG60" s="129"/>
      <c r="RH60" s="129"/>
      <c r="RI60" s="129"/>
      <c r="RJ60" s="129"/>
      <c r="RK60" s="129"/>
      <c r="RL60" s="129"/>
      <c r="RM60" s="129"/>
      <c r="RN60" s="129"/>
      <c r="RO60" s="129"/>
      <c r="RP60" s="129"/>
      <c r="RQ60" s="129"/>
      <c r="RR60" s="129"/>
      <c r="RS60" s="129"/>
      <c r="RT60" s="129"/>
      <c r="RU60" s="129"/>
      <c r="RV60" s="129"/>
      <c r="RW60" s="129"/>
      <c r="RX60" s="129"/>
      <c r="RY60" s="129"/>
      <c r="RZ60" s="129"/>
      <c r="SA60" s="129"/>
      <c r="SB60" s="129"/>
      <c r="SC60" s="129"/>
      <c r="SD60" s="129"/>
      <c r="SE60" s="129"/>
      <c r="SF60" s="129"/>
      <c r="SG60" s="129"/>
      <c r="SH60" s="129"/>
      <c r="SI60" s="129"/>
      <c r="SJ60" s="129"/>
      <c r="SK60" s="129"/>
      <c r="SL60" s="129"/>
      <c r="SM60" s="129"/>
      <c r="SN60" s="129"/>
      <c r="SO60" s="129"/>
      <c r="SP60" s="129"/>
      <c r="SQ60" s="129"/>
      <c r="SR60" s="129"/>
      <c r="SS60" s="129"/>
      <c r="ST60" s="129"/>
      <c r="SU60" s="129"/>
      <c r="SV60" s="129"/>
      <c r="SW60" s="129"/>
      <c r="SX60" s="129"/>
      <c r="SY60" s="129"/>
      <c r="SZ60" s="129"/>
      <c r="TA60" s="129"/>
      <c r="TB60" s="129"/>
      <c r="TC60" s="129"/>
      <c r="TD60" s="129"/>
      <c r="TE60" s="129"/>
      <c r="TF60" s="129"/>
      <c r="TG60" s="129"/>
      <c r="TH60" s="129"/>
      <c r="TI60" s="129"/>
      <c r="TJ60" s="129"/>
      <c r="TK60" s="129"/>
      <c r="TL60" s="129"/>
      <c r="TM60" s="129"/>
      <c r="TN60" s="129"/>
      <c r="TO60" s="129"/>
      <c r="TP60" s="129"/>
      <c r="TQ60" s="129"/>
      <c r="TR60" s="129"/>
      <c r="TS60" s="129"/>
      <c r="TT60" s="129"/>
      <c r="TU60" s="129"/>
      <c r="TV60" s="129"/>
      <c r="TW60" s="129"/>
      <c r="TX60" s="129"/>
      <c r="TY60" s="129"/>
      <c r="TZ60" s="129"/>
      <c r="UA60" s="129"/>
      <c r="UB60" s="129"/>
      <c r="UC60" s="129"/>
      <c r="UD60" s="129"/>
      <c r="UE60" s="129"/>
      <c r="UF60" s="129"/>
      <c r="UG60" s="129"/>
      <c r="UH60" s="129"/>
      <c r="UI60" s="129"/>
      <c r="UJ60" s="129"/>
      <c r="UK60" s="129"/>
      <c r="UL60" s="129"/>
      <c r="UM60" s="129"/>
      <c r="UN60" s="129"/>
      <c r="UO60" s="129"/>
      <c r="UP60" s="129"/>
      <c r="UQ60" s="129"/>
      <c r="UR60" s="129"/>
      <c r="US60" s="129"/>
      <c r="UT60" s="129"/>
      <c r="UU60" s="129"/>
      <c r="UV60" s="129"/>
      <c r="UW60" s="129"/>
      <c r="UX60" s="129"/>
      <c r="UY60" s="129"/>
      <c r="UZ60" s="129"/>
      <c r="VA60" s="129"/>
      <c r="VB60" s="129"/>
      <c r="VC60" s="129"/>
      <c r="VD60" s="129"/>
      <c r="VE60" s="129"/>
      <c r="VF60" s="129"/>
      <c r="VG60" s="129"/>
      <c r="VH60" s="129"/>
      <c r="VI60" s="129"/>
      <c r="VJ60" s="129"/>
      <c r="VK60" s="129"/>
      <c r="VL60" s="129"/>
      <c r="VM60" s="129"/>
      <c r="VN60" s="129"/>
      <c r="VO60" s="129"/>
      <c r="VP60" s="129"/>
      <c r="VQ60" s="129"/>
      <c r="VR60" s="129"/>
      <c r="VS60" s="129"/>
      <c r="VT60" s="129"/>
      <c r="VU60" s="129"/>
      <c r="VV60" s="129"/>
      <c r="VW60" s="129"/>
      <c r="VX60" s="129"/>
      <c r="VY60" s="129"/>
      <c r="VZ60" s="129"/>
      <c r="WA60" s="129"/>
      <c r="WB60" s="129"/>
      <c r="WC60" s="129"/>
      <c r="WD60" s="129"/>
      <c r="WE60" s="129"/>
      <c r="WF60" s="129"/>
      <c r="WG60" s="129"/>
      <c r="WH60" s="129"/>
      <c r="WI60" s="129"/>
      <c r="WJ60" s="129"/>
      <c r="WK60" s="129"/>
      <c r="WL60" s="129"/>
      <c r="WM60" s="129"/>
      <c r="WN60" s="129"/>
      <c r="WO60" s="129"/>
      <c r="WP60" s="129"/>
      <c r="WQ60" s="129"/>
      <c r="WR60" s="129"/>
      <c r="WS60" s="129"/>
      <c r="WT60" s="129"/>
      <c r="WU60" s="129"/>
      <c r="WV60" s="129"/>
      <c r="WW60" s="129"/>
      <c r="WX60" s="129"/>
      <c r="WY60" s="129"/>
      <c r="WZ60" s="129"/>
      <c r="XA60" s="129"/>
      <c r="XB60" s="129"/>
      <c r="XC60" s="129"/>
      <c r="XD60" s="129"/>
      <c r="XE60" s="129"/>
      <c r="XF60" s="129"/>
      <c r="XG60" s="129"/>
      <c r="XH60" s="129"/>
      <c r="XI60" s="129"/>
      <c r="XJ60" s="129"/>
      <c r="XK60" s="129"/>
      <c r="XL60" s="129"/>
      <c r="XM60" s="129"/>
      <c r="XN60" s="129"/>
      <c r="XO60" s="129"/>
      <c r="XP60" s="129"/>
      <c r="XQ60" s="129"/>
      <c r="XR60" s="129"/>
      <c r="XS60" s="129"/>
      <c r="XT60" s="129"/>
      <c r="XU60" s="129"/>
      <c r="XV60" s="129"/>
      <c r="XW60" s="129"/>
      <c r="XX60" s="129"/>
      <c r="XY60" s="129"/>
      <c r="XZ60" s="129"/>
      <c r="YA60" s="129"/>
      <c r="YB60" s="129"/>
      <c r="YC60" s="129"/>
      <c r="YD60" s="129"/>
      <c r="YE60" s="129"/>
      <c r="YF60" s="129"/>
      <c r="YG60" s="129"/>
      <c r="YH60" s="129"/>
      <c r="YI60" s="129"/>
      <c r="YJ60" s="129"/>
      <c r="YK60" s="129"/>
      <c r="YL60" s="129"/>
      <c r="YM60" s="129"/>
      <c r="YN60" s="129"/>
      <c r="YO60" s="129"/>
      <c r="YP60" s="129"/>
      <c r="YQ60" s="129"/>
      <c r="YR60" s="129"/>
      <c r="YS60" s="129"/>
      <c r="YT60" s="129"/>
      <c r="YU60" s="129"/>
      <c r="YV60" s="129"/>
      <c r="YW60" s="129"/>
      <c r="YX60" s="129"/>
      <c r="YY60" s="129"/>
      <c r="YZ60" s="129"/>
      <c r="ZA60" s="129"/>
      <c r="ZB60" s="129"/>
      <c r="ZC60" s="129"/>
      <c r="ZD60" s="129"/>
      <c r="ZE60" s="129"/>
      <c r="ZF60" s="129"/>
      <c r="ZG60" s="129"/>
      <c r="ZH60" s="129"/>
      <c r="ZI60" s="129"/>
      <c r="ZJ60" s="129"/>
      <c r="ZK60" s="129"/>
      <c r="ZL60" s="129"/>
      <c r="ZM60" s="129"/>
      <c r="ZN60" s="129"/>
      <c r="ZO60" s="129"/>
      <c r="ZP60" s="129"/>
      <c r="ZQ60" s="129"/>
      <c r="ZR60" s="129"/>
      <c r="ZS60" s="129"/>
      <c r="ZT60" s="129"/>
      <c r="ZU60" s="129"/>
      <c r="ZV60" s="129"/>
      <c r="ZW60" s="129"/>
      <c r="ZX60" s="129"/>
      <c r="ZY60" s="129"/>
      <c r="ZZ60" s="129"/>
    </row>
    <row r="61" spans="1:702" ht="15.95" hidden="1" customHeight="1" x14ac:dyDescent="0.25">
      <c r="A61" s="92">
        <v>75080</v>
      </c>
      <c r="B61" s="92" t="s">
        <v>360</v>
      </c>
      <c r="C61" s="121" t="s">
        <v>354</v>
      </c>
      <c r="D61" s="92">
        <v>7</v>
      </c>
      <c r="E61" s="92">
        <v>3</v>
      </c>
      <c r="F61" s="92" t="s">
        <v>341</v>
      </c>
      <c r="G61" s="92">
        <v>912</v>
      </c>
      <c r="H61" s="92">
        <v>11461</v>
      </c>
      <c r="I61" s="92" t="s">
        <v>361</v>
      </c>
      <c r="J61" s="92">
        <v>311</v>
      </c>
      <c r="K61" s="92" t="s">
        <v>332</v>
      </c>
      <c r="L61" s="93">
        <v>142000</v>
      </c>
      <c r="M61" s="93">
        <v>142000</v>
      </c>
      <c r="N61" s="93">
        <v>0</v>
      </c>
      <c r="O61" s="93">
        <v>142000</v>
      </c>
      <c r="P61" s="93">
        <v>138424.59</v>
      </c>
      <c r="Q61" s="93">
        <v>-3575.4100000000035</v>
      </c>
      <c r="R61" s="94">
        <v>0.97</v>
      </c>
      <c r="S61" s="93">
        <v>0</v>
      </c>
      <c r="T61" s="93">
        <v>0</v>
      </c>
      <c r="U61" s="94">
        <v>0</v>
      </c>
      <c r="V61" s="93">
        <v>0</v>
      </c>
      <c r="W61" s="93">
        <v>0</v>
      </c>
      <c r="X61" s="94">
        <v>0</v>
      </c>
      <c r="Y61" s="93">
        <v>0</v>
      </c>
      <c r="Z61" s="93">
        <v>0</v>
      </c>
      <c r="AA61" s="94">
        <v>0</v>
      </c>
      <c r="AB61" s="93">
        <v>0</v>
      </c>
      <c r="AC61" s="93">
        <v>0</v>
      </c>
      <c r="AD61" s="94">
        <v>0</v>
      </c>
      <c r="AE61" s="93">
        <v>0</v>
      </c>
      <c r="AF61" s="93">
        <v>0</v>
      </c>
      <c r="AG61" s="94">
        <v>0</v>
      </c>
      <c r="AH61" s="93">
        <v>0</v>
      </c>
      <c r="AI61" s="93">
        <v>0</v>
      </c>
      <c r="AJ61" s="94">
        <v>0</v>
      </c>
      <c r="AK61" s="93">
        <v>0</v>
      </c>
      <c r="AL61" s="93">
        <v>0</v>
      </c>
      <c r="AM61" s="94">
        <v>0</v>
      </c>
      <c r="AN61" s="93">
        <v>0</v>
      </c>
      <c r="AO61" s="93">
        <v>0</v>
      </c>
      <c r="AP61" s="94">
        <v>0</v>
      </c>
      <c r="AQ61" s="93">
        <v>0</v>
      </c>
      <c r="AR61" s="93">
        <v>0</v>
      </c>
      <c r="AS61" s="94">
        <v>0</v>
      </c>
      <c r="AT61" s="93">
        <v>0</v>
      </c>
      <c r="AU61" s="93">
        <v>0</v>
      </c>
      <c r="AV61" s="94">
        <v>0</v>
      </c>
      <c r="AW61" s="93">
        <v>0</v>
      </c>
      <c r="AX61" s="93">
        <v>0</v>
      </c>
      <c r="AY61" s="94">
        <v>0</v>
      </c>
      <c r="AZ61" s="93">
        <v>0</v>
      </c>
      <c r="BA61" s="93">
        <v>0</v>
      </c>
      <c r="BB61" s="94">
        <v>0</v>
      </c>
      <c r="BC61" s="93">
        <v>0</v>
      </c>
      <c r="BD61" s="93">
        <v>0</v>
      </c>
      <c r="BE61" s="94">
        <v>0</v>
      </c>
      <c r="BF61" s="93">
        <v>142000</v>
      </c>
      <c r="BG61" s="93">
        <v>138424.59</v>
      </c>
      <c r="BH61" s="94">
        <v>0.97</v>
      </c>
      <c r="BI61" s="93">
        <v>0</v>
      </c>
      <c r="BJ61" s="93">
        <v>0</v>
      </c>
      <c r="BK61" s="94">
        <v>0</v>
      </c>
      <c r="BL61" s="93">
        <v>0</v>
      </c>
      <c r="BM61" s="93">
        <v>0</v>
      </c>
      <c r="BN61" s="94">
        <v>0</v>
      </c>
      <c r="BO61" s="93">
        <v>0</v>
      </c>
      <c r="BP61" s="93">
        <v>0</v>
      </c>
      <c r="BQ61" s="94">
        <v>0</v>
      </c>
      <c r="BR61" s="93">
        <v>0</v>
      </c>
      <c r="BS61" s="93">
        <v>0</v>
      </c>
      <c r="BT61" s="94">
        <v>0</v>
      </c>
      <c r="BU61" s="93">
        <v>0</v>
      </c>
      <c r="BV61" s="93">
        <v>0</v>
      </c>
      <c r="BW61" s="94">
        <v>0</v>
      </c>
      <c r="BX61" s="93">
        <v>0</v>
      </c>
      <c r="BY61" s="93">
        <v>0</v>
      </c>
      <c r="BZ61" s="94">
        <v>0</v>
      </c>
      <c r="CA61" s="93">
        <v>0</v>
      </c>
      <c r="CB61" s="93">
        <v>0</v>
      </c>
      <c r="CC61" s="94">
        <v>0</v>
      </c>
      <c r="CD61" s="93">
        <v>0</v>
      </c>
      <c r="CE61" s="93">
        <v>0</v>
      </c>
      <c r="CF61" s="94">
        <v>0</v>
      </c>
      <c r="CG61" s="93">
        <v>0</v>
      </c>
      <c r="CH61" s="93">
        <v>0</v>
      </c>
      <c r="CI61" s="94">
        <v>0</v>
      </c>
      <c r="CJ61" s="93">
        <v>0</v>
      </c>
      <c r="CK61" s="93">
        <v>0</v>
      </c>
      <c r="CL61" s="94">
        <v>0</v>
      </c>
      <c r="CM61" s="93">
        <v>0</v>
      </c>
      <c r="CN61" s="93">
        <v>0</v>
      </c>
      <c r="CO61" s="94">
        <v>0</v>
      </c>
      <c r="CP61" s="93"/>
      <c r="CQ61" s="93"/>
      <c r="CR61" s="93"/>
      <c r="CS61" s="93"/>
      <c r="CT61" s="93"/>
      <c r="CU61" s="93"/>
      <c r="CV61" s="93"/>
      <c r="CW61" s="93"/>
      <c r="CX61" s="93"/>
      <c r="CY61" s="93"/>
      <c r="CZ61" s="93"/>
      <c r="DA61" s="93"/>
      <c r="DB61" s="93"/>
      <c r="DC61" s="93"/>
      <c r="DD61" s="93"/>
      <c r="DE61" s="93"/>
      <c r="DF61" s="93"/>
      <c r="DG61" s="93"/>
      <c r="DH61" s="93"/>
      <c r="DI61" s="93"/>
      <c r="DJ61" s="93"/>
      <c r="DK61" s="93"/>
      <c r="DL61" s="93"/>
      <c r="DM61" s="93"/>
      <c r="DN61" s="93"/>
      <c r="DO61" s="93"/>
      <c r="DP61" s="93"/>
      <c r="DQ61" s="93"/>
      <c r="DR61" s="93"/>
      <c r="DS61" s="93"/>
      <c r="DT61" s="93"/>
      <c r="DU61" s="93"/>
      <c r="DV61" s="93"/>
      <c r="DW61" s="93"/>
      <c r="DX61" s="93"/>
      <c r="DY61" s="93"/>
      <c r="DZ61" s="93"/>
      <c r="EA61" s="93"/>
      <c r="EB61" s="93"/>
      <c r="EC61" s="93"/>
      <c r="ED61" s="93"/>
      <c r="EE61" s="93"/>
      <c r="EF61" s="93"/>
      <c r="EG61" s="93"/>
      <c r="EH61" s="93"/>
      <c r="EI61" s="93"/>
      <c r="EJ61" s="93"/>
      <c r="EK61" s="93"/>
      <c r="EL61" s="93"/>
      <c r="EM61" s="93"/>
      <c r="EN61" s="93"/>
      <c r="EO61" s="93"/>
      <c r="EP61" s="93"/>
      <c r="EQ61" s="93"/>
      <c r="ER61" s="93"/>
      <c r="ES61" s="93"/>
      <c r="ET61" s="93"/>
      <c r="EU61" s="93"/>
      <c r="EV61" s="93"/>
      <c r="EW61" s="93"/>
      <c r="EX61" s="93"/>
      <c r="EY61" s="93"/>
      <c r="EZ61" s="93"/>
      <c r="FA61" s="93"/>
      <c r="FB61" s="93"/>
      <c r="FC61" s="93"/>
      <c r="FD61" s="93"/>
      <c r="FE61" s="93"/>
      <c r="FF61" s="93"/>
      <c r="FG61" s="93"/>
      <c r="FH61" s="93"/>
      <c r="FI61" s="93"/>
      <c r="FJ61" s="93"/>
      <c r="FK61" s="93"/>
      <c r="FL61" s="93"/>
      <c r="FM61" s="93"/>
      <c r="FN61" s="93"/>
      <c r="FO61" s="93"/>
      <c r="FP61" s="93"/>
      <c r="FQ61" s="93"/>
      <c r="FR61" s="93"/>
      <c r="FS61" s="93"/>
      <c r="FT61" s="93"/>
      <c r="FU61" s="93"/>
      <c r="FV61" s="93"/>
      <c r="FW61" s="93"/>
      <c r="FX61" s="93"/>
      <c r="FY61" s="93"/>
      <c r="FZ61" s="93"/>
      <c r="GA61" s="93"/>
      <c r="GB61" s="93"/>
      <c r="GC61" s="93"/>
      <c r="GD61" s="93"/>
      <c r="GE61" s="93"/>
      <c r="GF61" s="93"/>
      <c r="GG61" s="93"/>
      <c r="GH61" s="93"/>
      <c r="GI61" s="93"/>
      <c r="GJ61" s="93"/>
      <c r="GK61" s="93"/>
      <c r="GL61" s="93"/>
      <c r="GM61" s="93"/>
      <c r="GN61" s="93"/>
      <c r="GO61" s="93"/>
      <c r="GP61" s="93"/>
      <c r="GQ61" s="93"/>
      <c r="GR61" s="93"/>
      <c r="GS61" s="93"/>
      <c r="GT61" s="93"/>
      <c r="GU61" s="93"/>
      <c r="GV61" s="93"/>
      <c r="GW61" s="93"/>
      <c r="GX61" s="93"/>
      <c r="GY61" s="93"/>
      <c r="GZ61" s="93"/>
      <c r="HA61" s="93"/>
      <c r="HB61" s="93"/>
      <c r="HC61" s="93"/>
      <c r="HD61" s="93"/>
      <c r="HE61" s="93"/>
      <c r="HF61" s="93"/>
      <c r="HG61" s="93"/>
      <c r="HH61" s="93"/>
      <c r="HI61" s="93"/>
      <c r="HJ61" s="93"/>
      <c r="HK61" s="93"/>
      <c r="HL61" s="93"/>
      <c r="HM61" s="93"/>
      <c r="HN61" s="93"/>
      <c r="HO61" s="93"/>
      <c r="HP61" s="93"/>
      <c r="HQ61" s="93"/>
      <c r="HR61" s="93"/>
      <c r="HS61" s="93"/>
      <c r="HT61" s="93"/>
      <c r="HU61" s="93"/>
      <c r="HV61" s="93"/>
      <c r="HW61" s="93"/>
      <c r="HX61" s="93"/>
      <c r="HY61" s="93"/>
      <c r="HZ61" s="93"/>
      <c r="IA61" s="93"/>
      <c r="IB61" s="93"/>
      <c r="IC61" s="93"/>
      <c r="ID61" s="93"/>
      <c r="IE61" s="93"/>
      <c r="IF61" s="93"/>
      <c r="IG61" s="93"/>
      <c r="IH61" s="93"/>
      <c r="II61" s="93"/>
      <c r="IJ61" s="93"/>
      <c r="IK61" s="93"/>
      <c r="IL61" s="93"/>
      <c r="IM61" s="93"/>
      <c r="IN61" s="93"/>
      <c r="IO61" s="93"/>
      <c r="IP61" s="93"/>
      <c r="IQ61" s="93"/>
      <c r="IR61" s="93"/>
      <c r="IS61" s="93"/>
      <c r="IT61" s="93"/>
      <c r="IU61" s="93"/>
      <c r="IV61" s="93"/>
      <c r="IW61" s="93"/>
      <c r="IX61" s="93"/>
      <c r="IY61" s="93"/>
      <c r="IZ61" s="93"/>
      <c r="JA61" s="93"/>
      <c r="JB61" s="93"/>
      <c r="JC61" s="93"/>
      <c r="JD61" s="93"/>
      <c r="JE61" s="93"/>
      <c r="JF61" s="93"/>
      <c r="JG61" s="93"/>
      <c r="JH61" s="93"/>
      <c r="JI61" s="93"/>
      <c r="JJ61" s="93"/>
      <c r="JK61" s="93"/>
      <c r="JL61" s="93"/>
      <c r="JM61" s="93"/>
      <c r="JN61" s="93"/>
      <c r="JO61" s="93"/>
      <c r="JP61" s="93"/>
      <c r="JQ61" s="93"/>
      <c r="JR61" s="93"/>
      <c r="JS61" s="93"/>
      <c r="JT61" s="93"/>
      <c r="JU61" s="93"/>
      <c r="JV61" s="93"/>
      <c r="JW61" s="93"/>
      <c r="JX61" s="93"/>
      <c r="JY61" s="93"/>
      <c r="JZ61" s="93"/>
      <c r="KA61" s="93"/>
      <c r="KB61" s="93"/>
      <c r="KC61" s="93"/>
      <c r="KD61" s="93"/>
      <c r="KE61" s="93"/>
      <c r="KF61" s="93"/>
      <c r="KG61" s="93"/>
      <c r="KH61" s="93"/>
      <c r="KI61" s="93"/>
      <c r="KJ61" s="93"/>
      <c r="KK61" s="93"/>
      <c r="KL61" s="93"/>
      <c r="KM61" s="93"/>
      <c r="KN61" s="93"/>
      <c r="KO61" s="93"/>
      <c r="KP61" s="93"/>
      <c r="KQ61" s="93"/>
      <c r="KR61" s="93"/>
      <c r="KS61" s="93"/>
      <c r="KT61" s="93"/>
      <c r="KU61" s="93"/>
      <c r="KV61" s="93"/>
      <c r="KW61" s="93"/>
      <c r="KX61" s="93"/>
      <c r="KY61" s="93"/>
      <c r="KZ61" s="93"/>
      <c r="LA61" s="93"/>
      <c r="LB61" s="93"/>
      <c r="LC61" s="93"/>
      <c r="LD61" s="93"/>
      <c r="LE61" s="93"/>
      <c r="LF61" s="93"/>
      <c r="LG61" s="93"/>
      <c r="LH61" s="93"/>
      <c r="LI61" s="93"/>
      <c r="LJ61" s="93"/>
      <c r="LK61" s="93"/>
      <c r="LL61" s="93"/>
      <c r="LM61" s="93"/>
      <c r="LN61" s="93"/>
      <c r="LO61" s="93"/>
      <c r="LP61" s="93"/>
      <c r="LQ61" s="93"/>
      <c r="LR61" s="93"/>
      <c r="LS61" s="93"/>
      <c r="LT61" s="93"/>
      <c r="LU61" s="93"/>
      <c r="LV61" s="93"/>
      <c r="LW61" s="93"/>
      <c r="LX61" s="93"/>
      <c r="LY61" s="93"/>
      <c r="LZ61" s="93"/>
      <c r="MA61" s="93"/>
      <c r="MB61" s="93"/>
      <c r="MC61" s="93"/>
      <c r="MD61" s="93"/>
      <c r="ME61" s="93"/>
      <c r="MF61" s="93"/>
      <c r="MG61" s="93"/>
      <c r="MH61" s="93"/>
      <c r="MI61" s="93"/>
      <c r="MJ61" s="93"/>
      <c r="MK61" s="93"/>
      <c r="ML61" s="93"/>
      <c r="MM61" s="93"/>
      <c r="MN61" s="93"/>
      <c r="MO61" s="93"/>
      <c r="MP61" s="93"/>
      <c r="MQ61" s="93"/>
      <c r="MR61" s="93"/>
      <c r="MS61" s="93"/>
      <c r="MT61" s="93"/>
      <c r="MU61" s="93"/>
      <c r="MV61" s="93"/>
      <c r="MW61" s="93"/>
      <c r="MX61" s="93"/>
      <c r="MY61" s="93"/>
      <c r="MZ61" s="93"/>
      <c r="NA61" s="93"/>
      <c r="NB61" s="93"/>
      <c r="NC61" s="93"/>
      <c r="ND61" s="93"/>
      <c r="NE61" s="93"/>
      <c r="NF61" s="93"/>
      <c r="NG61" s="93"/>
      <c r="NH61" s="93"/>
      <c r="NI61" s="93"/>
      <c r="NJ61" s="93"/>
      <c r="NK61" s="93"/>
      <c r="NL61" s="93"/>
      <c r="NM61" s="93"/>
      <c r="NN61" s="93"/>
      <c r="NO61" s="93"/>
      <c r="NP61" s="93"/>
      <c r="NQ61" s="93"/>
      <c r="NR61" s="93"/>
      <c r="NS61" s="93"/>
      <c r="NT61" s="93"/>
      <c r="NU61" s="93"/>
      <c r="NV61" s="93"/>
      <c r="NW61" s="93"/>
      <c r="NX61" s="93"/>
      <c r="NY61" s="93"/>
      <c r="NZ61" s="93"/>
      <c r="OA61" s="93"/>
      <c r="OB61" s="93"/>
      <c r="OC61" s="93"/>
      <c r="OD61" s="93"/>
      <c r="OE61" s="93"/>
      <c r="OF61" s="93"/>
      <c r="OG61" s="93"/>
      <c r="OH61" s="93"/>
      <c r="OI61" s="93"/>
      <c r="OJ61" s="93"/>
      <c r="OK61" s="93"/>
      <c r="OL61" s="93"/>
      <c r="OM61" s="93"/>
      <c r="ON61" s="93"/>
      <c r="OO61" s="93"/>
      <c r="OP61" s="93"/>
      <c r="OQ61" s="93"/>
      <c r="OR61" s="93"/>
      <c r="OS61" s="93"/>
      <c r="OT61" s="93"/>
      <c r="OU61" s="93"/>
      <c r="OV61" s="93"/>
      <c r="OW61" s="93"/>
      <c r="OX61" s="93"/>
      <c r="OY61" s="93"/>
      <c r="OZ61" s="93"/>
      <c r="PA61" s="93"/>
      <c r="PB61" s="93"/>
      <c r="PC61" s="93"/>
      <c r="PD61" s="93"/>
      <c r="PE61" s="93"/>
      <c r="PF61" s="93"/>
      <c r="PG61" s="93"/>
      <c r="PH61" s="93"/>
      <c r="PI61" s="93"/>
      <c r="PJ61" s="93"/>
      <c r="PK61" s="93"/>
      <c r="PL61" s="93"/>
      <c r="PM61" s="93"/>
      <c r="PN61" s="93"/>
      <c r="PO61" s="93"/>
      <c r="PP61" s="93"/>
      <c r="PQ61" s="93"/>
      <c r="PR61" s="93"/>
      <c r="PS61" s="93"/>
      <c r="PT61" s="93"/>
      <c r="PU61" s="93"/>
      <c r="PV61" s="93"/>
      <c r="PW61" s="93"/>
      <c r="PX61" s="93"/>
      <c r="PY61" s="93"/>
      <c r="PZ61" s="93"/>
      <c r="QA61" s="93"/>
      <c r="QB61" s="93"/>
      <c r="QC61" s="93"/>
      <c r="QD61" s="93"/>
      <c r="QE61" s="93"/>
      <c r="QF61" s="93"/>
      <c r="QG61" s="93"/>
      <c r="QH61" s="93"/>
      <c r="QI61" s="93"/>
      <c r="QJ61" s="93"/>
      <c r="QK61" s="93"/>
      <c r="QL61" s="93"/>
      <c r="QM61" s="93"/>
      <c r="QN61" s="93"/>
      <c r="QO61" s="93"/>
      <c r="QP61" s="93"/>
      <c r="QQ61" s="93"/>
      <c r="QR61" s="93"/>
      <c r="QS61" s="93"/>
      <c r="QT61" s="93"/>
      <c r="QU61" s="93"/>
      <c r="QV61" s="93"/>
      <c r="QW61" s="93"/>
      <c r="QX61" s="93"/>
      <c r="QY61" s="93"/>
      <c r="QZ61" s="93"/>
      <c r="RA61" s="93"/>
      <c r="RB61" s="93"/>
      <c r="RC61" s="93"/>
      <c r="RD61" s="93"/>
      <c r="RE61" s="93"/>
      <c r="RF61" s="93"/>
      <c r="RG61" s="93"/>
      <c r="RH61" s="93"/>
      <c r="RI61" s="93"/>
      <c r="RJ61" s="93"/>
      <c r="RK61" s="93"/>
      <c r="RL61" s="93"/>
      <c r="RM61" s="93"/>
      <c r="RN61" s="93"/>
      <c r="RO61" s="93"/>
      <c r="RP61" s="93"/>
      <c r="RQ61" s="93"/>
      <c r="RR61" s="93"/>
      <c r="RS61" s="93"/>
      <c r="RT61" s="93"/>
      <c r="RU61" s="93"/>
      <c r="RV61" s="93"/>
      <c r="RW61" s="93"/>
      <c r="RX61" s="93"/>
      <c r="RY61" s="93"/>
      <c r="RZ61" s="93"/>
      <c r="SA61" s="93"/>
      <c r="SB61" s="93"/>
      <c r="SC61" s="93"/>
      <c r="SD61" s="93"/>
      <c r="SE61" s="93"/>
      <c r="SF61" s="93"/>
      <c r="SG61" s="93"/>
      <c r="SH61" s="93"/>
      <c r="SI61" s="93"/>
      <c r="SJ61" s="93"/>
      <c r="SK61" s="93"/>
      <c r="SL61" s="93"/>
      <c r="SM61" s="93"/>
      <c r="SN61" s="93"/>
      <c r="SO61" s="93"/>
      <c r="SP61" s="93"/>
      <c r="SQ61" s="93"/>
      <c r="SR61" s="93"/>
      <c r="SS61" s="93"/>
      <c r="ST61" s="93"/>
      <c r="SU61" s="93"/>
      <c r="SV61" s="93"/>
      <c r="SW61" s="93"/>
      <c r="SX61" s="93"/>
      <c r="SY61" s="93"/>
      <c r="SZ61" s="93"/>
      <c r="TA61" s="93"/>
      <c r="TB61" s="93"/>
      <c r="TC61" s="93"/>
      <c r="TD61" s="93"/>
      <c r="TE61" s="93"/>
      <c r="TF61" s="93"/>
      <c r="TG61" s="93"/>
      <c r="TH61" s="93"/>
      <c r="TI61" s="93"/>
      <c r="TJ61" s="93"/>
      <c r="TK61" s="93"/>
      <c r="TL61" s="93"/>
      <c r="TM61" s="93"/>
      <c r="TN61" s="93"/>
      <c r="TO61" s="93"/>
      <c r="TP61" s="93"/>
      <c r="TQ61" s="93"/>
      <c r="TR61" s="93"/>
      <c r="TS61" s="93"/>
      <c r="TT61" s="93"/>
      <c r="TU61" s="93"/>
      <c r="TV61" s="93"/>
      <c r="TW61" s="93"/>
      <c r="TX61" s="93"/>
      <c r="TY61" s="93"/>
      <c r="TZ61" s="93"/>
      <c r="UA61" s="93"/>
      <c r="UB61" s="93"/>
      <c r="UC61" s="93"/>
      <c r="UD61" s="93"/>
      <c r="UE61" s="93"/>
      <c r="UF61" s="93"/>
      <c r="UG61" s="93"/>
      <c r="UH61" s="93"/>
      <c r="UI61" s="93"/>
      <c r="UJ61" s="93"/>
      <c r="UK61" s="93"/>
      <c r="UL61" s="93"/>
      <c r="UM61" s="93"/>
      <c r="UN61" s="93"/>
      <c r="UO61" s="93"/>
      <c r="UP61" s="93"/>
      <c r="UQ61" s="93"/>
      <c r="UR61" s="93"/>
      <c r="US61" s="93"/>
      <c r="UT61" s="93"/>
      <c r="UU61" s="93"/>
      <c r="UV61" s="93"/>
      <c r="UW61" s="93"/>
      <c r="UX61" s="93"/>
      <c r="UY61" s="93"/>
      <c r="UZ61" s="93"/>
      <c r="VA61" s="93"/>
      <c r="VB61" s="93"/>
      <c r="VC61" s="93"/>
      <c r="VD61" s="93"/>
      <c r="VE61" s="93"/>
      <c r="VF61" s="93"/>
      <c r="VG61" s="93"/>
      <c r="VH61" s="93"/>
      <c r="VI61" s="93"/>
      <c r="VJ61" s="93"/>
      <c r="VK61" s="93"/>
      <c r="VL61" s="93"/>
      <c r="VM61" s="93"/>
      <c r="VN61" s="93"/>
      <c r="VO61" s="93"/>
      <c r="VP61" s="93"/>
      <c r="VQ61" s="93"/>
      <c r="VR61" s="93"/>
      <c r="VS61" s="93"/>
      <c r="VT61" s="93"/>
      <c r="VU61" s="93"/>
      <c r="VV61" s="93"/>
      <c r="VW61" s="93"/>
      <c r="VX61" s="93"/>
      <c r="VY61" s="93"/>
      <c r="VZ61" s="93"/>
      <c r="WA61" s="93"/>
      <c r="WB61" s="93"/>
      <c r="WC61" s="93"/>
      <c r="WD61" s="93"/>
      <c r="WE61" s="93"/>
      <c r="WF61" s="93"/>
      <c r="WG61" s="93"/>
      <c r="WH61" s="93"/>
      <c r="WI61" s="93"/>
      <c r="WJ61" s="93"/>
      <c r="WK61" s="93"/>
      <c r="WL61" s="93"/>
      <c r="WM61" s="93"/>
      <c r="WN61" s="93"/>
      <c r="WO61" s="93"/>
      <c r="WP61" s="93"/>
      <c r="WQ61" s="93"/>
      <c r="WR61" s="93"/>
      <c r="WS61" s="93"/>
      <c r="WT61" s="93"/>
      <c r="WU61" s="93"/>
      <c r="WV61" s="93"/>
      <c r="WW61" s="93"/>
      <c r="WX61" s="93"/>
      <c r="WY61" s="93"/>
      <c r="WZ61" s="93"/>
      <c r="XA61" s="93"/>
      <c r="XB61" s="93"/>
      <c r="XC61" s="93"/>
      <c r="XD61" s="93"/>
      <c r="XE61" s="93"/>
      <c r="XF61" s="93"/>
      <c r="XG61" s="93"/>
      <c r="XH61" s="93"/>
      <c r="XI61" s="93"/>
      <c r="XJ61" s="93"/>
      <c r="XK61" s="93"/>
      <c r="XL61" s="93"/>
      <c r="XM61" s="93"/>
      <c r="XN61" s="93"/>
      <c r="XO61" s="93"/>
      <c r="XP61" s="93"/>
      <c r="XQ61" s="93"/>
      <c r="XR61" s="93"/>
      <c r="XS61" s="93"/>
      <c r="XT61" s="93"/>
      <c r="XU61" s="93"/>
      <c r="XV61" s="93"/>
      <c r="XW61" s="93"/>
      <c r="XX61" s="93"/>
      <c r="XY61" s="93"/>
      <c r="XZ61" s="93"/>
      <c r="YA61" s="93"/>
      <c r="YB61" s="93"/>
      <c r="YC61" s="93"/>
      <c r="YD61" s="93"/>
      <c r="YE61" s="93"/>
      <c r="YF61" s="93"/>
      <c r="YG61" s="93"/>
      <c r="YH61" s="93"/>
      <c r="YI61" s="93"/>
      <c r="YJ61" s="93"/>
      <c r="YK61" s="93"/>
      <c r="YL61" s="93"/>
      <c r="YM61" s="93"/>
      <c r="YN61" s="93"/>
      <c r="YO61" s="93"/>
      <c r="YP61" s="93"/>
      <c r="YQ61" s="93"/>
      <c r="YR61" s="93"/>
      <c r="YS61" s="93"/>
      <c r="YT61" s="93"/>
      <c r="YU61" s="93"/>
      <c r="YV61" s="93"/>
      <c r="YW61" s="93"/>
      <c r="YX61" s="93"/>
      <c r="YY61" s="93"/>
      <c r="YZ61" s="93"/>
      <c r="ZA61" s="93"/>
      <c r="ZB61" s="93"/>
      <c r="ZC61" s="93"/>
      <c r="ZD61" s="93"/>
      <c r="ZE61" s="93"/>
      <c r="ZF61" s="93"/>
      <c r="ZG61" s="93"/>
      <c r="ZH61" s="93"/>
      <c r="ZI61" s="93"/>
      <c r="ZJ61" s="93"/>
      <c r="ZK61" s="93"/>
      <c r="ZL61" s="93"/>
      <c r="ZM61" s="93"/>
      <c r="ZN61" s="93"/>
      <c r="ZO61" s="93"/>
      <c r="ZP61" s="93"/>
      <c r="ZQ61" s="93"/>
      <c r="ZR61" s="93"/>
      <c r="ZS61" s="93"/>
      <c r="ZT61" s="93"/>
      <c r="ZU61" s="93"/>
      <c r="ZV61" s="93"/>
      <c r="ZW61" s="93"/>
      <c r="ZX61" s="93"/>
      <c r="ZY61" s="93"/>
      <c r="ZZ61" s="93"/>
    </row>
    <row r="62" spans="1:702" ht="15.95" hidden="1" customHeight="1" x14ac:dyDescent="0.25">
      <c r="A62" s="92">
        <v>75090</v>
      </c>
      <c r="B62" s="92" t="s">
        <v>360</v>
      </c>
      <c r="C62" s="121" t="s">
        <v>354</v>
      </c>
      <c r="D62" s="92">
        <v>7</v>
      </c>
      <c r="E62" s="92">
        <v>3</v>
      </c>
      <c r="F62" s="92" t="s">
        <v>341</v>
      </c>
      <c r="G62" s="92">
        <v>912</v>
      </c>
      <c r="H62" s="92">
        <v>11461</v>
      </c>
      <c r="I62" s="92" t="s">
        <v>361</v>
      </c>
      <c r="J62" s="92">
        <v>312</v>
      </c>
      <c r="K62" s="92" t="s">
        <v>84</v>
      </c>
      <c r="L62" s="93">
        <v>4200</v>
      </c>
      <c r="M62" s="93">
        <v>4200</v>
      </c>
      <c r="N62" s="93">
        <v>0</v>
      </c>
      <c r="O62" s="93">
        <v>4200</v>
      </c>
      <c r="P62" s="93">
        <v>4200</v>
      </c>
      <c r="Q62" s="93">
        <v>0</v>
      </c>
      <c r="R62" s="94">
        <v>1</v>
      </c>
      <c r="S62" s="93">
        <v>0</v>
      </c>
      <c r="T62" s="93">
        <v>0</v>
      </c>
      <c r="U62" s="94">
        <v>0</v>
      </c>
      <c r="V62" s="93">
        <v>0</v>
      </c>
      <c r="W62" s="93">
        <v>0</v>
      </c>
      <c r="X62" s="94">
        <v>0</v>
      </c>
      <c r="Y62" s="93">
        <v>0</v>
      </c>
      <c r="Z62" s="93">
        <v>0</v>
      </c>
      <c r="AA62" s="94">
        <v>0</v>
      </c>
      <c r="AB62" s="93">
        <v>0</v>
      </c>
      <c r="AC62" s="93">
        <v>0</v>
      </c>
      <c r="AD62" s="94">
        <v>0</v>
      </c>
      <c r="AE62" s="93">
        <v>0</v>
      </c>
      <c r="AF62" s="93">
        <v>0</v>
      </c>
      <c r="AG62" s="94">
        <v>0</v>
      </c>
      <c r="AH62" s="93">
        <v>0</v>
      </c>
      <c r="AI62" s="93">
        <v>0</v>
      </c>
      <c r="AJ62" s="94">
        <v>0</v>
      </c>
      <c r="AK62" s="93">
        <v>0</v>
      </c>
      <c r="AL62" s="93">
        <v>0</v>
      </c>
      <c r="AM62" s="94">
        <v>0</v>
      </c>
      <c r="AN62" s="93">
        <v>0</v>
      </c>
      <c r="AO62" s="93">
        <v>0</v>
      </c>
      <c r="AP62" s="94">
        <v>0</v>
      </c>
      <c r="AQ62" s="93">
        <v>0</v>
      </c>
      <c r="AR62" s="93">
        <v>0</v>
      </c>
      <c r="AS62" s="94">
        <v>0</v>
      </c>
      <c r="AT62" s="93">
        <v>0</v>
      </c>
      <c r="AU62" s="93">
        <v>0</v>
      </c>
      <c r="AV62" s="94">
        <v>0</v>
      </c>
      <c r="AW62" s="93">
        <v>0</v>
      </c>
      <c r="AX62" s="93">
        <v>0</v>
      </c>
      <c r="AY62" s="94">
        <v>0</v>
      </c>
      <c r="AZ62" s="93">
        <v>0</v>
      </c>
      <c r="BA62" s="93">
        <v>0</v>
      </c>
      <c r="BB62" s="94">
        <v>0</v>
      </c>
      <c r="BC62" s="93">
        <v>0</v>
      </c>
      <c r="BD62" s="93">
        <v>0</v>
      </c>
      <c r="BE62" s="94">
        <v>0</v>
      </c>
      <c r="BF62" s="93">
        <v>4200</v>
      </c>
      <c r="BG62" s="93">
        <v>4200</v>
      </c>
      <c r="BH62" s="94">
        <v>1</v>
      </c>
      <c r="BI62" s="93">
        <v>0</v>
      </c>
      <c r="BJ62" s="93">
        <v>0</v>
      </c>
      <c r="BK62" s="94">
        <v>0</v>
      </c>
      <c r="BL62" s="93">
        <v>0</v>
      </c>
      <c r="BM62" s="93">
        <v>0</v>
      </c>
      <c r="BN62" s="94">
        <v>0</v>
      </c>
      <c r="BO62" s="93">
        <v>0</v>
      </c>
      <c r="BP62" s="93">
        <v>0</v>
      </c>
      <c r="BQ62" s="94">
        <v>0</v>
      </c>
      <c r="BR62" s="93">
        <v>0</v>
      </c>
      <c r="BS62" s="93">
        <v>0</v>
      </c>
      <c r="BT62" s="94">
        <v>0</v>
      </c>
      <c r="BU62" s="93">
        <v>0</v>
      </c>
      <c r="BV62" s="93">
        <v>0</v>
      </c>
      <c r="BW62" s="94">
        <v>0</v>
      </c>
      <c r="BX62" s="93">
        <v>0</v>
      </c>
      <c r="BY62" s="93">
        <v>0</v>
      </c>
      <c r="BZ62" s="94">
        <v>0</v>
      </c>
      <c r="CA62" s="93">
        <v>0</v>
      </c>
      <c r="CB62" s="93">
        <v>0</v>
      </c>
      <c r="CC62" s="94">
        <v>0</v>
      </c>
      <c r="CD62" s="93">
        <v>0</v>
      </c>
      <c r="CE62" s="93">
        <v>0</v>
      </c>
      <c r="CF62" s="94">
        <v>0</v>
      </c>
      <c r="CG62" s="93">
        <v>0</v>
      </c>
      <c r="CH62" s="93">
        <v>0</v>
      </c>
      <c r="CI62" s="94">
        <v>0</v>
      </c>
      <c r="CJ62" s="93">
        <v>0</v>
      </c>
      <c r="CK62" s="93">
        <v>0</v>
      </c>
      <c r="CL62" s="94">
        <v>0</v>
      </c>
      <c r="CM62" s="93">
        <v>0</v>
      </c>
      <c r="CN62" s="93">
        <v>0</v>
      </c>
      <c r="CO62" s="94">
        <v>0</v>
      </c>
      <c r="CP62" s="93"/>
      <c r="CQ62" s="93"/>
      <c r="CR62" s="93"/>
      <c r="CS62" s="93"/>
      <c r="CT62" s="93"/>
      <c r="CU62" s="93"/>
      <c r="CV62" s="93"/>
      <c r="CW62" s="93"/>
      <c r="CX62" s="93"/>
      <c r="CY62" s="93"/>
      <c r="CZ62" s="93"/>
      <c r="DA62" s="93"/>
      <c r="DB62" s="93"/>
      <c r="DC62" s="93"/>
      <c r="DD62" s="93"/>
      <c r="DE62" s="93"/>
      <c r="DF62" s="93"/>
      <c r="DG62" s="93"/>
      <c r="DH62" s="93"/>
      <c r="DI62" s="93"/>
      <c r="DJ62" s="93"/>
      <c r="DK62" s="93"/>
      <c r="DL62" s="93"/>
      <c r="DM62" s="93"/>
      <c r="DN62" s="93"/>
      <c r="DO62" s="93"/>
      <c r="DP62" s="93"/>
      <c r="DQ62" s="93"/>
      <c r="DR62" s="93"/>
      <c r="DS62" s="93"/>
      <c r="DT62" s="93"/>
      <c r="DU62" s="93"/>
      <c r="DV62" s="93"/>
      <c r="DW62" s="93"/>
      <c r="DX62" s="93"/>
      <c r="DY62" s="93"/>
      <c r="DZ62" s="93"/>
      <c r="EA62" s="93"/>
      <c r="EB62" s="93"/>
      <c r="EC62" s="93"/>
      <c r="ED62" s="93"/>
      <c r="EE62" s="93"/>
      <c r="EF62" s="93"/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93"/>
      <c r="ET62" s="93"/>
      <c r="EU62" s="93"/>
      <c r="EV62" s="93"/>
      <c r="EW62" s="93"/>
      <c r="EX62" s="93"/>
      <c r="EY62" s="93"/>
      <c r="EZ62" s="93"/>
      <c r="FA62" s="93"/>
      <c r="FB62" s="93"/>
      <c r="FC62" s="93"/>
      <c r="FD62" s="93"/>
      <c r="FE62" s="93"/>
      <c r="FF62" s="93"/>
      <c r="FG62" s="93"/>
      <c r="FH62" s="93"/>
      <c r="FI62" s="93"/>
      <c r="FJ62" s="93"/>
      <c r="FK62" s="93"/>
      <c r="FL62" s="93"/>
      <c r="FM62" s="93"/>
      <c r="FN62" s="93"/>
      <c r="FO62" s="93"/>
      <c r="FP62" s="93"/>
      <c r="FQ62" s="93"/>
      <c r="FR62" s="93"/>
      <c r="FS62" s="93"/>
      <c r="FT62" s="93"/>
      <c r="FU62" s="93"/>
      <c r="FV62" s="93"/>
      <c r="FW62" s="93"/>
      <c r="FX62" s="93"/>
      <c r="FY62" s="93"/>
      <c r="FZ62" s="93"/>
      <c r="GA62" s="93"/>
      <c r="GB62" s="93"/>
      <c r="GC62" s="93"/>
      <c r="GD62" s="93"/>
      <c r="GE62" s="93"/>
      <c r="GF62" s="93"/>
      <c r="GG62" s="93"/>
      <c r="GH62" s="93"/>
      <c r="GI62" s="93"/>
      <c r="GJ62" s="93"/>
      <c r="GK62" s="93"/>
      <c r="GL62" s="93"/>
      <c r="GM62" s="93"/>
      <c r="GN62" s="93"/>
      <c r="GO62" s="93"/>
      <c r="GP62" s="93"/>
      <c r="GQ62" s="93"/>
      <c r="GR62" s="93"/>
      <c r="GS62" s="93"/>
      <c r="GT62" s="93"/>
      <c r="GU62" s="93"/>
      <c r="GV62" s="93"/>
      <c r="GW62" s="93"/>
      <c r="GX62" s="93"/>
      <c r="GY62" s="93"/>
      <c r="GZ62" s="93"/>
      <c r="HA62" s="93"/>
      <c r="HB62" s="93"/>
      <c r="HC62" s="93"/>
      <c r="HD62" s="93"/>
      <c r="HE62" s="93"/>
      <c r="HF62" s="93"/>
      <c r="HG62" s="93"/>
      <c r="HH62" s="93"/>
      <c r="HI62" s="93"/>
      <c r="HJ62" s="93"/>
      <c r="HK62" s="93"/>
      <c r="HL62" s="93"/>
      <c r="HM62" s="93"/>
      <c r="HN62" s="93"/>
      <c r="HO62" s="93"/>
      <c r="HP62" s="93"/>
      <c r="HQ62" s="93"/>
      <c r="HR62" s="93"/>
      <c r="HS62" s="93"/>
      <c r="HT62" s="93"/>
      <c r="HU62" s="93"/>
      <c r="HV62" s="93"/>
      <c r="HW62" s="93"/>
      <c r="HX62" s="93"/>
      <c r="HY62" s="93"/>
      <c r="HZ62" s="93"/>
      <c r="IA62" s="93"/>
      <c r="IB62" s="93"/>
      <c r="IC62" s="93"/>
      <c r="ID62" s="93"/>
      <c r="IE62" s="93"/>
      <c r="IF62" s="93"/>
      <c r="IG62" s="93"/>
      <c r="IH62" s="93"/>
      <c r="II62" s="93"/>
      <c r="IJ62" s="93"/>
      <c r="IK62" s="93"/>
      <c r="IL62" s="93"/>
      <c r="IM62" s="93"/>
      <c r="IN62" s="93"/>
      <c r="IO62" s="93"/>
      <c r="IP62" s="93"/>
      <c r="IQ62" s="93"/>
      <c r="IR62" s="93"/>
      <c r="IS62" s="93"/>
      <c r="IT62" s="93"/>
      <c r="IU62" s="93"/>
      <c r="IV62" s="93"/>
      <c r="IW62" s="93"/>
      <c r="IX62" s="93"/>
      <c r="IY62" s="93"/>
      <c r="IZ62" s="93"/>
      <c r="JA62" s="93"/>
      <c r="JB62" s="93"/>
      <c r="JC62" s="93"/>
      <c r="JD62" s="93"/>
      <c r="JE62" s="93"/>
      <c r="JF62" s="93"/>
      <c r="JG62" s="93"/>
      <c r="JH62" s="93"/>
      <c r="JI62" s="93"/>
      <c r="JJ62" s="93"/>
      <c r="JK62" s="93"/>
      <c r="JL62" s="93"/>
      <c r="JM62" s="93"/>
      <c r="JN62" s="93"/>
      <c r="JO62" s="93"/>
      <c r="JP62" s="93"/>
      <c r="JQ62" s="93"/>
      <c r="JR62" s="93"/>
      <c r="JS62" s="93"/>
      <c r="JT62" s="93"/>
      <c r="JU62" s="93"/>
      <c r="JV62" s="93"/>
      <c r="JW62" s="93"/>
      <c r="JX62" s="93"/>
      <c r="JY62" s="93"/>
      <c r="JZ62" s="93"/>
      <c r="KA62" s="93"/>
      <c r="KB62" s="93"/>
      <c r="KC62" s="93"/>
      <c r="KD62" s="93"/>
      <c r="KE62" s="93"/>
      <c r="KF62" s="93"/>
      <c r="KG62" s="93"/>
      <c r="KH62" s="93"/>
      <c r="KI62" s="93"/>
      <c r="KJ62" s="93"/>
      <c r="KK62" s="93"/>
      <c r="KL62" s="93"/>
      <c r="KM62" s="93"/>
      <c r="KN62" s="93"/>
      <c r="KO62" s="93"/>
      <c r="KP62" s="93"/>
      <c r="KQ62" s="93"/>
      <c r="KR62" s="93"/>
      <c r="KS62" s="93"/>
      <c r="KT62" s="93"/>
      <c r="KU62" s="93"/>
      <c r="KV62" s="93"/>
      <c r="KW62" s="93"/>
      <c r="KX62" s="93"/>
      <c r="KY62" s="93"/>
      <c r="KZ62" s="93"/>
      <c r="LA62" s="93"/>
      <c r="LB62" s="93"/>
      <c r="LC62" s="93"/>
      <c r="LD62" s="93"/>
      <c r="LE62" s="93"/>
      <c r="LF62" s="93"/>
      <c r="LG62" s="93"/>
      <c r="LH62" s="93"/>
      <c r="LI62" s="93"/>
      <c r="LJ62" s="93"/>
      <c r="LK62" s="93"/>
      <c r="LL62" s="93"/>
      <c r="LM62" s="93"/>
      <c r="LN62" s="93"/>
      <c r="LO62" s="93"/>
      <c r="LP62" s="93"/>
      <c r="LQ62" s="93"/>
      <c r="LR62" s="93"/>
      <c r="LS62" s="93"/>
      <c r="LT62" s="93"/>
      <c r="LU62" s="93"/>
      <c r="LV62" s="93"/>
      <c r="LW62" s="93"/>
      <c r="LX62" s="93"/>
      <c r="LY62" s="93"/>
      <c r="LZ62" s="93"/>
      <c r="MA62" s="93"/>
      <c r="MB62" s="93"/>
      <c r="MC62" s="93"/>
      <c r="MD62" s="93"/>
      <c r="ME62" s="93"/>
      <c r="MF62" s="93"/>
      <c r="MG62" s="93"/>
      <c r="MH62" s="93"/>
      <c r="MI62" s="93"/>
      <c r="MJ62" s="93"/>
      <c r="MK62" s="93"/>
      <c r="ML62" s="93"/>
      <c r="MM62" s="93"/>
      <c r="MN62" s="93"/>
      <c r="MO62" s="93"/>
      <c r="MP62" s="93"/>
      <c r="MQ62" s="93"/>
      <c r="MR62" s="93"/>
      <c r="MS62" s="93"/>
      <c r="MT62" s="93"/>
      <c r="MU62" s="93"/>
      <c r="MV62" s="93"/>
      <c r="MW62" s="93"/>
      <c r="MX62" s="93"/>
      <c r="MY62" s="93"/>
      <c r="MZ62" s="93"/>
      <c r="NA62" s="93"/>
      <c r="NB62" s="93"/>
      <c r="NC62" s="93"/>
      <c r="ND62" s="93"/>
      <c r="NE62" s="93"/>
      <c r="NF62" s="93"/>
      <c r="NG62" s="93"/>
      <c r="NH62" s="93"/>
      <c r="NI62" s="93"/>
      <c r="NJ62" s="93"/>
      <c r="NK62" s="93"/>
      <c r="NL62" s="93"/>
      <c r="NM62" s="93"/>
      <c r="NN62" s="93"/>
      <c r="NO62" s="93"/>
      <c r="NP62" s="93"/>
      <c r="NQ62" s="93"/>
      <c r="NR62" s="93"/>
      <c r="NS62" s="93"/>
      <c r="NT62" s="93"/>
      <c r="NU62" s="93"/>
      <c r="NV62" s="93"/>
      <c r="NW62" s="93"/>
      <c r="NX62" s="93"/>
      <c r="NY62" s="93"/>
      <c r="NZ62" s="93"/>
      <c r="OA62" s="93"/>
      <c r="OB62" s="93"/>
      <c r="OC62" s="93"/>
      <c r="OD62" s="93"/>
      <c r="OE62" s="93"/>
      <c r="OF62" s="93"/>
      <c r="OG62" s="93"/>
      <c r="OH62" s="93"/>
      <c r="OI62" s="93"/>
      <c r="OJ62" s="93"/>
      <c r="OK62" s="93"/>
      <c r="OL62" s="93"/>
      <c r="OM62" s="93"/>
      <c r="ON62" s="93"/>
      <c r="OO62" s="93"/>
      <c r="OP62" s="93"/>
      <c r="OQ62" s="93"/>
      <c r="OR62" s="93"/>
      <c r="OS62" s="93"/>
      <c r="OT62" s="93"/>
      <c r="OU62" s="93"/>
      <c r="OV62" s="93"/>
      <c r="OW62" s="93"/>
      <c r="OX62" s="93"/>
      <c r="OY62" s="93"/>
      <c r="OZ62" s="93"/>
      <c r="PA62" s="93"/>
      <c r="PB62" s="93"/>
      <c r="PC62" s="93"/>
      <c r="PD62" s="93"/>
      <c r="PE62" s="93"/>
      <c r="PF62" s="93"/>
      <c r="PG62" s="93"/>
      <c r="PH62" s="93"/>
      <c r="PI62" s="93"/>
      <c r="PJ62" s="93"/>
      <c r="PK62" s="93"/>
      <c r="PL62" s="93"/>
      <c r="PM62" s="93"/>
      <c r="PN62" s="93"/>
      <c r="PO62" s="93"/>
      <c r="PP62" s="93"/>
      <c r="PQ62" s="93"/>
      <c r="PR62" s="93"/>
      <c r="PS62" s="93"/>
      <c r="PT62" s="93"/>
      <c r="PU62" s="93"/>
      <c r="PV62" s="93"/>
      <c r="PW62" s="93"/>
      <c r="PX62" s="93"/>
      <c r="PY62" s="93"/>
      <c r="PZ62" s="93"/>
      <c r="QA62" s="93"/>
      <c r="QB62" s="93"/>
      <c r="QC62" s="93"/>
      <c r="QD62" s="93"/>
      <c r="QE62" s="93"/>
      <c r="QF62" s="93"/>
      <c r="QG62" s="93"/>
      <c r="QH62" s="93"/>
      <c r="QI62" s="93"/>
      <c r="QJ62" s="93"/>
      <c r="QK62" s="93"/>
      <c r="QL62" s="93"/>
      <c r="QM62" s="93"/>
      <c r="QN62" s="93"/>
      <c r="QO62" s="93"/>
      <c r="QP62" s="93"/>
      <c r="QQ62" s="93"/>
      <c r="QR62" s="93"/>
      <c r="QS62" s="93"/>
      <c r="QT62" s="93"/>
      <c r="QU62" s="93"/>
      <c r="QV62" s="93"/>
      <c r="QW62" s="93"/>
      <c r="QX62" s="93"/>
      <c r="QY62" s="93"/>
      <c r="QZ62" s="93"/>
      <c r="RA62" s="93"/>
      <c r="RB62" s="93"/>
      <c r="RC62" s="93"/>
      <c r="RD62" s="93"/>
      <c r="RE62" s="93"/>
      <c r="RF62" s="93"/>
      <c r="RG62" s="93"/>
      <c r="RH62" s="93"/>
      <c r="RI62" s="93"/>
      <c r="RJ62" s="93"/>
      <c r="RK62" s="93"/>
      <c r="RL62" s="93"/>
      <c r="RM62" s="93"/>
      <c r="RN62" s="93"/>
      <c r="RO62" s="93"/>
      <c r="RP62" s="93"/>
      <c r="RQ62" s="93"/>
      <c r="RR62" s="93"/>
      <c r="RS62" s="93"/>
      <c r="RT62" s="93"/>
      <c r="RU62" s="93"/>
      <c r="RV62" s="93"/>
      <c r="RW62" s="93"/>
      <c r="RX62" s="93"/>
      <c r="RY62" s="93"/>
      <c r="RZ62" s="93"/>
      <c r="SA62" s="93"/>
      <c r="SB62" s="93"/>
      <c r="SC62" s="93"/>
      <c r="SD62" s="93"/>
      <c r="SE62" s="93"/>
      <c r="SF62" s="93"/>
      <c r="SG62" s="93"/>
      <c r="SH62" s="93"/>
      <c r="SI62" s="93"/>
      <c r="SJ62" s="93"/>
      <c r="SK62" s="93"/>
      <c r="SL62" s="93"/>
      <c r="SM62" s="93"/>
      <c r="SN62" s="93"/>
      <c r="SO62" s="93"/>
      <c r="SP62" s="93"/>
      <c r="SQ62" s="93"/>
      <c r="SR62" s="93"/>
      <c r="SS62" s="93"/>
      <c r="ST62" s="93"/>
      <c r="SU62" s="93"/>
      <c r="SV62" s="93"/>
      <c r="SW62" s="93"/>
      <c r="SX62" s="93"/>
      <c r="SY62" s="93"/>
      <c r="SZ62" s="93"/>
      <c r="TA62" s="93"/>
      <c r="TB62" s="93"/>
      <c r="TC62" s="93"/>
      <c r="TD62" s="93"/>
      <c r="TE62" s="93"/>
      <c r="TF62" s="93"/>
      <c r="TG62" s="93"/>
      <c r="TH62" s="93"/>
      <c r="TI62" s="93"/>
      <c r="TJ62" s="93"/>
      <c r="TK62" s="93"/>
      <c r="TL62" s="93"/>
      <c r="TM62" s="93"/>
      <c r="TN62" s="93"/>
      <c r="TO62" s="93"/>
      <c r="TP62" s="93"/>
      <c r="TQ62" s="93"/>
      <c r="TR62" s="93"/>
      <c r="TS62" s="93"/>
      <c r="TT62" s="93"/>
      <c r="TU62" s="93"/>
      <c r="TV62" s="93"/>
      <c r="TW62" s="93"/>
      <c r="TX62" s="93"/>
      <c r="TY62" s="93"/>
      <c r="TZ62" s="93"/>
      <c r="UA62" s="93"/>
      <c r="UB62" s="93"/>
      <c r="UC62" s="93"/>
      <c r="UD62" s="93"/>
      <c r="UE62" s="93"/>
      <c r="UF62" s="93"/>
      <c r="UG62" s="93"/>
      <c r="UH62" s="93"/>
      <c r="UI62" s="93"/>
      <c r="UJ62" s="93"/>
      <c r="UK62" s="93"/>
      <c r="UL62" s="93"/>
      <c r="UM62" s="93"/>
      <c r="UN62" s="93"/>
      <c r="UO62" s="93"/>
      <c r="UP62" s="93"/>
      <c r="UQ62" s="93"/>
      <c r="UR62" s="93"/>
      <c r="US62" s="93"/>
      <c r="UT62" s="93"/>
      <c r="UU62" s="93"/>
      <c r="UV62" s="93"/>
      <c r="UW62" s="93"/>
      <c r="UX62" s="93"/>
      <c r="UY62" s="93"/>
      <c r="UZ62" s="93"/>
      <c r="VA62" s="93"/>
      <c r="VB62" s="93"/>
      <c r="VC62" s="93"/>
      <c r="VD62" s="93"/>
      <c r="VE62" s="93"/>
      <c r="VF62" s="93"/>
      <c r="VG62" s="93"/>
      <c r="VH62" s="93"/>
      <c r="VI62" s="93"/>
      <c r="VJ62" s="93"/>
      <c r="VK62" s="93"/>
      <c r="VL62" s="93"/>
      <c r="VM62" s="93"/>
      <c r="VN62" s="93"/>
      <c r="VO62" s="93"/>
      <c r="VP62" s="93"/>
      <c r="VQ62" s="93"/>
      <c r="VR62" s="93"/>
      <c r="VS62" s="93"/>
      <c r="VT62" s="93"/>
      <c r="VU62" s="93"/>
      <c r="VV62" s="93"/>
      <c r="VW62" s="93"/>
      <c r="VX62" s="93"/>
      <c r="VY62" s="93"/>
      <c r="VZ62" s="93"/>
      <c r="WA62" s="93"/>
      <c r="WB62" s="93"/>
      <c r="WC62" s="93"/>
      <c r="WD62" s="93"/>
      <c r="WE62" s="93"/>
      <c r="WF62" s="93"/>
      <c r="WG62" s="93"/>
      <c r="WH62" s="93"/>
      <c r="WI62" s="93"/>
      <c r="WJ62" s="93"/>
      <c r="WK62" s="93"/>
      <c r="WL62" s="93"/>
      <c r="WM62" s="93"/>
      <c r="WN62" s="93"/>
      <c r="WO62" s="93"/>
      <c r="WP62" s="93"/>
      <c r="WQ62" s="93"/>
      <c r="WR62" s="93"/>
      <c r="WS62" s="93"/>
      <c r="WT62" s="93"/>
      <c r="WU62" s="93"/>
      <c r="WV62" s="93"/>
      <c r="WW62" s="93"/>
      <c r="WX62" s="93"/>
      <c r="WY62" s="93"/>
      <c r="WZ62" s="93"/>
      <c r="XA62" s="93"/>
      <c r="XB62" s="93"/>
      <c r="XC62" s="93"/>
      <c r="XD62" s="93"/>
      <c r="XE62" s="93"/>
      <c r="XF62" s="93"/>
      <c r="XG62" s="93"/>
      <c r="XH62" s="93"/>
      <c r="XI62" s="93"/>
      <c r="XJ62" s="93"/>
      <c r="XK62" s="93"/>
      <c r="XL62" s="93"/>
      <c r="XM62" s="93"/>
      <c r="XN62" s="93"/>
      <c r="XO62" s="93"/>
      <c r="XP62" s="93"/>
      <c r="XQ62" s="93"/>
      <c r="XR62" s="93"/>
      <c r="XS62" s="93"/>
      <c r="XT62" s="93"/>
      <c r="XU62" s="93"/>
      <c r="XV62" s="93"/>
      <c r="XW62" s="93"/>
      <c r="XX62" s="93"/>
      <c r="XY62" s="93"/>
      <c r="XZ62" s="93"/>
      <c r="YA62" s="93"/>
      <c r="YB62" s="93"/>
      <c r="YC62" s="93"/>
      <c r="YD62" s="93"/>
      <c r="YE62" s="93"/>
      <c r="YF62" s="93"/>
      <c r="YG62" s="93"/>
      <c r="YH62" s="93"/>
      <c r="YI62" s="93"/>
      <c r="YJ62" s="93"/>
      <c r="YK62" s="93"/>
      <c r="YL62" s="93"/>
      <c r="YM62" s="93"/>
      <c r="YN62" s="93"/>
      <c r="YO62" s="93"/>
      <c r="YP62" s="93"/>
      <c r="YQ62" s="93"/>
      <c r="YR62" s="93"/>
      <c r="YS62" s="93"/>
      <c r="YT62" s="93"/>
      <c r="YU62" s="93"/>
      <c r="YV62" s="93"/>
      <c r="YW62" s="93"/>
      <c r="YX62" s="93"/>
      <c r="YY62" s="93"/>
      <c r="YZ62" s="93"/>
      <c r="ZA62" s="93"/>
      <c r="ZB62" s="93"/>
      <c r="ZC62" s="93"/>
      <c r="ZD62" s="93"/>
      <c r="ZE62" s="93"/>
      <c r="ZF62" s="93"/>
      <c r="ZG62" s="93"/>
      <c r="ZH62" s="93"/>
      <c r="ZI62" s="93"/>
      <c r="ZJ62" s="93"/>
      <c r="ZK62" s="93"/>
      <c r="ZL62" s="93"/>
      <c r="ZM62" s="93"/>
      <c r="ZN62" s="93"/>
      <c r="ZO62" s="93"/>
      <c r="ZP62" s="93"/>
      <c r="ZQ62" s="93"/>
      <c r="ZR62" s="93"/>
      <c r="ZS62" s="93"/>
      <c r="ZT62" s="93"/>
      <c r="ZU62" s="93"/>
      <c r="ZV62" s="93"/>
      <c r="ZW62" s="93"/>
      <c r="ZX62" s="93"/>
      <c r="ZY62" s="93"/>
      <c r="ZZ62" s="93"/>
    </row>
    <row r="63" spans="1:702" ht="15.95" hidden="1" customHeight="1" x14ac:dyDescent="0.25">
      <c r="A63" s="92">
        <v>75100</v>
      </c>
      <c r="B63" s="92" t="s">
        <v>360</v>
      </c>
      <c r="C63" s="121" t="s">
        <v>354</v>
      </c>
      <c r="D63" s="92">
        <v>7</v>
      </c>
      <c r="E63" s="92">
        <v>3</v>
      </c>
      <c r="F63" s="92" t="s">
        <v>341</v>
      </c>
      <c r="G63" s="92">
        <v>912</v>
      </c>
      <c r="H63" s="92">
        <v>11461</v>
      </c>
      <c r="I63" s="92" t="s">
        <v>361</v>
      </c>
      <c r="J63" s="92">
        <v>313</v>
      </c>
      <c r="K63" s="92" t="s">
        <v>333</v>
      </c>
      <c r="L63" s="93">
        <v>23500</v>
      </c>
      <c r="M63" s="93">
        <v>23500</v>
      </c>
      <c r="N63" s="93">
        <v>0</v>
      </c>
      <c r="O63" s="93">
        <v>23500</v>
      </c>
      <c r="P63" s="93">
        <v>22840.06</v>
      </c>
      <c r="Q63" s="93">
        <v>-659.93999999999869</v>
      </c>
      <c r="R63" s="94">
        <v>0.97</v>
      </c>
      <c r="S63" s="93">
        <v>0</v>
      </c>
      <c r="T63" s="93">
        <v>0</v>
      </c>
      <c r="U63" s="94">
        <v>0</v>
      </c>
      <c r="V63" s="93">
        <v>0</v>
      </c>
      <c r="W63" s="93">
        <v>0</v>
      </c>
      <c r="X63" s="94">
        <v>0</v>
      </c>
      <c r="Y63" s="93">
        <v>0</v>
      </c>
      <c r="Z63" s="93">
        <v>0</v>
      </c>
      <c r="AA63" s="94">
        <v>0</v>
      </c>
      <c r="AB63" s="93">
        <v>0</v>
      </c>
      <c r="AC63" s="93">
        <v>0</v>
      </c>
      <c r="AD63" s="94">
        <v>0</v>
      </c>
      <c r="AE63" s="93">
        <v>0</v>
      </c>
      <c r="AF63" s="93">
        <v>0</v>
      </c>
      <c r="AG63" s="94">
        <v>0</v>
      </c>
      <c r="AH63" s="93">
        <v>0</v>
      </c>
      <c r="AI63" s="93">
        <v>0</v>
      </c>
      <c r="AJ63" s="94">
        <v>0</v>
      </c>
      <c r="AK63" s="93">
        <v>0</v>
      </c>
      <c r="AL63" s="93">
        <v>0</v>
      </c>
      <c r="AM63" s="94">
        <v>0</v>
      </c>
      <c r="AN63" s="93">
        <v>0</v>
      </c>
      <c r="AO63" s="93">
        <v>0</v>
      </c>
      <c r="AP63" s="94">
        <v>0</v>
      </c>
      <c r="AQ63" s="93">
        <v>0</v>
      </c>
      <c r="AR63" s="93">
        <v>0</v>
      </c>
      <c r="AS63" s="94">
        <v>0</v>
      </c>
      <c r="AT63" s="93">
        <v>0</v>
      </c>
      <c r="AU63" s="93">
        <v>0</v>
      </c>
      <c r="AV63" s="94">
        <v>0</v>
      </c>
      <c r="AW63" s="93">
        <v>0</v>
      </c>
      <c r="AX63" s="93">
        <v>0</v>
      </c>
      <c r="AY63" s="94">
        <v>0</v>
      </c>
      <c r="AZ63" s="93">
        <v>0</v>
      </c>
      <c r="BA63" s="93">
        <v>0</v>
      </c>
      <c r="BB63" s="94">
        <v>0</v>
      </c>
      <c r="BC63" s="93">
        <v>0</v>
      </c>
      <c r="BD63" s="93">
        <v>0</v>
      </c>
      <c r="BE63" s="94">
        <v>0</v>
      </c>
      <c r="BF63" s="93">
        <v>23500</v>
      </c>
      <c r="BG63" s="93">
        <v>22840.06</v>
      </c>
      <c r="BH63" s="94">
        <v>0.97</v>
      </c>
      <c r="BI63" s="93">
        <v>0</v>
      </c>
      <c r="BJ63" s="93">
        <v>0</v>
      </c>
      <c r="BK63" s="94">
        <v>0</v>
      </c>
      <c r="BL63" s="93">
        <v>0</v>
      </c>
      <c r="BM63" s="93">
        <v>0</v>
      </c>
      <c r="BN63" s="94">
        <v>0</v>
      </c>
      <c r="BO63" s="93">
        <v>0</v>
      </c>
      <c r="BP63" s="93">
        <v>0</v>
      </c>
      <c r="BQ63" s="94">
        <v>0</v>
      </c>
      <c r="BR63" s="93">
        <v>0</v>
      </c>
      <c r="BS63" s="93">
        <v>0</v>
      </c>
      <c r="BT63" s="94">
        <v>0</v>
      </c>
      <c r="BU63" s="93">
        <v>0</v>
      </c>
      <c r="BV63" s="93">
        <v>0</v>
      </c>
      <c r="BW63" s="94">
        <v>0</v>
      </c>
      <c r="BX63" s="93">
        <v>0</v>
      </c>
      <c r="BY63" s="93">
        <v>0</v>
      </c>
      <c r="BZ63" s="94">
        <v>0</v>
      </c>
      <c r="CA63" s="93">
        <v>0</v>
      </c>
      <c r="CB63" s="93">
        <v>0</v>
      </c>
      <c r="CC63" s="94">
        <v>0</v>
      </c>
      <c r="CD63" s="93">
        <v>0</v>
      </c>
      <c r="CE63" s="93">
        <v>0</v>
      </c>
      <c r="CF63" s="94">
        <v>0</v>
      </c>
      <c r="CG63" s="93">
        <v>0</v>
      </c>
      <c r="CH63" s="93">
        <v>0</v>
      </c>
      <c r="CI63" s="94">
        <v>0</v>
      </c>
      <c r="CJ63" s="93">
        <v>0</v>
      </c>
      <c r="CK63" s="93">
        <v>0</v>
      </c>
      <c r="CL63" s="94">
        <v>0</v>
      </c>
      <c r="CM63" s="93">
        <v>0</v>
      </c>
      <c r="CN63" s="93">
        <v>0</v>
      </c>
      <c r="CO63" s="94">
        <v>0</v>
      </c>
      <c r="CP63" s="93"/>
      <c r="CQ63" s="93"/>
      <c r="CR63" s="93"/>
      <c r="CS63" s="93"/>
      <c r="CT63" s="93"/>
      <c r="CU63" s="93"/>
      <c r="CV63" s="93"/>
      <c r="CW63" s="93"/>
      <c r="CX63" s="93"/>
      <c r="CY63" s="93"/>
      <c r="CZ63" s="93"/>
      <c r="DA63" s="93"/>
      <c r="DB63" s="93"/>
      <c r="DC63" s="93"/>
      <c r="DD63" s="93"/>
      <c r="DE63" s="93"/>
      <c r="DF63" s="93"/>
      <c r="DG63" s="93"/>
      <c r="DH63" s="93"/>
      <c r="DI63" s="93"/>
      <c r="DJ63" s="93"/>
      <c r="DK63" s="93"/>
      <c r="DL63" s="93"/>
      <c r="DM63" s="93"/>
      <c r="DN63" s="93"/>
      <c r="DO63" s="93"/>
      <c r="DP63" s="93"/>
      <c r="DQ63" s="93"/>
      <c r="DR63" s="93"/>
      <c r="DS63" s="93"/>
      <c r="DT63" s="93"/>
      <c r="DU63" s="93"/>
      <c r="DV63" s="93"/>
      <c r="DW63" s="93"/>
      <c r="DX63" s="93"/>
      <c r="DY63" s="93"/>
      <c r="DZ63" s="93"/>
      <c r="EA63" s="93"/>
      <c r="EB63" s="93"/>
      <c r="EC63" s="93"/>
      <c r="ED63" s="93"/>
      <c r="EE63" s="93"/>
      <c r="EF63" s="93"/>
      <c r="EG63" s="93"/>
      <c r="EH63" s="93"/>
      <c r="EI63" s="93"/>
      <c r="EJ63" s="93"/>
      <c r="EK63" s="93"/>
      <c r="EL63" s="93"/>
      <c r="EM63" s="93"/>
      <c r="EN63" s="93"/>
      <c r="EO63" s="93"/>
      <c r="EP63" s="93"/>
      <c r="EQ63" s="93"/>
      <c r="ER63" s="93"/>
      <c r="ES63" s="93"/>
      <c r="ET63" s="93"/>
      <c r="EU63" s="93"/>
      <c r="EV63" s="93"/>
      <c r="EW63" s="93"/>
      <c r="EX63" s="93"/>
      <c r="EY63" s="93"/>
      <c r="EZ63" s="93"/>
      <c r="FA63" s="93"/>
      <c r="FB63" s="93"/>
      <c r="FC63" s="93"/>
      <c r="FD63" s="93"/>
      <c r="FE63" s="93"/>
      <c r="FF63" s="93"/>
      <c r="FG63" s="93"/>
      <c r="FH63" s="93"/>
      <c r="FI63" s="93"/>
      <c r="FJ63" s="93"/>
      <c r="FK63" s="93"/>
      <c r="FL63" s="93"/>
      <c r="FM63" s="93"/>
      <c r="FN63" s="93"/>
      <c r="FO63" s="93"/>
      <c r="FP63" s="93"/>
      <c r="FQ63" s="93"/>
      <c r="FR63" s="93"/>
      <c r="FS63" s="93"/>
      <c r="FT63" s="93"/>
      <c r="FU63" s="93"/>
      <c r="FV63" s="93"/>
      <c r="FW63" s="93"/>
      <c r="FX63" s="93"/>
      <c r="FY63" s="93"/>
      <c r="FZ63" s="93"/>
      <c r="GA63" s="93"/>
      <c r="GB63" s="93"/>
      <c r="GC63" s="93"/>
      <c r="GD63" s="93"/>
      <c r="GE63" s="93"/>
      <c r="GF63" s="93"/>
      <c r="GG63" s="93"/>
      <c r="GH63" s="93"/>
      <c r="GI63" s="93"/>
      <c r="GJ63" s="93"/>
      <c r="GK63" s="93"/>
      <c r="GL63" s="93"/>
      <c r="GM63" s="93"/>
      <c r="GN63" s="93"/>
      <c r="GO63" s="93"/>
      <c r="GP63" s="93"/>
      <c r="GQ63" s="93"/>
      <c r="GR63" s="93"/>
      <c r="GS63" s="93"/>
      <c r="GT63" s="93"/>
      <c r="GU63" s="93"/>
      <c r="GV63" s="93"/>
      <c r="GW63" s="93"/>
      <c r="GX63" s="93"/>
      <c r="GY63" s="93"/>
      <c r="GZ63" s="93"/>
      <c r="HA63" s="93"/>
      <c r="HB63" s="93"/>
      <c r="HC63" s="93"/>
      <c r="HD63" s="93"/>
      <c r="HE63" s="93"/>
      <c r="HF63" s="93"/>
      <c r="HG63" s="93"/>
      <c r="HH63" s="93"/>
      <c r="HI63" s="93"/>
      <c r="HJ63" s="93"/>
      <c r="HK63" s="93"/>
      <c r="HL63" s="93"/>
      <c r="HM63" s="93"/>
      <c r="HN63" s="93"/>
      <c r="HO63" s="93"/>
      <c r="HP63" s="93"/>
      <c r="HQ63" s="93"/>
      <c r="HR63" s="93"/>
      <c r="HS63" s="93"/>
      <c r="HT63" s="93"/>
      <c r="HU63" s="93"/>
      <c r="HV63" s="93"/>
      <c r="HW63" s="93"/>
      <c r="HX63" s="93"/>
      <c r="HY63" s="93"/>
      <c r="HZ63" s="93"/>
      <c r="IA63" s="93"/>
      <c r="IB63" s="93"/>
      <c r="IC63" s="93"/>
      <c r="ID63" s="93"/>
      <c r="IE63" s="93"/>
      <c r="IF63" s="93"/>
      <c r="IG63" s="93"/>
      <c r="IH63" s="93"/>
      <c r="II63" s="93"/>
      <c r="IJ63" s="93"/>
      <c r="IK63" s="93"/>
      <c r="IL63" s="93"/>
      <c r="IM63" s="93"/>
      <c r="IN63" s="93"/>
      <c r="IO63" s="93"/>
      <c r="IP63" s="93"/>
      <c r="IQ63" s="93"/>
      <c r="IR63" s="93"/>
      <c r="IS63" s="93"/>
      <c r="IT63" s="93"/>
      <c r="IU63" s="93"/>
      <c r="IV63" s="93"/>
      <c r="IW63" s="93"/>
      <c r="IX63" s="93"/>
      <c r="IY63" s="93"/>
      <c r="IZ63" s="93"/>
      <c r="JA63" s="93"/>
      <c r="JB63" s="93"/>
      <c r="JC63" s="93"/>
      <c r="JD63" s="93"/>
      <c r="JE63" s="93"/>
      <c r="JF63" s="93"/>
      <c r="JG63" s="93"/>
      <c r="JH63" s="93"/>
      <c r="JI63" s="93"/>
      <c r="JJ63" s="93"/>
      <c r="JK63" s="93"/>
      <c r="JL63" s="93"/>
      <c r="JM63" s="93"/>
      <c r="JN63" s="93"/>
      <c r="JO63" s="93"/>
      <c r="JP63" s="93"/>
      <c r="JQ63" s="93"/>
      <c r="JR63" s="93"/>
      <c r="JS63" s="93"/>
      <c r="JT63" s="93"/>
      <c r="JU63" s="93"/>
      <c r="JV63" s="93"/>
      <c r="JW63" s="93"/>
      <c r="JX63" s="93"/>
      <c r="JY63" s="93"/>
      <c r="JZ63" s="93"/>
      <c r="KA63" s="93"/>
      <c r="KB63" s="93"/>
      <c r="KC63" s="93"/>
      <c r="KD63" s="93"/>
      <c r="KE63" s="93"/>
      <c r="KF63" s="93"/>
      <c r="KG63" s="93"/>
      <c r="KH63" s="93"/>
      <c r="KI63" s="93"/>
      <c r="KJ63" s="93"/>
      <c r="KK63" s="93"/>
      <c r="KL63" s="93"/>
      <c r="KM63" s="93"/>
      <c r="KN63" s="93"/>
      <c r="KO63" s="93"/>
      <c r="KP63" s="93"/>
      <c r="KQ63" s="93"/>
      <c r="KR63" s="93"/>
      <c r="KS63" s="93"/>
      <c r="KT63" s="93"/>
      <c r="KU63" s="93"/>
      <c r="KV63" s="93"/>
      <c r="KW63" s="93"/>
      <c r="KX63" s="93"/>
      <c r="KY63" s="93"/>
      <c r="KZ63" s="93"/>
      <c r="LA63" s="93"/>
      <c r="LB63" s="93"/>
      <c r="LC63" s="93"/>
      <c r="LD63" s="93"/>
      <c r="LE63" s="93"/>
      <c r="LF63" s="93"/>
      <c r="LG63" s="93"/>
      <c r="LH63" s="93"/>
      <c r="LI63" s="93"/>
      <c r="LJ63" s="93"/>
      <c r="LK63" s="93"/>
      <c r="LL63" s="93"/>
      <c r="LM63" s="93"/>
      <c r="LN63" s="93"/>
      <c r="LO63" s="93"/>
      <c r="LP63" s="93"/>
      <c r="LQ63" s="93"/>
      <c r="LR63" s="93"/>
      <c r="LS63" s="93"/>
      <c r="LT63" s="93"/>
      <c r="LU63" s="93"/>
      <c r="LV63" s="93"/>
      <c r="LW63" s="93"/>
      <c r="LX63" s="93"/>
      <c r="LY63" s="93"/>
      <c r="LZ63" s="93"/>
      <c r="MA63" s="93"/>
      <c r="MB63" s="93"/>
      <c r="MC63" s="93"/>
      <c r="MD63" s="93"/>
      <c r="ME63" s="93"/>
      <c r="MF63" s="93"/>
      <c r="MG63" s="93"/>
      <c r="MH63" s="93"/>
      <c r="MI63" s="93"/>
      <c r="MJ63" s="93"/>
      <c r="MK63" s="93"/>
      <c r="ML63" s="93"/>
      <c r="MM63" s="93"/>
      <c r="MN63" s="93"/>
      <c r="MO63" s="93"/>
      <c r="MP63" s="93"/>
      <c r="MQ63" s="93"/>
      <c r="MR63" s="93"/>
      <c r="MS63" s="93"/>
      <c r="MT63" s="93"/>
      <c r="MU63" s="93"/>
      <c r="MV63" s="93"/>
      <c r="MW63" s="93"/>
      <c r="MX63" s="93"/>
      <c r="MY63" s="93"/>
      <c r="MZ63" s="93"/>
      <c r="NA63" s="93"/>
      <c r="NB63" s="93"/>
      <c r="NC63" s="93"/>
      <c r="ND63" s="93"/>
      <c r="NE63" s="93"/>
      <c r="NF63" s="93"/>
      <c r="NG63" s="93"/>
      <c r="NH63" s="93"/>
      <c r="NI63" s="93"/>
      <c r="NJ63" s="93"/>
      <c r="NK63" s="93"/>
      <c r="NL63" s="93"/>
      <c r="NM63" s="93"/>
      <c r="NN63" s="93"/>
      <c r="NO63" s="93"/>
      <c r="NP63" s="93"/>
      <c r="NQ63" s="93"/>
      <c r="NR63" s="93"/>
      <c r="NS63" s="93"/>
      <c r="NT63" s="93"/>
      <c r="NU63" s="93"/>
      <c r="NV63" s="93"/>
      <c r="NW63" s="93"/>
      <c r="NX63" s="93"/>
      <c r="NY63" s="93"/>
      <c r="NZ63" s="93"/>
      <c r="OA63" s="93"/>
      <c r="OB63" s="93"/>
      <c r="OC63" s="93"/>
      <c r="OD63" s="93"/>
      <c r="OE63" s="93"/>
      <c r="OF63" s="93"/>
      <c r="OG63" s="93"/>
      <c r="OH63" s="93"/>
      <c r="OI63" s="93"/>
      <c r="OJ63" s="93"/>
      <c r="OK63" s="93"/>
      <c r="OL63" s="93"/>
      <c r="OM63" s="93"/>
      <c r="ON63" s="93"/>
      <c r="OO63" s="93"/>
      <c r="OP63" s="93"/>
      <c r="OQ63" s="93"/>
      <c r="OR63" s="93"/>
      <c r="OS63" s="93"/>
      <c r="OT63" s="93"/>
      <c r="OU63" s="93"/>
      <c r="OV63" s="93"/>
      <c r="OW63" s="93"/>
      <c r="OX63" s="93"/>
      <c r="OY63" s="93"/>
      <c r="OZ63" s="93"/>
      <c r="PA63" s="93"/>
      <c r="PB63" s="93"/>
      <c r="PC63" s="93"/>
      <c r="PD63" s="93"/>
      <c r="PE63" s="93"/>
      <c r="PF63" s="93"/>
      <c r="PG63" s="93"/>
      <c r="PH63" s="93"/>
      <c r="PI63" s="93"/>
      <c r="PJ63" s="93"/>
      <c r="PK63" s="93"/>
      <c r="PL63" s="93"/>
      <c r="PM63" s="93"/>
      <c r="PN63" s="93"/>
      <c r="PO63" s="93"/>
      <c r="PP63" s="93"/>
      <c r="PQ63" s="93"/>
      <c r="PR63" s="93"/>
      <c r="PS63" s="93"/>
      <c r="PT63" s="93"/>
      <c r="PU63" s="93"/>
      <c r="PV63" s="93"/>
      <c r="PW63" s="93"/>
      <c r="PX63" s="93"/>
      <c r="PY63" s="93"/>
      <c r="PZ63" s="93"/>
      <c r="QA63" s="93"/>
      <c r="QB63" s="93"/>
      <c r="QC63" s="93"/>
      <c r="QD63" s="93"/>
      <c r="QE63" s="93"/>
      <c r="QF63" s="93"/>
      <c r="QG63" s="93"/>
      <c r="QH63" s="93"/>
      <c r="QI63" s="93"/>
      <c r="QJ63" s="93"/>
      <c r="QK63" s="93"/>
      <c r="QL63" s="93"/>
      <c r="QM63" s="93"/>
      <c r="QN63" s="93"/>
      <c r="QO63" s="93"/>
      <c r="QP63" s="93"/>
      <c r="QQ63" s="93"/>
      <c r="QR63" s="93"/>
      <c r="QS63" s="93"/>
      <c r="QT63" s="93"/>
      <c r="QU63" s="93"/>
      <c r="QV63" s="93"/>
      <c r="QW63" s="93"/>
      <c r="QX63" s="93"/>
      <c r="QY63" s="93"/>
      <c r="QZ63" s="93"/>
      <c r="RA63" s="93"/>
      <c r="RB63" s="93"/>
      <c r="RC63" s="93"/>
      <c r="RD63" s="93"/>
      <c r="RE63" s="93"/>
      <c r="RF63" s="93"/>
      <c r="RG63" s="93"/>
      <c r="RH63" s="93"/>
      <c r="RI63" s="93"/>
      <c r="RJ63" s="93"/>
      <c r="RK63" s="93"/>
      <c r="RL63" s="93"/>
      <c r="RM63" s="93"/>
      <c r="RN63" s="93"/>
      <c r="RO63" s="93"/>
      <c r="RP63" s="93"/>
      <c r="RQ63" s="93"/>
      <c r="RR63" s="93"/>
      <c r="RS63" s="93"/>
      <c r="RT63" s="93"/>
      <c r="RU63" s="93"/>
      <c r="RV63" s="93"/>
      <c r="RW63" s="93"/>
      <c r="RX63" s="93"/>
      <c r="RY63" s="93"/>
      <c r="RZ63" s="93"/>
      <c r="SA63" s="93"/>
      <c r="SB63" s="93"/>
      <c r="SC63" s="93"/>
      <c r="SD63" s="93"/>
      <c r="SE63" s="93"/>
      <c r="SF63" s="93"/>
      <c r="SG63" s="93"/>
      <c r="SH63" s="93"/>
      <c r="SI63" s="93"/>
      <c r="SJ63" s="93"/>
      <c r="SK63" s="93"/>
      <c r="SL63" s="93"/>
      <c r="SM63" s="93"/>
      <c r="SN63" s="93"/>
      <c r="SO63" s="93"/>
      <c r="SP63" s="93"/>
      <c r="SQ63" s="93"/>
      <c r="SR63" s="93"/>
      <c r="SS63" s="93"/>
      <c r="ST63" s="93"/>
      <c r="SU63" s="93"/>
      <c r="SV63" s="93"/>
      <c r="SW63" s="93"/>
      <c r="SX63" s="93"/>
      <c r="SY63" s="93"/>
      <c r="SZ63" s="93"/>
      <c r="TA63" s="93"/>
      <c r="TB63" s="93"/>
      <c r="TC63" s="93"/>
      <c r="TD63" s="93"/>
      <c r="TE63" s="93"/>
      <c r="TF63" s="93"/>
      <c r="TG63" s="93"/>
      <c r="TH63" s="93"/>
      <c r="TI63" s="93"/>
      <c r="TJ63" s="93"/>
      <c r="TK63" s="93"/>
      <c r="TL63" s="93"/>
      <c r="TM63" s="93"/>
      <c r="TN63" s="93"/>
      <c r="TO63" s="93"/>
      <c r="TP63" s="93"/>
      <c r="TQ63" s="93"/>
      <c r="TR63" s="93"/>
      <c r="TS63" s="93"/>
      <c r="TT63" s="93"/>
      <c r="TU63" s="93"/>
      <c r="TV63" s="93"/>
      <c r="TW63" s="93"/>
      <c r="TX63" s="93"/>
      <c r="TY63" s="93"/>
      <c r="TZ63" s="93"/>
      <c r="UA63" s="93"/>
      <c r="UB63" s="93"/>
      <c r="UC63" s="93"/>
      <c r="UD63" s="93"/>
      <c r="UE63" s="93"/>
      <c r="UF63" s="93"/>
      <c r="UG63" s="93"/>
      <c r="UH63" s="93"/>
      <c r="UI63" s="93"/>
      <c r="UJ63" s="93"/>
      <c r="UK63" s="93"/>
      <c r="UL63" s="93"/>
      <c r="UM63" s="93"/>
      <c r="UN63" s="93"/>
      <c r="UO63" s="93"/>
      <c r="UP63" s="93"/>
      <c r="UQ63" s="93"/>
      <c r="UR63" s="93"/>
      <c r="US63" s="93"/>
      <c r="UT63" s="93"/>
      <c r="UU63" s="93"/>
      <c r="UV63" s="93"/>
      <c r="UW63" s="93"/>
      <c r="UX63" s="93"/>
      <c r="UY63" s="93"/>
      <c r="UZ63" s="93"/>
      <c r="VA63" s="93"/>
      <c r="VB63" s="93"/>
      <c r="VC63" s="93"/>
      <c r="VD63" s="93"/>
      <c r="VE63" s="93"/>
      <c r="VF63" s="93"/>
      <c r="VG63" s="93"/>
      <c r="VH63" s="93"/>
      <c r="VI63" s="93"/>
      <c r="VJ63" s="93"/>
      <c r="VK63" s="93"/>
      <c r="VL63" s="93"/>
      <c r="VM63" s="93"/>
      <c r="VN63" s="93"/>
      <c r="VO63" s="93"/>
      <c r="VP63" s="93"/>
      <c r="VQ63" s="93"/>
      <c r="VR63" s="93"/>
      <c r="VS63" s="93"/>
      <c r="VT63" s="93"/>
      <c r="VU63" s="93"/>
      <c r="VV63" s="93"/>
      <c r="VW63" s="93"/>
      <c r="VX63" s="93"/>
      <c r="VY63" s="93"/>
      <c r="VZ63" s="93"/>
      <c r="WA63" s="93"/>
      <c r="WB63" s="93"/>
      <c r="WC63" s="93"/>
      <c r="WD63" s="93"/>
      <c r="WE63" s="93"/>
      <c r="WF63" s="93"/>
      <c r="WG63" s="93"/>
      <c r="WH63" s="93"/>
      <c r="WI63" s="93"/>
      <c r="WJ63" s="93"/>
      <c r="WK63" s="93"/>
      <c r="WL63" s="93"/>
      <c r="WM63" s="93"/>
      <c r="WN63" s="93"/>
      <c r="WO63" s="93"/>
      <c r="WP63" s="93"/>
      <c r="WQ63" s="93"/>
      <c r="WR63" s="93"/>
      <c r="WS63" s="93"/>
      <c r="WT63" s="93"/>
      <c r="WU63" s="93"/>
      <c r="WV63" s="93"/>
      <c r="WW63" s="93"/>
      <c r="WX63" s="93"/>
      <c r="WY63" s="93"/>
      <c r="WZ63" s="93"/>
      <c r="XA63" s="93"/>
      <c r="XB63" s="93"/>
      <c r="XC63" s="93"/>
      <c r="XD63" s="93"/>
      <c r="XE63" s="93"/>
      <c r="XF63" s="93"/>
      <c r="XG63" s="93"/>
      <c r="XH63" s="93"/>
      <c r="XI63" s="93"/>
      <c r="XJ63" s="93"/>
      <c r="XK63" s="93"/>
      <c r="XL63" s="93"/>
      <c r="XM63" s="93"/>
      <c r="XN63" s="93"/>
      <c r="XO63" s="93"/>
      <c r="XP63" s="93"/>
      <c r="XQ63" s="93"/>
      <c r="XR63" s="93"/>
      <c r="XS63" s="93"/>
      <c r="XT63" s="93"/>
      <c r="XU63" s="93"/>
      <c r="XV63" s="93"/>
      <c r="XW63" s="93"/>
      <c r="XX63" s="93"/>
      <c r="XY63" s="93"/>
      <c r="XZ63" s="93"/>
      <c r="YA63" s="93"/>
      <c r="YB63" s="93"/>
      <c r="YC63" s="93"/>
      <c r="YD63" s="93"/>
      <c r="YE63" s="93"/>
      <c r="YF63" s="93"/>
      <c r="YG63" s="93"/>
      <c r="YH63" s="93"/>
      <c r="YI63" s="93"/>
      <c r="YJ63" s="93"/>
      <c r="YK63" s="93"/>
      <c r="YL63" s="93"/>
      <c r="YM63" s="93"/>
      <c r="YN63" s="93"/>
      <c r="YO63" s="93"/>
      <c r="YP63" s="93"/>
      <c r="YQ63" s="93"/>
      <c r="YR63" s="93"/>
      <c r="YS63" s="93"/>
      <c r="YT63" s="93"/>
      <c r="YU63" s="93"/>
      <c r="YV63" s="93"/>
      <c r="YW63" s="93"/>
      <c r="YX63" s="93"/>
      <c r="YY63" s="93"/>
      <c r="YZ63" s="93"/>
      <c r="ZA63" s="93"/>
      <c r="ZB63" s="93"/>
      <c r="ZC63" s="93"/>
      <c r="ZD63" s="93"/>
      <c r="ZE63" s="93"/>
      <c r="ZF63" s="93"/>
      <c r="ZG63" s="93"/>
      <c r="ZH63" s="93"/>
      <c r="ZI63" s="93"/>
      <c r="ZJ63" s="93"/>
      <c r="ZK63" s="93"/>
      <c r="ZL63" s="93"/>
      <c r="ZM63" s="93"/>
      <c r="ZN63" s="93"/>
      <c r="ZO63" s="93"/>
      <c r="ZP63" s="93"/>
      <c r="ZQ63" s="93"/>
      <c r="ZR63" s="93"/>
      <c r="ZS63" s="93"/>
      <c r="ZT63" s="93"/>
      <c r="ZU63" s="93"/>
      <c r="ZV63" s="93"/>
      <c r="ZW63" s="93"/>
      <c r="ZX63" s="93"/>
      <c r="ZY63" s="93"/>
      <c r="ZZ63" s="93"/>
    </row>
    <row r="64" spans="1:702" s="89" customFormat="1" ht="15.95" hidden="1" customHeight="1" x14ac:dyDescent="0.25">
      <c r="A64" s="116">
        <v>75115</v>
      </c>
      <c r="B64" s="116" t="s">
        <v>363</v>
      </c>
      <c r="C64" s="117" t="s">
        <v>354</v>
      </c>
      <c r="D64" s="118">
        <v>7</v>
      </c>
      <c r="E64" s="118">
        <v>3</v>
      </c>
      <c r="F64" s="118" t="s">
        <v>341</v>
      </c>
      <c r="G64" s="118">
        <v>912</v>
      </c>
      <c r="H64" s="118">
        <v>11461</v>
      </c>
      <c r="I64" s="118" t="s">
        <v>364</v>
      </c>
      <c r="J64" s="118" t="s">
        <v>319</v>
      </c>
      <c r="K64" s="118" t="s">
        <v>365</v>
      </c>
      <c r="L64" s="119">
        <v>159000</v>
      </c>
      <c r="M64" s="119">
        <v>146000</v>
      </c>
      <c r="N64" s="119">
        <v>0</v>
      </c>
      <c r="O64" s="119">
        <v>146000</v>
      </c>
      <c r="P64" s="119">
        <v>141384.34</v>
      </c>
      <c r="Q64" s="119">
        <v>-4615.6600000000035</v>
      </c>
      <c r="R64" s="120">
        <v>0.97</v>
      </c>
      <c r="S64" s="119">
        <v>0</v>
      </c>
      <c r="T64" s="119">
        <v>0</v>
      </c>
      <c r="U64" s="120">
        <v>0</v>
      </c>
      <c r="V64" s="119">
        <v>0</v>
      </c>
      <c r="W64" s="119">
        <v>0</v>
      </c>
      <c r="X64" s="120">
        <v>0</v>
      </c>
      <c r="Y64" s="119">
        <v>0</v>
      </c>
      <c r="Z64" s="119">
        <v>0</v>
      </c>
      <c r="AA64" s="120">
        <v>0</v>
      </c>
      <c r="AB64" s="119">
        <v>0</v>
      </c>
      <c r="AC64" s="119">
        <v>0</v>
      </c>
      <c r="AD64" s="120">
        <v>0</v>
      </c>
      <c r="AE64" s="119">
        <v>0</v>
      </c>
      <c r="AF64" s="119">
        <v>0</v>
      </c>
      <c r="AG64" s="120">
        <v>0</v>
      </c>
      <c r="AH64" s="119">
        <v>0</v>
      </c>
      <c r="AI64" s="119">
        <v>0</v>
      </c>
      <c r="AJ64" s="120">
        <v>0</v>
      </c>
      <c r="AK64" s="119">
        <v>0</v>
      </c>
      <c r="AL64" s="119">
        <v>0</v>
      </c>
      <c r="AM64" s="120">
        <v>0</v>
      </c>
      <c r="AN64" s="119">
        <v>0</v>
      </c>
      <c r="AO64" s="119">
        <v>0</v>
      </c>
      <c r="AP64" s="120">
        <v>0</v>
      </c>
      <c r="AQ64" s="119">
        <v>0</v>
      </c>
      <c r="AR64" s="119">
        <v>0</v>
      </c>
      <c r="AS64" s="120">
        <v>0</v>
      </c>
      <c r="AT64" s="119">
        <v>0</v>
      </c>
      <c r="AU64" s="119">
        <v>0</v>
      </c>
      <c r="AV64" s="120">
        <v>0</v>
      </c>
      <c r="AW64" s="119">
        <v>0</v>
      </c>
      <c r="AX64" s="119">
        <v>0</v>
      </c>
      <c r="AY64" s="120">
        <v>0</v>
      </c>
      <c r="AZ64" s="119">
        <v>0</v>
      </c>
      <c r="BA64" s="119">
        <v>0</v>
      </c>
      <c r="BB64" s="120">
        <v>0</v>
      </c>
      <c r="BC64" s="119">
        <v>0</v>
      </c>
      <c r="BD64" s="119">
        <v>0</v>
      </c>
      <c r="BE64" s="120">
        <v>0</v>
      </c>
      <c r="BF64" s="119">
        <v>146000</v>
      </c>
      <c r="BG64" s="119">
        <v>141384.34</v>
      </c>
      <c r="BH64" s="120">
        <v>0.97</v>
      </c>
      <c r="BI64" s="119">
        <v>0</v>
      </c>
      <c r="BJ64" s="119">
        <v>0</v>
      </c>
      <c r="BK64" s="120">
        <v>0</v>
      </c>
      <c r="BL64" s="119">
        <v>0</v>
      </c>
      <c r="BM64" s="119">
        <v>0</v>
      </c>
      <c r="BN64" s="120">
        <v>0</v>
      </c>
      <c r="BO64" s="119">
        <v>0</v>
      </c>
      <c r="BP64" s="119">
        <v>0</v>
      </c>
      <c r="BQ64" s="120">
        <v>0</v>
      </c>
      <c r="BR64" s="119">
        <v>0</v>
      </c>
      <c r="BS64" s="119">
        <v>0</v>
      </c>
      <c r="BT64" s="120">
        <v>0</v>
      </c>
      <c r="BU64" s="119">
        <v>0</v>
      </c>
      <c r="BV64" s="119">
        <v>0</v>
      </c>
      <c r="BW64" s="120">
        <v>0</v>
      </c>
      <c r="BX64" s="119">
        <v>0</v>
      </c>
      <c r="BY64" s="119">
        <v>0</v>
      </c>
      <c r="BZ64" s="120">
        <v>0</v>
      </c>
      <c r="CA64" s="119">
        <v>0</v>
      </c>
      <c r="CB64" s="119">
        <v>0</v>
      </c>
      <c r="CC64" s="120">
        <v>0</v>
      </c>
      <c r="CD64" s="119">
        <v>0</v>
      </c>
      <c r="CE64" s="119">
        <v>0</v>
      </c>
      <c r="CF64" s="120">
        <v>0</v>
      </c>
      <c r="CG64" s="119">
        <v>0</v>
      </c>
      <c r="CH64" s="119">
        <v>0</v>
      </c>
      <c r="CI64" s="120">
        <v>0</v>
      </c>
      <c r="CJ64" s="119">
        <v>0</v>
      </c>
      <c r="CK64" s="119">
        <v>0</v>
      </c>
      <c r="CL64" s="120">
        <v>0</v>
      </c>
      <c r="CM64" s="119">
        <v>0</v>
      </c>
      <c r="CN64" s="119">
        <v>0</v>
      </c>
      <c r="CO64" s="120">
        <v>0</v>
      </c>
      <c r="CP64" s="100"/>
      <c r="CQ64" s="100"/>
      <c r="CR64" s="100"/>
      <c r="CS64" s="100"/>
      <c r="CT64" s="100"/>
      <c r="CU64" s="100"/>
      <c r="CV64" s="100"/>
      <c r="CW64" s="100"/>
      <c r="CX64" s="100"/>
      <c r="CY64" s="100"/>
      <c r="CZ64" s="100"/>
      <c r="DA64" s="100"/>
      <c r="DB64" s="100"/>
      <c r="DC64" s="100"/>
      <c r="DD64" s="100"/>
      <c r="DE64" s="100"/>
      <c r="DF64" s="100"/>
      <c r="DG64" s="100"/>
      <c r="DH64" s="100"/>
      <c r="DI64" s="100"/>
      <c r="DJ64" s="100"/>
      <c r="DK64" s="100"/>
      <c r="DL64" s="100"/>
      <c r="DM64" s="100"/>
      <c r="DN64" s="100"/>
      <c r="DO64" s="100"/>
      <c r="DP64" s="100"/>
      <c r="DQ64" s="100"/>
      <c r="DR64" s="100"/>
      <c r="DS64" s="100"/>
      <c r="DT64" s="100"/>
      <c r="DU64" s="100"/>
      <c r="DV64" s="100"/>
      <c r="DW64" s="100"/>
      <c r="DX64" s="100"/>
      <c r="DY64" s="100"/>
      <c r="DZ64" s="100"/>
      <c r="EA64" s="100"/>
      <c r="EB64" s="100"/>
      <c r="EC64" s="100"/>
      <c r="ED64" s="100"/>
      <c r="EE64" s="100"/>
      <c r="EF64" s="100"/>
      <c r="EG64" s="100"/>
      <c r="EH64" s="100"/>
      <c r="EI64" s="100"/>
      <c r="EJ64" s="100"/>
      <c r="EK64" s="100"/>
      <c r="EL64" s="100"/>
      <c r="EM64" s="100"/>
      <c r="EN64" s="100"/>
      <c r="EO64" s="100"/>
      <c r="EP64" s="100"/>
      <c r="EQ64" s="100"/>
      <c r="ER64" s="100"/>
      <c r="ES64" s="100"/>
      <c r="ET64" s="100"/>
      <c r="EU64" s="100"/>
      <c r="EV64" s="100"/>
      <c r="EW64" s="100"/>
      <c r="EX64" s="100"/>
      <c r="EY64" s="100"/>
      <c r="EZ64" s="100"/>
      <c r="FA64" s="100"/>
      <c r="FB64" s="100"/>
      <c r="FC64" s="100"/>
      <c r="FD64" s="100"/>
      <c r="FE64" s="100"/>
      <c r="FF64" s="100"/>
      <c r="FG64" s="100"/>
      <c r="FH64" s="100"/>
      <c r="FI64" s="100"/>
      <c r="FJ64" s="100"/>
      <c r="FK64" s="100"/>
      <c r="FL64" s="100"/>
      <c r="FM64" s="100"/>
      <c r="FN64" s="100"/>
      <c r="FO64" s="100"/>
      <c r="FP64" s="100"/>
      <c r="FQ64" s="100"/>
      <c r="FR64" s="100"/>
      <c r="FS64" s="100"/>
      <c r="FT64" s="100"/>
      <c r="FU64" s="100"/>
      <c r="FV64" s="100"/>
      <c r="FW64" s="100"/>
      <c r="FX64" s="100"/>
      <c r="FY64" s="100"/>
      <c r="FZ64" s="100"/>
      <c r="GA64" s="100"/>
      <c r="GB64" s="100"/>
      <c r="GC64" s="100"/>
      <c r="GD64" s="100"/>
      <c r="GE64" s="100"/>
      <c r="GF64" s="100"/>
      <c r="GG64" s="100"/>
      <c r="GH64" s="100"/>
      <c r="GI64" s="100"/>
      <c r="GJ64" s="100"/>
      <c r="GK64" s="100"/>
      <c r="GL64" s="100"/>
      <c r="GM64" s="100"/>
      <c r="GN64" s="100"/>
      <c r="GO64" s="100"/>
      <c r="GP64" s="100"/>
      <c r="GQ64" s="100"/>
      <c r="GR64" s="100"/>
      <c r="GS64" s="100"/>
      <c r="GT64" s="100"/>
      <c r="GU64" s="100"/>
      <c r="GV64" s="100"/>
      <c r="GW64" s="100"/>
      <c r="GX64" s="100"/>
      <c r="GY64" s="100"/>
      <c r="GZ64" s="100"/>
      <c r="HA64" s="100"/>
      <c r="HB64" s="100"/>
      <c r="HC64" s="100"/>
      <c r="HD64" s="100"/>
      <c r="HE64" s="100"/>
      <c r="HF64" s="100"/>
      <c r="HG64" s="100"/>
      <c r="HH64" s="100"/>
      <c r="HI64" s="100"/>
      <c r="HJ64" s="100"/>
      <c r="HK64" s="100"/>
      <c r="HL64" s="100"/>
      <c r="HM64" s="100"/>
      <c r="HN64" s="100"/>
      <c r="HO64" s="100"/>
      <c r="HP64" s="100"/>
      <c r="HQ64" s="100"/>
      <c r="HR64" s="100"/>
      <c r="HS64" s="100"/>
      <c r="HT64" s="100"/>
      <c r="HU64" s="100"/>
      <c r="HV64" s="100"/>
      <c r="HW64" s="100"/>
      <c r="HX64" s="100"/>
      <c r="HY64" s="100"/>
      <c r="HZ64" s="100"/>
      <c r="IA64" s="100"/>
      <c r="IB64" s="100"/>
      <c r="IC64" s="100"/>
      <c r="ID64" s="100"/>
      <c r="IE64" s="100"/>
      <c r="IF64" s="100"/>
      <c r="IG64" s="100"/>
      <c r="IH64" s="100"/>
      <c r="II64" s="100"/>
      <c r="IJ64" s="100"/>
      <c r="IK64" s="100"/>
      <c r="IL64" s="100"/>
      <c r="IM64" s="100"/>
      <c r="IN64" s="100"/>
      <c r="IO64" s="100"/>
      <c r="IP64" s="100"/>
      <c r="IQ64" s="100"/>
      <c r="IR64" s="100"/>
      <c r="IS64" s="100"/>
      <c r="IT64" s="100"/>
      <c r="IU64" s="100"/>
      <c r="IV64" s="100"/>
      <c r="IW64" s="100"/>
      <c r="IX64" s="100"/>
      <c r="IY64" s="100"/>
      <c r="IZ64" s="100"/>
      <c r="JA64" s="100"/>
      <c r="JB64" s="100"/>
      <c r="JC64" s="100"/>
      <c r="JD64" s="100"/>
      <c r="JE64" s="100"/>
      <c r="JF64" s="100"/>
      <c r="JG64" s="100"/>
      <c r="JH64" s="100"/>
      <c r="JI64" s="100"/>
      <c r="JJ64" s="100"/>
      <c r="JK64" s="100"/>
      <c r="JL64" s="100"/>
      <c r="JM64" s="100"/>
      <c r="JN64" s="100"/>
      <c r="JO64" s="100"/>
      <c r="JP64" s="100"/>
      <c r="JQ64" s="100"/>
      <c r="JR64" s="100"/>
      <c r="JS64" s="100"/>
      <c r="JT64" s="100"/>
      <c r="JU64" s="100"/>
      <c r="JV64" s="100"/>
      <c r="JW64" s="100"/>
      <c r="JX64" s="100"/>
      <c r="JY64" s="100"/>
      <c r="JZ64" s="100"/>
      <c r="KA64" s="100"/>
      <c r="KB64" s="100"/>
      <c r="KC64" s="100"/>
      <c r="KD64" s="100"/>
      <c r="KE64" s="100"/>
      <c r="KF64" s="100"/>
      <c r="KG64" s="100"/>
      <c r="KH64" s="100"/>
      <c r="KI64" s="100"/>
      <c r="KJ64" s="100"/>
      <c r="KK64" s="100"/>
      <c r="KL64" s="100"/>
      <c r="KM64" s="100"/>
      <c r="KN64" s="100"/>
      <c r="KO64" s="100"/>
      <c r="KP64" s="100"/>
      <c r="KQ64" s="100"/>
      <c r="KR64" s="100"/>
      <c r="KS64" s="100"/>
      <c r="KT64" s="100"/>
      <c r="KU64" s="100"/>
      <c r="KV64" s="100"/>
      <c r="KW64" s="100"/>
      <c r="KX64" s="100"/>
      <c r="KY64" s="100"/>
      <c r="KZ64" s="100"/>
      <c r="LA64" s="100"/>
      <c r="LB64" s="100"/>
      <c r="LC64" s="100"/>
      <c r="LD64" s="100"/>
      <c r="LE64" s="100"/>
      <c r="LF64" s="100"/>
      <c r="LG64" s="100"/>
      <c r="LH64" s="100"/>
      <c r="LI64" s="100"/>
      <c r="LJ64" s="100"/>
      <c r="LK64" s="100"/>
      <c r="LL64" s="100"/>
      <c r="LM64" s="100"/>
      <c r="LN64" s="100"/>
      <c r="LO64" s="100"/>
      <c r="LP64" s="100"/>
      <c r="LQ64" s="100"/>
      <c r="LR64" s="100"/>
      <c r="LS64" s="100"/>
      <c r="LT64" s="100"/>
      <c r="LU64" s="100"/>
      <c r="LV64" s="100"/>
      <c r="LW64" s="100"/>
      <c r="LX64" s="100"/>
      <c r="LY64" s="100"/>
      <c r="LZ64" s="100"/>
      <c r="MA64" s="100"/>
      <c r="MB64" s="100"/>
      <c r="MC64" s="100"/>
      <c r="MD64" s="100"/>
      <c r="ME64" s="100"/>
      <c r="MF64" s="100"/>
      <c r="MG64" s="100"/>
      <c r="MH64" s="100"/>
      <c r="MI64" s="100"/>
      <c r="MJ64" s="100"/>
      <c r="MK64" s="100"/>
      <c r="ML64" s="100"/>
      <c r="MM64" s="100"/>
      <c r="MN64" s="100"/>
      <c r="MO64" s="100"/>
      <c r="MP64" s="100"/>
      <c r="MQ64" s="100"/>
      <c r="MR64" s="100"/>
      <c r="MS64" s="100"/>
      <c r="MT64" s="100"/>
      <c r="MU64" s="100"/>
      <c r="MV64" s="100"/>
      <c r="MW64" s="100"/>
      <c r="MX64" s="100"/>
      <c r="MY64" s="100"/>
      <c r="MZ64" s="100"/>
      <c r="NA64" s="100"/>
      <c r="NB64" s="100"/>
      <c r="NC64" s="100"/>
      <c r="ND64" s="100"/>
      <c r="NE64" s="100"/>
      <c r="NF64" s="100"/>
      <c r="NG64" s="100"/>
      <c r="NH64" s="100"/>
      <c r="NI64" s="100"/>
      <c r="NJ64" s="100"/>
      <c r="NK64" s="100"/>
      <c r="NL64" s="100"/>
      <c r="NM64" s="100"/>
      <c r="NN64" s="100"/>
      <c r="NO64" s="100"/>
      <c r="NP64" s="100"/>
      <c r="NQ64" s="100"/>
      <c r="NR64" s="100"/>
      <c r="NS64" s="100"/>
      <c r="NT64" s="100"/>
      <c r="NU64" s="100"/>
      <c r="NV64" s="100"/>
      <c r="NW64" s="100"/>
      <c r="NX64" s="100"/>
      <c r="NY64" s="100"/>
      <c r="NZ64" s="100"/>
      <c r="OA64" s="100"/>
      <c r="OB64" s="100"/>
      <c r="OC64" s="100"/>
      <c r="OD64" s="100"/>
      <c r="OE64" s="100"/>
      <c r="OF64" s="100"/>
      <c r="OG64" s="100"/>
      <c r="OH64" s="100"/>
      <c r="OI64" s="100"/>
      <c r="OJ64" s="100"/>
      <c r="OK64" s="100"/>
      <c r="OL64" s="100"/>
      <c r="OM64" s="100"/>
      <c r="ON64" s="100"/>
      <c r="OO64" s="100"/>
      <c r="OP64" s="100"/>
      <c r="OQ64" s="100"/>
      <c r="OR64" s="100"/>
      <c r="OS64" s="100"/>
      <c r="OT64" s="100"/>
      <c r="OU64" s="100"/>
      <c r="OV64" s="100"/>
      <c r="OW64" s="100"/>
      <c r="OX64" s="100"/>
      <c r="OY64" s="100"/>
      <c r="OZ64" s="100"/>
      <c r="PA64" s="100"/>
      <c r="PB64" s="100"/>
      <c r="PC64" s="100"/>
      <c r="PD64" s="100"/>
      <c r="PE64" s="100"/>
      <c r="PF64" s="100"/>
      <c r="PG64" s="100"/>
      <c r="PH64" s="100"/>
      <c r="PI64" s="100"/>
      <c r="PJ64" s="100"/>
      <c r="PK64" s="100"/>
      <c r="PL64" s="100"/>
      <c r="PM64" s="100"/>
      <c r="PN64" s="100"/>
      <c r="PO64" s="100"/>
      <c r="PP64" s="100"/>
      <c r="PQ64" s="100"/>
      <c r="PR64" s="100"/>
      <c r="PS64" s="100"/>
      <c r="PT64" s="100"/>
      <c r="PU64" s="100"/>
      <c r="PV64" s="100"/>
      <c r="PW64" s="100"/>
      <c r="PX64" s="100"/>
      <c r="PY64" s="100"/>
      <c r="PZ64" s="100"/>
      <c r="QA64" s="100"/>
      <c r="QB64" s="100"/>
      <c r="QC64" s="100"/>
      <c r="QD64" s="100"/>
      <c r="QE64" s="100"/>
      <c r="QF64" s="100"/>
      <c r="QG64" s="100"/>
      <c r="QH64" s="100"/>
      <c r="QI64" s="100"/>
      <c r="QJ64" s="100"/>
      <c r="QK64" s="100"/>
      <c r="QL64" s="100"/>
      <c r="QM64" s="100"/>
      <c r="QN64" s="100"/>
      <c r="QO64" s="100"/>
      <c r="QP64" s="100"/>
      <c r="QQ64" s="100"/>
      <c r="QR64" s="100"/>
      <c r="QS64" s="100"/>
      <c r="QT64" s="100"/>
      <c r="QU64" s="100"/>
      <c r="QV64" s="100"/>
      <c r="QW64" s="100"/>
      <c r="QX64" s="100"/>
      <c r="QY64" s="100"/>
      <c r="QZ64" s="100"/>
      <c r="RA64" s="100"/>
      <c r="RB64" s="100"/>
      <c r="RC64" s="100"/>
      <c r="RD64" s="100"/>
      <c r="RE64" s="100"/>
      <c r="RF64" s="100"/>
      <c r="RG64" s="100"/>
      <c r="RH64" s="100"/>
      <c r="RI64" s="100"/>
      <c r="RJ64" s="100"/>
      <c r="RK64" s="100"/>
      <c r="RL64" s="100"/>
      <c r="RM64" s="100"/>
      <c r="RN64" s="100"/>
      <c r="RO64" s="100"/>
      <c r="RP64" s="100"/>
      <c r="RQ64" s="100"/>
      <c r="RR64" s="100"/>
      <c r="RS64" s="100"/>
      <c r="RT64" s="100"/>
      <c r="RU64" s="100"/>
      <c r="RV64" s="100"/>
      <c r="RW64" s="100"/>
      <c r="RX64" s="100"/>
      <c r="RY64" s="100"/>
      <c r="RZ64" s="100"/>
      <c r="SA64" s="100"/>
      <c r="SB64" s="100"/>
      <c r="SC64" s="100"/>
      <c r="SD64" s="100"/>
      <c r="SE64" s="100"/>
      <c r="SF64" s="100"/>
      <c r="SG64" s="100"/>
      <c r="SH64" s="100"/>
      <c r="SI64" s="100"/>
      <c r="SJ64" s="100"/>
      <c r="SK64" s="100"/>
      <c r="SL64" s="100"/>
      <c r="SM64" s="100"/>
      <c r="SN64" s="100"/>
      <c r="SO64" s="100"/>
      <c r="SP64" s="100"/>
      <c r="SQ64" s="100"/>
      <c r="SR64" s="100"/>
      <c r="SS64" s="100"/>
      <c r="ST64" s="100"/>
      <c r="SU64" s="100"/>
      <c r="SV64" s="100"/>
      <c r="SW64" s="100"/>
      <c r="SX64" s="100"/>
      <c r="SY64" s="100"/>
      <c r="SZ64" s="100"/>
      <c r="TA64" s="100"/>
      <c r="TB64" s="100"/>
      <c r="TC64" s="100"/>
      <c r="TD64" s="100"/>
      <c r="TE64" s="100"/>
      <c r="TF64" s="100"/>
      <c r="TG64" s="100"/>
      <c r="TH64" s="100"/>
      <c r="TI64" s="100"/>
      <c r="TJ64" s="100"/>
      <c r="TK64" s="100"/>
      <c r="TL64" s="100"/>
      <c r="TM64" s="100"/>
      <c r="TN64" s="100"/>
      <c r="TO64" s="100"/>
      <c r="TP64" s="100"/>
      <c r="TQ64" s="100"/>
      <c r="TR64" s="100"/>
      <c r="TS64" s="100"/>
      <c r="TT64" s="100"/>
      <c r="TU64" s="100"/>
      <c r="TV64" s="100"/>
      <c r="TW64" s="100"/>
      <c r="TX64" s="100"/>
      <c r="TY64" s="100"/>
      <c r="TZ64" s="100"/>
      <c r="UA64" s="100"/>
      <c r="UB64" s="100"/>
      <c r="UC64" s="100"/>
      <c r="UD64" s="100"/>
      <c r="UE64" s="100"/>
      <c r="UF64" s="100"/>
      <c r="UG64" s="100"/>
      <c r="UH64" s="100"/>
      <c r="UI64" s="100"/>
      <c r="UJ64" s="100"/>
      <c r="UK64" s="100"/>
      <c r="UL64" s="100"/>
      <c r="UM64" s="100"/>
      <c r="UN64" s="100"/>
      <c r="UO64" s="100"/>
      <c r="UP64" s="100"/>
      <c r="UQ64" s="100"/>
      <c r="UR64" s="100"/>
      <c r="US64" s="100"/>
      <c r="UT64" s="100"/>
      <c r="UU64" s="100"/>
      <c r="UV64" s="100"/>
      <c r="UW64" s="100"/>
      <c r="UX64" s="100"/>
      <c r="UY64" s="100"/>
      <c r="UZ64" s="100"/>
      <c r="VA64" s="100"/>
      <c r="VB64" s="100"/>
      <c r="VC64" s="100"/>
      <c r="VD64" s="100"/>
      <c r="VE64" s="100"/>
      <c r="VF64" s="100"/>
      <c r="VG64" s="100"/>
      <c r="VH64" s="100"/>
      <c r="VI64" s="100"/>
      <c r="VJ64" s="100"/>
      <c r="VK64" s="100"/>
      <c r="VL64" s="100"/>
      <c r="VM64" s="100"/>
      <c r="VN64" s="100"/>
      <c r="VO64" s="100"/>
      <c r="VP64" s="100"/>
      <c r="VQ64" s="100"/>
      <c r="VR64" s="100"/>
      <c r="VS64" s="100"/>
      <c r="VT64" s="100"/>
      <c r="VU64" s="100"/>
      <c r="VV64" s="100"/>
      <c r="VW64" s="100"/>
      <c r="VX64" s="100"/>
      <c r="VY64" s="100"/>
      <c r="VZ64" s="100"/>
      <c r="WA64" s="100"/>
      <c r="WB64" s="100"/>
      <c r="WC64" s="100"/>
      <c r="WD64" s="100"/>
      <c r="WE64" s="100"/>
      <c r="WF64" s="100"/>
      <c r="WG64" s="100"/>
      <c r="WH64" s="100"/>
      <c r="WI64" s="100"/>
      <c r="WJ64" s="100"/>
      <c r="WK64" s="100"/>
      <c r="WL64" s="100"/>
      <c r="WM64" s="100"/>
      <c r="WN64" s="100"/>
      <c r="WO64" s="100"/>
      <c r="WP64" s="100"/>
      <c r="WQ64" s="100"/>
      <c r="WR64" s="100"/>
      <c r="WS64" s="100"/>
      <c r="WT64" s="100"/>
      <c r="WU64" s="100"/>
      <c r="WV64" s="100"/>
      <c r="WW64" s="100"/>
      <c r="WX64" s="100"/>
      <c r="WY64" s="100"/>
      <c r="WZ64" s="100"/>
      <c r="XA64" s="100"/>
      <c r="XB64" s="100"/>
      <c r="XC64" s="100"/>
      <c r="XD64" s="100"/>
      <c r="XE64" s="100"/>
      <c r="XF64" s="100"/>
      <c r="XG64" s="100"/>
      <c r="XH64" s="100"/>
      <c r="XI64" s="100"/>
      <c r="XJ64" s="100"/>
      <c r="XK64" s="100"/>
      <c r="XL64" s="100"/>
      <c r="XM64" s="100"/>
      <c r="XN64" s="100"/>
      <c r="XO64" s="100"/>
      <c r="XP64" s="100"/>
      <c r="XQ64" s="100"/>
      <c r="XR64" s="100"/>
      <c r="XS64" s="100"/>
      <c r="XT64" s="100"/>
      <c r="XU64" s="100"/>
      <c r="XV64" s="100"/>
      <c r="XW64" s="100"/>
      <c r="XX64" s="100"/>
      <c r="XY64" s="100"/>
      <c r="XZ64" s="100"/>
      <c r="YA64" s="100"/>
      <c r="YB64" s="100"/>
      <c r="YC64" s="100"/>
      <c r="YD64" s="100"/>
      <c r="YE64" s="100"/>
      <c r="YF64" s="100"/>
      <c r="YG64" s="100"/>
      <c r="YH64" s="100"/>
      <c r="YI64" s="100"/>
      <c r="YJ64" s="100"/>
      <c r="YK64" s="100"/>
      <c r="YL64" s="100"/>
      <c r="YM64" s="100"/>
      <c r="YN64" s="100"/>
      <c r="YO64" s="100"/>
      <c r="YP64" s="100"/>
      <c r="YQ64" s="100"/>
      <c r="YR64" s="100"/>
      <c r="YS64" s="100"/>
      <c r="YT64" s="100"/>
      <c r="YU64" s="100"/>
      <c r="YV64" s="100"/>
      <c r="YW64" s="100"/>
      <c r="YX64" s="100"/>
      <c r="YY64" s="100"/>
      <c r="YZ64" s="100"/>
      <c r="ZA64" s="100"/>
      <c r="ZB64" s="100"/>
      <c r="ZC64" s="100"/>
      <c r="ZD64" s="100"/>
      <c r="ZE64" s="100"/>
      <c r="ZF64" s="100"/>
      <c r="ZG64" s="100"/>
      <c r="ZH64" s="100"/>
      <c r="ZI64" s="100"/>
      <c r="ZJ64" s="100"/>
      <c r="ZK64" s="100"/>
      <c r="ZL64" s="100"/>
      <c r="ZM64" s="100"/>
      <c r="ZN64" s="100"/>
      <c r="ZO64" s="100"/>
      <c r="ZP64" s="100"/>
      <c r="ZQ64" s="100"/>
      <c r="ZR64" s="100"/>
      <c r="ZS64" s="100"/>
      <c r="ZT64" s="100"/>
      <c r="ZU64" s="100"/>
      <c r="ZV64" s="100"/>
      <c r="ZW64" s="100"/>
      <c r="ZX64" s="100"/>
      <c r="ZY64" s="100"/>
      <c r="ZZ64" s="100"/>
    </row>
    <row r="65" spans="1:702" ht="15.95" customHeight="1" x14ac:dyDescent="0.25">
      <c r="A65" s="92">
        <v>75120</v>
      </c>
      <c r="B65" s="92" t="s">
        <v>363</v>
      </c>
      <c r="C65" s="121" t="s">
        <v>354</v>
      </c>
      <c r="D65" s="92">
        <v>7</v>
      </c>
      <c r="E65" s="92">
        <v>3</v>
      </c>
      <c r="F65" s="92" t="s">
        <v>341</v>
      </c>
      <c r="G65" s="92">
        <v>912</v>
      </c>
      <c r="H65" s="92">
        <v>11461</v>
      </c>
      <c r="I65" s="92" t="s">
        <v>364</v>
      </c>
      <c r="J65" s="92">
        <v>3</v>
      </c>
      <c r="K65" s="92" t="s">
        <v>12</v>
      </c>
      <c r="L65" s="93">
        <v>159000</v>
      </c>
      <c r="M65" s="93">
        <v>146000</v>
      </c>
      <c r="N65" s="93">
        <v>0</v>
      </c>
      <c r="O65" s="93">
        <v>146000</v>
      </c>
      <c r="P65" s="93">
        <v>141384.34</v>
      </c>
      <c r="Q65" s="93">
        <v>-4615.6600000000035</v>
      </c>
      <c r="R65" s="94">
        <v>0.97</v>
      </c>
      <c r="S65" s="93">
        <v>0</v>
      </c>
      <c r="T65" s="93">
        <v>0</v>
      </c>
      <c r="U65" s="94">
        <v>0</v>
      </c>
      <c r="V65" s="93">
        <v>0</v>
      </c>
      <c r="W65" s="93">
        <v>0</v>
      </c>
      <c r="X65" s="94">
        <v>0</v>
      </c>
      <c r="Y65" s="93">
        <v>0</v>
      </c>
      <c r="Z65" s="93">
        <v>0</v>
      </c>
      <c r="AA65" s="94">
        <v>0</v>
      </c>
      <c r="AB65" s="93">
        <v>0</v>
      </c>
      <c r="AC65" s="93">
        <v>0</v>
      </c>
      <c r="AD65" s="94">
        <v>0</v>
      </c>
      <c r="AE65" s="93">
        <v>0</v>
      </c>
      <c r="AF65" s="93">
        <v>0</v>
      </c>
      <c r="AG65" s="94">
        <v>0</v>
      </c>
      <c r="AH65" s="93">
        <v>0</v>
      </c>
      <c r="AI65" s="93">
        <v>0</v>
      </c>
      <c r="AJ65" s="94">
        <v>0</v>
      </c>
      <c r="AK65" s="93">
        <v>0</v>
      </c>
      <c r="AL65" s="93">
        <v>0</v>
      </c>
      <c r="AM65" s="94">
        <v>0</v>
      </c>
      <c r="AN65" s="93">
        <v>0</v>
      </c>
      <c r="AO65" s="93">
        <v>0</v>
      </c>
      <c r="AP65" s="94">
        <v>0</v>
      </c>
      <c r="AQ65" s="93">
        <v>0</v>
      </c>
      <c r="AR65" s="93">
        <v>0</v>
      </c>
      <c r="AS65" s="94">
        <v>0</v>
      </c>
      <c r="AT65" s="93">
        <v>0</v>
      </c>
      <c r="AU65" s="93">
        <v>0</v>
      </c>
      <c r="AV65" s="94">
        <v>0</v>
      </c>
      <c r="AW65" s="93">
        <v>0</v>
      </c>
      <c r="AX65" s="93">
        <v>0</v>
      </c>
      <c r="AY65" s="94">
        <v>0</v>
      </c>
      <c r="AZ65" s="93">
        <v>0</v>
      </c>
      <c r="BA65" s="93">
        <v>0</v>
      </c>
      <c r="BB65" s="94">
        <v>0</v>
      </c>
      <c r="BC65" s="93">
        <v>0</v>
      </c>
      <c r="BD65" s="93">
        <v>0</v>
      </c>
      <c r="BE65" s="94">
        <v>0</v>
      </c>
      <c r="BF65" s="93">
        <v>146000</v>
      </c>
      <c r="BG65" s="93">
        <v>141384.34</v>
      </c>
      <c r="BH65" s="94">
        <v>0.97</v>
      </c>
      <c r="BI65" s="93">
        <v>0</v>
      </c>
      <c r="BJ65" s="93">
        <v>0</v>
      </c>
      <c r="BK65" s="94">
        <v>0</v>
      </c>
      <c r="BL65" s="93">
        <v>0</v>
      </c>
      <c r="BM65" s="93">
        <v>0</v>
      </c>
      <c r="BN65" s="94">
        <v>0</v>
      </c>
      <c r="BO65" s="93">
        <v>0</v>
      </c>
      <c r="BP65" s="93">
        <v>0</v>
      </c>
      <c r="BQ65" s="94">
        <v>0</v>
      </c>
      <c r="BR65" s="93">
        <v>0</v>
      </c>
      <c r="BS65" s="93">
        <v>0</v>
      </c>
      <c r="BT65" s="94">
        <v>0</v>
      </c>
      <c r="BU65" s="93">
        <v>0</v>
      </c>
      <c r="BV65" s="93">
        <v>0</v>
      </c>
      <c r="BW65" s="94">
        <v>0</v>
      </c>
      <c r="BX65" s="93">
        <v>0</v>
      </c>
      <c r="BY65" s="93">
        <v>0</v>
      </c>
      <c r="BZ65" s="94">
        <v>0</v>
      </c>
      <c r="CA65" s="93">
        <v>0</v>
      </c>
      <c r="CB65" s="93">
        <v>0</v>
      </c>
      <c r="CC65" s="94">
        <v>0</v>
      </c>
      <c r="CD65" s="93">
        <v>0</v>
      </c>
      <c r="CE65" s="93">
        <v>0</v>
      </c>
      <c r="CF65" s="94">
        <v>0</v>
      </c>
      <c r="CG65" s="93">
        <v>0</v>
      </c>
      <c r="CH65" s="93">
        <v>0</v>
      </c>
      <c r="CI65" s="94">
        <v>0</v>
      </c>
      <c r="CJ65" s="93">
        <v>0</v>
      </c>
      <c r="CK65" s="93">
        <v>0</v>
      </c>
      <c r="CL65" s="94">
        <v>0</v>
      </c>
      <c r="CM65" s="93">
        <v>0</v>
      </c>
      <c r="CN65" s="93">
        <v>0</v>
      </c>
      <c r="CO65" s="94">
        <v>0</v>
      </c>
      <c r="CP65" s="93"/>
      <c r="CQ65" s="93"/>
      <c r="CR65" s="93"/>
      <c r="CS65" s="93"/>
      <c r="CT65" s="93"/>
      <c r="CU65" s="93"/>
      <c r="CV65" s="93"/>
      <c r="CW65" s="93"/>
      <c r="CX65" s="93"/>
      <c r="CY65" s="93"/>
      <c r="CZ65" s="93"/>
      <c r="DA65" s="93"/>
      <c r="DB65" s="93"/>
      <c r="DC65" s="93"/>
      <c r="DD65" s="93"/>
      <c r="DE65" s="93"/>
      <c r="DF65" s="93"/>
      <c r="DG65" s="93"/>
      <c r="DH65" s="93"/>
      <c r="DI65" s="93"/>
      <c r="DJ65" s="93"/>
      <c r="DK65" s="93"/>
      <c r="DL65" s="93"/>
      <c r="DM65" s="93"/>
      <c r="DN65" s="93"/>
      <c r="DO65" s="93"/>
      <c r="DP65" s="93"/>
      <c r="DQ65" s="93"/>
      <c r="DR65" s="93"/>
      <c r="DS65" s="93"/>
      <c r="DT65" s="93"/>
      <c r="DU65" s="93"/>
      <c r="DV65" s="93"/>
      <c r="DW65" s="93"/>
      <c r="DX65" s="93"/>
      <c r="DY65" s="93"/>
      <c r="DZ65" s="93"/>
      <c r="EA65" s="93"/>
      <c r="EB65" s="93"/>
      <c r="EC65" s="93"/>
      <c r="ED65" s="93"/>
      <c r="EE65" s="93"/>
      <c r="EF65" s="93"/>
      <c r="EG65" s="93"/>
      <c r="EH65" s="93"/>
      <c r="EI65" s="93"/>
      <c r="EJ65" s="93"/>
      <c r="EK65" s="93"/>
      <c r="EL65" s="93"/>
      <c r="EM65" s="93"/>
      <c r="EN65" s="93"/>
      <c r="EO65" s="93"/>
      <c r="EP65" s="93"/>
      <c r="EQ65" s="93"/>
      <c r="ER65" s="93"/>
      <c r="ES65" s="93"/>
      <c r="ET65" s="93"/>
      <c r="EU65" s="93"/>
      <c r="EV65" s="93"/>
      <c r="EW65" s="93"/>
      <c r="EX65" s="93"/>
      <c r="EY65" s="93"/>
      <c r="EZ65" s="93"/>
      <c r="FA65" s="93"/>
      <c r="FB65" s="93"/>
      <c r="FC65" s="93"/>
      <c r="FD65" s="93"/>
      <c r="FE65" s="93"/>
      <c r="FF65" s="93"/>
      <c r="FG65" s="93"/>
      <c r="FH65" s="93"/>
      <c r="FI65" s="93"/>
      <c r="FJ65" s="93"/>
      <c r="FK65" s="93"/>
      <c r="FL65" s="93"/>
      <c r="FM65" s="93"/>
      <c r="FN65" s="93"/>
      <c r="FO65" s="93"/>
      <c r="FP65" s="93"/>
      <c r="FQ65" s="93"/>
      <c r="FR65" s="93"/>
      <c r="FS65" s="93"/>
      <c r="FT65" s="93"/>
      <c r="FU65" s="93"/>
      <c r="FV65" s="93"/>
      <c r="FW65" s="93"/>
      <c r="FX65" s="93"/>
      <c r="FY65" s="93"/>
      <c r="FZ65" s="93"/>
      <c r="GA65" s="93"/>
      <c r="GB65" s="93"/>
      <c r="GC65" s="93"/>
      <c r="GD65" s="93"/>
      <c r="GE65" s="93"/>
      <c r="GF65" s="93"/>
      <c r="GG65" s="93"/>
      <c r="GH65" s="93"/>
      <c r="GI65" s="93"/>
      <c r="GJ65" s="93"/>
      <c r="GK65" s="93"/>
      <c r="GL65" s="93"/>
      <c r="GM65" s="93"/>
      <c r="GN65" s="93"/>
      <c r="GO65" s="93"/>
      <c r="GP65" s="93"/>
      <c r="GQ65" s="93"/>
      <c r="GR65" s="93"/>
      <c r="GS65" s="93"/>
      <c r="GT65" s="93"/>
      <c r="GU65" s="93"/>
      <c r="GV65" s="93"/>
      <c r="GW65" s="93"/>
      <c r="GX65" s="93"/>
      <c r="GY65" s="93"/>
      <c r="GZ65" s="93"/>
      <c r="HA65" s="93"/>
      <c r="HB65" s="93"/>
      <c r="HC65" s="93"/>
      <c r="HD65" s="93"/>
      <c r="HE65" s="93"/>
      <c r="HF65" s="93"/>
      <c r="HG65" s="93"/>
      <c r="HH65" s="93"/>
      <c r="HI65" s="93"/>
      <c r="HJ65" s="93"/>
      <c r="HK65" s="93"/>
      <c r="HL65" s="93"/>
      <c r="HM65" s="93"/>
      <c r="HN65" s="93"/>
      <c r="HO65" s="93"/>
      <c r="HP65" s="93"/>
      <c r="HQ65" s="93"/>
      <c r="HR65" s="93"/>
      <c r="HS65" s="93"/>
      <c r="HT65" s="93"/>
      <c r="HU65" s="93"/>
      <c r="HV65" s="93"/>
      <c r="HW65" s="93"/>
      <c r="HX65" s="93"/>
      <c r="HY65" s="93"/>
      <c r="HZ65" s="93"/>
      <c r="IA65" s="93"/>
      <c r="IB65" s="93"/>
      <c r="IC65" s="93"/>
      <c r="ID65" s="93"/>
      <c r="IE65" s="93"/>
      <c r="IF65" s="93"/>
      <c r="IG65" s="93"/>
      <c r="IH65" s="93"/>
      <c r="II65" s="93"/>
      <c r="IJ65" s="93"/>
      <c r="IK65" s="93"/>
      <c r="IL65" s="93"/>
      <c r="IM65" s="93"/>
      <c r="IN65" s="93"/>
      <c r="IO65" s="93"/>
      <c r="IP65" s="93"/>
      <c r="IQ65" s="93"/>
      <c r="IR65" s="93"/>
      <c r="IS65" s="93"/>
      <c r="IT65" s="93"/>
      <c r="IU65" s="93"/>
      <c r="IV65" s="93"/>
      <c r="IW65" s="93"/>
      <c r="IX65" s="93"/>
      <c r="IY65" s="93"/>
      <c r="IZ65" s="93"/>
      <c r="JA65" s="93"/>
      <c r="JB65" s="93"/>
      <c r="JC65" s="93"/>
      <c r="JD65" s="93"/>
      <c r="JE65" s="93"/>
      <c r="JF65" s="93"/>
      <c r="JG65" s="93"/>
      <c r="JH65" s="93"/>
      <c r="JI65" s="93"/>
      <c r="JJ65" s="93"/>
      <c r="JK65" s="93"/>
      <c r="JL65" s="93"/>
      <c r="JM65" s="93"/>
      <c r="JN65" s="93"/>
      <c r="JO65" s="93"/>
      <c r="JP65" s="93"/>
      <c r="JQ65" s="93"/>
      <c r="JR65" s="93"/>
      <c r="JS65" s="93"/>
      <c r="JT65" s="93"/>
      <c r="JU65" s="93"/>
      <c r="JV65" s="93"/>
      <c r="JW65" s="93"/>
      <c r="JX65" s="93"/>
      <c r="JY65" s="93"/>
      <c r="JZ65" s="93"/>
      <c r="KA65" s="93"/>
      <c r="KB65" s="93"/>
      <c r="KC65" s="93"/>
      <c r="KD65" s="93"/>
      <c r="KE65" s="93"/>
      <c r="KF65" s="93"/>
      <c r="KG65" s="93"/>
      <c r="KH65" s="93"/>
      <c r="KI65" s="93"/>
      <c r="KJ65" s="93"/>
      <c r="KK65" s="93"/>
      <c r="KL65" s="93"/>
      <c r="KM65" s="93"/>
      <c r="KN65" s="93"/>
      <c r="KO65" s="93"/>
      <c r="KP65" s="93"/>
      <c r="KQ65" s="93"/>
      <c r="KR65" s="93"/>
      <c r="KS65" s="93"/>
      <c r="KT65" s="93"/>
      <c r="KU65" s="93"/>
      <c r="KV65" s="93"/>
      <c r="KW65" s="93"/>
      <c r="KX65" s="93"/>
      <c r="KY65" s="93"/>
      <c r="KZ65" s="93"/>
      <c r="LA65" s="93"/>
      <c r="LB65" s="93"/>
      <c r="LC65" s="93"/>
      <c r="LD65" s="93"/>
      <c r="LE65" s="93"/>
      <c r="LF65" s="93"/>
      <c r="LG65" s="93"/>
      <c r="LH65" s="93"/>
      <c r="LI65" s="93"/>
      <c r="LJ65" s="93"/>
      <c r="LK65" s="93"/>
      <c r="LL65" s="93"/>
      <c r="LM65" s="93"/>
      <c r="LN65" s="93"/>
      <c r="LO65" s="93"/>
      <c r="LP65" s="93"/>
      <c r="LQ65" s="93"/>
      <c r="LR65" s="93"/>
      <c r="LS65" s="93"/>
      <c r="LT65" s="93"/>
      <c r="LU65" s="93"/>
      <c r="LV65" s="93"/>
      <c r="LW65" s="93"/>
      <c r="LX65" s="93"/>
      <c r="LY65" s="93"/>
      <c r="LZ65" s="93"/>
      <c r="MA65" s="93"/>
      <c r="MB65" s="93"/>
      <c r="MC65" s="93"/>
      <c r="MD65" s="93"/>
      <c r="ME65" s="93"/>
      <c r="MF65" s="93"/>
      <c r="MG65" s="93"/>
      <c r="MH65" s="93"/>
      <c r="MI65" s="93"/>
      <c r="MJ65" s="93"/>
      <c r="MK65" s="93"/>
      <c r="ML65" s="93"/>
      <c r="MM65" s="93"/>
      <c r="MN65" s="93"/>
      <c r="MO65" s="93"/>
      <c r="MP65" s="93"/>
      <c r="MQ65" s="93"/>
      <c r="MR65" s="93"/>
      <c r="MS65" s="93"/>
      <c r="MT65" s="93"/>
      <c r="MU65" s="93"/>
      <c r="MV65" s="93"/>
      <c r="MW65" s="93"/>
      <c r="MX65" s="93"/>
      <c r="MY65" s="93"/>
      <c r="MZ65" s="93"/>
      <c r="NA65" s="93"/>
      <c r="NB65" s="93"/>
      <c r="NC65" s="93"/>
      <c r="ND65" s="93"/>
      <c r="NE65" s="93"/>
      <c r="NF65" s="93"/>
      <c r="NG65" s="93"/>
      <c r="NH65" s="93"/>
      <c r="NI65" s="93"/>
      <c r="NJ65" s="93"/>
      <c r="NK65" s="93"/>
      <c r="NL65" s="93"/>
      <c r="NM65" s="93"/>
      <c r="NN65" s="93"/>
      <c r="NO65" s="93"/>
      <c r="NP65" s="93"/>
      <c r="NQ65" s="93"/>
      <c r="NR65" s="93"/>
      <c r="NS65" s="93"/>
      <c r="NT65" s="93"/>
      <c r="NU65" s="93"/>
      <c r="NV65" s="93"/>
      <c r="NW65" s="93"/>
      <c r="NX65" s="93"/>
      <c r="NY65" s="93"/>
      <c r="NZ65" s="93"/>
      <c r="OA65" s="93"/>
      <c r="OB65" s="93"/>
      <c r="OC65" s="93"/>
      <c r="OD65" s="93"/>
      <c r="OE65" s="93"/>
      <c r="OF65" s="93"/>
      <c r="OG65" s="93"/>
      <c r="OH65" s="93"/>
      <c r="OI65" s="93"/>
      <c r="OJ65" s="93"/>
      <c r="OK65" s="93"/>
      <c r="OL65" s="93"/>
      <c r="OM65" s="93"/>
      <c r="ON65" s="93"/>
      <c r="OO65" s="93"/>
      <c r="OP65" s="93"/>
      <c r="OQ65" s="93"/>
      <c r="OR65" s="93"/>
      <c r="OS65" s="93"/>
      <c r="OT65" s="93"/>
      <c r="OU65" s="93"/>
      <c r="OV65" s="93"/>
      <c r="OW65" s="93"/>
      <c r="OX65" s="93"/>
      <c r="OY65" s="93"/>
      <c r="OZ65" s="93"/>
      <c r="PA65" s="93"/>
      <c r="PB65" s="93"/>
      <c r="PC65" s="93"/>
      <c r="PD65" s="93"/>
      <c r="PE65" s="93"/>
      <c r="PF65" s="93"/>
      <c r="PG65" s="93"/>
      <c r="PH65" s="93"/>
      <c r="PI65" s="93"/>
      <c r="PJ65" s="93"/>
      <c r="PK65" s="93"/>
      <c r="PL65" s="93"/>
      <c r="PM65" s="93"/>
      <c r="PN65" s="93"/>
      <c r="PO65" s="93"/>
      <c r="PP65" s="93"/>
      <c r="PQ65" s="93"/>
      <c r="PR65" s="93"/>
      <c r="PS65" s="93"/>
      <c r="PT65" s="93"/>
      <c r="PU65" s="93"/>
      <c r="PV65" s="93"/>
      <c r="PW65" s="93"/>
      <c r="PX65" s="93"/>
      <c r="PY65" s="93"/>
      <c r="PZ65" s="93"/>
      <c r="QA65" s="93"/>
      <c r="QB65" s="93"/>
      <c r="QC65" s="93"/>
      <c r="QD65" s="93"/>
      <c r="QE65" s="93"/>
      <c r="QF65" s="93"/>
      <c r="QG65" s="93"/>
      <c r="QH65" s="93"/>
      <c r="QI65" s="93"/>
      <c r="QJ65" s="93"/>
      <c r="QK65" s="93"/>
      <c r="QL65" s="93"/>
      <c r="QM65" s="93"/>
      <c r="QN65" s="93"/>
      <c r="QO65" s="93"/>
      <c r="QP65" s="93"/>
      <c r="QQ65" s="93"/>
      <c r="QR65" s="93"/>
      <c r="QS65" s="93"/>
      <c r="QT65" s="93"/>
      <c r="QU65" s="93"/>
      <c r="QV65" s="93"/>
      <c r="QW65" s="93"/>
      <c r="QX65" s="93"/>
      <c r="QY65" s="93"/>
      <c r="QZ65" s="93"/>
      <c r="RA65" s="93"/>
      <c r="RB65" s="93"/>
      <c r="RC65" s="93"/>
      <c r="RD65" s="93"/>
      <c r="RE65" s="93"/>
      <c r="RF65" s="93"/>
      <c r="RG65" s="93"/>
      <c r="RH65" s="93"/>
      <c r="RI65" s="93"/>
      <c r="RJ65" s="93"/>
      <c r="RK65" s="93"/>
      <c r="RL65" s="93"/>
      <c r="RM65" s="93"/>
      <c r="RN65" s="93"/>
      <c r="RO65" s="93"/>
      <c r="RP65" s="93"/>
      <c r="RQ65" s="93"/>
      <c r="RR65" s="93"/>
      <c r="RS65" s="93"/>
      <c r="RT65" s="93"/>
      <c r="RU65" s="93"/>
      <c r="RV65" s="93"/>
      <c r="RW65" s="93"/>
      <c r="RX65" s="93"/>
      <c r="RY65" s="93"/>
      <c r="RZ65" s="93"/>
      <c r="SA65" s="93"/>
      <c r="SB65" s="93"/>
      <c r="SC65" s="93"/>
      <c r="SD65" s="93"/>
      <c r="SE65" s="93"/>
      <c r="SF65" s="93"/>
      <c r="SG65" s="93"/>
      <c r="SH65" s="93"/>
      <c r="SI65" s="93"/>
      <c r="SJ65" s="93"/>
      <c r="SK65" s="93"/>
      <c r="SL65" s="93"/>
      <c r="SM65" s="93"/>
      <c r="SN65" s="93"/>
      <c r="SO65" s="93"/>
      <c r="SP65" s="93"/>
      <c r="SQ65" s="93"/>
      <c r="SR65" s="93"/>
      <c r="SS65" s="93"/>
      <c r="ST65" s="93"/>
      <c r="SU65" s="93"/>
      <c r="SV65" s="93"/>
      <c r="SW65" s="93"/>
      <c r="SX65" s="93"/>
      <c r="SY65" s="93"/>
      <c r="SZ65" s="93"/>
      <c r="TA65" s="93"/>
      <c r="TB65" s="93"/>
      <c r="TC65" s="93"/>
      <c r="TD65" s="93"/>
      <c r="TE65" s="93"/>
      <c r="TF65" s="93"/>
      <c r="TG65" s="93"/>
      <c r="TH65" s="93"/>
      <c r="TI65" s="93"/>
      <c r="TJ65" s="93"/>
      <c r="TK65" s="93"/>
      <c r="TL65" s="93"/>
      <c r="TM65" s="93"/>
      <c r="TN65" s="93"/>
      <c r="TO65" s="93"/>
      <c r="TP65" s="93"/>
      <c r="TQ65" s="93"/>
      <c r="TR65" s="93"/>
      <c r="TS65" s="93"/>
      <c r="TT65" s="93"/>
      <c r="TU65" s="93"/>
      <c r="TV65" s="93"/>
      <c r="TW65" s="93"/>
      <c r="TX65" s="93"/>
      <c r="TY65" s="93"/>
      <c r="TZ65" s="93"/>
      <c r="UA65" s="93"/>
      <c r="UB65" s="93"/>
      <c r="UC65" s="93"/>
      <c r="UD65" s="93"/>
      <c r="UE65" s="93"/>
      <c r="UF65" s="93"/>
      <c r="UG65" s="93"/>
      <c r="UH65" s="93"/>
      <c r="UI65" s="93"/>
      <c r="UJ65" s="93"/>
      <c r="UK65" s="93"/>
      <c r="UL65" s="93"/>
      <c r="UM65" s="93"/>
      <c r="UN65" s="93"/>
      <c r="UO65" s="93"/>
      <c r="UP65" s="93"/>
      <c r="UQ65" s="93"/>
      <c r="UR65" s="93"/>
      <c r="US65" s="93"/>
      <c r="UT65" s="93"/>
      <c r="UU65" s="93"/>
      <c r="UV65" s="93"/>
      <c r="UW65" s="93"/>
      <c r="UX65" s="93"/>
      <c r="UY65" s="93"/>
      <c r="UZ65" s="93"/>
      <c r="VA65" s="93"/>
      <c r="VB65" s="93"/>
      <c r="VC65" s="93"/>
      <c r="VD65" s="93"/>
      <c r="VE65" s="93"/>
      <c r="VF65" s="93"/>
      <c r="VG65" s="93"/>
      <c r="VH65" s="93"/>
      <c r="VI65" s="93"/>
      <c r="VJ65" s="93"/>
      <c r="VK65" s="93"/>
      <c r="VL65" s="93"/>
      <c r="VM65" s="93"/>
      <c r="VN65" s="93"/>
      <c r="VO65" s="93"/>
      <c r="VP65" s="93"/>
      <c r="VQ65" s="93"/>
      <c r="VR65" s="93"/>
      <c r="VS65" s="93"/>
      <c r="VT65" s="93"/>
      <c r="VU65" s="93"/>
      <c r="VV65" s="93"/>
      <c r="VW65" s="93"/>
      <c r="VX65" s="93"/>
      <c r="VY65" s="93"/>
      <c r="VZ65" s="93"/>
      <c r="WA65" s="93"/>
      <c r="WB65" s="93"/>
      <c r="WC65" s="93"/>
      <c r="WD65" s="93"/>
      <c r="WE65" s="93"/>
      <c r="WF65" s="93"/>
      <c r="WG65" s="93"/>
      <c r="WH65" s="93"/>
      <c r="WI65" s="93"/>
      <c r="WJ65" s="93"/>
      <c r="WK65" s="93"/>
      <c r="WL65" s="93"/>
      <c r="WM65" s="93"/>
      <c r="WN65" s="93"/>
      <c r="WO65" s="93"/>
      <c r="WP65" s="93"/>
      <c r="WQ65" s="93"/>
      <c r="WR65" s="93"/>
      <c r="WS65" s="93"/>
      <c r="WT65" s="93"/>
      <c r="WU65" s="93"/>
      <c r="WV65" s="93"/>
      <c r="WW65" s="93"/>
      <c r="WX65" s="93"/>
      <c r="WY65" s="93"/>
      <c r="WZ65" s="93"/>
      <c r="XA65" s="93"/>
      <c r="XB65" s="93"/>
      <c r="XC65" s="93"/>
      <c r="XD65" s="93"/>
      <c r="XE65" s="93"/>
      <c r="XF65" s="93"/>
      <c r="XG65" s="93"/>
      <c r="XH65" s="93"/>
      <c r="XI65" s="93"/>
      <c r="XJ65" s="93"/>
      <c r="XK65" s="93"/>
      <c r="XL65" s="93"/>
      <c r="XM65" s="93"/>
      <c r="XN65" s="93"/>
      <c r="XO65" s="93"/>
      <c r="XP65" s="93"/>
      <c r="XQ65" s="93"/>
      <c r="XR65" s="93"/>
      <c r="XS65" s="93"/>
      <c r="XT65" s="93"/>
      <c r="XU65" s="93"/>
      <c r="XV65" s="93"/>
      <c r="XW65" s="93"/>
      <c r="XX65" s="93"/>
      <c r="XY65" s="93"/>
      <c r="XZ65" s="93"/>
      <c r="YA65" s="93"/>
      <c r="YB65" s="93"/>
      <c r="YC65" s="93"/>
      <c r="YD65" s="93"/>
      <c r="YE65" s="93"/>
      <c r="YF65" s="93"/>
      <c r="YG65" s="93"/>
      <c r="YH65" s="93"/>
      <c r="YI65" s="93"/>
      <c r="YJ65" s="93"/>
      <c r="YK65" s="93"/>
      <c r="YL65" s="93"/>
      <c r="YM65" s="93"/>
      <c r="YN65" s="93"/>
      <c r="YO65" s="93"/>
      <c r="YP65" s="93"/>
      <c r="YQ65" s="93"/>
      <c r="YR65" s="93"/>
      <c r="YS65" s="93"/>
      <c r="YT65" s="93"/>
      <c r="YU65" s="93"/>
      <c r="YV65" s="93"/>
      <c r="YW65" s="93"/>
      <c r="YX65" s="93"/>
      <c r="YY65" s="93"/>
      <c r="YZ65" s="93"/>
      <c r="ZA65" s="93"/>
      <c r="ZB65" s="93"/>
      <c r="ZC65" s="93"/>
      <c r="ZD65" s="93"/>
      <c r="ZE65" s="93"/>
      <c r="ZF65" s="93"/>
      <c r="ZG65" s="93"/>
      <c r="ZH65" s="93"/>
      <c r="ZI65" s="93"/>
      <c r="ZJ65" s="93"/>
      <c r="ZK65" s="93"/>
      <c r="ZL65" s="93"/>
      <c r="ZM65" s="93"/>
      <c r="ZN65" s="93"/>
      <c r="ZO65" s="93"/>
      <c r="ZP65" s="93"/>
      <c r="ZQ65" s="93"/>
      <c r="ZR65" s="93"/>
      <c r="ZS65" s="93"/>
      <c r="ZT65" s="93"/>
      <c r="ZU65" s="93"/>
      <c r="ZV65" s="93"/>
      <c r="ZW65" s="93"/>
      <c r="ZX65" s="93"/>
      <c r="ZY65" s="93"/>
      <c r="ZZ65" s="93"/>
    </row>
    <row r="66" spans="1:702" s="131" customFormat="1" ht="15.95" customHeight="1" x14ac:dyDescent="0.25">
      <c r="A66" s="127">
        <v>75125</v>
      </c>
      <c r="B66" s="127" t="s">
        <v>363</v>
      </c>
      <c r="C66" s="128" t="s">
        <v>354</v>
      </c>
      <c r="D66" s="127">
        <v>7</v>
      </c>
      <c r="E66" s="127">
        <v>3</v>
      </c>
      <c r="F66" s="127" t="s">
        <v>341</v>
      </c>
      <c r="G66" s="127">
        <v>912</v>
      </c>
      <c r="H66" s="127">
        <v>11461</v>
      </c>
      <c r="I66" s="127" t="s">
        <v>364</v>
      </c>
      <c r="J66" s="127">
        <v>31</v>
      </c>
      <c r="K66" s="127" t="s">
        <v>13</v>
      </c>
      <c r="L66" s="129">
        <v>159000</v>
      </c>
      <c r="M66" s="129">
        <v>146000</v>
      </c>
      <c r="N66" s="129">
        <v>0</v>
      </c>
      <c r="O66" s="129">
        <v>146000</v>
      </c>
      <c r="P66" s="129">
        <v>141384.34</v>
      </c>
      <c r="Q66" s="129">
        <v>-4615.6600000000035</v>
      </c>
      <c r="R66" s="130">
        <v>0.97</v>
      </c>
      <c r="S66" s="129">
        <v>0</v>
      </c>
      <c r="T66" s="129">
        <v>0</v>
      </c>
      <c r="U66" s="130">
        <v>0</v>
      </c>
      <c r="V66" s="129">
        <v>0</v>
      </c>
      <c r="W66" s="129">
        <v>0</v>
      </c>
      <c r="X66" s="130">
        <v>0</v>
      </c>
      <c r="Y66" s="129">
        <v>0</v>
      </c>
      <c r="Z66" s="129">
        <v>0</v>
      </c>
      <c r="AA66" s="130">
        <v>0</v>
      </c>
      <c r="AB66" s="129">
        <v>0</v>
      </c>
      <c r="AC66" s="129">
        <v>0</v>
      </c>
      <c r="AD66" s="130">
        <v>0</v>
      </c>
      <c r="AE66" s="129">
        <v>0</v>
      </c>
      <c r="AF66" s="129">
        <v>0</v>
      </c>
      <c r="AG66" s="130">
        <v>0</v>
      </c>
      <c r="AH66" s="129">
        <v>0</v>
      </c>
      <c r="AI66" s="129">
        <v>0</v>
      </c>
      <c r="AJ66" s="130">
        <v>0</v>
      </c>
      <c r="AK66" s="129">
        <v>0</v>
      </c>
      <c r="AL66" s="129">
        <v>0</v>
      </c>
      <c r="AM66" s="130">
        <v>0</v>
      </c>
      <c r="AN66" s="129">
        <v>0</v>
      </c>
      <c r="AO66" s="129">
        <v>0</v>
      </c>
      <c r="AP66" s="130">
        <v>0</v>
      </c>
      <c r="AQ66" s="129">
        <v>0</v>
      </c>
      <c r="AR66" s="129">
        <v>0</v>
      </c>
      <c r="AS66" s="130">
        <v>0</v>
      </c>
      <c r="AT66" s="129">
        <v>0</v>
      </c>
      <c r="AU66" s="129">
        <v>0</v>
      </c>
      <c r="AV66" s="130">
        <v>0</v>
      </c>
      <c r="AW66" s="129">
        <v>0</v>
      </c>
      <c r="AX66" s="129">
        <v>0</v>
      </c>
      <c r="AY66" s="130">
        <v>0</v>
      </c>
      <c r="AZ66" s="129">
        <v>0</v>
      </c>
      <c r="BA66" s="129">
        <v>0</v>
      </c>
      <c r="BB66" s="130">
        <v>0</v>
      </c>
      <c r="BC66" s="129">
        <v>0</v>
      </c>
      <c r="BD66" s="129">
        <v>0</v>
      </c>
      <c r="BE66" s="130">
        <v>0</v>
      </c>
      <c r="BF66" s="129">
        <v>146000</v>
      </c>
      <c r="BG66" s="129">
        <v>141384.34</v>
      </c>
      <c r="BH66" s="130">
        <v>0.97</v>
      </c>
      <c r="BI66" s="129">
        <v>0</v>
      </c>
      <c r="BJ66" s="129">
        <v>0</v>
      </c>
      <c r="BK66" s="130">
        <v>0</v>
      </c>
      <c r="BL66" s="129">
        <v>0</v>
      </c>
      <c r="BM66" s="129">
        <v>0</v>
      </c>
      <c r="BN66" s="130">
        <v>0</v>
      </c>
      <c r="BO66" s="129">
        <v>0</v>
      </c>
      <c r="BP66" s="129">
        <v>0</v>
      </c>
      <c r="BQ66" s="130">
        <v>0</v>
      </c>
      <c r="BR66" s="129">
        <v>0</v>
      </c>
      <c r="BS66" s="129">
        <v>0</v>
      </c>
      <c r="BT66" s="130">
        <v>0</v>
      </c>
      <c r="BU66" s="129">
        <v>0</v>
      </c>
      <c r="BV66" s="129">
        <v>0</v>
      </c>
      <c r="BW66" s="130">
        <v>0</v>
      </c>
      <c r="BX66" s="129">
        <v>0</v>
      </c>
      <c r="BY66" s="129">
        <v>0</v>
      </c>
      <c r="BZ66" s="130">
        <v>0</v>
      </c>
      <c r="CA66" s="129">
        <v>0</v>
      </c>
      <c r="CB66" s="129">
        <v>0</v>
      </c>
      <c r="CC66" s="130">
        <v>0</v>
      </c>
      <c r="CD66" s="129">
        <v>0</v>
      </c>
      <c r="CE66" s="129">
        <v>0</v>
      </c>
      <c r="CF66" s="130">
        <v>0</v>
      </c>
      <c r="CG66" s="129">
        <v>0</v>
      </c>
      <c r="CH66" s="129">
        <v>0</v>
      </c>
      <c r="CI66" s="130">
        <v>0</v>
      </c>
      <c r="CJ66" s="129">
        <v>0</v>
      </c>
      <c r="CK66" s="129">
        <v>0</v>
      </c>
      <c r="CL66" s="130">
        <v>0</v>
      </c>
      <c r="CM66" s="129">
        <v>0</v>
      </c>
      <c r="CN66" s="129">
        <v>0</v>
      </c>
      <c r="CO66" s="130">
        <v>0</v>
      </c>
      <c r="CP66" s="129"/>
      <c r="CQ66" s="129"/>
      <c r="CR66" s="129"/>
      <c r="CS66" s="129"/>
      <c r="CT66" s="129"/>
      <c r="CU66" s="129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I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  <c r="DT66" s="129"/>
      <c r="DU66" s="129"/>
      <c r="DV66" s="129"/>
      <c r="DW66" s="129"/>
      <c r="DX66" s="129"/>
      <c r="DY66" s="129"/>
      <c r="DZ66" s="129"/>
      <c r="EA66" s="129"/>
      <c r="EB66" s="129"/>
      <c r="EC66" s="129"/>
      <c r="ED66" s="129"/>
      <c r="EE66" s="129"/>
      <c r="EF66" s="129"/>
      <c r="EG66" s="129"/>
      <c r="EH66" s="129"/>
      <c r="EI66" s="129"/>
      <c r="EJ66" s="129"/>
      <c r="EK66" s="129"/>
      <c r="EL66" s="129"/>
      <c r="EM66" s="129"/>
      <c r="EN66" s="129"/>
      <c r="EO66" s="129"/>
      <c r="EP66" s="129"/>
      <c r="EQ66" s="129"/>
      <c r="ER66" s="129"/>
      <c r="ES66" s="129"/>
      <c r="ET66" s="129"/>
      <c r="EU66" s="129"/>
      <c r="EV66" s="129"/>
      <c r="EW66" s="129"/>
      <c r="EX66" s="129"/>
      <c r="EY66" s="129"/>
      <c r="EZ66" s="129"/>
      <c r="FA66" s="129"/>
      <c r="FB66" s="129"/>
      <c r="FC66" s="129"/>
      <c r="FD66" s="129"/>
      <c r="FE66" s="129"/>
      <c r="FF66" s="129"/>
      <c r="FG66" s="129"/>
      <c r="FH66" s="129"/>
      <c r="FI66" s="129"/>
      <c r="FJ66" s="129"/>
      <c r="FK66" s="129"/>
      <c r="FL66" s="129"/>
      <c r="FM66" s="129"/>
      <c r="FN66" s="129"/>
      <c r="FO66" s="129"/>
      <c r="FP66" s="129"/>
      <c r="FQ66" s="129"/>
      <c r="FR66" s="129"/>
      <c r="FS66" s="129"/>
      <c r="FT66" s="129"/>
      <c r="FU66" s="129"/>
      <c r="FV66" s="129"/>
      <c r="FW66" s="129"/>
      <c r="FX66" s="129"/>
      <c r="FY66" s="129"/>
      <c r="FZ66" s="129"/>
      <c r="GA66" s="129"/>
      <c r="GB66" s="129"/>
      <c r="GC66" s="129"/>
      <c r="GD66" s="129"/>
      <c r="GE66" s="129"/>
      <c r="GF66" s="129"/>
      <c r="GG66" s="129"/>
      <c r="GH66" s="129"/>
      <c r="GI66" s="129"/>
      <c r="GJ66" s="129"/>
      <c r="GK66" s="129"/>
      <c r="GL66" s="129"/>
      <c r="GM66" s="129"/>
      <c r="GN66" s="129"/>
      <c r="GO66" s="129"/>
      <c r="GP66" s="129"/>
      <c r="GQ66" s="129"/>
      <c r="GR66" s="129"/>
      <c r="GS66" s="129"/>
      <c r="GT66" s="129"/>
      <c r="GU66" s="129"/>
      <c r="GV66" s="129"/>
      <c r="GW66" s="129"/>
      <c r="GX66" s="129"/>
      <c r="GY66" s="129"/>
      <c r="GZ66" s="129"/>
      <c r="HA66" s="129"/>
      <c r="HB66" s="129"/>
      <c r="HC66" s="129"/>
      <c r="HD66" s="129"/>
      <c r="HE66" s="129"/>
      <c r="HF66" s="129"/>
      <c r="HG66" s="129"/>
      <c r="HH66" s="129"/>
      <c r="HI66" s="129"/>
      <c r="HJ66" s="129"/>
      <c r="HK66" s="129"/>
      <c r="HL66" s="129"/>
      <c r="HM66" s="129"/>
      <c r="HN66" s="129"/>
      <c r="HO66" s="129"/>
      <c r="HP66" s="129"/>
      <c r="HQ66" s="129"/>
      <c r="HR66" s="129"/>
      <c r="HS66" s="129"/>
      <c r="HT66" s="129"/>
      <c r="HU66" s="129"/>
      <c r="HV66" s="129"/>
      <c r="HW66" s="129"/>
      <c r="HX66" s="129"/>
      <c r="HY66" s="129"/>
      <c r="HZ66" s="129"/>
      <c r="IA66" s="129"/>
      <c r="IB66" s="129"/>
      <c r="IC66" s="129"/>
      <c r="ID66" s="129"/>
      <c r="IE66" s="129"/>
      <c r="IF66" s="129"/>
      <c r="IG66" s="129"/>
      <c r="IH66" s="129"/>
      <c r="II66" s="129"/>
      <c r="IJ66" s="129"/>
      <c r="IK66" s="129"/>
      <c r="IL66" s="129"/>
      <c r="IM66" s="129"/>
      <c r="IN66" s="129"/>
      <c r="IO66" s="129"/>
      <c r="IP66" s="129"/>
      <c r="IQ66" s="129"/>
      <c r="IR66" s="129"/>
      <c r="IS66" s="129"/>
      <c r="IT66" s="129"/>
      <c r="IU66" s="129"/>
      <c r="IV66" s="129"/>
      <c r="IW66" s="129"/>
      <c r="IX66" s="129"/>
      <c r="IY66" s="129"/>
      <c r="IZ66" s="129"/>
      <c r="JA66" s="129"/>
      <c r="JB66" s="129"/>
      <c r="JC66" s="129"/>
      <c r="JD66" s="129"/>
      <c r="JE66" s="129"/>
      <c r="JF66" s="129"/>
      <c r="JG66" s="129"/>
      <c r="JH66" s="129"/>
      <c r="JI66" s="129"/>
      <c r="JJ66" s="129"/>
      <c r="JK66" s="129"/>
      <c r="JL66" s="129"/>
      <c r="JM66" s="129"/>
      <c r="JN66" s="129"/>
      <c r="JO66" s="129"/>
      <c r="JP66" s="129"/>
      <c r="JQ66" s="129"/>
      <c r="JR66" s="129"/>
      <c r="JS66" s="129"/>
      <c r="JT66" s="129"/>
      <c r="JU66" s="129"/>
      <c r="JV66" s="129"/>
      <c r="JW66" s="129"/>
      <c r="JX66" s="129"/>
      <c r="JY66" s="129"/>
      <c r="JZ66" s="129"/>
      <c r="KA66" s="129"/>
      <c r="KB66" s="129"/>
      <c r="KC66" s="129"/>
      <c r="KD66" s="129"/>
      <c r="KE66" s="129"/>
      <c r="KF66" s="129"/>
      <c r="KG66" s="129"/>
      <c r="KH66" s="129"/>
      <c r="KI66" s="129"/>
      <c r="KJ66" s="129"/>
      <c r="KK66" s="129"/>
      <c r="KL66" s="129"/>
      <c r="KM66" s="129"/>
      <c r="KN66" s="129"/>
      <c r="KO66" s="129"/>
      <c r="KP66" s="129"/>
      <c r="KQ66" s="129"/>
      <c r="KR66" s="129"/>
      <c r="KS66" s="129"/>
      <c r="KT66" s="129"/>
      <c r="KU66" s="129"/>
      <c r="KV66" s="129"/>
      <c r="KW66" s="129"/>
      <c r="KX66" s="129"/>
      <c r="KY66" s="129"/>
      <c r="KZ66" s="129"/>
      <c r="LA66" s="129"/>
      <c r="LB66" s="129"/>
      <c r="LC66" s="129"/>
      <c r="LD66" s="129"/>
      <c r="LE66" s="129"/>
      <c r="LF66" s="129"/>
      <c r="LG66" s="129"/>
      <c r="LH66" s="129"/>
      <c r="LI66" s="129"/>
      <c r="LJ66" s="129"/>
      <c r="LK66" s="129"/>
      <c r="LL66" s="129"/>
      <c r="LM66" s="129"/>
      <c r="LN66" s="129"/>
      <c r="LO66" s="129"/>
      <c r="LP66" s="129"/>
      <c r="LQ66" s="129"/>
      <c r="LR66" s="129"/>
      <c r="LS66" s="129"/>
      <c r="LT66" s="129"/>
      <c r="LU66" s="129"/>
      <c r="LV66" s="129"/>
      <c r="LW66" s="129"/>
      <c r="LX66" s="129"/>
      <c r="LY66" s="129"/>
      <c r="LZ66" s="129"/>
      <c r="MA66" s="129"/>
      <c r="MB66" s="129"/>
      <c r="MC66" s="129"/>
      <c r="MD66" s="129"/>
      <c r="ME66" s="129"/>
      <c r="MF66" s="129"/>
      <c r="MG66" s="129"/>
      <c r="MH66" s="129"/>
      <c r="MI66" s="129"/>
      <c r="MJ66" s="129"/>
      <c r="MK66" s="129"/>
      <c r="ML66" s="129"/>
      <c r="MM66" s="129"/>
      <c r="MN66" s="129"/>
      <c r="MO66" s="129"/>
      <c r="MP66" s="129"/>
      <c r="MQ66" s="129"/>
      <c r="MR66" s="129"/>
      <c r="MS66" s="129"/>
      <c r="MT66" s="129"/>
      <c r="MU66" s="129"/>
      <c r="MV66" s="129"/>
      <c r="MW66" s="129"/>
      <c r="MX66" s="129"/>
      <c r="MY66" s="129"/>
      <c r="MZ66" s="129"/>
      <c r="NA66" s="129"/>
      <c r="NB66" s="129"/>
      <c r="NC66" s="129"/>
      <c r="ND66" s="129"/>
      <c r="NE66" s="129"/>
      <c r="NF66" s="129"/>
      <c r="NG66" s="129"/>
      <c r="NH66" s="129"/>
      <c r="NI66" s="129"/>
      <c r="NJ66" s="129"/>
      <c r="NK66" s="129"/>
      <c r="NL66" s="129"/>
      <c r="NM66" s="129"/>
      <c r="NN66" s="129"/>
      <c r="NO66" s="129"/>
      <c r="NP66" s="129"/>
      <c r="NQ66" s="129"/>
      <c r="NR66" s="129"/>
      <c r="NS66" s="129"/>
      <c r="NT66" s="129"/>
      <c r="NU66" s="129"/>
      <c r="NV66" s="129"/>
      <c r="NW66" s="129"/>
      <c r="NX66" s="129"/>
      <c r="NY66" s="129"/>
      <c r="NZ66" s="129"/>
      <c r="OA66" s="129"/>
      <c r="OB66" s="129"/>
      <c r="OC66" s="129"/>
      <c r="OD66" s="129"/>
      <c r="OE66" s="129"/>
      <c r="OF66" s="129"/>
      <c r="OG66" s="129"/>
      <c r="OH66" s="129"/>
      <c r="OI66" s="129"/>
      <c r="OJ66" s="129"/>
      <c r="OK66" s="129"/>
      <c r="OL66" s="129"/>
      <c r="OM66" s="129"/>
      <c r="ON66" s="129"/>
      <c r="OO66" s="129"/>
      <c r="OP66" s="129"/>
      <c r="OQ66" s="129"/>
      <c r="OR66" s="129"/>
      <c r="OS66" s="129"/>
      <c r="OT66" s="129"/>
      <c r="OU66" s="129"/>
      <c r="OV66" s="129"/>
      <c r="OW66" s="129"/>
      <c r="OX66" s="129"/>
      <c r="OY66" s="129"/>
      <c r="OZ66" s="129"/>
      <c r="PA66" s="129"/>
      <c r="PB66" s="129"/>
      <c r="PC66" s="129"/>
      <c r="PD66" s="129"/>
      <c r="PE66" s="129"/>
      <c r="PF66" s="129"/>
      <c r="PG66" s="129"/>
      <c r="PH66" s="129"/>
      <c r="PI66" s="129"/>
      <c r="PJ66" s="129"/>
      <c r="PK66" s="129"/>
      <c r="PL66" s="129"/>
      <c r="PM66" s="129"/>
      <c r="PN66" s="129"/>
      <c r="PO66" s="129"/>
      <c r="PP66" s="129"/>
      <c r="PQ66" s="129"/>
      <c r="PR66" s="129"/>
      <c r="PS66" s="129"/>
      <c r="PT66" s="129"/>
      <c r="PU66" s="129"/>
      <c r="PV66" s="129"/>
      <c r="PW66" s="129"/>
      <c r="PX66" s="129"/>
      <c r="PY66" s="129"/>
      <c r="PZ66" s="129"/>
      <c r="QA66" s="129"/>
      <c r="QB66" s="129"/>
      <c r="QC66" s="129"/>
      <c r="QD66" s="129"/>
      <c r="QE66" s="129"/>
      <c r="QF66" s="129"/>
      <c r="QG66" s="129"/>
      <c r="QH66" s="129"/>
      <c r="QI66" s="129"/>
      <c r="QJ66" s="129"/>
      <c r="QK66" s="129"/>
      <c r="QL66" s="129"/>
      <c r="QM66" s="129"/>
      <c r="QN66" s="129"/>
      <c r="QO66" s="129"/>
      <c r="QP66" s="129"/>
      <c r="QQ66" s="129"/>
      <c r="QR66" s="129"/>
      <c r="QS66" s="129"/>
      <c r="QT66" s="129"/>
      <c r="QU66" s="129"/>
      <c r="QV66" s="129"/>
      <c r="QW66" s="129"/>
      <c r="QX66" s="129"/>
      <c r="QY66" s="129"/>
      <c r="QZ66" s="129"/>
      <c r="RA66" s="129"/>
      <c r="RB66" s="129"/>
      <c r="RC66" s="129"/>
      <c r="RD66" s="129"/>
      <c r="RE66" s="129"/>
      <c r="RF66" s="129"/>
      <c r="RG66" s="129"/>
      <c r="RH66" s="129"/>
      <c r="RI66" s="129"/>
      <c r="RJ66" s="129"/>
      <c r="RK66" s="129"/>
      <c r="RL66" s="129"/>
      <c r="RM66" s="129"/>
      <c r="RN66" s="129"/>
      <c r="RO66" s="129"/>
      <c r="RP66" s="129"/>
      <c r="RQ66" s="129"/>
      <c r="RR66" s="129"/>
      <c r="RS66" s="129"/>
      <c r="RT66" s="129"/>
      <c r="RU66" s="129"/>
      <c r="RV66" s="129"/>
      <c r="RW66" s="129"/>
      <c r="RX66" s="129"/>
      <c r="RY66" s="129"/>
      <c r="RZ66" s="129"/>
      <c r="SA66" s="129"/>
      <c r="SB66" s="129"/>
      <c r="SC66" s="129"/>
      <c r="SD66" s="129"/>
      <c r="SE66" s="129"/>
      <c r="SF66" s="129"/>
      <c r="SG66" s="129"/>
      <c r="SH66" s="129"/>
      <c r="SI66" s="129"/>
      <c r="SJ66" s="129"/>
      <c r="SK66" s="129"/>
      <c r="SL66" s="129"/>
      <c r="SM66" s="129"/>
      <c r="SN66" s="129"/>
      <c r="SO66" s="129"/>
      <c r="SP66" s="129"/>
      <c r="SQ66" s="129"/>
      <c r="SR66" s="129"/>
      <c r="SS66" s="129"/>
      <c r="ST66" s="129"/>
      <c r="SU66" s="129"/>
      <c r="SV66" s="129"/>
      <c r="SW66" s="129"/>
      <c r="SX66" s="129"/>
      <c r="SY66" s="129"/>
      <c r="SZ66" s="129"/>
      <c r="TA66" s="129"/>
      <c r="TB66" s="129"/>
      <c r="TC66" s="129"/>
      <c r="TD66" s="129"/>
      <c r="TE66" s="129"/>
      <c r="TF66" s="129"/>
      <c r="TG66" s="129"/>
      <c r="TH66" s="129"/>
      <c r="TI66" s="129"/>
      <c r="TJ66" s="129"/>
      <c r="TK66" s="129"/>
      <c r="TL66" s="129"/>
      <c r="TM66" s="129"/>
      <c r="TN66" s="129"/>
      <c r="TO66" s="129"/>
      <c r="TP66" s="129"/>
      <c r="TQ66" s="129"/>
      <c r="TR66" s="129"/>
      <c r="TS66" s="129"/>
      <c r="TT66" s="129"/>
      <c r="TU66" s="129"/>
      <c r="TV66" s="129"/>
      <c r="TW66" s="129"/>
      <c r="TX66" s="129"/>
      <c r="TY66" s="129"/>
      <c r="TZ66" s="129"/>
      <c r="UA66" s="129"/>
      <c r="UB66" s="129"/>
      <c r="UC66" s="129"/>
      <c r="UD66" s="129"/>
      <c r="UE66" s="129"/>
      <c r="UF66" s="129"/>
      <c r="UG66" s="129"/>
      <c r="UH66" s="129"/>
      <c r="UI66" s="129"/>
      <c r="UJ66" s="129"/>
      <c r="UK66" s="129"/>
      <c r="UL66" s="129"/>
      <c r="UM66" s="129"/>
      <c r="UN66" s="129"/>
      <c r="UO66" s="129"/>
      <c r="UP66" s="129"/>
      <c r="UQ66" s="129"/>
      <c r="UR66" s="129"/>
      <c r="US66" s="129"/>
      <c r="UT66" s="129"/>
      <c r="UU66" s="129"/>
      <c r="UV66" s="129"/>
      <c r="UW66" s="129"/>
      <c r="UX66" s="129"/>
      <c r="UY66" s="129"/>
      <c r="UZ66" s="129"/>
      <c r="VA66" s="129"/>
      <c r="VB66" s="129"/>
      <c r="VC66" s="129"/>
      <c r="VD66" s="129"/>
      <c r="VE66" s="129"/>
      <c r="VF66" s="129"/>
      <c r="VG66" s="129"/>
      <c r="VH66" s="129"/>
      <c r="VI66" s="129"/>
      <c r="VJ66" s="129"/>
      <c r="VK66" s="129"/>
      <c r="VL66" s="129"/>
      <c r="VM66" s="129"/>
      <c r="VN66" s="129"/>
      <c r="VO66" s="129"/>
      <c r="VP66" s="129"/>
      <c r="VQ66" s="129"/>
      <c r="VR66" s="129"/>
      <c r="VS66" s="129"/>
      <c r="VT66" s="129"/>
      <c r="VU66" s="129"/>
      <c r="VV66" s="129"/>
      <c r="VW66" s="129"/>
      <c r="VX66" s="129"/>
      <c r="VY66" s="129"/>
      <c r="VZ66" s="129"/>
      <c r="WA66" s="129"/>
      <c r="WB66" s="129"/>
      <c r="WC66" s="129"/>
      <c r="WD66" s="129"/>
      <c r="WE66" s="129"/>
      <c r="WF66" s="129"/>
      <c r="WG66" s="129"/>
      <c r="WH66" s="129"/>
      <c r="WI66" s="129"/>
      <c r="WJ66" s="129"/>
      <c r="WK66" s="129"/>
      <c r="WL66" s="129"/>
      <c r="WM66" s="129"/>
      <c r="WN66" s="129"/>
      <c r="WO66" s="129"/>
      <c r="WP66" s="129"/>
      <c r="WQ66" s="129"/>
      <c r="WR66" s="129"/>
      <c r="WS66" s="129"/>
      <c r="WT66" s="129"/>
      <c r="WU66" s="129"/>
      <c r="WV66" s="129"/>
      <c r="WW66" s="129"/>
      <c r="WX66" s="129"/>
      <c r="WY66" s="129"/>
      <c r="WZ66" s="129"/>
      <c r="XA66" s="129"/>
      <c r="XB66" s="129"/>
      <c r="XC66" s="129"/>
      <c r="XD66" s="129"/>
      <c r="XE66" s="129"/>
      <c r="XF66" s="129"/>
      <c r="XG66" s="129"/>
      <c r="XH66" s="129"/>
      <c r="XI66" s="129"/>
      <c r="XJ66" s="129"/>
      <c r="XK66" s="129"/>
      <c r="XL66" s="129"/>
      <c r="XM66" s="129"/>
      <c r="XN66" s="129"/>
      <c r="XO66" s="129"/>
      <c r="XP66" s="129"/>
      <c r="XQ66" s="129"/>
      <c r="XR66" s="129"/>
      <c r="XS66" s="129"/>
      <c r="XT66" s="129"/>
      <c r="XU66" s="129"/>
      <c r="XV66" s="129"/>
      <c r="XW66" s="129"/>
      <c r="XX66" s="129"/>
      <c r="XY66" s="129"/>
      <c r="XZ66" s="129"/>
      <c r="YA66" s="129"/>
      <c r="YB66" s="129"/>
      <c r="YC66" s="129"/>
      <c r="YD66" s="129"/>
      <c r="YE66" s="129"/>
      <c r="YF66" s="129"/>
      <c r="YG66" s="129"/>
      <c r="YH66" s="129"/>
      <c r="YI66" s="129"/>
      <c r="YJ66" s="129"/>
      <c r="YK66" s="129"/>
      <c r="YL66" s="129"/>
      <c r="YM66" s="129"/>
      <c r="YN66" s="129"/>
      <c r="YO66" s="129"/>
      <c r="YP66" s="129"/>
      <c r="YQ66" s="129"/>
      <c r="YR66" s="129"/>
      <c r="YS66" s="129"/>
      <c r="YT66" s="129"/>
      <c r="YU66" s="129"/>
      <c r="YV66" s="129"/>
      <c r="YW66" s="129"/>
      <c r="YX66" s="129"/>
      <c r="YY66" s="129"/>
      <c r="YZ66" s="129"/>
      <c r="ZA66" s="129"/>
      <c r="ZB66" s="129"/>
      <c r="ZC66" s="129"/>
      <c r="ZD66" s="129"/>
      <c r="ZE66" s="129"/>
      <c r="ZF66" s="129"/>
      <c r="ZG66" s="129"/>
      <c r="ZH66" s="129"/>
      <c r="ZI66" s="129"/>
      <c r="ZJ66" s="129"/>
      <c r="ZK66" s="129"/>
      <c r="ZL66" s="129"/>
      <c r="ZM66" s="129"/>
      <c r="ZN66" s="129"/>
      <c r="ZO66" s="129"/>
      <c r="ZP66" s="129"/>
      <c r="ZQ66" s="129"/>
      <c r="ZR66" s="129"/>
      <c r="ZS66" s="129"/>
      <c r="ZT66" s="129"/>
      <c r="ZU66" s="129"/>
      <c r="ZV66" s="129"/>
      <c r="ZW66" s="129"/>
      <c r="ZX66" s="129"/>
      <c r="ZY66" s="129"/>
      <c r="ZZ66" s="129"/>
    </row>
    <row r="67" spans="1:702" ht="15.95" hidden="1" customHeight="1" x14ac:dyDescent="0.25">
      <c r="A67" s="92">
        <v>75130</v>
      </c>
      <c r="B67" s="92" t="s">
        <v>363</v>
      </c>
      <c r="C67" s="121" t="s">
        <v>354</v>
      </c>
      <c r="D67" s="92">
        <v>7</v>
      </c>
      <c r="E67" s="92">
        <v>3</v>
      </c>
      <c r="F67" s="92" t="s">
        <v>341</v>
      </c>
      <c r="G67" s="92">
        <v>912</v>
      </c>
      <c r="H67" s="92">
        <v>11461</v>
      </c>
      <c r="I67" s="92" t="s">
        <v>364</v>
      </c>
      <c r="J67" s="92">
        <v>311</v>
      </c>
      <c r="K67" s="92" t="s">
        <v>332</v>
      </c>
      <c r="L67" s="93">
        <v>134000</v>
      </c>
      <c r="M67" s="93">
        <v>122000</v>
      </c>
      <c r="N67" s="93">
        <v>0</v>
      </c>
      <c r="O67" s="93">
        <v>122000</v>
      </c>
      <c r="P67" s="93">
        <v>118784.85</v>
      </c>
      <c r="Q67" s="93">
        <v>-3215.1499999999942</v>
      </c>
      <c r="R67" s="94">
        <v>0.97</v>
      </c>
      <c r="S67" s="93">
        <v>0</v>
      </c>
      <c r="T67" s="93">
        <v>0</v>
      </c>
      <c r="U67" s="94">
        <v>0</v>
      </c>
      <c r="V67" s="93">
        <v>0</v>
      </c>
      <c r="W67" s="93">
        <v>0</v>
      </c>
      <c r="X67" s="94">
        <v>0</v>
      </c>
      <c r="Y67" s="93">
        <v>0</v>
      </c>
      <c r="Z67" s="93">
        <v>0</v>
      </c>
      <c r="AA67" s="94">
        <v>0</v>
      </c>
      <c r="AB67" s="93">
        <v>0</v>
      </c>
      <c r="AC67" s="93">
        <v>0</v>
      </c>
      <c r="AD67" s="94">
        <v>0</v>
      </c>
      <c r="AE67" s="93">
        <v>0</v>
      </c>
      <c r="AF67" s="93">
        <v>0</v>
      </c>
      <c r="AG67" s="94">
        <v>0</v>
      </c>
      <c r="AH67" s="93">
        <v>0</v>
      </c>
      <c r="AI67" s="93">
        <v>0</v>
      </c>
      <c r="AJ67" s="94">
        <v>0</v>
      </c>
      <c r="AK67" s="93">
        <v>0</v>
      </c>
      <c r="AL67" s="93">
        <v>0</v>
      </c>
      <c r="AM67" s="94">
        <v>0</v>
      </c>
      <c r="AN67" s="93">
        <v>0</v>
      </c>
      <c r="AO67" s="93">
        <v>0</v>
      </c>
      <c r="AP67" s="94">
        <v>0</v>
      </c>
      <c r="AQ67" s="93">
        <v>0</v>
      </c>
      <c r="AR67" s="93">
        <v>0</v>
      </c>
      <c r="AS67" s="94">
        <v>0</v>
      </c>
      <c r="AT67" s="93">
        <v>0</v>
      </c>
      <c r="AU67" s="93">
        <v>0</v>
      </c>
      <c r="AV67" s="94">
        <v>0</v>
      </c>
      <c r="AW67" s="93">
        <v>0</v>
      </c>
      <c r="AX67" s="93">
        <v>0</v>
      </c>
      <c r="AY67" s="94">
        <v>0</v>
      </c>
      <c r="AZ67" s="93">
        <v>0</v>
      </c>
      <c r="BA67" s="93">
        <v>0</v>
      </c>
      <c r="BB67" s="94">
        <v>0</v>
      </c>
      <c r="BC67" s="93">
        <v>0</v>
      </c>
      <c r="BD67" s="93">
        <v>0</v>
      </c>
      <c r="BE67" s="94">
        <v>0</v>
      </c>
      <c r="BF67" s="93">
        <v>122000</v>
      </c>
      <c r="BG67" s="93">
        <v>118784.85</v>
      </c>
      <c r="BH67" s="94">
        <v>0.97</v>
      </c>
      <c r="BI67" s="93">
        <v>0</v>
      </c>
      <c r="BJ67" s="93">
        <v>0</v>
      </c>
      <c r="BK67" s="94">
        <v>0</v>
      </c>
      <c r="BL67" s="93">
        <v>0</v>
      </c>
      <c r="BM67" s="93">
        <v>0</v>
      </c>
      <c r="BN67" s="94">
        <v>0</v>
      </c>
      <c r="BO67" s="93">
        <v>0</v>
      </c>
      <c r="BP67" s="93">
        <v>0</v>
      </c>
      <c r="BQ67" s="94">
        <v>0</v>
      </c>
      <c r="BR67" s="93">
        <v>0</v>
      </c>
      <c r="BS67" s="93">
        <v>0</v>
      </c>
      <c r="BT67" s="94">
        <v>0</v>
      </c>
      <c r="BU67" s="93">
        <v>0</v>
      </c>
      <c r="BV67" s="93">
        <v>0</v>
      </c>
      <c r="BW67" s="94">
        <v>0</v>
      </c>
      <c r="BX67" s="93">
        <v>0</v>
      </c>
      <c r="BY67" s="93">
        <v>0</v>
      </c>
      <c r="BZ67" s="94">
        <v>0</v>
      </c>
      <c r="CA67" s="93">
        <v>0</v>
      </c>
      <c r="CB67" s="93">
        <v>0</v>
      </c>
      <c r="CC67" s="94">
        <v>0</v>
      </c>
      <c r="CD67" s="93">
        <v>0</v>
      </c>
      <c r="CE67" s="93">
        <v>0</v>
      </c>
      <c r="CF67" s="94">
        <v>0</v>
      </c>
      <c r="CG67" s="93">
        <v>0</v>
      </c>
      <c r="CH67" s="93">
        <v>0</v>
      </c>
      <c r="CI67" s="94">
        <v>0</v>
      </c>
      <c r="CJ67" s="93">
        <v>0</v>
      </c>
      <c r="CK67" s="93">
        <v>0</v>
      </c>
      <c r="CL67" s="94">
        <v>0</v>
      </c>
      <c r="CM67" s="93">
        <v>0</v>
      </c>
      <c r="CN67" s="93">
        <v>0</v>
      </c>
      <c r="CO67" s="94">
        <v>0</v>
      </c>
      <c r="CP67" s="93"/>
      <c r="CQ67" s="93"/>
      <c r="CR67" s="93"/>
      <c r="CS67" s="93"/>
      <c r="CT67" s="93"/>
      <c r="CU67" s="93"/>
      <c r="CV67" s="93"/>
      <c r="CW67" s="93"/>
      <c r="CX67" s="93"/>
      <c r="CY67" s="93"/>
      <c r="CZ67" s="93"/>
      <c r="DA67" s="93"/>
      <c r="DB67" s="93"/>
      <c r="DC67" s="93"/>
      <c r="DD67" s="93"/>
      <c r="DE67" s="93"/>
      <c r="DF67" s="93"/>
      <c r="DG67" s="93"/>
      <c r="DH67" s="93"/>
      <c r="DI67" s="93"/>
      <c r="DJ67" s="93"/>
      <c r="DK67" s="93"/>
      <c r="DL67" s="93"/>
      <c r="DM67" s="93"/>
      <c r="DN67" s="93"/>
      <c r="DO67" s="93"/>
      <c r="DP67" s="93"/>
      <c r="DQ67" s="93"/>
      <c r="DR67" s="93"/>
      <c r="DS67" s="93"/>
      <c r="DT67" s="93"/>
      <c r="DU67" s="93"/>
      <c r="DV67" s="93"/>
      <c r="DW67" s="93"/>
      <c r="DX67" s="93"/>
      <c r="DY67" s="93"/>
      <c r="DZ67" s="93"/>
      <c r="EA67" s="93"/>
      <c r="EB67" s="93"/>
      <c r="EC67" s="93"/>
      <c r="ED67" s="93"/>
      <c r="EE67" s="93"/>
      <c r="EF67" s="93"/>
      <c r="EG67" s="93"/>
      <c r="EH67" s="93"/>
      <c r="EI67" s="93"/>
      <c r="EJ67" s="93"/>
      <c r="EK67" s="93"/>
      <c r="EL67" s="93"/>
      <c r="EM67" s="93"/>
      <c r="EN67" s="93"/>
      <c r="EO67" s="93"/>
      <c r="EP67" s="93"/>
      <c r="EQ67" s="93"/>
      <c r="ER67" s="93"/>
      <c r="ES67" s="93"/>
      <c r="ET67" s="93"/>
      <c r="EU67" s="93"/>
      <c r="EV67" s="93"/>
      <c r="EW67" s="93"/>
      <c r="EX67" s="93"/>
      <c r="EY67" s="93"/>
      <c r="EZ67" s="93"/>
      <c r="FA67" s="93"/>
      <c r="FB67" s="93"/>
      <c r="FC67" s="93"/>
      <c r="FD67" s="93"/>
      <c r="FE67" s="93"/>
      <c r="FF67" s="93"/>
      <c r="FG67" s="93"/>
      <c r="FH67" s="93"/>
      <c r="FI67" s="93"/>
      <c r="FJ67" s="93"/>
      <c r="FK67" s="93"/>
      <c r="FL67" s="93"/>
      <c r="FM67" s="93"/>
      <c r="FN67" s="93"/>
      <c r="FO67" s="93"/>
      <c r="FP67" s="93"/>
      <c r="FQ67" s="93"/>
      <c r="FR67" s="93"/>
      <c r="FS67" s="93"/>
      <c r="FT67" s="93"/>
      <c r="FU67" s="93"/>
      <c r="FV67" s="93"/>
      <c r="FW67" s="93"/>
      <c r="FX67" s="93"/>
      <c r="FY67" s="93"/>
      <c r="FZ67" s="93"/>
      <c r="GA67" s="93"/>
      <c r="GB67" s="93"/>
      <c r="GC67" s="93"/>
      <c r="GD67" s="93"/>
      <c r="GE67" s="93"/>
      <c r="GF67" s="93"/>
      <c r="GG67" s="93"/>
      <c r="GH67" s="93"/>
      <c r="GI67" s="93"/>
      <c r="GJ67" s="93"/>
      <c r="GK67" s="93"/>
      <c r="GL67" s="93"/>
      <c r="GM67" s="93"/>
      <c r="GN67" s="93"/>
      <c r="GO67" s="93"/>
      <c r="GP67" s="93"/>
      <c r="GQ67" s="93"/>
      <c r="GR67" s="93"/>
      <c r="GS67" s="93"/>
      <c r="GT67" s="93"/>
      <c r="GU67" s="93"/>
      <c r="GV67" s="93"/>
      <c r="GW67" s="93"/>
      <c r="GX67" s="93"/>
      <c r="GY67" s="93"/>
      <c r="GZ67" s="93"/>
      <c r="HA67" s="93"/>
      <c r="HB67" s="93"/>
      <c r="HC67" s="93"/>
      <c r="HD67" s="93"/>
      <c r="HE67" s="93"/>
      <c r="HF67" s="93"/>
      <c r="HG67" s="93"/>
      <c r="HH67" s="93"/>
      <c r="HI67" s="93"/>
      <c r="HJ67" s="93"/>
      <c r="HK67" s="93"/>
      <c r="HL67" s="93"/>
      <c r="HM67" s="93"/>
      <c r="HN67" s="93"/>
      <c r="HO67" s="93"/>
      <c r="HP67" s="93"/>
      <c r="HQ67" s="93"/>
      <c r="HR67" s="93"/>
      <c r="HS67" s="93"/>
      <c r="HT67" s="93"/>
      <c r="HU67" s="93"/>
      <c r="HV67" s="93"/>
      <c r="HW67" s="93"/>
      <c r="HX67" s="93"/>
      <c r="HY67" s="93"/>
      <c r="HZ67" s="93"/>
      <c r="IA67" s="93"/>
      <c r="IB67" s="93"/>
      <c r="IC67" s="93"/>
      <c r="ID67" s="93"/>
      <c r="IE67" s="93"/>
      <c r="IF67" s="93"/>
      <c r="IG67" s="93"/>
      <c r="IH67" s="93"/>
      <c r="II67" s="93"/>
      <c r="IJ67" s="93"/>
      <c r="IK67" s="93"/>
      <c r="IL67" s="93"/>
      <c r="IM67" s="93"/>
      <c r="IN67" s="93"/>
      <c r="IO67" s="93"/>
      <c r="IP67" s="93"/>
      <c r="IQ67" s="93"/>
      <c r="IR67" s="93"/>
      <c r="IS67" s="93"/>
      <c r="IT67" s="93"/>
      <c r="IU67" s="93"/>
      <c r="IV67" s="93"/>
      <c r="IW67" s="93"/>
      <c r="IX67" s="93"/>
      <c r="IY67" s="93"/>
      <c r="IZ67" s="93"/>
      <c r="JA67" s="93"/>
      <c r="JB67" s="93"/>
      <c r="JC67" s="93"/>
      <c r="JD67" s="93"/>
      <c r="JE67" s="93"/>
      <c r="JF67" s="93"/>
      <c r="JG67" s="93"/>
      <c r="JH67" s="93"/>
      <c r="JI67" s="93"/>
      <c r="JJ67" s="93"/>
      <c r="JK67" s="93"/>
      <c r="JL67" s="93"/>
      <c r="JM67" s="93"/>
      <c r="JN67" s="93"/>
      <c r="JO67" s="93"/>
      <c r="JP67" s="93"/>
      <c r="JQ67" s="93"/>
      <c r="JR67" s="93"/>
      <c r="JS67" s="93"/>
      <c r="JT67" s="93"/>
      <c r="JU67" s="93"/>
      <c r="JV67" s="93"/>
      <c r="JW67" s="93"/>
      <c r="JX67" s="93"/>
      <c r="JY67" s="93"/>
      <c r="JZ67" s="93"/>
      <c r="KA67" s="93"/>
      <c r="KB67" s="93"/>
      <c r="KC67" s="93"/>
      <c r="KD67" s="93"/>
      <c r="KE67" s="93"/>
      <c r="KF67" s="93"/>
      <c r="KG67" s="93"/>
      <c r="KH67" s="93"/>
      <c r="KI67" s="93"/>
      <c r="KJ67" s="93"/>
      <c r="KK67" s="93"/>
      <c r="KL67" s="93"/>
      <c r="KM67" s="93"/>
      <c r="KN67" s="93"/>
      <c r="KO67" s="93"/>
      <c r="KP67" s="93"/>
      <c r="KQ67" s="93"/>
      <c r="KR67" s="93"/>
      <c r="KS67" s="93"/>
      <c r="KT67" s="93"/>
      <c r="KU67" s="93"/>
      <c r="KV67" s="93"/>
      <c r="KW67" s="93"/>
      <c r="KX67" s="93"/>
      <c r="KY67" s="93"/>
      <c r="KZ67" s="93"/>
      <c r="LA67" s="93"/>
      <c r="LB67" s="93"/>
      <c r="LC67" s="93"/>
      <c r="LD67" s="93"/>
      <c r="LE67" s="93"/>
      <c r="LF67" s="93"/>
      <c r="LG67" s="93"/>
      <c r="LH67" s="93"/>
      <c r="LI67" s="93"/>
      <c r="LJ67" s="93"/>
      <c r="LK67" s="93"/>
      <c r="LL67" s="93"/>
      <c r="LM67" s="93"/>
      <c r="LN67" s="93"/>
      <c r="LO67" s="93"/>
      <c r="LP67" s="93"/>
      <c r="LQ67" s="93"/>
      <c r="LR67" s="93"/>
      <c r="LS67" s="93"/>
      <c r="LT67" s="93"/>
      <c r="LU67" s="93"/>
      <c r="LV67" s="93"/>
      <c r="LW67" s="93"/>
      <c r="LX67" s="93"/>
      <c r="LY67" s="93"/>
      <c r="LZ67" s="93"/>
      <c r="MA67" s="93"/>
      <c r="MB67" s="93"/>
      <c r="MC67" s="93"/>
      <c r="MD67" s="93"/>
      <c r="ME67" s="93"/>
      <c r="MF67" s="93"/>
      <c r="MG67" s="93"/>
      <c r="MH67" s="93"/>
      <c r="MI67" s="93"/>
      <c r="MJ67" s="93"/>
      <c r="MK67" s="93"/>
      <c r="ML67" s="93"/>
      <c r="MM67" s="93"/>
      <c r="MN67" s="93"/>
      <c r="MO67" s="93"/>
      <c r="MP67" s="93"/>
      <c r="MQ67" s="93"/>
      <c r="MR67" s="93"/>
      <c r="MS67" s="93"/>
      <c r="MT67" s="93"/>
      <c r="MU67" s="93"/>
      <c r="MV67" s="93"/>
      <c r="MW67" s="93"/>
      <c r="MX67" s="93"/>
      <c r="MY67" s="93"/>
      <c r="MZ67" s="93"/>
      <c r="NA67" s="93"/>
      <c r="NB67" s="93"/>
      <c r="NC67" s="93"/>
      <c r="ND67" s="93"/>
      <c r="NE67" s="93"/>
      <c r="NF67" s="93"/>
      <c r="NG67" s="93"/>
      <c r="NH67" s="93"/>
      <c r="NI67" s="93"/>
      <c r="NJ67" s="93"/>
      <c r="NK67" s="93"/>
      <c r="NL67" s="93"/>
      <c r="NM67" s="93"/>
      <c r="NN67" s="93"/>
      <c r="NO67" s="93"/>
      <c r="NP67" s="93"/>
      <c r="NQ67" s="93"/>
      <c r="NR67" s="93"/>
      <c r="NS67" s="93"/>
      <c r="NT67" s="93"/>
      <c r="NU67" s="93"/>
      <c r="NV67" s="93"/>
      <c r="NW67" s="93"/>
      <c r="NX67" s="93"/>
      <c r="NY67" s="93"/>
      <c r="NZ67" s="93"/>
      <c r="OA67" s="93"/>
      <c r="OB67" s="93"/>
      <c r="OC67" s="93"/>
      <c r="OD67" s="93"/>
      <c r="OE67" s="93"/>
      <c r="OF67" s="93"/>
      <c r="OG67" s="93"/>
      <c r="OH67" s="93"/>
      <c r="OI67" s="93"/>
      <c r="OJ67" s="93"/>
      <c r="OK67" s="93"/>
      <c r="OL67" s="93"/>
      <c r="OM67" s="93"/>
      <c r="ON67" s="93"/>
      <c r="OO67" s="93"/>
      <c r="OP67" s="93"/>
      <c r="OQ67" s="93"/>
      <c r="OR67" s="93"/>
      <c r="OS67" s="93"/>
      <c r="OT67" s="93"/>
      <c r="OU67" s="93"/>
      <c r="OV67" s="93"/>
      <c r="OW67" s="93"/>
      <c r="OX67" s="93"/>
      <c r="OY67" s="93"/>
      <c r="OZ67" s="93"/>
      <c r="PA67" s="93"/>
      <c r="PB67" s="93"/>
      <c r="PC67" s="93"/>
      <c r="PD67" s="93"/>
      <c r="PE67" s="93"/>
      <c r="PF67" s="93"/>
      <c r="PG67" s="93"/>
      <c r="PH67" s="93"/>
      <c r="PI67" s="93"/>
      <c r="PJ67" s="93"/>
      <c r="PK67" s="93"/>
      <c r="PL67" s="93"/>
      <c r="PM67" s="93"/>
      <c r="PN67" s="93"/>
      <c r="PO67" s="93"/>
      <c r="PP67" s="93"/>
      <c r="PQ67" s="93"/>
      <c r="PR67" s="93"/>
      <c r="PS67" s="93"/>
      <c r="PT67" s="93"/>
      <c r="PU67" s="93"/>
      <c r="PV67" s="93"/>
      <c r="PW67" s="93"/>
      <c r="PX67" s="93"/>
      <c r="PY67" s="93"/>
      <c r="PZ67" s="93"/>
      <c r="QA67" s="93"/>
      <c r="QB67" s="93"/>
      <c r="QC67" s="93"/>
      <c r="QD67" s="93"/>
      <c r="QE67" s="93"/>
      <c r="QF67" s="93"/>
      <c r="QG67" s="93"/>
      <c r="QH67" s="93"/>
      <c r="QI67" s="93"/>
      <c r="QJ67" s="93"/>
      <c r="QK67" s="93"/>
      <c r="QL67" s="93"/>
      <c r="QM67" s="93"/>
      <c r="QN67" s="93"/>
      <c r="QO67" s="93"/>
      <c r="QP67" s="93"/>
      <c r="QQ67" s="93"/>
      <c r="QR67" s="93"/>
      <c r="QS67" s="93"/>
      <c r="QT67" s="93"/>
      <c r="QU67" s="93"/>
      <c r="QV67" s="93"/>
      <c r="QW67" s="93"/>
      <c r="QX67" s="93"/>
      <c r="QY67" s="93"/>
      <c r="QZ67" s="93"/>
      <c r="RA67" s="93"/>
      <c r="RB67" s="93"/>
      <c r="RC67" s="93"/>
      <c r="RD67" s="93"/>
      <c r="RE67" s="93"/>
      <c r="RF67" s="93"/>
      <c r="RG67" s="93"/>
      <c r="RH67" s="93"/>
      <c r="RI67" s="93"/>
      <c r="RJ67" s="93"/>
      <c r="RK67" s="93"/>
      <c r="RL67" s="93"/>
      <c r="RM67" s="93"/>
      <c r="RN67" s="93"/>
      <c r="RO67" s="93"/>
      <c r="RP67" s="93"/>
      <c r="RQ67" s="93"/>
      <c r="RR67" s="93"/>
      <c r="RS67" s="93"/>
      <c r="RT67" s="93"/>
      <c r="RU67" s="93"/>
      <c r="RV67" s="93"/>
      <c r="RW67" s="93"/>
      <c r="RX67" s="93"/>
      <c r="RY67" s="93"/>
      <c r="RZ67" s="93"/>
      <c r="SA67" s="93"/>
      <c r="SB67" s="93"/>
      <c r="SC67" s="93"/>
      <c r="SD67" s="93"/>
      <c r="SE67" s="93"/>
      <c r="SF67" s="93"/>
      <c r="SG67" s="93"/>
      <c r="SH67" s="93"/>
      <c r="SI67" s="93"/>
      <c r="SJ67" s="93"/>
      <c r="SK67" s="93"/>
      <c r="SL67" s="93"/>
      <c r="SM67" s="93"/>
      <c r="SN67" s="93"/>
      <c r="SO67" s="93"/>
      <c r="SP67" s="93"/>
      <c r="SQ67" s="93"/>
      <c r="SR67" s="93"/>
      <c r="SS67" s="93"/>
      <c r="ST67" s="93"/>
      <c r="SU67" s="93"/>
      <c r="SV67" s="93"/>
      <c r="SW67" s="93"/>
      <c r="SX67" s="93"/>
      <c r="SY67" s="93"/>
      <c r="SZ67" s="93"/>
      <c r="TA67" s="93"/>
      <c r="TB67" s="93"/>
      <c r="TC67" s="93"/>
      <c r="TD67" s="93"/>
      <c r="TE67" s="93"/>
      <c r="TF67" s="93"/>
      <c r="TG67" s="93"/>
      <c r="TH67" s="93"/>
      <c r="TI67" s="93"/>
      <c r="TJ67" s="93"/>
      <c r="TK67" s="93"/>
      <c r="TL67" s="93"/>
      <c r="TM67" s="93"/>
      <c r="TN67" s="93"/>
      <c r="TO67" s="93"/>
      <c r="TP67" s="93"/>
      <c r="TQ67" s="93"/>
      <c r="TR67" s="93"/>
      <c r="TS67" s="93"/>
      <c r="TT67" s="93"/>
      <c r="TU67" s="93"/>
      <c r="TV67" s="93"/>
      <c r="TW67" s="93"/>
      <c r="TX67" s="93"/>
      <c r="TY67" s="93"/>
      <c r="TZ67" s="93"/>
      <c r="UA67" s="93"/>
      <c r="UB67" s="93"/>
      <c r="UC67" s="93"/>
      <c r="UD67" s="93"/>
      <c r="UE67" s="93"/>
      <c r="UF67" s="93"/>
      <c r="UG67" s="93"/>
      <c r="UH67" s="93"/>
      <c r="UI67" s="93"/>
      <c r="UJ67" s="93"/>
      <c r="UK67" s="93"/>
      <c r="UL67" s="93"/>
      <c r="UM67" s="93"/>
      <c r="UN67" s="93"/>
      <c r="UO67" s="93"/>
      <c r="UP67" s="93"/>
      <c r="UQ67" s="93"/>
      <c r="UR67" s="93"/>
      <c r="US67" s="93"/>
      <c r="UT67" s="93"/>
      <c r="UU67" s="93"/>
      <c r="UV67" s="93"/>
      <c r="UW67" s="93"/>
      <c r="UX67" s="93"/>
      <c r="UY67" s="93"/>
      <c r="UZ67" s="93"/>
      <c r="VA67" s="93"/>
      <c r="VB67" s="93"/>
      <c r="VC67" s="93"/>
      <c r="VD67" s="93"/>
      <c r="VE67" s="93"/>
      <c r="VF67" s="93"/>
      <c r="VG67" s="93"/>
      <c r="VH67" s="93"/>
      <c r="VI67" s="93"/>
      <c r="VJ67" s="93"/>
      <c r="VK67" s="93"/>
      <c r="VL67" s="93"/>
      <c r="VM67" s="93"/>
      <c r="VN67" s="93"/>
      <c r="VO67" s="93"/>
      <c r="VP67" s="93"/>
      <c r="VQ67" s="93"/>
      <c r="VR67" s="93"/>
      <c r="VS67" s="93"/>
      <c r="VT67" s="93"/>
      <c r="VU67" s="93"/>
      <c r="VV67" s="93"/>
      <c r="VW67" s="93"/>
      <c r="VX67" s="93"/>
      <c r="VY67" s="93"/>
      <c r="VZ67" s="93"/>
      <c r="WA67" s="93"/>
      <c r="WB67" s="93"/>
      <c r="WC67" s="93"/>
      <c r="WD67" s="93"/>
      <c r="WE67" s="93"/>
      <c r="WF67" s="93"/>
      <c r="WG67" s="93"/>
      <c r="WH67" s="93"/>
      <c r="WI67" s="93"/>
      <c r="WJ67" s="93"/>
      <c r="WK67" s="93"/>
      <c r="WL67" s="93"/>
      <c r="WM67" s="93"/>
      <c r="WN67" s="93"/>
      <c r="WO67" s="93"/>
      <c r="WP67" s="93"/>
      <c r="WQ67" s="93"/>
      <c r="WR67" s="93"/>
      <c r="WS67" s="93"/>
      <c r="WT67" s="93"/>
      <c r="WU67" s="93"/>
      <c r="WV67" s="93"/>
      <c r="WW67" s="93"/>
      <c r="WX67" s="93"/>
      <c r="WY67" s="93"/>
      <c r="WZ67" s="93"/>
      <c r="XA67" s="93"/>
      <c r="XB67" s="93"/>
      <c r="XC67" s="93"/>
      <c r="XD67" s="93"/>
      <c r="XE67" s="93"/>
      <c r="XF67" s="93"/>
      <c r="XG67" s="93"/>
      <c r="XH67" s="93"/>
      <c r="XI67" s="93"/>
      <c r="XJ67" s="93"/>
      <c r="XK67" s="93"/>
      <c r="XL67" s="93"/>
      <c r="XM67" s="93"/>
      <c r="XN67" s="93"/>
      <c r="XO67" s="93"/>
      <c r="XP67" s="93"/>
      <c r="XQ67" s="93"/>
      <c r="XR67" s="93"/>
      <c r="XS67" s="93"/>
      <c r="XT67" s="93"/>
      <c r="XU67" s="93"/>
      <c r="XV67" s="93"/>
      <c r="XW67" s="93"/>
      <c r="XX67" s="93"/>
      <c r="XY67" s="93"/>
      <c r="XZ67" s="93"/>
      <c r="YA67" s="93"/>
      <c r="YB67" s="93"/>
      <c r="YC67" s="93"/>
      <c r="YD67" s="93"/>
      <c r="YE67" s="93"/>
      <c r="YF67" s="93"/>
      <c r="YG67" s="93"/>
      <c r="YH67" s="93"/>
      <c r="YI67" s="93"/>
      <c r="YJ67" s="93"/>
      <c r="YK67" s="93"/>
      <c r="YL67" s="93"/>
      <c r="YM67" s="93"/>
      <c r="YN67" s="93"/>
      <c r="YO67" s="93"/>
      <c r="YP67" s="93"/>
      <c r="YQ67" s="93"/>
      <c r="YR67" s="93"/>
      <c r="YS67" s="93"/>
      <c r="YT67" s="93"/>
      <c r="YU67" s="93"/>
      <c r="YV67" s="93"/>
      <c r="YW67" s="93"/>
      <c r="YX67" s="93"/>
      <c r="YY67" s="93"/>
      <c r="YZ67" s="93"/>
      <c r="ZA67" s="93"/>
      <c r="ZB67" s="93"/>
      <c r="ZC67" s="93"/>
      <c r="ZD67" s="93"/>
      <c r="ZE67" s="93"/>
      <c r="ZF67" s="93"/>
      <c r="ZG67" s="93"/>
      <c r="ZH67" s="93"/>
      <c r="ZI67" s="93"/>
      <c r="ZJ67" s="93"/>
      <c r="ZK67" s="93"/>
      <c r="ZL67" s="93"/>
      <c r="ZM67" s="93"/>
      <c r="ZN67" s="93"/>
      <c r="ZO67" s="93"/>
      <c r="ZP67" s="93"/>
      <c r="ZQ67" s="93"/>
      <c r="ZR67" s="93"/>
      <c r="ZS67" s="93"/>
      <c r="ZT67" s="93"/>
      <c r="ZU67" s="93"/>
      <c r="ZV67" s="93"/>
      <c r="ZW67" s="93"/>
      <c r="ZX67" s="93"/>
      <c r="ZY67" s="93"/>
      <c r="ZZ67" s="93"/>
    </row>
    <row r="68" spans="1:702" ht="15.95" hidden="1" customHeight="1" x14ac:dyDescent="0.25">
      <c r="A68" s="92">
        <v>75140</v>
      </c>
      <c r="B68" s="92" t="s">
        <v>363</v>
      </c>
      <c r="C68" s="121" t="s">
        <v>354</v>
      </c>
      <c r="D68" s="92">
        <v>7</v>
      </c>
      <c r="E68" s="92">
        <v>3</v>
      </c>
      <c r="F68" s="92" t="s">
        <v>341</v>
      </c>
      <c r="G68" s="92">
        <v>912</v>
      </c>
      <c r="H68" s="92">
        <v>11461</v>
      </c>
      <c r="I68" s="92" t="s">
        <v>364</v>
      </c>
      <c r="J68" s="92">
        <v>312</v>
      </c>
      <c r="K68" s="92" t="s">
        <v>84</v>
      </c>
      <c r="L68" s="93">
        <v>3000</v>
      </c>
      <c r="M68" s="93">
        <v>3000</v>
      </c>
      <c r="N68" s="93">
        <v>0</v>
      </c>
      <c r="O68" s="93">
        <v>3000</v>
      </c>
      <c r="P68" s="93">
        <v>3000</v>
      </c>
      <c r="Q68" s="93">
        <v>0</v>
      </c>
      <c r="R68" s="94">
        <v>1</v>
      </c>
      <c r="S68" s="93">
        <v>0</v>
      </c>
      <c r="T68" s="93">
        <v>0</v>
      </c>
      <c r="U68" s="94">
        <v>0</v>
      </c>
      <c r="V68" s="93">
        <v>0</v>
      </c>
      <c r="W68" s="93">
        <v>0</v>
      </c>
      <c r="X68" s="94">
        <v>0</v>
      </c>
      <c r="Y68" s="93">
        <v>0</v>
      </c>
      <c r="Z68" s="93">
        <v>0</v>
      </c>
      <c r="AA68" s="94">
        <v>0</v>
      </c>
      <c r="AB68" s="93">
        <v>0</v>
      </c>
      <c r="AC68" s="93">
        <v>0</v>
      </c>
      <c r="AD68" s="94">
        <v>0</v>
      </c>
      <c r="AE68" s="93">
        <v>0</v>
      </c>
      <c r="AF68" s="93">
        <v>0</v>
      </c>
      <c r="AG68" s="94">
        <v>0</v>
      </c>
      <c r="AH68" s="93">
        <v>0</v>
      </c>
      <c r="AI68" s="93">
        <v>0</v>
      </c>
      <c r="AJ68" s="94">
        <v>0</v>
      </c>
      <c r="AK68" s="93">
        <v>0</v>
      </c>
      <c r="AL68" s="93">
        <v>0</v>
      </c>
      <c r="AM68" s="94">
        <v>0</v>
      </c>
      <c r="AN68" s="93">
        <v>0</v>
      </c>
      <c r="AO68" s="93">
        <v>0</v>
      </c>
      <c r="AP68" s="94">
        <v>0</v>
      </c>
      <c r="AQ68" s="93">
        <v>0</v>
      </c>
      <c r="AR68" s="93">
        <v>0</v>
      </c>
      <c r="AS68" s="94">
        <v>0</v>
      </c>
      <c r="AT68" s="93">
        <v>0</v>
      </c>
      <c r="AU68" s="93">
        <v>0</v>
      </c>
      <c r="AV68" s="94">
        <v>0</v>
      </c>
      <c r="AW68" s="93">
        <v>0</v>
      </c>
      <c r="AX68" s="93">
        <v>0</v>
      </c>
      <c r="AY68" s="94">
        <v>0</v>
      </c>
      <c r="AZ68" s="93">
        <v>0</v>
      </c>
      <c r="BA68" s="93">
        <v>0</v>
      </c>
      <c r="BB68" s="94">
        <v>0</v>
      </c>
      <c r="BC68" s="93">
        <v>0</v>
      </c>
      <c r="BD68" s="93">
        <v>0</v>
      </c>
      <c r="BE68" s="94">
        <v>0</v>
      </c>
      <c r="BF68" s="93">
        <v>3000</v>
      </c>
      <c r="BG68" s="93">
        <v>3000</v>
      </c>
      <c r="BH68" s="94">
        <v>1</v>
      </c>
      <c r="BI68" s="93">
        <v>0</v>
      </c>
      <c r="BJ68" s="93">
        <v>0</v>
      </c>
      <c r="BK68" s="94">
        <v>0</v>
      </c>
      <c r="BL68" s="93">
        <v>0</v>
      </c>
      <c r="BM68" s="93">
        <v>0</v>
      </c>
      <c r="BN68" s="94">
        <v>0</v>
      </c>
      <c r="BO68" s="93">
        <v>0</v>
      </c>
      <c r="BP68" s="93">
        <v>0</v>
      </c>
      <c r="BQ68" s="94">
        <v>0</v>
      </c>
      <c r="BR68" s="93">
        <v>0</v>
      </c>
      <c r="BS68" s="93">
        <v>0</v>
      </c>
      <c r="BT68" s="94">
        <v>0</v>
      </c>
      <c r="BU68" s="93">
        <v>0</v>
      </c>
      <c r="BV68" s="93">
        <v>0</v>
      </c>
      <c r="BW68" s="94">
        <v>0</v>
      </c>
      <c r="BX68" s="93">
        <v>0</v>
      </c>
      <c r="BY68" s="93">
        <v>0</v>
      </c>
      <c r="BZ68" s="94">
        <v>0</v>
      </c>
      <c r="CA68" s="93">
        <v>0</v>
      </c>
      <c r="CB68" s="93">
        <v>0</v>
      </c>
      <c r="CC68" s="94">
        <v>0</v>
      </c>
      <c r="CD68" s="93">
        <v>0</v>
      </c>
      <c r="CE68" s="93">
        <v>0</v>
      </c>
      <c r="CF68" s="94">
        <v>0</v>
      </c>
      <c r="CG68" s="93">
        <v>0</v>
      </c>
      <c r="CH68" s="93">
        <v>0</v>
      </c>
      <c r="CI68" s="94">
        <v>0</v>
      </c>
      <c r="CJ68" s="93">
        <v>0</v>
      </c>
      <c r="CK68" s="93">
        <v>0</v>
      </c>
      <c r="CL68" s="94">
        <v>0</v>
      </c>
      <c r="CM68" s="93">
        <v>0</v>
      </c>
      <c r="CN68" s="93">
        <v>0</v>
      </c>
      <c r="CO68" s="94">
        <v>0</v>
      </c>
      <c r="CP68" s="93"/>
      <c r="CQ68" s="93"/>
      <c r="CR68" s="93"/>
      <c r="CS68" s="93"/>
      <c r="CT68" s="93"/>
      <c r="CU68" s="93"/>
      <c r="CV68" s="93"/>
      <c r="CW68" s="93"/>
      <c r="CX68" s="93"/>
      <c r="CY68" s="93"/>
      <c r="CZ68" s="93"/>
      <c r="DA68" s="93"/>
      <c r="DB68" s="93"/>
      <c r="DC68" s="93"/>
      <c r="DD68" s="93"/>
      <c r="DE68" s="93"/>
      <c r="DF68" s="93"/>
      <c r="DG68" s="93"/>
      <c r="DH68" s="93"/>
      <c r="DI68" s="93"/>
      <c r="DJ68" s="93"/>
      <c r="DK68" s="93"/>
      <c r="DL68" s="93"/>
      <c r="DM68" s="93"/>
      <c r="DN68" s="93"/>
      <c r="DO68" s="93"/>
      <c r="DP68" s="93"/>
      <c r="DQ68" s="93"/>
      <c r="DR68" s="93"/>
      <c r="DS68" s="93"/>
      <c r="DT68" s="93"/>
      <c r="DU68" s="93"/>
      <c r="DV68" s="93"/>
      <c r="DW68" s="93"/>
      <c r="DX68" s="93"/>
      <c r="DY68" s="93"/>
      <c r="DZ68" s="93"/>
      <c r="EA68" s="93"/>
      <c r="EB68" s="93"/>
      <c r="EC68" s="93"/>
      <c r="ED68" s="93"/>
      <c r="EE68" s="93"/>
      <c r="EF68" s="93"/>
      <c r="EG68" s="93"/>
      <c r="EH68" s="93"/>
      <c r="EI68" s="93"/>
      <c r="EJ68" s="93"/>
      <c r="EK68" s="93"/>
      <c r="EL68" s="93"/>
      <c r="EM68" s="93"/>
      <c r="EN68" s="93"/>
      <c r="EO68" s="93"/>
      <c r="EP68" s="93"/>
      <c r="EQ68" s="93"/>
      <c r="ER68" s="93"/>
      <c r="ES68" s="93"/>
      <c r="ET68" s="93"/>
      <c r="EU68" s="93"/>
      <c r="EV68" s="93"/>
      <c r="EW68" s="93"/>
      <c r="EX68" s="93"/>
      <c r="EY68" s="93"/>
      <c r="EZ68" s="93"/>
      <c r="FA68" s="93"/>
      <c r="FB68" s="93"/>
      <c r="FC68" s="93"/>
      <c r="FD68" s="93"/>
      <c r="FE68" s="93"/>
      <c r="FF68" s="93"/>
      <c r="FG68" s="93"/>
      <c r="FH68" s="93"/>
      <c r="FI68" s="93"/>
      <c r="FJ68" s="93"/>
      <c r="FK68" s="93"/>
      <c r="FL68" s="93"/>
      <c r="FM68" s="93"/>
      <c r="FN68" s="93"/>
      <c r="FO68" s="93"/>
      <c r="FP68" s="93"/>
      <c r="FQ68" s="93"/>
      <c r="FR68" s="93"/>
      <c r="FS68" s="93"/>
      <c r="FT68" s="93"/>
      <c r="FU68" s="93"/>
      <c r="FV68" s="93"/>
      <c r="FW68" s="93"/>
      <c r="FX68" s="93"/>
      <c r="FY68" s="93"/>
      <c r="FZ68" s="93"/>
      <c r="GA68" s="93"/>
      <c r="GB68" s="93"/>
      <c r="GC68" s="93"/>
      <c r="GD68" s="93"/>
      <c r="GE68" s="93"/>
      <c r="GF68" s="93"/>
      <c r="GG68" s="93"/>
      <c r="GH68" s="93"/>
      <c r="GI68" s="93"/>
      <c r="GJ68" s="93"/>
      <c r="GK68" s="93"/>
      <c r="GL68" s="93"/>
      <c r="GM68" s="93"/>
      <c r="GN68" s="93"/>
      <c r="GO68" s="93"/>
      <c r="GP68" s="93"/>
      <c r="GQ68" s="93"/>
      <c r="GR68" s="93"/>
      <c r="GS68" s="93"/>
      <c r="GT68" s="93"/>
      <c r="GU68" s="93"/>
      <c r="GV68" s="93"/>
      <c r="GW68" s="93"/>
      <c r="GX68" s="93"/>
      <c r="GY68" s="93"/>
      <c r="GZ68" s="93"/>
      <c r="HA68" s="93"/>
      <c r="HB68" s="93"/>
      <c r="HC68" s="93"/>
      <c r="HD68" s="93"/>
      <c r="HE68" s="93"/>
      <c r="HF68" s="93"/>
      <c r="HG68" s="93"/>
      <c r="HH68" s="93"/>
      <c r="HI68" s="93"/>
      <c r="HJ68" s="93"/>
      <c r="HK68" s="93"/>
      <c r="HL68" s="93"/>
      <c r="HM68" s="93"/>
      <c r="HN68" s="93"/>
      <c r="HO68" s="93"/>
      <c r="HP68" s="93"/>
      <c r="HQ68" s="93"/>
      <c r="HR68" s="93"/>
      <c r="HS68" s="93"/>
      <c r="HT68" s="93"/>
      <c r="HU68" s="93"/>
      <c r="HV68" s="93"/>
      <c r="HW68" s="93"/>
      <c r="HX68" s="93"/>
      <c r="HY68" s="93"/>
      <c r="HZ68" s="93"/>
      <c r="IA68" s="93"/>
      <c r="IB68" s="93"/>
      <c r="IC68" s="93"/>
      <c r="ID68" s="93"/>
      <c r="IE68" s="93"/>
      <c r="IF68" s="93"/>
      <c r="IG68" s="93"/>
      <c r="IH68" s="93"/>
      <c r="II68" s="93"/>
      <c r="IJ68" s="93"/>
      <c r="IK68" s="93"/>
      <c r="IL68" s="93"/>
      <c r="IM68" s="93"/>
      <c r="IN68" s="93"/>
      <c r="IO68" s="93"/>
      <c r="IP68" s="93"/>
      <c r="IQ68" s="93"/>
      <c r="IR68" s="93"/>
      <c r="IS68" s="93"/>
      <c r="IT68" s="93"/>
      <c r="IU68" s="93"/>
      <c r="IV68" s="93"/>
      <c r="IW68" s="93"/>
      <c r="IX68" s="93"/>
      <c r="IY68" s="93"/>
      <c r="IZ68" s="93"/>
      <c r="JA68" s="93"/>
      <c r="JB68" s="93"/>
      <c r="JC68" s="93"/>
      <c r="JD68" s="93"/>
      <c r="JE68" s="93"/>
      <c r="JF68" s="93"/>
      <c r="JG68" s="93"/>
      <c r="JH68" s="93"/>
      <c r="JI68" s="93"/>
      <c r="JJ68" s="93"/>
      <c r="JK68" s="93"/>
      <c r="JL68" s="93"/>
      <c r="JM68" s="93"/>
      <c r="JN68" s="93"/>
      <c r="JO68" s="93"/>
      <c r="JP68" s="93"/>
      <c r="JQ68" s="93"/>
      <c r="JR68" s="93"/>
      <c r="JS68" s="93"/>
      <c r="JT68" s="93"/>
      <c r="JU68" s="93"/>
      <c r="JV68" s="93"/>
      <c r="JW68" s="93"/>
      <c r="JX68" s="93"/>
      <c r="JY68" s="93"/>
      <c r="JZ68" s="93"/>
      <c r="KA68" s="93"/>
      <c r="KB68" s="93"/>
      <c r="KC68" s="93"/>
      <c r="KD68" s="93"/>
      <c r="KE68" s="93"/>
      <c r="KF68" s="93"/>
      <c r="KG68" s="93"/>
      <c r="KH68" s="93"/>
      <c r="KI68" s="93"/>
      <c r="KJ68" s="93"/>
      <c r="KK68" s="93"/>
      <c r="KL68" s="93"/>
      <c r="KM68" s="93"/>
      <c r="KN68" s="93"/>
      <c r="KO68" s="93"/>
      <c r="KP68" s="93"/>
      <c r="KQ68" s="93"/>
      <c r="KR68" s="93"/>
      <c r="KS68" s="93"/>
      <c r="KT68" s="93"/>
      <c r="KU68" s="93"/>
      <c r="KV68" s="93"/>
      <c r="KW68" s="93"/>
      <c r="KX68" s="93"/>
      <c r="KY68" s="93"/>
      <c r="KZ68" s="93"/>
      <c r="LA68" s="93"/>
      <c r="LB68" s="93"/>
      <c r="LC68" s="93"/>
      <c r="LD68" s="93"/>
      <c r="LE68" s="93"/>
      <c r="LF68" s="93"/>
      <c r="LG68" s="93"/>
      <c r="LH68" s="93"/>
      <c r="LI68" s="93"/>
      <c r="LJ68" s="93"/>
      <c r="LK68" s="93"/>
      <c r="LL68" s="93"/>
      <c r="LM68" s="93"/>
      <c r="LN68" s="93"/>
      <c r="LO68" s="93"/>
      <c r="LP68" s="93"/>
      <c r="LQ68" s="93"/>
      <c r="LR68" s="93"/>
      <c r="LS68" s="93"/>
      <c r="LT68" s="93"/>
      <c r="LU68" s="93"/>
      <c r="LV68" s="93"/>
      <c r="LW68" s="93"/>
      <c r="LX68" s="93"/>
      <c r="LY68" s="93"/>
      <c r="LZ68" s="93"/>
      <c r="MA68" s="93"/>
      <c r="MB68" s="93"/>
      <c r="MC68" s="93"/>
      <c r="MD68" s="93"/>
      <c r="ME68" s="93"/>
      <c r="MF68" s="93"/>
      <c r="MG68" s="93"/>
      <c r="MH68" s="93"/>
      <c r="MI68" s="93"/>
      <c r="MJ68" s="93"/>
      <c r="MK68" s="93"/>
      <c r="ML68" s="93"/>
      <c r="MM68" s="93"/>
      <c r="MN68" s="93"/>
      <c r="MO68" s="93"/>
      <c r="MP68" s="93"/>
      <c r="MQ68" s="93"/>
      <c r="MR68" s="93"/>
      <c r="MS68" s="93"/>
      <c r="MT68" s="93"/>
      <c r="MU68" s="93"/>
      <c r="MV68" s="93"/>
      <c r="MW68" s="93"/>
      <c r="MX68" s="93"/>
      <c r="MY68" s="93"/>
      <c r="MZ68" s="93"/>
      <c r="NA68" s="93"/>
      <c r="NB68" s="93"/>
      <c r="NC68" s="93"/>
      <c r="ND68" s="93"/>
      <c r="NE68" s="93"/>
      <c r="NF68" s="93"/>
      <c r="NG68" s="93"/>
      <c r="NH68" s="93"/>
      <c r="NI68" s="93"/>
      <c r="NJ68" s="93"/>
      <c r="NK68" s="93"/>
      <c r="NL68" s="93"/>
      <c r="NM68" s="93"/>
      <c r="NN68" s="93"/>
      <c r="NO68" s="93"/>
      <c r="NP68" s="93"/>
      <c r="NQ68" s="93"/>
      <c r="NR68" s="93"/>
      <c r="NS68" s="93"/>
      <c r="NT68" s="93"/>
      <c r="NU68" s="93"/>
      <c r="NV68" s="93"/>
      <c r="NW68" s="93"/>
      <c r="NX68" s="93"/>
      <c r="NY68" s="93"/>
      <c r="NZ68" s="93"/>
      <c r="OA68" s="93"/>
      <c r="OB68" s="93"/>
      <c r="OC68" s="93"/>
      <c r="OD68" s="93"/>
      <c r="OE68" s="93"/>
      <c r="OF68" s="93"/>
      <c r="OG68" s="93"/>
      <c r="OH68" s="93"/>
      <c r="OI68" s="93"/>
      <c r="OJ68" s="93"/>
      <c r="OK68" s="93"/>
      <c r="OL68" s="93"/>
      <c r="OM68" s="93"/>
      <c r="ON68" s="93"/>
      <c r="OO68" s="93"/>
      <c r="OP68" s="93"/>
      <c r="OQ68" s="93"/>
      <c r="OR68" s="93"/>
      <c r="OS68" s="93"/>
      <c r="OT68" s="93"/>
      <c r="OU68" s="93"/>
      <c r="OV68" s="93"/>
      <c r="OW68" s="93"/>
      <c r="OX68" s="93"/>
      <c r="OY68" s="93"/>
      <c r="OZ68" s="93"/>
      <c r="PA68" s="93"/>
      <c r="PB68" s="93"/>
      <c r="PC68" s="93"/>
      <c r="PD68" s="93"/>
      <c r="PE68" s="93"/>
      <c r="PF68" s="93"/>
      <c r="PG68" s="93"/>
      <c r="PH68" s="93"/>
      <c r="PI68" s="93"/>
      <c r="PJ68" s="93"/>
      <c r="PK68" s="93"/>
      <c r="PL68" s="93"/>
      <c r="PM68" s="93"/>
      <c r="PN68" s="93"/>
      <c r="PO68" s="93"/>
      <c r="PP68" s="93"/>
      <c r="PQ68" s="93"/>
      <c r="PR68" s="93"/>
      <c r="PS68" s="93"/>
      <c r="PT68" s="93"/>
      <c r="PU68" s="93"/>
      <c r="PV68" s="93"/>
      <c r="PW68" s="93"/>
      <c r="PX68" s="93"/>
      <c r="PY68" s="93"/>
      <c r="PZ68" s="93"/>
      <c r="QA68" s="93"/>
      <c r="QB68" s="93"/>
      <c r="QC68" s="93"/>
      <c r="QD68" s="93"/>
      <c r="QE68" s="93"/>
      <c r="QF68" s="93"/>
      <c r="QG68" s="93"/>
      <c r="QH68" s="93"/>
      <c r="QI68" s="93"/>
      <c r="QJ68" s="93"/>
      <c r="QK68" s="93"/>
      <c r="QL68" s="93"/>
      <c r="QM68" s="93"/>
      <c r="QN68" s="93"/>
      <c r="QO68" s="93"/>
      <c r="QP68" s="93"/>
      <c r="QQ68" s="93"/>
      <c r="QR68" s="93"/>
      <c r="QS68" s="93"/>
      <c r="QT68" s="93"/>
      <c r="QU68" s="93"/>
      <c r="QV68" s="93"/>
      <c r="QW68" s="93"/>
      <c r="QX68" s="93"/>
      <c r="QY68" s="93"/>
      <c r="QZ68" s="93"/>
      <c r="RA68" s="93"/>
      <c r="RB68" s="93"/>
      <c r="RC68" s="93"/>
      <c r="RD68" s="93"/>
      <c r="RE68" s="93"/>
      <c r="RF68" s="93"/>
      <c r="RG68" s="93"/>
      <c r="RH68" s="93"/>
      <c r="RI68" s="93"/>
      <c r="RJ68" s="93"/>
      <c r="RK68" s="93"/>
      <c r="RL68" s="93"/>
      <c r="RM68" s="93"/>
      <c r="RN68" s="93"/>
      <c r="RO68" s="93"/>
      <c r="RP68" s="93"/>
      <c r="RQ68" s="93"/>
      <c r="RR68" s="93"/>
      <c r="RS68" s="93"/>
      <c r="RT68" s="93"/>
      <c r="RU68" s="93"/>
      <c r="RV68" s="93"/>
      <c r="RW68" s="93"/>
      <c r="RX68" s="93"/>
      <c r="RY68" s="93"/>
      <c r="RZ68" s="93"/>
      <c r="SA68" s="93"/>
      <c r="SB68" s="93"/>
      <c r="SC68" s="93"/>
      <c r="SD68" s="93"/>
      <c r="SE68" s="93"/>
      <c r="SF68" s="93"/>
      <c r="SG68" s="93"/>
      <c r="SH68" s="93"/>
      <c r="SI68" s="93"/>
      <c r="SJ68" s="93"/>
      <c r="SK68" s="93"/>
      <c r="SL68" s="93"/>
      <c r="SM68" s="93"/>
      <c r="SN68" s="93"/>
      <c r="SO68" s="93"/>
      <c r="SP68" s="93"/>
      <c r="SQ68" s="93"/>
      <c r="SR68" s="93"/>
      <c r="SS68" s="93"/>
      <c r="ST68" s="93"/>
      <c r="SU68" s="93"/>
      <c r="SV68" s="93"/>
      <c r="SW68" s="93"/>
      <c r="SX68" s="93"/>
      <c r="SY68" s="93"/>
      <c r="SZ68" s="93"/>
      <c r="TA68" s="93"/>
      <c r="TB68" s="93"/>
      <c r="TC68" s="93"/>
      <c r="TD68" s="93"/>
      <c r="TE68" s="93"/>
      <c r="TF68" s="93"/>
      <c r="TG68" s="93"/>
      <c r="TH68" s="93"/>
      <c r="TI68" s="93"/>
      <c r="TJ68" s="93"/>
      <c r="TK68" s="93"/>
      <c r="TL68" s="93"/>
      <c r="TM68" s="93"/>
      <c r="TN68" s="93"/>
      <c r="TO68" s="93"/>
      <c r="TP68" s="93"/>
      <c r="TQ68" s="93"/>
      <c r="TR68" s="93"/>
      <c r="TS68" s="93"/>
      <c r="TT68" s="93"/>
      <c r="TU68" s="93"/>
      <c r="TV68" s="93"/>
      <c r="TW68" s="93"/>
      <c r="TX68" s="93"/>
      <c r="TY68" s="93"/>
      <c r="TZ68" s="93"/>
      <c r="UA68" s="93"/>
      <c r="UB68" s="93"/>
      <c r="UC68" s="93"/>
      <c r="UD68" s="93"/>
      <c r="UE68" s="93"/>
      <c r="UF68" s="93"/>
      <c r="UG68" s="93"/>
      <c r="UH68" s="93"/>
      <c r="UI68" s="93"/>
      <c r="UJ68" s="93"/>
      <c r="UK68" s="93"/>
      <c r="UL68" s="93"/>
      <c r="UM68" s="93"/>
      <c r="UN68" s="93"/>
      <c r="UO68" s="93"/>
      <c r="UP68" s="93"/>
      <c r="UQ68" s="93"/>
      <c r="UR68" s="93"/>
      <c r="US68" s="93"/>
      <c r="UT68" s="93"/>
      <c r="UU68" s="93"/>
      <c r="UV68" s="93"/>
      <c r="UW68" s="93"/>
      <c r="UX68" s="93"/>
      <c r="UY68" s="93"/>
      <c r="UZ68" s="93"/>
      <c r="VA68" s="93"/>
      <c r="VB68" s="93"/>
      <c r="VC68" s="93"/>
      <c r="VD68" s="93"/>
      <c r="VE68" s="93"/>
      <c r="VF68" s="93"/>
      <c r="VG68" s="93"/>
      <c r="VH68" s="93"/>
      <c r="VI68" s="93"/>
      <c r="VJ68" s="93"/>
      <c r="VK68" s="93"/>
      <c r="VL68" s="93"/>
      <c r="VM68" s="93"/>
      <c r="VN68" s="93"/>
      <c r="VO68" s="93"/>
      <c r="VP68" s="93"/>
      <c r="VQ68" s="93"/>
      <c r="VR68" s="93"/>
      <c r="VS68" s="93"/>
      <c r="VT68" s="93"/>
      <c r="VU68" s="93"/>
      <c r="VV68" s="93"/>
      <c r="VW68" s="93"/>
      <c r="VX68" s="93"/>
      <c r="VY68" s="93"/>
      <c r="VZ68" s="93"/>
      <c r="WA68" s="93"/>
      <c r="WB68" s="93"/>
      <c r="WC68" s="93"/>
      <c r="WD68" s="93"/>
      <c r="WE68" s="93"/>
      <c r="WF68" s="93"/>
      <c r="WG68" s="93"/>
      <c r="WH68" s="93"/>
      <c r="WI68" s="93"/>
      <c r="WJ68" s="93"/>
      <c r="WK68" s="93"/>
      <c r="WL68" s="93"/>
      <c r="WM68" s="93"/>
      <c r="WN68" s="93"/>
      <c r="WO68" s="93"/>
      <c r="WP68" s="93"/>
      <c r="WQ68" s="93"/>
      <c r="WR68" s="93"/>
      <c r="WS68" s="93"/>
      <c r="WT68" s="93"/>
      <c r="WU68" s="93"/>
      <c r="WV68" s="93"/>
      <c r="WW68" s="93"/>
      <c r="WX68" s="93"/>
      <c r="WY68" s="93"/>
      <c r="WZ68" s="93"/>
      <c r="XA68" s="93"/>
      <c r="XB68" s="93"/>
      <c r="XC68" s="93"/>
      <c r="XD68" s="93"/>
      <c r="XE68" s="93"/>
      <c r="XF68" s="93"/>
      <c r="XG68" s="93"/>
      <c r="XH68" s="93"/>
      <c r="XI68" s="93"/>
      <c r="XJ68" s="93"/>
      <c r="XK68" s="93"/>
      <c r="XL68" s="93"/>
      <c r="XM68" s="93"/>
      <c r="XN68" s="93"/>
      <c r="XO68" s="93"/>
      <c r="XP68" s="93"/>
      <c r="XQ68" s="93"/>
      <c r="XR68" s="93"/>
      <c r="XS68" s="93"/>
      <c r="XT68" s="93"/>
      <c r="XU68" s="93"/>
      <c r="XV68" s="93"/>
      <c r="XW68" s="93"/>
      <c r="XX68" s="93"/>
      <c r="XY68" s="93"/>
      <c r="XZ68" s="93"/>
      <c r="YA68" s="93"/>
      <c r="YB68" s="93"/>
      <c r="YC68" s="93"/>
      <c r="YD68" s="93"/>
      <c r="YE68" s="93"/>
      <c r="YF68" s="93"/>
      <c r="YG68" s="93"/>
      <c r="YH68" s="93"/>
      <c r="YI68" s="93"/>
      <c r="YJ68" s="93"/>
      <c r="YK68" s="93"/>
      <c r="YL68" s="93"/>
      <c r="YM68" s="93"/>
      <c r="YN68" s="93"/>
      <c r="YO68" s="93"/>
      <c r="YP68" s="93"/>
      <c r="YQ68" s="93"/>
      <c r="YR68" s="93"/>
      <c r="YS68" s="93"/>
      <c r="YT68" s="93"/>
      <c r="YU68" s="93"/>
      <c r="YV68" s="93"/>
      <c r="YW68" s="93"/>
      <c r="YX68" s="93"/>
      <c r="YY68" s="93"/>
      <c r="YZ68" s="93"/>
      <c r="ZA68" s="93"/>
      <c r="ZB68" s="93"/>
      <c r="ZC68" s="93"/>
      <c r="ZD68" s="93"/>
      <c r="ZE68" s="93"/>
      <c r="ZF68" s="93"/>
      <c r="ZG68" s="93"/>
      <c r="ZH68" s="93"/>
      <c r="ZI68" s="93"/>
      <c r="ZJ68" s="93"/>
      <c r="ZK68" s="93"/>
      <c r="ZL68" s="93"/>
      <c r="ZM68" s="93"/>
      <c r="ZN68" s="93"/>
      <c r="ZO68" s="93"/>
      <c r="ZP68" s="93"/>
      <c r="ZQ68" s="93"/>
      <c r="ZR68" s="93"/>
      <c r="ZS68" s="93"/>
      <c r="ZT68" s="93"/>
      <c r="ZU68" s="93"/>
      <c r="ZV68" s="93"/>
      <c r="ZW68" s="93"/>
      <c r="ZX68" s="93"/>
      <c r="ZY68" s="93"/>
      <c r="ZZ68" s="93"/>
    </row>
    <row r="69" spans="1:702" ht="15.95" hidden="1" customHeight="1" x14ac:dyDescent="0.25">
      <c r="A69" s="92">
        <v>75150</v>
      </c>
      <c r="B69" s="92" t="s">
        <v>363</v>
      </c>
      <c r="C69" s="121" t="s">
        <v>354</v>
      </c>
      <c r="D69" s="92">
        <v>7</v>
      </c>
      <c r="E69" s="92">
        <v>3</v>
      </c>
      <c r="F69" s="92" t="s">
        <v>341</v>
      </c>
      <c r="G69" s="92">
        <v>912</v>
      </c>
      <c r="H69" s="92">
        <v>11461</v>
      </c>
      <c r="I69" s="92" t="s">
        <v>364</v>
      </c>
      <c r="J69" s="92">
        <v>313</v>
      </c>
      <c r="K69" s="92" t="s">
        <v>333</v>
      </c>
      <c r="L69" s="93">
        <v>22000</v>
      </c>
      <c r="M69" s="93">
        <v>21000</v>
      </c>
      <c r="N69" s="93">
        <v>0</v>
      </c>
      <c r="O69" s="93">
        <v>21000</v>
      </c>
      <c r="P69" s="93">
        <v>19599.490000000002</v>
      </c>
      <c r="Q69" s="93">
        <v>-1400.5099999999984</v>
      </c>
      <c r="R69" s="94">
        <v>0.93</v>
      </c>
      <c r="S69" s="93">
        <v>0</v>
      </c>
      <c r="T69" s="93">
        <v>0</v>
      </c>
      <c r="U69" s="94">
        <v>0</v>
      </c>
      <c r="V69" s="93">
        <v>0</v>
      </c>
      <c r="W69" s="93">
        <v>0</v>
      </c>
      <c r="X69" s="94">
        <v>0</v>
      </c>
      <c r="Y69" s="93">
        <v>0</v>
      </c>
      <c r="Z69" s="93">
        <v>0</v>
      </c>
      <c r="AA69" s="94">
        <v>0</v>
      </c>
      <c r="AB69" s="93">
        <v>0</v>
      </c>
      <c r="AC69" s="93">
        <v>0</v>
      </c>
      <c r="AD69" s="94">
        <v>0</v>
      </c>
      <c r="AE69" s="93">
        <v>0</v>
      </c>
      <c r="AF69" s="93">
        <v>0</v>
      </c>
      <c r="AG69" s="94">
        <v>0</v>
      </c>
      <c r="AH69" s="93">
        <v>0</v>
      </c>
      <c r="AI69" s="93">
        <v>0</v>
      </c>
      <c r="AJ69" s="94">
        <v>0</v>
      </c>
      <c r="AK69" s="93">
        <v>0</v>
      </c>
      <c r="AL69" s="93">
        <v>0</v>
      </c>
      <c r="AM69" s="94">
        <v>0</v>
      </c>
      <c r="AN69" s="93">
        <v>0</v>
      </c>
      <c r="AO69" s="93">
        <v>0</v>
      </c>
      <c r="AP69" s="94">
        <v>0</v>
      </c>
      <c r="AQ69" s="93">
        <v>0</v>
      </c>
      <c r="AR69" s="93">
        <v>0</v>
      </c>
      <c r="AS69" s="94">
        <v>0</v>
      </c>
      <c r="AT69" s="93">
        <v>0</v>
      </c>
      <c r="AU69" s="93">
        <v>0</v>
      </c>
      <c r="AV69" s="94">
        <v>0</v>
      </c>
      <c r="AW69" s="93">
        <v>0</v>
      </c>
      <c r="AX69" s="93">
        <v>0</v>
      </c>
      <c r="AY69" s="94">
        <v>0</v>
      </c>
      <c r="AZ69" s="93">
        <v>0</v>
      </c>
      <c r="BA69" s="93">
        <v>0</v>
      </c>
      <c r="BB69" s="94">
        <v>0</v>
      </c>
      <c r="BC69" s="93">
        <v>0</v>
      </c>
      <c r="BD69" s="93">
        <v>0</v>
      </c>
      <c r="BE69" s="94">
        <v>0</v>
      </c>
      <c r="BF69" s="93">
        <v>21000</v>
      </c>
      <c r="BG69" s="93">
        <v>19599.490000000002</v>
      </c>
      <c r="BH69" s="94">
        <v>0.93</v>
      </c>
      <c r="BI69" s="93">
        <v>0</v>
      </c>
      <c r="BJ69" s="93">
        <v>0</v>
      </c>
      <c r="BK69" s="94">
        <v>0</v>
      </c>
      <c r="BL69" s="93">
        <v>0</v>
      </c>
      <c r="BM69" s="93">
        <v>0</v>
      </c>
      <c r="BN69" s="94">
        <v>0</v>
      </c>
      <c r="BO69" s="93">
        <v>0</v>
      </c>
      <c r="BP69" s="93">
        <v>0</v>
      </c>
      <c r="BQ69" s="94">
        <v>0</v>
      </c>
      <c r="BR69" s="93">
        <v>0</v>
      </c>
      <c r="BS69" s="93">
        <v>0</v>
      </c>
      <c r="BT69" s="94">
        <v>0</v>
      </c>
      <c r="BU69" s="93">
        <v>0</v>
      </c>
      <c r="BV69" s="93">
        <v>0</v>
      </c>
      <c r="BW69" s="94">
        <v>0</v>
      </c>
      <c r="BX69" s="93">
        <v>0</v>
      </c>
      <c r="BY69" s="93">
        <v>0</v>
      </c>
      <c r="BZ69" s="94">
        <v>0</v>
      </c>
      <c r="CA69" s="93">
        <v>0</v>
      </c>
      <c r="CB69" s="93">
        <v>0</v>
      </c>
      <c r="CC69" s="94">
        <v>0</v>
      </c>
      <c r="CD69" s="93">
        <v>0</v>
      </c>
      <c r="CE69" s="93">
        <v>0</v>
      </c>
      <c r="CF69" s="94">
        <v>0</v>
      </c>
      <c r="CG69" s="93">
        <v>0</v>
      </c>
      <c r="CH69" s="93">
        <v>0</v>
      </c>
      <c r="CI69" s="94">
        <v>0</v>
      </c>
      <c r="CJ69" s="93">
        <v>0</v>
      </c>
      <c r="CK69" s="93">
        <v>0</v>
      </c>
      <c r="CL69" s="94">
        <v>0</v>
      </c>
      <c r="CM69" s="93">
        <v>0</v>
      </c>
      <c r="CN69" s="93">
        <v>0</v>
      </c>
      <c r="CO69" s="94">
        <v>0</v>
      </c>
      <c r="CP69" s="93"/>
      <c r="CQ69" s="93"/>
      <c r="CR69" s="93"/>
      <c r="CS69" s="93"/>
      <c r="CT69" s="93"/>
      <c r="CU69" s="93"/>
      <c r="CV69" s="93"/>
      <c r="CW69" s="93"/>
      <c r="CX69" s="93"/>
      <c r="CY69" s="93"/>
      <c r="CZ69" s="93"/>
      <c r="DA69" s="93"/>
      <c r="DB69" s="93"/>
      <c r="DC69" s="93"/>
      <c r="DD69" s="93"/>
      <c r="DE69" s="93"/>
      <c r="DF69" s="93"/>
      <c r="DG69" s="93"/>
      <c r="DH69" s="93"/>
      <c r="DI69" s="93"/>
      <c r="DJ69" s="93"/>
      <c r="DK69" s="93"/>
      <c r="DL69" s="93"/>
      <c r="DM69" s="93"/>
      <c r="DN69" s="93"/>
      <c r="DO69" s="93"/>
      <c r="DP69" s="93"/>
      <c r="DQ69" s="93"/>
      <c r="DR69" s="93"/>
      <c r="DS69" s="93"/>
      <c r="DT69" s="93"/>
      <c r="DU69" s="93"/>
      <c r="DV69" s="93"/>
      <c r="DW69" s="93"/>
      <c r="DX69" s="93"/>
      <c r="DY69" s="93"/>
      <c r="DZ69" s="93"/>
      <c r="EA69" s="93"/>
      <c r="EB69" s="93"/>
      <c r="EC69" s="93"/>
      <c r="ED69" s="93"/>
      <c r="EE69" s="93"/>
      <c r="EF69" s="93"/>
      <c r="EG69" s="93"/>
      <c r="EH69" s="93"/>
      <c r="EI69" s="93"/>
      <c r="EJ69" s="93"/>
      <c r="EK69" s="93"/>
      <c r="EL69" s="93"/>
      <c r="EM69" s="93"/>
      <c r="EN69" s="93"/>
      <c r="EO69" s="93"/>
      <c r="EP69" s="93"/>
      <c r="EQ69" s="93"/>
      <c r="ER69" s="93"/>
      <c r="ES69" s="93"/>
      <c r="ET69" s="93"/>
      <c r="EU69" s="93"/>
      <c r="EV69" s="93"/>
      <c r="EW69" s="93"/>
      <c r="EX69" s="93"/>
      <c r="EY69" s="93"/>
      <c r="EZ69" s="93"/>
      <c r="FA69" s="93"/>
      <c r="FB69" s="93"/>
      <c r="FC69" s="93"/>
      <c r="FD69" s="93"/>
      <c r="FE69" s="93"/>
      <c r="FF69" s="93"/>
      <c r="FG69" s="93"/>
      <c r="FH69" s="93"/>
      <c r="FI69" s="93"/>
      <c r="FJ69" s="93"/>
      <c r="FK69" s="93"/>
      <c r="FL69" s="93"/>
      <c r="FM69" s="93"/>
      <c r="FN69" s="93"/>
      <c r="FO69" s="93"/>
      <c r="FP69" s="93"/>
      <c r="FQ69" s="93"/>
      <c r="FR69" s="93"/>
      <c r="FS69" s="93"/>
      <c r="FT69" s="93"/>
      <c r="FU69" s="93"/>
      <c r="FV69" s="93"/>
      <c r="FW69" s="93"/>
      <c r="FX69" s="93"/>
      <c r="FY69" s="93"/>
      <c r="FZ69" s="93"/>
      <c r="GA69" s="93"/>
      <c r="GB69" s="93"/>
      <c r="GC69" s="93"/>
      <c r="GD69" s="93"/>
      <c r="GE69" s="93"/>
      <c r="GF69" s="93"/>
      <c r="GG69" s="93"/>
      <c r="GH69" s="93"/>
      <c r="GI69" s="93"/>
      <c r="GJ69" s="93"/>
      <c r="GK69" s="93"/>
      <c r="GL69" s="93"/>
      <c r="GM69" s="93"/>
      <c r="GN69" s="93"/>
      <c r="GO69" s="93"/>
      <c r="GP69" s="93"/>
      <c r="GQ69" s="93"/>
      <c r="GR69" s="93"/>
      <c r="GS69" s="93"/>
      <c r="GT69" s="93"/>
      <c r="GU69" s="93"/>
      <c r="GV69" s="93"/>
      <c r="GW69" s="93"/>
      <c r="GX69" s="93"/>
      <c r="GY69" s="93"/>
      <c r="GZ69" s="93"/>
      <c r="HA69" s="93"/>
      <c r="HB69" s="93"/>
      <c r="HC69" s="93"/>
      <c r="HD69" s="93"/>
      <c r="HE69" s="93"/>
      <c r="HF69" s="93"/>
      <c r="HG69" s="93"/>
      <c r="HH69" s="93"/>
      <c r="HI69" s="93"/>
      <c r="HJ69" s="93"/>
      <c r="HK69" s="93"/>
      <c r="HL69" s="93"/>
      <c r="HM69" s="93"/>
      <c r="HN69" s="93"/>
      <c r="HO69" s="93"/>
      <c r="HP69" s="93"/>
      <c r="HQ69" s="93"/>
      <c r="HR69" s="93"/>
      <c r="HS69" s="93"/>
      <c r="HT69" s="93"/>
      <c r="HU69" s="93"/>
      <c r="HV69" s="93"/>
      <c r="HW69" s="93"/>
      <c r="HX69" s="93"/>
      <c r="HY69" s="93"/>
      <c r="HZ69" s="93"/>
      <c r="IA69" s="93"/>
      <c r="IB69" s="93"/>
      <c r="IC69" s="93"/>
      <c r="ID69" s="93"/>
      <c r="IE69" s="93"/>
      <c r="IF69" s="93"/>
      <c r="IG69" s="93"/>
      <c r="IH69" s="93"/>
      <c r="II69" s="93"/>
      <c r="IJ69" s="93"/>
      <c r="IK69" s="93"/>
      <c r="IL69" s="93"/>
      <c r="IM69" s="93"/>
      <c r="IN69" s="93"/>
      <c r="IO69" s="93"/>
      <c r="IP69" s="93"/>
      <c r="IQ69" s="93"/>
      <c r="IR69" s="93"/>
      <c r="IS69" s="93"/>
      <c r="IT69" s="93"/>
      <c r="IU69" s="93"/>
      <c r="IV69" s="93"/>
      <c r="IW69" s="93"/>
      <c r="IX69" s="93"/>
      <c r="IY69" s="93"/>
      <c r="IZ69" s="93"/>
      <c r="JA69" s="93"/>
      <c r="JB69" s="93"/>
      <c r="JC69" s="93"/>
      <c r="JD69" s="93"/>
      <c r="JE69" s="93"/>
      <c r="JF69" s="93"/>
      <c r="JG69" s="93"/>
      <c r="JH69" s="93"/>
      <c r="JI69" s="93"/>
      <c r="JJ69" s="93"/>
      <c r="JK69" s="93"/>
      <c r="JL69" s="93"/>
      <c r="JM69" s="93"/>
      <c r="JN69" s="93"/>
      <c r="JO69" s="93"/>
      <c r="JP69" s="93"/>
      <c r="JQ69" s="93"/>
      <c r="JR69" s="93"/>
      <c r="JS69" s="93"/>
      <c r="JT69" s="93"/>
      <c r="JU69" s="93"/>
      <c r="JV69" s="93"/>
      <c r="JW69" s="93"/>
      <c r="JX69" s="93"/>
      <c r="JY69" s="93"/>
      <c r="JZ69" s="93"/>
      <c r="KA69" s="93"/>
      <c r="KB69" s="93"/>
      <c r="KC69" s="93"/>
      <c r="KD69" s="93"/>
      <c r="KE69" s="93"/>
      <c r="KF69" s="93"/>
      <c r="KG69" s="93"/>
      <c r="KH69" s="93"/>
      <c r="KI69" s="93"/>
      <c r="KJ69" s="93"/>
      <c r="KK69" s="93"/>
      <c r="KL69" s="93"/>
      <c r="KM69" s="93"/>
      <c r="KN69" s="93"/>
      <c r="KO69" s="93"/>
      <c r="KP69" s="93"/>
      <c r="KQ69" s="93"/>
      <c r="KR69" s="93"/>
      <c r="KS69" s="93"/>
      <c r="KT69" s="93"/>
      <c r="KU69" s="93"/>
      <c r="KV69" s="93"/>
      <c r="KW69" s="93"/>
      <c r="KX69" s="93"/>
      <c r="KY69" s="93"/>
      <c r="KZ69" s="93"/>
      <c r="LA69" s="93"/>
      <c r="LB69" s="93"/>
      <c r="LC69" s="93"/>
      <c r="LD69" s="93"/>
      <c r="LE69" s="93"/>
      <c r="LF69" s="93"/>
      <c r="LG69" s="93"/>
      <c r="LH69" s="93"/>
      <c r="LI69" s="93"/>
      <c r="LJ69" s="93"/>
      <c r="LK69" s="93"/>
      <c r="LL69" s="93"/>
      <c r="LM69" s="93"/>
      <c r="LN69" s="93"/>
      <c r="LO69" s="93"/>
      <c r="LP69" s="93"/>
      <c r="LQ69" s="93"/>
      <c r="LR69" s="93"/>
      <c r="LS69" s="93"/>
      <c r="LT69" s="93"/>
      <c r="LU69" s="93"/>
      <c r="LV69" s="93"/>
      <c r="LW69" s="93"/>
      <c r="LX69" s="93"/>
      <c r="LY69" s="93"/>
      <c r="LZ69" s="93"/>
      <c r="MA69" s="93"/>
      <c r="MB69" s="93"/>
      <c r="MC69" s="93"/>
      <c r="MD69" s="93"/>
      <c r="ME69" s="93"/>
      <c r="MF69" s="93"/>
      <c r="MG69" s="93"/>
      <c r="MH69" s="93"/>
      <c r="MI69" s="93"/>
      <c r="MJ69" s="93"/>
      <c r="MK69" s="93"/>
      <c r="ML69" s="93"/>
      <c r="MM69" s="93"/>
      <c r="MN69" s="93"/>
      <c r="MO69" s="93"/>
      <c r="MP69" s="93"/>
      <c r="MQ69" s="93"/>
      <c r="MR69" s="93"/>
      <c r="MS69" s="93"/>
      <c r="MT69" s="93"/>
      <c r="MU69" s="93"/>
      <c r="MV69" s="93"/>
      <c r="MW69" s="93"/>
      <c r="MX69" s="93"/>
      <c r="MY69" s="93"/>
      <c r="MZ69" s="93"/>
      <c r="NA69" s="93"/>
      <c r="NB69" s="93"/>
      <c r="NC69" s="93"/>
      <c r="ND69" s="93"/>
      <c r="NE69" s="93"/>
      <c r="NF69" s="93"/>
      <c r="NG69" s="93"/>
      <c r="NH69" s="93"/>
      <c r="NI69" s="93"/>
      <c r="NJ69" s="93"/>
      <c r="NK69" s="93"/>
      <c r="NL69" s="93"/>
      <c r="NM69" s="93"/>
      <c r="NN69" s="93"/>
      <c r="NO69" s="93"/>
      <c r="NP69" s="93"/>
      <c r="NQ69" s="93"/>
      <c r="NR69" s="93"/>
      <c r="NS69" s="93"/>
      <c r="NT69" s="93"/>
      <c r="NU69" s="93"/>
      <c r="NV69" s="93"/>
      <c r="NW69" s="93"/>
      <c r="NX69" s="93"/>
      <c r="NY69" s="93"/>
      <c r="NZ69" s="93"/>
      <c r="OA69" s="93"/>
      <c r="OB69" s="93"/>
      <c r="OC69" s="93"/>
      <c r="OD69" s="93"/>
      <c r="OE69" s="93"/>
      <c r="OF69" s="93"/>
      <c r="OG69" s="93"/>
      <c r="OH69" s="93"/>
      <c r="OI69" s="93"/>
      <c r="OJ69" s="93"/>
      <c r="OK69" s="93"/>
      <c r="OL69" s="93"/>
      <c r="OM69" s="93"/>
      <c r="ON69" s="93"/>
      <c r="OO69" s="93"/>
      <c r="OP69" s="93"/>
      <c r="OQ69" s="93"/>
      <c r="OR69" s="93"/>
      <c r="OS69" s="93"/>
      <c r="OT69" s="93"/>
      <c r="OU69" s="93"/>
      <c r="OV69" s="93"/>
      <c r="OW69" s="93"/>
      <c r="OX69" s="93"/>
      <c r="OY69" s="93"/>
      <c r="OZ69" s="93"/>
      <c r="PA69" s="93"/>
      <c r="PB69" s="93"/>
      <c r="PC69" s="93"/>
      <c r="PD69" s="93"/>
      <c r="PE69" s="93"/>
      <c r="PF69" s="93"/>
      <c r="PG69" s="93"/>
      <c r="PH69" s="93"/>
      <c r="PI69" s="93"/>
      <c r="PJ69" s="93"/>
      <c r="PK69" s="93"/>
      <c r="PL69" s="93"/>
      <c r="PM69" s="93"/>
      <c r="PN69" s="93"/>
      <c r="PO69" s="93"/>
      <c r="PP69" s="93"/>
      <c r="PQ69" s="93"/>
      <c r="PR69" s="93"/>
      <c r="PS69" s="93"/>
      <c r="PT69" s="93"/>
      <c r="PU69" s="93"/>
      <c r="PV69" s="93"/>
      <c r="PW69" s="93"/>
      <c r="PX69" s="93"/>
      <c r="PY69" s="93"/>
      <c r="PZ69" s="93"/>
      <c r="QA69" s="93"/>
      <c r="QB69" s="93"/>
      <c r="QC69" s="93"/>
      <c r="QD69" s="93"/>
      <c r="QE69" s="93"/>
      <c r="QF69" s="93"/>
      <c r="QG69" s="93"/>
      <c r="QH69" s="93"/>
      <c r="QI69" s="93"/>
      <c r="QJ69" s="93"/>
      <c r="QK69" s="93"/>
      <c r="QL69" s="93"/>
      <c r="QM69" s="93"/>
      <c r="QN69" s="93"/>
      <c r="QO69" s="93"/>
      <c r="QP69" s="93"/>
      <c r="QQ69" s="93"/>
      <c r="QR69" s="93"/>
      <c r="QS69" s="93"/>
      <c r="QT69" s="93"/>
      <c r="QU69" s="93"/>
      <c r="QV69" s="93"/>
      <c r="QW69" s="93"/>
      <c r="QX69" s="93"/>
      <c r="QY69" s="93"/>
      <c r="QZ69" s="93"/>
      <c r="RA69" s="93"/>
      <c r="RB69" s="93"/>
      <c r="RC69" s="93"/>
      <c r="RD69" s="93"/>
      <c r="RE69" s="93"/>
      <c r="RF69" s="93"/>
      <c r="RG69" s="93"/>
      <c r="RH69" s="93"/>
      <c r="RI69" s="93"/>
      <c r="RJ69" s="93"/>
      <c r="RK69" s="93"/>
      <c r="RL69" s="93"/>
      <c r="RM69" s="93"/>
      <c r="RN69" s="93"/>
      <c r="RO69" s="93"/>
      <c r="RP69" s="93"/>
      <c r="RQ69" s="93"/>
      <c r="RR69" s="93"/>
      <c r="RS69" s="93"/>
      <c r="RT69" s="93"/>
      <c r="RU69" s="93"/>
      <c r="RV69" s="93"/>
      <c r="RW69" s="93"/>
      <c r="RX69" s="93"/>
      <c r="RY69" s="93"/>
      <c r="RZ69" s="93"/>
      <c r="SA69" s="93"/>
      <c r="SB69" s="93"/>
      <c r="SC69" s="93"/>
      <c r="SD69" s="93"/>
      <c r="SE69" s="93"/>
      <c r="SF69" s="93"/>
      <c r="SG69" s="93"/>
      <c r="SH69" s="93"/>
      <c r="SI69" s="93"/>
      <c r="SJ69" s="93"/>
      <c r="SK69" s="93"/>
      <c r="SL69" s="93"/>
      <c r="SM69" s="93"/>
      <c r="SN69" s="93"/>
      <c r="SO69" s="93"/>
      <c r="SP69" s="93"/>
      <c r="SQ69" s="93"/>
      <c r="SR69" s="93"/>
      <c r="SS69" s="93"/>
      <c r="ST69" s="93"/>
      <c r="SU69" s="93"/>
      <c r="SV69" s="93"/>
      <c r="SW69" s="93"/>
      <c r="SX69" s="93"/>
      <c r="SY69" s="93"/>
      <c r="SZ69" s="93"/>
      <c r="TA69" s="93"/>
      <c r="TB69" s="93"/>
      <c r="TC69" s="93"/>
      <c r="TD69" s="93"/>
      <c r="TE69" s="93"/>
      <c r="TF69" s="93"/>
      <c r="TG69" s="93"/>
      <c r="TH69" s="93"/>
      <c r="TI69" s="93"/>
      <c r="TJ69" s="93"/>
      <c r="TK69" s="93"/>
      <c r="TL69" s="93"/>
      <c r="TM69" s="93"/>
      <c r="TN69" s="93"/>
      <c r="TO69" s="93"/>
      <c r="TP69" s="93"/>
      <c r="TQ69" s="93"/>
      <c r="TR69" s="93"/>
      <c r="TS69" s="93"/>
      <c r="TT69" s="93"/>
      <c r="TU69" s="93"/>
      <c r="TV69" s="93"/>
      <c r="TW69" s="93"/>
      <c r="TX69" s="93"/>
      <c r="TY69" s="93"/>
      <c r="TZ69" s="93"/>
      <c r="UA69" s="93"/>
      <c r="UB69" s="93"/>
      <c r="UC69" s="93"/>
      <c r="UD69" s="93"/>
      <c r="UE69" s="93"/>
      <c r="UF69" s="93"/>
      <c r="UG69" s="93"/>
      <c r="UH69" s="93"/>
      <c r="UI69" s="93"/>
      <c r="UJ69" s="93"/>
      <c r="UK69" s="93"/>
      <c r="UL69" s="93"/>
      <c r="UM69" s="93"/>
      <c r="UN69" s="93"/>
      <c r="UO69" s="93"/>
      <c r="UP69" s="93"/>
      <c r="UQ69" s="93"/>
      <c r="UR69" s="93"/>
      <c r="US69" s="93"/>
      <c r="UT69" s="93"/>
      <c r="UU69" s="93"/>
      <c r="UV69" s="93"/>
      <c r="UW69" s="93"/>
      <c r="UX69" s="93"/>
      <c r="UY69" s="93"/>
      <c r="UZ69" s="93"/>
      <c r="VA69" s="93"/>
      <c r="VB69" s="93"/>
      <c r="VC69" s="93"/>
      <c r="VD69" s="93"/>
      <c r="VE69" s="93"/>
      <c r="VF69" s="93"/>
      <c r="VG69" s="93"/>
      <c r="VH69" s="93"/>
      <c r="VI69" s="93"/>
      <c r="VJ69" s="93"/>
      <c r="VK69" s="93"/>
      <c r="VL69" s="93"/>
      <c r="VM69" s="93"/>
      <c r="VN69" s="93"/>
      <c r="VO69" s="93"/>
      <c r="VP69" s="93"/>
      <c r="VQ69" s="93"/>
      <c r="VR69" s="93"/>
      <c r="VS69" s="93"/>
      <c r="VT69" s="93"/>
      <c r="VU69" s="93"/>
      <c r="VV69" s="93"/>
      <c r="VW69" s="93"/>
      <c r="VX69" s="93"/>
      <c r="VY69" s="93"/>
      <c r="VZ69" s="93"/>
      <c r="WA69" s="93"/>
      <c r="WB69" s="93"/>
      <c r="WC69" s="93"/>
      <c r="WD69" s="93"/>
      <c r="WE69" s="93"/>
      <c r="WF69" s="93"/>
      <c r="WG69" s="93"/>
      <c r="WH69" s="93"/>
      <c r="WI69" s="93"/>
      <c r="WJ69" s="93"/>
      <c r="WK69" s="93"/>
      <c r="WL69" s="93"/>
      <c r="WM69" s="93"/>
      <c r="WN69" s="93"/>
      <c r="WO69" s="93"/>
      <c r="WP69" s="93"/>
      <c r="WQ69" s="93"/>
      <c r="WR69" s="93"/>
      <c r="WS69" s="93"/>
      <c r="WT69" s="93"/>
      <c r="WU69" s="93"/>
      <c r="WV69" s="93"/>
      <c r="WW69" s="93"/>
      <c r="WX69" s="93"/>
      <c r="WY69" s="93"/>
      <c r="WZ69" s="93"/>
      <c r="XA69" s="93"/>
      <c r="XB69" s="93"/>
      <c r="XC69" s="93"/>
      <c r="XD69" s="93"/>
      <c r="XE69" s="93"/>
      <c r="XF69" s="93"/>
      <c r="XG69" s="93"/>
      <c r="XH69" s="93"/>
      <c r="XI69" s="93"/>
      <c r="XJ69" s="93"/>
      <c r="XK69" s="93"/>
      <c r="XL69" s="93"/>
      <c r="XM69" s="93"/>
      <c r="XN69" s="93"/>
      <c r="XO69" s="93"/>
      <c r="XP69" s="93"/>
      <c r="XQ69" s="93"/>
      <c r="XR69" s="93"/>
      <c r="XS69" s="93"/>
      <c r="XT69" s="93"/>
      <c r="XU69" s="93"/>
      <c r="XV69" s="93"/>
      <c r="XW69" s="93"/>
      <c r="XX69" s="93"/>
      <c r="XY69" s="93"/>
      <c r="XZ69" s="93"/>
      <c r="YA69" s="93"/>
      <c r="YB69" s="93"/>
      <c r="YC69" s="93"/>
      <c r="YD69" s="93"/>
      <c r="YE69" s="93"/>
      <c r="YF69" s="93"/>
      <c r="YG69" s="93"/>
      <c r="YH69" s="93"/>
      <c r="YI69" s="93"/>
      <c r="YJ69" s="93"/>
      <c r="YK69" s="93"/>
      <c r="YL69" s="93"/>
      <c r="YM69" s="93"/>
      <c r="YN69" s="93"/>
      <c r="YO69" s="93"/>
      <c r="YP69" s="93"/>
      <c r="YQ69" s="93"/>
      <c r="YR69" s="93"/>
      <c r="YS69" s="93"/>
      <c r="YT69" s="93"/>
      <c r="YU69" s="93"/>
      <c r="YV69" s="93"/>
      <c r="YW69" s="93"/>
      <c r="YX69" s="93"/>
      <c r="YY69" s="93"/>
      <c r="YZ69" s="93"/>
      <c r="ZA69" s="93"/>
      <c r="ZB69" s="93"/>
      <c r="ZC69" s="93"/>
      <c r="ZD69" s="93"/>
      <c r="ZE69" s="93"/>
      <c r="ZF69" s="93"/>
      <c r="ZG69" s="93"/>
      <c r="ZH69" s="93"/>
      <c r="ZI69" s="93"/>
      <c r="ZJ69" s="93"/>
      <c r="ZK69" s="93"/>
      <c r="ZL69" s="93"/>
      <c r="ZM69" s="93"/>
      <c r="ZN69" s="93"/>
      <c r="ZO69" s="93"/>
      <c r="ZP69" s="93"/>
      <c r="ZQ69" s="93"/>
      <c r="ZR69" s="93"/>
      <c r="ZS69" s="93"/>
      <c r="ZT69" s="93"/>
      <c r="ZU69" s="93"/>
      <c r="ZV69" s="93"/>
      <c r="ZW69" s="93"/>
      <c r="ZX69" s="93"/>
      <c r="ZY69" s="93"/>
      <c r="ZZ69" s="93"/>
    </row>
    <row r="70" spans="1:702" s="89" customFormat="1" ht="15.95" hidden="1" customHeight="1" x14ac:dyDescent="0.25">
      <c r="A70" s="116">
        <v>75165</v>
      </c>
      <c r="B70" s="116" t="s">
        <v>366</v>
      </c>
      <c r="C70" s="117" t="s">
        <v>354</v>
      </c>
      <c r="D70" s="118">
        <v>7</v>
      </c>
      <c r="E70" s="118">
        <v>3</v>
      </c>
      <c r="F70" s="118" t="s">
        <v>341</v>
      </c>
      <c r="G70" s="118">
        <v>912</v>
      </c>
      <c r="H70" s="118">
        <v>11461</v>
      </c>
      <c r="I70" s="118" t="s">
        <v>367</v>
      </c>
      <c r="J70" s="118" t="s">
        <v>319</v>
      </c>
      <c r="K70" s="118" t="s">
        <v>368</v>
      </c>
      <c r="L70" s="119">
        <v>24000</v>
      </c>
      <c r="M70" s="119">
        <v>22000</v>
      </c>
      <c r="N70" s="119">
        <v>0</v>
      </c>
      <c r="O70" s="119">
        <v>22000</v>
      </c>
      <c r="P70" s="119">
        <v>20678.099999999999</v>
      </c>
      <c r="Q70" s="119">
        <v>-1321.9000000000015</v>
      </c>
      <c r="R70" s="120">
        <v>0.94</v>
      </c>
      <c r="S70" s="119">
        <v>0</v>
      </c>
      <c r="T70" s="119">
        <v>0</v>
      </c>
      <c r="U70" s="120">
        <v>0</v>
      </c>
      <c r="V70" s="119">
        <v>0</v>
      </c>
      <c r="W70" s="119">
        <v>0</v>
      </c>
      <c r="X70" s="120">
        <v>0</v>
      </c>
      <c r="Y70" s="119">
        <v>0</v>
      </c>
      <c r="Z70" s="119">
        <v>0</v>
      </c>
      <c r="AA70" s="120">
        <v>0</v>
      </c>
      <c r="AB70" s="119">
        <v>0</v>
      </c>
      <c r="AC70" s="119">
        <v>0</v>
      </c>
      <c r="AD70" s="120">
        <v>0</v>
      </c>
      <c r="AE70" s="119">
        <v>0</v>
      </c>
      <c r="AF70" s="119">
        <v>0</v>
      </c>
      <c r="AG70" s="120">
        <v>0</v>
      </c>
      <c r="AH70" s="119">
        <v>0</v>
      </c>
      <c r="AI70" s="119">
        <v>0</v>
      </c>
      <c r="AJ70" s="120">
        <v>0</v>
      </c>
      <c r="AK70" s="119">
        <v>0</v>
      </c>
      <c r="AL70" s="119">
        <v>0</v>
      </c>
      <c r="AM70" s="120">
        <v>0</v>
      </c>
      <c r="AN70" s="119">
        <v>0</v>
      </c>
      <c r="AO70" s="119">
        <v>0</v>
      </c>
      <c r="AP70" s="120">
        <v>0</v>
      </c>
      <c r="AQ70" s="119">
        <v>0</v>
      </c>
      <c r="AR70" s="119">
        <v>0</v>
      </c>
      <c r="AS70" s="120">
        <v>0</v>
      </c>
      <c r="AT70" s="119">
        <v>0</v>
      </c>
      <c r="AU70" s="119">
        <v>0</v>
      </c>
      <c r="AV70" s="120">
        <v>0</v>
      </c>
      <c r="AW70" s="119">
        <v>0</v>
      </c>
      <c r="AX70" s="119">
        <v>0</v>
      </c>
      <c r="AY70" s="120">
        <v>0</v>
      </c>
      <c r="AZ70" s="119">
        <v>0</v>
      </c>
      <c r="BA70" s="119">
        <v>0</v>
      </c>
      <c r="BB70" s="120">
        <v>0</v>
      </c>
      <c r="BC70" s="119">
        <v>0</v>
      </c>
      <c r="BD70" s="119">
        <v>0</v>
      </c>
      <c r="BE70" s="120">
        <v>0</v>
      </c>
      <c r="BF70" s="119">
        <v>22000</v>
      </c>
      <c r="BG70" s="119">
        <v>20678.099999999999</v>
      </c>
      <c r="BH70" s="120">
        <v>0.94</v>
      </c>
      <c r="BI70" s="119">
        <v>0</v>
      </c>
      <c r="BJ70" s="119">
        <v>0</v>
      </c>
      <c r="BK70" s="120">
        <v>0</v>
      </c>
      <c r="BL70" s="119">
        <v>0</v>
      </c>
      <c r="BM70" s="119">
        <v>0</v>
      </c>
      <c r="BN70" s="120">
        <v>0</v>
      </c>
      <c r="BO70" s="119">
        <v>0</v>
      </c>
      <c r="BP70" s="119">
        <v>0</v>
      </c>
      <c r="BQ70" s="120">
        <v>0</v>
      </c>
      <c r="BR70" s="119">
        <v>0</v>
      </c>
      <c r="BS70" s="119">
        <v>0</v>
      </c>
      <c r="BT70" s="120">
        <v>0</v>
      </c>
      <c r="BU70" s="119">
        <v>0</v>
      </c>
      <c r="BV70" s="119">
        <v>0</v>
      </c>
      <c r="BW70" s="120">
        <v>0</v>
      </c>
      <c r="BX70" s="119">
        <v>0</v>
      </c>
      <c r="BY70" s="119">
        <v>0</v>
      </c>
      <c r="BZ70" s="120">
        <v>0</v>
      </c>
      <c r="CA70" s="119">
        <v>0</v>
      </c>
      <c r="CB70" s="119">
        <v>0</v>
      </c>
      <c r="CC70" s="120">
        <v>0</v>
      </c>
      <c r="CD70" s="119">
        <v>0</v>
      </c>
      <c r="CE70" s="119">
        <v>0</v>
      </c>
      <c r="CF70" s="120">
        <v>0</v>
      </c>
      <c r="CG70" s="119">
        <v>0</v>
      </c>
      <c r="CH70" s="119">
        <v>0</v>
      </c>
      <c r="CI70" s="120">
        <v>0</v>
      </c>
      <c r="CJ70" s="119">
        <v>0</v>
      </c>
      <c r="CK70" s="119">
        <v>0</v>
      </c>
      <c r="CL70" s="120">
        <v>0</v>
      </c>
      <c r="CM70" s="119">
        <v>0</v>
      </c>
      <c r="CN70" s="119">
        <v>0</v>
      </c>
      <c r="CO70" s="120">
        <v>0</v>
      </c>
      <c r="CP70" s="100"/>
      <c r="CQ70" s="100"/>
      <c r="CR70" s="100"/>
      <c r="CS70" s="100"/>
      <c r="CT70" s="100"/>
      <c r="CU70" s="100"/>
      <c r="CV70" s="100"/>
      <c r="CW70" s="100"/>
      <c r="CX70" s="100"/>
      <c r="CY70" s="100"/>
      <c r="CZ70" s="100"/>
      <c r="DA70" s="100"/>
      <c r="DB70" s="100"/>
      <c r="DC70" s="100"/>
      <c r="DD70" s="100"/>
      <c r="DE70" s="100"/>
      <c r="DF70" s="100"/>
      <c r="DG70" s="100"/>
      <c r="DH70" s="100"/>
      <c r="DI70" s="100"/>
      <c r="DJ70" s="100"/>
      <c r="DK70" s="100"/>
      <c r="DL70" s="100"/>
      <c r="DM70" s="100"/>
      <c r="DN70" s="100"/>
      <c r="DO70" s="100"/>
      <c r="DP70" s="100"/>
      <c r="DQ70" s="100"/>
      <c r="DR70" s="100"/>
      <c r="DS70" s="100"/>
      <c r="DT70" s="100"/>
      <c r="DU70" s="100"/>
      <c r="DV70" s="100"/>
      <c r="DW70" s="100"/>
      <c r="DX70" s="100"/>
      <c r="DY70" s="100"/>
      <c r="DZ70" s="100"/>
      <c r="EA70" s="100"/>
      <c r="EB70" s="100"/>
      <c r="EC70" s="100"/>
      <c r="ED70" s="100"/>
      <c r="EE70" s="100"/>
      <c r="EF70" s="100"/>
      <c r="EG70" s="100"/>
      <c r="EH70" s="100"/>
      <c r="EI70" s="100"/>
      <c r="EJ70" s="100"/>
      <c r="EK70" s="100"/>
      <c r="EL70" s="100"/>
      <c r="EM70" s="100"/>
      <c r="EN70" s="100"/>
      <c r="EO70" s="100"/>
      <c r="EP70" s="100"/>
      <c r="EQ70" s="100"/>
      <c r="ER70" s="100"/>
      <c r="ES70" s="100"/>
      <c r="ET70" s="100"/>
      <c r="EU70" s="100"/>
      <c r="EV70" s="100"/>
      <c r="EW70" s="100"/>
      <c r="EX70" s="100"/>
      <c r="EY70" s="100"/>
      <c r="EZ70" s="100"/>
      <c r="FA70" s="100"/>
      <c r="FB70" s="100"/>
      <c r="FC70" s="100"/>
      <c r="FD70" s="100"/>
      <c r="FE70" s="100"/>
      <c r="FF70" s="100"/>
      <c r="FG70" s="100"/>
      <c r="FH70" s="100"/>
      <c r="FI70" s="100"/>
      <c r="FJ70" s="100"/>
      <c r="FK70" s="100"/>
      <c r="FL70" s="100"/>
      <c r="FM70" s="100"/>
      <c r="FN70" s="100"/>
      <c r="FO70" s="100"/>
      <c r="FP70" s="100"/>
      <c r="FQ70" s="100"/>
      <c r="FR70" s="100"/>
      <c r="FS70" s="100"/>
      <c r="FT70" s="100"/>
      <c r="FU70" s="100"/>
      <c r="FV70" s="100"/>
      <c r="FW70" s="100"/>
      <c r="FX70" s="100"/>
      <c r="FY70" s="100"/>
      <c r="FZ70" s="100"/>
      <c r="GA70" s="100"/>
      <c r="GB70" s="100"/>
      <c r="GC70" s="100"/>
      <c r="GD70" s="100"/>
      <c r="GE70" s="100"/>
      <c r="GF70" s="100"/>
      <c r="GG70" s="100"/>
      <c r="GH70" s="100"/>
      <c r="GI70" s="100"/>
      <c r="GJ70" s="100"/>
      <c r="GK70" s="100"/>
      <c r="GL70" s="100"/>
      <c r="GM70" s="100"/>
      <c r="GN70" s="100"/>
      <c r="GO70" s="100"/>
      <c r="GP70" s="100"/>
      <c r="GQ70" s="100"/>
      <c r="GR70" s="100"/>
      <c r="GS70" s="100"/>
      <c r="GT70" s="100"/>
      <c r="GU70" s="100"/>
      <c r="GV70" s="100"/>
      <c r="GW70" s="100"/>
      <c r="GX70" s="100"/>
      <c r="GY70" s="100"/>
      <c r="GZ70" s="100"/>
      <c r="HA70" s="100"/>
      <c r="HB70" s="100"/>
      <c r="HC70" s="100"/>
      <c r="HD70" s="100"/>
      <c r="HE70" s="100"/>
      <c r="HF70" s="100"/>
      <c r="HG70" s="100"/>
      <c r="HH70" s="100"/>
      <c r="HI70" s="100"/>
      <c r="HJ70" s="100"/>
      <c r="HK70" s="100"/>
      <c r="HL70" s="100"/>
      <c r="HM70" s="100"/>
      <c r="HN70" s="100"/>
      <c r="HO70" s="100"/>
      <c r="HP70" s="100"/>
      <c r="HQ70" s="100"/>
      <c r="HR70" s="100"/>
      <c r="HS70" s="100"/>
      <c r="HT70" s="100"/>
      <c r="HU70" s="100"/>
      <c r="HV70" s="100"/>
      <c r="HW70" s="100"/>
      <c r="HX70" s="100"/>
      <c r="HY70" s="100"/>
      <c r="HZ70" s="100"/>
      <c r="IA70" s="100"/>
      <c r="IB70" s="100"/>
      <c r="IC70" s="100"/>
      <c r="ID70" s="100"/>
      <c r="IE70" s="100"/>
      <c r="IF70" s="100"/>
      <c r="IG70" s="100"/>
      <c r="IH70" s="100"/>
      <c r="II70" s="100"/>
      <c r="IJ70" s="100"/>
      <c r="IK70" s="100"/>
      <c r="IL70" s="100"/>
      <c r="IM70" s="100"/>
      <c r="IN70" s="100"/>
      <c r="IO70" s="100"/>
      <c r="IP70" s="100"/>
      <c r="IQ70" s="100"/>
      <c r="IR70" s="100"/>
      <c r="IS70" s="100"/>
      <c r="IT70" s="100"/>
      <c r="IU70" s="100"/>
      <c r="IV70" s="100"/>
      <c r="IW70" s="100"/>
      <c r="IX70" s="100"/>
      <c r="IY70" s="100"/>
      <c r="IZ70" s="100"/>
      <c r="JA70" s="100"/>
      <c r="JB70" s="100"/>
      <c r="JC70" s="100"/>
      <c r="JD70" s="100"/>
      <c r="JE70" s="100"/>
      <c r="JF70" s="100"/>
      <c r="JG70" s="100"/>
      <c r="JH70" s="100"/>
      <c r="JI70" s="100"/>
      <c r="JJ70" s="100"/>
      <c r="JK70" s="100"/>
      <c r="JL70" s="100"/>
      <c r="JM70" s="100"/>
      <c r="JN70" s="100"/>
      <c r="JO70" s="100"/>
      <c r="JP70" s="100"/>
      <c r="JQ70" s="100"/>
      <c r="JR70" s="100"/>
      <c r="JS70" s="100"/>
      <c r="JT70" s="100"/>
      <c r="JU70" s="100"/>
      <c r="JV70" s="100"/>
      <c r="JW70" s="100"/>
      <c r="JX70" s="100"/>
      <c r="JY70" s="100"/>
      <c r="JZ70" s="100"/>
      <c r="KA70" s="100"/>
      <c r="KB70" s="100"/>
      <c r="KC70" s="100"/>
      <c r="KD70" s="100"/>
      <c r="KE70" s="100"/>
      <c r="KF70" s="100"/>
      <c r="KG70" s="100"/>
      <c r="KH70" s="100"/>
      <c r="KI70" s="100"/>
      <c r="KJ70" s="100"/>
      <c r="KK70" s="100"/>
      <c r="KL70" s="100"/>
      <c r="KM70" s="100"/>
      <c r="KN70" s="100"/>
      <c r="KO70" s="100"/>
      <c r="KP70" s="100"/>
      <c r="KQ70" s="100"/>
      <c r="KR70" s="100"/>
      <c r="KS70" s="100"/>
      <c r="KT70" s="100"/>
      <c r="KU70" s="100"/>
      <c r="KV70" s="100"/>
      <c r="KW70" s="100"/>
      <c r="KX70" s="100"/>
      <c r="KY70" s="100"/>
      <c r="KZ70" s="100"/>
      <c r="LA70" s="100"/>
      <c r="LB70" s="100"/>
      <c r="LC70" s="100"/>
      <c r="LD70" s="100"/>
      <c r="LE70" s="100"/>
      <c r="LF70" s="100"/>
      <c r="LG70" s="100"/>
      <c r="LH70" s="100"/>
      <c r="LI70" s="100"/>
      <c r="LJ70" s="100"/>
      <c r="LK70" s="100"/>
      <c r="LL70" s="100"/>
      <c r="LM70" s="100"/>
      <c r="LN70" s="100"/>
      <c r="LO70" s="100"/>
      <c r="LP70" s="100"/>
      <c r="LQ70" s="100"/>
      <c r="LR70" s="100"/>
      <c r="LS70" s="100"/>
      <c r="LT70" s="100"/>
      <c r="LU70" s="100"/>
      <c r="LV70" s="100"/>
      <c r="LW70" s="100"/>
      <c r="LX70" s="100"/>
      <c r="LY70" s="100"/>
      <c r="LZ70" s="100"/>
      <c r="MA70" s="100"/>
      <c r="MB70" s="100"/>
      <c r="MC70" s="100"/>
      <c r="MD70" s="100"/>
      <c r="ME70" s="100"/>
      <c r="MF70" s="100"/>
      <c r="MG70" s="100"/>
      <c r="MH70" s="100"/>
      <c r="MI70" s="100"/>
      <c r="MJ70" s="100"/>
      <c r="MK70" s="100"/>
      <c r="ML70" s="100"/>
      <c r="MM70" s="100"/>
      <c r="MN70" s="100"/>
      <c r="MO70" s="100"/>
      <c r="MP70" s="100"/>
      <c r="MQ70" s="100"/>
      <c r="MR70" s="100"/>
      <c r="MS70" s="100"/>
      <c r="MT70" s="100"/>
      <c r="MU70" s="100"/>
      <c r="MV70" s="100"/>
      <c r="MW70" s="100"/>
      <c r="MX70" s="100"/>
      <c r="MY70" s="100"/>
      <c r="MZ70" s="100"/>
      <c r="NA70" s="100"/>
      <c r="NB70" s="100"/>
      <c r="NC70" s="100"/>
      <c r="ND70" s="100"/>
      <c r="NE70" s="100"/>
      <c r="NF70" s="100"/>
      <c r="NG70" s="100"/>
      <c r="NH70" s="100"/>
      <c r="NI70" s="100"/>
      <c r="NJ70" s="100"/>
      <c r="NK70" s="100"/>
      <c r="NL70" s="100"/>
      <c r="NM70" s="100"/>
      <c r="NN70" s="100"/>
      <c r="NO70" s="100"/>
      <c r="NP70" s="100"/>
      <c r="NQ70" s="100"/>
      <c r="NR70" s="100"/>
      <c r="NS70" s="100"/>
      <c r="NT70" s="100"/>
      <c r="NU70" s="100"/>
      <c r="NV70" s="100"/>
      <c r="NW70" s="100"/>
      <c r="NX70" s="100"/>
      <c r="NY70" s="100"/>
      <c r="NZ70" s="100"/>
      <c r="OA70" s="100"/>
      <c r="OB70" s="100"/>
      <c r="OC70" s="100"/>
      <c r="OD70" s="100"/>
      <c r="OE70" s="100"/>
      <c r="OF70" s="100"/>
      <c r="OG70" s="100"/>
      <c r="OH70" s="100"/>
      <c r="OI70" s="100"/>
      <c r="OJ70" s="100"/>
      <c r="OK70" s="100"/>
      <c r="OL70" s="100"/>
      <c r="OM70" s="100"/>
      <c r="ON70" s="100"/>
      <c r="OO70" s="100"/>
      <c r="OP70" s="100"/>
      <c r="OQ70" s="100"/>
      <c r="OR70" s="100"/>
      <c r="OS70" s="100"/>
      <c r="OT70" s="100"/>
      <c r="OU70" s="100"/>
      <c r="OV70" s="100"/>
      <c r="OW70" s="100"/>
      <c r="OX70" s="100"/>
      <c r="OY70" s="100"/>
      <c r="OZ70" s="100"/>
      <c r="PA70" s="100"/>
      <c r="PB70" s="100"/>
      <c r="PC70" s="100"/>
      <c r="PD70" s="100"/>
      <c r="PE70" s="100"/>
      <c r="PF70" s="100"/>
      <c r="PG70" s="100"/>
      <c r="PH70" s="100"/>
      <c r="PI70" s="100"/>
      <c r="PJ70" s="100"/>
      <c r="PK70" s="100"/>
      <c r="PL70" s="100"/>
      <c r="PM70" s="100"/>
      <c r="PN70" s="100"/>
      <c r="PO70" s="100"/>
      <c r="PP70" s="100"/>
      <c r="PQ70" s="100"/>
      <c r="PR70" s="100"/>
      <c r="PS70" s="100"/>
      <c r="PT70" s="100"/>
      <c r="PU70" s="100"/>
      <c r="PV70" s="100"/>
      <c r="PW70" s="100"/>
      <c r="PX70" s="100"/>
      <c r="PY70" s="100"/>
      <c r="PZ70" s="100"/>
      <c r="QA70" s="100"/>
      <c r="QB70" s="100"/>
      <c r="QC70" s="100"/>
      <c r="QD70" s="100"/>
      <c r="QE70" s="100"/>
      <c r="QF70" s="100"/>
      <c r="QG70" s="100"/>
      <c r="QH70" s="100"/>
      <c r="QI70" s="100"/>
      <c r="QJ70" s="100"/>
      <c r="QK70" s="100"/>
      <c r="QL70" s="100"/>
      <c r="QM70" s="100"/>
      <c r="QN70" s="100"/>
      <c r="QO70" s="100"/>
      <c r="QP70" s="100"/>
      <c r="QQ70" s="100"/>
      <c r="QR70" s="100"/>
      <c r="QS70" s="100"/>
      <c r="QT70" s="100"/>
      <c r="QU70" s="100"/>
      <c r="QV70" s="100"/>
      <c r="QW70" s="100"/>
      <c r="QX70" s="100"/>
      <c r="QY70" s="100"/>
      <c r="QZ70" s="100"/>
      <c r="RA70" s="100"/>
      <c r="RB70" s="100"/>
      <c r="RC70" s="100"/>
      <c r="RD70" s="100"/>
      <c r="RE70" s="100"/>
      <c r="RF70" s="100"/>
      <c r="RG70" s="100"/>
      <c r="RH70" s="100"/>
      <c r="RI70" s="100"/>
      <c r="RJ70" s="100"/>
      <c r="RK70" s="100"/>
      <c r="RL70" s="100"/>
      <c r="RM70" s="100"/>
      <c r="RN70" s="100"/>
      <c r="RO70" s="100"/>
      <c r="RP70" s="100"/>
      <c r="RQ70" s="100"/>
      <c r="RR70" s="100"/>
      <c r="RS70" s="100"/>
      <c r="RT70" s="100"/>
      <c r="RU70" s="100"/>
      <c r="RV70" s="100"/>
      <c r="RW70" s="100"/>
      <c r="RX70" s="100"/>
      <c r="RY70" s="100"/>
      <c r="RZ70" s="100"/>
      <c r="SA70" s="100"/>
      <c r="SB70" s="100"/>
      <c r="SC70" s="100"/>
      <c r="SD70" s="100"/>
      <c r="SE70" s="100"/>
      <c r="SF70" s="100"/>
      <c r="SG70" s="100"/>
      <c r="SH70" s="100"/>
      <c r="SI70" s="100"/>
      <c r="SJ70" s="100"/>
      <c r="SK70" s="100"/>
      <c r="SL70" s="100"/>
      <c r="SM70" s="100"/>
      <c r="SN70" s="100"/>
      <c r="SO70" s="100"/>
      <c r="SP70" s="100"/>
      <c r="SQ70" s="100"/>
      <c r="SR70" s="100"/>
      <c r="SS70" s="100"/>
      <c r="ST70" s="100"/>
      <c r="SU70" s="100"/>
      <c r="SV70" s="100"/>
      <c r="SW70" s="100"/>
      <c r="SX70" s="100"/>
      <c r="SY70" s="100"/>
      <c r="SZ70" s="100"/>
      <c r="TA70" s="100"/>
      <c r="TB70" s="100"/>
      <c r="TC70" s="100"/>
      <c r="TD70" s="100"/>
      <c r="TE70" s="100"/>
      <c r="TF70" s="100"/>
      <c r="TG70" s="100"/>
      <c r="TH70" s="100"/>
      <c r="TI70" s="100"/>
      <c r="TJ70" s="100"/>
      <c r="TK70" s="100"/>
      <c r="TL70" s="100"/>
      <c r="TM70" s="100"/>
      <c r="TN70" s="100"/>
      <c r="TO70" s="100"/>
      <c r="TP70" s="100"/>
      <c r="TQ70" s="100"/>
      <c r="TR70" s="100"/>
      <c r="TS70" s="100"/>
      <c r="TT70" s="100"/>
      <c r="TU70" s="100"/>
      <c r="TV70" s="100"/>
      <c r="TW70" s="100"/>
      <c r="TX70" s="100"/>
      <c r="TY70" s="100"/>
      <c r="TZ70" s="100"/>
      <c r="UA70" s="100"/>
      <c r="UB70" s="100"/>
      <c r="UC70" s="100"/>
      <c r="UD70" s="100"/>
      <c r="UE70" s="100"/>
      <c r="UF70" s="100"/>
      <c r="UG70" s="100"/>
      <c r="UH70" s="100"/>
      <c r="UI70" s="100"/>
      <c r="UJ70" s="100"/>
      <c r="UK70" s="100"/>
      <c r="UL70" s="100"/>
      <c r="UM70" s="100"/>
      <c r="UN70" s="100"/>
      <c r="UO70" s="100"/>
      <c r="UP70" s="100"/>
      <c r="UQ70" s="100"/>
      <c r="UR70" s="100"/>
      <c r="US70" s="100"/>
      <c r="UT70" s="100"/>
      <c r="UU70" s="100"/>
      <c r="UV70" s="100"/>
      <c r="UW70" s="100"/>
      <c r="UX70" s="100"/>
      <c r="UY70" s="100"/>
      <c r="UZ70" s="100"/>
      <c r="VA70" s="100"/>
      <c r="VB70" s="100"/>
      <c r="VC70" s="100"/>
      <c r="VD70" s="100"/>
      <c r="VE70" s="100"/>
      <c r="VF70" s="100"/>
      <c r="VG70" s="100"/>
      <c r="VH70" s="100"/>
      <c r="VI70" s="100"/>
      <c r="VJ70" s="100"/>
      <c r="VK70" s="100"/>
      <c r="VL70" s="100"/>
      <c r="VM70" s="100"/>
      <c r="VN70" s="100"/>
      <c r="VO70" s="100"/>
      <c r="VP70" s="100"/>
      <c r="VQ70" s="100"/>
      <c r="VR70" s="100"/>
      <c r="VS70" s="100"/>
      <c r="VT70" s="100"/>
      <c r="VU70" s="100"/>
      <c r="VV70" s="100"/>
      <c r="VW70" s="100"/>
      <c r="VX70" s="100"/>
      <c r="VY70" s="100"/>
      <c r="VZ70" s="100"/>
      <c r="WA70" s="100"/>
      <c r="WB70" s="100"/>
      <c r="WC70" s="100"/>
      <c r="WD70" s="100"/>
      <c r="WE70" s="100"/>
      <c r="WF70" s="100"/>
      <c r="WG70" s="100"/>
      <c r="WH70" s="100"/>
      <c r="WI70" s="100"/>
      <c r="WJ70" s="100"/>
      <c r="WK70" s="100"/>
      <c r="WL70" s="100"/>
      <c r="WM70" s="100"/>
      <c r="WN70" s="100"/>
      <c r="WO70" s="100"/>
      <c r="WP70" s="100"/>
      <c r="WQ70" s="100"/>
      <c r="WR70" s="100"/>
      <c r="WS70" s="100"/>
      <c r="WT70" s="100"/>
      <c r="WU70" s="100"/>
      <c r="WV70" s="100"/>
      <c r="WW70" s="100"/>
      <c r="WX70" s="100"/>
      <c r="WY70" s="100"/>
      <c r="WZ70" s="100"/>
      <c r="XA70" s="100"/>
      <c r="XB70" s="100"/>
      <c r="XC70" s="100"/>
      <c r="XD70" s="100"/>
      <c r="XE70" s="100"/>
      <c r="XF70" s="100"/>
      <c r="XG70" s="100"/>
      <c r="XH70" s="100"/>
      <c r="XI70" s="100"/>
      <c r="XJ70" s="100"/>
      <c r="XK70" s="100"/>
      <c r="XL70" s="100"/>
      <c r="XM70" s="100"/>
      <c r="XN70" s="100"/>
      <c r="XO70" s="100"/>
      <c r="XP70" s="100"/>
      <c r="XQ70" s="100"/>
      <c r="XR70" s="100"/>
      <c r="XS70" s="100"/>
      <c r="XT70" s="100"/>
      <c r="XU70" s="100"/>
      <c r="XV70" s="100"/>
      <c r="XW70" s="100"/>
      <c r="XX70" s="100"/>
      <c r="XY70" s="100"/>
      <c r="XZ70" s="100"/>
      <c r="YA70" s="100"/>
      <c r="YB70" s="100"/>
      <c r="YC70" s="100"/>
      <c r="YD70" s="100"/>
      <c r="YE70" s="100"/>
      <c r="YF70" s="100"/>
      <c r="YG70" s="100"/>
      <c r="YH70" s="100"/>
      <c r="YI70" s="100"/>
      <c r="YJ70" s="100"/>
      <c r="YK70" s="100"/>
      <c r="YL70" s="100"/>
      <c r="YM70" s="100"/>
      <c r="YN70" s="100"/>
      <c r="YO70" s="100"/>
      <c r="YP70" s="100"/>
      <c r="YQ70" s="100"/>
      <c r="YR70" s="100"/>
      <c r="YS70" s="100"/>
      <c r="YT70" s="100"/>
      <c r="YU70" s="100"/>
      <c r="YV70" s="100"/>
      <c r="YW70" s="100"/>
      <c r="YX70" s="100"/>
      <c r="YY70" s="100"/>
      <c r="YZ70" s="100"/>
      <c r="ZA70" s="100"/>
      <c r="ZB70" s="100"/>
      <c r="ZC70" s="100"/>
      <c r="ZD70" s="100"/>
      <c r="ZE70" s="100"/>
      <c r="ZF70" s="100"/>
      <c r="ZG70" s="100"/>
      <c r="ZH70" s="100"/>
      <c r="ZI70" s="100"/>
      <c r="ZJ70" s="100"/>
      <c r="ZK70" s="100"/>
      <c r="ZL70" s="100"/>
      <c r="ZM70" s="100"/>
      <c r="ZN70" s="100"/>
      <c r="ZO70" s="100"/>
      <c r="ZP70" s="100"/>
      <c r="ZQ70" s="100"/>
      <c r="ZR70" s="100"/>
      <c r="ZS70" s="100"/>
      <c r="ZT70" s="100"/>
      <c r="ZU70" s="100"/>
      <c r="ZV70" s="100"/>
      <c r="ZW70" s="100"/>
      <c r="ZX70" s="100"/>
      <c r="ZY70" s="100"/>
      <c r="ZZ70" s="100"/>
    </row>
    <row r="71" spans="1:702" ht="15.95" customHeight="1" x14ac:dyDescent="0.25">
      <c r="A71" s="92">
        <v>75170</v>
      </c>
      <c r="B71" s="92" t="s">
        <v>366</v>
      </c>
      <c r="C71" s="121" t="s">
        <v>354</v>
      </c>
      <c r="D71" s="92">
        <v>7</v>
      </c>
      <c r="E71" s="92">
        <v>3</v>
      </c>
      <c r="F71" s="92" t="s">
        <v>341</v>
      </c>
      <c r="G71" s="92">
        <v>912</v>
      </c>
      <c r="H71" s="92">
        <v>11461</v>
      </c>
      <c r="I71" s="92" t="s">
        <v>367</v>
      </c>
      <c r="J71" s="92">
        <v>3</v>
      </c>
      <c r="K71" s="92" t="s">
        <v>12</v>
      </c>
      <c r="L71" s="93">
        <v>24000</v>
      </c>
      <c r="M71" s="93">
        <v>22000</v>
      </c>
      <c r="N71" s="93">
        <v>0</v>
      </c>
      <c r="O71" s="93">
        <v>22000</v>
      </c>
      <c r="P71" s="93">
        <v>20678.099999999999</v>
      </c>
      <c r="Q71" s="93">
        <v>-1321.9000000000015</v>
      </c>
      <c r="R71" s="94">
        <v>0.94</v>
      </c>
      <c r="S71" s="93">
        <v>0</v>
      </c>
      <c r="T71" s="93">
        <v>0</v>
      </c>
      <c r="U71" s="94">
        <v>0</v>
      </c>
      <c r="V71" s="93">
        <v>0</v>
      </c>
      <c r="W71" s="93">
        <v>0</v>
      </c>
      <c r="X71" s="94">
        <v>0</v>
      </c>
      <c r="Y71" s="93">
        <v>0</v>
      </c>
      <c r="Z71" s="93">
        <v>0</v>
      </c>
      <c r="AA71" s="94">
        <v>0</v>
      </c>
      <c r="AB71" s="93">
        <v>0</v>
      </c>
      <c r="AC71" s="93">
        <v>0</v>
      </c>
      <c r="AD71" s="94">
        <v>0</v>
      </c>
      <c r="AE71" s="93">
        <v>0</v>
      </c>
      <c r="AF71" s="93">
        <v>0</v>
      </c>
      <c r="AG71" s="94">
        <v>0</v>
      </c>
      <c r="AH71" s="93">
        <v>0</v>
      </c>
      <c r="AI71" s="93">
        <v>0</v>
      </c>
      <c r="AJ71" s="94">
        <v>0</v>
      </c>
      <c r="AK71" s="93">
        <v>0</v>
      </c>
      <c r="AL71" s="93">
        <v>0</v>
      </c>
      <c r="AM71" s="94">
        <v>0</v>
      </c>
      <c r="AN71" s="93">
        <v>0</v>
      </c>
      <c r="AO71" s="93">
        <v>0</v>
      </c>
      <c r="AP71" s="94">
        <v>0</v>
      </c>
      <c r="AQ71" s="93">
        <v>0</v>
      </c>
      <c r="AR71" s="93">
        <v>0</v>
      </c>
      <c r="AS71" s="94">
        <v>0</v>
      </c>
      <c r="AT71" s="93">
        <v>0</v>
      </c>
      <c r="AU71" s="93">
        <v>0</v>
      </c>
      <c r="AV71" s="94">
        <v>0</v>
      </c>
      <c r="AW71" s="93">
        <v>0</v>
      </c>
      <c r="AX71" s="93">
        <v>0</v>
      </c>
      <c r="AY71" s="94">
        <v>0</v>
      </c>
      <c r="AZ71" s="93">
        <v>0</v>
      </c>
      <c r="BA71" s="93">
        <v>0</v>
      </c>
      <c r="BB71" s="94">
        <v>0</v>
      </c>
      <c r="BC71" s="93">
        <v>0</v>
      </c>
      <c r="BD71" s="93">
        <v>0</v>
      </c>
      <c r="BE71" s="94">
        <v>0</v>
      </c>
      <c r="BF71" s="93">
        <v>22000</v>
      </c>
      <c r="BG71" s="93">
        <v>20678.099999999999</v>
      </c>
      <c r="BH71" s="94">
        <v>0.94</v>
      </c>
      <c r="BI71" s="93">
        <v>0</v>
      </c>
      <c r="BJ71" s="93">
        <v>0</v>
      </c>
      <c r="BK71" s="94">
        <v>0</v>
      </c>
      <c r="BL71" s="93">
        <v>0</v>
      </c>
      <c r="BM71" s="93">
        <v>0</v>
      </c>
      <c r="BN71" s="94">
        <v>0</v>
      </c>
      <c r="BO71" s="93">
        <v>0</v>
      </c>
      <c r="BP71" s="93">
        <v>0</v>
      </c>
      <c r="BQ71" s="94">
        <v>0</v>
      </c>
      <c r="BR71" s="93">
        <v>0</v>
      </c>
      <c r="BS71" s="93">
        <v>0</v>
      </c>
      <c r="BT71" s="94">
        <v>0</v>
      </c>
      <c r="BU71" s="93">
        <v>0</v>
      </c>
      <c r="BV71" s="93">
        <v>0</v>
      </c>
      <c r="BW71" s="94">
        <v>0</v>
      </c>
      <c r="BX71" s="93">
        <v>0</v>
      </c>
      <c r="BY71" s="93">
        <v>0</v>
      </c>
      <c r="BZ71" s="94">
        <v>0</v>
      </c>
      <c r="CA71" s="93">
        <v>0</v>
      </c>
      <c r="CB71" s="93">
        <v>0</v>
      </c>
      <c r="CC71" s="94">
        <v>0</v>
      </c>
      <c r="CD71" s="93">
        <v>0</v>
      </c>
      <c r="CE71" s="93">
        <v>0</v>
      </c>
      <c r="CF71" s="94">
        <v>0</v>
      </c>
      <c r="CG71" s="93">
        <v>0</v>
      </c>
      <c r="CH71" s="93">
        <v>0</v>
      </c>
      <c r="CI71" s="94">
        <v>0</v>
      </c>
      <c r="CJ71" s="93">
        <v>0</v>
      </c>
      <c r="CK71" s="93">
        <v>0</v>
      </c>
      <c r="CL71" s="94">
        <v>0</v>
      </c>
      <c r="CM71" s="93">
        <v>0</v>
      </c>
      <c r="CN71" s="93">
        <v>0</v>
      </c>
      <c r="CO71" s="94">
        <v>0</v>
      </c>
      <c r="CP71" s="93"/>
      <c r="CQ71" s="93"/>
      <c r="CR71" s="93"/>
      <c r="CS71" s="93"/>
      <c r="CT71" s="93"/>
      <c r="CU71" s="93"/>
      <c r="CV71" s="93"/>
      <c r="CW71" s="93"/>
      <c r="CX71" s="93"/>
      <c r="CY71" s="93"/>
      <c r="CZ71" s="93"/>
      <c r="DA71" s="93"/>
      <c r="DB71" s="93"/>
      <c r="DC71" s="93"/>
      <c r="DD71" s="93"/>
      <c r="DE71" s="93"/>
      <c r="DF71" s="93"/>
      <c r="DG71" s="93"/>
      <c r="DH71" s="93"/>
      <c r="DI71" s="93"/>
      <c r="DJ71" s="93"/>
      <c r="DK71" s="93"/>
      <c r="DL71" s="93"/>
      <c r="DM71" s="93"/>
      <c r="DN71" s="93"/>
      <c r="DO71" s="93"/>
      <c r="DP71" s="93"/>
      <c r="DQ71" s="93"/>
      <c r="DR71" s="93"/>
      <c r="DS71" s="93"/>
      <c r="DT71" s="93"/>
      <c r="DU71" s="93"/>
      <c r="DV71" s="93"/>
      <c r="DW71" s="93"/>
      <c r="DX71" s="93"/>
      <c r="DY71" s="93"/>
      <c r="DZ71" s="93"/>
      <c r="EA71" s="93"/>
      <c r="EB71" s="93"/>
      <c r="EC71" s="93"/>
      <c r="ED71" s="93"/>
      <c r="EE71" s="93"/>
      <c r="EF71" s="93"/>
      <c r="EG71" s="93"/>
      <c r="EH71" s="93"/>
      <c r="EI71" s="93"/>
      <c r="EJ71" s="93"/>
      <c r="EK71" s="93"/>
      <c r="EL71" s="93"/>
      <c r="EM71" s="93"/>
      <c r="EN71" s="93"/>
      <c r="EO71" s="93"/>
      <c r="EP71" s="93"/>
      <c r="EQ71" s="93"/>
      <c r="ER71" s="93"/>
      <c r="ES71" s="93"/>
      <c r="ET71" s="93"/>
      <c r="EU71" s="93"/>
      <c r="EV71" s="93"/>
      <c r="EW71" s="93"/>
      <c r="EX71" s="93"/>
      <c r="EY71" s="93"/>
      <c r="EZ71" s="93"/>
      <c r="FA71" s="93"/>
      <c r="FB71" s="93"/>
      <c r="FC71" s="93"/>
      <c r="FD71" s="93"/>
      <c r="FE71" s="93"/>
      <c r="FF71" s="93"/>
      <c r="FG71" s="93"/>
      <c r="FH71" s="93"/>
      <c r="FI71" s="93"/>
      <c r="FJ71" s="93"/>
      <c r="FK71" s="93"/>
      <c r="FL71" s="93"/>
      <c r="FM71" s="93"/>
      <c r="FN71" s="93"/>
      <c r="FO71" s="93"/>
      <c r="FP71" s="93"/>
      <c r="FQ71" s="93"/>
      <c r="FR71" s="93"/>
      <c r="FS71" s="93"/>
      <c r="FT71" s="93"/>
      <c r="FU71" s="93"/>
      <c r="FV71" s="93"/>
      <c r="FW71" s="93"/>
      <c r="FX71" s="93"/>
      <c r="FY71" s="93"/>
      <c r="FZ71" s="93"/>
      <c r="GA71" s="93"/>
      <c r="GB71" s="93"/>
      <c r="GC71" s="93"/>
      <c r="GD71" s="93"/>
      <c r="GE71" s="93"/>
      <c r="GF71" s="93"/>
      <c r="GG71" s="93"/>
      <c r="GH71" s="93"/>
      <c r="GI71" s="93"/>
      <c r="GJ71" s="93"/>
      <c r="GK71" s="93"/>
      <c r="GL71" s="93"/>
      <c r="GM71" s="93"/>
      <c r="GN71" s="93"/>
      <c r="GO71" s="93"/>
      <c r="GP71" s="93"/>
      <c r="GQ71" s="93"/>
      <c r="GR71" s="93"/>
      <c r="GS71" s="93"/>
      <c r="GT71" s="93"/>
      <c r="GU71" s="93"/>
      <c r="GV71" s="93"/>
      <c r="GW71" s="93"/>
      <c r="GX71" s="93"/>
      <c r="GY71" s="93"/>
      <c r="GZ71" s="93"/>
      <c r="HA71" s="93"/>
      <c r="HB71" s="93"/>
      <c r="HC71" s="93"/>
      <c r="HD71" s="93"/>
      <c r="HE71" s="93"/>
      <c r="HF71" s="93"/>
      <c r="HG71" s="93"/>
      <c r="HH71" s="93"/>
      <c r="HI71" s="93"/>
      <c r="HJ71" s="93"/>
      <c r="HK71" s="93"/>
      <c r="HL71" s="93"/>
      <c r="HM71" s="93"/>
      <c r="HN71" s="93"/>
      <c r="HO71" s="93"/>
      <c r="HP71" s="93"/>
      <c r="HQ71" s="93"/>
      <c r="HR71" s="93"/>
      <c r="HS71" s="93"/>
      <c r="HT71" s="93"/>
      <c r="HU71" s="93"/>
      <c r="HV71" s="93"/>
      <c r="HW71" s="93"/>
      <c r="HX71" s="93"/>
      <c r="HY71" s="93"/>
      <c r="HZ71" s="93"/>
      <c r="IA71" s="93"/>
      <c r="IB71" s="93"/>
      <c r="IC71" s="93"/>
      <c r="ID71" s="93"/>
      <c r="IE71" s="93"/>
      <c r="IF71" s="93"/>
      <c r="IG71" s="93"/>
      <c r="IH71" s="93"/>
      <c r="II71" s="93"/>
      <c r="IJ71" s="93"/>
      <c r="IK71" s="93"/>
      <c r="IL71" s="93"/>
      <c r="IM71" s="93"/>
      <c r="IN71" s="93"/>
      <c r="IO71" s="93"/>
      <c r="IP71" s="93"/>
      <c r="IQ71" s="93"/>
      <c r="IR71" s="93"/>
      <c r="IS71" s="93"/>
      <c r="IT71" s="93"/>
      <c r="IU71" s="93"/>
      <c r="IV71" s="93"/>
      <c r="IW71" s="93"/>
      <c r="IX71" s="93"/>
      <c r="IY71" s="93"/>
      <c r="IZ71" s="93"/>
      <c r="JA71" s="93"/>
      <c r="JB71" s="93"/>
      <c r="JC71" s="93"/>
      <c r="JD71" s="93"/>
      <c r="JE71" s="93"/>
      <c r="JF71" s="93"/>
      <c r="JG71" s="93"/>
      <c r="JH71" s="93"/>
      <c r="JI71" s="93"/>
      <c r="JJ71" s="93"/>
      <c r="JK71" s="93"/>
      <c r="JL71" s="93"/>
      <c r="JM71" s="93"/>
      <c r="JN71" s="93"/>
      <c r="JO71" s="93"/>
      <c r="JP71" s="93"/>
      <c r="JQ71" s="93"/>
      <c r="JR71" s="93"/>
      <c r="JS71" s="93"/>
      <c r="JT71" s="93"/>
      <c r="JU71" s="93"/>
      <c r="JV71" s="93"/>
      <c r="JW71" s="93"/>
      <c r="JX71" s="93"/>
      <c r="JY71" s="93"/>
      <c r="JZ71" s="93"/>
      <c r="KA71" s="93"/>
      <c r="KB71" s="93"/>
      <c r="KC71" s="93"/>
      <c r="KD71" s="93"/>
      <c r="KE71" s="93"/>
      <c r="KF71" s="93"/>
      <c r="KG71" s="93"/>
      <c r="KH71" s="93"/>
      <c r="KI71" s="93"/>
      <c r="KJ71" s="93"/>
      <c r="KK71" s="93"/>
      <c r="KL71" s="93"/>
      <c r="KM71" s="93"/>
      <c r="KN71" s="93"/>
      <c r="KO71" s="93"/>
      <c r="KP71" s="93"/>
      <c r="KQ71" s="93"/>
      <c r="KR71" s="93"/>
      <c r="KS71" s="93"/>
      <c r="KT71" s="93"/>
      <c r="KU71" s="93"/>
      <c r="KV71" s="93"/>
      <c r="KW71" s="93"/>
      <c r="KX71" s="93"/>
      <c r="KY71" s="93"/>
      <c r="KZ71" s="93"/>
      <c r="LA71" s="93"/>
      <c r="LB71" s="93"/>
      <c r="LC71" s="93"/>
      <c r="LD71" s="93"/>
      <c r="LE71" s="93"/>
      <c r="LF71" s="93"/>
      <c r="LG71" s="93"/>
      <c r="LH71" s="93"/>
      <c r="LI71" s="93"/>
      <c r="LJ71" s="93"/>
      <c r="LK71" s="93"/>
      <c r="LL71" s="93"/>
      <c r="LM71" s="93"/>
      <c r="LN71" s="93"/>
      <c r="LO71" s="93"/>
      <c r="LP71" s="93"/>
      <c r="LQ71" s="93"/>
      <c r="LR71" s="93"/>
      <c r="LS71" s="93"/>
      <c r="LT71" s="93"/>
      <c r="LU71" s="93"/>
      <c r="LV71" s="93"/>
      <c r="LW71" s="93"/>
      <c r="LX71" s="93"/>
      <c r="LY71" s="93"/>
      <c r="LZ71" s="93"/>
      <c r="MA71" s="93"/>
      <c r="MB71" s="93"/>
      <c r="MC71" s="93"/>
      <c r="MD71" s="93"/>
      <c r="ME71" s="93"/>
      <c r="MF71" s="93"/>
      <c r="MG71" s="93"/>
      <c r="MH71" s="93"/>
      <c r="MI71" s="93"/>
      <c r="MJ71" s="93"/>
      <c r="MK71" s="93"/>
      <c r="ML71" s="93"/>
      <c r="MM71" s="93"/>
      <c r="MN71" s="93"/>
      <c r="MO71" s="93"/>
      <c r="MP71" s="93"/>
      <c r="MQ71" s="93"/>
      <c r="MR71" s="93"/>
      <c r="MS71" s="93"/>
      <c r="MT71" s="93"/>
      <c r="MU71" s="93"/>
      <c r="MV71" s="93"/>
      <c r="MW71" s="93"/>
      <c r="MX71" s="93"/>
      <c r="MY71" s="93"/>
      <c r="MZ71" s="93"/>
      <c r="NA71" s="93"/>
      <c r="NB71" s="93"/>
      <c r="NC71" s="93"/>
      <c r="ND71" s="93"/>
      <c r="NE71" s="93"/>
      <c r="NF71" s="93"/>
      <c r="NG71" s="93"/>
      <c r="NH71" s="93"/>
      <c r="NI71" s="93"/>
      <c r="NJ71" s="93"/>
      <c r="NK71" s="93"/>
      <c r="NL71" s="93"/>
      <c r="NM71" s="93"/>
      <c r="NN71" s="93"/>
      <c r="NO71" s="93"/>
      <c r="NP71" s="93"/>
      <c r="NQ71" s="93"/>
      <c r="NR71" s="93"/>
      <c r="NS71" s="93"/>
      <c r="NT71" s="93"/>
      <c r="NU71" s="93"/>
      <c r="NV71" s="93"/>
      <c r="NW71" s="93"/>
      <c r="NX71" s="93"/>
      <c r="NY71" s="93"/>
      <c r="NZ71" s="93"/>
      <c r="OA71" s="93"/>
      <c r="OB71" s="93"/>
      <c r="OC71" s="93"/>
      <c r="OD71" s="93"/>
      <c r="OE71" s="93"/>
      <c r="OF71" s="93"/>
      <c r="OG71" s="93"/>
      <c r="OH71" s="93"/>
      <c r="OI71" s="93"/>
      <c r="OJ71" s="93"/>
      <c r="OK71" s="93"/>
      <c r="OL71" s="93"/>
      <c r="OM71" s="93"/>
      <c r="ON71" s="93"/>
      <c r="OO71" s="93"/>
      <c r="OP71" s="93"/>
      <c r="OQ71" s="93"/>
      <c r="OR71" s="93"/>
      <c r="OS71" s="93"/>
      <c r="OT71" s="93"/>
      <c r="OU71" s="93"/>
      <c r="OV71" s="93"/>
      <c r="OW71" s="93"/>
      <c r="OX71" s="93"/>
      <c r="OY71" s="93"/>
      <c r="OZ71" s="93"/>
      <c r="PA71" s="93"/>
      <c r="PB71" s="93"/>
      <c r="PC71" s="93"/>
      <c r="PD71" s="93"/>
      <c r="PE71" s="93"/>
      <c r="PF71" s="93"/>
      <c r="PG71" s="93"/>
      <c r="PH71" s="93"/>
      <c r="PI71" s="93"/>
      <c r="PJ71" s="93"/>
      <c r="PK71" s="93"/>
      <c r="PL71" s="93"/>
      <c r="PM71" s="93"/>
      <c r="PN71" s="93"/>
      <c r="PO71" s="93"/>
      <c r="PP71" s="93"/>
      <c r="PQ71" s="93"/>
      <c r="PR71" s="93"/>
      <c r="PS71" s="93"/>
      <c r="PT71" s="93"/>
      <c r="PU71" s="93"/>
      <c r="PV71" s="93"/>
      <c r="PW71" s="93"/>
      <c r="PX71" s="93"/>
      <c r="PY71" s="93"/>
      <c r="PZ71" s="93"/>
      <c r="QA71" s="93"/>
      <c r="QB71" s="93"/>
      <c r="QC71" s="93"/>
      <c r="QD71" s="93"/>
      <c r="QE71" s="93"/>
      <c r="QF71" s="93"/>
      <c r="QG71" s="93"/>
      <c r="QH71" s="93"/>
      <c r="QI71" s="93"/>
      <c r="QJ71" s="93"/>
      <c r="QK71" s="93"/>
      <c r="QL71" s="93"/>
      <c r="QM71" s="93"/>
      <c r="QN71" s="93"/>
      <c r="QO71" s="93"/>
      <c r="QP71" s="93"/>
      <c r="QQ71" s="93"/>
      <c r="QR71" s="93"/>
      <c r="QS71" s="93"/>
      <c r="QT71" s="93"/>
      <c r="QU71" s="93"/>
      <c r="QV71" s="93"/>
      <c r="QW71" s="93"/>
      <c r="QX71" s="93"/>
      <c r="QY71" s="93"/>
      <c r="QZ71" s="93"/>
      <c r="RA71" s="93"/>
      <c r="RB71" s="93"/>
      <c r="RC71" s="93"/>
      <c r="RD71" s="93"/>
      <c r="RE71" s="93"/>
      <c r="RF71" s="93"/>
      <c r="RG71" s="93"/>
      <c r="RH71" s="93"/>
      <c r="RI71" s="93"/>
      <c r="RJ71" s="93"/>
      <c r="RK71" s="93"/>
      <c r="RL71" s="93"/>
      <c r="RM71" s="93"/>
      <c r="RN71" s="93"/>
      <c r="RO71" s="93"/>
      <c r="RP71" s="93"/>
      <c r="RQ71" s="93"/>
      <c r="RR71" s="93"/>
      <c r="RS71" s="93"/>
      <c r="RT71" s="93"/>
      <c r="RU71" s="93"/>
      <c r="RV71" s="93"/>
      <c r="RW71" s="93"/>
      <c r="RX71" s="93"/>
      <c r="RY71" s="93"/>
      <c r="RZ71" s="93"/>
      <c r="SA71" s="93"/>
      <c r="SB71" s="93"/>
      <c r="SC71" s="93"/>
      <c r="SD71" s="93"/>
      <c r="SE71" s="93"/>
      <c r="SF71" s="93"/>
      <c r="SG71" s="93"/>
      <c r="SH71" s="93"/>
      <c r="SI71" s="93"/>
      <c r="SJ71" s="93"/>
      <c r="SK71" s="93"/>
      <c r="SL71" s="93"/>
      <c r="SM71" s="93"/>
      <c r="SN71" s="93"/>
      <c r="SO71" s="93"/>
      <c r="SP71" s="93"/>
      <c r="SQ71" s="93"/>
      <c r="SR71" s="93"/>
      <c r="SS71" s="93"/>
      <c r="ST71" s="93"/>
      <c r="SU71" s="93"/>
      <c r="SV71" s="93"/>
      <c r="SW71" s="93"/>
      <c r="SX71" s="93"/>
      <c r="SY71" s="93"/>
      <c r="SZ71" s="93"/>
      <c r="TA71" s="93"/>
      <c r="TB71" s="93"/>
      <c r="TC71" s="93"/>
      <c r="TD71" s="93"/>
      <c r="TE71" s="93"/>
      <c r="TF71" s="93"/>
      <c r="TG71" s="93"/>
      <c r="TH71" s="93"/>
      <c r="TI71" s="93"/>
      <c r="TJ71" s="93"/>
      <c r="TK71" s="93"/>
      <c r="TL71" s="93"/>
      <c r="TM71" s="93"/>
      <c r="TN71" s="93"/>
      <c r="TO71" s="93"/>
      <c r="TP71" s="93"/>
      <c r="TQ71" s="93"/>
      <c r="TR71" s="93"/>
      <c r="TS71" s="93"/>
      <c r="TT71" s="93"/>
      <c r="TU71" s="93"/>
      <c r="TV71" s="93"/>
      <c r="TW71" s="93"/>
      <c r="TX71" s="93"/>
      <c r="TY71" s="93"/>
      <c r="TZ71" s="93"/>
      <c r="UA71" s="93"/>
      <c r="UB71" s="93"/>
      <c r="UC71" s="93"/>
      <c r="UD71" s="93"/>
      <c r="UE71" s="93"/>
      <c r="UF71" s="93"/>
      <c r="UG71" s="93"/>
      <c r="UH71" s="93"/>
      <c r="UI71" s="93"/>
      <c r="UJ71" s="93"/>
      <c r="UK71" s="93"/>
      <c r="UL71" s="93"/>
      <c r="UM71" s="93"/>
      <c r="UN71" s="93"/>
      <c r="UO71" s="93"/>
      <c r="UP71" s="93"/>
      <c r="UQ71" s="93"/>
      <c r="UR71" s="93"/>
      <c r="US71" s="93"/>
      <c r="UT71" s="93"/>
      <c r="UU71" s="93"/>
      <c r="UV71" s="93"/>
      <c r="UW71" s="93"/>
      <c r="UX71" s="93"/>
      <c r="UY71" s="93"/>
      <c r="UZ71" s="93"/>
      <c r="VA71" s="93"/>
      <c r="VB71" s="93"/>
      <c r="VC71" s="93"/>
      <c r="VD71" s="93"/>
      <c r="VE71" s="93"/>
      <c r="VF71" s="93"/>
      <c r="VG71" s="93"/>
      <c r="VH71" s="93"/>
      <c r="VI71" s="93"/>
      <c r="VJ71" s="93"/>
      <c r="VK71" s="93"/>
      <c r="VL71" s="93"/>
      <c r="VM71" s="93"/>
      <c r="VN71" s="93"/>
      <c r="VO71" s="93"/>
      <c r="VP71" s="93"/>
      <c r="VQ71" s="93"/>
      <c r="VR71" s="93"/>
      <c r="VS71" s="93"/>
      <c r="VT71" s="93"/>
      <c r="VU71" s="93"/>
      <c r="VV71" s="93"/>
      <c r="VW71" s="93"/>
      <c r="VX71" s="93"/>
      <c r="VY71" s="93"/>
      <c r="VZ71" s="93"/>
      <c r="WA71" s="93"/>
      <c r="WB71" s="93"/>
      <c r="WC71" s="93"/>
      <c r="WD71" s="93"/>
      <c r="WE71" s="93"/>
      <c r="WF71" s="93"/>
      <c r="WG71" s="93"/>
      <c r="WH71" s="93"/>
      <c r="WI71" s="93"/>
      <c r="WJ71" s="93"/>
      <c r="WK71" s="93"/>
      <c r="WL71" s="93"/>
      <c r="WM71" s="93"/>
      <c r="WN71" s="93"/>
      <c r="WO71" s="93"/>
      <c r="WP71" s="93"/>
      <c r="WQ71" s="93"/>
      <c r="WR71" s="93"/>
      <c r="WS71" s="93"/>
      <c r="WT71" s="93"/>
      <c r="WU71" s="93"/>
      <c r="WV71" s="93"/>
      <c r="WW71" s="93"/>
      <c r="WX71" s="93"/>
      <c r="WY71" s="93"/>
      <c r="WZ71" s="93"/>
      <c r="XA71" s="93"/>
      <c r="XB71" s="93"/>
      <c r="XC71" s="93"/>
      <c r="XD71" s="93"/>
      <c r="XE71" s="93"/>
      <c r="XF71" s="93"/>
      <c r="XG71" s="93"/>
      <c r="XH71" s="93"/>
      <c r="XI71" s="93"/>
      <c r="XJ71" s="93"/>
      <c r="XK71" s="93"/>
      <c r="XL71" s="93"/>
      <c r="XM71" s="93"/>
      <c r="XN71" s="93"/>
      <c r="XO71" s="93"/>
      <c r="XP71" s="93"/>
      <c r="XQ71" s="93"/>
      <c r="XR71" s="93"/>
      <c r="XS71" s="93"/>
      <c r="XT71" s="93"/>
      <c r="XU71" s="93"/>
      <c r="XV71" s="93"/>
      <c r="XW71" s="93"/>
      <c r="XX71" s="93"/>
      <c r="XY71" s="93"/>
      <c r="XZ71" s="93"/>
      <c r="YA71" s="93"/>
      <c r="YB71" s="93"/>
      <c r="YC71" s="93"/>
      <c r="YD71" s="93"/>
      <c r="YE71" s="93"/>
      <c r="YF71" s="93"/>
      <c r="YG71" s="93"/>
      <c r="YH71" s="93"/>
      <c r="YI71" s="93"/>
      <c r="YJ71" s="93"/>
      <c r="YK71" s="93"/>
      <c r="YL71" s="93"/>
      <c r="YM71" s="93"/>
      <c r="YN71" s="93"/>
      <c r="YO71" s="93"/>
      <c r="YP71" s="93"/>
      <c r="YQ71" s="93"/>
      <c r="YR71" s="93"/>
      <c r="YS71" s="93"/>
      <c r="YT71" s="93"/>
      <c r="YU71" s="93"/>
      <c r="YV71" s="93"/>
      <c r="YW71" s="93"/>
      <c r="YX71" s="93"/>
      <c r="YY71" s="93"/>
      <c r="YZ71" s="93"/>
      <c r="ZA71" s="93"/>
      <c r="ZB71" s="93"/>
      <c r="ZC71" s="93"/>
      <c r="ZD71" s="93"/>
      <c r="ZE71" s="93"/>
      <c r="ZF71" s="93"/>
      <c r="ZG71" s="93"/>
      <c r="ZH71" s="93"/>
      <c r="ZI71" s="93"/>
      <c r="ZJ71" s="93"/>
      <c r="ZK71" s="93"/>
      <c r="ZL71" s="93"/>
      <c r="ZM71" s="93"/>
      <c r="ZN71" s="93"/>
      <c r="ZO71" s="93"/>
      <c r="ZP71" s="93"/>
      <c r="ZQ71" s="93"/>
      <c r="ZR71" s="93"/>
      <c r="ZS71" s="93"/>
      <c r="ZT71" s="93"/>
      <c r="ZU71" s="93"/>
      <c r="ZV71" s="93"/>
      <c r="ZW71" s="93"/>
      <c r="ZX71" s="93"/>
      <c r="ZY71" s="93"/>
      <c r="ZZ71" s="93"/>
    </row>
    <row r="72" spans="1:702" s="126" customFormat="1" ht="15.95" customHeight="1" x14ac:dyDescent="0.25">
      <c r="A72" s="122">
        <v>75175</v>
      </c>
      <c r="B72" s="122" t="s">
        <v>366</v>
      </c>
      <c r="C72" s="123" t="s">
        <v>354</v>
      </c>
      <c r="D72" s="122">
        <v>7</v>
      </c>
      <c r="E72" s="122">
        <v>3</v>
      </c>
      <c r="F72" s="122" t="s">
        <v>341</v>
      </c>
      <c r="G72" s="122">
        <v>912</v>
      </c>
      <c r="H72" s="122">
        <v>11461</v>
      </c>
      <c r="I72" s="122" t="s">
        <v>367</v>
      </c>
      <c r="J72" s="122">
        <v>32</v>
      </c>
      <c r="K72" s="122" t="s">
        <v>25</v>
      </c>
      <c r="L72" s="124">
        <v>24000</v>
      </c>
      <c r="M72" s="124">
        <v>22000</v>
      </c>
      <c r="N72" s="124">
        <v>0</v>
      </c>
      <c r="O72" s="124">
        <v>22000</v>
      </c>
      <c r="P72" s="124">
        <v>20678.099999999999</v>
      </c>
      <c r="Q72" s="124">
        <v>-1321.9000000000015</v>
      </c>
      <c r="R72" s="125">
        <v>0.94</v>
      </c>
      <c r="S72" s="124">
        <v>0</v>
      </c>
      <c r="T72" s="124">
        <v>0</v>
      </c>
      <c r="U72" s="125">
        <v>0</v>
      </c>
      <c r="V72" s="124">
        <v>0</v>
      </c>
      <c r="W72" s="124">
        <v>0</v>
      </c>
      <c r="X72" s="125">
        <v>0</v>
      </c>
      <c r="Y72" s="124">
        <v>0</v>
      </c>
      <c r="Z72" s="124">
        <v>0</v>
      </c>
      <c r="AA72" s="125">
        <v>0</v>
      </c>
      <c r="AB72" s="124">
        <v>0</v>
      </c>
      <c r="AC72" s="124">
        <v>0</v>
      </c>
      <c r="AD72" s="125">
        <v>0</v>
      </c>
      <c r="AE72" s="124">
        <v>0</v>
      </c>
      <c r="AF72" s="124">
        <v>0</v>
      </c>
      <c r="AG72" s="125">
        <v>0</v>
      </c>
      <c r="AH72" s="124">
        <v>0</v>
      </c>
      <c r="AI72" s="124">
        <v>0</v>
      </c>
      <c r="AJ72" s="125">
        <v>0</v>
      </c>
      <c r="AK72" s="124">
        <v>0</v>
      </c>
      <c r="AL72" s="124">
        <v>0</v>
      </c>
      <c r="AM72" s="125">
        <v>0</v>
      </c>
      <c r="AN72" s="124">
        <v>0</v>
      </c>
      <c r="AO72" s="124">
        <v>0</v>
      </c>
      <c r="AP72" s="125">
        <v>0</v>
      </c>
      <c r="AQ72" s="124">
        <v>0</v>
      </c>
      <c r="AR72" s="124">
        <v>0</v>
      </c>
      <c r="AS72" s="125">
        <v>0</v>
      </c>
      <c r="AT72" s="124">
        <v>0</v>
      </c>
      <c r="AU72" s="124">
        <v>0</v>
      </c>
      <c r="AV72" s="125">
        <v>0</v>
      </c>
      <c r="AW72" s="124">
        <v>0</v>
      </c>
      <c r="AX72" s="124">
        <v>0</v>
      </c>
      <c r="AY72" s="125">
        <v>0</v>
      </c>
      <c r="AZ72" s="124">
        <v>0</v>
      </c>
      <c r="BA72" s="124">
        <v>0</v>
      </c>
      <c r="BB72" s="125">
        <v>0</v>
      </c>
      <c r="BC72" s="124">
        <v>0</v>
      </c>
      <c r="BD72" s="124">
        <v>0</v>
      </c>
      <c r="BE72" s="125">
        <v>0</v>
      </c>
      <c r="BF72" s="124">
        <v>22000</v>
      </c>
      <c r="BG72" s="124">
        <v>20678.099999999999</v>
      </c>
      <c r="BH72" s="125">
        <v>0.94</v>
      </c>
      <c r="BI72" s="124">
        <v>0</v>
      </c>
      <c r="BJ72" s="124">
        <v>0</v>
      </c>
      <c r="BK72" s="125">
        <v>0</v>
      </c>
      <c r="BL72" s="124">
        <v>0</v>
      </c>
      <c r="BM72" s="124">
        <v>0</v>
      </c>
      <c r="BN72" s="125">
        <v>0</v>
      </c>
      <c r="BO72" s="124">
        <v>0</v>
      </c>
      <c r="BP72" s="124">
        <v>0</v>
      </c>
      <c r="BQ72" s="125">
        <v>0</v>
      </c>
      <c r="BR72" s="124">
        <v>0</v>
      </c>
      <c r="BS72" s="124">
        <v>0</v>
      </c>
      <c r="BT72" s="125">
        <v>0</v>
      </c>
      <c r="BU72" s="124">
        <v>0</v>
      </c>
      <c r="BV72" s="124">
        <v>0</v>
      </c>
      <c r="BW72" s="125">
        <v>0</v>
      </c>
      <c r="BX72" s="124">
        <v>0</v>
      </c>
      <c r="BY72" s="124">
        <v>0</v>
      </c>
      <c r="BZ72" s="125">
        <v>0</v>
      </c>
      <c r="CA72" s="124">
        <v>0</v>
      </c>
      <c r="CB72" s="124">
        <v>0</v>
      </c>
      <c r="CC72" s="125">
        <v>0</v>
      </c>
      <c r="CD72" s="124">
        <v>0</v>
      </c>
      <c r="CE72" s="124">
        <v>0</v>
      </c>
      <c r="CF72" s="125">
        <v>0</v>
      </c>
      <c r="CG72" s="124">
        <v>0</v>
      </c>
      <c r="CH72" s="124">
        <v>0</v>
      </c>
      <c r="CI72" s="125">
        <v>0</v>
      </c>
      <c r="CJ72" s="124">
        <v>0</v>
      </c>
      <c r="CK72" s="124">
        <v>0</v>
      </c>
      <c r="CL72" s="125">
        <v>0</v>
      </c>
      <c r="CM72" s="124">
        <v>0</v>
      </c>
      <c r="CN72" s="124">
        <v>0</v>
      </c>
      <c r="CO72" s="125">
        <v>0</v>
      </c>
      <c r="CP72" s="124"/>
      <c r="CQ72" s="124"/>
      <c r="CR72" s="124"/>
      <c r="CS72" s="124"/>
      <c r="CT72" s="124"/>
      <c r="CU72" s="124"/>
      <c r="CV72" s="124"/>
      <c r="CW72" s="124"/>
      <c r="CX72" s="124"/>
      <c r="CY72" s="124"/>
      <c r="CZ72" s="124"/>
      <c r="DA72" s="124"/>
      <c r="DB72" s="124"/>
      <c r="DC72" s="124"/>
      <c r="DD72" s="124"/>
      <c r="DE72" s="124"/>
      <c r="DF72" s="124"/>
      <c r="DG72" s="124"/>
      <c r="DH72" s="124"/>
      <c r="DI72" s="124"/>
      <c r="DJ72" s="124"/>
      <c r="DK72" s="124"/>
      <c r="DL72" s="124"/>
      <c r="DM72" s="124"/>
      <c r="DN72" s="124"/>
      <c r="DO72" s="124"/>
      <c r="DP72" s="124"/>
      <c r="DQ72" s="124"/>
      <c r="DR72" s="124"/>
      <c r="DS72" s="124"/>
      <c r="DT72" s="124"/>
      <c r="DU72" s="124"/>
      <c r="DV72" s="124"/>
      <c r="DW72" s="124"/>
      <c r="DX72" s="124"/>
      <c r="DY72" s="124"/>
      <c r="DZ72" s="124"/>
      <c r="EA72" s="124"/>
      <c r="EB72" s="124"/>
      <c r="EC72" s="124"/>
      <c r="ED72" s="124"/>
      <c r="EE72" s="124"/>
      <c r="EF72" s="124"/>
      <c r="EG72" s="124"/>
      <c r="EH72" s="124"/>
      <c r="EI72" s="124"/>
      <c r="EJ72" s="124"/>
      <c r="EK72" s="124"/>
      <c r="EL72" s="124"/>
      <c r="EM72" s="124"/>
      <c r="EN72" s="124"/>
      <c r="EO72" s="124"/>
      <c r="EP72" s="124"/>
      <c r="EQ72" s="124"/>
      <c r="ER72" s="124"/>
      <c r="ES72" s="124"/>
      <c r="ET72" s="124"/>
      <c r="EU72" s="124"/>
      <c r="EV72" s="124"/>
      <c r="EW72" s="124"/>
      <c r="EX72" s="124"/>
      <c r="EY72" s="124"/>
      <c r="EZ72" s="124"/>
      <c r="FA72" s="124"/>
      <c r="FB72" s="124"/>
      <c r="FC72" s="124"/>
      <c r="FD72" s="124"/>
      <c r="FE72" s="124"/>
      <c r="FF72" s="124"/>
      <c r="FG72" s="124"/>
      <c r="FH72" s="124"/>
      <c r="FI72" s="124"/>
      <c r="FJ72" s="124"/>
      <c r="FK72" s="124"/>
      <c r="FL72" s="124"/>
      <c r="FM72" s="124"/>
      <c r="FN72" s="124"/>
      <c r="FO72" s="124"/>
      <c r="FP72" s="124"/>
      <c r="FQ72" s="124"/>
      <c r="FR72" s="124"/>
      <c r="FS72" s="124"/>
      <c r="FT72" s="124"/>
      <c r="FU72" s="124"/>
      <c r="FV72" s="124"/>
      <c r="FW72" s="124"/>
      <c r="FX72" s="124"/>
      <c r="FY72" s="124"/>
      <c r="FZ72" s="124"/>
      <c r="GA72" s="124"/>
      <c r="GB72" s="124"/>
      <c r="GC72" s="124"/>
      <c r="GD72" s="124"/>
      <c r="GE72" s="124"/>
      <c r="GF72" s="124"/>
      <c r="GG72" s="124"/>
      <c r="GH72" s="124"/>
      <c r="GI72" s="124"/>
      <c r="GJ72" s="124"/>
      <c r="GK72" s="124"/>
      <c r="GL72" s="124"/>
      <c r="GM72" s="124"/>
      <c r="GN72" s="124"/>
      <c r="GO72" s="124"/>
      <c r="GP72" s="124"/>
      <c r="GQ72" s="124"/>
      <c r="GR72" s="124"/>
      <c r="GS72" s="124"/>
      <c r="GT72" s="124"/>
      <c r="GU72" s="124"/>
      <c r="GV72" s="124"/>
      <c r="GW72" s="124"/>
      <c r="GX72" s="124"/>
      <c r="GY72" s="124"/>
      <c r="GZ72" s="124"/>
      <c r="HA72" s="124"/>
      <c r="HB72" s="124"/>
      <c r="HC72" s="124"/>
      <c r="HD72" s="124"/>
      <c r="HE72" s="124"/>
      <c r="HF72" s="124"/>
      <c r="HG72" s="124"/>
      <c r="HH72" s="124"/>
      <c r="HI72" s="124"/>
      <c r="HJ72" s="124"/>
      <c r="HK72" s="124"/>
      <c r="HL72" s="124"/>
      <c r="HM72" s="124"/>
      <c r="HN72" s="124"/>
      <c r="HO72" s="124"/>
      <c r="HP72" s="124"/>
      <c r="HQ72" s="124"/>
      <c r="HR72" s="124"/>
      <c r="HS72" s="124"/>
      <c r="HT72" s="124"/>
      <c r="HU72" s="124"/>
      <c r="HV72" s="124"/>
      <c r="HW72" s="124"/>
      <c r="HX72" s="124"/>
      <c r="HY72" s="124"/>
      <c r="HZ72" s="124"/>
      <c r="IA72" s="124"/>
      <c r="IB72" s="124"/>
      <c r="IC72" s="124"/>
      <c r="ID72" s="124"/>
      <c r="IE72" s="124"/>
      <c r="IF72" s="124"/>
      <c r="IG72" s="124"/>
      <c r="IH72" s="124"/>
      <c r="II72" s="124"/>
      <c r="IJ72" s="124"/>
      <c r="IK72" s="124"/>
      <c r="IL72" s="124"/>
      <c r="IM72" s="124"/>
      <c r="IN72" s="124"/>
      <c r="IO72" s="124"/>
      <c r="IP72" s="124"/>
      <c r="IQ72" s="124"/>
      <c r="IR72" s="124"/>
      <c r="IS72" s="124"/>
      <c r="IT72" s="124"/>
      <c r="IU72" s="124"/>
      <c r="IV72" s="124"/>
      <c r="IW72" s="124"/>
      <c r="IX72" s="124"/>
      <c r="IY72" s="124"/>
      <c r="IZ72" s="124"/>
      <c r="JA72" s="124"/>
      <c r="JB72" s="124"/>
      <c r="JC72" s="124"/>
      <c r="JD72" s="124"/>
      <c r="JE72" s="124"/>
      <c r="JF72" s="124"/>
      <c r="JG72" s="124"/>
      <c r="JH72" s="124"/>
      <c r="JI72" s="124"/>
      <c r="JJ72" s="124"/>
      <c r="JK72" s="124"/>
      <c r="JL72" s="124"/>
      <c r="JM72" s="124"/>
      <c r="JN72" s="124"/>
      <c r="JO72" s="124"/>
      <c r="JP72" s="124"/>
      <c r="JQ72" s="124"/>
      <c r="JR72" s="124"/>
      <c r="JS72" s="124"/>
      <c r="JT72" s="124"/>
      <c r="JU72" s="124"/>
      <c r="JV72" s="124"/>
      <c r="JW72" s="124"/>
      <c r="JX72" s="124"/>
      <c r="JY72" s="124"/>
      <c r="JZ72" s="124"/>
      <c r="KA72" s="124"/>
      <c r="KB72" s="124"/>
      <c r="KC72" s="124"/>
      <c r="KD72" s="124"/>
      <c r="KE72" s="124"/>
      <c r="KF72" s="124"/>
      <c r="KG72" s="124"/>
      <c r="KH72" s="124"/>
      <c r="KI72" s="124"/>
      <c r="KJ72" s="124"/>
      <c r="KK72" s="124"/>
      <c r="KL72" s="124"/>
      <c r="KM72" s="124"/>
      <c r="KN72" s="124"/>
      <c r="KO72" s="124"/>
      <c r="KP72" s="124"/>
      <c r="KQ72" s="124"/>
      <c r="KR72" s="124"/>
      <c r="KS72" s="124"/>
      <c r="KT72" s="124"/>
      <c r="KU72" s="124"/>
      <c r="KV72" s="124"/>
      <c r="KW72" s="124"/>
      <c r="KX72" s="124"/>
      <c r="KY72" s="124"/>
      <c r="KZ72" s="124"/>
      <c r="LA72" s="124"/>
      <c r="LB72" s="124"/>
      <c r="LC72" s="124"/>
      <c r="LD72" s="124"/>
      <c r="LE72" s="124"/>
      <c r="LF72" s="124"/>
      <c r="LG72" s="124"/>
      <c r="LH72" s="124"/>
      <c r="LI72" s="124"/>
      <c r="LJ72" s="124"/>
      <c r="LK72" s="124"/>
      <c r="LL72" s="124"/>
      <c r="LM72" s="124"/>
      <c r="LN72" s="124"/>
      <c r="LO72" s="124"/>
      <c r="LP72" s="124"/>
      <c r="LQ72" s="124"/>
      <c r="LR72" s="124"/>
      <c r="LS72" s="124"/>
      <c r="LT72" s="124"/>
      <c r="LU72" s="124"/>
      <c r="LV72" s="124"/>
      <c r="LW72" s="124"/>
      <c r="LX72" s="124"/>
      <c r="LY72" s="124"/>
      <c r="LZ72" s="124"/>
      <c r="MA72" s="124"/>
      <c r="MB72" s="124"/>
      <c r="MC72" s="124"/>
      <c r="MD72" s="124"/>
      <c r="ME72" s="124"/>
      <c r="MF72" s="124"/>
      <c r="MG72" s="124"/>
      <c r="MH72" s="124"/>
      <c r="MI72" s="124"/>
      <c r="MJ72" s="124"/>
      <c r="MK72" s="124"/>
      <c r="ML72" s="124"/>
      <c r="MM72" s="124"/>
      <c r="MN72" s="124"/>
      <c r="MO72" s="124"/>
      <c r="MP72" s="124"/>
      <c r="MQ72" s="124"/>
      <c r="MR72" s="124"/>
      <c r="MS72" s="124"/>
      <c r="MT72" s="124"/>
      <c r="MU72" s="124"/>
      <c r="MV72" s="124"/>
      <c r="MW72" s="124"/>
      <c r="MX72" s="124"/>
      <c r="MY72" s="124"/>
      <c r="MZ72" s="124"/>
      <c r="NA72" s="124"/>
      <c r="NB72" s="124"/>
      <c r="NC72" s="124"/>
      <c r="ND72" s="124"/>
      <c r="NE72" s="124"/>
      <c r="NF72" s="124"/>
      <c r="NG72" s="124"/>
      <c r="NH72" s="124"/>
      <c r="NI72" s="124"/>
      <c r="NJ72" s="124"/>
      <c r="NK72" s="124"/>
      <c r="NL72" s="124"/>
      <c r="NM72" s="124"/>
      <c r="NN72" s="124"/>
      <c r="NO72" s="124"/>
      <c r="NP72" s="124"/>
      <c r="NQ72" s="124"/>
      <c r="NR72" s="124"/>
      <c r="NS72" s="124"/>
      <c r="NT72" s="124"/>
      <c r="NU72" s="124"/>
      <c r="NV72" s="124"/>
      <c r="NW72" s="124"/>
      <c r="NX72" s="124"/>
      <c r="NY72" s="124"/>
      <c r="NZ72" s="124"/>
      <c r="OA72" s="124"/>
      <c r="OB72" s="124"/>
      <c r="OC72" s="124"/>
      <c r="OD72" s="124"/>
      <c r="OE72" s="124"/>
      <c r="OF72" s="124"/>
      <c r="OG72" s="124"/>
      <c r="OH72" s="124"/>
      <c r="OI72" s="124"/>
      <c r="OJ72" s="124"/>
      <c r="OK72" s="124"/>
      <c r="OL72" s="124"/>
      <c r="OM72" s="124"/>
      <c r="ON72" s="124"/>
      <c r="OO72" s="124"/>
      <c r="OP72" s="124"/>
      <c r="OQ72" s="124"/>
      <c r="OR72" s="124"/>
      <c r="OS72" s="124"/>
      <c r="OT72" s="124"/>
      <c r="OU72" s="124"/>
      <c r="OV72" s="124"/>
      <c r="OW72" s="124"/>
      <c r="OX72" s="124"/>
      <c r="OY72" s="124"/>
      <c r="OZ72" s="124"/>
      <c r="PA72" s="124"/>
      <c r="PB72" s="124"/>
      <c r="PC72" s="124"/>
      <c r="PD72" s="124"/>
      <c r="PE72" s="124"/>
      <c r="PF72" s="124"/>
      <c r="PG72" s="124"/>
      <c r="PH72" s="124"/>
      <c r="PI72" s="124"/>
      <c r="PJ72" s="124"/>
      <c r="PK72" s="124"/>
      <c r="PL72" s="124"/>
      <c r="PM72" s="124"/>
      <c r="PN72" s="124"/>
      <c r="PO72" s="124"/>
      <c r="PP72" s="124"/>
      <c r="PQ72" s="124"/>
      <c r="PR72" s="124"/>
      <c r="PS72" s="124"/>
      <c r="PT72" s="124"/>
      <c r="PU72" s="124"/>
      <c r="PV72" s="124"/>
      <c r="PW72" s="124"/>
      <c r="PX72" s="124"/>
      <c r="PY72" s="124"/>
      <c r="PZ72" s="124"/>
      <c r="QA72" s="124"/>
      <c r="QB72" s="124"/>
      <c r="QC72" s="124"/>
      <c r="QD72" s="124"/>
      <c r="QE72" s="124"/>
      <c r="QF72" s="124"/>
      <c r="QG72" s="124"/>
      <c r="QH72" s="124"/>
      <c r="QI72" s="124"/>
      <c r="QJ72" s="124"/>
      <c r="QK72" s="124"/>
      <c r="QL72" s="124"/>
      <c r="QM72" s="124"/>
      <c r="QN72" s="124"/>
      <c r="QO72" s="124"/>
      <c r="QP72" s="124"/>
      <c r="QQ72" s="124"/>
      <c r="QR72" s="124"/>
      <c r="QS72" s="124"/>
      <c r="QT72" s="124"/>
      <c r="QU72" s="124"/>
      <c r="QV72" s="124"/>
      <c r="QW72" s="124"/>
      <c r="QX72" s="124"/>
      <c r="QY72" s="124"/>
      <c r="QZ72" s="124"/>
      <c r="RA72" s="124"/>
      <c r="RB72" s="124"/>
      <c r="RC72" s="124"/>
      <c r="RD72" s="124"/>
      <c r="RE72" s="124"/>
      <c r="RF72" s="124"/>
      <c r="RG72" s="124"/>
      <c r="RH72" s="124"/>
      <c r="RI72" s="124"/>
      <c r="RJ72" s="124"/>
      <c r="RK72" s="124"/>
      <c r="RL72" s="124"/>
      <c r="RM72" s="124"/>
      <c r="RN72" s="124"/>
      <c r="RO72" s="124"/>
      <c r="RP72" s="124"/>
      <c r="RQ72" s="124"/>
      <c r="RR72" s="124"/>
      <c r="RS72" s="124"/>
      <c r="RT72" s="124"/>
      <c r="RU72" s="124"/>
      <c r="RV72" s="124"/>
      <c r="RW72" s="124"/>
      <c r="RX72" s="124"/>
      <c r="RY72" s="124"/>
      <c r="RZ72" s="124"/>
      <c r="SA72" s="124"/>
      <c r="SB72" s="124"/>
      <c r="SC72" s="124"/>
      <c r="SD72" s="124"/>
      <c r="SE72" s="124"/>
      <c r="SF72" s="124"/>
      <c r="SG72" s="124"/>
      <c r="SH72" s="124"/>
      <c r="SI72" s="124"/>
      <c r="SJ72" s="124"/>
      <c r="SK72" s="124"/>
      <c r="SL72" s="124"/>
      <c r="SM72" s="124"/>
      <c r="SN72" s="124"/>
      <c r="SO72" s="124"/>
      <c r="SP72" s="124"/>
      <c r="SQ72" s="124"/>
      <c r="SR72" s="124"/>
      <c r="SS72" s="124"/>
      <c r="ST72" s="124"/>
      <c r="SU72" s="124"/>
      <c r="SV72" s="124"/>
      <c r="SW72" s="124"/>
      <c r="SX72" s="124"/>
      <c r="SY72" s="124"/>
      <c r="SZ72" s="124"/>
      <c r="TA72" s="124"/>
      <c r="TB72" s="124"/>
      <c r="TC72" s="124"/>
      <c r="TD72" s="124"/>
      <c r="TE72" s="124"/>
      <c r="TF72" s="124"/>
      <c r="TG72" s="124"/>
      <c r="TH72" s="124"/>
      <c r="TI72" s="124"/>
      <c r="TJ72" s="124"/>
      <c r="TK72" s="124"/>
      <c r="TL72" s="124"/>
      <c r="TM72" s="124"/>
      <c r="TN72" s="124"/>
      <c r="TO72" s="124"/>
      <c r="TP72" s="124"/>
      <c r="TQ72" s="124"/>
      <c r="TR72" s="124"/>
      <c r="TS72" s="124"/>
      <c r="TT72" s="124"/>
      <c r="TU72" s="124"/>
      <c r="TV72" s="124"/>
      <c r="TW72" s="124"/>
      <c r="TX72" s="124"/>
      <c r="TY72" s="124"/>
      <c r="TZ72" s="124"/>
      <c r="UA72" s="124"/>
      <c r="UB72" s="124"/>
      <c r="UC72" s="124"/>
      <c r="UD72" s="124"/>
      <c r="UE72" s="124"/>
      <c r="UF72" s="124"/>
      <c r="UG72" s="124"/>
      <c r="UH72" s="124"/>
      <c r="UI72" s="124"/>
      <c r="UJ72" s="124"/>
      <c r="UK72" s="124"/>
      <c r="UL72" s="124"/>
      <c r="UM72" s="124"/>
      <c r="UN72" s="124"/>
      <c r="UO72" s="124"/>
      <c r="UP72" s="124"/>
      <c r="UQ72" s="124"/>
      <c r="UR72" s="124"/>
      <c r="US72" s="124"/>
      <c r="UT72" s="124"/>
      <c r="UU72" s="124"/>
      <c r="UV72" s="124"/>
      <c r="UW72" s="124"/>
      <c r="UX72" s="124"/>
      <c r="UY72" s="124"/>
      <c r="UZ72" s="124"/>
      <c r="VA72" s="124"/>
      <c r="VB72" s="124"/>
      <c r="VC72" s="124"/>
      <c r="VD72" s="124"/>
      <c r="VE72" s="124"/>
      <c r="VF72" s="124"/>
      <c r="VG72" s="124"/>
      <c r="VH72" s="124"/>
      <c r="VI72" s="124"/>
      <c r="VJ72" s="124"/>
      <c r="VK72" s="124"/>
      <c r="VL72" s="124"/>
      <c r="VM72" s="124"/>
      <c r="VN72" s="124"/>
      <c r="VO72" s="124"/>
      <c r="VP72" s="124"/>
      <c r="VQ72" s="124"/>
      <c r="VR72" s="124"/>
      <c r="VS72" s="124"/>
      <c r="VT72" s="124"/>
      <c r="VU72" s="124"/>
      <c r="VV72" s="124"/>
      <c r="VW72" s="124"/>
      <c r="VX72" s="124"/>
      <c r="VY72" s="124"/>
      <c r="VZ72" s="124"/>
      <c r="WA72" s="124"/>
      <c r="WB72" s="124"/>
      <c r="WC72" s="124"/>
      <c r="WD72" s="124"/>
      <c r="WE72" s="124"/>
      <c r="WF72" s="124"/>
      <c r="WG72" s="124"/>
      <c r="WH72" s="124"/>
      <c r="WI72" s="124"/>
      <c r="WJ72" s="124"/>
      <c r="WK72" s="124"/>
      <c r="WL72" s="124"/>
      <c r="WM72" s="124"/>
      <c r="WN72" s="124"/>
      <c r="WO72" s="124"/>
      <c r="WP72" s="124"/>
      <c r="WQ72" s="124"/>
      <c r="WR72" s="124"/>
      <c r="WS72" s="124"/>
      <c r="WT72" s="124"/>
      <c r="WU72" s="124"/>
      <c r="WV72" s="124"/>
      <c r="WW72" s="124"/>
      <c r="WX72" s="124"/>
      <c r="WY72" s="124"/>
      <c r="WZ72" s="124"/>
      <c r="XA72" s="124"/>
      <c r="XB72" s="124"/>
      <c r="XC72" s="124"/>
      <c r="XD72" s="124"/>
      <c r="XE72" s="124"/>
      <c r="XF72" s="124"/>
      <c r="XG72" s="124"/>
      <c r="XH72" s="124"/>
      <c r="XI72" s="124"/>
      <c r="XJ72" s="124"/>
      <c r="XK72" s="124"/>
      <c r="XL72" s="124"/>
      <c r="XM72" s="124"/>
      <c r="XN72" s="124"/>
      <c r="XO72" s="124"/>
      <c r="XP72" s="124"/>
      <c r="XQ72" s="124"/>
      <c r="XR72" s="124"/>
      <c r="XS72" s="124"/>
      <c r="XT72" s="124"/>
      <c r="XU72" s="124"/>
      <c r="XV72" s="124"/>
      <c r="XW72" s="124"/>
      <c r="XX72" s="124"/>
      <c r="XY72" s="124"/>
      <c r="XZ72" s="124"/>
      <c r="YA72" s="124"/>
      <c r="YB72" s="124"/>
      <c r="YC72" s="124"/>
      <c r="YD72" s="124"/>
      <c r="YE72" s="124"/>
      <c r="YF72" s="124"/>
      <c r="YG72" s="124"/>
      <c r="YH72" s="124"/>
      <c r="YI72" s="124"/>
      <c r="YJ72" s="124"/>
      <c r="YK72" s="124"/>
      <c r="YL72" s="124"/>
      <c r="YM72" s="124"/>
      <c r="YN72" s="124"/>
      <c r="YO72" s="124"/>
      <c r="YP72" s="124"/>
      <c r="YQ72" s="124"/>
      <c r="YR72" s="124"/>
      <c r="YS72" s="124"/>
      <c r="YT72" s="124"/>
      <c r="YU72" s="124"/>
      <c r="YV72" s="124"/>
      <c r="YW72" s="124"/>
      <c r="YX72" s="124"/>
      <c r="YY72" s="124"/>
      <c r="YZ72" s="124"/>
      <c r="ZA72" s="124"/>
      <c r="ZB72" s="124"/>
      <c r="ZC72" s="124"/>
      <c r="ZD72" s="124"/>
      <c r="ZE72" s="124"/>
      <c r="ZF72" s="124"/>
      <c r="ZG72" s="124"/>
      <c r="ZH72" s="124"/>
      <c r="ZI72" s="124"/>
      <c r="ZJ72" s="124"/>
      <c r="ZK72" s="124"/>
      <c r="ZL72" s="124"/>
      <c r="ZM72" s="124"/>
      <c r="ZN72" s="124"/>
      <c r="ZO72" s="124"/>
      <c r="ZP72" s="124"/>
      <c r="ZQ72" s="124"/>
      <c r="ZR72" s="124"/>
      <c r="ZS72" s="124"/>
      <c r="ZT72" s="124"/>
      <c r="ZU72" s="124"/>
      <c r="ZV72" s="124"/>
      <c r="ZW72" s="124"/>
      <c r="ZX72" s="124"/>
      <c r="ZY72" s="124"/>
      <c r="ZZ72" s="124"/>
    </row>
    <row r="73" spans="1:702" ht="15.95" hidden="1" customHeight="1" x14ac:dyDescent="0.25">
      <c r="A73" s="92">
        <v>75180</v>
      </c>
      <c r="B73" s="92" t="s">
        <v>366</v>
      </c>
      <c r="C73" s="121" t="s">
        <v>354</v>
      </c>
      <c r="D73" s="92">
        <v>7</v>
      </c>
      <c r="E73" s="92">
        <v>3</v>
      </c>
      <c r="F73" s="92" t="s">
        <v>341</v>
      </c>
      <c r="G73" s="92">
        <v>912</v>
      </c>
      <c r="H73" s="92">
        <v>11461</v>
      </c>
      <c r="I73" s="92" t="s">
        <v>367</v>
      </c>
      <c r="J73" s="92">
        <v>321</v>
      </c>
      <c r="K73" s="92" t="s">
        <v>349</v>
      </c>
      <c r="L73" s="93">
        <v>8000</v>
      </c>
      <c r="M73" s="93">
        <v>6000</v>
      </c>
      <c r="N73" s="93">
        <v>0</v>
      </c>
      <c r="O73" s="93">
        <v>6000</v>
      </c>
      <c r="P73" s="93">
        <v>4678.1000000000004</v>
      </c>
      <c r="Q73" s="93">
        <v>-1321.8999999999996</v>
      </c>
      <c r="R73" s="94">
        <v>0.78</v>
      </c>
      <c r="S73" s="93">
        <v>0</v>
      </c>
      <c r="T73" s="93">
        <v>0</v>
      </c>
      <c r="U73" s="94">
        <v>0</v>
      </c>
      <c r="V73" s="93">
        <v>0</v>
      </c>
      <c r="W73" s="93">
        <v>0</v>
      </c>
      <c r="X73" s="94">
        <v>0</v>
      </c>
      <c r="Y73" s="93">
        <v>0</v>
      </c>
      <c r="Z73" s="93">
        <v>0</v>
      </c>
      <c r="AA73" s="94">
        <v>0</v>
      </c>
      <c r="AB73" s="93">
        <v>0</v>
      </c>
      <c r="AC73" s="93">
        <v>0</v>
      </c>
      <c r="AD73" s="94">
        <v>0</v>
      </c>
      <c r="AE73" s="93">
        <v>0</v>
      </c>
      <c r="AF73" s="93">
        <v>0</v>
      </c>
      <c r="AG73" s="94">
        <v>0</v>
      </c>
      <c r="AH73" s="93">
        <v>0</v>
      </c>
      <c r="AI73" s="93">
        <v>0</v>
      </c>
      <c r="AJ73" s="94">
        <v>0</v>
      </c>
      <c r="AK73" s="93">
        <v>0</v>
      </c>
      <c r="AL73" s="93">
        <v>0</v>
      </c>
      <c r="AM73" s="94">
        <v>0</v>
      </c>
      <c r="AN73" s="93">
        <v>0</v>
      </c>
      <c r="AO73" s="93">
        <v>0</v>
      </c>
      <c r="AP73" s="94">
        <v>0</v>
      </c>
      <c r="AQ73" s="93">
        <v>0</v>
      </c>
      <c r="AR73" s="93">
        <v>0</v>
      </c>
      <c r="AS73" s="94">
        <v>0</v>
      </c>
      <c r="AT73" s="93">
        <v>0</v>
      </c>
      <c r="AU73" s="93">
        <v>0</v>
      </c>
      <c r="AV73" s="94">
        <v>0</v>
      </c>
      <c r="AW73" s="93">
        <v>0</v>
      </c>
      <c r="AX73" s="93">
        <v>0</v>
      </c>
      <c r="AY73" s="94">
        <v>0</v>
      </c>
      <c r="AZ73" s="93">
        <v>0</v>
      </c>
      <c r="BA73" s="93">
        <v>0</v>
      </c>
      <c r="BB73" s="94">
        <v>0</v>
      </c>
      <c r="BC73" s="93">
        <v>0</v>
      </c>
      <c r="BD73" s="93">
        <v>0</v>
      </c>
      <c r="BE73" s="94">
        <v>0</v>
      </c>
      <c r="BF73" s="93">
        <v>6000</v>
      </c>
      <c r="BG73" s="93">
        <v>4678.1000000000004</v>
      </c>
      <c r="BH73" s="94">
        <v>0.78</v>
      </c>
      <c r="BI73" s="93">
        <v>0</v>
      </c>
      <c r="BJ73" s="93">
        <v>0</v>
      </c>
      <c r="BK73" s="94">
        <v>0</v>
      </c>
      <c r="BL73" s="93">
        <v>0</v>
      </c>
      <c r="BM73" s="93">
        <v>0</v>
      </c>
      <c r="BN73" s="94">
        <v>0</v>
      </c>
      <c r="BO73" s="93">
        <v>0</v>
      </c>
      <c r="BP73" s="93">
        <v>0</v>
      </c>
      <c r="BQ73" s="94">
        <v>0</v>
      </c>
      <c r="BR73" s="93">
        <v>0</v>
      </c>
      <c r="BS73" s="93">
        <v>0</v>
      </c>
      <c r="BT73" s="94">
        <v>0</v>
      </c>
      <c r="BU73" s="93">
        <v>0</v>
      </c>
      <c r="BV73" s="93">
        <v>0</v>
      </c>
      <c r="BW73" s="94">
        <v>0</v>
      </c>
      <c r="BX73" s="93">
        <v>0</v>
      </c>
      <c r="BY73" s="93">
        <v>0</v>
      </c>
      <c r="BZ73" s="94">
        <v>0</v>
      </c>
      <c r="CA73" s="93">
        <v>0</v>
      </c>
      <c r="CB73" s="93">
        <v>0</v>
      </c>
      <c r="CC73" s="94">
        <v>0</v>
      </c>
      <c r="CD73" s="93">
        <v>0</v>
      </c>
      <c r="CE73" s="93">
        <v>0</v>
      </c>
      <c r="CF73" s="94">
        <v>0</v>
      </c>
      <c r="CG73" s="93">
        <v>0</v>
      </c>
      <c r="CH73" s="93">
        <v>0</v>
      </c>
      <c r="CI73" s="94">
        <v>0</v>
      </c>
      <c r="CJ73" s="93">
        <v>0</v>
      </c>
      <c r="CK73" s="93">
        <v>0</v>
      </c>
      <c r="CL73" s="94">
        <v>0</v>
      </c>
      <c r="CM73" s="93">
        <v>0</v>
      </c>
      <c r="CN73" s="93">
        <v>0</v>
      </c>
      <c r="CO73" s="94">
        <v>0</v>
      </c>
      <c r="CP73" s="93"/>
      <c r="CQ73" s="93"/>
      <c r="CR73" s="93"/>
      <c r="CS73" s="93"/>
      <c r="CT73" s="93"/>
      <c r="CU73" s="93"/>
      <c r="CV73" s="93"/>
      <c r="CW73" s="93"/>
      <c r="CX73" s="93"/>
      <c r="CY73" s="93"/>
      <c r="CZ73" s="93"/>
      <c r="DA73" s="93"/>
      <c r="DB73" s="93"/>
      <c r="DC73" s="93"/>
      <c r="DD73" s="93"/>
      <c r="DE73" s="93"/>
      <c r="DF73" s="93"/>
      <c r="DG73" s="93"/>
      <c r="DH73" s="93"/>
      <c r="DI73" s="93"/>
      <c r="DJ73" s="93"/>
      <c r="DK73" s="93"/>
      <c r="DL73" s="93"/>
      <c r="DM73" s="93"/>
      <c r="DN73" s="93"/>
      <c r="DO73" s="93"/>
      <c r="DP73" s="93"/>
      <c r="DQ73" s="93"/>
      <c r="DR73" s="93"/>
      <c r="DS73" s="93"/>
      <c r="DT73" s="93"/>
      <c r="DU73" s="93"/>
      <c r="DV73" s="93"/>
      <c r="DW73" s="93"/>
      <c r="DX73" s="93"/>
      <c r="DY73" s="93"/>
      <c r="DZ73" s="93"/>
      <c r="EA73" s="93"/>
      <c r="EB73" s="93"/>
      <c r="EC73" s="93"/>
      <c r="ED73" s="93"/>
      <c r="EE73" s="93"/>
      <c r="EF73" s="93"/>
      <c r="EG73" s="93"/>
      <c r="EH73" s="93"/>
      <c r="EI73" s="93"/>
      <c r="EJ73" s="93"/>
      <c r="EK73" s="93"/>
      <c r="EL73" s="93"/>
      <c r="EM73" s="93"/>
      <c r="EN73" s="93"/>
      <c r="EO73" s="93"/>
      <c r="EP73" s="93"/>
      <c r="EQ73" s="93"/>
      <c r="ER73" s="93"/>
      <c r="ES73" s="93"/>
      <c r="ET73" s="93"/>
      <c r="EU73" s="93"/>
      <c r="EV73" s="93"/>
      <c r="EW73" s="93"/>
      <c r="EX73" s="93"/>
      <c r="EY73" s="93"/>
      <c r="EZ73" s="93"/>
      <c r="FA73" s="93"/>
      <c r="FB73" s="93"/>
      <c r="FC73" s="93"/>
      <c r="FD73" s="93"/>
      <c r="FE73" s="93"/>
      <c r="FF73" s="93"/>
      <c r="FG73" s="93"/>
      <c r="FH73" s="93"/>
      <c r="FI73" s="93"/>
      <c r="FJ73" s="93"/>
      <c r="FK73" s="93"/>
      <c r="FL73" s="93"/>
      <c r="FM73" s="93"/>
      <c r="FN73" s="93"/>
      <c r="FO73" s="93"/>
      <c r="FP73" s="93"/>
      <c r="FQ73" s="93"/>
      <c r="FR73" s="93"/>
      <c r="FS73" s="93"/>
      <c r="FT73" s="93"/>
      <c r="FU73" s="93"/>
      <c r="FV73" s="93"/>
      <c r="FW73" s="93"/>
      <c r="FX73" s="93"/>
      <c r="FY73" s="93"/>
      <c r="FZ73" s="93"/>
      <c r="GA73" s="93"/>
      <c r="GB73" s="93"/>
      <c r="GC73" s="93"/>
      <c r="GD73" s="93"/>
      <c r="GE73" s="93"/>
      <c r="GF73" s="93"/>
      <c r="GG73" s="93"/>
      <c r="GH73" s="93"/>
      <c r="GI73" s="93"/>
      <c r="GJ73" s="93"/>
      <c r="GK73" s="93"/>
      <c r="GL73" s="93"/>
      <c r="GM73" s="93"/>
      <c r="GN73" s="93"/>
      <c r="GO73" s="93"/>
      <c r="GP73" s="93"/>
      <c r="GQ73" s="93"/>
      <c r="GR73" s="93"/>
      <c r="GS73" s="93"/>
      <c r="GT73" s="93"/>
      <c r="GU73" s="93"/>
      <c r="GV73" s="93"/>
      <c r="GW73" s="93"/>
      <c r="GX73" s="93"/>
      <c r="GY73" s="93"/>
      <c r="GZ73" s="93"/>
      <c r="HA73" s="93"/>
      <c r="HB73" s="93"/>
      <c r="HC73" s="93"/>
      <c r="HD73" s="93"/>
      <c r="HE73" s="93"/>
      <c r="HF73" s="93"/>
      <c r="HG73" s="93"/>
      <c r="HH73" s="93"/>
      <c r="HI73" s="93"/>
      <c r="HJ73" s="93"/>
      <c r="HK73" s="93"/>
      <c r="HL73" s="93"/>
      <c r="HM73" s="93"/>
      <c r="HN73" s="93"/>
      <c r="HO73" s="93"/>
      <c r="HP73" s="93"/>
      <c r="HQ73" s="93"/>
      <c r="HR73" s="93"/>
      <c r="HS73" s="93"/>
      <c r="HT73" s="93"/>
      <c r="HU73" s="93"/>
      <c r="HV73" s="93"/>
      <c r="HW73" s="93"/>
      <c r="HX73" s="93"/>
      <c r="HY73" s="93"/>
      <c r="HZ73" s="93"/>
      <c r="IA73" s="93"/>
      <c r="IB73" s="93"/>
      <c r="IC73" s="93"/>
      <c r="ID73" s="93"/>
      <c r="IE73" s="93"/>
      <c r="IF73" s="93"/>
      <c r="IG73" s="93"/>
      <c r="IH73" s="93"/>
      <c r="II73" s="93"/>
      <c r="IJ73" s="93"/>
      <c r="IK73" s="93"/>
      <c r="IL73" s="93"/>
      <c r="IM73" s="93"/>
      <c r="IN73" s="93"/>
      <c r="IO73" s="93"/>
      <c r="IP73" s="93"/>
      <c r="IQ73" s="93"/>
      <c r="IR73" s="93"/>
      <c r="IS73" s="93"/>
      <c r="IT73" s="93"/>
      <c r="IU73" s="93"/>
      <c r="IV73" s="93"/>
      <c r="IW73" s="93"/>
      <c r="IX73" s="93"/>
      <c r="IY73" s="93"/>
      <c r="IZ73" s="93"/>
      <c r="JA73" s="93"/>
      <c r="JB73" s="93"/>
      <c r="JC73" s="93"/>
      <c r="JD73" s="93"/>
      <c r="JE73" s="93"/>
      <c r="JF73" s="93"/>
      <c r="JG73" s="93"/>
      <c r="JH73" s="93"/>
      <c r="JI73" s="93"/>
      <c r="JJ73" s="93"/>
      <c r="JK73" s="93"/>
      <c r="JL73" s="93"/>
      <c r="JM73" s="93"/>
      <c r="JN73" s="93"/>
      <c r="JO73" s="93"/>
      <c r="JP73" s="93"/>
      <c r="JQ73" s="93"/>
      <c r="JR73" s="93"/>
      <c r="JS73" s="93"/>
      <c r="JT73" s="93"/>
      <c r="JU73" s="93"/>
      <c r="JV73" s="93"/>
      <c r="JW73" s="93"/>
      <c r="JX73" s="93"/>
      <c r="JY73" s="93"/>
      <c r="JZ73" s="93"/>
      <c r="KA73" s="93"/>
      <c r="KB73" s="93"/>
      <c r="KC73" s="93"/>
      <c r="KD73" s="93"/>
      <c r="KE73" s="93"/>
      <c r="KF73" s="93"/>
      <c r="KG73" s="93"/>
      <c r="KH73" s="93"/>
      <c r="KI73" s="93"/>
      <c r="KJ73" s="93"/>
      <c r="KK73" s="93"/>
      <c r="KL73" s="93"/>
      <c r="KM73" s="93"/>
      <c r="KN73" s="93"/>
      <c r="KO73" s="93"/>
      <c r="KP73" s="93"/>
      <c r="KQ73" s="93"/>
      <c r="KR73" s="93"/>
      <c r="KS73" s="93"/>
      <c r="KT73" s="93"/>
      <c r="KU73" s="93"/>
      <c r="KV73" s="93"/>
      <c r="KW73" s="93"/>
      <c r="KX73" s="93"/>
      <c r="KY73" s="93"/>
      <c r="KZ73" s="93"/>
      <c r="LA73" s="93"/>
      <c r="LB73" s="93"/>
      <c r="LC73" s="93"/>
      <c r="LD73" s="93"/>
      <c r="LE73" s="93"/>
      <c r="LF73" s="93"/>
      <c r="LG73" s="93"/>
      <c r="LH73" s="93"/>
      <c r="LI73" s="93"/>
      <c r="LJ73" s="93"/>
      <c r="LK73" s="93"/>
      <c r="LL73" s="93"/>
      <c r="LM73" s="93"/>
      <c r="LN73" s="93"/>
      <c r="LO73" s="93"/>
      <c r="LP73" s="93"/>
      <c r="LQ73" s="93"/>
      <c r="LR73" s="93"/>
      <c r="LS73" s="93"/>
      <c r="LT73" s="93"/>
      <c r="LU73" s="93"/>
      <c r="LV73" s="93"/>
      <c r="LW73" s="93"/>
      <c r="LX73" s="93"/>
      <c r="LY73" s="93"/>
      <c r="LZ73" s="93"/>
      <c r="MA73" s="93"/>
      <c r="MB73" s="93"/>
      <c r="MC73" s="93"/>
      <c r="MD73" s="93"/>
      <c r="ME73" s="93"/>
      <c r="MF73" s="93"/>
      <c r="MG73" s="93"/>
      <c r="MH73" s="93"/>
      <c r="MI73" s="93"/>
      <c r="MJ73" s="93"/>
      <c r="MK73" s="93"/>
      <c r="ML73" s="93"/>
      <c r="MM73" s="93"/>
      <c r="MN73" s="93"/>
      <c r="MO73" s="93"/>
      <c r="MP73" s="93"/>
      <c r="MQ73" s="93"/>
      <c r="MR73" s="93"/>
      <c r="MS73" s="93"/>
      <c r="MT73" s="93"/>
      <c r="MU73" s="93"/>
      <c r="MV73" s="93"/>
      <c r="MW73" s="93"/>
      <c r="MX73" s="93"/>
      <c r="MY73" s="93"/>
      <c r="MZ73" s="93"/>
      <c r="NA73" s="93"/>
      <c r="NB73" s="93"/>
      <c r="NC73" s="93"/>
      <c r="ND73" s="93"/>
      <c r="NE73" s="93"/>
      <c r="NF73" s="93"/>
      <c r="NG73" s="93"/>
      <c r="NH73" s="93"/>
      <c r="NI73" s="93"/>
      <c r="NJ73" s="93"/>
      <c r="NK73" s="93"/>
      <c r="NL73" s="93"/>
      <c r="NM73" s="93"/>
      <c r="NN73" s="93"/>
      <c r="NO73" s="93"/>
      <c r="NP73" s="93"/>
      <c r="NQ73" s="93"/>
      <c r="NR73" s="93"/>
      <c r="NS73" s="93"/>
      <c r="NT73" s="93"/>
      <c r="NU73" s="93"/>
      <c r="NV73" s="93"/>
      <c r="NW73" s="93"/>
      <c r="NX73" s="93"/>
      <c r="NY73" s="93"/>
      <c r="NZ73" s="93"/>
      <c r="OA73" s="93"/>
      <c r="OB73" s="93"/>
      <c r="OC73" s="93"/>
      <c r="OD73" s="93"/>
      <c r="OE73" s="93"/>
      <c r="OF73" s="93"/>
      <c r="OG73" s="93"/>
      <c r="OH73" s="93"/>
      <c r="OI73" s="93"/>
      <c r="OJ73" s="93"/>
      <c r="OK73" s="93"/>
      <c r="OL73" s="93"/>
      <c r="OM73" s="93"/>
      <c r="ON73" s="93"/>
      <c r="OO73" s="93"/>
      <c r="OP73" s="93"/>
      <c r="OQ73" s="93"/>
      <c r="OR73" s="93"/>
      <c r="OS73" s="93"/>
      <c r="OT73" s="93"/>
      <c r="OU73" s="93"/>
      <c r="OV73" s="93"/>
      <c r="OW73" s="93"/>
      <c r="OX73" s="93"/>
      <c r="OY73" s="93"/>
      <c r="OZ73" s="93"/>
      <c r="PA73" s="93"/>
      <c r="PB73" s="93"/>
      <c r="PC73" s="93"/>
      <c r="PD73" s="93"/>
      <c r="PE73" s="93"/>
      <c r="PF73" s="93"/>
      <c r="PG73" s="93"/>
      <c r="PH73" s="93"/>
      <c r="PI73" s="93"/>
      <c r="PJ73" s="93"/>
      <c r="PK73" s="93"/>
      <c r="PL73" s="93"/>
      <c r="PM73" s="93"/>
      <c r="PN73" s="93"/>
      <c r="PO73" s="93"/>
      <c r="PP73" s="93"/>
      <c r="PQ73" s="93"/>
      <c r="PR73" s="93"/>
      <c r="PS73" s="93"/>
      <c r="PT73" s="93"/>
      <c r="PU73" s="93"/>
      <c r="PV73" s="93"/>
      <c r="PW73" s="93"/>
      <c r="PX73" s="93"/>
      <c r="PY73" s="93"/>
      <c r="PZ73" s="93"/>
      <c r="QA73" s="93"/>
      <c r="QB73" s="93"/>
      <c r="QC73" s="93"/>
      <c r="QD73" s="93"/>
      <c r="QE73" s="93"/>
      <c r="QF73" s="93"/>
      <c r="QG73" s="93"/>
      <c r="QH73" s="93"/>
      <c r="QI73" s="93"/>
      <c r="QJ73" s="93"/>
      <c r="QK73" s="93"/>
      <c r="QL73" s="93"/>
      <c r="QM73" s="93"/>
      <c r="QN73" s="93"/>
      <c r="QO73" s="93"/>
      <c r="QP73" s="93"/>
      <c r="QQ73" s="93"/>
      <c r="QR73" s="93"/>
      <c r="QS73" s="93"/>
      <c r="QT73" s="93"/>
      <c r="QU73" s="93"/>
      <c r="QV73" s="93"/>
      <c r="QW73" s="93"/>
      <c r="QX73" s="93"/>
      <c r="QY73" s="93"/>
      <c r="QZ73" s="93"/>
      <c r="RA73" s="93"/>
      <c r="RB73" s="93"/>
      <c r="RC73" s="93"/>
      <c r="RD73" s="93"/>
      <c r="RE73" s="93"/>
      <c r="RF73" s="93"/>
      <c r="RG73" s="93"/>
      <c r="RH73" s="93"/>
      <c r="RI73" s="93"/>
      <c r="RJ73" s="93"/>
      <c r="RK73" s="93"/>
      <c r="RL73" s="93"/>
      <c r="RM73" s="93"/>
      <c r="RN73" s="93"/>
      <c r="RO73" s="93"/>
      <c r="RP73" s="93"/>
      <c r="RQ73" s="93"/>
      <c r="RR73" s="93"/>
      <c r="RS73" s="93"/>
      <c r="RT73" s="93"/>
      <c r="RU73" s="93"/>
      <c r="RV73" s="93"/>
      <c r="RW73" s="93"/>
      <c r="RX73" s="93"/>
      <c r="RY73" s="93"/>
      <c r="RZ73" s="93"/>
      <c r="SA73" s="93"/>
      <c r="SB73" s="93"/>
      <c r="SC73" s="93"/>
      <c r="SD73" s="93"/>
      <c r="SE73" s="93"/>
      <c r="SF73" s="93"/>
      <c r="SG73" s="93"/>
      <c r="SH73" s="93"/>
      <c r="SI73" s="93"/>
      <c r="SJ73" s="93"/>
      <c r="SK73" s="93"/>
      <c r="SL73" s="93"/>
      <c r="SM73" s="93"/>
      <c r="SN73" s="93"/>
      <c r="SO73" s="93"/>
      <c r="SP73" s="93"/>
      <c r="SQ73" s="93"/>
      <c r="SR73" s="93"/>
      <c r="SS73" s="93"/>
      <c r="ST73" s="93"/>
      <c r="SU73" s="93"/>
      <c r="SV73" s="93"/>
      <c r="SW73" s="93"/>
      <c r="SX73" s="93"/>
      <c r="SY73" s="93"/>
      <c r="SZ73" s="93"/>
      <c r="TA73" s="93"/>
      <c r="TB73" s="93"/>
      <c r="TC73" s="93"/>
      <c r="TD73" s="93"/>
      <c r="TE73" s="93"/>
      <c r="TF73" s="93"/>
      <c r="TG73" s="93"/>
      <c r="TH73" s="93"/>
      <c r="TI73" s="93"/>
      <c r="TJ73" s="93"/>
      <c r="TK73" s="93"/>
      <c r="TL73" s="93"/>
      <c r="TM73" s="93"/>
      <c r="TN73" s="93"/>
      <c r="TO73" s="93"/>
      <c r="TP73" s="93"/>
      <c r="TQ73" s="93"/>
      <c r="TR73" s="93"/>
      <c r="TS73" s="93"/>
      <c r="TT73" s="93"/>
      <c r="TU73" s="93"/>
      <c r="TV73" s="93"/>
      <c r="TW73" s="93"/>
      <c r="TX73" s="93"/>
      <c r="TY73" s="93"/>
      <c r="TZ73" s="93"/>
      <c r="UA73" s="93"/>
      <c r="UB73" s="93"/>
      <c r="UC73" s="93"/>
      <c r="UD73" s="93"/>
      <c r="UE73" s="93"/>
      <c r="UF73" s="93"/>
      <c r="UG73" s="93"/>
      <c r="UH73" s="93"/>
      <c r="UI73" s="93"/>
      <c r="UJ73" s="93"/>
      <c r="UK73" s="93"/>
      <c r="UL73" s="93"/>
      <c r="UM73" s="93"/>
      <c r="UN73" s="93"/>
      <c r="UO73" s="93"/>
      <c r="UP73" s="93"/>
      <c r="UQ73" s="93"/>
      <c r="UR73" s="93"/>
      <c r="US73" s="93"/>
      <c r="UT73" s="93"/>
      <c r="UU73" s="93"/>
      <c r="UV73" s="93"/>
      <c r="UW73" s="93"/>
      <c r="UX73" s="93"/>
      <c r="UY73" s="93"/>
      <c r="UZ73" s="93"/>
      <c r="VA73" s="93"/>
      <c r="VB73" s="93"/>
      <c r="VC73" s="93"/>
      <c r="VD73" s="93"/>
      <c r="VE73" s="93"/>
      <c r="VF73" s="93"/>
      <c r="VG73" s="93"/>
      <c r="VH73" s="93"/>
      <c r="VI73" s="93"/>
      <c r="VJ73" s="93"/>
      <c r="VK73" s="93"/>
      <c r="VL73" s="93"/>
      <c r="VM73" s="93"/>
      <c r="VN73" s="93"/>
      <c r="VO73" s="93"/>
      <c r="VP73" s="93"/>
      <c r="VQ73" s="93"/>
      <c r="VR73" s="93"/>
      <c r="VS73" s="93"/>
      <c r="VT73" s="93"/>
      <c r="VU73" s="93"/>
      <c r="VV73" s="93"/>
      <c r="VW73" s="93"/>
      <c r="VX73" s="93"/>
      <c r="VY73" s="93"/>
      <c r="VZ73" s="93"/>
      <c r="WA73" s="93"/>
      <c r="WB73" s="93"/>
      <c r="WC73" s="93"/>
      <c r="WD73" s="93"/>
      <c r="WE73" s="93"/>
      <c r="WF73" s="93"/>
      <c r="WG73" s="93"/>
      <c r="WH73" s="93"/>
      <c r="WI73" s="93"/>
      <c r="WJ73" s="93"/>
      <c r="WK73" s="93"/>
      <c r="WL73" s="93"/>
      <c r="WM73" s="93"/>
      <c r="WN73" s="93"/>
      <c r="WO73" s="93"/>
      <c r="WP73" s="93"/>
      <c r="WQ73" s="93"/>
      <c r="WR73" s="93"/>
      <c r="WS73" s="93"/>
      <c r="WT73" s="93"/>
      <c r="WU73" s="93"/>
      <c r="WV73" s="93"/>
      <c r="WW73" s="93"/>
      <c r="WX73" s="93"/>
      <c r="WY73" s="93"/>
      <c r="WZ73" s="93"/>
      <c r="XA73" s="93"/>
      <c r="XB73" s="93"/>
      <c r="XC73" s="93"/>
      <c r="XD73" s="93"/>
      <c r="XE73" s="93"/>
      <c r="XF73" s="93"/>
      <c r="XG73" s="93"/>
      <c r="XH73" s="93"/>
      <c r="XI73" s="93"/>
      <c r="XJ73" s="93"/>
      <c r="XK73" s="93"/>
      <c r="XL73" s="93"/>
      <c r="XM73" s="93"/>
      <c r="XN73" s="93"/>
      <c r="XO73" s="93"/>
      <c r="XP73" s="93"/>
      <c r="XQ73" s="93"/>
      <c r="XR73" s="93"/>
      <c r="XS73" s="93"/>
      <c r="XT73" s="93"/>
      <c r="XU73" s="93"/>
      <c r="XV73" s="93"/>
      <c r="XW73" s="93"/>
      <c r="XX73" s="93"/>
      <c r="XY73" s="93"/>
      <c r="XZ73" s="93"/>
      <c r="YA73" s="93"/>
      <c r="YB73" s="93"/>
      <c r="YC73" s="93"/>
      <c r="YD73" s="93"/>
      <c r="YE73" s="93"/>
      <c r="YF73" s="93"/>
      <c r="YG73" s="93"/>
      <c r="YH73" s="93"/>
      <c r="YI73" s="93"/>
      <c r="YJ73" s="93"/>
      <c r="YK73" s="93"/>
      <c r="YL73" s="93"/>
      <c r="YM73" s="93"/>
      <c r="YN73" s="93"/>
      <c r="YO73" s="93"/>
      <c r="YP73" s="93"/>
      <c r="YQ73" s="93"/>
      <c r="YR73" s="93"/>
      <c r="YS73" s="93"/>
      <c r="YT73" s="93"/>
      <c r="YU73" s="93"/>
      <c r="YV73" s="93"/>
      <c r="YW73" s="93"/>
      <c r="YX73" s="93"/>
      <c r="YY73" s="93"/>
      <c r="YZ73" s="93"/>
      <c r="ZA73" s="93"/>
      <c r="ZB73" s="93"/>
      <c r="ZC73" s="93"/>
      <c r="ZD73" s="93"/>
      <c r="ZE73" s="93"/>
      <c r="ZF73" s="93"/>
      <c r="ZG73" s="93"/>
      <c r="ZH73" s="93"/>
      <c r="ZI73" s="93"/>
      <c r="ZJ73" s="93"/>
      <c r="ZK73" s="93"/>
      <c r="ZL73" s="93"/>
      <c r="ZM73" s="93"/>
      <c r="ZN73" s="93"/>
      <c r="ZO73" s="93"/>
      <c r="ZP73" s="93"/>
      <c r="ZQ73" s="93"/>
      <c r="ZR73" s="93"/>
      <c r="ZS73" s="93"/>
      <c r="ZT73" s="93"/>
      <c r="ZU73" s="93"/>
      <c r="ZV73" s="93"/>
      <c r="ZW73" s="93"/>
      <c r="ZX73" s="93"/>
      <c r="ZY73" s="93"/>
      <c r="ZZ73" s="93"/>
    </row>
    <row r="74" spans="1:702" ht="15.95" hidden="1" customHeight="1" x14ac:dyDescent="0.25">
      <c r="A74" s="92">
        <v>75190</v>
      </c>
      <c r="B74" s="92" t="s">
        <v>366</v>
      </c>
      <c r="C74" s="121" t="s">
        <v>354</v>
      </c>
      <c r="D74" s="92">
        <v>7</v>
      </c>
      <c r="E74" s="92">
        <v>3</v>
      </c>
      <c r="F74" s="92" t="s">
        <v>341</v>
      </c>
      <c r="G74" s="92">
        <v>912</v>
      </c>
      <c r="H74" s="92">
        <v>11461</v>
      </c>
      <c r="I74" s="92" t="s">
        <v>367</v>
      </c>
      <c r="J74" s="92">
        <v>322</v>
      </c>
      <c r="K74" s="92" t="s">
        <v>340</v>
      </c>
      <c r="L74" s="93">
        <v>16000</v>
      </c>
      <c r="M74" s="93">
        <v>16000</v>
      </c>
      <c r="N74" s="93">
        <v>0</v>
      </c>
      <c r="O74" s="93">
        <v>16000</v>
      </c>
      <c r="P74" s="93">
        <v>16000</v>
      </c>
      <c r="Q74" s="93">
        <v>0</v>
      </c>
      <c r="R74" s="94">
        <v>1</v>
      </c>
      <c r="S74" s="93">
        <v>0</v>
      </c>
      <c r="T74" s="93">
        <v>0</v>
      </c>
      <c r="U74" s="94">
        <v>0</v>
      </c>
      <c r="V74" s="93">
        <v>0</v>
      </c>
      <c r="W74" s="93">
        <v>0</v>
      </c>
      <c r="X74" s="94">
        <v>0</v>
      </c>
      <c r="Y74" s="93">
        <v>0</v>
      </c>
      <c r="Z74" s="93">
        <v>0</v>
      </c>
      <c r="AA74" s="94">
        <v>0</v>
      </c>
      <c r="AB74" s="93">
        <v>0</v>
      </c>
      <c r="AC74" s="93">
        <v>0</v>
      </c>
      <c r="AD74" s="94">
        <v>0</v>
      </c>
      <c r="AE74" s="93">
        <v>0</v>
      </c>
      <c r="AF74" s="93">
        <v>0</v>
      </c>
      <c r="AG74" s="94">
        <v>0</v>
      </c>
      <c r="AH74" s="93">
        <v>0</v>
      </c>
      <c r="AI74" s="93">
        <v>0</v>
      </c>
      <c r="AJ74" s="94">
        <v>0</v>
      </c>
      <c r="AK74" s="93">
        <v>0</v>
      </c>
      <c r="AL74" s="93">
        <v>0</v>
      </c>
      <c r="AM74" s="94">
        <v>0</v>
      </c>
      <c r="AN74" s="93">
        <v>0</v>
      </c>
      <c r="AO74" s="93">
        <v>0</v>
      </c>
      <c r="AP74" s="94">
        <v>0</v>
      </c>
      <c r="AQ74" s="93">
        <v>0</v>
      </c>
      <c r="AR74" s="93">
        <v>0</v>
      </c>
      <c r="AS74" s="94">
        <v>0</v>
      </c>
      <c r="AT74" s="93">
        <v>0</v>
      </c>
      <c r="AU74" s="93">
        <v>0</v>
      </c>
      <c r="AV74" s="94">
        <v>0</v>
      </c>
      <c r="AW74" s="93">
        <v>0</v>
      </c>
      <c r="AX74" s="93">
        <v>0</v>
      </c>
      <c r="AY74" s="94">
        <v>0</v>
      </c>
      <c r="AZ74" s="93">
        <v>0</v>
      </c>
      <c r="BA74" s="93">
        <v>0</v>
      </c>
      <c r="BB74" s="94">
        <v>0</v>
      </c>
      <c r="BC74" s="93">
        <v>0</v>
      </c>
      <c r="BD74" s="93">
        <v>0</v>
      </c>
      <c r="BE74" s="94">
        <v>0</v>
      </c>
      <c r="BF74" s="93">
        <v>16000</v>
      </c>
      <c r="BG74" s="93">
        <v>16000</v>
      </c>
      <c r="BH74" s="94">
        <v>1</v>
      </c>
      <c r="BI74" s="93">
        <v>0</v>
      </c>
      <c r="BJ74" s="93">
        <v>0</v>
      </c>
      <c r="BK74" s="94">
        <v>0</v>
      </c>
      <c r="BL74" s="93">
        <v>0</v>
      </c>
      <c r="BM74" s="93">
        <v>0</v>
      </c>
      <c r="BN74" s="94">
        <v>0</v>
      </c>
      <c r="BO74" s="93">
        <v>0</v>
      </c>
      <c r="BP74" s="93">
        <v>0</v>
      </c>
      <c r="BQ74" s="94">
        <v>0</v>
      </c>
      <c r="BR74" s="93">
        <v>0</v>
      </c>
      <c r="BS74" s="93">
        <v>0</v>
      </c>
      <c r="BT74" s="94">
        <v>0</v>
      </c>
      <c r="BU74" s="93">
        <v>0</v>
      </c>
      <c r="BV74" s="93">
        <v>0</v>
      </c>
      <c r="BW74" s="94">
        <v>0</v>
      </c>
      <c r="BX74" s="93">
        <v>0</v>
      </c>
      <c r="BY74" s="93">
        <v>0</v>
      </c>
      <c r="BZ74" s="94">
        <v>0</v>
      </c>
      <c r="CA74" s="93">
        <v>0</v>
      </c>
      <c r="CB74" s="93">
        <v>0</v>
      </c>
      <c r="CC74" s="94">
        <v>0</v>
      </c>
      <c r="CD74" s="93">
        <v>0</v>
      </c>
      <c r="CE74" s="93">
        <v>0</v>
      </c>
      <c r="CF74" s="94">
        <v>0</v>
      </c>
      <c r="CG74" s="93">
        <v>0</v>
      </c>
      <c r="CH74" s="93">
        <v>0</v>
      </c>
      <c r="CI74" s="94">
        <v>0</v>
      </c>
      <c r="CJ74" s="93">
        <v>0</v>
      </c>
      <c r="CK74" s="93">
        <v>0</v>
      </c>
      <c r="CL74" s="94">
        <v>0</v>
      </c>
      <c r="CM74" s="93">
        <v>0</v>
      </c>
      <c r="CN74" s="93">
        <v>0</v>
      </c>
      <c r="CO74" s="94">
        <v>0</v>
      </c>
      <c r="CP74" s="93"/>
      <c r="CQ74" s="93"/>
      <c r="CR74" s="93"/>
      <c r="CS74" s="93"/>
      <c r="CT74" s="93"/>
      <c r="CU74" s="93"/>
      <c r="CV74" s="93"/>
      <c r="CW74" s="93"/>
      <c r="CX74" s="93"/>
      <c r="CY74" s="93"/>
      <c r="CZ74" s="93"/>
      <c r="DA74" s="93"/>
      <c r="DB74" s="93"/>
      <c r="DC74" s="93"/>
      <c r="DD74" s="93"/>
      <c r="DE74" s="93"/>
      <c r="DF74" s="93"/>
      <c r="DG74" s="93"/>
      <c r="DH74" s="93"/>
      <c r="DI74" s="93"/>
      <c r="DJ74" s="93"/>
      <c r="DK74" s="93"/>
      <c r="DL74" s="93"/>
      <c r="DM74" s="93"/>
      <c r="DN74" s="93"/>
      <c r="DO74" s="93"/>
      <c r="DP74" s="93"/>
      <c r="DQ74" s="93"/>
      <c r="DR74" s="93"/>
      <c r="DS74" s="93"/>
      <c r="DT74" s="93"/>
      <c r="DU74" s="93"/>
      <c r="DV74" s="93"/>
      <c r="DW74" s="93"/>
      <c r="DX74" s="93"/>
      <c r="DY74" s="93"/>
      <c r="DZ74" s="93"/>
      <c r="EA74" s="93"/>
      <c r="EB74" s="93"/>
      <c r="EC74" s="93"/>
      <c r="ED74" s="93"/>
      <c r="EE74" s="93"/>
      <c r="EF74" s="93"/>
      <c r="EG74" s="93"/>
      <c r="EH74" s="93"/>
      <c r="EI74" s="93"/>
      <c r="EJ74" s="93"/>
      <c r="EK74" s="93"/>
      <c r="EL74" s="93"/>
      <c r="EM74" s="93"/>
      <c r="EN74" s="93"/>
      <c r="EO74" s="93"/>
      <c r="EP74" s="93"/>
      <c r="EQ74" s="93"/>
      <c r="ER74" s="93"/>
      <c r="ES74" s="93"/>
      <c r="ET74" s="93"/>
      <c r="EU74" s="93"/>
      <c r="EV74" s="93"/>
      <c r="EW74" s="93"/>
      <c r="EX74" s="93"/>
      <c r="EY74" s="93"/>
      <c r="EZ74" s="93"/>
      <c r="FA74" s="93"/>
      <c r="FB74" s="93"/>
      <c r="FC74" s="93"/>
      <c r="FD74" s="93"/>
      <c r="FE74" s="93"/>
      <c r="FF74" s="93"/>
      <c r="FG74" s="93"/>
      <c r="FH74" s="93"/>
      <c r="FI74" s="93"/>
      <c r="FJ74" s="93"/>
      <c r="FK74" s="93"/>
      <c r="FL74" s="93"/>
      <c r="FM74" s="93"/>
      <c r="FN74" s="93"/>
      <c r="FO74" s="93"/>
      <c r="FP74" s="93"/>
      <c r="FQ74" s="93"/>
      <c r="FR74" s="93"/>
      <c r="FS74" s="93"/>
      <c r="FT74" s="93"/>
      <c r="FU74" s="93"/>
      <c r="FV74" s="93"/>
      <c r="FW74" s="93"/>
      <c r="FX74" s="93"/>
      <c r="FY74" s="93"/>
      <c r="FZ74" s="93"/>
      <c r="GA74" s="93"/>
      <c r="GB74" s="93"/>
      <c r="GC74" s="93"/>
      <c r="GD74" s="93"/>
      <c r="GE74" s="93"/>
      <c r="GF74" s="93"/>
      <c r="GG74" s="93"/>
      <c r="GH74" s="93"/>
      <c r="GI74" s="93"/>
      <c r="GJ74" s="93"/>
      <c r="GK74" s="93"/>
      <c r="GL74" s="93"/>
      <c r="GM74" s="93"/>
      <c r="GN74" s="93"/>
      <c r="GO74" s="93"/>
      <c r="GP74" s="93"/>
      <c r="GQ74" s="93"/>
      <c r="GR74" s="93"/>
      <c r="GS74" s="93"/>
      <c r="GT74" s="93"/>
      <c r="GU74" s="93"/>
      <c r="GV74" s="93"/>
      <c r="GW74" s="93"/>
      <c r="GX74" s="93"/>
      <c r="GY74" s="93"/>
      <c r="GZ74" s="93"/>
      <c r="HA74" s="93"/>
      <c r="HB74" s="93"/>
      <c r="HC74" s="93"/>
      <c r="HD74" s="93"/>
      <c r="HE74" s="93"/>
      <c r="HF74" s="93"/>
      <c r="HG74" s="93"/>
      <c r="HH74" s="93"/>
      <c r="HI74" s="93"/>
      <c r="HJ74" s="93"/>
      <c r="HK74" s="93"/>
      <c r="HL74" s="93"/>
      <c r="HM74" s="93"/>
      <c r="HN74" s="93"/>
      <c r="HO74" s="93"/>
      <c r="HP74" s="93"/>
      <c r="HQ74" s="93"/>
      <c r="HR74" s="93"/>
      <c r="HS74" s="93"/>
      <c r="HT74" s="93"/>
      <c r="HU74" s="93"/>
      <c r="HV74" s="93"/>
      <c r="HW74" s="93"/>
      <c r="HX74" s="93"/>
      <c r="HY74" s="93"/>
      <c r="HZ74" s="93"/>
      <c r="IA74" s="93"/>
      <c r="IB74" s="93"/>
      <c r="IC74" s="93"/>
      <c r="ID74" s="93"/>
      <c r="IE74" s="93"/>
      <c r="IF74" s="93"/>
      <c r="IG74" s="93"/>
      <c r="IH74" s="93"/>
      <c r="II74" s="93"/>
      <c r="IJ74" s="93"/>
      <c r="IK74" s="93"/>
      <c r="IL74" s="93"/>
      <c r="IM74" s="93"/>
      <c r="IN74" s="93"/>
      <c r="IO74" s="93"/>
      <c r="IP74" s="93"/>
      <c r="IQ74" s="93"/>
      <c r="IR74" s="93"/>
      <c r="IS74" s="93"/>
      <c r="IT74" s="93"/>
      <c r="IU74" s="93"/>
      <c r="IV74" s="93"/>
      <c r="IW74" s="93"/>
      <c r="IX74" s="93"/>
      <c r="IY74" s="93"/>
      <c r="IZ74" s="93"/>
      <c r="JA74" s="93"/>
      <c r="JB74" s="93"/>
      <c r="JC74" s="93"/>
      <c r="JD74" s="93"/>
      <c r="JE74" s="93"/>
      <c r="JF74" s="93"/>
      <c r="JG74" s="93"/>
      <c r="JH74" s="93"/>
      <c r="JI74" s="93"/>
      <c r="JJ74" s="93"/>
      <c r="JK74" s="93"/>
      <c r="JL74" s="93"/>
      <c r="JM74" s="93"/>
      <c r="JN74" s="93"/>
      <c r="JO74" s="93"/>
      <c r="JP74" s="93"/>
      <c r="JQ74" s="93"/>
      <c r="JR74" s="93"/>
      <c r="JS74" s="93"/>
      <c r="JT74" s="93"/>
      <c r="JU74" s="93"/>
      <c r="JV74" s="93"/>
      <c r="JW74" s="93"/>
      <c r="JX74" s="93"/>
      <c r="JY74" s="93"/>
      <c r="JZ74" s="93"/>
      <c r="KA74" s="93"/>
      <c r="KB74" s="93"/>
      <c r="KC74" s="93"/>
      <c r="KD74" s="93"/>
      <c r="KE74" s="93"/>
      <c r="KF74" s="93"/>
      <c r="KG74" s="93"/>
      <c r="KH74" s="93"/>
      <c r="KI74" s="93"/>
      <c r="KJ74" s="93"/>
      <c r="KK74" s="93"/>
      <c r="KL74" s="93"/>
      <c r="KM74" s="93"/>
      <c r="KN74" s="93"/>
      <c r="KO74" s="93"/>
      <c r="KP74" s="93"/>
      <c r="KQ74" s="93"/>
      <c r="KR74" s="93"/>
      <c r="KS74" s="93"/>
      <c r="KT74" s="93"/>
      <c r="KU74" s="93"/>
      <c r="KV74" s="93"/>
      <c r="KW74" s="93"/>
      <c r="KX74" s="93"/>
      <c r="KY74" s="93"/>
      <c r="KZ74" s="93"/>
      <c r="LA74" s="93"/>
      <c r="LB74" s="93"/>
      <c r="LC74" s="93"/>
      <c r="LD74" s="93"/>
      <c r="LE74" s="93"/>
      <c r="LF74" s="93"/>
      <c r="LG74" s="93"/>
      <c r="LH74" s="93"/>
      <c r="LI74" s="93"/>
      <c r="LJ74" s="93"/>
      <c r="LK74" s="93"/>
      <c r="LL74" s="93"/>
      <c r="LM74" s="93"/>
      <c r="LN74" s="93"/>
      <c r="LO74" s="93"/>
      <c r="LP74" s="93"/>
      <c r="LQ74" s="93"/>
      <c r="LR74" s="93"/>
      <c r="LS74" s="93"/>
      <c r="LT74" s="93"/>
      <c r="LU74" s="93"/>
      <c r="LV74" s="93"/>
      <c r="LW74" s="93"/>
      <c r="LX74" s="93"/>
      <c r="LY74" s="93"/>
      <c r="LZ74" s="93"/>
      <c r="MA74" s="93"/>
      <c r="MB74" s="93"/>
      <c r="MC74" s="93"/>
      <c r="MD74" s="93"/>
      <c r="ME74" s="93"/>
      <c r="MF74" s="93"/>
      <c r="MG74" s="93"/>
      <c r="MH74" s="93"/>
      <c r="MI74" s="93"/>
      <c r="MJ74" s="93"/>
      <c r="MK74" s="93"/>
      <c r="ML74" s="93"/>
      <c r="MM74" s="93"/>
      <c r="MN74" s="93"/>
      <c r="MO74" s="93"/>
      <c r="MP74" s="93"/>
      <c r="MQ74" s="93"/>
      <c r="MR74" s="93"/>
      <c r="MS74" s="93"/>
      <c r="MT74" s="93"/>
      <c r="MU74" s="93"/>
      <c r="MV74" s="93"/>
      <c r="MW74" s="93"/>
      <c r="MX74" s="93"/>
      <c r="MY74" s="93"/>
      <c r="MZ74" s="93"/>
      <c r="NA74" s="93"/>
      <c r="NB74" s="93"/>
      <c r="NC74" s="93"/>
      <c r="ND74" s="93"/>
      <c r="NE74" s="93"/>
      <c r="NF74" s="93"/>
      <c r="NG74" s="93"/>
      <c r="NH74" s="93"/>
      <c r="NI74" s="93"/>
      <c r="NJ74" s="93"/>
      <c r="NK74" s="93"/>
      <c r="NL74" s="93"/>
      <c r="NM74" s="93"/>
      <c r="NN74" s="93"/>
      <c r="NO74" s="93"/>
      <c r="NP74" s="93"/>
      <c r="NQ74" s="93"/>
      <c r="NR74" s="93"/>
      <c r="NS74" s="93"/>
      <c r="NT74" s="93"/>
      <c r="NU74" s="93"/>
      <c r="NV74" s="93"/>
      <c r="NW74" s="93"/>
      <c r="NX74" s="93"/>
      <c r="NY74" s="93"/>
      <c r="NZ74" s="93"/>
      <c r="OA74" s="93"/>
      <c r="OB74" s="93"/>
      <c r="OC74" s="93"/>
      <c r="OD74" s="93"/>
      <c r="OE74" s="93"/>
      <c r="OF74" s="93"/>
      <c r="OG74" s="93"/>
      <c r="OH74" s="93"/>
      <c r="OI74" s="93"/>
      <c r="OJ74" s="93"/>
      <c r="OK74" s="93"/>
      <c r="OL74" s="93"/>
      <c r="OM74" s="93"/>
      <c r="ON74" s="93"/>
      <c r="OO74" s="93"/>
      <c r="OP74" s="93"/>
      <c r="OQ74" s="93"/>
      <c r="OR74" s="93"/>
      <c r="OS74" s="93"/>
      <c r="OT74" s="93"/>
      <c r="OU74" s="93"/>
      <c r="OV74" s="93"/>
      <c r="OW74" s="93"/>
      <c r="OX74" s="93"/>
      <c r="OY74" s="93"/>
      <c r="OZ74" s="93"/>
      <c r="PA74" s="93"/>
      <c r="PB74" s="93"/>
      <c r="PC74" s="93"/>
      <c r="PD74" s="93"/>
      <c r="PE74" s="93"/>
      <c r="PF74" s="93"/>
      <c r="PG74" s="93"/>
      <c r="PH74" s="93"/>
      <c r="PI74" s="93"/>
      <c r="PJ74" s="93"/>
      <c r="PK74" s="93"/>
      <c r="PL74" s="93"/>
      <c r="PM74" s="93"/>
      <c r="PN74" s="93"/>
      <c r="PO74" s="93"/>
      <c r="PP74" s="93"/>
      <c r="PQ74" s="93"/>
      <c r="PR74" s="93"/>
      <c r="PS74" s="93"/>
      <c r="PT74" s="93"/>
      <c r="PU74" s="93"/>
      <c r="PV74" s="93"/>
      <c r="PW74" s="93"/>
      <c r="PX74" s="93"/>
      <c r="PY74" s="93"/>
      <c r="PZ74" s="93"/>
      <c r="QA74" s="93"/>
      <c r="QB74" s="93"/>
      <c r="QC74" s="93"/>
      <c r="QD74" s="93"/>
      <c r="QE74" s="93"/>
      <c r="QF74" s="93"/>
      <c r="QG74" s="93"/>
      <c r="QH74" s="93"/>
      <c r="QI74" s="93"/>
      <c r="QJ74" s="93"/>
      <c r="QK74" s="93"/>
      <c r="QL74" s="93"/>
      <c r="QM74" s="93"/>
      <c r="QN74" s="93"/>
      <c r="QO74" s="93"/>
      <c r="QP74" s="93"/>
      <c r="QQ74" s="93"/>
      <c r="QR74" s="93"/>
      <c r="QS74" s="93"/>
      <c r="QT74" s="93"/>
      <c r="QU74" s="93"/>
      <c r="QV74" s="93"/>
      <c r="QW74" s="93"/>
      <c r="QX74" s="93"/>
      <c r="QY74" s="93"/>
      <c r="QZ74" s="93"/>
      <c r="RA74" s="93"/>
      <c r="RB74" s="93"/>
      <c r="RC74" s="93"/>
      <c r="RD74" s="93"/>
      <c r="RE74" s="93"/>
      <c r="RF74" s="93"/>
      <c r="RG74" s="93"/>
      <c r="RH74" s="93"/>
      <c r="RI74" s="93"/>
      <c r="RJ74" s="93"/>
      <c r="RK74" s="93"/>
      <c r="RL74" s="93"/>
      <c r="RM74" s="93"/>
      <c r="RN74" s="93"/>
      <c r="RO74" s="93"/>
      <c r="RP74" s="93"/>
      <c r="RQ74" s="93"/>
      <c r="RR74" s="93"/>
      <c r="RS74" s="93"/>
      <c r="RT74" s="93"/>
      <c r="RU74" s="93"/>
      <c r="RV74" s="93"/>
      <c r="RW74" s="93"/>
      <c r="RX74" s="93"/>
      <c r="RY74" s="93"/>
      <c r="RZ74" s="93"/>
      <c r="SA74" s="93"/>
      <c r="SB74" s="93"/>
      <c r="SC74" s="93"/>
      <c r="SD74" s="93"/>
      <c r="SE74" s="93"/>
      <c r="SF74" s="93"/>
      <c r="SG74" s="93"/>
      <c r="SH74" s="93"/>
      <c r="SI74" s="93"/>
      <c r="SJ74" s="93"/>
      <c r="SK74" s="93"/>
      <c r="SL74" s="93"/>
      <c r="SM74" s="93"/>
      <c r="SN74" s="93"/>
      <c r="SO74" s="93"/>
      <c r="SP74" s="93"/>
      <c r="SQ74" s="93"/>
      <c r="SR74" s="93"/>
      <c r="SS74" s="93"/>
      <c r="ST74" s="93"/>
      <c r="SU74" s="93"/>
      <c r="SV74" s="93"/>
      <c r="SW74" s="93"/>
      <c r="SX74" s="93"/>
      <c r="SY74" s="93"/>
      <c r="SZ74" s="93"/>
      <c r="TA74" s="93"/>
      <c r="TB74" s="93"/>
      <c r="TC74" s="93"/>
      <c r="TD74" s="93"/>
      <c r="TE74" s="93"/>
      <c r="TF74" s="93"/>
      <c r="TG74" s="93"/>
      <c r="TH74" s="93"/>
      <c r="TI74" s="93"/>
      <c r="TJ74" s="93"/>
      <c r="TK74" s="93"/>
      <c r="TL74" s="93"/>
      <c r="TM74" s="93"/>
      <c r="TN74" s="93"/>
      <c r="TO74" s="93"/>
      <c r="TP74" s="93"/>
      <c r="TQ74" s="93"/>
      <c r="TR74" s="93"/>
      <c r="TS74" s="93"/>
      <c r="TT74" s="93"/>
      <c r="TU74" s="93"/>
      <c r="TV74" s="93"/>
      <c r="TW74" s="93"/>
      <c r="TX74" s="93"/>
      <c r="TY74" s="93"/>
      <c r="TZ74" s="93"/>
      <c r="UA74" s="93"/>
      <c r="UB74" s="93"/>
      <c r="UC74" s="93"/>
      <c r="UD74" s="93"/>
      <c r="UE74" s="93"/>
      <c r="UF74" s="93"/>
      <c r="UG74" s="93"/>
      <c r="UH74" s="93"/>
      <c r="UI74" s="93"/>
      <c r="UJ74" s="93"/>
      <c r="UK74" s="93"/>
      <c r="UL74" s="93"/>
      <c r="UM74" s="93"/>
      <c r="UN74" s="93"/>
      <c r="UO74" s="93"/>
      <c r="UP74" s="93"/>
      <c r="UQ74" s="93"/>
      <c r="UR74" s="93"/>
      <c r="US74" s="93"/>
      <c r="UT74" s="93"/>
      <c r="UU74" s="93"/>
      <c r="UV74" s="93"/>
      <c r="UW74" s="93"/>
      <c r="UX74" s="93"/>
      <c r="UY74" s="93"/>
      <c r="UZ74" s="93"/>
      <c r="VA74" s="93"/>
      <c r="VB74" s="93"/>
      <c r="VC74" s="93"/>
      <c r="VD74" s="93"/>
      <c r="VE74" s="93"/>
      <c r="VF74" s="93"/>
      <c r="VG74" s="93"/>
      <c r="VH74" s="93"/>
      <c r="VI74" s="93"/>
      <c r="VJ74" s="93"/>
      <c r="VK74" s="93"/>
      <c r="VL74" s="93"/>
      <c r="VM74" s="93"/>
      <c r="VN74" s="93"/>
      <c r="VO74" s="93"/>
      <c r="VP74" s="93"/>
      <c r="VQ74" s="93"/>
      <c r="VR74" s="93"/>
      <c r="VS74" s="93"/>
      <c r="VT74" s="93"/>
      <c r="VU74" s="93"/>
      <c r="VV74" s="93"/>
      <c r="VW74" s="93"/>
      <c r="VX74" s="93"/>
      <c r="VY74" s="93"/>
      <c r="VZ74" s="93"/>
      <c r="WA74" s="93"/>
      <c r="WB74" s="93"/>
      <c r="WC74" s="93"/>
      <c r="WD74" s="93"/>
      <c r="WE74" s="93"/>
      <c r="WF74" s="93"/>
      <c r="WG74" s="93"/>
      <c r="WH74" s="93"/>
      <c r="WI74" s="93"/>
      <c r="WJ74" s="93"/>
      <c r="WK74" s="93"/>
      <c r="WL74" s="93"/>
      <c r="WM74" s="93"/>
      <c r="WN74" s="93"/>
      <c r="WO74" s="93"/>
      <c r="WP74" s="93"/>
      <c r="WQ74" s="93"/>
      <c r="WR74" s="93"/>
      <c r="WS74" s="93"/>
      <c r="WT74" s="93"/>
      <c r="WU74" s="93"/>
      <c r="WV74" s="93"/>
      <c r="WW74" s="93"/>
      <c r="WX74" s="93"/>
      <c r="WY74" s="93"/>
      <c r="WZ74" s="93"/>
      <c r="XA74" s="93"/>
      <c r="XB74" s="93"/>
      <c r="XC74" s="93"/>
      <c r="XD74" s="93"/>
      <c r="XE74" s="93"/>
      <c r="XF74" s="93"/>
      <c r="XG74" s="93"/>
      <c r="XH74" s="93"/>
      <c r="XI74" s="93"/>
      <c r="XJ74" s="93"/>
      <c r="XK74" s="93"/>
      <c r="XL74" s="93"/>
      <c r="XM74" s="93"/>
      <c r="XN74" s="93"/>
      <c r="XO74" s="93"/>
      <c r="XP74" s="93"/>
      <c r="XQ74" s="93"/>
      <c r="XR74" s="93"/>
      <c r="XS74" s="93"/>
      <c r="XT74" s="93"/>
      <c r="XU74" s="93"/>
      <c r="XV74" s="93"/>
      <c r="XW74" s="93"/>
      <c r="XX74" s="93"/>
      <c r="XY74" s="93"/>
      <c r="XZ74" s="93"/>
      <c r="YA74" s="93"/>
      <c r="YB74" s="93"/>
      <c r="YC74" s="93"/>
      <c r="YD74" s="93"/>
      <c r="YE74" s="93"/>
      <c r="YF74" s="93"/>
      <c r="YG74" s="93"/>
      <c r="YH74" s="93"/>
      <c r="YI74" s="93"/>
      <c r="YJ74" s="93"/>
      <c r="YK74" s="93"/>
      <c r="YL74" s="93"/>
      <c r="YM74" s="93"/>
      <c r="YN74" s="93"/>
      <c r="YO74" s="93"/>
      <c r="YP74" s="93"/>
      <c r="YQ74" s="93"/>
      <c r="YR74" s="93"/>
      <c r="YS74" s="93"/>
      <c r="YT74" s="93"/>
      <c r="YU74" s="93"/>
      <c r="YV74" s="93"/>
      <c r="YW74" s="93"/>
      <c r="YX74" s="93"/>
      <c r="YY74" s="93"/>
      <c r="YZ74" s="93"/>
      <c r="ZA74" s="93"/>
      <c r="ZB74" s="93"/>
      <c r="ZC74" s="93"/>
      <c r="ZD74" s="93"/>
      <c r="ZE74" s="93"/>
      <c r="ZF74" s="93"/>
      <c r="ZG74" s="93"/>
      <c r="ZH74" s="93"/>
      <c r="ZI74" s="93"/>
      <c r="ZJ74" s="93"/>
      <c r="ZK74" s="93"/>
      <c r="ZL74" s="93"/>
      <c r="ZM74" s="93"/>
      <c r="ZN74" s="93"/>
      <c r="ZO74" s="93"/>
      <c r="ZP74" s="93"/>
      <c r="ZQ74" s="93"/>
      <c r="ZR74" s="93"/>
      <c r="ZS74" s="93"/>
      <c r="ZT74" s="93"/>
      <c r="ZU74" s="93"/>
      <c r="ZV74" s="93"/>
      <c r="ZW74" s="93"/>
      <c r="ZX74" s="93"/>
      <c r="ZY74" s="93"/>
      <c r="ZZ74" s="93"/>
    </row>
    <row r="75" spans="1:702" s="89" customFormat="1" ht="15.95" hidden="1" customHeight="1" x14ac:dyDescent="0.25">
      <c r="A75" s="116">
        <v>75200</v>
      </c>
      <c r="B75" s="116" t="s">
        <v>369</v>
      </c>
      <c r="C75" s="117" t="s">
        <v>354</v>
      </c>
      <c r="D75" s="118">
        <v>7</v>
      </c>
      <c r="E75" s="118">
        <v>3</v>
      </c>
      <c r="F75" s="118" t="s">
        <v>341</v>
      </c>
      <c r="G75" s="118">
        <v>912</v>
      </c>
      <c r="H75" s="118">
        <v>11461</v>
      </c>
      <c r="I75" s="118" t="s">
        <v>370</v>
      </c>
      <c r="J75" s="118" t="s">
        <v>319</v>
      </c>
      <c r="K75" s="118" t="s">
        <v>371</v>
      </c>
      <c r="L75" s="119">
        <v>20000</v>
      </c>
      <c r="M75" s="119">
        <v>15000</v>
      </c>
      <c r="N75" s="119">
        <v>0</v>
      </c>
      <c r="O75" s="119">
        <v>15000</v>
      </c>
      <c r="P75" s="119">
        <v>8745.2800000000007</v>
      </c>
      <c r="Q75" s="119">
        <v>-6254.7199999999993</v>
      </c>
      <c r="R75" s="120">
        <v>0.57999999999999996</v>
      </c>
      <c r="S75" s="119">
        <v>0</v>
      </c>
      <c r="T75" s="119">
        <v>0</v>
      </c>
      <c r="U75" s="120">
        <v>0</v>
      </c>
      <c r="V75" s="119">
        <v>0</v>
      </c>
      <c r="W75" s="119">
        <v>0</v>
      </c>
      <c r="X75" s="120">
        <v>0</v>
      </c>
      <c r="Y75" s="119">
        <v>0</v>
      </c>
      <c r="Z75" s="119">
        <v>0</v>
      </c>
      <c r="AA75" s="120">
        <v>0</v>
      </c>
      <c r="AB75" s="119">
        <v>0</v>
      </c>
      <c r="AC75" s="119">
        <v>0</v>
      </c>
      <c r="AD75" s="120">
        <v>0</v>
      </c>
      <c r="AE75" s="119">
        <v>0</v>
      </c>
      <c r="AF75" s="119">
        <v>0</v>
      </c>
      <c r="AG75" s="120">
        <v>0</v>
      </c>
      <c r="AH75" s="119">
        <v>0</v>
      </c>
      <c r="AI75" s="119">
        <v>0</v>
      </c>
      <c r="AJ75" s="120">
        <v>0</v>
      </c>
      <c r="AK75" s="119">
        <v>0</v>
      </c>
      <c r="AL75" s="119">
        <v>0</v>
      </c>
      <c r="AM75" s="120">
        <v>0</v>
      </c>
      <c r="AN75" s="119">
        <v>0</v>
      </c>
      <c r="AO75" s="119">
        <v>0</v>
      </c>
      <c r="AP75" s="120">
        <v>0</v>
      </c>
      <c r="AQ75" s="119">
        <v>0</v>
      </c>
      <c r="AR75" s="119">
        <v>0</v>
      </c>
      <c r="AS75" s="120">
        <v>0</v>
      </c>
      <c r="AT75" s="119">
        <v>0</v>
      </c>
      <c r="AU75" s="119">
        <v>0</v>
      </c>
      <c r="AV75" s="120">
        <v>0</v>
      </c>
      <c r="AW75" s="119">
        <v>0</v>
      </c>
      <c r="AX75" s="119">
        <v>0</v>
      </c>
      <c r="AY75" s="120">
        <v>0</v>
      </c>
      <c r="AZ75" s="119">
        <v>0</v>
      </c>
      <c r="BA75" s="119">
        <v>0</v>
      </c>
      <c r="BB75" s="120">
        <v>0</v>
      </c>
      <c r="BC75" s="119">
        <v>0</v>
      </c>
      <c r="BD75" s="119">
        <v>0</v>
      </c>
      <c r="BE75" s="120">
        <v>0</v>
      </c>
      <c r="BF75" s="119">
        <v>15000</v>
      </c>
      <c r="BG75" s="119">
        <v>8745.2800000000007</v>
      </c>
      <c r="BH75" s="120">
        <v>0.57999999999999996</v>
      </c>
      <c r="BI75" s="119">
        <v>0</v>
      </c>
      <c r="BJ75" s="119">
        <v>0</v>
      </c>
      <c r="BK75" s="120">
        <v>0</v>
      </c>
      <c r="BL75" s="119">
        <v>0</v>
      </c>
      <c r="BM75" s="119">
        <v>0</v>
      </c>
      <c r="BN75" s="120">
        <v>0</v>
      </c>
      <c r="BO75" s="119">
        <v>0</v>
      </c>
      <c r="BP75" s="119">
        <v>0</v>
      </c>
      <c r="BQ75" s="120">
        <v>0</v>
      </c>
      <c r="BR75" s="119">
        <v>0</v>
      </c>
      <c r="BS75" s="119">
        <v>0</v>
      </c>
      <c r="BT75" s="120">
        <v>0</v>
      </c>
      <c r="BU75" s="119">
        <v>0</v>
      </c>
      <c r="BV75" s="119">
        <v>0</v>
      </c>
      <c r="BW75" s="120">
        <v>0</v>
      </c>
      <c r="BX75" s="119">
        <v>0</v>
      </c>
      <c r="BY75" s="119">
        <v>0</v>
      </c>
      <c r="BZ75" s="120">
        <v>0</v>
      </c>
      <c r="CA75" s="119">
        <v>0</v>
      </c>
      <c r="CB75" s="119">
        <v>0</v>
      </c>
      <c r="CC75" s="120">
        <v>0</v>
      </c>
      <c r="CD75" s="119">
        <v>0</v>
      </c>
      <c r="CE75" s="119">
        <v>0</v>
      </c>
      <c r="CF75" s="120">
        <v>0</v>
      </c>
      <c r="CG75" s="119">
        <v>0</v>
      </c>
      <c r="CH75" s="119">
        <v>0</v>
      </c>
      <c r="CI75" s="120">
        <v>0</v>
      </c>
      <c r="CJ75" s="119">
        <v>0</v>
      </c>
      <c r="CK75" s="119">
        <v>0</v>
      </c>
      <c r="CL75" s="120">
        <v>0</v>
      </c>
      <c r="CM75" s="119">
        <v>0</v>
      </c>
      <c r="CN75" s="119">
        <v>0</v>
      </c>
      <c r="CO75" s="120">
        <v>0</v>
      </c>
      <c r="CP75" s="100"/>
      <c r="CQ75" s="100"/>
      <c r="CR75" s="100"/>
      <c r="CS75" s="100"/>
      <c r="CT75" s="100"/>
      <c r="CU75" s="100"/>
      <c r="CV75" s="100"/>
      <c r="CW75" s="100"/>
      <c r="CX75" s="100"/>
      <c r="CY75" s="100"/>
      <c r="CZ75" s="100"/>
      <c r="DA75" s="100"/>
      <c r="DB75" s="100"/>
      <c r="DC75" s="100"/>
      <c r="DD75" s="100"/>
      <c r="DE75" s="100"/>
      <c r="DF75" s="100"/>
      <c r="DG75" s="100"/>
      <c r="DH75" s="100"/>
      <c r="DI75" s="100"/>
      <c r="DJ75" s="100"/>
      <c r="DK75" s="100"/>
      <c r="DL75" s="100"/>
      <c r="DM75" s="100"/>
      <c r="DN75" s="100"/>
      <c r="DO75" s="100"/>
      <c r="DP75" s="100"/>
      <c r="DQ75" s="100"/>
      <c r="DR75" s="100"/>
      <c r="DS75" s="100"/>
      <c r="DT75" s="100"/>
      <c r="DU75" s="100"/>
      <c r="DV75" s="100"/>
      <c r="DW75" s="100"/>
      <c r="DX75" s="100"/>
      <c r="DY75" s="100"/>
      <c r="DZ75" s="100"/>
      <c r="EA75" s="100"/>
      <c r="EB75" s="100"/>
      <c r="EC75" s="100"/>
      <c r="ED75" s="100"/>
      <c r="EE75" s="100"/>
      <c r="EF75" s="100"/>
      <c r="EG75" s="100"/>
      <c r="EH75" s="100"/>
      <c r="EI75" s="100"/>
      <c r="EJ75" s="100"/>
      <c r="EK75" s="100"/>
      <c r="EL75" s="100"/>
      <c r="EM75" s="100"/>
      <c r="EN75" s="100"/>
      <c r="EO75" s="100"/>
      <c r="EP75" s="100"/>
      <c r="EQ75" s="100"/>
      <c r="ER75" s="100"/>
      <c r="ES75" s="100"/>
      <c r="ET75" s="100"/>
      <c r="EU75" s="100"/>
      <c r="EV75" s="100"/>
      <c r="EW75" s="100"/>
      <c r="EX75" s="100"/>
      <c r="EY75" s="100"/>
      <c r="EZ75" s="100"/>
      <c r="FA75" s="100"/>
      <c r="FB75" s="100"/>
      <c r="FC75" s="100"/>
      <c r="FD75" s="100"/>
      <c r="FE75" s="100"/>
      <c r="FF75" s="100"/>
      <c r="FG75" s="100"/>
      <c r="FH75" s="100"/>
      <c r="FI75" s="100"/>
      <c r="FJ75" s="100"/>
      <c r="FK75" s="100"/>
      <c r="FL75" s="100"/>
      <c r="FM75" s="100"/>
      <c r="FN75" s="100"/>
      <c r="FO75" s="100"/>
      <c r="FP75" s="100"/>
      <c r="FQ75" s="100"/>
      <c r="FR75" s="100"/>
      <c r="FS75" s="100"/>
      <c r="FT75" s="100"/>
      <c r="FU75" s="100"/>
      <c r="FV75" s="100"/>
      <c r="FW75" s="100"/>
      <c r="FX75" s="100"/>
      <c r="FY75" s="100"/>
      <c r="FZ75" s="100"/>
      <c r="GA75" s="100"/>
      <c r="GB75" s="100"/>
      <c r="GC75" s="100"/>
      <c r="GD75" s="100"/>
      <c r="GE75" s="100"/>
      <c r="GF75" s="100"/>
      <c r="GG75" s="100"/>
      <c r="GH75" s="100"/>
      <c r="GI75" s="100"/>
      <c r="GJ75" s="100"/>
      <c r="GK75" s="100"/>
      <c r="GL75" s="100"/>
      <c r="GM75" s="100"/>
      <c r="GN75" s="100"/>
      <c r="GO75" s="100"/>
      <c r="GP75" s="100"/>
      <c r="GQ75" s="100"/>
      <c r="GR75" s="100"/>
      <c r="GS75" s="100"/>
      <c r="GT75" s="100"/>
      <c r="GU75" s="100"/>
      <c r="GV75" s="100"/>
      <c r="GW75" s="100"/>
      <c r="GX75" s="100"/>
      <c r="GY75" s="100"/>
      <c r="GZ75" s="100"/>
      <c r="HA75" s="100"/>
      <c r="HB75" s="100"/>
      <c r="HC75" s="100"/>
      <c r="HD75" s="100"/>
      <c r="HE75" s="100"/>
      <c r="HF75" s="100"/>
      <c r="HG75" s="100"/>
      <c r="HH75" s="100"/>
      <c r="HI75" s="100"/>
      <c r="HJ75" s="100"/>
      <c r="HK75" s="100"/>
      <c r="HL75" s="100"/>
      <c r="HM75" s="100"/>
      <c r="HN75" s="100"/>
      <c r="HO75" s="100"/>
      <c r="HP75" s="100"/>
      <c r="HQ75" s="100"/>
      <c r="HR75" s="100"/>
      <c r="HS75" s="100"/>
      <c r="HT75" s="100"/>
      <c r="HU75" s="100"/>
      <c r="HV75" s="100"/>
      <c r="HW75" s="100"/>
      <c r="HX75" s="100"/>
      <c r="HY75" s="100"/>
      <c r="HZ75" s="100"/>
      <c r="IA75" s="100"/>
      <c r="IB75" s="100"/>
      <c r="IC75" s="100"/>
      <c r="ID75" s="100"/>
      <c r="IE75" s="100"/>
      <c r="IF75" s="100"/>
      <c r="IG75" s="100"/>
      <c r="IH75" s="100"/>
      <c r="II75" s="100"/>
      <c r="IJ75" s="100"/>
      <c r="IK75" s="100"/>
      <c r="IL75" s="100"/>
      <c r="IM75" s="100"/>
      <c r="IN75" s="100"/>
      <c r="IO75" s="100"/>
      <c r="IP75" s="100"/>
      <c r="IQ75" s="100"/>
      <c r="IR75" s="100"/>
      <c r="IS75" s="100"/>
      <c r="IT75" s="100"/>
      <c r="IU75" s="100"/>
      <c r="IV75" s="100"/>
      <c r="IW75" s="100"/>
      <c r="IX75" s="100"/>
      <c r="IY75" s="100"/>
      <c r="IZ75" s="100"/>
      <c r="JA75" s="100"/>
      <c r="JB75" s="100"/>
      <c r="JC75" s="100"/>
      <c r="JD75" s="100"/>
      <c r="JE75" s="100"/>
      <c r="JF75" s="100"/>
      <c r="JG75" s="100"/>
      <c r="JH75" s="100"/>
      <c r="JI75" s="100"/>
      <c r="JJ75" s="100"/>
      <c r="JK75" s="100"/>
      <c r="JL75" s="100"/>
      <c r="JM75" s="100"/>
      <c r="JN75" s="100"/>
      <c r="JO75" s="100"/>
      <c r="JP75" s="100"/>
      <c r="JQ75" s="100"/>
      <c r="JR75" s="100"/>
      <c r="JS75" s="100"/>
      <c r="JT75" s="100"/>
      <c r="JU75" s="100"/>
      <c r="JV75" s="100"/>
      <c r="JW75" s="100"/>
      <c r="JX75" s="100"/>
      <c r="JY75" s="100"/>
      <c r="JZ75" s="100"/>
      <c r="KA75" s="100"/>
      <c r="KB75" s="100"/>
      <c r="KC75" s="100"/>
      <c r="KD75" s="100"/>
      <c r="KE75" s="100"/>
      <c r="KF75" s="100"/>
      <c r="KG75" s="100"/>
      <c r="KH75" s="100"/>
      <c r="KI75" s="100"/>
      <c r="KJ75" s="100"/>
      <c r="KK75" s="100"/>
      <c r="KL75" s="100"/>
      <c r="KM75" s="100"/>
      <c r="KN75" s="100"/>
      <c r="KO75" s="100"/>
      <c r="KP75" s="100"/>
      <c r="KQ75" s="100"/>
      <c r="KR75" s="100"/>
      <c r="KS75" s="100"/>
      <c r="KT75" s="100"/>
      <c r="KU75" s="100"/>
      <c r="KV75" s="100"/>
      <c r="KW75" s="100"/>
      <c r="KX75" s="100"/>
      <c r="KY75" s="100"/>
      <c r="KZ75" s="100"/>
      <c r="LA75" s="100"/>
      <c r="LB75" s="100"/>
      <c r="LC75" s="100"/>
      <c r="LD75" s="100"/>
      <c r="LE75" s="100"/>
      <c r="LF75" s="100"/>
      <c r="LG75" s="100"/>
      <c r="LH75" s="100"/>
      <c r="LI75" s="100"/>
      <c r="LJ75" s="100"/>
      <c r="LK75" s="100"/>
      <c r="LL75" s="100"/>
      <c r="LM75" s="100"/>
      <c r="LN75" s="100"/>
      <c r="LO75" s="100"/>
      <c r="LP75" s="100"/>
      <c r="LQ75" s="100"/>
      <c r="LR75" s="100"/>
      <c r="LS75" s="100"/>
      <c r="LT75" s="100"/>
      <c r="LU75" s="100"/>
      <c r="LV75" s="100"/>
      <c r="LW75" s="100"/>
      <c r="LX75" s="100"/>
      <c r="LY75" s="100"/>
      <c r="LZ75" s="100"/>
      <c r="MA75" s="100"/>
      <c r="MB75" s="100"/>
      <c r="MC75" s="100"/>
      <c r="MD75" s="100"/>
      <c r="ME75" s="100"/>
      <c r="MF75" s="100"/>
      <c r="MG75" s="100"/>
      <c r="MH75" s="100"/>
      <c r="MI75" s="100"/>
      <c r="MJ75" s="100"/>
      <c r="MK75" s="100"/>
      <c r="ML75" s="100"/>
      <c r="MM75" s="100"/>
      <c r="MN75" s="100"/>
      <c r="MO75" s="100"/>
      <c r="MP75" s="100"/>
      <c r="MQ75" s="100"/>
      <c r="MR75" s="100"/>
      <c r="MS75" s="100"/>
      <c r="MT75" s="100"/>
      <c r="MU75" s="100"/>
      <c r="MV75" s="100"/>
      <c r="MW75" s="100"/>
      <c r="MX75" s="100"/>
      <c r="MY75" s="100"/>
      <c r="MZ75" s="100"/>
      <c r="NA75" s="100"/>
      <c r="NB75" s="100"/>
      <c r="NC75" s="100"/>
      <c r="ND75" s="100"/>
      <c r="NE75" s="100"/>
      <c r="NF75" s="100"/>
      <c r="NG75" s="100"/>
      <c r="NH75" s="100"/>
      <c r="NI75" s="100"/>
      <c r="NJ75" s="100"/>
      <c r="NK75" s="100"/>
      <c r="NL75" s="100"/>
      <c r="NM75" s="100"/>
      <c r="NN75" s="100"/>
      <c r="NO75" s="100"/>
      <c r="NP75" s="100"/>
      <c r="NQ75" s="100"/>
      <c r="NR75" s="100"/>
      <c r="NS75" s="100"/>
      <c r="NT75" s="100"/>
      <c r="NU75" s="100"/>
      <c r="NV75" s="100"/>
      <c r="NW75" s="100"/>
      <c r="NX75" s="100"/>
      <c r="NY75" s="100"/>
      <c r="NZ75" s="100"/>
      <c r="OA75" s="100"/>
      <c r="OB75" s="100"/>
      <c r="OC75" s="100"/>
      <c r="OD75" s="100"/>
      <c r="OE75" s="100"/>
      <c r="OF75" s="100"/>
      <c r="OG75" s="100"/>
      <c r="OH75" s="100"/>
      <c r="OI75" s="100"/>
      <c r="OJ75" s="100"/>
      <c r="OK75" s="100"/>
      <c r="OL75" s="100"/>
      <c r="OM75" s="100"/>
      <c r="ON75" s="100"/>
      <c r="OO75" s="100"/>
      <c r="OP75" s="100"/>
      <c r="OQ75" s="100"/>
      <c r="OR75" s="100"/>
      <c r="OS75" s="100"/>
      <c r="OT75" s="100"/>
      <c r="OU75" s="100"/>
      <c r="OV75" s="100"/>
      <c r="OW75" s="100"/>
      <c r="OX75" s="100"/>
      <c r="OY75" s="100"/>
      <c r="OZ75" s="100"/>
      <c r="PA75" s="100"/>
      <c r="PB75" s="100"/>
      <c r="PC75" s="100"/>
      <c r="PD75" s="100"/>
      <c r="PE75" s="100"/>
      <c r="PF75" s="100"/>
      <c r="PG75" s="100"/>
      <c r="PH75" s="100"/>
      <c r="PI75" s="100"/>
      <c r="PJ75" s="100"/>
      <c r="PK75" s="100"/>
      <c r="PL75" s="100"/>
      <c r="PM75" s="100"/>
      <c r="PN75" s="100"/>
      <c r="PO75" s="100"/>
      <c r="PP75" s="100"/>
      <c r="PQ75" s="100"/>
      <c r="PR75" s="100"/>
      <c r="PS75" s="100"/>
      <c r="PT75" s="100"/>
      <c r="PU75" s="100"/>
      <c r="PV75" s="100"/>
      <c r="PW75" s="100"/>
      <c r="PX75" s="100"/>
      <c r="PY75" s="100"/>
      <c r="PZ75" s="100"/>
      <c r="QA75" s="100"/>
      <c r="QB75" s="100"/>
      <c r="QC75" s="100"/>
      <c r="QD75" s="100"/>
      <c r="QE75" s="100"/>
      <c r="QF75" s="100"/>
      <c r="QG75" s="100"/>
      <c r="QH75" s="100"/>
      <c r="QI75" s="100"/>
      <c r="QJ75" s="100"/>
      <c r="QK75" s="100"/>
      <c r="QL75" s="100"/>
      <c r="QM75" s="100"/>
      <c r="QN75" s="100"/>
      <c r="QO75" s="100"/>
      <c r="QP75" s="100"/>
      <c r="QQ75" s="100"/>
      <c r="QR75" s="100"/>
      <c r="QS75" s="100"/>
      <c r="QT75" s="100"/>
      <c r="QU75" s="100"/>
      <c r="QV75" s="100"/>
      <c r="QW75" s="100"/>
      <c r="QX75" s="100"/>
      <c r="QY75" s="100"/>
      <c r="QZ75" s="100"/>
      <c r="RA75" s="100"/>
      <c r="RB75" s="100"/>
      <c r="RC75" s="100"/>
      <c r="RD75" s="100"/>
      <c r="RE75" s="100"/>
      <c r="RF75" s="100"/>
      <c r="RG75" s="100"/>
      <c r="RH75" s="100"/>
      <c r="RI75" s="100"/>
      <c r="RJ75" s="100"/>
      <c r="RK75" s="100"/>
      <c r="RL75" s="100"/>
      <c r="RM75" s="100"/>
      <c r="RN75" s="100"/>
      <c r="RO75" s="100"/>
      <c r="RP75" s="100"/>
      <c r="RQ75" s="100"/>
      <c r="RR75" s="100"/>
      <c r="RS75" s="100"/>
      <c r="RT75" s="100"/>
      <c r="RU75" s="100"/>
      <c r="RV75" s="100"/>
      <c r="RW75" s="100"/>
      <c r="RX75" s="100"/>
      <c r="RY75" s="100"/>
      <c r="RZ75" s="100"/>
      <c r="SA75" s="100"/>
      <c r="SB75" s="100"/>
      <c r="SC75" s="100"/>
      <c r="SD75" s="100"/>
      <c r="SE75" s="100"/>
      <c r="SF75" s="100"/>
      <c r="SG75" s="100"/>
      <c r="SH75" s="100"/>
      <c r="SI75" s="100"/>
      <c r="SJ75" s="100"/>
      <c r="SK75" s="100"/>
      <c r="SL75" s="100"/>
      <c r="SM75" s="100"/>
      <c r="SN75" s="100"/>
      <c r="SO75" s="100"/>
      <c r="SP75" s="100"/>
      <c r="SQ75" s="100"/>
      <c r="SR75" s="100"/>
      <c r="SS75" s="100"/>
      <c r="ST75" s="100"/>
      <c r="SU75" s="100"/>
      <c r="SV75" s="100"/>
      <c r="SW75" s="100"/>
      <c r="SX75" s="100"/>
      <c r="SY75" s="100"/>
      <c r="SZ75" s="100"/>
      <c r="TA75" s="100"/>
      <c r="TB75" s="100"/>
      <c r="TC75" s="100"/>
      <c r="TD75" s="100"/>
      <c r="TE75" s="100"/>
      <c r="TF75" s="100"/>
      <c r="TG75" s="100"/>
      <c r="TH75" s="100"/>
      <c r="TI75" s="100"/>
      <c r="TJ75" s="100"/>
      <c r="TK75" s="100"/>
      <c r="TL75" s="100"/>
      <c r="TM75" s="100"/>
      <c r="TN75" s="100"/>
      <c r="TO75" s="100"/>
      <c r="TP75" s="100"/>
      <c r="TQ75" s="100"/>
      <c r="TR75" s="100"/>
      <c r="TS75" s="100"/>
      <c r="TT75" s="100"/>
      <c r="TU75" s="100"/>
      <c r="TV75" s="100"/>
      <c r="TW75" s="100"/>
      <c r="TX75" s="100"/>
      <c r="TY75" s="100"/>
      <c r="TZ75" s="100"/>
      <c r="UA75" s="100"/>
      <c r="UB75" s="100"/>
      <c r="UC75" s="100"/>
      <c r="UD75" s="100"/>
      <c r="UE75" s="100"/>
      <c r="UF75" s="100"/>
      <c r="UG75" s="100"/>
      <c r="UH75" s="100"/>
      <c r="UI75" s="100"/>
      <c r="UJ75" s="100"/>
      <c r="UK75" s="100"/>
      <c r="UL75" s="100"/>
      <c r="UM75" s="100"/>
      <c r="UN75" s="100"/>
      <c r="UO75" s="100"/>
      <c r="UP75" s="100"/>
      <c r="UQ75" s="100"/>
      <c r="UR75" s="100"/>
      <c r="US75" s="100"/>
      <c r="UT75" s="100"/>
      <c r="UU75" s="100"/>
      <c r="UV75" s="100"/>
      <c r="UW75" s="100"/>
      <c r="UX75" s="100"/>
      <c r="UY75" s="100"/>
      <c r="UZ75" s="100"/>
      <c r="VA75" s="100"/>
      <c r="VB75" s="100"/>
      <c r="VC75" s="100"/>
      <c r="VD75" s="100"/>
      <c r="VE75" s="100"/>
      <c r="VF75" s="100"/>
      <c r="VG75" s="100"/>
      <c r="VH75" s="100"/>
      <c r="VI75" s="100"/>
      <c r="VJ75" s="100"/>
      <c r="VK75" s="100"/>
      <c r="VL75" s="100"/>
      <c r="VM75" s="100"/>
      <c r="VN75" s="100"/>
      <c r="VO75" s="100"/>
      <c r="VP75" s="100"/>
      <c r="VQ75" s="100"/>
      <c r="VR75" s="100"/>
      <c r="VS75" s="100"/>
      <c r="VT75" s="100"/>
      <c r="VU75" s="100"/>
      <c r="VV75" s="100"/>
      <c r="VW75" s="100"/>
      <c r="VX75" s="100"/>
      <c r="VY75" s="100"/>
      <c r="VZ75" s="100"/>
      <c r="WA75" s="100"/>
      <c r="WB75" s="100"/>
      <c r="WC75" s="100"/>
      <c r="WD75" s="100"/>
      <c r="WE75" s="100"/>
      <c r="WF75" s="100"/>
      <c r="WG75" s="100"/>
      <c r="WH75" s="100"/>
      <c r="WI75" s="100"/>
      <c r="WJ75" s="100"/>
      <c r="WK75" s="100"/>
      <c r="WL75" s="100"/>
      <c r="WM75" s="100"/>
      <c r="WN75" s="100"/>
      <c r="WO75" s="100"/>
      <c r="WP75" s="100"/>
      <c r="WQ75" s="100"/>
      <c r="WR75" s="100"/>
      <c r="WS75" s="100"/>
      <c r="WT75" s="100"/>
      <c r="WU75" s="100"/>
      <c r="WV75" s="100"/>
      <c r="WW75" s="100"/>
      <c r="WX75" s="100"/>
      <c r="WY75" s="100"/>
      <c r="WZ75" s="100"/>
      <c r="XA75" s="100"/>
      <c r="XB75" s="100"/>
      <c r="XC75" s="100"/>
      <c r="XD75" s="100"/>
      <c r="XE75" s="100"/>
      <c r="XF75" s="100"/>
      <c r="XG75" s="100"/>
      <c r="XH75" s="100"/>
      <c r="XI75" s="100"/>
      <c r="XJ75" s="100"/>
      <c r="XK75" s="100"/>
      <c r="XL75" s="100"/>
      <c r="XM75" s="100"/>
      <c r="XN75" s="100"/>
      <c r="XO75" s="100"/>
      <c r="XP75" s="100"/>
      <c r="XQ75" s="100"/>
      <c r="XR75" s="100"/>
      <c r="XS75" s="100"/>
      <c r="XT75" s="100"/>
      <c r="XU75" s="100"/>
      <c r="XV75" s="100"/>
      <c r="XW75" s="100"/>
      <c r="XX75" s="100"/>
      <c r="XY75" s="100"/>
      <c r="XZ75" s="100"/>
      <c r="YA75" s="100"/>
      <c r="YB75" s="100"/>
      <c r="YC75" s="100"/>
      <c r="YD75" s="100"/>
      <c r="YE75" s="100"/>
      <c r="YF75" s="100"/>
      <c r="YG75" s="100"/>
      <c r="YH75" s="100"/>
      <c r="YI75" s="100"/>
      <c r="YJ75" s="100"/>
      <c r="YK75" s="100"/>
      <c r="YL75" s="100"/>
      <c r="YM75" s="100"/>
      <c r="YN75" s="100"/>
      <c r="YO75" s="100"/>
      <c r="YP75" s="100"/>
      <c r="YQ75" s="100"/>
      <c r="YR75" s="100"/>
      <c r="YS75" s="100"/>
      <c r="YT75" s="100"/>
      <c r="YU75" s="100"/>
      <c r="YV75" s="100"/>
      <c r="YW75" s="100"/>
      <c r="YX75" s="100"/>
      <c r="YY75" s="100"/>
      <c r="YZ75" s="100"/>
      <c r="ZA75" s="100"/>
      <c r="ZB75" s="100"/>
      <c r="ZC75" s="100"/>
      <c r="ZD75" s="100"/>
      <c r="ZE75" s="100"/>
      <c r="ZF75" s="100"/>
      <c r="ZG75" s="100"/>
      <c r="ZH75" s="100"/>
      <c r="ZI75" s="100"/>
      <c r="ZJ75" s="100"/>
      <c r="ZK75" s="100"/>
      <c r="ZL75" s="100"/>
      <c r="ZM75" s="100"/>
      <c r="ZN75" s="100"/>
      <c r="ZO75" s="100"/>
      <c r="ZP75" s="100"/>
      <c r="ZQ75" s="100"/>
      <c r="ZR75" s="100"/>
      <c r="ZS75" s="100"/>
      <c r="ZT75" s="100"/>
      <c r="ZU75" s="100"/>
      <c r="ZV75" s="100"/>
      <c r="ZW75" s="100"/>
      <c r="ZX75" s="100"/>
      <c r="ZY75" s="100"/>
      <c r="ZZ75" s="100"/>
    </row>
    <row r="76" spans="1:702" ht="15.95" customHeight="1" x14ac:dyDescent="0.25">
      <c r="A76" s="92">
        <v>75205</v>
      </c>
      <c r="B76" s="92" t="s">
        <v>369</v>
      </c>
      <c r="C76" s="121" t="s">
        <v>354</v>
      </c>
      <c r="D76" s="92">
        <v>7</v>
      </c>
      <c r="E76" s="92">
        <v>3</v>
      </c>
      <c r="F76" s="92" t="s">
        <v>341</v>
      </c>
      <c r="G76" s="92">
        <v>912</v>
      </c>
      <c r="H76" s="92">
        <v>11461</v>
      </c>
      <c r="I76" s="92" t="s">
        <v>370</v>
      </c>
      <c r="J76" s="92">
        <v>3</v>
      </c>
      <c r="K76" s="92" t="s">
        <v>12</v>
      </c>
      <c r="L76" s="93">
        <v>20000</v>
      </c>
      <c r="M76" s="93">
        <v>15000</v>
      </c>
      <c r="N76" s="93">
        <v>0</v>
      </c>
      <c r="O76" s="93">
        <v>15000</v>
      </c>
      <c r="P76" s="93">
        <v>8745.2800000000007</v>
      </c>
      <c r="Q76" s="93">
        <v>-6254.7199999999993</v>
      </c>
      <c r="R76" s="94">
        <v>0.57999999999999996</v>
      </c>
      <c r="S76" s="93">
        <v>0</v>
      </c>
      <c r="T76" s="93">
        <v>0</v>
      </c>
      <c r="U76" s="94">
        <v>0</v>
      </c>
      <c r="V76" s="93">
        <v>0</v>
      </c>
      <c r="W76" s="93">
        <v>0</v>
      </c>
      <c r="X76" s="94">
        <v>0</v>
      </c>
      <c r="Y76" s="93">
        <v>0</v>
      </c>
      <c r="Z76" s="93">
        <v>0</v>
      </c>
      <c r="AA76" s="94">
        <v>0</v>
      </c>
      <c r="AB76" s="93">
        <v>0</v>
      </c>
      <c r="AC76" s="93">
        <v>0</v>
      </c>
      <c r="AD76" s="94">
        <v>0</v>
      </c>
      <c r="AE76" s="93">
        <v>0</v>
      </c>
      <c r="AF76" s="93">
        <v>0</v>
      </c>
      <c r="AG76" s="94">
        <v>0</v>
      </c>
      <c r="AH76" s="93">
        <v>0</v>
      </c>
      <c r="AI76" s="93">
        <v>0</v>
      </c>
      <c r="AJ76" s="94">
        <v>0</v>
      </c>
      <c r="AK76" s="93">
        <v>0</v>
      </c>
      <c r="AL76" s="93">
        <v>0</v>
      </c>
      <c r="AM76" s="94">
        <v>0</v>
      </c>
      <c r="AN76" s="93">
        <v>0</v>
      </c>
      <c r="AO76" s="93">
        <v>0</v>
      </c>
      <c r="AP76" s="94">
        <v>0</v>
      </c>
      <c r="AQ76" s="93">
        <v>0</v>
      </c>
      <c r="AR76" s="93">
        <v>0</v>
      </c>
      <c r="AS76" s="94">
        <v>0</v>
      </c>
      <c r="AT76" s="93">
        <v>0</v>
      </c>
      <c r="AU76" s="93">
        <v>0</v>
      </c>
      <c r="AV76" s="94">
        <v>0</v>
      </c>
      <c r="AW76" s="93">
        <v>0</v>
      </c>
      <c r="AX76" s="93">
        <v>0</v>
      </c>
      <c r="AY76" s="94">
        <v>0</v>
      </c>
      <c r="AZ76" s="93">
        <v>0</v>
      </c>
      <c r="BA76" s="93">
        <v>0</v>
      </c>
      <c r="BB76" s="94">
        <v>0</v>
      </c>
      <c r="BC76" s="93">
        <v>0</v>
      </c>
      <c r="BD76" s="93">
        <v>0</v>
      </c>
      <c r="BE76" s="94">
        <v>0</v>
      </c>
      <c r="BF76" s="93">
        <v>15000</v>
      </c>
      <c r="BG76" s="93">
        <v>8745.2800000000007</v>
      </c>
      <c r="BH76" s="94">
        <v>0.57999999999999996</v>
      </c>
      <c r="BI76" s="93">
        <v>0</v>
      </c>
      <c r="BJ76" s="93">
        <v>0</v>
      </c>
      <c r="BK76" s="94">
        <v>0</v>
      </c>
      <c r="BL76" s="93">
        <v>0</v>
      </c>
      <c r="BM76" s="93">
        <v>0</v>
      </c>
      <c r="BN76" s="94">
        <v>0</v>
      </c>
      <c r="BO76" s="93">
        <v>0</v>
      </c>
      <c r="BP76" s="93">
        <v>0</v>
      </c>
      <c r="BQ76" s="94">
        <v>0</v>
      </c>
      <c r="BR76" s="93">
        <v>0</v>
      </c>
      <c r="BS76" s="93">
        <v>0</v>
      </c>
      <c r="BT76" s="94">
        <v>0</v>
      </c>
      <c r="BU76" s="93">
        <v>0</v>
      </c>
      <c r="BV76" s="93">
        <v>0</v>
      </c>
      <c r="BW76" s="94">
        <v>0</v>
      </c>
      <c r="BX76" s="93">
        <v>0</v>
      </c>
      <c r="BY76" s="93">
        <v>0</v>
      </c>
      <c r="BZ76" s="94">
        <v>0</v>
      </c>
      <c r="CA76" s="93">
        <v>0</v>
      </c>
      <c r="CB76" s="93">
        <v>0</v>
      </c>
      <c r="CC76" s="94">
        <v>0</v>
      </c>
      <c r="CD76" s="93">
        <v>0</v>
      </c>
      <c r="CE76" s="93">
        <v>0</v>
      </c>
      <c r="CF76" s="94">
        <v>0</v>
      </c>
      <c r="CG76" s="93">
        <v>0</v>
      </c>
      <c r="CH76" s="93">
        <v>0</v>
      </c>
      <c r="CI76" s="94">
        <v>0</v>
      </c>
      <c r="CJ76" s="93">
        <v>0</v>
      </c>
      <c r="CK76" s="93">
        <v>0</v>
      </c>
      <c r="CL76" s="94">
        <v>0</v>
      </c>
      <c r="CM76" s="93">
        <v>0</v>
      </c>
      <c r="CN76" s="93">
        <v>0</v>
      </c>
      <c r="CO76" s="94">
        <v>0</v>
      </c>
      <c r="CP76" s="93"/>
      <c r="CQ76" s="93"/>
      <c r="CR76" s="93"/>
      <c r="CS76" s="93"/>
      <c r="CT76" s="93"/>
      <c r="CU76" s="93"/>
      <c r="CV76" s="93"/>
      <c r="CW76" s="93"/>
      <c r="CX76" s="93"/>
      <c r="CY76" s="93"/>
      <c r="CZ76" s="93"/>
      <c r="DA76" s="93"/>
      <c r="DB76" s="93"/>
      <c r="DC76" s="93"/>
      <c r="DD76" s="93"/>
      <c r="DE76" s="93"/>
      <c r="DF76" s="93"/>
      <c r="DG76" s="93"/>
      <c r="DH76" s="93"/>
      <c r="DI76" s="93"/>
      <c r="DJ76" s="93"/>
      <c r="DK76" s="93"/>
      <c r="DL76" s="93"/>
      <c r="DM76" s="93"/>
      <c r="DN76" s="93"/>
      <c r="DO76" s="93"/>
      <c r="DP76" s="93"/>
      <c r="DQ76" s="93"/>
      <c r="DR76" s="93"/>
      <c r="DS76" s="93"/>
      <c r="DT76" s="93"/>
      <c r="DU76" s="93"/>
      <c r="DV76" s="93"/>
      <c r="DW76" s="93"/>
      <c r="DX76" s="93"/>
      <c r="DY76" s="93"/>
      <c r="DZ76" s="93"/>
      <c r="EA76" s="93"/>
      <c r="EB76" s="93"/>
      <c r="EC76" s="93"/>
      <c r="ED76" s="93"/>
      <c r="EE76" s="93"/>
      <c r="EF76" s="93"/>
      <c r="EG76" s="93"/>
      <c r="EH76" s="93"/>
      <c r="EI76" s="93"/>
      <c r="EJ76" s="93"/>
      <c r="EK76" s="93"/>
      <c r="EL76" s="93"/>
      <c r="EM76" s="93"/>
      <c r="EN76" s="93"/>
      <c r="EO76" s="93"/>
      <c r="EP76" s="93"/>
      <c r="EQ76" s="93"/>
      <c r="ER76" s="93"/>
      <c r="ES76" s="93"/>
      <c r="ET76" s="93"/>
      <c r="EU76" s="93"/>
      <c r="EV76" s="93"/>
      <c r="EW76" s="93"/>
      <c r="EX76" s="93"/>
      <c r="EY76" s="93"/>
      <c r="EZ76" s="93"/>
      <c r="FA76" s="93"/>
      <c r="FB76" s="93"/>
      <c r="FC76" s="93"/>
      <c r="FD76" s="93"/>
      <c r="FE76" s="93"/>
      <c r="FF76" s="93"/>
      <c r="FG76" s="93"/>
      <c r="FH76" s="93"/>
      <c r="FI76" s="93"/>
      <c r="FJ76" s="93"/>
      <c r="FK76" s="93"/>
      <c r="FL76" s="93"/>
      <c r="FM76" s="93"/>
      <c r="FN76" s="93"/>
      <c r="FO76" s="93"/>
      <c r="FP76" s="93"/>
      <c r="FQ76" s="93"/>
      <c r="FR76" s="93"/>
      <c r="FS76" s="93"/>
      <c r="FT76" s="93"/>
      <c r="FU76" s="93"/>
      <c r="FV76" s="93"/>
      <c r="FW76" s="93"/>
      <c r="FX76" s="93"/>
      <c r="FY76" s="93"/>
      <c r="FZ76" s="93"/>
      <c r="GA76" s="93"/>
      <c r="GB76" s="93"/>
      <c r="GC76" s="93"/>
      <c r="GD76" s="93"/>
      <c r="GE76" s="93"/>
      <c r="GF76" s="93"/>
      <c r="GG76" s="93"/>
      <c r="GH76" s="93"/>
      <c r="GI76" s="93"/>
      <c r="GJ76" s="93"/>
      <c r="GK76" s="93"/>
      <c r="GL76" s="93"/>
      <c r="GM76" s="93"/>
      <c r="GN76" s="93"/>
      <c r="GO76" s="93"/>
      <c r="GP76" s="93"/>
      <c r="GQ76" s="93"/>
      <c r="GR76" s="93"/>
      <c r="GS76" s="93"/>
      <c r="GT76" s="93"/>
      <c r="GU76" s="93"/>
      <c r="GV76" s="93"/>
      <c r="GW76" s="93"/>
      <c r="GX76" s="93"/>
      <c r="GY76" s="93"/>
      <c r="GZ76" s="93"/>
      <c r="HA76" s="93"/>
      <c r="HB76" s="93"/>
      <c r="HC76" s="93"/>
      <c r="HD76" s="93"/>
      <c r="HE76" s="93"/>
      <c r="HF76" s="93"/>
      <c r="HG76" s="93"/>
      <c r="HH76" s="93"/>
      <c r="HI76" s="93"/>
      <c r="HJ76" s="93"/>
      <c r="HK76" s="93"/>
      <c r="HL76" s="93"/>
      <c r="HM76" s="93"/>
      <c r="HN76" s="93"/>
      <c r="HO76" s="93"/>
      <c r="HP76" s="93"/>
      <c r="HQ76" s="93"/>
      <c r="HR76" s="93"/>
      <c r="HS76" s="93"/>
      <c r="HT76" s="93"/>
      <c r="HU76" s="93"/>
      <c r="HV76" s="93"/>
      <c r="HW76" s="93"/>
      <c r="HX76" s="93"/>
      <c r="HY76" s="93"/>
      <c r="HZ76" s="93"/>
      <c r="IA76" s="93"/>
      <c r="IB76" s="93"/>
      <c r="IC76" s="93"/>
      <c r="ID76" s="93"/>
      <c r="IE76" s="93"/>
      <c r="IF76" s="93"/>
      <c r="IG76" s="93"/>
      <c r="IH76" s="93"/>
      <c r="II76" s="93"/>
      <c r="IJ76" s="93"/>
      <c r="IK76" s="93"/>
      <c r="IL76" s="93"/>
      <c r="IM76" s="93"/>
      <c r="IN76" s="93"/>
      <c r="IO76" s="93"/>
      <c r="IP76" s="93"/>
      <c r="IQ76" s="93"/>
      <c r="IR76" s="93"/>
      <c r="IS76" s="93"/>
      <c r="IT76" s="93"/>
      <c r="IU76" s="93"/>
      <c r="IV76" s="93"/>
      <c r="IW76" s="93"/>
      <c r="IX76" s="93"/>
      <c r="IY76" s="93"/>
      <c r="IZ76" s="93"/>
      <c r="JA76" s="93"/>
      <c r="JB76" s="93"/>
      <c r="JC76" s="93"/>
      <c r="JD76" s="93"/>
      <c r="JE76" s="93"/>
      <c r="JF76" s="93"/>
      <c r="JG76" s="93"/>
      <c r="JH76" s="93"/>
      <c r="JI76" s="93"/>
      <c r="JJ76" s="93"/>
      <c r="JK76" s="93"/>
      <c r="JL76" s="93"/>
      <c r="JM76" s="93"/>
      <c r="JN76" s="93"/>
      <c r="JO76" s="93"/>
      <c r="JP76" s="93"/>
      <c r="JQ76" s="93"/>
      <c r="JR76" s="93"/>
      <c r="JS76" s="93"/>
      <c r="JT76" s="93"/>
      <c r="JU76" s="93"/>
      <c r="JV76" s="93"/>
      <c r="JW76" s="93"/>
      <c r="JX76" s="93"/>
      <c r="JY76" s="93"/>
      <c r="JZ76" s="93"/>
      <c r="KA76" s="93"/>
      <c r="KB76" s="93"/>
      <c r="KC76" s="93"/>
      <c r="KD76" s="93"/>
      <c r="KE76" s="93"/>
      <c r="KF76" s="93"/>
      <c r="KG76" s="93"/>
      <c r="KH76" s="93"/>
      <c r="KI76" s="93"/>
      <c r="KJ76" s="93"/>
      <c r="KK76" s="93"/>
      <c r="KL76" s="93"/>
      <c r="KM76" s="93"/>
      <c r="KN76" s="93"/>
      <c r="KO76" s="93"/>
      <c r="KP76" s="93"/>
      <c r="KQ76" s="93"/>
      <c r="KR76" s="93"/>
      <c r="KS76" s="93"/>
      <c r="KT76" s="93"/>
      <c r="KU76" s="93"/>
      <c r="KV76" s="93"/>
      <c r="KW76" s="93"/>
      <c r="KX76" s="93"/>
      <c r="KY76" s="93"/>
      <c r="KZ76" s="93"/>
      <c r="LA76" s="93"/>
      <c r="LB76" s="93"/>
      <c r="LC76" s="93"/>
      <c r="LD76" s="93"/>
      <c r="LE76" s="93"/>
      <c r="LF76" s="93"/>
      <c r="LG76" s="93"/>
      <c r="LH76" s="93"/>
      <c r="LI76" s="93"/>
      <c r="LJ76" s="93"/>
      <c r="LK76" s="93"/>
      <c r="LL76" s="93"/>
      <c r="LM76" s="93"/>
      <c r="LN76" s="93"/>
      <c r="LO76" s="93"/>
      <c r="LP76" s="93"/>
      <c r="LQ76" s="93"/>
      <c r="LR76" s="93"/>
      <c r="LS76" s="93"/>
      <c r="LT76" s="93"/>
      <c r="LU76" s="93"/>
      <c r="LV76" s="93"/>
      <c r="LW76" s="93"/>
      <c r="LX76" s="93"/>
      <c r="LY76" s="93"/>
      <c r="LZ76" s="93"/>
      <c r="MA76" s="93"/>
      <c r="MB76" s="93"/>
      <c r="MC76" s="93"/>
      <c r="MD76" s="93"/>
      <c r="ME76" s="93"/>
      <c r="MF76" s="93"/>
      <c r="MG76" s="93"/>
      <c r="MH76" s="93"/>
      <c r="MI76" s="93"/>
      <c r="MJ76" s="93"/>
      <c r="MK76" s="93"/>
      <c r="ML76" s="93"/>
      <c r="MM76" s="93"/>
      <c r="MN76" s="93"/>
      <c r="MO76" s="93"/>
      <c r="MP76" s="93"/>
      <c r="MQ76" s="93"/>
      <c r="MR76" s="93"/>
      <c r="MS76" s="93"/>
      <c r="MT76" s="93"/>
      <c r="MU76" s="93"/>
      <c r="MV76" s="93"/>
      <c r="MW76" s="93"/>
      <c r="MX76" s="93"/>
      <c r="MY76" s="93"/>
      <c r="MZ76" s="93"/>
      <c r="NA76" s="93"/>
      <c r="NB76" s="93"/>
      <c r="NC76" s="93"/>
      <c r="ND76" s="93"/>
      <c r="NE76" s="93"/>
      <c r="NF76" s="93"/>
      <c r="NG76" s="93"/>
      <c r="NH76" s="93"/>
      <c r="NI76" s="93"/>
      <c r="NJ76" s="93"/>
      <c r="NK76" s="93"/>
      <c r="NL76" s="93"/>
      <c r="NM76" s="93"/>
      <c r="NN76" s="93"/>
      <c r="NO76" s="93"/>
      <c r="NP76" s="93"/>
      <c r="NQ76" s="93"/>
      <c r="NR76" s="93"/>
      <c r="NS76" s="93"/>
      <c r="NT76" s="93"/>
      <c r="NU76" s="93"/>
      <c r="NV76" s="93"/>
      <c r="NW76" s="93"/>
      <c r="NX76" s="93"/>
      <c r="NY76" s="93"/>
      <c r="NZ76" s="93"/>
      <c r="OA76" s="93"/>
      <c r="OB76" s="93"/>
      <c r="OC76" s="93"/>
      <c r="OD76" s="93"/>
      <c r="OE76" s="93"/>
      <c r="OF76" s="93"/>
      <c r="OG76" s="93"/>
      <c r="OH76" s="93"/>
      <c r="OI76" s="93"/>
      <c r="OJ76" s="93"/>
      <c r="OK76" s="93"/>
      <c r="OL76" s="93"/>
      <c r="OM76" s="93"/>
      <c r="ON76" s="93"/>
      <c r="OO76" s="93"/>
      <c r="OP76" s="93"/>
      <c r="OQ76" s="93"/>
      <c r="OR76" s="93"/>
      <c r="OS76" s="93"/>
      <c r="OT76" s="93"/>
      <c r="OU76" s="93"/>
      <c r="OV76" s="93"/>
      <c r="OW76" s="93"/>
      <c r="OX76" s="93"/>
      <c r="OY76" s="93"/>
      <c r="OZ76" s="93"/>
      <c r="PA76" s="93"/>
      <c r="PB76" s="93"/>
      <c r="PC76" s="93"/>
      <c r="PD76" s="93"/>
      <c r="PE76" s="93"/>
      <c r="PF76" s="93"/>
      <c r="PG76" s="93"/>
      <c r="PH76" s="93"/>
      <c r="PI76" s="93"/>
      <c r="PJ76" s="93"/>
      <c r="PK76" s="93"/>
      <c r="PL76" s="93"/>
      <c r="PM76" s="93"/>
      <c r="PN76" s="93"/>
      <c r="PO76" s="93"/>
      <c r="PP76" s="93"/>
      <c r="PQ76" s="93"/>
      <c r="PR76" s="93"/>
      <c r="PS76" s="93"/>
      <c r="PT76" s="93"/>
      <c r="PU76" s="93"/>
      <c r="PV76" s="93"/>
      <c r="PW76" s="93"/>
      <c r="PX76" s="93"/>
      <c r="PY76" s="93"/>
      <c r="PZ76" s="93"/>
      <c r="QA76" s="93"/>
      <c r="QB76" s="93"/>
      <c r="QC76" s="93"/>
      <c r="QD76" s="93"/>
      <c r="QE76" s="93"/>
      <c r="QF76" s="93"/>
      <c r="QG76" s="93"/>
      <c r="QH76" s="93"/>
      <c r="QI76" s="93"/>
      <c r="QJ76" s="93"/>
      <c r="QK76" s="93"/>
      <c r="QL76" s="93"/>
      <c r="QM76" s="93"/>
      <c r="QN76" s="93"/>
      <c r="QO76" s="93"/>
      <c r="QP76" s="93"/>
      <c r="QQ76" s="93"/>
      <c r="QR76" s="93"/>
      <c r="QS76" s="93"/>
      <c r="QT76" s="93"/>
      <c r="QU76" s="93"/>
      <c r="QV76" s="93"/>
      <c r="QW76" s="93"/>
      <c r="QX76" s="93"/>
      <c r="QY76" s="93"/>
      <c r="QZ76" s="93"/>
      <c r="RA76" s="93"/>
      <c r="RB76" s="93"/>
      <c r="RC76" s="93"/>
      <c r="RD76" s="93"/>
      <c r="RE76" s="93"/>
      <c r="RF76" s="93"/>
      <c r="RG76" s="93"/>
      <c r="RH76" s="93"/>
      <c r="RI76" s="93"/>
      <c r="RJ76" s="93"/>
      <c r="RK76" s="93"/>
      <c r="RL76" s="93"/>
      <c r="RM76" s="93"/>
      <c r="RN76" s="93"/>
      <c r="RO76" s="93"/>
      <c r="RP76" s="93"/>
      <c r="RQ76" s="93"/>
      <c r="RR76" s="93"/>
      <c r="RS76" s="93"/>
      <c r="RT76" s="93"/>
      <c r="RU76" s="93"/>
      <c r="RV76" s="93"/>
      <c r="RW76" s="93"/>
      <c r="RX76" s="93"/>
      <c r="RY76" s="93"/>
      <c r="RZ76" s="93"/>
      <c r="SA76" s="93"/>
      <c r="SB76" s="93"/>
      <c r="SC76" s="93"/>
      <c r="SD76" s="93"/>
      <c r="SE76" s="93"/>
      <c r="SF76" s="93"/>
      <c r="SG76" s="93"/>
      <c r="SH76" s="93"/>
      <c r="SI76" s="93"/>
      <c r="SJ76" s="93"/>
      <c r="SK76" s="93"/>
      <c r="SL76" s="93"/>
      <c r="SM76" s="93"/>
      <c r="SN76" s="93"/>
      <c r="SO76" s="93"/>
      <c r="SP76" s="93"/>
      <c r="SQ76" s="93"/>
      <c r="SR76" s="93"/>
      <c r="SS76" s="93"/>
      <c r="ST76" s="93"/>
      <c r="SU76" s="93"/>
      <c r="SV76" s="93"/>
      <c r="SW76" s="93"/>
      <c r="SX76" s="93"/>
      <c r="SY76" s="93"/>
      <c r="SZ76" s="93"/>
      <c r="TA76" s="93"/>
      <c r="TB76" s="93"/>
      <c r="TC76" s="93"/>
      <c r="TD76" s="93"/>
      <c r="TE76" s="93"/>
      <c r="TF76" s="93"/>
      <c r="TG76" s="93"/>
      <c r="TH76" s="93"/>
      <c r="TI76" s="93"/>
      <c r="TJ76" s="93"/>
      <c r="TK76" s="93"/>
      <c r="TL76" s="93"/>
      <c r="TM76" s="93"/>
      <c r="TN76" s="93"/>
      <c r="TO76" s="93"/>
      <c r="TP76" s="93"/>
      <c r="TQ76" s="93"/>
      <c r="TR76" s="93"/>
      <c r="TS76" s="93"/>
      <c r="TT76" s="93"/>
      <c r="TU76" s="93"/>
      <c r="TV76" s="93"/>
      <c r="TW76" s="93"/>
      <c r="TX76" s="93"/>
      <c r="TY76" s="93"/>
      <c r="TZ76" s="93"/>
      <c r="UA76" s="93"/>
      <c r="UB76" s="93"/>
      <c r="UC76" s="93"/>
      <c r="UD76" s="93"/>
      <c r="UE76" s="93"/>
      <c r="UF76" s="93"/>
      <c r="UG76" s="93"/>
      <c r="UH76" s="93"/>
      <c r="UI76" s="93"/>
      <c r="UJ76" s="93"/>
      <c r="UK76" s="93"/>
      <c r="UL76" s="93"/>
      <c r="UM76" s="93"/>
      <c r="UN76" s="93"/>
      <c r="UO76" s="93"/>
      <c r="UP76" s="93"/>
      <c r="UQ76" s="93"/>
      <c r="UR76" s="93"/>
      <c r="US76" s="93"/>
      <c r="UT76" s="93"/>
      <c r="UU76" s="93"/>
      <c r="UV76" s="93"/>
      <c r="UW76" s="93"/>
      <c r="UX76" s="93"/>
      <c r="UY76" s="93"/>
      <c r="UZ76" s="93"/>
      <c r="VA76" s="93"/>
      <c r="VB76" s="93"/>
      <c r="VC76" s="93"/>
      <c r="VD76" s="93"/>
      <c r="VE76" s="93"/>
      <c r="VF76" s="93"/>
      <c r="VG76" s="93"/>
      <c r="VH76" s="93"/>
      <c r="VI76" s="93"/>
      <c r="VJ76" s="93"/>
      <c r="VK76" s="93"/>
      <c r="VL76" s="93"/>
      <c r="VM76" s="93"/>
      <c r="VN76" s="93"/>
      <c r="VO76" s="93"/>
      <c r="VP76" s="93"/>
      <c r="VQ76" s="93"/>
      <c r="VR76" s="93"/>
      <c r="VS76" s="93"/>
      <c r="VT76" s="93"/>
      <c r="VU76" s="93"/>
      <c r="VV76" s="93"/>
      <c r="VW76" s="93"/>
      <c r="VX76" s="93"/>
      <c r="VY76" s="93"/>
      <c r="VZ76" s="93"/>
      <c r="WA76" s="93"/>
      <c r="WB76" s="93"/>
      <c r="WC76" s="93"/>
      <c r="WD76" s="93"/>
      <c r="WE76" s="93"/>
      <c r="WF76" s="93"/>
      <c r="WG76" s="93"/>
      <c r="WH76" s="93"/>
      <c r="WI76" s="93"/>
      <c r="WJ76" s="93"/>
      <c r="WK76" s="93"/>
      <c r="WL76" s="93"/>
      <c r="WM76" s="93"/>
      <c r="WN76" s="93"/>
      <c r="WO76" s="93"/>
      <c r="WP76" s="93"/>
      <c r="WQ76" s="93"/>
      <c r="WR76" s="93"/>
      <c r="WS76" s="93"/>
      <c r="WT76" s="93"/>
      <c r="WU76" s="93"/>
      <c r="WV76" s="93"/>
      <c r="WW76" s="93"/>
      <c r="WX76" s="93"/>
      <c r="WY76" s="93"/>
      <c r="WZ76" s="93"/>
      <c r="XA76" s="93"/>
      <c r="XB76" s="93"/>
      <c r="XC76" s="93"/>
      <c r="XD76" s="93"/>
      <c r="XE76" s="93"/>
      <c r="XF76" s="93"/>
      <c r="XG76" s="93"/>
      <c r="XH76" s="93"/>
      <c r="XI76" s="93"/>
      <c r="XJ76" s="93"/>
      <c r="XK76" s="93"/>
      <c r="XL76" s="93"/>
      <c r="XM76" s="93"/>
      <c r="XN76" s="93"/>
      <c r="XO76" s="93"/>
      <c r="XP76" s="93"/>
      <c r="XQ76" s="93"/>
      <c r="XR76" s="93"/>
      <c r="XS76" s="93"/>
      <c r="XT76" s="93"/>
      <c r="XU76" s="93"/>
      <c r="XV76" s="93"/>
      <c r="XW76" s="93"/>
      <c r="XX76" s="93"/>
      <c r="XY76" s="93"/>
      <c r="XZ76" s="93"/>
      <c r="YA76" s="93"/>
      <c r="YB76" s="93"/>
      <c r="YC76" s="93"/>
      <c r="YD76" s="93"/>
      <c r="YE76" s="93"/>
      <c r="YF76" s="93"/>
      <c r="YG76" s="93"/>
      <c r="YH76" s="93"/>
      <c r="YI76" s="93"/>
      <c r="YJ76" s="93"/>
      <c r="YK76" s="93"/>
      <c r="YL76" s="93"/>
      <c r="YM76" s="93"/>
      <c r="YN76" s="93"/>
      <c r="YO76" s="93"/>
      <c r="YP76" s="93"/>
      <c r="YQ76" s="93"/>
      <c r="YR76" s="93"/>
      <c r="YS76" s="93"/>
      <c r="YT76" s="93"/>
      <c r="YU76" s="93"/>
      <c r="YV76" s="93"/>
      <c r="YW76" s="93"/>
      <c r="YX76" s="93"/>
      <c r="YY76" s="93"/>
      <c r="YZ76" s="93"/>
      <c r="ZA76" s="93"/>
      <c r="ZB76" s="93"/>
      <c r="ZC76" s="93"/>
      <c r="ZD76" s="93"/>
      <c r="ZE76" s="93"/>
      <c r="ZF76" s="93"/>
      <c r="ZG76" s="93"/>
      <c r="ZH76" s="93"/>
      <c r="ZI76" s="93"/>
      <c r="ZJ76" s="93"/>
      <c r="ZK76" s="93"/>
      <c r="ZL76" s="93"/>
      <c r="ZM76" s="93"/>
      <c r="ZN76" s="93"/>
      <c r="ZO76" s="93"/>
      <c r="ZP76" s="93"/>
      <c r="ZQ76" s="93"/>
      <c r="ZR76" s="93"/>
      <c r="ZS76" s="93"/>
      <c r="ZT76" s="93"/>
      <c r="ZU76" s="93"/>
      <c r="ZV76" s="93"/>
      <c r="ZW76" s="93"/>
      <c r="ZX76" s="93"/>
      <c r="ZY76" s="93"/>
      <c r="ZZ76" s="93"/>
    </row>
    <row r="77" spans="1:702" s="126" customFormat="1" ht="15.95" customHeight="1" x14ac:dyDescent="0.25">
      <c r="A77" s="122">
        <v>75210</v>
      </c>
      <c r="B77" s="122" t="s">
        <v>369</v>
      </c>
      <c r="C77" s="123" t="s">
        <v>354</v>
      </c>
      <c r="D77" s="122">
        <v>7</v>
      </c>
      <c r="E77" s="122">
        <v>3</v>
      </c>
      <c r="F77" s="122" t="s">
        <v>341</v>
      </c>
      <c r="G77" s="122">
        <v>912</v>
      </c>
      <c r="H77" s="122">
        <v>11461</v>
      </c>
      <c r="I77" s="122" t="s">
        <v>370</v>
      </c>
      <c r="J77" s="122">
        <v>32</v>
      </c>
      <c r="K77" s="122" t="s">
        <v>25</v>
      </c>
      <c r="L77" s="124">
        <v>20000</v>
      </c>
      <c r="M77" s="124">
        <v>15000</v>
      </c>
      <c r="N77" s="124">
        <v>0</v>
      </c>
      <c r="O77" s="124">
        <v>15000</v>
      </c>
      <c r="P77" s="124">
        <v>8745.2800000000007</v>
      </c>
      <c r="Q77" s="124">
        <v>-6254.7199999999993</v>
      </c>
      <c r="R77" s="125">
        <v>0.57999999999999996</v>
      </c>
      <c r="S77" s="124">
        <v>0</v>
      </c>
      <c r="T77" s="124">
        <v>0</v>
      </c>
      <c r="U77" s="125">
        <v>0</v>
      </c>
      <c r="V77" s="124">
        <v>0</v>
      </c>
      <c r="W77" s="124">
        <v>0</v>
      </c>
      <c r="X77" s="125">
        <v>0</v>
      </c>
      <c r="Y77" s="124">
        <v>0</v>
      </c>
      <c r="Z77" s="124">
        <v>0</v>
      </c>
      <c r="AA77" s="125">
        <v>0</v>
      </c>
      <c r="AB77" s="124">
        <v>0</v>
      </c>
      <c r="AC77" s="124">
        <v>0</v>
      </c>
      <c r="AD77" s="125">
        <v>0</v>
      </c>
      <c r="AE77" s="124">
        <v>0</v>
      </c>
      <c r="AF77" s="124">
        <v>0</v>
      </c>
      <c r="AG77" s="125">
        <v>0</v>
      </c>
      <c r="AH77" s="124">
        <v>0</v>
      </c>
      <c r="AI77" s="124">
        <v>0</v>
      </c>
      <c r="AJ77" s="125">
        <v>0</v>
      </c>
      <c r="AK77" s="124">
        <v>0</v>
      </c>
      <c r="AL77" s="124">
        <v>0</v>
      </c>
      <c r="AM77" s="125">
        <v>0</v>
      </c>
      <c r="AN77" s="124">
        <v>0</v>
      </c>
      <c r="AO77" s="124">
        <v>0</v>
      </c>
      <c r="AP77" s="125">
        <v>0</v>
      </c>
      <c r="AQ77" s="124">
        <v>0</v>
      </c>
      <c r="AR77" s="124">
        <v>0</v>
      </c>
      <c r="AS77" s="125">
        <v>0</v>
      </c>
      <c r="AT77" s="124">
        <v>0</v>
      </c>
      <c r="AU77" s="124">
        <v>0</v>
      </c>
      <c r="AV77" s="125">
        <v>0</v>
      </c>
      <c r="AW77" s="124">
        <v>0</v>
      </c>
      <c r="AX77" s="124">
        <v>0</v>
      </c>
      <c r="AY77" s="125">
        <v>0</v>
      </c>
      <c r="AZ77" s="124">
        <v>0</v>
      </c>
      <c r="BA77" s="124">
        <v>0</v>
      </c>
      <c r="BB77" s="125">
        <v>0</v>
      </c>
      <c r="BC77" s="124">
        <v>0</v>
      </c>
      <c r="BD77" s="124">
        <v>0</v>
      </c>
      <c r="BE77" s="125">
        <v>0</v>
      </c>
      <c r="BF77" s="124">
        <v>15000</v>
      </c>
      <c r="BG77" s="124">
        <v>8745.2800000000007</v>
      </c>
      <c r="BH77" s="125">
        <v>0.57999999999999996</v>
      </c>
      <c r="BI77" s="124">
        <v>0</v>
      </c>
      <c r="BJ77" s="124">
        <v>0</v>
      </c>
      <c r="BK77" s="125">
        <v>0</v>
      </c>
      <c r="BL77" s="124">
        <v>0</v>
      </c>
      <c r="BM77" s="124">
        <v>0</v>
      </c>
      <c r="BN77" s="125">
        <v>0</v>
      </c>
      <c r="BO77" s="124">
        <v>0</v>
      </c>
      <c r="BP77" s="124">
        <v>0</v>
      </c>
      <c r="BQ77" s="125">
        <v>0</v>
      </c>
      <c r="BR77" s="124">
        <v>0</v>
      </c>
      <c r="BS77" s="124">
        <v>0</v>
      </c>
      <c r="BT77" s="125">
        <v>0</v>
      </c>
      <c r="BU77" s="124">
        <v>0</v>
      </c>
      <c r="BV77" s="124">
        <v>0</v>
      </c>
      <c r="BW77" s="125">
        <v>0</v>
      </c>
      <c r="BX77" s="124">
        <v>0</v>
      </c>
      <c r="BY77" s="124">
        <v>0</v>
      </c>
      <c r="BZ77" s="125">
        <v>0</v>
      </c>
      <c r="CA77" s="124">
        <v>0</v>
      </c>
      <c r="CB77" s="124">
        <v>0</v>
      </c>
      <c r="CC77" s="125">
        <v>0</v>
      </c>
      <c r="CD77" s="124">
        <v>0</v>
      </c>
      <c r="CE77" s="124">
        <v>0</v>
      </c>
      <c r="CF77" s="125">
        <v>0</v>
      </c>
      <c r="CG77" s="124">
        <v>0</v>
      </c>
      <c r="CH77" s="124">
        <v>0</v>
      </c>
      <c r="CI77" s="125">
        <v>0</v>
      </c>
      <c r="CJ77" s="124">
        <v>0</v>
      </c>
      <c r="CK77" s="124">
        <v>0</v>
      </c>
      <c r="CL77" s="125">
        <v>0</v>
      </c>
      <c r="CM77" s="124">
        <v>0</v>
      </c>
      <c r="CN77" s="124">
        <v>0</v>
      </c>
      <c r="CO77" s="125">
        <v>0</v>
      </c>
      <c r="CP77" s="124"/>
      <c r="CQ77" s="124"/>
      <c r="CR77" s="124"/>
      <c r="CS77" s="124"/>
      <c r="CT77" s="124"/>
      <c r="CU77" s="124"/>
      <c r="CV77" s="124"/>
      <c r="CW77" s="124"/>
      <c r="CX77" s="124"/>
      <c r="CY77" s="124"/>
      <c r="CZ77" s="124"/>
      <c r="DA77" s="124"/>
      <c r="DB77" s="124"/>
      <c r="DC77" s="124"/>
      <c r="DD77" s="124"/>
      <c r="DE77" s="124"/>
      <c r="DF77" s="124"/>
      <c r="DG77" s="124"/>
      <c r="DH77" s="124"/>
      <c r="DI77" s="124"/>
      <c r="DJ77" s="124"/>
      <c r="DK77" s="124"/>
      <c r="DL77" s="124"/>
      <c r="DM77" s="124"/>
      <c r="DN77" s="124"/>
      <c r="DO77" s="124"/>
      <c r="DP77" s="124"/>
      <c r="DQ77" s="124"/>
      <c r="DR77" s="124"/>
      <c r="DS77" s="124"/>
      <c r="DT77" s="124"/>
      <c r="DU77" s="124"/>
      <c r="DV77" s="124"/>
      <c r="DW77" s="124"/>
      <c r="DX77" s="124"/>
      <c r="DY77" s="124"/>
      <c r="DZ77" s="124"/>
      <c r="EA77" s="124"/>
      <c r="EB77" s="124"/>
      <c r="EC77" s="124"/>
      <c r="ED77" s="124"/>
      <c r="EE77" s="124"/>
      <c r="EF77" s="124"/>
      <c r="EG77" s="124"/>
      <c r="EH77" s="124"/>
      <c r="EI77" s="124"/>
      <c r="EJ77" s="124"/>
      <c r="EK77" s="124"/>
      <c r="EL77" s="124"/>
      <c r="EM77" s="124"/>
      <c r="EN77" s="124"/>
      <c r="EO77" s="124"/>
      <c r="EP77" s="124"/>
      <c r="EQ77" s="124"/>
      <c r="ER77" s="124"/>
      <c r="ES77" s="124"/>
      <c r="ET77" s="124"/>
      <c r="EU77" s="124"/>
      <c r="EV77" s="124"/>
      <c r="EW77" s="124"/>
      <c r="EX77" s="124"/>
      <c r="EY77" s="124"/>
      <c r="EZ77" s="124"/>
      <c r="FA77" s="124"/>
      <c r="FB77" s="124"/>
      <c r="FC77" s="124"/>
      <c r="FD77" s="124"/>
      <c r="FE77" s="124"/>
      <c r="FF77" s="124"/>
      <c r="FG77" s="124"/>
      <c r="FH77" s="124"/>
      <c r="FI77" s="124"/>
      <c r="FJ77" s="124"/>
      <c r="FK77" s="124"/>
      <c r="FL77" s="124"/>
      <c r="FM77" s="124"/>
      <c r="FN77" s="124"/>
      <c r="FO77" s="124"/>
      <c r="FP77" s="124"/>
      <c r="FQ77" s="124"/>
      <c r="FR77" s="124"/>
      <c r="FS77" s="124"/>
      <c r="FT77" s="124"/>
      <c r="FU77" s="124"/>
      <c r="FV77" s="124"/>
      <c r="FW77" s="124"/>
      <c r="FX77" s="124"/>
      <c r="FY77" s="124"/>
      <c r="FZ77" s="124"/>
      <c r="GA77" s="124"/>
      <c r="GB77" s="124"/>
      <c r="GC77" s="124"/>
      <c r="GD77" s="124"/>
      <c r="GE77" s="124"/>
      <c r="GF77" s="124"/>
      <c r="GG77" s="124"/>
      <c r="GH77" s="124"/>
      <c r="GI77" s="124"/>
      <c r="GJ77" s="124"/>
      <c r="GK77" s="124"/>
      <c r="GL77" s="124"/>
      <c r="GM77" s="124"/>
      <c r="GN77" s="124"/>
      <c r="GO77" s="124"/>
      <c r="GP77" s="124"/>
      <c r="GQ77" s="124"/>
      <c r="GR77" s="124"/>
      <c r="GS77" s="124"/>
      <c r="GT77" s="124"/>
      <c r="GU77" s="124"/>
      <c r="GV77" s="124"/>
      <c r="GW77" s="124"/>
      <c r="GX77" s="124"/>
      <c r="GY77" s="124"/>
      <c r="GZ77" s="124"/>
      <c r="HA77" s="124"/>
      <c r="HB77" s="124"/>
      <c r="HC77" s="124"/>
      <c r="HD77" s="124"/>
      <c r="HE77" s="124"/>
      <c r="HF77" s="124"/>
      <c r="HG77" s="124"/>
      <c r="HH77" s="124"/>
      <c r="HI77" s="124"/>
      <c r="HJ77" s="124"/>
      <c r="HK77" s="124"/>
      <c r="HL77" s="124"/>
      <c r="HM77" s="124"/>
      <c r="HN77" s="124"/>
      <c r="HO77" s="124"/>
      <c r="HP77" s="124"/>
      <c r="HQ77" s="124"/>
      <c r="HR77" s="124"/>
      <c r="HS77" s="124"/>
      <c r="HT77" s="124"/>
      <c r="HU77" s="124"/>
      <c r="HV77" s="124"/>
      <c r="HW77" s="124"/>
      <c r="HX77" s="124"/>
      <c r="HY77" s="124"/>
      <c r="HZ77" s="124"/>
      <c r="IA77" s="124"/>
      <c r="IB77" s="124"/>
      <c r="IC77" s="124"/>
      <c r="ID77" s="124"/>
      <c r="IE77" s="124"/>
      <c r="IF77" s="124"/>
      <c r="IG77" s="124"/>
      <c r="IH77" s="124"/>
      <c r="II77" s="124"/>
      <c r="IJ77" s="124"/>
      <c r="IK77" s="124"/>
      <c r="IL77" s="124"/>
      <c r="IM77" s="124"/>
      <c r="IN77" s="124"/>
      <c r="IO77" s="124"/>
      <c r="IP77" s="124"/>
      <c r="IQ77" s="124"/>
      <c r="IR77" s="124"/>
      <c r="IS77" s="124"/>
      <c r="IT77" s="124"/>
      <c r="IU77" s="124"/>
      <c r="IV77" s="124"/>
      <c r="IW77" s="124"/>
      <c r="IX77" s="124"/>
      <c r="IY77" s="124"/>
      <c r="IZ77" s="124"/>
      <c r="JA77" s="124"/>
      <c r="JB77" s="124"/>
      <c r="JC77" s="124"/>
      <c r="JD77" s="124"/>
      <c r="JE77" s="124"/>
      <c r="JF77" s="124"/>
      <c r="JG77" s="124"/>
      <c r="JH77" s="124"/>
      <c r="JI77" s="124"/>
      <c r="JJ77" s="124"/>
      <c r="JK77" s="124"/>
      <c r="JL77" s="124"/>
      <c r="JM77" s="124"/>
      <c r="JN77" s="124"/>
      <c r="JO77" s="124"/>
      <c r="JP77" s="124"/>
      <c r="JQ77" s="124"/>
      <c r="JR77" s="124"/>
      <c r="JS77" s="124"/>
      <c r="JT77" s="124"/>
      <c r="JU77" s="124"/>
      <c r="JV77" s="124"/>
      <c r="JW77" s="124"/>
      <c r="JX77" s="124"/>
      <c r="JY77" s="124"/>
      <c r="JZ77" s="124"/>
      <c r="KA77" s="124"/>
      <c r="KB77" s="124"/>
      <c r="KC77" s="124"/>
      <c r="KD77" s="124"/>
      <c r="KE77" s="124"/>
      <c r="KF77" s="124"/>
      <c r="KG77" s="124"/>
      <c r="KH77" s="124"/>
      <c r="KI77" s="124"/>
      <c r="KJ77" s="124"/>
      <c r="KK77" s="124"/>
      <c r="KL77" s="124"/>
      <c r="KM77" s="124"/>
      <c r="KN77" s="124"/>
      <c r="KO77" s="124"/>
      <c r="KP77" s="124"/>
      <c r="KQ77" s="124"/>
      <c r="KR77" s="124"/>
      <c r="KS77" s="124"/>
      <c r="KT77" s="124"/>
      <c r="KU77" s="124"/>
      <c r="KV77" s="124"/>
      <c r="KW77" s="124"/>
      <c r="KX77" s="124"/>
      <c r="KY77" s="124"/>
      <c r="KZ77" s="124"/>
      <c r="LA77" s="124"/>
      <c r="LB77" s="124"/>
      <c r="LC77" s="124"/>
      <c r="LD77" s="124"/>
      <c r="LE77" s="124"/>
      <c r="LF77" s="124"/>
      <c r="LG77" s="124"/>
      <c r="LH77" s="124"/>
      <c r="LI77" s="124"/>
      <c r="LJ77" s="124"/>
      <c r="LK77" s="124"/>
      <c r="LL77" s="124"/>
      <c r="LM77" s="124"/>
      <c r="LN77" s="124"/>
      <c r="LO77" s="124"/>
      <c r="LP77" s="124"/>
      <c r="LQ77" s="124"/>
      <c r="LR77" s="124"/>
      <c r="LS77" s="124"/>
      <c r="LT77" s="124"/>
      <c r="LU77" s="124"/>
      <c r="LV77" s="124"/>
      <c r="LW77" s="124"/>
      <c r="LX77" s="124"/>
      <c r="LY77" s="124"/>
      <c r="LZ77" s="124"/>
      <c r="MA77" s="124"/>
      <c r="MB77" s="124"/>
      <c r="MC77" s="124"/>
      <c r="MD77" s="124"/>
      <c r="ME77" s="124"/>
      <c r="MF77" s="124"/>
      <c r="MG77" s="124"/>
      <c r="MH77" s="124"/>
      <c r="MI77" s="124"/>
      <c r="MJ77" s="124"/>
      <c r="MK77" s="124"/>
      <c r="ML77" s="124"/>
      <c r="MM77" s="124"/>
      <c r="MN77" s="124"/>
      <c r="MO77" s="124"/>
      <c r="MP77" s="124"/>
      <c r="MQ77" s="124"/>
      <c r="MR77" s="124"/>
      <c r="MS77" s="124"/>
      <c r="MT77" s="124"/>
      <c r="MU77" s="124"/>
      <c r="MV77" s="124"/>
      <c r="MW77" s="124"/>
      <c r="MX77" s="124"/>
      <c r="MY77" s="124"/>
      <c r="MZ77" s="124"/>
      <c r="NA77" s="124"/>
      <c r="NB77" s="124"/>
      <c r="NC77" s="124"/>
      <c r="ND77" s="124"/>
      <c r="NE77" s="124"/>
      <c r="NF77" s="124"/>
      <c r="NG77" s="124"/>
      <c r="NH77" s="124"/>
      <c r="NI77" s="124"/>
      <c r="NJ77" s="124"/>
      <c r="NK77" s="124"/>
      <c r="NL77" s="124"/>
      <c r="NM77" s="124"/>
      <c r="NN77" s="124"/>
      <c r="NO77" s="124"/>
      <c r="NP77" s="124"/>
      <c r="NQ77" s="124"/>
      <c r="NR77" s="124"/>
      <c r="NS77" s="124"/>
      <c r="NT77" s="124"/>
      <c r="NU77" s="124"/>
      <c r="NV77" s="124"/>
      <c r="NW77" s="124"/>
      <c r="NX77" s="124"/>
      <c r="NY77" s="124"/>
      <c r="NZ77" s="124"/>
      <c r="OA77" s="124"/>
      <c r="OB77" s="124"/>
      <c r="OC77" s="124"/>
      <c r="OD77" s="124"/>
      <c r="OE77" s="124"/>
      <c r="OF77" s="124"/>
      <c r="OG77" s="124"/>
      <c r="OH77" s="124"/>
      <c r="OI77" s="124"/>
      <c r="OJ77" s="124"/>
      <c r="OK77" s="124"/>
      <c r="OL77" s="124"/>
      <c r="OM77" s="124"/>
      <c r="ON77" s="124"/>
      <c r="OO77" s="124"/>
      <c r="OP77" s="124"/>
      <c r="OQ77" s="124"/>
      <c r="OR77" s="124"/>
      <c r="OS77" s="124"/>
      <c r="OT77" s="124"/>
      <c r="OU77" s="124"/>
      <c r="OV77" s="124"/>
      <c r="OW77" s="124"/>
      <c r="OX77" s="124"/>
      <c r="OY77" s="124"/>
      <c r="OZ77" s="124"/>
      <c r="PA77" s="124"/>
      <c r="PB77" s="124"/>
      <c r="PC77" s="124"/>
      <c r="PD77" s="124"/>
      <c r="PE77" s="124"/>
      <c r="PF77" s="124"/>
      <c r="PG77" s="124"/>
      <c r="PH77" s="124"/>
      <c r="PI77" s="124"/>
      <c r="PJ77" s="124"/>
      <c r="PK77" s="124"/>
      <c r="PL77" s="124"/>
      <c r="PM77" s="124"/>
      <c r="PN77" s="124"/>
      <c r="PO77" s="124"/>
      <c r="PP77" s="124"/>
      <c r="PQ77" s="124"/>
      <c r="PR77" s="124"/>
      <c r="PS77" s="124"/>
      <c r="PT77" s="124"/>
      <c r="PU77" s="124"/>
      <c r="PV77" s="124"/>
      <c r="PW77" s="124"/>
      <c r="PX77" s="124"/>
      <c r="PY77" s="124"/>
      <c r="PZ77" s="124"/>
      <c r="QA77" s="124"/>
      <c r="QB77" s="124"/>
      <c r="QC77" s="124"/>
      <c r="QD77" s="124"/>
      <c r="QE77" s="124"/>
      <c r="QF77" s="124"/>
      <c r="QG77" s="124"/>
      <c r="QH77" s="124"/>
      <c r="QI77" s="124"/>
      <c r="QJ77" s="124"/>
      <c r="QK77" s="124"/>
      <c r="QL77" s="124"/>
      <c r="QM77" s="124"/>
      <c r="QN77" s="124"/>
      <c r="QO77" s="124"/>
      <c r="QP77" s="124"/>
      <c r="QQ77" s="124"/>
      <c r="QR77" s="124"/>
      <c r="QS77" s="124"/>
      <c r="QT77" s="124"/>
      <c r="QU77" s="124"/>
      <c r="QV77" s="124"/>
      <c r="QW77" s="124"/>
      <c r="QX77" s="124"/>
      <c r="QY77" s="124"/>
      <c r="QZ77" s="124"/>
      <c r="RA77" s="124"/>
      <c r="RB77" s="124"/>
      <c r="RC77" s="124"/>
      <c r="RD77" s="124"/>
      <c r="RE77" s="124"/>
      <c r="RF77" s="124"/>
      <c r="RG77" s="124"/>
      <c r="RH77" s="124"/>
      <c r="RI77" s="124"/>
      <c r="RJ77" s="124"/>
      <c r="RK77" s="124"/>
      <c r="RL77" s="124"/>
      <c r="RM77" s="124"/>
      <c r="RN77" s="124"/>
      <c r="RO77" s="124"/>
      <c r="RP77" s="124"/>
      <c r="RQ77" s="124"/>
      <c r="RR77" s="124"/>
      <c r="RS77" s="124"/>
      <c r="RT77" s="124"/>
      <c r="RU77" s="124"/>
      <c r="RV77" s="124"/>
      <c r="RW77" s="124"/>
      <c r="RX77" s="124"/>
      <c r="RY77" s="124"/>
      <c r="RZ77" s="124"/>
      <c r="SA77" s="124"/>
      <c r="SB77" s="124"/>
      <c r="SC77" s="124"/>
      <c r="SD77" s="124"/>
      <c r="SE77" s="124"/>
      <c r="SF77" s="124"/>
      <c r="SG77" s="124"/>
      <c r="SH77" s="124"/>
      <c r="SI77" s="124"/>
      <c r="SJ77" s="124"/>
      <c r="SK77" s="124"/>
      <c r="SL77" s="124"/>
      <c r="SM77" s="124"/>
      <c r="SN77" s="124"/>
      <c r="SO77" s="124"/>
      <c r="SP77" s="124"/>
      <c r="SQ77" s="124"/>
      <c r="SR77" s="124"/>
      <c r="SS77" s="124"/>
      <c r="ST77" s="124"/>
      <c r="SU77" s="124"/>
      <c r="SV77" s="124"/>
      <c r="SW77" s="124"/>
      <c r="SX77" s="124"/>
      <c r="SY77" s="124"/>
      <c r="SZ77" s="124"/>
      <c r="TA77" s="124"/>
      <c r="TB77" s="124"/>
      <c r="TC77" s="124"/>
      <c r="TD77" s="124"/>
      <c r="TE77" s="124"/>
      <c r="TF77" s="124"/>
      <c r="TG77" s="124"/>
      <c r="TH77" s="124"/>
      <c r="TI77" s="124"/>
      <c r="TJ77" s="124"/>
      <c r="TK77" s="124"/>
      <c r="TL77" s="124"/>
      <c r="TM77" s="124"/>
      <c r="TN77" s="124"/>
      <c r="TO77" s="124"/>
      <c r="TP77" s="124"/>
      <c r="TQ77" s="124"/>
      <c r="TR77" s="124"/>
      <c r="TS77" s="124"/>
      <c r="TT77" s="124"/>
      <c r="TU77" s="124"/>
      <c r="TV77" s="124"/>
      <c r="TW77" s="124"/>
      <c r="TX77" s="124"/>
      <c r="TY77" s="124"/>
      <c r="TZ77" s="124"/>
      <c r="UA77" s="124"/>
      <c r="UB77" s="124"/>
      <c r="UC77" s="124"/>
      <c r="UD77" s="124"/>
      <c r="UE77" s="124"/>
      <c r="UF77" s="124"/>
      <c r="UG77" s="124"/>
      <c r="UH77" s="124"/>
      <c r="UI77" s="124"/>
      <c r="UJ77" s="124"/>
      <c r="UK77" s="124"/>
      <c r="UL77" s="124"/>
      <c r="UM77" s="124"/>
      <c r="UN77" s="124"/>
      <c r="UO77" s="124"/>
      <c r="UP77" s="124"/>
      <c r="UQ77" s="124"/>
      <c r="UR77" s="124"/>
      <c r="US77" s="124"/>
      <c r="UT77" s="124"/>
      <c r="UU77" s="124"/>
      <c r="UV77" s="124"/>
      <c r="UW77" s="124"/>
      <c r="UX77" s="124"/>
      <c r="UY77" s="124"/>
      <c r="UZ77" s="124"/>
      <c r="VA77" s="124"/>
      <c r="VB77" s="124"/>
      <c r="VC77" s="124"/>
      <c r="VD77" s="124"/>
      <c r="VE77" s="124"/>
      <c r="VF77" s="124"/>
      <c r="VG77" s="124"/>
      <c r="VH77" s="124"/>
      <c r="VI77" s="124"/>
      <c r="VJ77" s="124"/>
      <c r="VK77" s="124"/>
      <c r="VL77" s="124"/>
      <c r="VM77" s="124"/>
      <c r="VN77" s="124"/>
      <c r="VO77" s="124"/>
      <c r="VP77" s="124"/>
      <c r="VQ77" s="124"/>
      <c r="VR77" s="124"/>
      <c r="VS77" s="124"/>
      <c r="VT77" s="124"/>
      <c r="VU77" s="124"/>
      <c r="VV77" s="124"/>
      <c r="VW77" s="124"/>
      <c r="VX77" s="124"/>
      <c r="VY77" s="124"/>
      <c r="VZ77" s="124"/>
      <c r="WA77" s="124"/>
      <c r="WB77" s="124"/>
      <c r="WC77" s="124"/>
      <c r="WD77" s="124"/>
      <c r="WE77" s="124"/>
      <c r="WF77" s="124"/>
      <c r="WG77" s="124"/>
      <c r="WH77" s="124"/>
      <c r="WI77" s="124"/>
      <c r="WJ77" s="124"/>
      <c r="WK77" s="124"/>
      <c r="WL77" s="124"/>
      <c r="WM77" s="124"/>
      <c r="WN77" s="124"/>
      <c r="WO77" s="124"/>
      <c r="WP77" s="124"/>
      <c r="WQ77" s="124"/>
      <c r="WR77" s="124"/>
      <c r="WS77" s="124"/>
      <c r="WT77" s="124"/>
      <c r="WU77" s="124"/>
      <c r="WV77" s="124"/>
      <c r="WW77" s="124"/>
      <c r="WX77" s="124"/>
      <c r="WY77" s="124"/>
      <c r="WZ77" s="124"/>
      <c r="XA77" s="124"/>
      <c r="XB77" s="124"/>
      <c r="XC77" s="124"/>
      <c r="XD77" s="124"/>
      <c r="XE77" s="124"/>
      <c r="XF77" s="124"/>
      <c r="XG77" s="124"/>
      <c r="XH77" s="124"/>
      <c r="XI77" s="124"/>
      <c r="XJ77" s="124"/>
      <c r="XK77" s="124"/>
      <c r="XL77" s="124"/>
      <c r="XM77" s="124"/>
      <c r="XN77" s="124"/>
      <c r="XO77" s="124"/>
      <c r="XP77" s="124"/>
      <c r="XQ77" s="124"/>
      <c r="XR77" s="124"/>
      <c r="XS77" s="124"/>
      <c r="XT77" s="124"/>
      <c r="XU77" s="124"/>
      <c r="XV77" s="124"/>
      <c r="XW77" s="124"/>
      <c r="XX77" s="124"/>
      <c r="XY77" s="124"/>
      <c r="XZ77" s="124"/>
      <c r="YA77" s="124"/>
      <c r="YB77" s="124"/>
      <c r="YC77" s="124"/>
      <c r="YD77" s="124"/>
      <c r="YE77" s="124"/>
      <c r="YF77" s="124"/>
      <c r="YG77" s="124"/>
      <c r="YH77" s="124"/>
      <c r="YI77" s="124"/>
      <c r="YJ77" s="124"/>
      <c r="YK77" s="124"/>
      <c r="YL77" s="124"/>
      <c r="YM77" s="124"/>
      <c r="YN77" s="124"/>
      <c r="YO77" s="124"/>
      <c r="YP77" s="124"/>
      <c r="YQ77" s="124"/>
      <c r="YR77" s="124"/>
      <c r="YS77" s="124"/>
      <c r="YT77" s="124"/>
      <c r="YU77" s="124"/>
      <c r="YV77" s="124"/>
      <c r="YW77" s="124"/>
      <c r="YX77" s="124"/>
      <c r="YY77" s="124"/>
      <c r="YZ77" s="124"/>
      <c r="ZA77" s="124"/>
      <c r="ZB77" s="124"/>
      <c r="ZC77" s="124"/>
      <c r="ZD77" s="124"/>
      <c r="ZE77" s="124"/>
      <c r="ZF77" s="124"/>
      <c r="ZG77" s="124"/>
      <c r="ZH77" s="124"/>
      <c r="ZI77" s="124"/>
      <c r="ZJ77" s="124"/>
      <c r="ZK77" s="124"/>
      <c r="ZL77" s="124"/>
      <c r="ZM77" s="124"/>
      <c r="ZN77" s="124"/>
      <c r="ZO77" s="124"/>
      <c r="ZP77" s="124"/>
      <c r="ZQ77" s="124"/>
      <c r="ZR77" s="124"/>
      <c r="ZS77" s="124"/>
      <c r="ZT77" s="124"/>
      <c r="ZU77" s="124"/>
      <c r="ZV77" s="124"/>
      <c r="ZW77" s="124"/>
      <c r="ZX77" s="124"/>
      <c r="ZY77" s="124"/>
      <c r="ZZ77" s="124"/>
    </row>
    <row r="78" spans="1:702" ht="15.95" hidden="1" customHeight="1" x14ac:dyDescent="0.25">
      <c r="A78" s="92">
        <v>75215</v>
      </c>
      <c r="B78" s="92" t="s">
        <v>369</v>
      </c>
      <c r="C78" s="121" t="s">
        <v>354</v>
      </c>
      <c r="D78" s="92">
        <v>7</v>
      </c>
      <c r="E78" s="92">
        <v>3</v>
      </c>
      <c r="F78" s="92" t="s">
        <v>341</v>
      </c>
      <c r="G78" s="92">
        <v>912</v>
      </c>
      <c r="H78" s="92">
        <v>11461</v>
      </c>
      <c r="I78" s="92" t="s">
        <v>370</v>
      </c>
      <c r="J78" s="92">
        <v>329</v>
      </c>
      <c r="K78" s="92" t="s">
        <v>142</v>
      </c>
      <c r="L78" s="93">
        <v>20000</v>
      </c>
      <c r="M78" s="93">
        <v>15000</v>
      </c>
      <c r="N78" s="93">
        <v>0</v>
      </c>
      <c r="O78" s="93">
        <v>15000</v>
      </c>
      <c r="P78" s="93">
        <v>8745.2800000000007</v>
      </c>
      <c r="Q78" s="93">
        <v>-6254.7199999999993</v>
      </c>
      <c r="R78" s="94">
        <v>0.57999999999999996</v>
      </c>
      <c r="S78" s="93">
        <v>0</v>
      </c>
      <c r="T78" s="93">
        <v>0</v>
      </c>
      <c r="U78" s="94">
        <v>0</v>
      </c>
      <c r="V78" s="93">
        <v>0</v>
      </c>
      <c r="W78" s="93">
        <v>0</v>
      </c>
      <c r="X78" s="94">
        <v>0</v>
      </c>
      <c r="Y78" s="93">
        <v>0</v>
      </c>
      <c r="Z78" s="93">
        <v>0</v>
      </c>
      <c r="AA78" s="94">
        <v>0</v>
      </c>
      <c r="AB78" s="93">
        <v>0</v>
      </c>
      <c r="AC78" s="93">
        <v>0</v>
      </c>
      <c r="AD78" s="94">
        <v>0</v>
      </c>
      <c r="AE78" s="93">
        <v>0</v>
      </c>
      <c r="AF78" s="93">
        <v>0</v>
      </c>
      <c r="AG78" s="94">
        <v>0</v>
      </c>
      <c r="AH78" s="93">
        <v>0</v>
      </c>
      <c r="AI78" s="93">
        <v>0</v>
      </c>
      <c r="AJ78" s="94">
        <v>0</v>
      </c>
      <c r="AK78" s="93">
        <v>0</v>
      </c>
      <c r="AL78" s="93">
        <v>0</v>
      </c>
      <c r="AM78" s="94">
        <v>0</v>
      </c>
      <c r="AN78" s="93">
        <v>0</v>
      </c>
      <c r="AO78" s="93">
        <v>0</v>
      </c>
      <c r="AP78" s="94">
        <v>0</v>
      </c>
      <c r="AQ78" s="93">
        <v>0</v>
      </c>
      <c r="AR78" s="93">
        <v>0</v>
      </c>
      <c r="AS78" s="94">
        <v>0</v>
      </c>
      <c r="AT78" s="93">
        <v>0</v>
      </c>
      <c r="AU78" s="93">
        <v>0</v>
      </c>
      <c r="AV78" s="94">
        <v>0</v>
      </c>
      <c r="AW78" s="93">
        <v>0</v>
      </c>
      <c r="AX78" s="93">
        <v>0</v>
      </c>
      <c r="AY78" s="94">
        <v>0</v>
      </c>
      <c r="AZ78" s="93">
        <v>0</v>
      </c>
      <c r="BA78" s="93">
        <v>0</v>
      </c>
      <c r="BB78" s="94">
        <v>0</v>
      </c>
      <c r="BC78" s="93">
        <v>0</v>
      </c>
      <c r="BD78" s="93">
        <v>0</v>
      </c>
      <c r="BE78" s="94">
        <v>0</v>
      </c>
      <c r="BF78" s="93">
        <v>15000</v>
      </c>
      <c r="BG78" s="93">
        <v>8745.2800000000007</v>
      </c>
      <c r="BH78" s="94">
        <v>0.57999999999999996</v>
      </c>
      <c r="BI78" s="93">
        <v>0</v>
      </c>
      <c r="BJ78" s="93">
        <v>0</v>
      </c>
      <c r="BK78" s="94">
        <v>0</v>
      </c>
      <c r="BL78" s="93">
        <v>0</v>
      </c>
      <c r="BM78" s="93">
        <v>0</v>
      </c>
      <c r="BN78" s="94">
        <v>0</v>
      </c>
      <c r="BO78" s="93">
        <v>0</v>
      </c>
      <c r="BP78" s="93">
        <v>0</v>
      </c>
      <c r="BQ78" s="94">
        <v>0</v>
      </c>
      <c r="BR78" s="93">
        <v>0</v>
      </c>
      <c r="BS78" s="93">
        <v>0</v>
      </c>
      <c r="BT78" s="94">
        <v>0</v>
      </c>
      <c r="BU78" s="93">
        <v>0</v>
      </c>
      <c r="BV78" s="93">
        <v>0</v>
      </c>
      <c r="BW78" s="94">
        <v>0</v>
      </c>
      <c r="BX78" s="93">
        <v>0</v>
      </c>
      <c r="BY78" s="93">
        <v>0</v>
      </c>
      <c r="BZ78" s="94">
        <v>0</v>
      </c>
      <c r="CA78" s="93">
        <v>0</v>
      </c>
      <c r="CB78" s="93">
        <v>0</v>
      </c>
      <c r="CC78" s="94">
        <v>0</v>
      </c>
      <c r="CD78" s="93">
        <v>0</v>
      </c>
      <c r="CE78" s="93">
        <v>0</v>
      </c>
      <c r="CF78" s="94">
        <v>0</v>
      </c>
      <c r="CG78" s="93">
        <v>0</v>
      </c>
      <c r="CH78" s="93">
        <v>0</v>
      </c>
      <c r="CI78" s="94">
        <v>0</v>
      </c>
      <c r="CJ78" s="93">
        <v>0</v>
      </c>
      <c r="CK78" s="93">
        <v>0</v>
      </c>
      <c r="CL78" s="94">
        <v>0</v>
      </c>
      <c r="CM78" s="93">
        <v>0</v>
      </c>
      <c r="CN78" s="93">
        <v>0</v>
      </c>
      <c r="CO78" s="94">
        <v>0</v>
      </c>
      <c r="CP78" s="93"/>
      <c r="CQ78" s="93"/>
      <c r="CR78" s="93"/>
      <c r="CS78" s="93"/>
      <c r="CT78" s="93"/>
      <c r="CU78" s="93"/>
      <c r="CV78" s="93"/>
      <c r="CW78" s="93"/>
      <c r="CX78" s="93"/>
      <c r="CY78" s="93"/>
      <c r="CZ78" s="93"/>
      <c r="DA78" s="93"/>
      <c r="DB78" s="93"/>
      <c r="DC78" s="93"/>
      <c r="DD78" s="93"/>
      <c r="DE78" s="93"/>
      <c r="DF78" s="93"/>
      <c r="DG78" s="93"/>
      <c r="DH78" s="93"/>
      <c r="DI78" s="93"/>
      <c r="DJ78" s="93"/>
      <c r="DK78" s="93"/>
      <c r="DL78" s="93"/>
      <c r="DM78" s="93"/>
      <c r="DN78" s="93"/>
      <c r="DO78" s="93"/>
      <c r="DP78" s="93"/>
      <c r="DQ78" s="93"/>
      <c r="DR78" s="93"/>
      <c r="DS78" s="93"/>
      <c r="DT78" s="93"/>
      <c r="DU78" s="93"/>
      <c r="DV78" s="93"/>
      <c r="DW78" s="93"/>
      <c r="DX78" s="93"/>
      <c r="DY78" s="93"/>
      <c r="DZ78" s="93"/>
      <c r="EA78" s="93"/>
      <c r="EB78" s="93"/>
      <c r="EC78" s="93"/>
      <c r="ED78" s="93"/>
      <c r="EE78" s="93"/>
      <c r="EF78" s="93"/>
      <c r="EG78" s="93"/>
      <c r="EH78" s="93"/>
      <c r="EI78" s="93"/>
      <c r="EJ78" s="93"/>
      <c r="EK78" s="93"/>
      <c r="EL78" s="93"/>
      <c r="EM78" s="93"/>
      <c r="EN78" s="93"/>
      <c r="EO78" s="93"/>
      <c r="EP78" s="93"/>
      <c r="EQ78" s="93"/>
      <c r="ER78" s="93"/>
      <c r="ES78" s="93"/>
      <c r="ET78" s="93"/>
      <c r="EU78" s="93"/>
      <c r="EV78" s="93"/>
      <c r="EW78" s="93"/>
      <c r="EX78" s="93"/>
      <c r="EY78" s="93"/>
      <c r="EZ78" s="93"/>
      <c r="FA78" s="93"/>
      <c r="FB78" s="93"/>
      <c r="FC78" s="93"/>
      <c r="FD78" s="93"/>
      <c r="FE78" s="93"/>
      <c r="FF78" s="93"/>
      <c r="FG78" s="93"/>
      <c r="FH78" s="93"/>
      <c r="FI78" s="93"/>
      <c r="FJ78" s="93"/>
      <c r="FK78" s="93"/>
      <c r="FL78" s="93"/>
      <c r="FM78" s="93"/>
      <c r="FN78" s="93"/>
      <c r="FO78" s="93"/>
      <c r="FP78" s="93"/>
      <c r="FQ78" s="93"/>
      <c r="FR78" s="93"/>
      <c r="FS78" s="93"/>
      <c r="FT78" s="93"/>
      <c r="FU78" s="93"/>
      <c r="FV78" s="93"/>
      <c r="FW78" s="93"/>
      <c r="FX78" s="93"/>
      <c r="FY78" s="93"/>
      <c r="FZ78" s="93"/>
      <c r="GA78" s="93"/>
      <c r="GB78" s="93"/>
      <c r="GC78" s="93"/>
      <c r="GD78" s="93"/>
      <c r="GE78" s="93"/>
      <c r="GF78" s="93"/>
      <c r="GG78" s="93"/>
      <c r="GH78" s="93"/>
      <c r="GI78" s="93"/>
      <c r="GJ78" s="93"/>
      <c r="GK78" s="93"/>
      <c r="GL78" s="93"/>
      <c r="GM78" s="93"/>
      <c r="GN78" s="93"/>
      <c r="GO78" s="93"/>
      <c r="GP78" s="93"/>
      <c r="GQ78" s="93"/>
      <c r="GR78" s="93"/>
      <c r="GS78" s="93"/>
      <c r="GT78" s="93"/>
      <c r="GU78" s="93"/>
      <c r="GV78" s="93"/>
      <c r="GW78" s="93"/>
      <c r="GX78" s="93"/>
      <c r="GY78" s="93"/>
      <c r="GZ78" s="93"/>
      <c r="HA78" s="93"/>
      <c r="HB78" s="93"/>
      <c r="HC78" s="93"/>
      <c r="HD78" s="93"/>
      <c r="HE78" s="93"/>
      <c r="HF78" s="93"/>
      <c r="HG78" s="93"/>
      <c r="HH78" s="93"/>
      <c r="HI78" s="93"/>
      <c r="HJ78" s="93"/>
      <c r="HK78" s="93"/>
      <c r="HL78" s="93"/>
      <c r="HM78" s="93"/>
      <c r="HN78" s="93"/>
      <c r="HO78" s="93"/>
      <c r="HP78" s="93"/>
      <c r="HQ78" s="93"/>
      <c r="HR78" s="93"/>
      <c r="HS78" s="93"/>
      <c r="HT78" s="93"/>
      <c r="HU78" s="93"/>
      <c r="HV78" s="93"/>
      <c r="HW78" s="93"/>
      <c r="HX78" s="93"/>
      <c r="HY78" s="93"/>
      <c r="HZ78" s="93"/>
      <c r="IA78" s="93"/>
      <c r="IB78" s="93"/>
      <c r="IC78" s="93"/>
      <c r="ID78" s="93"/>
      <c r="IE78" s="93"/>
      <c r="IF78" s="93"/>
      <c r="IG78" s="93"/>
      <c r="IH78" s="93"/>
      <c r="II78" s="93"/>
      <c r="IJ78" s="93"/>
      <c r="IK78" s="93"/>
      <c r="IL78" s="93"/>
      <c r="IM78" s="93"/>
      <c r="IN78" s="93"/>
      <c r="IO78" s="93"/>
      <c r="IP78" s="93"/>
      <c r="IQ78" s="93"/>
      <c r="IR78" s="93"/>
      <c r="IS78" s="93"/>
      <c r="IT78" s="93"/>
      <c r="IU78" s="93"/>
      <c r="IV78" s="93"/>
      <c r="IW78" s="93"/>
      <c r="IX78" s="93"/>
      <c r="IY78" s="93"/>
      <c r="IZ78" s="93"/>
      <c r="JA78" s="93"/>
      <c r="JB78" s="93"/>
      <c r="JC78" s="93"/>
      <c r="JD78" s="93"/>
      <c r="JE78" s="93"/>
      <c r="JF78" s="93"/>
      <c r="JG78" s="93"/>
      <c r="JH78" s="93"/>
      <c r="JI78" s="93"/>
      <c r="JJ78" s="93"/>
      <c r="JK78" s="93"/>
      <c r="JL78" s="93"/>
      <c r="JM78" s="93"/>
      <c r="JN78" s="93"/>
      <c r="JO78" s="93"/>
      <c r="JP78" s="93"/>
      <c r="JQ78" s="93"/>
      <c r="JR78" s="93"/>
      <c r="JS78" s="93"/>
      <c r="JT78" s="93"/>
      <c r="JU78" s="93"/>
      <c r="JV78" s="93"/>
      <c r="JW78" s="93"/>
      <c r="JX78" s="93"/>
      <c r="JY78" s="93"/>
      <c r="JZ78" s="93"/>
      <c r="KA78" s="93"/>
      <c r="KB78" s="93"/>
      <c r="KC78" s="93"/>
      <c r="KD78" s="93"/>
      <c r="KE78" s="93"/>
      <c r="KF78" s="93"/>
      <c r="KG78" s="93"/>
      <c r="KH78" s="93"/>
      <c r="KI78" s="93"/>
      <c r="KJ78" s="93"/>
      <c r="KK78" s="93"/>
      <c r="KL78" s="93"/>
      <c r="KM78" s="93"/>
      <c r="KN78" s="93"/>
      <c r="KO78" s="93"/>
      <c r="KP78" s="93"/>
      <c r="KQ78" s="93"/>
      <c r="KR78" s="93"/>
      <c r="KS78" s="93"/>
      <c r="KT78" s="93"/>
      <c r="KU78" s="93"/>
      <c r="KV78" s="93"/>
      <c r="KW78" s="93"/>
      <c r="KX78" s="93"/>
      <c r="KY78" s="93"/>
      <c r="KZ78" s="93"/>
      <c r="LA78" s="93"/>
      <c r="LB78" s="93"/>
      <c r="LC78" s="93"/>
      <c r="LD78" s="93"/>
      <c r="LE78" s="93"/>
      <c r="LF78" s="93"/>
      <c r="LG78" s="93"/>
      <c r="LH78" s="93"/>
      <c r="LI78" s="93"/>
      <c r="LJ78" s="93"/>
      <c r="LK78" s="93"/>
      <c r="LL78" s="93"/>
      <c r="LM78" s="93"/>
      <c r="LN78" s="93"/>
      <c r="LO78" s="93"/>
      <c r="LP78" s="93"/>
      <c r="LQ78" s="93"/>
      <c r="LR78" s="93"/>
      <c r="LS78" s="93"/>
      <c r="LT78" s="93"/>
      <c r="LU78" s="93"/>
      <c r="LV78" s="93"/>
      <c r="LW78" s="93"/>
      <c r="LX78" s="93"/>
      <c r="LY78" s="93"/>
      <c r="LZ78" s="93"/>
      <c r="MA78" s="93"/>
      <c r="MB78" s="93"/>
      <c r="MC78" s="93"/>
      <c r="MD78" s="93"/>
      <c r="ME78" s="93"/>
      <c r="MF78" s="93"/>
      <c r="MG78" s="93"/>
      <c r="MH78" s="93"/>
      <c r="MI78" s="93"/>
      <c r="MJ78" s="93"/>
      <c r="MK78" s="93"/>
      <c r="ML78" s="93"/>
      <c r="MM78" s="93"/>
      <c r="MN78" s="93"/>
      <c r="MO78" s="93"/>
      <c r="MP78" s="93"/>
      <c r="MQ78" s="93"/>
      <c r="MR78" s="93"/>
      <c r="MS78" s="93"/>
      <c r="MT78" s="93"/>
      <c r="MU78" s="93"/>
      <c r="MV78" s="93"/>
      <c r="MW78" s="93"/>
      <c r="MX78" s="93"/>
      <c r="MY78" s="93"/>
      <c r="MZ78" s="93"/>
      <c r="NA78" s="93"/>
      <c r="NB78" s="93"/>
      <c r="NC78" s="93"/>
      <c r="ND78" s="93"/>
      <c r="NE78" s="93"/>
      <c r="NF78" s="93"/>
      <c r="NG78" s="93"/>
      <c r="NH78" s="93"/>
      <c r="NI78" s="93"/>
      <c r="NJ78" s="93"/>
      <c r="NK78" s="93"/>
      <c r="NL78" s="93"/>
      <c r="NM78" s="93"/>
      <c r="NN78" s="93"/>
      <c r="NO78" s="93"/>
      <c r="NP78" s="93"/>
      <c r="NQ78" s="93"/>
      <c r="NR78" s="93"/>
      <c r="NS78" s="93"/>
      <c r="NT78" s="93"/>
      <c r="NU78" s="93"/>
      <c r="NV78" s="93"/>
      <c r="NW78" s="93"/>
      <c r="NX78" s="93"/>
      <c r="NY78" s="93"/>
      <c r="NZ78" s="93"/>
      <c r="OA78" s="93"/>
      <c r="OB78" s="93"/>
      <c r="OC78" s="93"/>
      <c r="OD78" s="93"/>
      <c r="OE78" s="93"/>
      <c r="OF78" s="93"/>
      <c r="OG78" s="93"/>
      <c r="OH78" s="93"/>
      <c r="OI78" s="93"/>
      <c r="OJ78" s="93"/>
      <c r="OK78" s="93"/>
      <c r="OL78" s="93"/>
      <c r="OM78" s="93"/>
      <c r="ON78" s="93"/>
      <c r="OO78" s="93"/>
      <c r="OP78" s="93"/>
      <c r="OQ78" s="93"/>
      <c r="OR78" s="93"/>
      <c r="OS78" s="93"/>
      <c r="OT78" s="93"/>
      <c r="OU78" s="93"/>
      <c r="OV78" s="93"/>
      <c r="OW78" s="93"/>
      <c r="OX78" s="93"/>
      <c r="OY78" s="93"/>
      <c r="OZ78" s="93"/>
      <c r="PA78" s="93"/>
      <c r="PB78" s="93"/>
      <c r="PC78" s="93"/>
      <c r="PD78" s="93"/>
      <c r="PE78" s="93"/>
      <c r="PF78" s="93"/>
      <c r="PG78" s="93"/>
      <c r="PH78" s="93"/>
      <c r="PI78" s="93"/>
      <c r="PJ78" s="93"/>
      <c r="PK78" s="93"/>
      <c r="PL78" s="93"/>
      <c r="PM78" s="93"/>
      <c r="PN78" s="93"/>
      <c r="PO78" s="93"/>
      <c r="PP78" s="93"/>
      <c r="PQ78" s="93"/>
      <c r="PR78" s="93"/>
      <c r="PS78" s="93"/>
      <c r="PT78" s="93"/>
      <c r="PU78" s="93"/>
      <c r="PV78" s="93"/>
      <c r="PW78" s="93"/>
      <c r="PX78" s="93"/>
      <c r="PY78" s="93"/>
      <c r="PZ78" s="93"/>
      <c r="QA78" s="93"/>
      <c r="QB78" s="93"/>
      <c r="QC78" s="93"/>
      <c r="QD78" s="93"/>
      <c r="QE78" s="93"/>
      <c r="QF78" s="93"/>
      <c r="QG78" s="93"/>
      <c r="QH78" s="93"/>
      <c r="QI78" s="93"/>
      <c r="QJ78" s="93"/>
      <c r="QK78" s="93"/>
      <c r="QL78" s="93"/>
      <c r="QM78" s="93"/>
      <c r="QN78" s="93"/>
      <c r="QO78" s="93"/>
      <c r="QP78" s="93"/>
      <c r="QQ78" s="93"/>
      <c r="QR78" s="93"/>
      <c r="QS78" s="93"/>
      <c r="QT78" s="93"/>
      <c r="QU78" s="93"/>
      <c r="QV78" s="93"/>
      <c r="QW78" s="93"/>
      <c r="QX78" s="93"/>
      <c r="QY78" s="93"/>
      <c r="QZ78" s="93"/>
      <c r="RA78" s="93"/>
      <c r="RB78" s="93"/>
      <c r="RC78" s="93"/>
      <c r="RD78" s="93"/>
      <c r="RE78" s="93"/>
      <c r="RF78" s="93"/>
      <c r="RG78" s="93"/>
      <c r="RH78" s="93"/>
      <c r="RI78" s="93"/>
      <c r="RJ78" s="93"/>
      <c r="RK78" s="93"/>
      <c r="RL78" s="93"/>
      <c r="RM78" s="93"/>
      <c r="RN78" s="93"/>
      <c r="RO78" s="93"/>
      <c r="RP78" s="93"/>
      <c r="RQ78" s="93"/>
      <c r="RR78" s="93"/>
      <c r="RS78" s="93"/>
      <c r="RT78" s="93"/>
      <c r="RU78" s="93"/>
      <c r="RV78" s="93"/>
      <c r="RW78" s="93"/>
      <c r="RX78" s="93"/>
      <c r="RY78" s="93"/>
      <c r="RZ78" s="93"/>
      <c r="SA78" s="93"/>
      <c r="SB78" s="93"/>
      <c r="SC78" s="93"/>
      <c r="SD78" s="93"/>
      <c r="SE78" s="93"/>
      <c r="SF78" s="93"/>
      <c r="SG78" s="93"/>
      <c r="SH78" s="93"/>
      <c r="SI78" s="93"/>
      <c r="SJ78" s="93"/>
      <c r="SK78" s="93"/>
      <c r="SL78" s="93"/>
      <c r="SM78" s="93"/>
      <c r="SN78" s="93"/>
      <c r="SO78" s="93"/>
      <c r="SP78" s="93"/>
      <c r="SQ78" s="93"/>
      <c r="SR78" s="93"/>
      <c r="SS78" s="93"/>
      <c r="ST78" s="93"/>
      <c r="SU78" s="93"/>
      <c r="SV78" s="93"/>
      <c r="SW78" s="93"/>
      <c r="SX78" s="93"/>
      <c r="SY78" s="93"/>
      <c r="SZ78" s="93"/>
      <c r="TA78" s="93"/>
      <c r="TB78" s="93"/>
      <c r="TC78" s="93"/>
      <c r="TD78" s="93"/>
      <c r="TE78" s="93"/>
      <c r="TF78" s="93"/>
      <c r="TG78" s="93"/>
      <c r="TH78" s="93"/>
      <c r="TI78" s="93"/>
      <c r="TJ78" s="93"/>
      <c r="TK78" s="93"/>
      <c r="TL78" s="93"/>
      <c r="TM78" s="93"/>
      <c r="TN78" s="93"/>
      <c r="TO78" s="93"/>
      <c r="TP78" s="93"/>
      <c r="TQ78" s="93"/>
      <c r="TR78" s="93"/>
      <c r="TS78" s="93"/>
      <c r="TT78" s="93"/>
      <c r="TU78" s="93"/>
      <c r="TV78" s="93"/>
      <c r="TW78" s="93"/>
      <c r="TX78" s="93"/>
      <c r="TY78" s="93"/>
      <c r="TZ78" s="93"/>
      <c r="UA78" s="93"/>
      <c r="UB78" s="93"/>
      <c r="UC78" s="93"/>
      <c r="UD78" s="93"/>
      <c r="UE78" s="93"/>
      <c r="UF78" s="93"/>
      <c r="UG78" s="93"/>
      <c r="UH78" s="93"/>
      <c r="UI78" s="93"/>
      <c r="UJ78" s="93"/>
      <c r="UK78" s="93"/>
      <c r="UL78" s="93"/>
      <c r="UM78" s="93"/>
      <c r="UN78" s="93"/>
      <c r="UO78" s="93"/>
      <c r="UP78" s="93"/>
      <c r="UQ78" s="93"/>
      <c r="UR78" s="93"/>
      <c r="US78" s="93"/>
      <c r="UT78" s="93"/>
      <c r="UU78" s="93"/>
      <c r="UV78" s="93"/>
      <c r="UW78" s="93"/>
      <c r="UX78" s="93"/>
      <c r="UY78" s="93"/>
      <c r="UZ78" s="93"/>
      <c r="VA78" s="93"/>
      <c r="VB78" s="93"/>
      <c r="VC78" s="93"/>
      <c r="VD78" s="93"/>
      <c r="VE78" s="93"/>
      <c r="VF78" s="93"/>
      <c r="VG78" s="93"/>
      <c r="VH78" s="93"/>
      <c r="VI78" s="93"/>
      <c r="VJ78" s="93"/>
      <c r="VK78" s="93"/>
      <c r="VL78" s="93"/>
      <c r="VM78" s="93"/>
      <c r="VN78" s="93"/>
      <c r="VO78" s="93"/>
      <c r="VP78" s="93"/>
      <c r="VQ78" s="93"/>
      <c r="VR78" s="93"/>
      <c r="VS78" s="93"/>
      <c r="VT78" s="93"/>
      <c r="VU78" s="93"/>
      <c r="VV78" s="93"/>
      <c r="VW78" s="93"/>
      <c r="VX78" s="93"/>
      <c r="VY78" s="93"/>
      <c r="VZ78" s="93"/>
      <c r="WA78" s="93"/>
      <c r="WB78" s="93"/>
      <c r="WC78" s="93"/>
      <c r="WD78" s="93"/>
      <c r="WE78" s="93"/>
      <c r="WF78" s="93"/>
      <c r="WG78" s="93"/>
      <c r="WH78" s="93"/>
      <c r="WI78" s="93"/>
      <c r="WJ78" s="93"/>
      <c r="WK78" s="93"/>
      <c r="WL78" s="93"/>
      <c r="WM78" s="93"/>
      <c r="WN78" s="93"/>
      <c r="WO78" s="93"/>
      <c r="WP78" s="93"/>
      <c r="WQ78" s="93"/>
      <c r="WR78" s="93"/>
      <c r="WS78" s="93"/>
      <c r="WT78" s="93"/>
      <c r="WU78" s="93"/>
      <c r="WV78" s="93"/>
      <c r="WW78" s="93"/>
      <c r="WX78" s="93"/>
      <c r="WY78" s="93"/>
      <c r="WZ78" s="93"/>
      <c r="XA78" s="93"/>
      <c r="XB78" s="93"/>
      <c r="XC78" s="93"/>
      <c r="XD78" s="93"/>
      <c r="XE78" s="93"/>
      <c r="XF78" s="93"/>
      <c r="XG78" s="93"/>
      <c r="XH78" s="93"/>
      <c r="XI78" s="93"/>
      <c r="XJ78" s="93"/>
      <c r="XK78" s="93"/>
      <c r="XL78" s="93"/>
      <c r="XM78" s="93"/>
      <c r="XN78" s="93"/>
      <c r="XO78" s="93"/>
      <c r="XP78" s="93"/>
      <c r="XQ78" s="93"/>
      <c r="XR78" s="93"/>
      <c r="XS78" s="93"/>
      <c r="XT78" s="93"/>
      <c r="XU78" s="93"/>
      <c r="XV78" s="93"/>
      <c r="XW78" s="93"/>
      <c r="XX78" s="93"/>
      <c r="XY78" s="93"/>
      <c r="XZ78" s="93"/>
      <c r="YA78" s="93"/>
      <c r="YB78" s="93"/>
      <c r="YC78" s="93"/>
      <c r="YD78" s="93"/>
      <c r="YE78" s="93"/>
      <c r="YF78" s="93"/>
      <c r="YG78" s="93"/>
      <c r="YH78" s="93"/>
      <c r="YI78" s="93"/>
      <c r="YJ78" s="93"/>
      <c r="YK78" s="93"/>
      <c r="YL78" s="93"/>
      <c r="YM78" s="93"/>
      <c r="YN78" s="93"/>
      <c r="YO78" s="93"/>
      <c r="YP78" s="93"/>
      <c r="YQ78" s="93"/>
      <c r="YR78" s="93"/>
      <c r="YS78" s="93"/>
      <c r="YT78" s="93"/>
      <c r="YU78" s="93"/>
      <c r="YV78" s="93"/>
      <c r="YW78" s="93"/>
      <c r="YX78" s="93"/>
      <c r="YY78" s="93"/>
      <c r="YZ78" s="93"/>
      <c r="ZA78" s="93"/>
      <c r="ZB78" s="93"/>
      <c r="ZC78" s="93"/>
      <c r="ZD78" s="93"/>
      <c r="ZE78" s="93"/>
      <c r="ZF78" s="93"/>
      <c r="ZG78" s="93"/>
      <c r="ZH78" s="93"/>
      <c r="ZI78" s="93"/>
      <c r="ZJ78" s="93"/>
      <c r="ZK78" s="93"/>
      <c r="ZL78" s="93"/>
      <c r="ZM78" s="93"/>
      <c r="ZN78" s="93"/>
      <c r="ZO78" s="93"/>
      <c r="ZP78" s="93"/>
      <c r="ZQ78" s="93"/>
      <c r="ZR78" s="93"/>
      <c r="ZS78" s="93"/>
      <c r="ZT78" s="93"/>
      <c r="ZU78" s="93"/>
      <c r="ZV78" s="93"/>
      <c r="ZW78" s="93"/>
      <c r="ZX78" s="93"/>
      <c r="ZY78" s="93"/>
      <c r="ZZ78" s="93"/>
    </row>
    <row r="79" spans="1:702" s="89" customFormat="1" ht="15.95" hidden="1" customHeight="1" x14ac:dyDescent="0.25">
      <c r="A79" s="116">
        <v>75225</v>
      </c>
      <c r="B79" s="116" t="s">
        <v>372</v>
      </c>
      <c r="C79" s="117" t="s">
        <v>373</v>
      </c>
      <c r="D79" s="118">
        <v>7</v>
      </c>
      <c r="E79" s="118">
        <v>3</v>
      </c>
      <c r="F79" s="118" t="s">
        <v>341</v>
      </c>
      <c r="G79" s="118">
        <v>912</v>
      </c>
      <c r="H79" s="118">
        <v>11461</v>
      </c>
      <c r="I79" s="118" t="s">
        <v>374</v>
      </c>
      <c r="J79" s="118" t="s">
        <v>319</v>
      </c>
      <c r="K79" s="118" t="s">
        <v>375</v>
      </c>
      <c r="L79" s="119">
        <v>518850</v>
      </c>
      <c r="M79" s="119">
        <v>483705</v>
      </c>
      <c r="N79" s="119">
        <v>0</v>
      </c>
      <c r="O79" s="119">
        <v>483705</v>
      </c>
      <c r="P79" s="119">
        <v>319985.78999999998</v>
      </c>
      <c r="Q79" s="119">
        <v>-163719.21000000002</v>
      </c>
      <c r="R79" s="120">
        <v>0.66</v>
      </c>
      <c r="S79" s="119">
        <v>0</v>
      </c>
      <c r="T79" s="119">
        <v>0</v>
      </c>
      <c r="U79" s="120">
        <v>0</v>
      </c>
      <c r="V79" s="119">
        <v>0</v>
      </c>
      <c r="W79" s="119">
        <v>0</v>
      </c>
      <c r="X79" s="120">
        <v>0</v>
      </c>
      <c r="Y79" s="119">
        <v>0</v>
      </c>
      <c r="Z79" s="119">
        <v>0</v>
      </c>
      <c r="AA79" s="120">
        <v>0</v>
      </c>
      <c r="AB79" s="119">
        <v>0</v>
      </c>
      <c r="AC79" s="119">
        <v>0</v>
      </c>
      <c r="AD79" s="120">
        <v>0</v>
      </c>
      <c r="AE79" s="119">
        <v>0</v>
      </c>
      <c r="AF79" s="119">
        <v>0</v>
      </c>
      <c r="AG79" s="120">
        <v>0</v>
      </c>
      <c r="AH79" s="119">
        <v>0</v>
      </c>
      <c r="AI79" s="119">
        <v>0</v>
      </c>
      <c r="AJ79" s="120">
        <v>0</v>
      </c>
      <c r="AK79" s="119">
        <v>0</v>
      </c>
      <c r="AL79" s="119">
        <v>0</v>
      </c>
      <c r="AM79" s="120">
        <v>0</v>
      </c>
      <c r="AN79" s="119">
        <v>0</v>
      </c>
      <c r="AO79" s="119">
        <v>0</v>
      </c>
      <c r="AP79" s="120">
        <v>0</v>
      </c>
      <c r="AQ79" s="119">
        <v>0</v>
      </c>
      <c r="AR79" s="119">
        <v>0</v>
      </c>
      <c r="AS79" s="120">
        <v>0</v>
      </c>
      <c r="AT79" s="119">
        <v>0</v>
      </c>
      <c r="AU79" s="119">
        <v>0</v>
      </c>
      <c r="AV79" s="120">
        <v>0</v>
      </c>
      <c r="AW79" s="119">
        <v>0</v>
      </c>
      <c r="AX79" s="119">
        <v>0</v>
      </c>
      <c r="AY79" s="120">
        <v>0</v>
      </c>
      <c r="AZ79" s="119">
        <v>0</v>
      </c>
      <c r="BA79" s="119">
        <v>0</v>
      </c>
      <c r="BB79" s="120">
        <v>0</v>
      </c>
      <c r="BC79" s="119">
        <v>0</v>
      </c>
      <c r="BD79" s="119">
        <v>0</v>
      </c>
      <c r="BE79" s="120">
        <v>0</v>
      </c>
      <c r="BF79" s="119">
        <v>23000</v>
      </c>
      <c r="BG79" s="119">
        <v>15741.34</v>
      </c>
      <c r="BH79" s="120">
        <v>0.68</v>
      </c>
      <c r="BI79" s="119">
        <v>0</v>
      </c>
      <c r="BJ79" s="119">
        <v>0</v>
      </c>
      <c r="BK79" s="120">
        <v>0</v>
      </c>
      <c r="BL79" s="119">
        <v>318000</v>
      </c>
      <c r="BM79" s="119">
        <v>254557.23</v>
      </c>
      <c r="BN79" s="120">
        <v>0.8</v>
      </c>
      <c r="BO79" s="119">
        <v>0</v>
      </c>
      <c r="BP79" s="119">
        <v>0</v>
      </c>
      <c r="BQ79" s="120">
        <v>0</v>
      </c>
      <c r="BR79" s="119">
        <v>0</v>
      </c>
      <c r="BS79" s="119">
        <v>0</v>
      </c>
      <c r="BT79" s="120">
        <v>0</v>
      </c>
      <c r="BU79" s="119">
        <v>11005</v>
      </c>
      <c r="BV79" s="119">
        <v>4693.37</v>
      </c>
      <c r="BW79" s="120">
        <v>0.43</v>
      </c>
      <c r="BX79" s="119">
        <v>0</v>
      </c>
      <c r="BY79" s="119">
        <v>0</v>
      </c>
      <c r="BZ79" s="120">
        <v>0</v>
      </c>
      <c r="CA79" s="119">
        <v>0</v>
      </c>
      <c r="CB79" s="119">
        <v>0</v>
      </c>
      <c r="CC79" s="120">
        <v>0</v>
      </c>
      <c r="CD79" s="119">
        <v>22000</v>
      </c>
      <c r="CE79" s="119">
        <v>2878</v>
      </c>
      <c r="CF79" s="120">
        <v>0.13</v>
      </c>
      <c r="CG79" s="119">
        <v>0</v>
      </c>
      <c r="CH79" s="119">
        <v>0</v>
      </c>
      <c r="CI79" s="120">
        <v>0</v>
      </c>
      <c r="CJ79" s="119">
        <v>0</v>
      </c>
      <c r="CK79" s="119">
        <v>0</v>
      </c>
      <c r="CL79" s="120">
        <v>0</v>
      </c>
      <c r="CM79" s="119">
        <v>109700</v>
      </c>
      <c r="CN79" s="119">
        <v>42115.85</v>
      </c>
      <c r="CO79" s="120">
        <v>0.38</v>
      </c>
      <c r="CP79" s="100"/>
      <c r="CQ79" s="100"/>
      <c r="CR79" s="100"/>
      <c r="CS79" s="100"/>
      <c r="CT79" s="100"/>
      <c r="CU79" s="100"/>
      <c r="CV79" s="100"/>
      <c r="CW79" s="100"/>
      <c r="CX79" s="100"/>
      <c r="CY79" s="100"/>
      <c r="CZ79" s="100"/>
      <c r="DA79" s="100"/>
      <c r="DB79" s="100"/>
      <c r="DC79" s="100"/>
      <c r="DD79" s="100"/>
      <c r="DE79" s="100"/>
      <c r="DF79" s="100"/>
      <c r="DG79" s="100"/>
      <c r="DH79" s="100"/>
      <c r="DI79" s="100"/>
      <c r="DJ79" s="100"/>
      <c r="DK79" s="100"/>
      <c r="DL79" s="100"/>
      <c r="DM79" s="100"/>
      <c r="DN79" s="100"/>
      <c r="DO79" s="100"/>
      <c r="DP79" s="100"/>
      <c r="DQ79" s="100"/>
      <c r="DR79" s="100"/>
      <c r="DS79" s="100"/>
      <c r="DT79" s="100"/>
      <c r="DU79" s="100"/>
      <c r="DV79" s="100"/>
      <c r="DW79" s="100"/>
      <c r="DX79" s="100"/>
      <c r="DY79" s="100"/>
      <c r="DZ79" s="100"/>
      <c r="EA79" s="100"/>
      <c r="EB79" s="100"/>
      <c r="EC79" s="100"/>
      <c r="ED79" s="100"/>
      <c r="EE79" s="100"/>
      <c r="EF79" s="100"/>
      <c r="EG79" s="100"/>
      <c r="EH79" s="100"/>
      <c r="EI79" s="100"/>
      <c r="EJ79" s="100"/>
      <c r="EK79" s="100"/>
      <c r="EL79" s="100"/>
      <c r="EM79" s="100"/>
      <c r="EN79" s="100"/>
      <c r="EO79" s="100"/>
      <c r="EP79" s="100"/>
      <c r="EQ79" s="100"/>
      <c r="ER79" s="100"/>
      <c r="ES79" s="100"/>
      <c r="ET79" s="100"/>
      <c r="EU79" s="100"/>
      <c r="EV79" s="100"/>
      <c r="EW79" s="100"/>
      <c r="EX79" s="100"/>
      <c r="EY79" s="100"/>
      <c r="EZ79" s="100"/>
      <c r="FA79" s="100"/>
      <c r="FB79" s="100"/>
      <c r="FC79" s="100"/>
      <c r="FD79" s="100"/>
      <c r="FE79" s="100"/>
      <c r="FF79" s="100"/>
      <c r="FG79" s="100"/>
      <c r="FH79" s="100"/>
      <c r="FI79" s="100"/>
      <c r="FJ79" s="100"/>
      <c r="FK79" s="100"/>
      <c r="FL79" s="100"/>
      <c r="FM79" s="100"/>
      <c r="FN79" s="100"/>
      <c r="FO79" s="100"/>
      <c r="FP79" s="100"/>
      <c r="FQ79" s="100"/>
      <c r="FR79" s="100"/>
      <c r="FS79" s="100"/>
      <c r="FT79" s="100"/>
      <c r="FU79" s="100"/>
      <c r="FV79" s="100"/>
      <c r="FW79" s="100"/>
      <c r="FX79" s="100"/>
      <c r="FY79" s="100"/>
      <c r="FZ79" s="100"/>
      <c r="GA79" s="100"/>
      <c r="GB79" s="100"/>
      <c r="GC79" s="100"/>
      <c r="GD79" s="100"/>
      <c r="GE79" s="100"/>
      <c r="GF79" s="100"/>
      <c r="GG79" s="100"/>
      <c r="GH79" s="100"/>
      <c r="GI79" s="100"/>
      <c r="GJ79" s="100"/>
      <c r="GK79" s="100"/>
      <c r="GL79" s="100"/>
      <c r="GM79" s="100"/>
      <c r="GN79" s="100"/>
      <c r="GO79" s="100"/>
      <c r="GP79" s="100"/>
      <c r="GQ79" s="100"/>
      <c r="GR79" s="100"/>
      <c r="GS79" s="100"/>
      <c r="GT79" s="100"/>
      <c r="GU79" s="100"/>
      <c r="GV79" s="100"/>
      <c r="GW79" s="100"/>
      <c r="GX79" s="100"/>
      <c r="GY79" s="100"/>
      <c r="GZ79" s="100"/>
      <c r="HA79" s="100"/>
      <c r="HB79" s="100"/>
      <c r="HC79" s="100"/>
      <c r="HD79" s="100"/>
      <c r="HE79" s="100"/>
      <c r="HF79" s="100"/>
      <c r="HG79" s="100"/>
      <c r="HH79" s="100"/>
      <c r="HI79" s="100"/>
      <c r="HJ79" s="100"/>
      <c r="HK79" s="100"/>
      <c r="HL79" s="100"/>
      <c r="HM79" s="100"/>
      <c r="HN79" s="100"/>
      <c r="HO79" s="100"/>
      <c r="HP79" s="100"/>
      <c r="HQ79" s="100"/>
      <c r="HR79" s="100"/>
      <c r="HS79" s="100"/>
      <c r="HT79" s="100"/>
      <c r="HU79" s="100"/>
      <c r="HV79" s="100"/>
      <c r="HW79" s="100"/>
      <c r="HX79" s="100"/>
      <c r="HY79" s="100"/>
      <c r="HZ79" s="100"/>
      <c r="IA79" s="100"/>
      <c r="IB79" s="100"/>
      <c r="IC79" s="100"/>
      <c r="ID79" s="100"/>
      <c r="IE79" s="100"/>
      <c r="IF79" s="100"/>
      <c r="IG79" s="100"/>
      <c r="IH79" s="100"/>
      <c r="II79" s="100"/>
      <c r="IJ79" s="100"/>
      <c r="IK79" s="100"/>
      <c r="IL79" s="100"/>
      <c r="IM79" s="100"/>
      <c r="IN79" s="100"/>
      <c r="IO79" s="100"/>
      <c r="IP79" s="100"/>
      <c r="IQ79" s="100"/>
      <c r="IR79" s="100"/>
      <c r="IS79" s="100"/>
      <c r="IT79" s="100"/>
      <c r="IU79" s="100"/>
      <c r="IV79" s="100"/>
      <c r="IW79" s="100"/>
      <c r="IX79" s="100"/>
      <c r="IY79" s="100"/>
      <c r="IZ79" s="100"/>
      <c r="JA79" s="100"/>
      <c r="JB79" s="100"/>
      <c r="JC79" s="100"/>
      <c r="JD79" s="100"/>
      <c r="JE79" s="100"/>
      <c r="JF79" s="100"/>
      <c r="JG79" s="100"/>
      <c r="JH79" s="100"/>
      <c r="JI79" s="100"/>
      <c r="JJ79" s="100"/>
      <c r="JK79" s="100"/>
      <c r="JL79" s="100"/>
      <c r="JM79" s="100"/>
      <c r="JN79" s="100"/>
      <c r="JO79" s="100"/>
      <c r="JP79" s="100"/>
      <c r="JQ79" s="100"/>
      <c r="JR79" s="100"/>
      <c r="JS79" s="100"/>
      <c r="JT79" s="100"/>
      <c r="JU79" s="100"/>
      <c r="JV79" s="100"/>
      <c r="JW79" s="100"/>
      <c r="JX79" s="100"/>
      <c r="JY79" s="100"/>
      <c r="JZ79" s="100"/>
      <c r="KA79" s="100"/>
      <c r="KB79" s="100"/>
      <c r="KC79" s="100"/>
      <c r="KD79" s="100"/>
      <c r="KE79" s="100"/>
      <c r="KF79" s="100"/>
      <c r="KG79" s="100"/>
      <c r="KH79" s="100"/>
      <c r="KI79" s="100"/>
      <c r="KJ79" s="100"/>
      <c r="KK79" s="100"/>
      <c r="KL79" s="100"/>
      <c r="KM79" s="100"/>
      <c r="KN79" s="100"/>
      <c r="KO79" s="100"/>
      <c r="KP79" s="100"/>
      <c r="KQ79" s="100"/>
      <c r="KR79" s="100"/>
      <c r="KS79" s="100"/>
      <c r="KT79" s="100"/>
      <c r="KU79" s="100"/>
      <c r="KV79" s="100"/>
      <c r="KW79" s="100"/>
      <c r="KX79" s="100"/>
      <c r="KY79" s="100"/>
      <c r="KZ79" s="100"/>
      <c r="LA79" s="100"/>
      <c r="LB79" s="100"/>
      <c r="LC79" s="100"/>
      <c r="LD79" s="100"/>
      <c r="LE79" s="100"/>
      <c r="LF79" s="100"/>
      <c r="LG79" s="100"/>
      <c r="LH79" s="100"/>
      <c r="LI79" s="100"/>
      <c r="LJ79" s="100"/>
      <c r="LK79" s="100"/>
      <c r="LL79" s="100"/>
      <c r="LM79" s="100"/>
      <c r="LN79" s="100"/>
      <c r="LO79" s="100"/>
      <c r="LP79" s="100"/>
      <c r="LQ79" s="100"/>
      <c r="LR79" s="100"/>
      <c r="LS79" s="100"/>
      <c r="LT79" s="100"/>
      <c r="LU79" s="100"/>
      <c r="LV79" s="100"/>
      <c r="LW79" s="100"/>
      <c r="LX79" s="100"/>
      <c r="LY79" s="100"/>
      <c r="LZ79" s="100"/>
      <c r="MA79" s="100"/>
      <c r="MB79" s="100"/>
      <c r="MC79" s="100"/>
      <c r="MD79" s="100"/>
      <c r="ME79" s="100"/>
      <c r="MF79" s="100"/>
      <c r="MG79" s="100"/>
      <c r="MH79" s="100"/>
      <c r="MI79" s="100"/>
      <c r="MJ79" s="100"/>
      <c r="MK79" s="100"/>
      <c r="ML79" s="100"/>
      <c r="MM79" s="100"/>
      <c r="MN79" s="100"/>
      <c r="MO79" s="100"/>
      <c r="MP79" s="100"/>
      <c r="MQ79" s="100"/>
      <c r="MR79" s="100"/>
      <c r="MS79" s="100"/>
      <c r="MT79" s="100"/>
      <c r="MU79" s="100"/>
      <c r="MV79" s="100"/>
      <c r="MW79" s="100"/>
      <c r="MX79" s="100"/>
      <c r="MY79" s="100"/>
      <c r="MZ79" s="100"/>
      <c r="NA79" s="100"/>
      <c r="NB79" s="100"/>
      <c r="NC79" s="100"/>
      <c r="ND79" s="100"/>
      <c r="NE79" s="100"/>
      <c r="NF79" s="100"/>
      <c r="NG79" s="100"/>
      <c r="NH79" s="100"/>
      <c r="NI79" s="100"/>
      <c r="NJ79" s="100"/>
      <c r="NK79" s="100"/>
      <c r="NL79" s="100"/>
      <c r="NM79" s="100"/>
      <c r="NN79" s="100"/>
      <c r="NO79" s="100"/>
      <c r="NP79" s="100"/>
      <c r="NQ79" s="100"/>
      <c r="NR79" s="100"/>
      <c r="NS79" s="100"/>
      <c r="NT79" s="100"/>
      <c r="NU79" s="100"/>
      <c r="NV79" s="100"/>
      <c r="NW79" s="100"/>
      <c r="NX79" s="100"/>
      <c r="NY79" s="100"/>
      <c r="NZ79" s="100"/>
      <c r="OA79" s="100"/>
      <c r="OB79" s="100"/>
      <c r="OC79" s="100"/>
      <c r="OD79" s="100"/>
      <c r="OE79" s="100"/>
      <c r="OF79" s="100"/>
      <c r="OG79" s="100"/>
      <c r="OH79" s="100"/>
      <c r="OI79" s="100"/>
      <c r="OJ79" s="100"/>
      <c r="OK79" s="100"/>
      <c r="OL79" s="100"/>
      <c r="OM79" s="100"/>
      <c r="ON79" s="100"/>
      <c r="OO79" s="100"/>
      <c r="OP79" s="100"/>
      <c r="OQ79" s="100"/>
      <c r="OR79" s="100"/>
      <c r="OS79" s="100"/>
      <c r="OT79" s="100"/>
      <c r="OU79" s="100"/>
      <c r="OV79" s="100"/>
      <c r="OW79" s="100"/>
      <c r="OX79" s="100"/>
      <c r="OY79" s="100"/>
      <c r="OZ79" s="100"/>
      <c r="PA79" s="100"/>
      <c r="PB79" s="100"/>
      <c r="PC79" s="100"/>
      <c r="PD79" s="100"/>
      <c r="PE79" s="100"/>
      <c r="PF79" s="100"/>
      <c r="PG79" s="100"/>
      <c r="PH79" s="100"/>
      <c r="PI79" s="100"/>
      <c r="PJ79" s="100"/>
      <c r="PK79" s="100"/>
      <c r="PL79" s="100"/>
      <c r="PM79" s="100"/>
      <c r="PN79" s="100"/>
      <c r="PO79" s="100"/>
      <c r="PP79" s="100"/>
      <c r="PQ79" s="100"/>
      <c r="PR79" s="100"/>
      <c r="PS79" s="100"/>
      <c r="PT79" s="100"/>
      <c r="PU79" s="100"/>
      <c r="PV79" s="100"/>
      <c r="PW79" s="100"/>
      <c r="PX79" s="100"/>
      <c r="PY79" s="100"/>
      <c r="PZ79" s="100"/>
      <c r="QA79" s="100"/>
      <c r="QB79" s="100"/>
      <c r="QC79" s="100"/>
      <c r="QD79" s="100"/>
      <c r="QE79" s="100"/>
      <c r="QF79" s="100"/>
      <c r="QG79" s="100"/>
      <c r="QH79" s="100"/>
      <c r="QI79" s="100"/>
      <c r="QJ79" s="100"/>
      <c r="QK79" s="100"/>
      <c r="QL79" s="100"/>
      <c r="QM79" s="100"/>
      <c r="QN79" s="100"/>
      <c r="QO79" s="100"/>
      <c r="QP79" s="100"/>
      <c r="QQ79" s="100"/>
      <c r="QR79" s="100"/>
      <c r="QS79" s="100"/>
      <c r="QT79" s="100"/>
      <c r="QU79" s="100"/>
      <c r="QV79" s="100"/>
      <c r="QW79" s="100"/>
      <c r="QX79" s="100"/>
      <c r="QY79" s="100"/>
      <c r="QZ79" s="100"/>
      <c r="RA79" s="100"/>
      <c r="RB79" s="100"/>
      <c r="RC79" s="100"/>
      <c r="RD79" s="100"/>
      <c r="RE79" s="100"/>
      <c r="RF79" s="100"/>
      <c r="RG79" s="100"/>
      <c r="RH79" s="100"/>
      <c r="RI79" s="100"/>
      <c r="RJ79" s="100"/>
      <c r="RK79" s="100"/>
      <c r="RL79" s="100"/>
      <c r="RM79" s="100"/>
      <c r="RN79" s="100"/>
      <c r="RO79" s="100"/>
      <c r="RP79" s="100"/>
      <c r="RQ79" s="100"/>
      <c r="RR79" s="100"/>
      <c r="RS79" s="100"/>
      <c r="RT79" s="100"/>
      <c r="RU79" s="100"/>
      <c r="RV79" s="100"/>
      <c r="RW79" s="100"/>
      <c r="RX79" s="100"/>
      <c r="RY79" s="100"/>
      <c r="RZ79" s="100"/>
      <c r="SA79" s="100"/>
      <c r="SB79" s="100"/>
      <c r="SC79" s="100"/>
      <c r="SD79" s="100"/>
      <c r="SE79" s="100"/>
      <c r="SF79" s="100"/>
      <c r="SG79" s="100"/>
      <c r="SH79" s="100"/>
      <c r="SI79" s="100"/>
      <c r="SJ79" s="100"/>
      <c r="SK79" s="100"/>
      <c r="SL79" s="100"/>
      <c r="SM79" s="100"/>
      <c r="SN79" s="100"/>
      <c r="SO79" s="100"/>
      <c r="SP79" s="100"/>
      <c r="SQ79" s="100"/>
      <c r="SR79" s="100"/>
      <c r="SS79" s="100"/>
      <c r="ST79" s="100"/>
      <c r="SU79" s="100"/>
      <c r="SV79" s="100"/>
      <c r="SW79" s="100"/>
      <c r="SX79" s="100"/>
      <c r="SY79" s="100"/>
      <c r="SZ79" s="100"/>
      <c r="TA79" s="100"/>
      <c r="TB79" s="100"/>
      <c r="TC79" s="100"/>
      <c r="TD79" s="100"/>
      <c r="TE79" s="100"/>
      <c r="TF79" s="100"/>
      <c r="TG79" s="100"/>
      <c r="TH79" s="100"/>
      <c r="TI79" s="100"/>
      <c r="TJ79" s="100"/>
      <c r="TK79" s="100"/>
      <c r="TL79" s="100"/>
      <c r="TM79" s="100"/>
      <c r="TN79" s="100"/>
      <c r="TO79" s="100"/>
      <c r="TP79" s="100"/>
      <c r="TQ79" s="100"/>
      <c r="TR79" s="100"/>
      <c r="TS79" s="100"/>
      <c r="TT79" s="100"/>
      <c r="TU79" s="100"/>
      <c r="TV79" s="100"/>
      <c r="TW79" s="100"/>
      <c r="TX79" s="100"/>
      <c r="TY79" s="100"/>
      <c r="TZ79" s="100"/>
      <c r="UA79" s="100"/>
      <c r="UB79" s="100"/>
      <c r="UC79" s="100"/>
      <c r="UD79" s="100"/>
      <c r="UE79" s="100"/>
      <c r="UF79" s="100"/>
      <c r="UG79" s="100"/>
      <c r="UH79" s="100"/>
      <c r="UI79" s="100"/>
      <c r="UJ79" s="100"/>
      <c r="UK79" s="100"/>
      <c r="UL79" s="100"/>
      <c r="UM79" s="100"/>
      <c r="UN79" s="100"/>
      <c r="UO79" s="100"/>
      <c r="UP79" s="100"/>
      <c r="UQ79" s="100"/>
      <c r="UR79" s="100"/>
      <c r="US79" s="100"/>
      <c r="UT79" s="100"/>
      <c r="UU79" s="100"/>
      <c r="UV79" s="100"/>
      <c r="UW79" s="100"/>
      <c r="UX79" s="100"/>
      <c r="UY79" s="100"/>
      <c r="UZ79" s="100"/>
      <c r="VA79" s="100"/>
      <c r="VB79" s="100"/>
      <c r="VC79" s="100"/>
      <c r="VD79" s="100"/>
      <c r="VE79" s="100"/>
      <c r="VF79" s="100"/>
      <c r="VG79" s="100"/>
      <c r="VH79" s="100"/>
      <c r="VI79" s="100"/>
      <c r="VJ79" s="100"/>
      <c r="VK79" s="100"/>
      <c r="VL79" s="100"/>
      <c r="VM79" s="100"/>
      <c r="VN79" s="100"/>
      <c r="VO79" s="100"/>
      <c r="VP79" s="100"/>
      <c r="VQ79" s="100"/>
      <c r="VR79" s="100"/>
      <c r="VS79" s="100"/>
      <c r="VT79" s="100"/>
      <c r="VU79" s="100"/>
      <c r="VV79" s="100"/>
      <c r="VW79" s="100"/>
      <c r="VX79" s="100"/>
      <c r="VY79" s="100"/>
      <c r="VZ79" s="100"/>
      <c r="WA79" s="100"/>
      <c r="WB79" s="100"/>
      <c r="WC79" s="100"/>
      <c r="WD79" s="100"/>
      <c r="WE79" s="100"/>
      <c r="WF79" s="100"/>
      <c r="WG79" s="100"/>
      <c r="WH79" s="100"/>
      <c r="WI79" s="100"/>
      <c r="WJ79" s="100"/>
      <c r="WK79" s="100"/>
      <c r="WL79" s="100"/>
      <c r="WM79" s="100"/>
      <c r="WN79" s="100"/>
      <c r="WO79" s="100"/>
      <c r="WP79" s="100"/>
      <c r="WQ79" s="100"/>
      <c r="WR79" s="100"/>
      <c r="WS79" s="100"/>
      <c r="WT79" s="100"/>
      <c r="WU79" s="100"/>
      <c r="WV79" s="100"/>
      <c r="WW79" s="100"/>
      <c r="WX79" s="100"/>
      <c r="WY79" s="100"/>
      <c r="WZ79" s="100"/>
      <c r="XA79" s="100"/>
      <c r="XB79" s="100"/>
      <c r="XC79" s="100"/>
      <c r="XD79" s="100"/>
      <c r="XE79" s="100"/>
      <c r="XF79" s="100"/>
      <c r="XG79" s="100"/>
      <c r="XH79" s="100"/>
      <c r="XI79" s="100"/>
      <c r="XJ79" s="100"/>
      <c r="XK79" s="100"/>
      <c r="XL79" s="100"/>
      <c r="XM79" s="100"/>
      <c r="XN79" s="100"/>
      <c r="XO79" s="100"/>
      <c r="XP79" s="100"/>
      <c r="XQ79" s="100"/>
      <c r="XR79" s="100"/>
      <c r="XS79" s="100"/>
      <c r="XT79" s="100"/>
      <c r="XU79" s="100"/>
      <c r="XV79" s="100"/>
      <c r="XW79" s="100"/>
      <c r="XX79" s="100"/>
      <c r="XY79" s="100"/>
      <c r="XZ79" s="100"/>
      <c r="YA79" s="100"/>
      <c r="YB79" s="100"/>
      <c r="YC79" s="100"/>
      <c r="YD79" s="100"/>
      <c r="YE79" s="100"/>
      <c r="YF79" s="100"/>
      <c r="YG79" s="100"/>
      <c r="YH79" s="100"/>
      <c r="YI79" s="100"/>
      <c r="YJ79" s="100"/>
      <c r="YK79" s="100"/>
      <c r="YL79" s="100"/>
      <c r="YM79" s="100"/>
      <c r="YN79" s="100"/>
      <c r="YO79" s="100"/>
      <c r="YP79" s="100"/>
      <c r="YQ79" s="100"/>
      <c r="YR79" s="100"/>
      <c r="YS79" s="100"/>
      <c r="YT79" s="100"/>
      <c r="YU79" s="100"/>
      <c r="YV79" s="100"/>
      <c r="YW79" s="100"/>
      <c r="YX79" s="100"/>
      <c r="YY79" s="100"/>
      <c r="YZ79" s="100"/>
      <c r="ZA79" s="100"/>
      <c r="ZB79" s="100"/>
      <c r="ZC79" s="100"/>
      <c r="ZD79" s="100"/>
      <c r="ZE79" s="100"/>
      <c r="ZF79" s="100"/>
      <c r="ZG79" s="100"/>
      <c r="ZH79" s="100"/>
      <c r="ZI79" s="100"/>
      <c r="ZJ79" s="100"/>
      <c r="ZK79" s="100"/>
      <c r="ZL79" s="100"/>
      <c r="ZM79" s="100"/>
      <c r="ZN79" s="100"/>
      <c r="ZO79" s="100"/>
      <c r="ZP79" s="100"/>
      <c r="ZQ79" s="100"/>
      <c r="ZR79" s="100"/>
      <c r="ZS79" s="100"/>
      <c r="ZT79" s="100"/>
      <c r="ZU79" s="100"/>
      <c r="ZV79" s="100"/>
      <c r="ZW79" s="100"/>
      <c r="ZX79" s="100"/>
      <c r="ZY79" s="100"/>
      <c r="ZZ79" s="100"/>
    </row>
    <row r="80" spans="1:702" ht="15.95" customHeight="1" x14ac:dyDescent="0.25">
      <c r="A80" s="92">
        <v>75230</v>
      </c>
      <c r="B80" s="92" t="s">
        <v>372</v>
      </c>
      <c r="C80" s="121" t="s">
        <v>373</v>
      </c>
      <c r="D80" s="92">
        <v>7</v>
      </c>
      <c r="E80" s="92">
        <v>3</v>
      </c>
      <c r="F80" s="92" t="s">
        <v>341</v>
      </c>
      <c r="G80" s="92">
        <v>912</v>
      </c>
      <c r="H80" s="92">
        <v>11461</v>
      </c>
      <c r="I80" s="92" t="s">
        <v>374</v>
      </c>
      <c r="J80" s="92">
        <v>3</v>
      </c>
      <c r="K80" s="92" t="s">
        <v>12</v>
      </c>
      <c r="L80" s="93">
        <v>518850</v>
      </c>
      <c r="M80" s="93">
        <v>483705</v>
      </c>
      <c r="N80" s="93">
        <v>0</v>
      </c>
      <c r="O80" s="93">
        <v>483705</v>
      </c>
      <c r="P80" s="93">
        <v>319985.78999999998</v>
      </c>
      <c r="Q80" s="93">
        <v>-163719.21000000002</v>
      </c>
      <c r="R80" s="94">
        <v>0.66</v>
      </c>
      <c r="S80" s="93">
        <v>0</v>
      </c>
      <c r="T80" s="93">
        <v>0</v>
      </c>
      <c r="U80" s="94">
        <v>0</v>
      </c>
      <c r="V80" s="93">
        <v>0</v>
      </c>
      <c r="W80" s="93">
        <v>0</v>
      </c>
      <c r="X80" s="94">
        <v>0</v>
      </c>
      <c r="Y80" s="93">
        <v>0</v>
      </c>
      <c r="Z80" s="93">
        <v>0</v>
      </c>
      <c r="AA80" s="94">
        <v>0</v>
      </c>
      <c r="AB80" s="93">
        <v>0</v>
      </c>
      <c r="AC80" s="93">
        <v>0</v>
      </c>
      <c r="AD80" s="94">
        <v>0</v>
      </c>
      <c r="AE80" s="93">
        <v>0</v>
      </c>
      <c r="AF80" s="93">
        <v>0</v>
      </c>
      <c r="AG80" s="94">
        <v>0</v>
      </c>
      <c r="AH80" s="93">
        <v>0</v>
      </c>
      <c r="AI80" s="93">
        <v>0</v>
      </c>
      <c r="AJ80" s="94">
        <v>0</v>
      </c>
      <c r="AK80" s="93">
        <v>0</v>
      </c>
      <c r="AL80" s="93">
        <v>0</v>
      </c>
      <c r="AM80" s="94">
        <v>0</v>
      </c>
      <c r="AN80" s="93">
        <v>0</v>
      </c>
      <c r="AO80" s="93">
        <v>0</v>
      </c>
      <c r="AP80" s="94">
        <v>0</v>
      </c>
      <c r="AQ80" s="93">
        <v>0</v>
      </c>
      <c r="AR80" s="93">
        <v>0</v>
      </c>
      <c r="AS80" s="94">
        <v>0</v>
      </c>
      <c r="AT80" s="93">
        <v>0</v>
      </c>
      <c r="AU80" s="93">
        <v>0</v>
      </c>
      <c r="AV80" s="94">
        <v>0</v>
      </c>
      <c r="AW80" s="93">
        <v>0</v>
      </c>
      <c r="AX80" s="93">
        <v>0</v>
      </c>
      <c r="AY80" s="94">
        <v>0</v>
      </c>
      <c r="AZ80" s="93">
        <v>0</v>
      </c>
      <c r="BA80" s="93">
        <v>0</v>
      </c>
      <c r="BB80" s="94">
        <v>0</v>
      </c>
      <c r="BC80" s="93">
        <v>0</v>
      </c>
      <c r="BD80" s="93">
        <v>0</v>
      </c>
      <c r="BE80" s="94">
        <v>0</v>
      </c>
      <c r="BF80" s="93">
        <v>23000</v>
      </c>
      <c r="BG80" s="93">
        <v>15741.34</v>
      </c>
      <c r="BH80" s="94">
        <v>0.68</v>
      </c>
      <c r="BI80" s="93">
        <v>0</v>
      </c>
      <c r="BJ80" s="93">
        <v>0</v>
      </c>
      <c r="BK80" s="94">
        <v>0</v>
      </c>
      <c r="BL80" s="93">
        <v>318000</v>
      </c>
      <c r="BM80" s="93">
        <v>254557.23</v>
      </c>
      <c r="BN80" s="94">
        <v>0.8</v>
      </c>
      <c r="BO80" s="93">
        <v>0</v>
      </c>
      <c r="BP80" s="93">
        <v>0</v>
      </c>
      <c r="BQ80" s="94">
        <v>0</v>
      </c>
      <c r="BR80" s="93">
        <v>0</v>
      </c>
      <c r="BS80" s="93">
        <v>0</v>
      </c>
      <c r="BT80" s="94">
        <v>0</v>
      </c>
      <c r="BU80" s="93">
        <v>11005</v>
      </c>
      <c r="BV80" s="93">
        <v>4693.37</v>
      </c>
      <c r="BW80" s="94">
        <v>0.43</v>
      </c>
      <c r="BX80" s="93">
        <v>0</v>
      </c>
      <c r="BY80" s="93">
        <v>0</v>
      </c>
      <c r="BZ80" s="94">
        <v>0</v>
      </c>
      <c r="CA80" s="93">
        <v>0</v>
      </c>
      <c r="CB80" s="93">
        <v>0</v>
      </c>
      <c r="CC80" s="94">
        <v>0</v>
      </c>
      <c r="CD80" s="93">
        <v>22000</v>
      </c>
      <c r="CE80" s="93">
        <v>2878</v>
      </c>
      <c r="CF80" s="94">
        <v>0.13</v>
      </c>
      <c r="CG80" s="93">
        <v>0</v>
      </c>
      <c r="CH80" s="93">
        <v>0</v>
      </c>
      <c r="CI80" s="94">
        <v>0</v>
      </c>
      <c r="CJ80" s="93">
        <v>0</v>
      </c>
      <c r="CK80" s="93">
        <v>0</v>
      </c>
      <c r="CL80" s="94">
        <v>0</v>
      </c>
      <c r="CM80" s="93">
        <v>109700</v>
      </c>
      <c r="CN80" s="93">
        <v>42115.85</v>
      </c>
      <c r="CO80" s="94">
        <v>0.38</v>
      </c>
      <c r="CP80" s="93"/>
      <c r="CQ80" s="93"/>
      <c r="CR80" s="93"/>
      <c r="CS80" s="93"/>
      <c r="CT80" s="93"/>
      <c r="CU80" s="93"/>
      <c r="CV80" s="93"/>
      <c r="CW80" s="93"/>
      <c r="CX80" s="93"/>
      <c r="CY80" s="93"/>
      <c r="CZ80" s="93"/>
      <c r="DA80" s="93"/>
      <c r="DB80" s="93"/>
      <c r="DC80" s="93"/>
      <c r="DD80" s="93"/>
      <c r="DE80" s="93"/>
      <c r="DF80" s="93"/>
      <c r="DG80" s="93"/>
      <c r="DH80" s="93"/>
      <c r="DI80" s="93"/>
      <c r="DJ80" s="93"/>
      <c r="DK80" s="93"/>
      <c r="DL80" s="93"/>
      <c r="DM80" s="93"/>
      <c r="DN80" s="93"/>
      <c r="DO80" s="93"/>
      <c r="DP80" s="93"/>
      <c r="DQ80" s="93"/>
      <c r="DR80" s="93"/>
      <c r="DS80" s="93"/>
      <c r="DT80" s="93"/>
      <c r="DU80" s="93"/>
      <c r="DV80" s="93"/>
      <c r="DW80" s="93"/>
      <c r="DX80" s="93"/>
      <c r="DY80" s="93"/>
      <c r="DZ80" s="93"/>
      <c r="EA80" s="93"/>
      <c r="EB80" s="93"/>
      <c r="EC80" s="93"/>
      <c r="ED80" s="93"/>
      <c r="EE80" s="93"/>
      <c r="EF80" s="93"/>
      <c r="EG80" s="93"/>
      <c r="EH80" s="93"/>
      <c r="EI80" s="93"/>
      <c r="EJ80" s="93"/>
      <c r="EK80" s="93"/>
      <c r="EL80" s="93"/>
      <c r="EM80" s="93"/>
      <c r="EN80" s="93"/>
      <c r="EO80" s="93"/>
      <c r="EP80" s="93"/>
      <c r="EQ80" s="93"/>
      <c r="ER80" s="93"/>
      <c r="ES80" s="93"/>
      <c r="ET80" s="93"/>
      <c r="EU80" s="93"/>
      <c r="EV80" s="93"/>
      <c r="EW80" s="93"/>
      <c r="EX80" s="93"/>
      <c r="EY80" s="93"/>
      <c r="EZ80" s="93"/>
      <c r="FA80" s="93"/>
      <c r="FB80" s="93"/>
      <c r="FC80" s="93"/>
      <c r="FD80" s="93"/>
      <c r="FE80" s="93"/>
      <c r="FF80" s="93"/>
      <c r="FG80" s="93"/>
      <c r="FH80" s="93"/>
      <c r="FI80" s="93"/>
      <c r="FJ80" s="93"/>
      <c r="FK80" s="93"/>
      <c r="FL80" s="93"/>
      <c r="FM80" s="93"/>
      <c r="FN80" s="93"/>
      <c r="FO80" s="93"/>
      <c r="FP80" s="93"/>
      <c r="FQ80" s="93"/>
      <c r="FR80" s="93"/>
      <c r="FS80" s="93"/>
      <c r="FT80" s="93"/>
      <c r="FU80" s="93"/>
      <c r="FV80" s="93"/>
      <c r="FW80" s="93"/>
      <c r="FX80" s="93"/>
      <c r="FY80" s="93"/>
      <c r="FZ80" s="93"/>
      <c r="GA80" s="93"/>
      <c r="GB80" s="93"/>
      <c r="GC80" s="93"/>
      <c r="GD80" s="93"/>
      <c r="GE80" s="93"/>
      <c r="GF80" s="93"/>
      <c r="GG80" s="93"/>
      <c r="GH80" s="93"/>
      <c r="GI80" s="93"/>
      <c r="GJ80" s="93"/>
      <c r="GK80" s="93"/>
      <c r="GL80" s="93"/>
      <c r="GM80" s="93"/>
      <c r="GN80" s="93"/>
      <c r="GO80" s="93"/>
      <c r="GP80" s="93"/>
      <c r="GQ80" s="93"/>
      <c r="GR80" s="93"/>
      <c r="GS80" s="93"/>
      <c r="GT80" s="93"/>
      <c r="GU80" s="93"/>
      <c r="GV80" s="93"/>
      <c r="GW80" s="93"/>
      <c r="GX80" s="93"/>
      <c r="GY80" s="93"/>
      <c r="GZ80" s="93"/>
      <c r="HA80" s="93"/>
      <c r="HB80" s="93"/>
      <c r="HC80" s="93"/>
      <c r="HD80" s="93"/>
      <c r="HE80" s="93"/>
      <c r="HF80" s="93"/>
      <c r="HG80" s="93"/>
      <c r="HH80" s="93"/>
      <c r="HI80" s="93"/>
      <c r="HJ80" s="93"/>
      <c r="HK80" s="93"/>
      <c r="HL80" s="93"/>
      <c r="HM80" s="93"/>
      <c r="HN80" s="93"/>
      <c r="HO80" s="93"/>
      <c r="HP80" s="93"/>
      <c r="HQ80" s="93"/>
      <c r="HR80" s="93"/>
      <c r="HS80" s="93"/>
      <c r="HT80" s="93"/>
      <c r="HU80" s="93"/>
      <c r="HV80" s="93"/>
      <c r="HW80" s="93"/>
      <c r="HX80" s="93"/>
      <c r="HY80" s="93"/>
      <c r="HZ80" s="93"/>
      <c r="IA80" s="93"/>
      <c r="IB80" s="93"/>
      <c r="IC80" s="93"/>
      <c r="ID80" s="93"/>
      <c r="IE80" s="93"/>
      <c r="IF80" s="93"/>
      <c r="IG80" s="93"/>
      <c r="IH80" s="93"/>
      <c r="II80" s="93"/>
      <c r="IJ80" s="93"/>
      <c r="IK80" s="93"/>
      <c r="IL80" s="93"/>
      <c r="IM80" s="93"/>
      <c r="IN80" s="93"/>
      <c r="IO80" s="93"/>
      <c r="IP80" s="93"/>
      <c r="IQ80" s="93"/>
      <c r="IR80" s="93"/>
      <c r="IS80" s="93"/>
      <c r="IT80" s="93"/>
      <c r="IU80" s="93"/>
      <c r="IV80" s="93"/>
      <c r="IW80" s="93"/>
      <c r="IX80" s="93"/>
      <c r="IY80" s="93"/>
      <c r="IZ80" s="93"/>
      <c r="JA80" s="93"/>
      <c r="JB80" s="93"/>
      <c r="JC80" s="93"/>
      <c r="JD80" s="93"/>
      <c r="JE80" s="93"/>
      <c r="JF80" s="93"/>
      <c r="JG80" s="93"/>
      <c r="JH80" s="93"/>
      <c r="JI80" s="93"/>
      <c r="JJ80" s="93"/>
      <c r="JK80" s="93"/>
      <c r="JL80" s="93"/>
      <c r="JM80" s="93"/>
      <c r="JN80" s="93"/>
      <c r="JO80" s="93"/>
      <c r="JP80" s="93"/>
      <c r="JQ80" s="93"/>
      <c r="JR80" s="93"/>
      <c r="JS80" s="93"/>
      <c r="JT80" s="93"/>
      <c r="JU80" s="93"/>
      <c r="JV80" s="93"/>
      <c r="JW80" s="93"/>
      <c r="JX80" s="93"/>
      <c r="JY80" s="93"/>
      <c r="JZ80" s="93"/>
      <c r="KA80" s="93"/>
      <c r="KB80" s="93"/>
      <c r="KC80" s="93"/>
      <c r="KD80" s="93"/>
      <c r="KE80" s="93"/>
      <c r="KF80" s="93"/>
      <c r="KG80" s="93"/>
      <c r="KH80" s="93"/>
      <c r="KI80" s="93"/>
      <c r="KJ80" s="93"/>
      <c r="KK80" s="93"/>
      <c r="KL80" s="93"/>
      <c r="KM80" s="93"/>
      <c r="KN80" s="93"/>
      <c r="KO80" s="93"/>
      <c r="KP80" s="93"/>
      <c r="KQ80" s="93"/>
      <c r="KR80" s="93"/>
      <c r="KS80" s="93"/>
      <c r="KT80" s="93"/>
      <c r="KU80" s="93"/>
      <c r="KV80" s="93"/>
      <c r="KW80" s="93"/>
      <c r="KX80" s="93"/>
      <c r="KY80" s="93"/>
      <c r="KZ80" s="93"/>
      <c r="LA80" s="93"/>
      <c r="LB80" s="93"/>
      <c r="LC80" s="93"/>
      <c r="LD80" s="93"/>
      <c r="LE80" s="93"/>
      <c r="LF80" s="93"/>
      <c r="LG80" s="93"/>
      <c r="LH80" s="93"/>
      <c r="LI80" s="93"/>
      <c r="LJ80" s="93"/>
      <c r="LK80" s="93"/>
      <c r="LL80" s="93"/>
      <c r="LM80" s="93"/>
      <c r="LN80" s="93"/>
      <c r="LO80" s="93"/>
      <c r="LP80" s="93"/>
      <c r="LQ80" s="93"/>
      <c r="LR80" s="93"/>
      <c r="LS80" s="93"/>
      <c r="LT80" s="93"/>
      <c r="LU80" s="93"/>
      <c r="LV80" s="93"/>
      <c r="LW80" s="93"/>
      <c r="LX80" s="93"/>
      <c r="LY80" s="93"/>
      <c r="LZ80" s="93"/>
      <c r="MA80" s="93"/>
      <c r="MB80" s="93"/>
      <c r="MC80" s="93"/>
      <c r="MD80" s="93"/>
      <c r="ME80" s="93"/>
      <c r="MF80" s="93"/>
      <c r="MG80" s="93"/>
      <c r="MH80" s="93"/>
      <c r="MI80" s="93"/>
      <c r="MJ80" s="93"/>
      <c r="MK80" s="93"/>
      <c r="ML80" s="93"/>
      <c r="MM80" s="93"/>
      <c r="MN80" s="93"/>
      <c r="MO80" s="93"/>
      <c r="MP80" s="93"/>
      <c r="MQ80" s="93"/>
      <c r="MR80" s="93"/>
      <c r="MS80" s="93"/>
      <c r="MT80" s="93"/>
      <c r="MU80" s="93"/>
      <c r="MV80" s="93"/>
      <c r="MW80" s="93"/>
      <c r="MX80" s="93"/>
      <c r="MY80" s="93"/>
      <c r="MZ80" s="93"/>
      <c r="NA80" s="93"/>
      <c r="NB80" s="93"/>
      <c r="NC80" s="93"/>
      <c r="ND80" s="93"/>
      <c r="NE80" s="93"/>
      <c r="NF80" s="93"/>
      <c r="NG80" s="93"/>
      <c r="NH80" s="93"/>
      <c r="NI80" s="93"/>
      <c r="NJ80" s="93"/>
      <c r="NK80" s="93"/>
      <c r="NL80" s="93"/>
      <c r="NM80" s="93"/>
      <c r="NN80" s="93"/>
      <c r="NO80" s="93"/>
      <c r="NP80" s="93"/>
      <c r="NQ80" s="93"/>
      <c r="NR80" s="93"/>
      <c r="NS80" s="93"/>
      <c r="NT80" s="93"/>
      <c r="NU80" s="93"/>
      <c r="NV80" s="93"/>
      <c r="NW80" s="93"/>
      <c r="NX80" s="93"/>
      <c r="NY80" s="93"/>
      <c r="NZ80" s="93"/>
      <c r="OA80" s="93"/>
      <c r="OB80" s="93"/>
      <c r="OC80" s="93"/>
      <c r="OD80" s="93"/>
      <c r="OE80" s="93"/>
      <c r="OF80" s="93"/>
      <c r="OG80" s="93"/>
      <c r="OH80" s="93"/>
      <c r="OI80" s="93"/>
      <c r="OJ80" s="93"/>
      <c r="OK80" s="93"/>
      <c r="OL80" s="93"/>
      <c r="OM80" s="93"/>
      <c r="ON80" s="93"/>
      <c r="OO80" s="93"/>
      <c r="OP80" s="93"/>
      <c r="OQ80" s="93"/>
      <c r="OR80" s="93"/>
      <c r="OS80" s="93"/>
      <c r="OT80" s="93"/>
      <c r="OU80" s="93"/>
      <c r="OV80" s="93"/>
      <c r="OW80" s="93"/>
      <c r="OX80" s="93"/>
      <c r="OY80" s="93"/>
      <c r="OZ80" s="93"/>
      <c r="PA80" s="93"/>
      <c r="PB80" s="93"/>
      <c r="PC80" s="93"/>
      <c r="PD80" s="93"/>
      <c r="PE80" s="93"/>
      <c r="PF80" s="93"/>
      <c r="PG80" s="93"/>
      <c r="PH80" s="93"/>
      <c r="PI80" s="93"/>
      <c r="PJ80" s="93"/>
      <c r="PK80" s="93"/>
      <c r="PL80" s="93"/>
      <c r="PM80" s="93"/>
      <c r="PN80" s="93"/>
      <c r="PO80" s="93"/>
      <c r="PP80" s="93"/>
      <c r="PQ80" s="93"/>
      <c r="PR80" s="93"/>
      <c r="PS80" s="93"/>
      <c r="PT80" s="93"/>
      <c r="PU80" s="93"/>
      <c r="PV80" s="93"/>
      <c r="PW80" s="93"/>
      <c r="PX80" s="93"/>
      <c r="PY80" s="93"/>
      <c r="PZ80" s="93"/>
      <c r="QA80" s="93"/>
      <c r="QB80" s="93"/>
      <c r="QC80" s="93"/>
      <c r="QD80" s="93"/>
      <c r="QE80" s="93"/>
      <c r="QF80" s="93"/>
      <c r="QG80" s="93"/>
      <c r="QH80" s="93"/>
      <c r="QI80" s="93"/>
      <c r="QJ80" s="93"/>
      <c r="QK80" s="93"/>
      <c r="QL80" s="93"/>
      <c r="QM80" s="93"/>
      <c r="QN80" s="93"/>
      <c r="QO80" s="93"/>
      <c r="QP80" s="93"/>
      <c r="QQ80" s="93"/>
      <c r="QR80" s="93"/>
      <c r="QS80" s="93"/>
      <c r="QT80" s="93"/>
      <c r="QU80" s="93"/>
      <c r="QV80" s="93"/>
      <c r="QW80" s="93"/>
      <c r="QX80" s="93"/>
      <c r="QY80" s="93"/>
      <c r="QZ80" s="93"/>
      <c r="RA80" s="93"/>
      <c r="RB80" s="93"/>
      <c r="RC80" s="93"/>
      <c r="RD80" s="93"/>
      <c r="RE80" s="93"/>
      <c r="RF80" s="93"/>
      <c r="RG80" s="93"/>
      <c r="RH80" s="93"/>
      <c r="RI80" s="93"/>
      <c r="RJ80" s="93"/>
      <c r="RK80" s="93"/>
      <c r="RL80" s="93"/>
      <c r="RM80" s="93"/>
      <c r="RN80" s="93"/>
      <c r="RO80" s="93"/>
      <c r="RP80" s="93"/>
      <c r="RQ80" s="93"/>
      <c r="RR80" s="93"/>
      <c r="RS80" s="93"/>
      <c r="RT80" s="93"/>
      <c r="RU80" s="93"/>
      <c r="RV80" s="93"/>
      <c r="RW80" s="93"/>
      <c r="RX80" s="93"/>
      <c r="RY80" s="93"/>
      <c r="RZ80" s="93"/>
      <c r="SA80" s="93"/>
      <c r="SB80" s="93"/>
      <c r="SC80" s="93"/>
      <c r="SD80" s="93"/>
      <c r="SE80" s="93"/>
      <c r="SF80" s="93"/>
      <c r="SG80" s="93"/>
      <c r="SH80" s="93"/>
      <c r="SI80" s="93"/>
      <c r="SJ80" s="93"/>
      <c r="SK80" s="93"/>
      <c r="SL80" s="93"/>
      <c r="SM80" s="93"/>
      <c r="SN80" s="93"/>
      <c r="SO80" s="93"/>
      <c r="SP80" s="93"/>
      <c r="SQ80" s="93"/>
      <c r="SR80" s="93"/>
      <c r="SS80" s="93"/>
      <c r="ST80" s="93"/>
      <c r="SU80" s="93"/>
      <c r="SV80" s="93"/>
      <c r="SW80" s="93"/>
      <c r="SX80" s="93"/>
      <c r="SY80" s="93"/>
      <c r="SZ80" s="93"/>
      <c r="TA80" s="93"/>
      <c r="TB80" s="93"/>
      <c r="TC80" s="93"/>
      <c r="TD80" s="93"/>
      <c r="TE80" s="93"/>
      <c r="TF80" s="93"/>
      <c r="TG80" s="93"/>
      <c r="TH80" s="93"/>
      <c r="TI80" s="93"/>
      <c r="TJ80" s="93"/>
      <c r="TK80" s="93"/>
      <c r="TL80" s="93"/>
      <c r="TM80" s="93"/>
      <c r="TN80" s="93"/>
      <c r="TO80" s="93"/>
      <c r="TP80" s="93"/>
      <c r="TQ80" s="93"/>
      <c r="TR80" s="93"/>
      <c r="TS80" s="93"/>
      <c r="TT80" s="93"/>
      <c r="TU80" s="93"/>
      <c r="TV80" s="93"/>
      <c r="TW80" s="93"/>
      <c r="TX80" s="93"/>
      <c r="TY80" s="93"/>
      <c r="TZ80" s="93"/>
      <c r="UA80" s="93"/>
      <c r="UB80" s="93"/>
      <c r="UC80" s="93"/>
      <c r="UD80" s="93"/>
      <c r="UE80" s="93"/>
      <c r="UF80" s="93"/>
      <c r="UG80" s="93"/>
      <c r="UH80" s="93"/>
      <c r="UI80" s="93"/>
      <c r="UJ80" s="93"/>
      <c r="UK80" s="93"/>
      <c r="UL80" s="93"/>
      <c r="UM80" s="93"/>
      <c r="UN80" s="93"/>
      <c r="UO80" s="93"/>
      <c r="UP80" s="93"/>
      <c r="UQ80" s="93"/>
      <c r="UR80" s="93"/>
      <c r="US80" s="93"/>
      <c r="UT80" s="93"/>
      <c r="UU80" s="93"/>
      <c r="UV80" s="93"/>
      <c r="UW80" s="93"/>
      <c r="UX80" s="93"/>
      <c r="UY80" s="93"/>
      <c r="UZ80" s="93"/>
      <c r="VA80" s="93"/>
      <c r="VB80" s="93"/>
      <c r="VC80" s="93"/>
      <c r="VD80" s="93"/>
      <c r="VE80" s="93"/>
      <c r="VF80" s="93"/>
      <c r="VG80" s="93"/>
      <c r="VH80" s="93"/>
      <c r="VI80" s="93"/>
      <c r="VJ80" s="93"/>
      <c r="VK80" s="93"/>
      <c r="VL80" s="93"/>
      <c r="VM80" s="93"/>
      <c r="VN80" s="93"/>
      <c r="VO80" s="93"/>
      <c r="VP80" s="93"/>
      <c r="VQ80" s="93"/>
      <c r="VR80" s="93"/>
      <c r="VS80" s="93"/>
      <c r="VT80" s="93"/>
      <c r="VU80" s="93"/>
      <c r="VV80" s="93"/>
      <c r="VW80" s="93"/>
      <c r="VX80" s="93"/>
      <c r="VY80" s="93"/>
      <c r="VZ80" s="93"/>
      <c r="WA80" s="93"/>
      <c r="WB80" s="93"/>
      <c r="WC80" s="93"/>
      <c r="WD80" s="93"/>
      <c r="WE80" s="93"/>
      <c r="WF80" s="93"/>
      <c r="WG80" s="93"/>
      <c r="WH80" s="93"/>
      <c r="WI80" s="93"/>
      <c r="WJ80" s="93"/>
      <c r="WK80" s="93"/>
      <c r="WL80" s="93"/>
      <c r="WM80" s="93"/>
      <c r="WN80" s="93"/>
      <c r="WO80" s="93"/>
      <c r="WP80" s="93"/>
      <c r="WQ80" s="93"/>
      <c r="WR80" s="93"/>
      <c r="WS80" s="93"/>
      <c r="WT80" s="93"/>
      <c r="WU80" s="93"/>
      <c r="WV80" s="93"/>
      <c r="WW80" s="93"/>
      <c r="WX80" s="93"/>
      <c r="WY80" s="93"/>
      <c r="WZ80" s="93"/>
      <c r="XA80" s="93"/>
      <c r="XB80" s="93"/>
      <c r="XC80" s="93"/>
      <c r="XD80" s="93"/>
      <c r="XE80" s="93"/>
      <c r="XF80" s="93"/>
      <c r="XG80" s="93"/>
      <c r="XH80" s="93"/>
      <c r="XI80" s="93"/>
      <c r="XJ80" s="93"/>
      <c r="XK80" s="93"/>
      <c r="XL80" s="93"/>
      <c r="XM80" s="93"/>
      <c r="XN80" s="93"/>
      <c r="XO80" s="93"/>
      <c r="XP80" s="93"/>
      <c r="XQ80" s="93"/>
      <c r="XR80" s="93"/>
      <c r="XS80" s="93"/>
      <c r="XT80" s="93"/>
      <c r="XU80" s="93"/>
      <c r="XV80" s="93"/>
      <c r="XW80" s="93"/>
      <c r="XX80" s="93"/>
      <c r="XY80" s="93"/>
      <c r="XZ80" s="93"/>
      <c r="YA80" s="93"/>
      <c r="YB80" s="93"/>
      <c r="YC80" s="93"/>
      <c r="YD80" s="93"/>
      <c r="YE80" s="93"/>
      <c r="YF80" s="93"/>
      <c r="YG80" s="93"/>
      <c r="YH80" s="93"/>
      <c r="YI80" s="93"/>
      <c r="YJ80" s="93"/>
      <c r="YK80" s="93"/>
      <c r="YL80" s="93"/>
      <c r="YM80" s="93"/>
      <c r="YN80" s="93"/>
      <c r="YO80" s="93"/>
      <c r="YP80" s="93"/>
      <c r="YQ80" s="93"/>
      <c r="YR80" s="93"/>
      <c r="YS80" s="93"/>
      <c r="YT80" s="93"/>
      <c r="YU80" s="93"/>
      <c r="YV80" s="93"/>
      <c r="YW80" s="93"/>
      <c r="YX80" s="93"/>
      <c r="YY80" s="93"/>
      <c r="YZ80" s="93"/>
      <c r="ZA80" s="93"/>
      <c r="ZB80" s="93"/>
      <c r="ZC80" s="93"/>
      <c r="ZD80" s="93"/>
      <c r="ZE80" s="93"/>
      <c r="ZF80" s="93"/>
      <c r="ZG80" s="93"/>
      <c r="ZH80" s="93"/>
      <c r="ZI80" s="93"/>
      <c r="ZJ80" s="93"/>
      <c r="ZK80" s="93"/>
      <c r="ZL80" s="93"/>
      <c r="ZM80" s="93"/>
      <c r="ZN80" s="93"/>
      <c r="ZO80" s="93"/>
      <c r="ZP80" s="93"/>
      <c r="ZQ80" s="93"/>
      <c r="ZR80" s="93"/>
      <c r="ZS80" s="93"/>
      <c r="ZT80" s="93"/>
      <c r="ZU80" s="93"/>
      <c r="ZV80" s="93"/>
      <c r="ZW80" s="93"/>
      <c r="ZX80" s="93"/>
      <c r="ZY80" s="93"/>
      <c r="ZZ80" s="93"/>
    </row>
    <row r="81" spans="1:702" s="131" customFormat="1" ht="15.95" customHeight="1" x14ac:dyDescent="0.25">
      <c r="A81" s="127">
        <v>75235</v>
      </c>
      <c r="B81" s="127" t="s">
        <v>372</v>
      </c>
      <c r="C81" s="128" t="s">
        <v>376</v>
      </c>
      <c r="D81" s="127">
        <v>7</v>
      </c>
      <c r="E81" s="127">
        <v>3</v>
      </c>
      <c r="F81" s="127" t="s">
        <v>341</v>
      </c>
      <c r="G81" s="127">
        <v>912</v>
      </c>
      <c r="H81" s="127">
        <v>11461</v>
      </c>
      <c r="I81" s="127" t="s">
        <v>374</v>
      </c>
      <c r="J81" s="127">
        <v>31</v>
      </c>
      <c r="K81" s="127" t="s">
        <v>13</v>
      </c>
      <c r="L81" s="129">
        <v>950</v>
      </c>
      <c r="M81" s="129">
        <v>1355</v>
      </c>
      <c r="N81" s="129">
        <v>0</v>
      </c>
      <c r="O81" s="129">
        <v>1355</v>
      </c>
      <c r="P81" s="129">
        <v>1344.96</v>
      </c>
      <c r="Q81" s="129">
        <v>-10.039999999999964</v>
      </c>
      <c r="R81" s="130">
        <v>0.99</v>
      </c>
      <c r="S81" s="129">
        <v>0</v>
      </c>
      <c r="T81" s="129">
        <v>0</v>
      </c>
      <c r="U81" s="130">
        <v>0</v>
      </c>
      <c r="V81" s="129">
        <v>0</v>
      </c>
      <c r="W81" s="129">
        <v>0</v>
      </c>
      <c r="X81" s="130">
        <v>0</v>
      </c>
      <c r="Y81" s="129">
        <v>0</v>
      </c>
      <c r="Z81" s="129">
        <v>0</v>
      </c>
      <c r="AA81" s="130">
        <v>0</v>
      </c>
      <c r="AB81" s="129">
        <v>0</v>
      </c>
      <c r="AC81" s="129">
        <v>0</v>
      </c>
      <c r="AD81" s="130">
        <v>0</v>
      </c>
      <c r="AE81" s="129">
        <v>0</v>
      </c>
      <c r="AF81" s="129">
        <v>0</v>
      </c>
      <c r="AG81" s="130">
        <v>0</v>
      </c>
      <c r="AH81" s="129">
        <v>0</v>
      </c>
      <c r="AI81" s="129">
        <v>0</v>
      </c>
      <c r="AJ81" s="130">
        <v>0</v>
      </c>
      <c r="AK81" s="129">
        <v>0</v>
      </c>
      <c r="AL81" s="129">
        <v>0</v>
      </c>
      <c r="AM81" s="130">
        <v>0</v>
      </c>
      <c r="AN81" s="129">
        <v>0</v>
      </c>
      <c r="AO81" s="129">
        <v>0</v>
      </c>
      <c r="AP81" s="130">
        <v>0</v>
      </c>
      <c r="AQ81" s="129">
        <v>0</v>
      </c>
      <c r="AR81" s="129">
        <v>0</v>
      </c>
      <c r="AS81" s="130">
        <v>0</v>
      </c>
      <c r="AT81" s="129">
        <v>0</v>
      </c>
      <c r="AU81" s="129">
        <v>0</v>
      </c>
      <c r="AV81" s="130">
        <v>0</v>
      </c>
      <c r="AW81" s="129">
        <v>0</v>
      </c>
      <c r="AX81" s="129">
        <v>0</v>
      </c>
      <c r="AY81" s="130">
        <v>0</v>
      </c>
      <c r="AZ81" s="129">
        <v>0</v>
      </c>
      <c r="BA81" s="129">
        <v>0</v>
      </c>
      <c r="BB81" s="130">
        <v>0</v>
      </c>
      <c r="BC81" s="129">
        <v>0</v>
      </c>
      <c r="BD81" s="129">
        <v>0</v>
      </c>
      <c r="BE81" s="130">
        <v>0</v>
      </c>
      <c r="BF81" s="129">
        <v>0</v>
      </c>
      <c r="BG81" s="129">
        <v>0</v>
      </c>
      <c r="BH81" s="130">
        <v>0</v>
      </c>
      <c r="BI81" s="129">
        <v>0</v>
      </c>
      <c r="BJ81" s="129">
        <v>0</v>
      </c>
      <c r="BK81" s="130">
        <v>0</v>
      </c>
      <c r="BL81" s="129">
        <v>350</v>
      </c>
      <c r="BM81" s="129">
        <v>345.49</v>
      </c>
      <c r="BN81" s="130">
        <v>0.99</v>
      </c>
      <c r="BO81" s="129">
        <v>0</v>
      </c>
      <c r="BP81" s="129">
        <v>0</v>
      </c>
      <c r="BQ81" s="130">
        <v>0</v>
      </c>
      <c r="BR81" s="129">
        <v>0</v>
      </c>
      <c r="BS81" s="129">
        <v>0</v>
      </c>
      <c r="BT81" s="130">
        <v>0</v>
      </c>
      <c r="BU81" s="129">
        <v>1005</v>
      </c>
      <c r="BV81" s="129">
        <v>999.47</v>
      </c>
      <c r="BW81" s="130">
        <v>0.99</v>
      </c>
      <c r="BX81" s="129">
        <v>0</v>
      </c>
      <c r="BY81" s="129">
        <v>0</v>
      </c>
      <c r="BZ81" s="130">
        <v>0</v>
      </c>
      <c r="CA81" s="129">
        <v>0</v>
      </c>
      <c r="CB81" s="129">
        <v>0</v>
      </c>
      <c r="CC81" s="130">
        <v>0</v>
      </c>
      <c r="CD81" s="129">
        <v>0</v>
      </c>
      <c r="CE81" s="129">
        <v>0</v>
      </c>
      <c r="CF81" s="130">
        <v>0</v>
      </c>
      <c r="CG81" s="129">
        <v>0</v>
      </c>
      <c r="CH81" s="129">
        <v>0</v>
      </c>
      <c r="CI81" s="130">
        <v>0</v>
      </c>
      <c r="CJ81" s="129">
        <v>0</v>
      </c>
      <c r="CK81" s="129">
        <v>0</v>
      </c>
      <c r="CL81" s="130">
        <v>0</v>
      </c>
      <c r="CM81" s="129">
        <v>0</v>
      </c>
      <c r="CN81" s="129">
        <v>0</v>
      </c>
      <c r="CO81" s="130">
        <v>0</v>
      </c>
      <c r="CP81" s="129"/>
      <c r="CQ81" s="129"/>
      <c r="CR81" s="129"/>
      <c r="CS81" s="129"/>
      <c r="CT81" s="129"/>
      <c r="CU81" s="129"/>
      <c r="CV81" s="129"/>
      <c r="CW81" s="129"/>
      <c r="CX81" s="129"/>
      <c r="CY81" s="129"/>
      <c r="CZ81" s="129"/>
      <c r="DA81" s="129"/>
      <c r="DB81" s="129"/>
      <c r="DC81" s="129"/>
      <c r="DD81" s="129"/>
      <c r="DE81" s="129"/>
      <c r="DF81" s="129"/>
      <c r="DG81" s="129"/>
      <c r="DH81" s="129"/>
      <c r="DI81" s="129"/>
      <c r="DJ81" s="129"/>
      <c r="DK81" s="129"/>
      <c r="DL81" s="129"/>
      <c r="DM81" s="129"/>
      <c r="DN81" s="129"/>
      <c r="DO81" s="129"/>
      <c r="DP81" s="129"/>
      <c r="DQ81" s="129"/>
      <c r="DR81" s="129"/>
      <c r="DS81" s="129"/>
      <c r="DT81" s="129"/>
      <c r="DU81" s="129"/>
      <c r="DV81" s="129"/>
      <c r="DW81" s="129"/>
      <c r="DX81" s="129"/>
      <c r="DY81" s="129"/>
      <c r="DZ81" s="129"/>
      <c r="EA81" s="129"/>
      <c r="EB81" s="129"/>
      <c r="EC81" s="129"/>
      <c r="ED81" s="129"/>
      <c r="EE81" s="129"/>
      <c r="EF81" s="129"/>
      <c r="EG81" s="129"/>
      <c r="EH81" s="129"/>
      <c r="EI81" s="129"/>
      <c r="EJ81" s="129"/>
      <c r="EK81" s="129"/>
      <c r="EL81" s="129"/>
      <c r="EM81" s="129"/>
      <c r="EN81" s="129"/>
      <c r="EO81" s="129"/>
      <c r="EP81" s="129"/>
      <c r="EQ81" s="129"/>
      <c r="ER81" s="129"/>
      <c r="ES81" s="129"/>
      <c r="ET81" s="129"/>
      <c r="EU81" s="129"/>
      <c r="EV81" s="129"/>
      <c r="EW81" s="129"/>
      <c r="EX81" s="129"/>
      <c r="EY81" s="129"/>
      <c r="EZ81" s="129"/>
      <c r="FA81" s="129"/>
      <c r="FB81" s="129"/>
      <c r="FC81" s="129"/>
      <c r="FD81" s="129"/>
      <c r="FE81" s="129"/>
      <c r="FF81" s="129"/>
      <c r="FG81" s="129"/>
      <c r="FH81" s="129"/>
      <c r="FI81" s="129"/>
      <c r="FJ81" s="129"/>
      <c r="FK81" s="129"/>
      <c r="FL81" s="129"/>
      <c r="FM81" s="129"/>
      <c r="FN81" s="129"/>
      <c r="FO81" s="129"/>
      <c r="FP81" s="129"/>
      <c r="FQ81" s="129"/>
      <c r="FR81" s="129"/>
      <c r="FS81" s="129"/>
      <c r="FT81" s="129"/>
      <c r="FU81" s="129"/>
      <c r="FV81" s="129"/>
      <c r="FW81" s="129"/>
      <c r="FX81" s="129"/>
      <c r="FY81" s="129"/>
      <c r="FZ81" s="129"/>
      <c r="GA81" s="129"/>
      <c r="GB81" s="129"/>
      <c r="GC81" s="129"/>
      <c r="GD81" s="129"/>
      <c r="GE81" s="129"/>
      <c r="GF81" s="129"/>
      <c r="GG81" s="129"/>
      <c r="GH81" s="129"/>
      <c r="GI81" s="129"/>
      <c r="GJ81" s="129"/>
      <c r="GK81" s="129"/>
      <c r="GL81" s="129"/>
      <c r="GM81" s="129"/>
      <c r="GN81" s="129"/>
      <c r="GO81" s="129"/>
      <c r="GP81" s="129"/>
      <c r="GQ81" s="129"/>
      <c r="GR81" s="129"/>
      <c r="GS81" s="129"/>
      <c r="GT81" s="129"/>
      <c r="GU81" s="129"/>
      <c r="GV81" s="129"/>
      <c r="GW81" s="129"/>
      <c r="GX81" s="129"/>
      <c r="GY81" s="129"/>
      <c r="GZ81" s="129"/>
      <c r="HA81" s="129"/>
      <c r="HB81" s="129"/>
      <c r="HC81" s="129"/>
      <c r="HD81" s="129"/>
      <c r="HE81" s="129"/>
      <c r="HF81" s="129"/>
      <c r="HG81" s="129"/>
      <c r="HH81" s="129"/>
      <c r="HI81" s="129"/>
      <c r="HJ81" s="129"/>
      <c r="HK81" s="129"/>
      <c r="HL81" s="129"/>
      <c r="HM81" s="129"/>
      <c r="HN81" s="129"/>
      <c r="HO81" s="129"/>
      <c r="HP81" s="129"/>
      <c r="HQ81" s="129"/>
      <c r="HR81" s="129"/>
      <c r="HS81" s="129"/>
      <c r="HT81" s="129"/>
      <c r="HU81" s="129"/>
      <c r="HV81" s="129"/>
      <c r="HW81" s="129"/>
      <c r="HX81" s="129"/>
      <c r="HY81" s="129"/>
      <c r="HZ81" s="129"/>
      <c r="IA81" s="129"/>
      <c r="IB81" s="129"/>
      <c r="IC81" s="129"/>
      <c r="ID81" s="129"/>
      <c r="IE81" s="129"/>
      <c r="IF81" s="129"/>
      <c r="IG81" s="129"/>
      <c r="IH81" s="129"/>
      <c r="II81" s="129"/>
      <c r="IJ81" s="129"/>
      <c r="IK81" s="129"/>
      <c r="IL81" s="129"/>
      <c r="IM81" s="129"/>
      <c r="IN81" s="129"/>
      <c r="IO81" s="129"/>
      <c r="IP81" s="129"/>
      <c r="IQ81" s="129"/>
      <c r="IR81" s="129"/>
      <c r="IS81" s="129"/>
      <c r="IT81" s="129"/>
      <c r="IU81" s="129"/>
      <c r="IV81" s="129"/>
      <c r="IW81" s="129"/>
      <c r="IX81" s="129"/>
      <c r="IY81" s="129"/>
      <c r="IZ81" s="129"/>
      <c r="JA81" s="129"/>
      <c r="JB81" s="129"/>
      <c r="JC81" s="129"/>
      <c r="JD81" s="129"/>
      <c r="JE81" s="129"/>
      <c r="JF81" s="129"/>
      <c r="JG81" s="129"/>
      <c r="JH81" s="129"/>
      <c r="JI81" s="129"/>
      <c r="JJ81" s="129"/>
      <c r="JK81" s="129"/>
      <c r="JL81" s="129"/>
      <c r="JM81" s="129"/>
      <c r="JN81" s="129"/>
      <c r="JO81" s="129"/>
      <c r="JP81" s="129"/>
      <c r="JQ81" s="129"/>
      <c r="JR81" s="129"/>
      <c r="JS81" s="129"/>
      <c r="JT81" s="129"/>
      <c r="JU81" s="129"/>
      <c r="JV81" s="129"/>
      <c r="JW81" s="129"/>
      <c r="JX81" s="129"/>
      <c r="JY81" s="129"/>
      <c r="JZ81" s="129"/>
      <c r="KA81" s="129"/>
      <c r="KB81" s="129"/>
      <c r="KC81" s="129"/>
      <c r="KD81" s="129"/>
      <c r="KE81" s="129"/>
      <c r="KF81" s="129"/>
      <c r="KG81" s="129"/>
      <c r="KH81" s="129"/>
      <c r="KI81" s="129"/>
      <c r="KJ81" s="129"/>
      <c r="KK81" s="129"/>
      <c r="KL81" s="129"/>
      <c r="KM81" s="129"/>
      <c r="KN81" s="129"/>
      <c r="KO81" s="129"/>
      <c r="KP81" s="129"/>
      <c r="KQ81" s="129"/>
      <c r="KR81" s="129"/>
      <c r="KS81" s="129"/>
      <c r="KT81" s="129"/>
      <c r="KU81" s="129"/>
      <c r="KV81" s="129"/>
      <c r="KW81" s="129"/>
      <c r="KX81" s="129"/>
      <c r="KY81" s="129"/>
      <c r="KZ81" s="129"/>
      <c r="LA81" s="129"/>
      <c r="LB81" s="129"/>
      <c r="LC81" s="129"/>
      <c r="LD81" s="129"/>
      <c r="LE81" s="129"/>
      <c r="LF81" s="129"/>
      <c r="LG81" s="129"/>
      <c r="LH81" s="129"/>
      <c r="LI81" s="129"/>
      <c r="LJ81" s="129"/>
      <c r="LK81" s="129"/>
      <c r="LL81" s="129"/>
      <c r="LM81" s="129"/>
      <c r="LN81" s="129"/>
      <c r="LO81" s="129"/>
      <c r="LP81" s="129"/>
      <c r="LQ81" s="129"/>
      <c r="LR81" s="129"/>
      <c r="LS81" s="129"/>
      <c r="LT81" s="129"/>
      <c r="LU81" s="129"/>
      <c r="LV81" s="129"/>
      <c r="LW81" s="129"/>
      <c r="LX81" s="129"/>
      <c r="LY81" s="129"/>
      <c r="LZ81" s="129"/>
      <c r="MA81" s="129"/>
      <c r="MB81" s="129"/>
      <c r="MC81" s="129"/>
      <c r="MD81" s="129"/>
      <c r="ME81" s="129"/>
      <c r="MF81" s="129"/>
      <c r="MG81" s="129"/>
      <c r="MH81" s="129"/>
      <c r="MI81" s="129"/>
      <c r="MJ81" s="129"/>
      <c r="MK81" s="129"/>
      <c r="ML81" s="129"/>
      <c r="MM81" s="129"/>
      <c r="MN81" s="129"/>
      <c r="MO81" s="129"/>
      <c r="MP81" s="129"/>
      <c r="MQ81" s="129"/>
      <c r="MR81" s="129"/>
      <c r="MS81" s="129"/>
      <c r="MT81" s="129"/>
      <c r="MU81" s="129"/>
      <c r="MV81" s="129"/>
      <c r="MW81" s="129"/>
      <c r="MX81" s="129"/>
      <c r="MY81" s="129"/>
      <c r="MZ81" s="129"/>
      <c r="NA81" s="129"/>
      <c r="NB81" s="129"/>
      <c r="NC81" s="129"/>
      <c r="ND81" s="129"/>
      <c r="NE81" s="129"/>
      <c r="NF81" s="129"/>
      <c r="NG81" s="129"/>
      <c r="NH81" s="129"/>
      <c r="NI81" s="129"/>
      <c r="NJ81" s="129"/>
      <c r="NK81" s="129"/>
      <c r="NL81" s="129"/>
      <c r="NM81" s="129"/>
      <c r="NN81" s="129"/>
      <c r="NO81" s="129"/>
      <c r="NP81" s="129"/>
      <c r="NQ81" s="129"/>
      <c r="NR81" s="129"/>
      <c r="NS81" s="129"/>
      <c r="NT81" s="129"/>
      <c r="NU81" s="129"/>
      <c r="NV81" s="129"/>
      <c r="NW81" s="129"/>
      <c r="NX81" s="129"/>
      <c r="NY81" s="129"/>
      <c r="NZ81" s="129"/>
      <c r="OA81" s="129"/>
      <c r="OB81" s="129"/>
      <c r="OC81" s="129"/>
      <c r="OD81" s="129"/>
      <c r="OE81" s="129"/>
      <c r="OF81" s="129"/>
      <c r="OG81" s="129"/>
      <c r="OH81" s="129"/>
      <c r="OI81" s="129"/>
      <c r="OJ81" s="129"/>
      <c r="OK81" s="129"/>
      <c r="OL81" s="129"/>
      <c r="OM81" s="129"/>
      <c r="ON81" s="129"/>
      <c r="OO81" s="129"/>
      <c r="OP81" s="129"/>
      <c r="OQ81" s="129"/>
      <c r="OR81" s="129"/>
      <c r="OS81" s="129"/>
      <c r="OT81" s="129"/>
      <c r="OU81" s="129"/>
      <c r="OV81" s="129"/>
      <c r="OW81" s="129"/>
      <c r="OX81" s="129"/>
      <c r="OY81" s="129"/>
      <c r="OZ81" s="129"/>
      <c r="PA81" s="129"/>
      <c r="PB81" s="129"/>
      <c r="PC81" s="129"/>
      <c r="PD81" s="129"/>
      <c r="PE81" s="129"/>
      <c r="PF81" s="129"/>
      <c r="PG81" s="129"/>
      <c r="PH81" s="129"/>
      <c r="PI81" s="129"/>
      <c r="PJ81" s="129"/>
      <c r="PK81" s="129"/>
      <c r="PL81" s="129"/>
      <c r="PM81" s="129"/>
      <c r="PN81" s="129"/>
      <c r="PO81" s="129"/>
      <c r="PP81" s="129"/>
      <c r="PQ81" s="129"/>
      <c r="PR81" s="129"/>
      <c r="PS81" s="129"/>
      <c r="PT81" s="129"/>
      <c r="PU81" s="129"/>
      <c r="PV81" s="129"/>
      <c r="PW81" s="129"/>
      <c r="PX81" s="129"/>
      <c r="PY81" s="129"/>
      <c r="PZ81" s="129"/>
      <c r="QA81" s="129"/>
      <c r="QB81" s="129"/>
      <c r="QC81" s="129"/>
      <c r="QD81" s="129"/>
      <c r="QE81" s="129"/>
      <c r="QF81" s="129"/>
      <c r="QG81" s="129"/>
      <c r="QH81" s="129"/>
      <c r="QI81" s="129"/>
      <c r="QJ81" s="129"/>
      <c r="QK81" s="129"/>
      <c r="QL81" s="129"/>
      <c r="QM81" s="129"/>
      <c r="QN81" s="129"/>
      <c r="QO81" s="129"/>
      <c r="QP81" s="129"/>
      <c r="QQ81" s="129"/>
      <c r="QR81" s="129"/>
      <c r="QS81" s="129"/>
      <c r="QT81" s="129"/>
      <c r="QU81" s="129"/>
      <c r="QV81" s="129"/>
      <c r="QW81" s="129"/>
      <c r="QX81" s="129"/>
      <c r="QY81" s="129"/>
      <c r="QZ81" s="129"/>
      <c r="RA81" s="129"/>
      <c r="RB81" s="129"/>
      <c r="RC81" s="129"/>
      <c r="RD81" s="129"/>
      <c r="RE81" s="129"/>
      <c r="RF81" s="129"/>
      <c r="RG81" s="129"/>
      <c r="RH81" s="129"/>
      <c r="RI81" s="129"/>
      <c r="RJ81" s="129"/>
      <c r="RK81" s="129"/>
      <c r="RL81" s="129"/>
      <c r="RM81" s="129"/>
      <c r="RN81" s="129"/>
      <c r="RO81" s="129"/>
      <c r="RP81" s="129"/>
      <c r="RQ81" s="129"/>
      <c r="RR81" s="129"/>
      <c r="RS81" s="129"/>
      <c r="RT81" s="129"/>
      <c r="RU81" s="129"/>
      <c r="RV81" s="129"/>
      <c r="RW81" s="129"/>
      <c r="RX81" s="129"/>
      <c r="RY81" s="129"/>
      <c r="RZ81" s="129"/>
      <c r="SA81" s="129"/>
      <c r="SB81" s="129"/>
      <c r="SC81" s="129"/>
      <c r="SD81" s="129"/>
      <c r="SE81" s="129"/>
      <c r="SF81" s="129"/>
      <c r="SG81" s="129"/>
      <c r="SH81" s="129"/>
      <c r="SI81" s="129"/>
      <c r="SJ81" s="129"/>
      <c r="SK81" s="129"/>
      <c r="SL81" s="129"/>
      <c r="SM81" s="129"/>
      <c r="SN81" s="129"/>
      <c r="SO81" s="129"/>
      <c r="SP81" s="129"/>
      <c r="SQ81" s="129"/>
      <c r="SR81" s="129"/>
      <c r="SS81" s="129"/>
      <c r="ST81" s="129"/>
      <c r="SU81" s="129"/>
      <c r="SV81" s="129"/>
      <c r="SW81" s="129"/>
      <c r="SX81" s="129"/>
      <c r="SY81" s="129"/>
      <c r="SZ81" s="129"/>
      <c r="TA81" s="129"/>
      <c r="TB81" s="129"/>
      <c r="TC81" s="129"/>
      <c r="TD81" s="129"/>
      <c r="TE81" s="129"/>
      <c r="TF81" s="129"/>
      <c r="TG81" s="129"/>
      <c r="TH81" s="129"/>
      <c r="TI81" s="129"/>
      <c r="TJ81" s="129"/>
      <c r="TK81" s="129"/>
      <c r="TL81" s="129"/>
      <c r="TM81" s="129"/>
      <c r="TN81" s="129"/>
      <c r="TO81" s="129"/>
      <c r="TP81" s="129"/>
      <c r="TQ81" s="129"/>
      <c r="TR81" s="129"/>
      <c r="TS81" s="129"/>
      <c r="TT81" s="129"/>
      <c r="TU81" s="129"/>
      <c r="TV81" s="129"/>
      <c r="TW81" s="129"/>
      <c r="TX81" s="129"/>
      <c r="TY81" s="129"/>
      <c r="TZ81" s="129"/>
      <c r="UA81" s="129"/>
      <c r="UB81" s="129"/>
      <c r="UC81" s="129"/>
      <c r="UD81" s="129"/>
      <c r="UE81" s="129"/>
      <c r="UF81" s="129"/>
      <c r="UG81" s="129"/>
      <c r="UH81" s="129"/>
      <c r="UI81" s="129"/>
      <c r="UJ81" s="129"/>
      <c r="UK81" s="129"/>
      <c r="UL81" s="129"/>
      <c r="UM81" s="129"/>
      <c r="UN81" s="129"/>
      <c r="UO81" s="129"/>
      <c r="UP81" s="129"/>
      <c r="UQ81" s="129"/>
      <c r="UR81" s="129"/>
      <c r="US81" s="129"/>
      <c r="UT81" s="129"/>
      <c r="UU81" s="129"/>
      <c r="UV81" s="129"/>
      <c r="UW81" s="129"/>
      <c r="UX81" s="129"/>
      <c r="UY81" s="129"/>
      <c r="UZ81" s="129"/>
      <c r="VA81" s="129"/>
      <c r="VB81" s="129"/>
      <c r="VC81" s="129"/>
      <c r="VD81" s="129"/>
      <c r="VE81" s="129"/>
      <c r="VF81" s="129"/>
      <c r="VG81" s="129"/>
      <c r="VH81" s="129"/>
      <c r="VI81" s="129"/>
      <c r="VJ81" s="129"/>
      <c r="VK81" s="129"/>
      <c r="VL81" s="129"/>
      <c r="VM81" s="129"/>
      <c r="VN81" s="129"/>
      <c r="VO81" s="129"/>
      <c r="VP81" s="129"/>
      <c r="VQ81" s="129"/>
      <c r="VR81" s="129"/>
      <c r="VS81" s="129"/>
      <c r="VT81" s="129"/>
      <c r="VU81" s="129"/>
      <c r="VV81" s="129"/>
      <c r="VW81" s="129"/>
      <c r="VX81" s="129"/>
      <c r="VY81" s="129"/>
      <c r="VZ81" s="129"/>
      <c r="WA81" s="129"/>
      <c r="WB81" s="129"/>
      <c r="WC81" s="129"/>
      <c r="WD81" s="129"/>
      <c r="WE81" s="129"/>
      <c r="WF81" s="129"/>
      <c r="WG81" s="129"/>
      <c r="WH81" s="129"/>
      <c r="WI81" s="129"/>
      <c r="WJ81" s="129"/>
      <c r="WK81" s="129"/>
      <c r="WL81" s="129"/>
      <c r="WM81" s="129"/>
      <c r="WN81" s="129"/>
      <c r="WO81" s="129"/>
      <c r="WP81" s="129"/>
      <c r="WQ81" s="129"/>
      <c r="WR81" s="129"/>
      <c r="WS81" s="129"/>
      <c r="WT81" s="129"/>
      <c r="WU81" s="129"/>
      <c r="WV81" s="129"/>
      <c r="WW81" s="129"/>
      <c r="WX81" s="129"/>
      <c r="WY81" s="129"/>
      <c r="WZ81" s="129"/>
      <c r="XA81" s="129"/>
      <c r="XB81" s="129"/>
      <c r="XC81" s="129"/>
      <c r="XD81" s="129"/>
      <c r="XE81" s="129"/>
      <c r="XF81" s="129"/>
      <c r="XG81" s="129"/>
      <c r="XH81" s="129"/>
      <c r="XI81" s="129"/>
      <c r="XJ81" s="129"/>
      <c r="XK81" s="129"/>
      <c r="XL81" s="129"/>
      <c r="XM81" s="129"/>
      <c r="XN81" s="129"/>
      <c r="XO81" s="129"/>
      <c r="XP81" s="129"/>
      <c r="XQ81" s="129"/>
      <c r="XR81" s="129"/>
      <c r="XS81" s="129"/>
      <c r="XT81" s="129"/>
      <c r="XU81" s="129"/>
      <c r="XV81" s="129"/>
      <c r="XW81" s="129"/>
      <c r="XX81" s="129"/>
      <c r="XY81" s="129"/>
      <c r="XZ81" s="129"/>
      <c r="YA81" s="129"/>
      <c r="YB81" s="129"/>
      <c r="YC81" s="129"/>
      <c r="YD81" s="129"/>
      <c r="YE81" s="129"/>
      <c r="YF81" s="129"/>
      <c r="YG81" s="129"/>
      <c r="YH81" s="129"/>
      <c r="YI81" s="129"/>
      <c r="YJ81" s="129"/>
      <c r="YK81" s="129"/>
      <c r="YL81" s="129"/>
      <c r="YM81" s="129"/>
      <c r="YN81" s="129"/>
      <c r="YO81" s="129"/>
      <c r="YP81" s="129"/>
      <c r="YQ81" s="129"/>
      <c r="YR81" s="129"/>
      <c r="YS81" s="129"/>
      <c r="YT81" s="129"/>
      <c r="YU81" s="129"/>
      <c r="YV81" s="129"/>
      <c r="YW81" s="129"/>
      <c r="YX81" s="129"/>
      <c r="YY81" s="129"/>
      <c r="YZ81" s="129"/>
      <c r="ZA81" s="129"/>
      <c r="ZB81" s="129"/>
      <c r="ZC81" s="129"/>
      <c r="ZD81" s="129"/>
      <c r="ZE81" s="129"/>
      <c r="ZF81" s="129"/>
      <c r="ZG81" s="129"/>
      <c r="ZH81" s="129"/>
      <c r="ZI81" s="129"/>
      <c r="ZJ81" s="129"/>
      <c r="ZK81" s="129"/>
      <c r="ZL81" s="129"/>
      <c r="ZM81" s="129"/>
      <c r="ZN81" s="129"/>
      <c r="ZO81" s="129"/>
      <c r="ZP81" s="129"/>
      <c r="ZQ81" s="129"/>
      <c r="ZR81" s="129"/>
      <c r="ZS81" s="129"/>
      <c r="ZT81" s="129"/>
      <c r="ZU81" s="129"/>
      <c r="ZV81" s="129"/>
      <c r="ZW81" s="129"/>
      <c r="ZX81" s="129"/>
      <c r="ZY81" s="129"/>
      <c r="ZZ81" s="129"/>
    </row>
    <row r="82" spans="1:702" ht="15.95" hidden="1" customHeight="1" x14ac:dyDescent="0.25">
      <c r="A82" s="92">
        <v>75240</v>
      </c>
      <c r="B82" s="92" t="s">
        <v>372</v>
      </c>
      <c r="C82" s="121" t="s">
        <v>376</v>
      </c>
      <c r="D82" s="92">
        <v>7</v>
      </c>
      <c r="E82" s="92">
        <v>3</v>
      </c>
      <c r="F82" s="92" t="s">
        <v>341</v>
      </c>
      <c r="G82" s="92">
        <v>912</v>
      </c>
      <c r="H82" s="92">
        <v>11461</v>
      </c>
      <c r="I82" s="92" t="s">
        <v>374</v>
      </c>
      <c r="J82" s="92">
        <v>311</v>
      </c>
      <c r="K82" s="92" t="s">
        <v>332</v>
      </c>
      <c r="L82" s="93">
        <v>810</v>
      </c>
      <c r="M82" s="93">
        <v>1160</v>
      </c>
      <c r="N82" s="93">
        <v>0</v>
      </c>
      <c r="O82" s="93">
        <v>1160</v>
      </c>
      <c r="P82" s="93">
        <v>1154.47</v>
      </c>
      <c r="Q82" s="93">
        <v>-5.5299999999999727</v>
      </c>
      <c r="R82" s="94">
        <v>1</v>
      </c>
      <c r="S82" s="93">
        <v>0</v>
      </c>
      <c r="T82" s="93">
        <v>0</v>
      </c>
      <c r="U82" s="94">
        <v>0</v>
      </c>
      <c r="V82" s="93">
        <v>0</v>
      </c>
      <c r="W82" s="93">
        <v>0</v>
      </c>
      <c r="X82" s="94">
        <v>0</v>
      </c>
      <c r="Y82" s="93">
        <v>0</v>
      </c>
      <c r="Z82" s="93">
        <v>0</v>
      </c>
      <c r="AA82" s="94">
        <v>0</v>
      </c>
      <c r="AB82" s="93">
        <v>0</v>
      </c>
      <c r="AC82" s="93">
        <v>0</v>
      </c>
      <c r="AD82" s="94">
        <v>0</v>
      </c>
      <c r="AE82" s="93">
        <v>0</v>
      </c>
      <c r="AF82" s="93">
        <v>0</v>
      </c>
      <c r="AG82" s="94">
        <v>0</v>
      </c>
      <c r="AH82" s="93">
        <v>0</v>
      </c>
      <c r="AI82" s="93">
        <v>0</v>
      </c>
      <c r="AJ82" s="94">
        <v>0</v>
      </c>
      <c r="AK82" s="93">
        <v>0</v>
      </c>
      <c r="AL82" s="93">
        <v>0</v>
      </c>
      <c r="AM82" s="94">
        <v>0</v>
      </c>
      <c r="AN82" s="93">
        <v>0</v>
      </c>
      <c r="AO82" s="93">
        <v>0</v>
      </c>
      <c r="AP82" s="94">
        <v>0</v>
      </c>
      <c r="AQ82" s="93">
        <v>0</v>
      </c>
      <c r="AR82" s="93">
        <v>0</v>
      </c>
      <c r="AS82" s="94">
        <v>0</v>
      </c>
      <c r="AT82" s="93">
        <v>0</v>
      </c>
      <c r="AU82" s="93">
        <v>0</v>
      </c>
      <c r="AV82" s="94">
        <v>0</v>
      </c>
      <c r="AW82" s="93">
        <v>0</v>
      </c>
      <c r="AX82" s="93">
        <v>0</v>
      </c>
      <c r="AY82" s="94">
        <v>0</v>
      </c>
      <c r="AZ82" s="93">
        <v>0</v>
      </c>
      <c r="BA82" s="93">
        <v>0</v>
      </c>
      <c r="BB82" s="94">
        <v>0</v>
      </c>
      <c r="BC82" s="93">
        <v>0</v>
      </c>
      <c r="BD82" s="93">
        <v>0</v>
      </c>
      <c r="BE82" s="94">
        <v>0</v>
      </c>
      <c r="BF82" s="93">
        <v>0</v>
      </c>
      <c r="BG82" s="93">
        <v>0</v>
      </c>
      <c r="BH82" s="94">
        <v>0</v>
      </c>
      <c r="BI82" s="93">
        <v>0</v>
      </c>
      <c r="BJ82" s="93">
        <v>0</v>
      </c>
      <c r="BK82" s="94">
        <v>0</v>
      </c>
      <c r="BL82" s="93">
        <v>300</v>
      </c>
      <c r="BM82" s="93">
        <v>300</v>
      </c>
      <c r="BN82" s="94">
        <v>1</v>
      </c>
      <c r="BO82" s="93">
        <v>0</v>
      </c>
      <c r="BP82" s="93">
        <v>0</v>
      </c>
      <c r="BQ82" s="94">
        <v>0</v>
      </c>
      <c r="BR82" s="93">
        <v>0</v>
      </c>
      <c r="BS82" s="93">
        <v>0</v>
      </c>
      <c r="BT82" s="94">
        <v>0</v>
      </c>
      <c r="BU82" s="93">
        <v>860</v>
      </c>
      <c r="BV82" s="93">
        <v>854.47</v>
      </c>
      <c r="BW82" s="94">
        <v>0.99</v>
      </c>
      <c r="BX82" s="93">
        <v>0</v>
      </c>
      <c r="BY82" s="93">
        <v>0</v>
      </c>
      <c r="BZ82" s="94">
        <v>0</v>
      </c>
      <c r="CA82" s="93">
        <v>0</v>
      </c>
      <c r="CB82" s="93">
        <v>0</v>
      </c>
      <c r="CC82" s="94">
        <v>0</v>
      </c>
      <c r="CD82" s="93">
        <v>0</v>
      </c>
      <c r="CE82" s="93">
        <v>0</v>
      </c>
      <c r="CF82" s="94">
        <v>0</v>
      </c>
      <c r="CG82" s="93">
        <v>0</v>
      </c>
      <c r="CH82" s="93">
        <v>0</v>
      </c>
      <c r="CI82" s="94">
        <v>0</v>
      </c>
      <c r="CJ82" s="93">
        <v>0</v>
      </c>
      <c r="CK82" s="93">
        <v>0</v>
      </c>
      <c r="CL82" s="94">
        <v>0</v>
      </c>
      <c r="CM82" s="93">
        <v>0</v>
      </c>
      <c r="CN82" s="93">
        <v>0</v>
      </c>
      <c r="CO82" s="94">
        <v>0</v>
      </c>
      <c r="CP82" s="93"/>
      <c r="CQ82" s="93"/>
      <c r="CR82" s="93"/>
      <c r="CS82" s="93"/>
      <c r="CT82" s="93"/>
      <c r="CU82" s="93"/>
      <c r="CV82" s="93"/>
      <c r="CW82" s="93"/>
      <c r="CX82" s="93"/>
      <c r="CY82" s="93"/>
      <c r="CZ82" s="93"/>
      <c r="DA82" s="93"/>
      <c r="DB82" s="93"/>
      <c r="DC82" s="93"/>
      <c r="DD82" s="93"/>
      <c r="DE82" s="93"/>
      <c r="DF82" s="93"/>
      <c r="DG82" s="93"/>
      <c r="DH82" s="93"/>
      <c r="DI82" s="93"/>
      <c r="DJ82" s="93"/>
      <c r="DK82" s="93"/>
      <c r="DL82" s="93"/>
      <c r="DM82" s="93"/>
      <c r="DN82" s="93"/>
      <c r="DO82" s="93"/>
      <c r="DP82" s="93"/>
      <c r="DQ82" s="93"/>
      <c r="DR82" s="93"/>
      <c r="DS82" s="93"/>
      <c r="DT82" s="93"/>
      <c r="DU82" s="93"/>
      <c r="DV82" s="93"/>
      <c r="DW82" s="93"/>
      <c r="DX82" s="93"/>
      <c r="DY82" s="93"/>
      <c r="DZ82" s="93"/>
      <c r="EA82" s="93"/>
      <c r="EB82" s="93"/>
      <c r="EC82" s="93"/>
      <c r="ED82" s="93"/>
      <c r="EE82" s="93"/>
      <c r="EF82" s="93"/>
      <c r="EG82" s="93"/>
      <c r="EH82" s="93"/>
      <c r="EI82" s="93"/>
      <c r="EJ82" s="93"/>
      <c r="EK82" s="93"/>
      <c r="EL82" s="93"/>
      <c r="EM82" s="93"/>
      <c r="EN82" s="93"/>
      <c r="EO82" s="93"/>
      <c r="EP82" s="93"/>
      <c r="EQ82" s="93"/>
      <c r="ER82" s="93"/>
      <c r="ES82" s="93"/>
      <c r="ET82" s="93"/>
      <c r="EU82" s="93"/>
      <c r="EV82" s="93"/>
      <c r="EW82" s="93"/>
      <c r="EX82" s="93"/>
      <c r="EY82" s="93"/>
      <c r="EZ82" s="93"/>
      <c r="FA82" s="93"/>
      <c r="FB82" s="93"/>
      <c r="FC82" s="93"/>
      <c r="FD82" s="93"/>
      <c r="FE82" s="93"/>
      <c r="FF82" s="93"/>
      <c r="FG82" s="93"/>
      <c r="FH82" s="93"/>
      <c r="FI82" s="93"/>
      <c r="FJ82" s="93"/>
      <c r="FK82" s="93"/>
      <c r="FL82" s="93"/>
      <c r="FM82" s="93"/>
      <c r="FN82" s="93"/>
      <c r="FO82" s="93"/>
      <c r="FP82" s="93"/>
      <c r="FQ82" s="93"/>
      <c r="FR82" s="93"/>
      <c r="FS82" s="93"/>
      <c r="FT82" s="93"/>
      <c r="FU82" s="93"/>
      <c r="FV82" s="93"/>
      <c r="FW82" s="93"/>
      <c r="FX82" s="93"/>
      <c r="FY82" s="93"/>
      <c r="FZ82" s="93"/>
      <c r="GA82" s="93"/>
      <c r="GB82" s="93"/>
      <c r="GC82" s="93"/>
      <c r="GD82" s="93"/>
      <c r="GE82" s="93"/>
      <c r="GF82" s="93"/>
      <c r="GG82" s="93"/>
      <c r="GH82" s="93"/>
      <c r="GI82" s="93"/>
      <c r="GJ82" s="93"/>
      <c r="GK82" s="93"/>
      <c r="GL82" s="93"/>
      <c r="GM82" s="93"/>
      <c r="GN82" s="93"/>
      <c r="GO82" s="93"/>
      <c r="GP82" s="93"/>
      <c r="GQ82" s="93"/>
      <c r="GR82" s="93"/>
      <c r="GS82" s="93"/>
      <c r="GT82" s="93"/>
      <c r="GU82" s="93"/>
      <c r="GV82" s="93"/>
      <c r="GW82" s="93"/>
      <c r="GX82" s="93"/>
      <c r="GY82" s="93"/>
      <c r="GZ82" s="93"/>
      <c r="HA82" s="93"/>
      <c r="HB82" s="93"/>
      <c r="HC82" s="93"/>
      <c r="HD82" s="93"/>
      <c r="HE82" s="93"/>
      <c r="HF82" s="93"/>
      <c r="HG82" s="93"/>
      <c r="HH82" s="93"/>
      <c r="HI82" s="93"/>
      <c r="HJ82" s="93"/>
      <c r="HK82" s="93"/>
      <c r="HL82" s="93"/>
      <c r="HM82" s="93"/>
      <c r="HN82" s="93"/>
      <c r="HO82" s="93"/>
      <c r="HP82" s="93"/>
      <c r="HQ82" s="93"/>
      <c r="HR82" s="93"/>
      <c r="HS82" s="93"/>
      <c r="HT82" s="93"/>
      <c r="HU82" s="93"/>
      <c r="HV82" s="93"/>
      <c r="HW82" s="93"/>
      <c r="HX82" s="93"/>
      <c r="HY82" s="93"/>
      <c r="HZ82" s="93"/>
      <c r="IA82" s="93"/>
      <c r="IB82" s="93"/>
      <c r="IC82" s="93"/>
      <c r="ID82" s="93"/>
      <c r="IE82" s="93"/>
      <c r="IF82" s="93"/>
      <c r="IG82" s="93"/>
      <c r="IH82" s="93"/>
      <c r="II82" s="93"/>
      <c r="IJ82" s="93"/>
      <c r="IK82" s="93"/>
      <c r="IL82" s="93"/>
      <c r="IM82" s="93"/>
      <c r="IN82" s="93"/>
      <c r="IO82" s="93"/>
      <c r="IP82" s="93"/>
      <c r="IQ82" s="93"/>
      <c r="IR82" s="93"/>
      <c r="IS82" s="93"/>
      <c r="IT82" s="93"/>
      <c r="IU82" s="93"/>
      <c r="IV82" s="93"/>
      <c r="IW82" s="93"/>
      <c r="IX82" s="93"/>
      <c r="IY82" s="93"/>
      <c r="IZ82" s="93"/>
      <c r="JA82" s="93"/>
      <c r="JB82" s="93"/>
      <c r="JC82" s="93"/>
      <c r="JD82" s="93"/>
      <c r="JE82" s="93"/>
      <c r="JF82" s="93"/>
      <c r="JG82" s="93"/>
      <c r="JH82" s="93"/>
      <c r="JI82" s="93"/>
      <c r="JJ82" s="93"/>
      <c r="JK82" s="93"/>
      <c r="JL82" s="93"/>
      <c r="JM82" s="93"/>
      <c r="JN82" s="93"/>
      <c r="JO82" s="93"/>
      <c r="JP82" s="93"/>
      <c r="JQ82" s="93"/>
      <c r="JR82" s="93"/>
      <c r="JS82" s="93"/>
      <c r="JT82" s="93"/>
      <c r="JU82" s="93"/>
      <c r="JV82" s="93"/>
      <c r="JW82" s="93"/>
      <c r="JX82" s="93"/>
      <c r="JY82" s="93"/>
      <c r="JZ82" s="93"/>
      <c r="KA82" s="93"/>
      <c r="KB82" s="93"/>
      <c r="KC82" s="93"/>
      <c r="KD82" s="93"/>
      <c r="KE82" s="93"/>
      <c r="KF82" s="93"/>
      <c r="KG82" s="93"/>
      <c r="KH82" s="93"/>
      <c r="KI82" s="93"/>
      <c r="KJ82" s="93"/>
      <c r="KK82" s="93"/>
      <c r="KL82" s="93"/>
      <c r="KM82" s="93"/>
      <c r="KN82" s="93"/>
      <c r="KO82" s="93"/>
      <c r="KP82" s="93"/>
      <c r="KQ82" s="93"/>
      <c r="KR82" s="93"/>
      <c r="KS82" s="93"/>
      <c r="KT82" s="93"/>
      <c r="KU82" s="93"/>
      <c r="KV82" s="93"/>
      <c r="KW82" s="93"/>
      <c r="KX82" s="93"/>
      <c r="KY82" s="93"/>
      <c r="KZ82" s="93"/>
      <c r="LA82" s="93"/>
      <c r="LB82" s="93"/>
      <c r="LC82" s="93"/>
      <c r="LD82" s="93"/>
      <c r="LE82" s="93"/>
      <c r="LF82" s="93"/>
      <c r="LG82" s="93"/>
      <c r="LH82" s="93"/>
      <c r="LI82" s="93"/>
      <c r="LJ82" s="93"/>
      <c r="LK82" s="93"/>
      <c r="LL82" s="93"/>
      <c r="LM82" s="93"/>
      <c r="LN82" s="93"/>
      <c r="LO82" s="93"/>
      <c r="LP82" s="93"/>
      <c r="LQ82" s="93"/>
      <c r="LR82" s="93"/>
      <c r="LS82" s="93"/>
      <c r="LT82" s="93"/>
      <c r="LU82" s="93"/>
      <c r="LV82" s="93"/>
      <c r="LW82" s="93"/>
      <c r="LX82" s="93"/>
      <c r="LY82" s="93"/>
      <c r="LZ82" s="93"/>
      <c r="MA82" s="93"/>
      <c r="MB82" s="93"/>
      <c r="MC82" s="93"/>
      <c r="MD82" s="93"/>
      <c r="ME82" s="93"/>
      <c r="MF82" s="93"/>
      <c r="MG82" s="93"/>
      <c r="MH82" s="93"/>
      <c r="MI82" s="93"/>
      <c r="MJ82" s="93"/>
      <c r="MK82" s="93"/>
      <c r="ML82" s="93"/>
      <c r="MM82" s="93"/>
      <c r="MN82" s="93"/>
      <c r="MO82" s="93"/>
      <c r="MP82" s="93"/>
      <c r="MQ82" s="93"/>
      <c r="MR82" s="93"/>
      <c r="MS82" s="93"/>
      <c r="MT82" s="93"/>
      <c r="MU82" s="93"/>
      <c r="MV82" s="93"/>
      <c r="MW82" s="93"/>
      <c r="MX82" s="93"/>
      <c r="MY82" s="93"/>
      <c r="MZ82" s="93"/>
      <c r="NA82" s="93"/>
      <c r="NB82" s="93"/>
      <c r="NC82" s="93"/>
      <c r="ND82" s="93"/>
      <c r="NE82" s="93"/>
      <c r="NF82" s="93"/>
      <c r="NG82" s="93"/>
      <c r="NH82" s="93"/>
      <c r="NI82" s="93"/>
      <c r="NJ82" s="93"/>
      <c r="NK82" s="93"/>
      <c r="NL82" s="93"/>
      <c r="NM82" s="93"/>
      <c r="NN82" s="93"/>
      <c r="NO82" s="93"/>
      <c r="NP82" s="93"/>
      <c r="NQ82" s="93"/>
      <c r="NR82" s="93"/>
      <c r="NS82" s="93"/>
      <c r="NT82" s="93"/>
      <c r="NU82" s="93"/>
      <c r="NV82" s="93"/>
      <c r="NW82" s="93"/>
      <c r="NX82" s="93"/>
      <c r="NY82" s="93"/>
      <c r="NZ82" s="93"/>
      <c r="OA82" s="93"/>
      <c r="OB82" s="93"/>
      <c r="OC82" s="93"/>
      <c r="OD82" s="93"/>
      <c r="OE82" s="93"/>
      <c r="OF82" s="93"/>
      <c r="OG82" s="93"/>
      <c r="OH82" s="93"/>
      <c r="OI82" s="93"/>
      <c r="OJ82" s="93"/>
      <c r="OK82" s="93"/>
      <c r="OL82" s="93"/>
      <c r="OM82" s="93"/>
      <c r="ON82" s="93"/>
      <c r="OO82" s="93"/>
      <c r="OP82" s="93"/>
      <c r="OQ82" s="93"/>
      <c r="OR82" s="93"/>
      <c r="OS82" s="93"/>
      <c r="OT82" s="93"/>
      <c r="OU82" s="93"/>
      <c r="OV82" s="93"/>
      <c r="OW82" s="93"/>
      <c r="OX82" s="93"/>
      <c r="OY82" s="93"/>
      <c r="OZ82" s="93"/>
      <c r="PA82" s="93"/>
      <c r="PB82" s="93"/>
      <c r="PC82" s="93"/>
      <c r="PD82" s="93"/>
      <c r="PE82" s="93"/>
      <c r="PF82" s="93"/>
      <c r="PG82" s="93"/>
      <c r="PH82" s="93"/>
      <c r="PI82" s="93"/>
      <c r="PJ82" s="93"/>
      <c r="PK82" s="93"/>
      <c r="PL82" s="93"/>
      <c r="PM82" s="93"/>
      <c r="PN82" s="93"/>
      <c r="PO82" s="93"/>
      <c r="PP82" s="93"/>
      <c r="PQ82" s="93"/>
      <c r="PR82" s="93"/>
      <c r="PS82" s="93"/>
      <c r="PT82" s="93"/>
      <c r="PU82" s="93"/>
      <c r="PV82" s="93"/>
      <c r="PW82" s="93"/>
      <c r="PX82" s="93"/>
      <c r="PY82" s="93"/>
      <c r="PZ82" s="93"/>
      <c r="QA82" s="93"/>
      <c r="QB82" s="93"/>
      <c r="QC82" s="93"/>
      <c r="QD82" s="93"/>
      <c r="QE82" s="93"/>
      <c r="QF82" s="93"/>
      <c r="QG82" s="93"/>
      <c r="QH82" s="93"/>
      <c r="QI82" s="93"/>
      <c r="QJ82" s="93"/>
      <c r="QK82" s="93"/>
      <c r="QL82" s="93"/>
      <c r="QM82" s="93"/>
      <c r="QN82" s="93"/>
      <c r="QO82" s="93"/>
      <c r="QP82" s="93"/>
      <c r="QQ82" s="93"/>
      <c r="QR82" s="93"/>
      <c r="QS82" s="93"/>
      <c r="QT82" s="93"/>
      <c r="QU82" s="93"/>
      <c r="QV82" s="93"/>
      <c r="QW82" s="93"/>
      <c r="QX82" s="93"/>
      <c r="QY82" s="93"/>
      <c r="QZ82" s="93"/>
      <c r="RA82" s="93"/>
      <c r="RB82" s="93"/>
      <c r="RC82" s="93"/>
      <c r="RD82" s="93"/>
      <c r="RE82" s="93"/>
      <c r="RF82" s="93"/>
      <c r="RG82" s="93"/>
      <c r="RH82" s="93"/>
      <c r="RI82" s="93"/>
      <c r="RJ82" s="93"/>
      <c r="RK82" s="93"/>
      <c r="RL82" s="93"/>
      <c r="RM82" s="93"/>
      <c r="RN82" s="93"/>
      <c r="RO82" s="93"/>
      <c r="RP82" s="93"/>
      <c r="RQ82" s="93"/>
      <c r="RR82" s="93"/>
      <c r="RS82" s="93"/>
      <c r="RT82" s="93"/>
      <c r="RU82" s="93"/>
      <c r="RV82" s="93"/>
      <c r="RW82" s="93"/>
      <c r="RX82" s="93"/>
      <c r="RY82" s="93"/>
      <c r="RZ82" s="93"/>
      <c r="SA82" s="93"/>
      <c r="SB82" s="93"/>
      <c r="SC82" s="93"/>
      <c r="SD82" s="93"/>
      <c r="SE82" s="93"/>
      <c r="SF82" s="93"/>
      <c r="SG82" s="93"/>
      <c r="SH82" s="93"/>
      <c r="SI82" s="93"/>
      <c r="SJ82" s="93"/>
      <c r="SK82" s="93"/>
      <c r="SL82" s="93"/>
      <c r="SM82" s="93"/>
      <c r="SN82" s="93"/>
      <c r="SO82" s="93"/>
      <c r="SP82" s="93"/>
      <c r="SQ82" s="93"/>
      <c r="SR82" s="93"/>
      <c r="SS82" s="93"/>
      <c r="ST82" s="93"/>
      <c r="SU82" s="93"/>
      <c r="SV82" s="93"/>
      <c r="SW82" s="93"/>
      <c r="SX82" s="93"/>
      <c r="SY82" s="93"/>
      <c r="SZ82" s="93"/>
      <c r="TA82" s="93"/>
      <c r="TB82" s="93"/>
      <c r="TC82" s="93"/>
      <c r="TD82" s="93"/>
      <c r="TE82" s="93"/>
      <c r="TF82" s="93"/>
      <c r="TG82" s="93"/>
      <c r="TH82" s="93"/>
      <c r="TI82" s="93"/>
      <c r="TJ82" s="93"/>
      <c r="TK82" s="93"/>
      <c r="TL82" s="93"/>
      <c r="TM82" s="93"/>
      <c r="TN82" s="93"/>
      <c r="TO82" s="93"/>
      <c r="TP82" s="93"/>
      <c r="TQ82" s="93"/>
      <c r="TR82" s="93"/>
      <c r="TS82" s="93"/>
      <c r="TT82" s="93"/>
      <c r="TU82" s="93"/>
      <c r="TV82" s="93"/>
      <c r="TW82" s="93"/>
      <c r="TX82" s="93"/>
      <c r="TY82" s="93"/>
      <c r="TZ82" s="93"/>
      <c r="UA82" s="93"/>
      <c r="UB82" s="93"/>
      <c r="UC82" s="93"/>
      <c r="UD82" s="93"/>
      <c r="UE82" s="93"/>
      <c r="UF82" s="93"/>
      <c r="UG82" s="93"/>
      <c r="UH82" s="93"/>
      <c r="UI82" s="93"/>
      <c r="UJ82" s="93"/>
      <c r="UK82" s="93"/>
      <c r="UL82" s="93"/>
      <c r="UM82" s="93"/>
      <c r="UN82" s="93"/>
      <c r="UO82" s="93"/>
      <c r="UP82" s="93"/>
      <c r="UQ82" s="93"/>
      <c r="UR82" s="93"/>
      <c r="US82" s="93"/>
      <c r="UT82" s="93"/>
      <c r="UU82" s="93"/>
      <c r="UV82" s="93"/>
      <c r="UW82" s="93"/>
      <c r="UX82" s="93"/>
      <c r="UY82" s="93"/>
      <c r="UZ82" s="93"/>
      <c r="VA82" s="93"/>
      <c r="VB82" s="93"/>
      <c r="VC82" s="93"/>
      <c r="VD82" s="93"/>
      <c r="VE82" s="93"/>
      <c r="VF82" s="93"/>
      <c r="VG82" s="93"/>
      <c r="VH82" s="93"/>
      <c r="VI82" s="93"/>
      <c r="VJ82" s="93"/>
      <c r="VK82" s="93"/>
      <c r="VL82" s="93"/>
      <c r="VM82" s="93"/>
      <c r="VN82" s="93"/>
      <c r="VO82" s="93"/>
      <c r="VP82" s="93"/>
      <c r="VQ82" s="93"/>
      <c r="VR82" s="93"/>
      <c r="VS82" s="93"/>
      <c r="VT82" s="93"/>
      <c r="VU82" s="93"/>
      <c r="VV82" s="93"/>
      <c r="VW82" s="93"/>
      <c r="VX82" s="93"/>
      <c r="VY82" s="93"/>
      <c r="VZ82" s="93"/>
      <c r="WA82" s="93"/>
      <c r="WB82" s="93"/>
      <c r="WC82" s="93"/>
      <c r="WD82" s="93"/>
      <c r="WE82" s="93"/>
      <c r="WF82" s="93"/>
      <c r="WG82" s="93"/>
      <c r="WH82" s="93"/>
      <c r="WI82" s="93"/>
      <c r="WJ82" s="93"/>
      <c r="WK82" s="93"/>
      <c r="WL82" s="93"/>
      <c r="WM82" s="93"/>
      <c r="WN82" s="93"/>
      <c r="WO82" s="93"/>
      <c r="WP82" s="93"/>
      <c r="WQ82" s="93"/>
      <c r="WR82" s="93"/>
      <c r="WS82" s="93"/>
      <c r="WT82" s="93"/>
      <c r="WU82" s="93"/>
      <c r="WV82" s="93"/>
      <c r="WW82" s="93"/>
      <c r="WX82" s="93"/>
      <c r="WY82" s="93"/>
      <c r="WZ82" s="93"/>
      <c r="XA82" s="93"/>
      <c r="XB82" s="93"/>
      <c r="XC82" s="93"/>
      <c r="XD82" s="93"/>
      <c r="XE82" s="93"/>
      <c r="XF82" s="93"/>
      <c r="XG82" s="93"/>
      <c r="XH82" s="93"/>
      <c r="XI82" s="93"/>
      <c r="XJ82" s="93"/>
      <c r="XK82" s="93"/>
      <c r="XL82" s="93"/>
      <c r="XM82" s="93"/>
      <c r="XN82" s="93"/>
      <c r="XO82" s="93"/>
      <c r="XP82" s="93"/>
      <c r="XQ82" s="93"/>
      <c r="XR82" s="93"/>
      <c r="XS82" s="93"/>
      <c r="XT82" s="93"/>
      <c r="XU82" s="93"/>
      <c r="XV82" s="93"/>
      <c r="XW82" s="93"/>
      <c r="XX82" s="93"/>
      <c r="XY82" s="93"/>
      <c r="XZ82" s="93"/>
      <c r="YA82" s="93"/>
      <c r="YB82" s="93"/>
      <c r="YC82" s="93"/>
      <c r="YD82" s="93"/>
      <c r="YE82" s="93"/>
      <c r="YF82" s="93"/>
      <c r="YG82" s="93"/>
      <c r="YH82" s="93"/>
      <c r="YI82" s="93"/>
      <c r="YJ82" s="93"/>
      <c r="YK82" s="93"/>
      <c r="YL82" s="93"/>
      <c r="YM82" s="93"/>
      <c r="YN82" s="93"/>
      <c r="YO82" s="93"/>
      <c r="YP82" s="93"/>
      <c r="YQ82" s="93"/>
      <c r="YR82" s="93"/>
      <c r="YS82" s="93"/>
      <c r="YT82" s="93"/>
      <c r="YU82" s="93"/>
      <c r="YV82" s="93"/>
      <c r="YW82" s="93"/>
      <c r="YX82" s="93"/>
      <c r="YY82" s="93"/>
      <c r="YZ82" s="93"/>
      <c r="ZA82" s="93"/>
      <c r="ZB82" s="93"/>
      <c r="ZC82" s="93"/>
      <c r="ZD82" s="93"/>
      <c r="ZE82" s="93"/>
      <c r="ZF82" s="93"/>
      <c r="ZG82" s="93"/>
      <c r="ZH82" s="93"/>
      <c r="ZI82" s="93"/>
      <c r="ZJ82" s="93"/>
      <c r="ZK82" s="93"/>
      <c r="ZL82" s="93"/>
      <c r="ZM82" s="93"/>
      <c r="ZN82" s="93"/>
      <c r="ZO82" s="93"/>
      <c r="ZP82" s="93"/>
      <c r="ZQ82" s="93"/>
      <c r="ZR82" s="93"/>
      <c r="ZS82" s="93"/>
      <c r="ZT82" s="93"/>
      <c r="ZU82" s="93"/>
      <c r="ZV82" s="93"/>
      <c r="ZW82" s="93"/>
      <c r="ZX82" s="93"/>
      <c r="ZY82" s="93"/>
      <c r="ZZ82" s="93"/>
    </row>
    <row r="83" spans="1:702" ht="15.95" hidden="1" customHeight="1" x14ac:dyDescent="0.25">
      <c r="A83" s="92">
        <v>75250</v>
      </c>
      <c r="B83" s="92" t="s">
        <v>372</v>
      </c>
      <c r="C83" s="121" t="s">
        <v>376</v>
      </c>
      <c r="D83" s="92">
        <v>7</v>
      </c>
      <c r="E83" s="92">
        <v>3</v>
      </c>
      <c r="F83" s="92" t="s">
        <v>341</v>
      </c>
      <c r="G83" s="92">
        <v>912</v>
      </c>
      <c r="H83" s="92">
        <v>11461</v>
      </c>
      <c r="I83" s="92" t="s">
        <v>374</v>
      </c>
      <c r="J83" s="92">
        <v>313</v>
      </c>
      <c r="K83" s="92" t="s">
        <v>333</v>
      </c>
      <c r="L83" s="93">
        <v>140</v>
      </c>
      <c r="M83" s="93">
        <v>195</v>
      </c>
      <c r="N83" s="93">
        <v>0</v>
      </c>
      <c r="O83" s="93">
        <v>195</v>
      </c>
      <c r="P83" s="93">
        <v>190.49</v>
      </c>
      <c r="Q83" s="93">
        <v>-4.5099999999999909</v>
      </c>
      <c r="R83" s="94">
        <v>0.98</v>
      </c>
      <c r="S83" s="93">
        <v>0</v>
      </c>
      <c r="T83" s="93">
        <v>0</v>
      </c>
      <c r="U83" s="94">
        <v>0</v>
      </c>
      <c r="V83" s="93">
        <v>0</v>
      </c>
      <c r="W83" s="93">
        <v>0</v>
      </c>
      <c r="X83" s="94">
        <v>0</v>
      </c>
      <c r="Y83" s="93">
        <v>0</v>
      </c>
      <c r="Z83" s="93">
        <v>0</v>
      </c>
      <c r="AA83" s="94">
        <v>0</v>
      </c>
      <c r="AB83" s="93">
        <v>0</v>
      </c>
      <c r="AC83" s="93">
        <v>0</v>
      </c>
      <c r="AD83" s="94">
        <v>0</v>
      </c>
      <c r="AE83" s="93">
        <v>0</v>
      </c>
      <c r="AF83" s="93">
        <v>0</v>
      </c>
      <c r="AG83" s="94">
        <v>0</v>
      </c>
      <c r="AH83" s="93">
        <v>0</v>
      </c>
      <c r="AI83" s="93">
        <v>0</v>
      </c>
      <c r="AJ83" s="94">
        <v>0</v>
      </c>
      <c r="AK83" s="93">
        <v>0</v>
      </c>
      <c r="AL83" s="93">
        <v>0</v>
      </c>
      <c r="AM83" s="94">
        <v>0</v>
      </c>
      <c r="AN83" s="93">
        <v>0</v>
      </c>
      <c r="AO83" s="93">
        <v>0</v>
      </c>
      <c r="AP83" s="94">
        <v>0</v>
      </c>
      <c r="AQ83" s="93">
        <v>0</v>
      </c>
      <c r="AR83" s="93">
        <v>0</v>
      </c>
      <c r="AS83" s="94">
        <v>0</v>
      </c>
      <c r="AT83" s="93">
        <v>0</v>
      </c>
      <c r="AU83" s="93">
        <v>0</v>
      </c>
      <c r="AV83" s="94">
        <v>0</v>
      </c>
      <c r="AW83" s="93">
        <v>0</v>
      </c>
      <c r="AX83" s="93">
        <v>0</v>
      </c>
      <c r="AY83" s="94">
        <v>0</v>
      </c>
      <c r="AZ83" s="93">
        <v>0</v>
      </c>
      <c r="BA83" s="93">
        <v>0</v>
      </c>
      <c r="BB83" s="94">
        <v>0</v>
      </c>
      <c r="BC83" s="93">
        <v>0</v>
      </c>
      <c r="BD83" s="93">
        <v>0</v>
      </c>
      <c r="BE83" s="94">
        <v>0</v>
      </c>
      <c r="BF83" s="93">
        <v>0</v>
      </c>
      <c r="BG83" s="93">
        <v>0</v>
      </c>
      <c r="BH83" s="94">
        <v>0</v>
      </c>
      <c r="BI83" s="93">
        <v>0</v>
      </c>
      <c r="BJ83" s="93">
        <v>0</v>
      </c>
      <c r="BK83" s="94">
        <v>0</v>
      </c>
      <c r="BL83" s="93">
        <v>50</v>
      </c>
      <c r="BM83" s="93">
        <v>45.49</v>
      </c>
      <c r="BN83" s="94">
        <v>0.91</v>
      </c>
      <c r="BO83" s="93">
        <v>0</v>
      </c>
      <c r="BP83" s="93">
        <v>0</v>
      </c>
      <c r="BQ83" s="94">
        <v>0</v>
      </c>
      <c r="BR83" s="93">
        <v>0</v>
      </c>
      <c r="BS83" s="93">
        <v>0</v>
      </c>
      <c r="BT83" s="94">
        <v>0</v>
      </c>
      <c r="BU83" s="93">
        <v>145</v>
      </c>
      <c r="BV83" s="93">
        <v>145</v>
      </c>
      <c r="BW83" s="94">
        <v>1</v>
      </c>
      <c r="BX83" s="93">
        <v>0</v>
      </c>
      <c r="BY83" s="93">
        <v>0</v>
      </c>
      <c r="BZ83" s="94">
        <v>0</v>
      </c>
      <c r="CA83" s="93">
        <v>0</v>
      </c>
      <c r="CB83" s="93">
        <v>0</v>
      </c>
      <c r="CC83" s="94">
        <v>0</v>
      </c>
      <c r="CD83" s="93">
        <v>0</v>
      </c>
      <c r="CE83" s="93">
        <v>0</v>
      </c>
      <c r="CF83" s="94">
        <v>0</v>
      </c>
      <c r="CG83" s="93">
        <v>0</v>
      </c>
      <c r="CH83" s="93">
        <v>0</v>
      </c>
      <c r="CI83" s="94">
        <v>0</v>
      </c>
      <c r="CJ83" s="93">
        <v>0</v>
      </c>
      <c r="CK83" s="93">
        <v>0</v>
      </c>
      <c r="CL83" s="94">
        <v>0</v>
      </c>
      <c r="CM83" s="93">
        <v>0</v>
      </c>
      <c r="CN83" s="93">
        <v>0</v>
      </c>
      <c r="CO83" s="94">
        <v>0</v>
      </c>
      <c r="CP83" s="93"/>
      <c r="CQ83" s="93"/>
      <c r="CR83" s="93"/>
      <c r="CS83" s="93"/>
      <c r="CT83" s="93"/>
      <c r="CU83" s="93"/>
      <c r="CV83" s="93"/>
      <c r="CW83" s="93"/>
      <c r="CX83" s="93"/>
      <c r="CY83" s="93"/>
      <c r="CZ83" s="93"/>
      <c r="DA83" s="93"/>
      <c r="DB83" s="93"/>
      <c r="DC83" s="93"/>
      <c r="DD83" s="93"/>
      <c r="DE83" s="93"/>
      <c r="DF83" s="93"/>
      <c r="DG83" s="93"/>
      <c r="DH83" s="93"/>
      <c r="DI83" s="93"/>
      <c r="DJ83" s="93"/>
      <c r="DK83" s="93"/>
      <c r="DL83" s="93"/>
      <c r="DM83" s="93"/>
      <c r="DN83" s="93"/>
      <c r="DO83" s="93"/>
      <c r="DP83" s="93"/>
      <c r="DQ83" s="93"/>
      <c r="DR83" s="93"/>
      <c r="DS83" s="93"/>
      <c r="DT83" s="93"/>
      <c r="DU83" s="93"/>
      <c r="DV83" s="93"/>
      <c r="DW83" s="93"/>
      <c r="DX83" s="93"/>
      <c r="DY83" s="93"/>
      <c r="DZ83" s="93"/>
      <c r="EA83" s="93"/>
      <c r="EB83" s="93"/>
      <c r="EC83" s="93"/>
      <c r="ED83" s="93"/>
      <c r="EE83" s="93"/>
      <c r="EF83" s="93"/>
      <c r="EG83" s="93"/>
      <c r="EH83" s="93"/>
      <c r="EI83" s="93"/>
      <c r="EJ83" s="93"/>
      <c r="EK83" s="93"/>
      <c r="EL83" s="93"/>
      <c r="EM83" s="93"/>
      <c r="EN83" s="93"/>
      <c r="EO83" s="93"/>
      <c r="EP83" s="93"/>
      <c r="EQ83" s="93"/>
      <c r="ER83" s="93"/>
      <c r="ES83" s="93"/>
      <c r="ET83" s="93"/>
      <c r="EU83" s="93"/>
      <c r="EV83" s="93"/>
      <c r="EW83" s="93"/>
      <c r="EX83" s="93"/>
      <c r="EY83" s="93"/>
      <c r="EZ83" s="93"/>
      <c r="FA83" s="93"/>
      <c r="FB83" s="93"/>
      <c r="FC83" s="93"/>
      <c r="FD83" s="93"/>
      <c r="FE83" s="93"/>
      <c r="FF83" s="93"/>
      <c r="FG83" s="93"/>
      <c r="FH83" s="93"/>
      <c r="FI83" s="93"/>
      <c r="FJ83" s="93"/>
      <c r="FK83" s="93"/>
      <c r="FL83" s="93"/>
      <c r="FM83" s="93"/>
      <c r="FN83" s="93"/>
      <c r="FO83" s="93"/>
      <c r="FP83" s="93"/>
      <c r="FQ83" s="93"/>
      <c r="FR83" s="93"/>
      <c r="FS83" s="93"/>
      <c r="FT83" s="93"/>
      <c r="FU83" s="93"/>
      <c r="FV83" s="93"/>
      <c r="FW83" s="93"/>
      <c r="FX83" s="93"/>
      <c r="FY83" s="93"/>
      <c r="FZ83" s="93"/>
      <c r="GA83" s="93"/>
      <c r="GB83" s="93"/>
      <c r="GC83" s="93"/>
      <c r="GD83" s="93"/>
      <c r="GE83" s="93"/>
      <c r="GF83" s="93"/>
      <c r="GG83" s="93"/>
      <c r="GH83" s="93"/>
      <c r="GI83" s="93"/>
      <c r="GJ83" s="93"/>
      <c r="GK83" s="93"/>
      <c r="GL83" s="93"/>
      <c r="GM83" s="93"/>
      <c r="GN83" s="93"/>
      <c r="GO83" s="93"/>
      <c r="GP83" s="93"/>
      <c r="GQ83" s="93"/>
      <c r="GR83" s="93"/>
      <c r="GS83" s="93"/>
      <c r="GT83" s="93"/>
      <c r="GU83" s="93"/>
      <c r="GV83" s="93"/>
      <c r="GW83" s="93"/>
      <c r="GX83" s="93"/>
      <c r="GY83" s="93"/>
      <c r="GZ83" s="93"/>
      <c r="HA83" s="93"/>
      <c r="HB83" s="93"/>
      <c r="HC83" s="93"/>
      <c r="HD83" s="93"/>
      <c r="HE83" s="93"/>
      <c r="HF83" s="93"/>
      <c r="HG83" s="93"/>
      <c r="HH83" s="93"/>
      <c r="HI83" s="93"/>
      <c r="HJ83" s="93"/>
      <c r="HK83" s="93"/>
      <c r="HL83" s="93"/>
      <c r="HM83" s="93"/>
      <c r="HN83" s="93"/>
      <c r="HO83" s="93"/>
      <c r="HP83" s="93"/>
      <c r="HQ83" s="93"/>
      <c r="HR83" s="93"/>
      <c r="HS83" s="93"/>
      <c r="HT83" s="93"/>
      <c r="HU83" s="93"/>
      <c r="HV83" s="93"/>
      <c r="HW83" s="93"/>
      <c r="HX83" s="93"/>
      <c r="HY83" s="93"/>
      <c r="HZ83" s="93"/>
      <c r="IA83" s="93"/>
      <c r="IB83" s="93"/>
      <c r="IC83" s="93"/>
      <c r="ID83" s="93"/>
      <c r="IE83" s="93"/>
      <c r="IF83" s="93"/>
      <c r="IG83" s="93"/>
      <c r="IH83" s="93"/>
      <c r="II83" s="93"/>
      <c r="IJ83" s="93"/>
      <c r="IK83" s="93"/>
      <c r="IL83" s="93"/>
      <c r="IM83" s="93"/>
      <c r="IN83" s="93"/>
      <c r="IO83" s="93"/>
      <c r="IP83" s="93"/>
      <c r="IQ83" s="93"/>
      <c r="IR83" s="93"/>
      <c r="IS83" s="93"/>
      <c r="IT83" s="93"/>
      <c r="IU83" s="93"/>
      <c r="IV83" s="93"/>
      <c r="IW83" s="93"/>
      <c r="IX83" s="93"/>
      <c r="IY83" s="93"/>
      <c r="IZ83" s="93"/>
      <c r="JA83" s="93"/>
      <c r="JB83" s="93"/>
      <c r="JC83" s="93"/>
      <c r="JD83" s="93"/>
      <c r="JE83" s="93"/>
      <c r="JF83" s="93"/>
      <c r="JG83" s="93"/>
      <c r="JH83" s="93"/>
      <c r="JI83" s="93"/>
      <c r="JJ83" s="93"/>
      <c r="JK83" s="93"/>
      <c r="JL83" s="93"/>
      <c r="JM83" s="93"/>
      <c r="JN83" s="93"/>
      <c r="JO83" s="93"/>
      <c r="JP83" s="93"/>
      <c r="JQ83" s="93"/>
      <c r="JR83" s="93"/>
      <c r="JS83" s="93"/>
      <c r="JT83" s="93"/>
      <c r="JU83" s="93"/>
      <c r="JV83" s="93"/>
      <c r="JW83" s="93"/>
      <c r="JX83" s="93"/>
      <c r="JY83" s="93"/>
      <c r="JZ83" s="93"/>
      <c r="KA83" s="93"/>
      <c r="KB83" s="93"/>
      <c r="KC83" s="93"/>
      <c r="KD83" s="93"/>
      <c r="KE83" s="93"/>
      <c r="KF83" s="93"/>
      <c r="KG83" s="93"/>
      <c r="KH83" s="93"/>
      <c r="KI83" s="93"/>
      <c r="KJ83" s="93"/>
      <c r="KK83" s="93"/>
      <c r="KL83" s="93"/>
      <c r="KM83" s="93"/>
      <c r="KN83" s="93"/>
      <c r="KO83" s="93"/>
      <c r="KP83" s="93"/>
      <c r="KQ83" s="93"/>
      <c r="KR83" s="93"/>
      <c r="KS83" s="93"/>
      <c r="KT83" s="93"/>
      <c r="KU83" s="93"/>
      <c r="KV83" s="93"/>
      <c r="KW83" s="93"/>
      <c r="KX83" s="93"/>
      <c r="KY83" s="93"/>
      <c r="KZ83" s="93"/>
      <c r="LA83" s="93"/>
      <c r="LB83" s="93"/>
      <c r="LC83" s="93"/>
      <c r="LD83" s="93"/>
      <c r="LE83" s="93"/>
      <c r="LF83" s="93"/>
      <c r="LG83" s="93"/>
      <c r="LH83" s="93"/>
      <c r="LI83" s="93"/>
      <c r="LJ83" s="93"/>
      <c r="LK83" s="93"/>
      <c r="LL83" s="93"/>
      <c r="LM83" s="93"/>
      <c r="LN83" s="93"/>
      <c r="LO83" s="93"/>
      <c r="LP83" s="93"/>
      <c r="LQ83" s="93"/>
      <c r="LR83" s="93"/>
      <c r="LS83" s="93"/>
      <c r="LT83" s="93"/>
      <c r="LU83" s="93"/>
      <c r="LV83" s="93"/>
      <c r="LW83" s="93"/>
      <c r="LX83" s="93"/>
      <c r="LY83" s="93"/>
      <c r="LZ83" s="93"/>
      <c r="MA83" s="93"/>
      <c r="MB83" s="93"/>
      <c r="MC83" s="93"/>
      <c r="MD83" s="93"/>
      <c r="ME83" s="93"/>
      <c r="MF83" s="93"/>
      <c r="MG83" s="93"/>
      <c r="MH83" s="93"/>
      <c r="MI83" s="93"/>
      <c r="MJ83" s="93"/>
      <c r="MK83" s="93"/>
      <c r="ML83" s="93"/>
      <c r="MM83" s="93"/>
      <c r="MN83" s="93"/>
      <c r="MO83" s="93"/>
      <c r="MP83" s="93"/>
      <c r="MQ83" s="93"/>
      <c r="MR83" s="93"/>
      <c r="MS83" s="93"/>
      <c r="MT83" s="93"/>
      <c r="MU83" s="93"/>
      <c r="MV83" s="93"/>
      <c r="MW83" s="93"/>
      <c r="MX83" s="93"/>
      <c r="MY83" s="93"/>
      <c r="MZ83" s="93"/>
      <c r="NA83" s="93"/>
      <c r="NB83" s="93"/>
      <c r="NC83" s="93"/>
      <c r="ND83" s="93"/>
      <c r="NE83" s="93"/>
      <c r="NF83" s="93"/>
      <c r="NG83" s="93"/>
      <c r="NH83" s="93"/>
      <c r="NI83" s="93"/>
      <c r="NJ83" s="93"/>
      <c r="NK83" s="93"/>
      <c r="NL83" s="93"/>
      <c r="NM83" s="93"/>
      <c r="NN83" s="93"/>
      <c r="NO83" s="93"/>
      <c r="NP83" s="93"/>
      <c r="NQ83" s="93"/>
      <c r="NR83" s="93"/>
      <c r="NS83" s="93"/>
      <c r="NT83" s="93"/>
      <c r="NU83" s="93"/>
      <c r="NV83" s="93"/>
      <c r="NW83" s="93"/>
      <c r="NX83" s="93"/>
      <c r="NY83" s="93"/>
      <c r="NZ83" s="93"/>
      <c r="OA83" s="93"/>
      <c r="OB83" s="93"/>
      <c r="OC83" s="93"/>
      <c r="OD83" s="93"/>
      <c r="OE83" s="93"/>
      <c r="OF83" s="93"/>
      <c r="OG83" s="93"/>
      <c r="OH83" s="93"/>
      <c r="OI83" s="93"/>
      <c r="OJ83" s="93"/>
      <c r="OK83" s="93"/>
      <c r="OL83" s="93"/>
      <c r="OM83" s="93"/>
      <c r="ON83" s="93"/>
      <c r="OO83" s="93"/>
      <c r="OP83" s="93"/>
      <c r="OQ83" s="93"/>
      <c r="OR83" s="93"/>
      <c r="OS83" s="93"/>
      <c r="OT83" s="93"/>
      <c r="OU83" s="93"/>
      <c r="OV83" s="93"/>
      <c r="OW83" s="93"/>
      <c r="OX83" s="93"/>
      <c r="OY83" s="93"/>
      <c r="OZ83" s="93"/>
      <c r="PA83" s="93"/>
      <c r="PB83" s="93"/>
      <c r="PC83" s="93"/>
      <c r="PD83" s="93"/>
      <c r="PE83" s="93"/>
      <c r="PF83" s="93"/>
      <c r="PG83" s="93"/>
      <c r="PH83" s="93"/>
      <c r="PI83" s="93"/>
      <c r="PJ83" s="93"/>
      <c r="PK83" s="93"/>
      <c r="PL83" s="93"/>
      <c r="PM83" s="93"/>
      <c r="PN83" s="93"/>
      <c r="PO83" s="93"/>
      <c r="PP83" s="93"/>
      <c r="PQ83" s="93"/>
      <c r="PR83" s="93"/>
      <c r="PS83" s="93"/>
      <c r="PT83" s="93"/>
      <c r="PU83" s="93"/>
      <c r="PV83" s="93"/>
      <c r="PW83" s="93"/>
      <c r="PX83" s="93"/>
      <c r="PY83" s="93"/>
      <c r="PZ83" s="93"/>
      <c r="QA83" s="93"/>
      <c r="QB83" s="93"/>
      <c r="QC83" s="93"/>
      <c r="QD83" s="93"/>
      <c r="QE83" s="93"/>
      <c r="QF83" s="93"/>
      <c r="QG83" s="93"/>
      <c r="QH83" s="93"/>
      <c r="QI83" s="93"/>
      <c r="QJ83" s="93"/>
      <c r="QK83" s="93"/>
      <c r="QL83" s="93"/>
      <c r="QM83" s="93"/>
      <c r="QN83" s="93"/>
      <c r="QO83" s="93"/>
      <c r="QP83" s="93"/>
      <c r="QQ83" s="93"/>
      <c r="QR83" s="93"/>
      <c r="QS83" s="93"/>
      <c r="QT83" s="93"/>
      <c r="QU83" s="93"/>
      <c r="QV83" s="93"/>
      <c r="QW83" s="93"/>
      <c r="QX83" s="93"/>
      <c r="QY83" s="93"/>
      <c r="QZ83" s="93"/>
      <c r="RA83" s="93"/>
      <c r="RB83" s="93"/>
      <c r="RC83" s="93"/>
      <c r="RD83" s="93"/>
      <c r="RE83" s="93"/>
      <c r="RF83" s="93"/>
      <c r="RG83" s="93"/>
      <c r="RH83" s="93"/>
      <c r="RI83" s="93"/>
      <c r="RJ83" s="93"/>
      <c r="RK83" s="93"/>
      <c r="RL83" s="93"/>
      <c r="RM83" s="93"/>
      <c r="RN83" s="93"/>
      <c r="RO83" s="93"/>
      <c r="RP83" s="93"/>
      <c r="RQ83" s="93"/>
      <c r="RR83" s="93"/>
      <c r="RS83" s="93"/>
      <c r="RT83" s="93"/>
      <c r="RU83" s="93"/>
      <c r="RV83" s="93"/>
      <c r="RW83" s="93"/>
      <c r="RX83" s="93"/>
      <c r="RY83" s="93"/>
      <c r="RZ83" s="93"/>
      <c r="SA83" s="93"/>
      <c r="SB83" s="93"/>
      <c r="SC83" s="93"/>
      <c r="SD83" s="93"/>
      <c r="SE83" s="93"/>
      <c r="SF83" s="93"/>
      <c r="SG83" s="93"/>
      <c r="SH83" s="93"/>
      <c r="SI83" s="93"/>
      <c r="SJ83" s="93"/>
      <c r="SK83" s="93"/>
      <c r="SL83" s="93"/>
      <c r="SM83" s="93"/>
      <c r="SN83" s="93"/>
      <c r="SO83" s="93"/>
      <c r="SP83" s="93"/>
      <c r="SQ83" s="93"/>
      <c r="SR83" s="93"/>
      <c r="SS83" s="93"/>
      <c r="ST83" s="93"/>
      <c r="SU83" s="93"/>
      <c r="SV83" s="93"/>
      <c r="SW83" s="93"/>
      <c r="SX83" s="93"/>
      <c r="SY83" s="93"/>
      <c r="SZ83" s="93"/>
      <c r="TA83" s="93"/>
      <c r="TB83" s="93"/>
      <c r="TC83" s="93"/>
      <c r="TD83" s="93"/>
      <c r="TE83" s="93"/>
      <c r="TF83" s="93"/>
      <c r="TG83" s="93"/>
      <c r="TH83" s="93"/>
      <c r="TI83" s="93"/>
      <c r="TJ83" s="93"/>
      <c r="TK83" s="93"/>
      <c r="TL83" s="93"/>
      <c r="TM83" s="93"/>
      <c r="TN83" s="93"/>
      <c r="TO83" s="93"/>
      <c r="TP83" s="93"/>
      <c r="TQ83" s="93"/>
      <c r="TR83" s="93"/>
      <c r="TS83" s="93"/>
      <c r="TT83" s="93"/>
      <c r="TU83" s="93"/>
      <c r="TV83" s="93"/>
      <c r="TW83" s="93"/>
      <c r="TX83" s="93"/>
      <c r="TY83" s="93"/>
      <c r="TZ83" s="93"/>
      <c r="UA83" s="93"/>
      <c r="UB83" s="93"/>
      <c r="UC83" s="93"/>
      <c r="UD83" s="93"/>
      <c r="UE83" s="93"/>
      <c r="UF83" s="93"/>
      <c r="UG83" s="93"/>
      <c r="UH83" s="93"/>
      <c r="UI83" s="93"/>
      <c r="UJ83" s="93"/>
      <c r="UK83" s="93"/>
      <c r="UL83" s="93"/>
      <c r="UM83" s="93"/>
      <c r="UN83" s="93"/>
      <c r="UO83" s="93"/>
      <c r="UP83" s="93"/>
      <c r="UQ83" s="93"/>
      <c r="UR83" s="93"/>
      <c r="US83" s="93"/>
      <c r="UT83" s="93"/>
      <c r="UU83" s="93"/>
      <c r="UV83" s="93"/>
      <c r="UW83" s="93"/>
      <c r="UX83" s="93"/>
      <c r="UY83" s="93"/>
      <c r="UZ83" s="93"/>
      <c r="VA83" s="93"/>
      <c r="VB83" s="93"/>
      <c r="VC83" s="93"/>
      <c r="VD83" s="93"/>
      <c r="VE83" s="93"/>
      <c r="VF83" s="93"/>
      <c r="VG83" s="93"/>
      <c r="VH83" s="93"/>
      <c r="VI83" s="93"/>
      <c r="VJ83" s="93"/>
      <c r="VK83" s="93"/>
      <c r="VL83" s="93"/>
      <c r="VM83" s="93"/>
      <c r="VN83" s="93"/>
      <c r="VO83" s="93"/>
      <c r="VP83" s="93"/>
      <c r="VQ83" s="93"/>
      <c r="VR83" s="93"/>
      <c r="VS83" s="93"/>
      <c r="VT83" s="93"/>
      <c r="VU83" s="93"/>
      <c r="VV83" s="93"/>
      <c r="VW83" s="93"/>
      <c r="VX83" s="93"/>
      <c r="VY83" s="93"/>
      <c r="VZ83" s="93"/>
      <c r="WA83" s="93"/>
      <c r="WB83" s="93"/>
      <c r="WC83" s="93"/>
      <c r="WD83" s="93"/>
      <c r="WE83" s="93"/>
      <c r="WF83" s="93"/>
      <c r="WG83" s="93"/>
      <c r="WH83" s="93"/>
      <c r="WI83" s="93"/>
      <c r="WJ83" s="93"/>
      <c r="WK83" s="93"/>
      <c r="WL83" s="93"/>
      <c r="WM83" s="93"/>
      <c r="WN83" s="93"/>
      <c r="WO83" s="93"/>
      <c r="WP83" s="93"/>
      <c r="WQ83" s="93"/>
      <c r="WR83" s="93"/>
      <c r="WS83" s="93"/>
      <c r="WT83" s="93"/>
      <c r="WU83" s="93"/>
      <c r="WV83" s="93"/>
      <c r="WW83" s="93"/>
      <c r="WX83" s="93"/>
      <c r="WY83" s="93"/>
      <c r="WZ83" s="93"/>
      <c r="XA83" s="93"/>
      <c r="XB83" s="93"/>
      <c r="XC83" s="93"/>
      <c r="XD83" s="93"/>
      <c r="XE83" s="93"/>
      <c r="XF83" s="93"/>
      <c r="XG83" s="93"/>
      <c r="XH83" s="93"/>
      <c r="XI83" s="93"/>
      <c r="XJ83" s="93"/>
      <c r="XK83" s="93"/>
      <c r="XL83" s="93"/>
      <c r="XM83" s="93"/>
      <c r="XN83" s="93"/>
      <c r="XO83" s="93"/>
      <c r="XP83" s="93"/>
      <c r="XQ83" s="93"/>
      <c r="XR83" s="93"/>
      <c r="XS83" s="93"/>
      <c r="XT83" s="93"/>
      <c r="XU83" s="93"/>
      <c r="XV83" s="93"/>
      <c r="XW83" s="93"/>
      <c r="XX83" s="93"/>
      <c r="XY83" s="93"/>
      <c r="XZ83" s="93"/>
      <c r="YA83" s="93"/>
      <c r="YB83" s="93"/>
      <c r="YC83" s="93"/>
      <c r="YD83" s="93"/>
      <c r="YE83" s="93"/>
      <c r="YF83" s="93"/>
      <c r="YG83" s="93"/>
      <c r="YH83" s="93"/>
      <c r="YI83" s="93"/>
      <c r="YJ83" s="93"/>
      <c r="YK83" s="93"/>
      <c r="YL83" s="93"/>
      <c r="YM83" s="93"/>
      <c r="YN83" s="93"/>
      <c r="YO83" s="93"/>
      <c r="YP83" s="93"/>
      <c r="YQ83" s="93"/>
      <c r="YR83" s="93"/>
      <c r="YS83" s="93"/>
      <c r="YT83" s="93"/>
      <c r="YU83" s="93"/>
      <c r="YV83" s="93"/>
      <c r="YW83" s="93"/>
      <c r="YX83" s="93"/>
      <c r="YY83" s="93"/>
      <c r="YZ83" s="93"/>
      <c r="ZA83" s="93"/>
      <c r="ZB83" s="93"/>
      <c r="ZC83" s="93"/>
      <c r="ZD83" s="93"/>
      <c r="ZE83" s="93"/>
      <c r="ZF83" s="93"/>
      <c r="ZG83" s="93"/>
      <c r="ZH83" s="93"/>
      <c r="ZI83" s="93"/>
      <c r="ZJ83" s="93"/>
      <c r="ZK83" s="93"/>
      <c r="ZL83" s="93"/>
      <c r="ZM83" s="93"/>
      <c r="ZN83" s="93"/>
      <c r="ZO83" s="93"/>
      <c r="ZP83" s="93"/>
      <c r="ZQ83" s="93"/>
      <c r="ZR83" s="93"/>
      <c r="ZS83" s="93"/>
      <c r="ZT83" s="93"/>
      <c r="ZU83" s="93"/>
      <c r="ZV83" s="93"/>
      <c r="ZW83" s="93"/>
      <c r="ZX83" s="93"/>
      <c r="ZY83" s="93"/>
      <c r="ZZ83" s="93"/>
    </row>
    <row r="84" spans="1:702" s="126" customFormat="1" ht="15.95" customHeight="1" x14ac:dyDescent="0.25">
      <c r="A84" s="122">
        <v>75265</v>
      </c>
      <c r="B84" s="122" t="s">
        <v>372</v>
      </c>
      <c r="C84" s="123" t="s">
        <v>373</v>
      </c>
      <c r="D84" s="122">
        <v>7</v>
      </c>
      <c r="E84" s="122">
        <v>3</v>
      </c>
      <c r="F84" s="122" t="s">
        <v>341</v>
      </c>
      <c r="G84" s="122">
        <v>912</v>
      </c>
      <c r="H84" s="122">
        <v>11461</v>
      </c>
      <c r="I84" s="122" t="s">
        <v>374</v>
      </c>
      <c r="J84" s="122">
        <v>32</v>
      </c>
      <c r="K84" s="122" t="s">
        <v>25</v>
      </c>
      <c r="L84" s="124">
        <v>516700</v>
      </c>
      <c r="M84" s="124">
        <v>481150</v>
      </c>
      <c r="N84" s="124">
        <v>0</v>
      </c>
      <c r="O84" s="124">
        <v>481150</v>
      </c>
      <c r="P84" s="124">
        <v>318640.83</v>
      </c>
      <c r="Q84" s="124">
        <v>-162509.16999999998</v>
      </c>
      <c r="R84" s="125">
        <v>0.66</v>
      </c>
      <c r="S84" s="124">
        <v>0</v>
      </c>
      <c r="T84" s="124">
        <v>0</v>
      </c>
      <c r="U84" s="125">
        <v>0</v>
      </c>
      <c r="V84" s="124">
        <v>0</v>
      </c>
      <c r="W84" s="124">
        <v>0</v>
      </c>
      <c r="X84" s="125">
        <v>0</v>
      </c>
      <c r="Y84" s="124">
        <v>0</v>
      </c>
      <c r="Z84" s="124">
        <v>0</v>
      </c>
      <c r="AA84" s="125">
        <v>0</v>
      </c>
      <c r="AB84" s="124">
        <v>0</v>
      </c>
      <c r="AC84" s="124">
        <v>0</v>
      </c>
      <c r="AD84" s="125">
        <v>0</v>
      </c>
      <c r="AE84" s="124">
        <v>0</v>
      </c>
      <c r="AF84" s="124">
        <v>0</v>
      </c>
      <c r="AG84" s="125">
        <v>0</v>
      </c>
      <c r="AH84" s="124">
        <v>0</v>
      </c>
      <c r="AI84" s="124">
        <v>0</v>
      </c>
      <c r="AJ84" s="125">
        <v>0</v>
      </c>
      <c r="AK84" s="124">
        <v>0</v>
      </c>
      <c r="AL84" s="124">
        <v>0</v>
      </c>
      <c r="AM84" s="125">
        <v>0</v>
      </c>
      <c r="AN84" s="124">
        <v>0</v>
      </c>
      <c r="AO84" s="124">
        <v>0</v>
      </c>
      <c r="AP84" s="125">
        <v>0</v>
      </c>
      <c r="AQ84" s="124">
        <v>0</v>
      </c>
      <c r="AR84" s="124">
        <v>0</v>
      </c>
      <c r="AS84" s="125">
        <v>0</v>
      </c>
      <c r="AT84" s="124">
        <v>0</v>
      </c>
      <c r="AU84" s="124">
        <v>0</v>
      </c>
      <c r="AV84" s="125">
        <v>0</v>
      </c>
      <c r="AW84" s="124">
        <v>0</v>
      </c>
      <c r="AX84" s="124">
        <v>0</v>
      </c>
      <c r="AY84" s="125">
        <v>0</v>
      </c>
      <c r="AZ84" s="124">
        <v>0</v>
      </c>
      <c r="BA84" s="124">
        <v>0</v>
      </c>
      <c r="BB84" s="125">
        <v>0</v>
      </c>
      <c r="BC84" s="124">
        <v>0</v>
      </c>
      <c r="BD84" s="124">
        <v>0</v>
      </c>
      <c r="BE84" s="125">
        <v>0</v>
      </c>
      <c r="BF84" s="124">
        <v>23000</v>
      </c>
      <c r="BG84" s="124">
        <v>15741.34</v>
      </c>
      <c r="BH84" s="125">
        <v>0.68</v>
      </c>
      <c r="BI84" s="124">
        <v>0</v>
      </c>
      <c r="BJ84" s="124">
        <v>0</v>
      </c>
      <c r="BK84" s="125">
        <v>0</v>
      </c>
      <c r="BL84" s="124">
        <v>316450</v>
      </c>
      <c r="BM84" s="124">
        <v>254211.74</v>
      </c>
      <c r="BN84" s="125">
        <v>0.8</v>
      </c>
      <c r="BO84" s="124">
        <v>0</v>
      </c>
      <c r="BP84" s="124">
        <v>0</v>
      </c>
      <c r="BQ84" s="125">
        <v>0</v>
      </c>
      <c r="BR84" s="124">
        <v>0</v>
      </c>
      <c r="BS84" s="124">
        <v>0</v>
      </c>
      <c r="BT84" s="125">
        <v>0</v>
      </c>
      <c r="BU84" s="124">
        <v>10000</v>
      </c>
      <c r="BV84" s="124">
        <v>3693.9</v>
      </c>
      <c r="BW84" s="125">
        <v>0.37</v>
      </c>
      <c r="BX84" s="124">
        <v>0</v>
      </c>
      <c r="BY84" s="124">
        <v>0</v>
      </c>
      <c r="BZ84" s="125">
        <v>0</v>
      </c>
      <c r="CA84" s="124">
        <v>0</v>
      </c>
      <c r="CB84" s="124">
        <v>0</v>
      </c>
      <c r="CC84" s="125">
        <v>0</v>
      </c>
      <c r="CD84" s="124">
        <v>22000</v>
      </c>
      <c r="CE84" s="124">
        <v>2878</v>
      </c>
      <c r="CF84" s="125">
        <v>0.13</v>
      </c>
      <c r="CG84" s="124">
        <v>0</v>
      </c>
      <c r="CH84" s="124">
        <v>0</v>
      </c>
      <c r="CI84" s="125">
        <v>0</v>
      </c>
      <c r="CJ84" s="124">
        <v>0</v>
      </c>
      <c r="CK84" s="124">
        <v>0</v>
      </c>
      <c r="CL84" s="125">
        <v>0</v>
      </c>
      <c r="CM84" s="124">
        <v>109700</v>
      </c>
      <c r="CN84" s="124">
        <v>42115.85</v>
      </c>
      <c r="CO84" s="125">
        <v>0.38</v>
      </c>
      <c r="CP84" s="124"/>
      <c r="CQ84" s="124"/>
      <c r="CR84" s="124"/>
      <c r="CS84" s="124"/>
      <c r="CT84" s="124"/>
      <c r="CU84" s="124"/>
      <c r="CV84" s="124"/>
      <c r="CW84" s="124"/>
      <c r="CX84" s="124"/>
      <c r="CY84" s="124"/>
      <c r="CZ84" s="124"/>
      <c r="DA84" s="124"/>
      <c r="DB84" s="124"/>
      <c r="DC84" s="124"/>
      <c r="DD84" s="124"/>
      <c r="DE84" s="124"/>
      <c r="DF84" s="124"/>
      <c r="DG84" s="124"/>
      <c r="DH84" s="124"/>
      <c r="DI84" s="124"/>
      <c r="DJ84" s="124"/>
      <c r="DK84" s="124"/>
      <c r="DL84" s="124"/>
      <c r="DM84" s="124"/>
      <c r="DN84" s="124"/>
      <c r="DO84" s="124"/>
      <c r="DP84" s="124"/>
      <c r="DQ84" s="124"/>
      <c r="DR84" s="124"/>
      <c r="DS84" s="124"/>
      <c r="DT84" s="124"/>
      <c r="DU84" s="124"/>
      <c r="DV84" s="124"/>
      <c r="DW84" s="124"/>
      <c r="DX84" s="124"/>
      <c r="DY84" s="124"/>
      <c r="DZ84" s="124"/>
      <c r="EA84" s="124"/>
      <c r="EB84" s="124"/>
      <c r="EC84" s="124"/>
      <c r="ED84" s="124"/>
      <c r="EE84" s="124"/>
      <c r="EF84" s="124"/>
      <c r="EG84" s="124"/>
      <c r="EH84" s="124"/>
      <c r="EI84" s="124"/>
      <c r="EJ84" s="124"/>
      <c r="EK84" s="124"/>
      <c r="EL84" s="124"/>
      <c r="EM84" s="124"/>
      <c r="EN84" s="124"/>
      <c r="EO84" s="124"/>
      <c r="EP84" s="124"/>
      <c r="EQ84" s="124"/>
      <c r="ER84" s="124"/>
      <c r="ES84" s="124"/>
      <c r="ET84" s="124"/>
      <c r="EU84" s="124"/>
      <c r="EV84" s="124"/>
      <c r="EW84" s="124"/>
      <c r="EX84" s="124"/>
      <c r="EY84" s="124"/>
      <c r="EZ84" s="124"/>
      <c r="FA84" s="124"/>
      <c r="FB84" s="124"/>
      <c r="FC84" s="124"/>
      <c r="FD84" s="124"/>
      <c r="FE84" s="124"/>
      <c r="FF84" s="124"/>
      <c r="FG84" s="124"/>
      <c r="FH84" s="124"/>
      <c r="FI84" s="124"/>
      <c r="FJ84" s="124"/>
      <c r="FK84" s="124"/>
      <c r="FL84" s="124"/>
      <c r="FM84" s="124"/>
      <c r="FN84" s="124"/>
      <c r="FO84" s="124"/>
      <c r="FP84" s="124"/>
      <c r="FQ84" s="124"/>
      <c r="FR84" s="124"/>
      <c r="FS84" s="124"/>
      <c r="FT84" s="124"/>
      <c r="FU84" s="124"/>
      <c r="FV84" s="124"/>
      <c r="FW84" s="124"/>
      <c r="FX84" s="124"/>
      <c r="FY84" s="124"/>
      <c r="FZ84" s="124"/>
      <c r="GA84" s="124"/>
      <c r="GB84" s="124"/>
      <c r="GC84" s="124"/>
      <c r="GD84" s="124"/>
      <c r="GE84" s="124"/>
      <c r="GF84" s="124"/>
      <c r="GG84" s="124"/>
      <c r="GH84" s="124"/>
      <c r="GI84" s="124"/>
      <c r="GJ84" s="124"/>
      <c r="GK84" s="124"/>
      <c r="GL84" s="124"/>
      <c r="GM84" s="124"/>
      <c r="GN84" s="124"/>
      <c r="GO84" s="124"/>
      <c r="GP84" s="124"/>
      <c r="GQ84" s="124"/>
      <c r="GR84" s="124"/>
      <c r="GS84" s="124"/>
      <c r="GT84" s="124"/>
      <c r="GU84" s="124"/>
      <c r="GV84" s="124"/>
      <c r="GW84" s="124"/>
      <c r="GX84" s="124"/>
      <c r="GY84" s="124"/>
      <c r="GZ84" s="124"/>
      <c r="HA84" s="124"/>
      <c r="HB84" s="124"/>
      <c r="HC84" s="124"/>
      <c r="HD84" s="124"/>
      <c r="HE84" s="124"/>
      <c r="HF84" s="124"/>
      <c r="HG84" s="124"/>
      <c r="HH84" s="124"/>
      <c r="HI84" s="124"/>
      <c r="HJ84" s="124"/>
      <c r="HK84" s="124"/>
      <c r="HL84" s="124"/>
      <c r="HM84" s="124"/>
      <c r="HN84" s="124"/>
      <c r="HO84" s="124"/>
      <c r="HP84" s="124"/>
      <c r="HQ84" s="124"/>
      <c r="HR84" s="124"/>
      <c r="HS84" s="124"/>
      <c r="HT84" s="124"/>
      <c r="HU84" s="124"/>
      <c r="HV84" s="124"/>
      <c r="HW84" s="124"/>
      <c r="HX84" s="124"/>
      <c r="HY84" s="124"/>
      <c r="HZ84" s="124"/>
      <c r="IA84" s="124"/>
      <c r="IB84" s="124"/>
      <c r="IC84" s="124"/>
      <c r="ID84" s="124"/>
      <c r="IE84" s="124"/>
      <c r="IF84" s="124"/>
      <c r="IG84" s="124"/>
      <c r="IH84" s="124"/>
      <c r="II84" s="124"/>
      <c r="IJ84" s="124"/>
      <c r="IK84" s="124"/>
      <c r="IL84" s="124"/>
      <c r="IM84" s="124"/>
      <c r="IN84" s="124"/>
      <c r="IO84" s="124"/>
      <c r="IP84" s="124"/>
      <c r="IQ84" s="124"/>
      <c r="IR84" s="124"/>
      <c r="IS84" s="124"/>
      <c r="IT84" s="124"/>
      <c r="IU84" s="124"/>
      <c r="IV84" s="124"/>
      <c r="IW84" s="124"/>
      <c r="IX84" s="124"/>
      <c r="IY84" s="124"/>
      <c r="IZ84" s="124"/>
      <c r="JA84" s="124"/>
      <c r="JB84" s="124"/>
      <c r="JC84" s="124"/>
      <c r="JD84" s="124"/>
      <c r="JE84" s="124"/>
      <c r="JF84" s="124"/>
      <c r="JG84" s="124"/>
      <c r="JH84" s="124"/>
      <c r="JI84" s="124"/>
      <c r="JJ84" s="124"/>
      <c r="JK84" s="124"/>
      <c r="JL84" s="124"/>
      <c r="JM84" s="124"/>
      <c r="JN84" s="124"/>
      <c r="JO84" s="124"/>
      <c r="JP84" s="124"/>
      <c r="JQ84" s="124"/>
      <c r="JR84" s="124"/>
      <c r="JS84" s="124"/>
      <c r="JT84" s="124"/>
      <c r="JU84" s="124"/>
      <c r="JV84" s="124"/>
      <c r="JW84" s="124"/>
      <c r="JX84" s="124"/>
      <c r="JY84" s="124"/>
      <c r="JZ84" s="124"/>
      <c r="KA84" s="124"/>
      <c r="KB84" s="124"/>
      <c r="KC84" s="124"/>
      <c r="KD84" s="124"/>
      <c r="KE84" s="124"/>
      <c r="KF84" s="124"/>
      <c r="KG84" s="124"/>
      <c r="KH84" s="124"/>
      <c r="KI84" s="124"/>
      <c r="KJ84" s="124"/>
      <c r="KK84" s="124"/>
      <c r="KL84" s="124"/>
      <c r="KM84" s="124"/>
      <c r="KN84" s="124"/>
      <c r="KO84" s="124"/>
      <c r="KP84" s="124"/>
      <c r="KQ84" s="124"/>
      <c r="KR84" s="124"/>
      <c r="KS84" s="124"/>
      <c r="KT84" s="124"/>
      <c r="KU84" s="124"/>
      <c r="KV84" s="124"/>
      <c r="KW84" s="124"/>
      <c r="KX84" s="124"/>
      <c r="KY84" s="124"/>
      <c r="KZ84" s="124"/>
      <c r="LA84" s="124"/>
      <c r="LB84" s="124"/>
      <c r="LC84" s="124"/>
      <c r="LD84" s="124"/>
      <c r="LE84" s="124"/>
      <c r="LF84" s="124"/>
      <c r="LG84" s="124"/>
      <c r="LH84" s="124"/>
      <c r="LI84" s="124"/>
      <c r="LJ84" s="124"/>
      <c r="LK84" s="124"/>
      <c r="LL84" s="124"/>
      <c r="LM84" s="124"/>
      <c r="LN84" s="124"/>
      <c r="LO84" s="124"/>
      <c r="LP84" s="124"/>
      <c r="LQ84" s="124"/>
      <c r="LR84" s="124"/>
      <c r="LS84" s="124"/>
      <c r="LT84" s="124"/>
      <c r="LU84" s="124"/>
      <c r="LV84" s="124"/>
      <c r="LW84" s="124"/>
      <c r="LX84" s="124"/>
      <c r="LY84" s="124"/>
      <c r="LZ84" s="124"/>
      <c r="MA84" s="124"/>
      <c r="MB84" s="124"/>
      <c r="MC84" s="124"/>
      <c r="MD84" s="124"/>
      <c r="ME84" s="124"/>
      <c r="MF84" s="124"/>
      <c r="MG84" s="124"/>
      <c r="MH84" s="124"/>
      <c r="MI84" s="124"/>
      <c r="MJ84" s="124"/>
      <c r="MK84" s="124"/>
      <c r="ML84" s="124"/>
      <c r="MM84" s="124"/>
      <c r="MN84" s="124"/>
      <c r="MO84" s="124"/>
      <c r="MP84" s="124"/>
      <c r="MQ84" s="124"/>
      <c r="MR84" s="124"/>
      <c r="MS84" s="124"/>
      <c r="MT84" s="124"/>
      <c r="MU84" s="124"/>
      <c r="MV84" s="124"/>
      <c r="MW84" s="124"/>
      <c r="MX84" s="124"/>
      <c r="MY84" s="124"/>
      <c r="MZ84" s="124"/>
      <c r="NA84" s="124"/>
      <c r="NB84" s="124"/>
      <c r="NC84" s="124"/>
      <c r="ND84" s="124"/>
      <c r="NE84" s="124"/>
      <c r="NF84" s="124"/>
      <c r="NG84" s="124"/>
      <c r="NH84" s="124"/>
      <c r="NI84" s="124"/>
      <c r="NJ84" s="124"/>
      <c r="NK84" s="124"/>
      <c r="NL84" s="124"/>
      <c r="NM84" s="124"/>
      <c r="NN84" s="124"/>
      <c r="NO84" s="124"/>
      <c r="NP84" s="124"/>
      <c r="NQ84" s="124"/>
      <c r="NR84" s="124"/>
      <c r="NS84" s="124"/>
      <c r="NT84" s="124"/>
      <c r="NU84" s="124"/>
      <c r="NV84" s="124"/>
      <c r="NW84" s="124"/>
      <c r="NX84" s="124"/>
      <c r="NY84" s="124"/>
      <c r="NZ84" s="124"/>
      <c r="OA84" s="124"/>
      <c r="OB84" s="124"/>
      <c r="OC84" s="124"/>
      <c r="OD84" s="124"/>
      <c r="OE84" s="124"/>
      <c r="OF84" s="124"/>
      <c r="OG84" s="124"/>
      <c r="OH84" s="124"/>
      <c r="OI84" s="124"/>
      <c r="OJ84" s="124"/>
      <c r="OK84" s="124"/>
      <c r="OL84" s="124"/>
      <c r="OM84" s="124"/>
      <c r="ON84" s="124"/>
      <c r="OO84" s="124"/>
      <c r="OP84" s="124"/>
      <c r="OQ84" s="124"/>
      <c r="OR84" s="124"/>
      <c r="OS84" s="124"/>
      <c r="OT84" s="124"/>
      <c r="OU84" s="124"/>
      <c r="OV84" s="124"/>
      <c r="OW84" s="124"/>
      <c r="OX84" s="124"/>
      <c r="OY84" s="124"/>
      <c r="OZ84" s="124"/>
      <c r="PA84" s="124"/>
      <c r="PB84" s="124"/>
      <c r="PC84" s="124"/>
      <c r="PD84" s="124"/>
      <c r="PE84" s="124"/>
      <c r="PF84" s="124"/>
      <c r="PG84" s="124"/>
      <c r="PH84" s="124"/>
      <c r="PI84" s="124"/>
      <c r="PJ84" s="124"/>
      <c r="PK84" s="124"/>
      <c r="PL84" s="124"/>
      <c r="PM84" s="124"/>
      <c r="PN84" s="124"/>
      <c r="PO84" s="124"/>
      <c r="PP84" s="124"/>
      <c r="PQ84" s="124"/>
      <c r="PR84" s="124"/>
      <c r="PS84" s="124"/>
      <c r="PT84" s="124"/>
      <c r="PU84" s="124"/>
      <c r="PV84" s="124"/>
      <c r="PW84" s="124"/>
      <c r="PX84" s="124"/>
      <c r="PY84" s="124"/>
      <c r="PZ84" s="124"/>
      <c r="QA84" s="124"/>
      <c r="QB84" s="124"/>
      <c r="QC84" s="124"/>
      <c r="QD84" s="124"/>
      <c r="QE84" s="124"/>
      <c r="QF84" s="124"/>
      <c r="QG84" s="124"/>
      <c r="QH84" s="124"/>
      <c r="QI84" s="124"/>
      <c r="QJ84" s="124"/>
      <c r="QK84" s="124"/>
      <c r="QL84" s="124"/>
      <c r="QM84" s="124"/>
      <c r="QN84" s="124"/>
      <c r="QO84" s="124"/>
      <c r="QP84" s="124"/>
      <c r="QQ84" s="124"/>
      <c r="QR84" s="124"/>
      <c r="QS84" s="124"/>
      <c r="QT84" s="124"/>
      <c r="QU84" s="124"/>
      <c r="QV84" s="124"/>
      <c r="QW84" s="124"/>
      <c r="QX84" s="124"/>
      <c r="QY84" s="124"/>
      <c r="QZ84" s="124"/>
      <c r="RA84" s="124"/>
      <c r="RB84" s="124"/>
      <c r="RC84" s="124"/>
      <c r="RD84" s="124"/>
      <c r="RE84" s="124"/>
      <c r="RF84" s="124"/>
      <c r="RG84" s="124"/>
      <c r="RH84" s="124"/>
      <c r="RI84" s="124"/>
      <c r="RJ84" s="124"/>
      <c r="RK84" s="124"/>
      <c r="RL84" s="124"/>
      <c r="RM84" s="124"/>
      <c r="RN84" s="124"/>
      <c r="RO84" s="124"/>
      <c r="RP84" s="124"/>
      <c r="RQ84" s="124"/>
      <c r="RR84" s="124"/>
      <c r="RS84" s="124"/>
      <c r="RT84" s="124"/>
      <c r="RU84" s="124"/>
      <c r="RV84" s="124"/>
      <c r="RW84" s="124"/>
      <c r="RX84" s="124"/>
      <c r="RY84" s="124"/>
      <c r="RZ84" s="124"/>
      <c r="SA84" s="124"/>
      <c r="SB84" s="124"/>
      <c r="SC84" s="124"/>
      <c r="SD84" s="124"/>
      <c r="SE84" s="124"/>
      <c r="SF84" s="124"/>
      <c r="SG84" s="124"/>
      <c r="SH84" s="124"/>
      <c r="SI84" s="124"/>
      <c r="SJ84" s="124"/>
      <c r="SK84" s="124"/>
      <c r="SL84" s="124"/>
      <c r="SM84" s="124"/>
      <c r="SN84" s="124"/>
      <c r="SO84" s="124"/>
      <c r="SP84" s="124"/>
      <c r="SQ84" s="124"/>
      <c r="SR84" s="124"/>
      <c r="SS84" s="124"/>
      <c r="ST84" s="124"/>
      <c r="SU84" s="124"/>
      <c r="SV84" s="124"/>
      <c r="SW84" s="124"/>
      <c r="SX84" s="124"/>
      <c r="SY84" s="124"/>
      <c r="SZ84" s="124"/>
      <c r="TA84" s="124"/>
      <c r="TB84" s="124"/>
      <c r="TC84" s="124"/>
      <c r="TD84" s="124"/>
      <c r="TE84" s="124"/>
      <c r="TF84" s="124"/>
      <c r="TG84" s="124"/>
      <c r="TH84" s="124"/>
      <c r="TI84" s="124"/>
      <c r="TJ84" s="124"/>
      <c r="TK84" s="124"/>
      <c r="TL84" s="124"/>
      <c r="TM84" s="124"/>
      <c r="TN84" s="124"/>
      <c r="TO84" s="124"/>
      <c r="TP84" s="124"/>
      <c r="TQ84" s="124"/>
      <c r="TR84" s="124"/>
      <c r="TS84" s="124"/>
      <c r="TT84" s="124"/>
      <c r="TU84" s="124"/>
      <c r="TV84" s="124"/>
      <c r="TW84" s="124"/>
      <c r="TX84" s="124"/>
      <c r="TY84" s="124"/>
      <c r="TZ84" s="124"/>
      <c r="UA84" s="124"/>
      <c r="UB84" s="124"/>
      <c r="UC84" s="124"/>
      <c r="UD84" s="124"/>
      <c r="UE84" s="124"/>
      <c r="UF84" s="124"/>
      <c r="UG84" s="124"/>
      <c r="UH84" s="124"/>
      <c r="UI84" s="124"/>
      <c r="UJ84" s="124"/>
      <c r="UK84" s="124"/>
      <c r="UL84" s="124"/>
      <c r="UM84" s="124"/>
      <c r="UN84" s="124"/>
      <c r="UO84" s="124"/>
      <c r="UP84" s="124"/>
      <c r="UQ84" s="124"/>
      <c r="UR84" s="124"/>
      <c r="US84" s="124"/>
      <c r="UT84" s="124"/>
      <c r="UU84" s="124"/>
      <c r="UV84" s="124"/>
      <c r="UW84" s="124"/>
      <c r="UX84" s="124"/>
      <c r="UY84" s="124"/>
      <c r="UZ84" s="124"/>
      <c r="VA84" s="124"/>
      <c r="VB84" s="124"/>
      <c r="VC84" s="124"/>
      <c r="VD84" s="124"/>
      <c r="VE84" s="124"/>
      <c r="VF84" s="124"/>
      <c r="VG84" s="124"/>
      <c r="VH84" s="124"/>
      <c r="VI84" s="124"/>
      <c r="VJ84" s="124"/>
      <c r="VK84" s="124"/>
      <c r="VL84" s="124"/>
      <c r="VM84" s="124"/>
      <c r="VN84" s="124"/>
      <c r="VO84" s="124"/>
      <c r="VP84" s="124"/>
      <c r="VQ84" s="124"/>
      <c r="VR84" s="124"/>
      <c r="VS84" s="124"/>
      <c r="VT84" s="124"/>
      <c r="VU84" s="124"/>
      <c r="VV84" s="124"/>
      <c r="VW84" s="124"/>
      <c r="VX84" s="124"/>
      <c r="VY84" s="124"/>
      <c r="VZ84" s="124"/>
      <c r="WA84" s="124"/>
      <c r="WB84" s="124"/>
      <c r="WC84" s="124"/>
      <c r="WD84" s="124"/>
      <c r="WE84" s="124"/>
      <c r="WF84" s="124"/>
      <c r="WG84" s="124"/>
      <c r="WH84" s="124"/>
      <c r="WI84" s="124"/>
      <c r="WJ84" s="124"/>
      <c r="WK84" s="124"/>
      <c r="WL84" s="124"/>
      <c r="WM84" s="124"/>
      <c r="WN84" s="124"/>
      <c r="WO84" s="124"/>
      <c r="WP84" s="124"/>
      <c r="WQ84" s="124"/>
      <c r="WR84" s="124"/>
      <c r="WS84" s="124"/>
      <c r="WT84" s="124"/>
      <c r="WU84" s="124"/>
      <c r="WV84" s="124"/>
      <c r="WW84" s="124"/>
      <c r="WX84" s="124"/>
      <c r="WY84" s="124"/>
      <c r="WZ84" s="124"/>
      <c r="XA84" s="124"/>
      <c r="XB84" s="124"/>
      <c r="XC84" s="124"/>
      <c r="XD84" s="124"/>
      <c r="XE84" s="124"/>
      <c r="XF84" s="124"/>
      <c r="XG84" s="124"/>
      <c r="XH84" s="124"/>
      <c r="XI84" s="124"/>
      <c r="XJ84" s="124"/>
      <c r="XK84" s="124"/>
      <c r="XL84" s="124"/>
      <c r="XM84" s="124"/>
      <c r="XN84" s="124"/>
      <c r="XO84" s="124"/>
      <c r="XP84" s="124"/>
      <c r="XQ84" s="124"/>
      <c r="XR84" s="124"/>
      <c r="XS84" s="124"/>
      <c r="XT84" s="124"/>
      <c r="XU84" s="124"/>
      <c r="XV84" s="124"/>
      <c r="XW84" s="124"/>
      <c r="XX84" s="124"/>
      <c r="XY84" s="124"/>
      <c r="XZ84" s="124"/>
      <c r="YA84" s="124"/>
      <c r="YB84" s="124"/>
      <c r="YC84" s="124"/>
      <c r="YD84" s="124"/>
      <c r="YE84" s="124"/>
      <c r="YF84" s="124"/>
      <c r="YG84" s="124"/>
      <c r="YH84" s="124"/>
      <c r="YI84" s="124"/>
      <c r="YJ84" s="124"/>
      <c r="YK84" s="124"/>
      <c r="YL84" s="124"/>
      <c r="YM84" s="124"/>
      <c r="YN84" s="124"/>
      <c r="YO84" s="124"/>
      <c r="YP84" s="124"/>
      <c r="YQ84" s="124"/>
      <c r="YR84" s="124"/>
      <c r="YS84" s="124"/>
      <c r="YT84" s="124"/>
      <c r="YU84" s="124"/>
      <c r="YV84" s="124"/>
      <c r="YW84" s="124"/>
      <c r="YX84" s="124"/>
      <c r="YY84" s="124"/>
      <c r="YZ84" s="124"/>
      <c r="ZA84" s="124"/>
      <c r="ZB84" s="124"/>
      <c r="ZC84" s="124"/>
      <c r="ZD84" s="124"/>
      <c r="ZE84" s="124"/>
      <c r="ZF84" s="124"/>
      <c r="ZG84" s="124"/>
      <c r="ZH84" s="124"/>
      <c r="ZI84" s="124"/>
      <c r="ZJ84" s="124"/>
      <c r="ZK84" s="124"/>
      <c r="ZL84" s="124"/>
      <c r="ZM84" s="124"/>
      <c r="ZN84" s="124"/>
      <c r="ZO84" s="124"/>
      <c r="ZP84" s="124"/>
      <c r="ZQ84" s="124"/>
      <c r="ZR84" s="124"/>
      <c r="ZS84" s="124"/>
      <c r="ZT84" s="124"/>
      <c r="ZU84" s="124"/>
      <c r="ZV84" s="124"/>
      <c r="ZW84" s="124"/>
      <c r="ZX84" s="124"/>
      <c r="ZY84" s="124"/>
      <c r="ZZ84" s="124"/>
    </row>
    <row r="85" spans="1:702" ht="15.95" hidden="1" customHeight="1" x14ac:dyDescent="0.25">
      <c r="A85" s="92">
        <v>75270</v>
      </c>
      <c r="B85" s="92" t="s">
        <v>372</v>
      </c>
      <c r="C85" s="121" t="s">
        <v>377</v>
      </c>
      <c r="D85" s="92">
        <v>7</v>
      </c>
      <c r="E85" s="92">
        <v>3</v>
      </c>
      <c r="F85" s="92" t="s">
        <v>341</v>
      </c>
      <c r="G85" s="92">
        <v>912</v>
      </c>
      <c r="H85" s="92">
        <v>11461</v>
      </c>
      <c r="I85" s="92" t="s">
        <v>374</v>
      </c>
      <c r="J85" s="92">
        <v>321</v>
      </c>
      <c r="K85" s="92" t="s">
        <v>349</v>
      </c>
      <c r="L85" s="93">
        <v>36400</v>
      </c>
      <c r="M85" s="93">
        <v>36400</v>
      </c>
      <c r="N85" s="93">
        <v>0</v>
      </c>
      <c r="O85" s="93">
        <v>36400</v>
      </c>
      <c r="P85" s="93">
        <v>984</v>
      </c>
      <c r="Q85" s="93">
        <v>-35416</v>
      </c>
      <c r="R85" s="94">
        <v>0.03</v>
      </c>
      <c r="S85" s="93">
        <v>0</v>
      </c>
      <c r="T85" s="93">
        <v>0</v>
      </c>
      <c r="U85" s="94">
        <v>0</v>
      </c>
      <c r="V85" s="93">
        <v>0</v>
      </c>
      <c r="W85" s="93">
        <v>0</v>
      </c>
      <c r="X85" s="94">
        <v>0</v>
      </c>
      <c r="Y85" s="93">
        <v>0</v>
      </c>
      <c r="Z85" s="93">
        <v>0</v>
      </c>
      <c r="AA85" s="94">
        <v>0</v>
      </c>
      <c r="AB85" s="93">
        <v>0</v>
      </c>
      <c r="AC85" s="93">
        <v>0</v>
      </c>
      <c r="AD85" s="94">
        <v>0</v>
      </c>
      <c r="AE85" s="93">
        <v>0</v>
      </c>
      <c r="AF85" s="93">
        <v>0</v>
      </c>
      <c r="AG85" s="94">
        <v>0</v>
      </c>
      <c r="AH85" s="93">
        <v>0</v>
      </c>
      <c r="AI85" s="93">
        <v>0</v>
      </c>
      <c r="AJ85" s="94">
        <v>0</v>
      </c>
      <c r="AK85" s="93">
        <v>0</v>
      </c>
      <c r="AL85" s="93">
        <v>0</v>
      </c>
      <c r="AM85" s="94">
        <v>0</v>
      </c>
      <c r="AN85" s="93">
        <v>0</v>
      </c>
      <c r="AO85" s="93">
        <v>0</v>
      </c>
      <c r="AP85" s="94">
        <v>0</v>
      </c>
      <c r="AQ85" s="93">
        <v>0</v>
      </c>
      <c r="AR85" s="93">
        <v>0</v>
      </c>
      <c r="AS85" s="94">
        <v>0</v>
      </c>
      <c r="AT85" s="93">
        <v>0</v>
      </c>
      <c r="AU85" s="93">
        <v>0</v>
      </c>
      <c r="AV85" s="94">
        <v>0</v>
      </c>
      <c r="AW85" s="93">
        <v>0</v>
      </c>
      <c r="AX85" s="93">
        <v>0</v>
      </c>
      <c r="AY85" s="94">
        <v>0</v>
      </c>
      <c r="AZ85" s="93">
        <v>0</v>
      </c>
      <c r="BA85" s="93">
        <v>0</v>
      </c>
      <c r="BB85" s="94">
        <v>0</v>
      </c>
      <c r="BC85" s="93">
        <v>0</v>
      </c>
      <c r="BD85" s="93">
        <v>0</v>
      </c>
      <c r="BE85" s="94">
        <v>0</v>
      </c>
      <c r="BF85" s="93">
        <v>600</v>
      </c>
      <c r="BG85" s="93">
        <v>0</v>
      </c>
      <c r="BH85" s="94">
        <v>0</v>
      </c>
      <c r="BI85" s="93">
        <v>0</v>
      </c>
      <c r="BJ85" s="93">
        <v>0</v>
      </c>
      <c r="BK85" s="94">
        <v>0</v>
      </c>
      <c r="BL85" s="93">
        <v>0</v>
      </c>
      <c r="BM85" s="93">
        <v>0</v>
      </c>
      <c r="BN85" s="94">
        <v>0</v>
      </c>
      <c r="BO85" s="93">
        <v>0</v>
      </c>
      <c r="BP85" s="93">
        <v>0</v>
      </c>
      <c r="BQ85" s="94">
        <v>0</v>
      </c>
      <c r="BR85" s="93">
        <v>0</v>
      </c>
      <c r="BS85" s="93">
        <v>0</v>
      </c>
      <c r="BT85" s="94">
        <v>0</v>
      </c>
      <c r="BU85" s="93">
        <v>800</v>
      </c>
      <c r="BV85" s="93">
        <v>684</v>
      </c>
      <c r="BW85" s="94">
        <v>0.86</v>
      </c>
      <c r="BX85" s="93">
        <v>0</v>
      </c>
      <c r="BY85" s="93">
        <v>0</v>
      </c>
      <c r="BZ85" s="94">
        <v>0</v>
      </c>
      <c r="CA85" s="93">
        <v>0</v>
      </c>
      <c r="CB85" s="93">
        <v>0</v>
      </c>
      <c r="CC85" s="94">
        <v>0</v>
      </c>
      <c r="CD85" s="93">
        <v>0</v>
      </c>
      <c r="CE85" s="93">
        <v>0</v>
      </c>
      <c r="CF85" s="94">
        <v>0</v>
      </c>
      <c r="CG85" s="93">
        <v>0</v>
      </c>
      <c r="CH85" s="93">
        <v>0</v>
      </c>
      <c r="CI85" s="94">
        <v>0</v>
      </c>
      <c r="CJ85" s="93">
        <v>0</v>
      </c>
      <c r="CK85" s="93">
        <v>0</v>
      </c>
      <c r="CL85" s="94">
        <v>0</v>
      </c>
      <c r="CM85" s="93">
        <v>35000</v>
      </c>
      <c r="CN85" s="93">
        <v>300</v>
      </c>
      <c r="CO85" s="94">
        <v>0.01</v>
      </c>
      <c r="CP85" s="93"/>
      <c r="CQ85" s="93"/>
      <c r="CR85" s="93"/>
      <c r="CS85" s="93"/>
      <c r="CT85" s="93"/>
      <c r="CU85" s="93"/>
      <c r="CV85" s="93"/>
      <c r="CW85" s="93"/>
      <c r="CX85" s="93"/>
      <c r="CY85" s="93"/>
      <c r="CZ85" s="93"/>
      <c r="DA85" s="93"/>
      <c r="DB85" s="93"/>
      <c r="DC85" s="93"/>
      <c r="DD85" s="93"/>
      <c r="DE85" s="93"/>
      <c r="DF85" s="93"/>
      <c r="DG85" s="93"/>
      <c r="DH85" s="93"/>
      <c r="DI85" s="93"/>
      <c r="DJ85" s="93"/>
      <c r="DK85" s="93"/>
      <c r="DL85" s="93"/>
      <c r="DM85" s="93"/>
      <c r="DN85" s="93"/>
      <c r="DO85" s="93"/>
      <c r="DP85" s="93"/>
      <c r="DQ85" s="93"/>
      <c r="DR85" s="93"/>
      <c r="DS85" s="93"/>
      <c r="DT85" s="93"/>
      <c r="DU85" s="93"/>
      <c r="DV85" s="93"/>
      <c r="DW85" s="93"/>
      <c r="DX85" s="93"/>
      <c r="DY85" s="93"/>
      <c r="DZ85" s="93"/>
      <c r="EA85" s="93"/>
      <c r="EB85" s="93"/>
      <c r="EC85" s="93"/>
      <c r="ED85" s="93"/>
      <c r="EE85" s="93"/>
      <c r="EF85" s="93"/>
      <c r="EG85" s="93"/>
      <c r="EH85" s="93"/>
      <c r="EI85" s="93"/>
      <c r="EJ85" s="93"/>
      <c r="EK85" s="93"/>
      <c r="EL85" s="93"/>
      <c r="EM85" s="93"/>
      <c r="EN85" s="93"/>
      <c r="EO85" s="93"/>
      <c r="EP85" s="93"/>
      <c r="EQ85" s="93"/>
      <c r="ER85" s="93"/>
      <c r="ES85" s="93"/>
      <c r="ET85" s="93"/>
      <c r="EU85" s="93"/>
      <c r="EV85" s="93"/>
      <c r="EW85" s="93"/>
      <c r="EX85" s="93"/>
      <c r="EY85" s="93"/>
      <c r="EZ85" s="93"/>
      <c r="FA85" s="93"/>
      <c r="FB85" s="93"/>
      <c r="FC85" s="93"/>
      <c r="FD85" s="93"/>
      <c r="FE85" s="93"/>
      <c r="FF85" s="93"/>
      <c r="FG85" s="93"/>
      <c r="FH85" s="93"/>
      <c r="FI85" s="93"/>
      <c r="FJ85" s="93"/>
      <c r="FK85" s="93"/>
      <c r="FL85" s="93"/>
      <c r="FM85" s="93"/>
      <c r="FN85" s="93"/>
      <c r="FO85" s="93"/>
      <c r="FP85" s="93"/>
      <c r="FQ85" s="93"/>
      <c r="FR85" s="93"/>
      <c r="FS85" s="93"/>
      <c r="FT85" s="93"/>
      <c r="FU85" s="93"/>
      <c r="FV85" s="93"/>
      <c r="FW85" s="93"/>
      <c r="FX85" s="93"/>
      <c r="FY85" s="93"/>
      <c r="FZ85" s="93"/>
      <c r="GA85" s="93"/>
      <c r="GB85" s="93"/>
      <c r="GC85" s="93"/>
      <c r="GD85" s="93"/>
      <c r="GE85" s="93"/>
      <c r="GF85" s="93"/>
      <c r="GG85" s="93"/>
      <c r="GH85" s="93"/>
      <c r="GI85" s="93"/>
      <c r="GJ85" s="93"/>
      <c r="GK85" s="93"/>
      <c r="GL85" s="93"/>
      <c r="GM85" s="93"/>
      <c r="GN85" s="93"/>
      <c r="GO85" s="93"/>
      <c r="GP85" s="93"/>
      <c r="GQ85" s="93"/>
      <c r="GR85" s="93"/>
      <c r="GS85" s="93"/>
      <c r="GT85" s="93"/>
      <c r="GU85" s="93"/>
      <c r="GV85" s="93"/>
      <c r="GW85" s="93"/>
      <c r="GX85" s="93"/>
      <c r="GY85" s="93"/>
      <c r="GZ85" s="93"/>
      <c r="HA85" s="93"/>
      <c r="HB85" s="93"/>
      <c r="HC85" s="93"/>
      <c r="HD85" s="93"/>
      <c r="HE85" s="93"/>
      <c r="HF85" s="93"/>
      <c r="HG85" s="93"/>
      <c r="HH85" s="93"/>
      <c r="HI85" s="93"/>
      <c r="HJ85" s="93"/>
      <c r="HK85" s="93"/>
      <c r="HL85" s="93"/>
      <c r="HM85" s="93"/>
      <c r="HN85" s="93"/>
      <c r="HO85" s="93"/>
      <c r="HP85" s="93"/>
      <c r="HQ85" s="93"/>
      <c r="HR85" s="93"/>
      <c r="HS85" s="93"/>
      <c r="HT85" s="93"/>
      <c r="HU85" s="93"/>
      <c r="HV85" s="93"/>
      <c r="HW85" s="93"/>
      <c r="HX85" s="93"/>
      <c r="HY85" s="93"/>
      <c r="HZ85" s="93"/>
      <c r="IA85" s="93"/>
      <c r="IB85" s="93"/>
      <c r="IC85" s="93"/>
      <c r="ID85" s="93"/>
      <c r="IE85" s="93"/>
      <c r="IF85" s="93"/>
      <c r="IG85" s="93"/>
      <c r="IH85" s="93"/>
      <c r="II85" s="93"/>
      <c r="IJ85" s="93"/>
      <c r="IK85" s="93"/>
      <c r="IL85" s="93"/>
      <c r="IM85" s="93"/>
      <c r="IN85" s="93"/>
      <c r="IO85" s="93"/>
      <c r="IP85" s="93"/>
      <c r="IQ85" s="93"/>
      <c r="IR85" s="93"/>
      <c r="IS85" s="93"/>
      <c r="IT85" s="93"/>
      <c r="IU85" s="93"/>
      <c r="IV85" s="93"/>
      <c r="IW85" s="93"/>
      <c r="IX85" s="93"/>
      <c r="IY85" s="93"/>
      <c r="IZ85" s="93"/>
      <c r="JA85" s="93"/>
      <c r="JB85" s="93"/>
      <c r="JC85" s="93"/>
      <c r="JD85" s="93"/>
      <c r="JE85" s="93"/>
      <c r="JF85" s="93"/>
      <c r="JG85" s="93"/>
      <c r="JH85" s="93"/>
      <c r="JI85" s="93"/>
      <c r="JJ85" s="93"/>
      <c r="JK85" s="93"/>
      <c r="JL85" s="93"/>
      <c r="JM85" s="93"/>
      <c r="JN85" s="93"/>
      <c r="JO85" s="93"/>
      <c r="JP85" s="93"/>
      <c r="JQ85" s="93"/>
      <c r="JR85" s="93"/>
      <c r="JS85" s="93"/>
      <c r="JT85" s="93"/>
      <c r="JU85" s="93"/>
      <c r="JV85" s="93"/>
      <c r="JW85" s="93"/>
      <c r="JX85" s="93"/>
      <c r="JY85" s="93"/>
      <c r="JZ85" s="93"/>
      <c r="KA85" s="93"/>
      <c r="KB85" s="93"/>
      <c r="KC85" s="93"/>
      <c r="KD85" s="93"/>
      <c r="KE85" s="93"/>
      <c r="KF85" s="93"/>
      <c r="KG85" s="93"/>
      <c r="KH85" s="93"/>
      <c r="KI85" s="93"/>
      <c r="KJ85" s="93"/>
      <c r="KK85" s="93"/>
      <c r="KL85" s="93"/>
      <c r="KM85" s="93"/>
      <c r="KN85" s="93"/>
      <c r="KO85" s="93"/>
      <c r="KP85" s="93"/>
      <c r="KQ85" s="93"/>
      <c r="KR85" s="93"/>
      <c r="KS85" s="93"/>
      <c r="KT85" s="93"/>
      <c r="KU85" s="93"/>
      <c r="KV85" s="93"/>
      <c r="KW85" s="93"/>
      <c r="KX85" s="93"/>
      <c r="KY85" s="93"/>
      <c r="KZ85" s="93"/>
      <c r="LA85" s="93"/>
      <c r="LB85" s="93"/>
      <c r="LC85" s="93"/>
      <c r="LD85" s="93"/>
      <c r="LE85" s="93"/>
      <c r="LF85" s="93"/>
      <c r="LG85" s="93"/>
      <c r="LH85" s="93"/>
      <c r="LI85" s="93"/>
      <c r="LJ85" s="93"/>
      <c r="LK85" s="93"/>
      <c r="LL85" s="93"/>
      <c r="LM85" s="93"/>
      <c r="LN85" s="93"/>
      <c r="LO85" s="93"/>
      <c r="LP85" s="93"/>
      <c r="LQ85" s="93"/>
      <c r="LR85" s="93"/>
      <c r="LS85" s="93"/>
      <c r="LT85" s="93"/>
      <c r="LU85" s="93"/>
      <c r="LV85" s="93"/>
      <c r="LW85" s="93"/>
      <c r="LX85" s="93"/>
      <c r="LY85" s="93"/>
      <c r="LZ85" s="93"/>
      <c r="MA85" s="93"/>
      <c r="MB85" s="93"/>
      <c r="MC85" s="93"/>
      <c r="MD85" s="93"/>
      <c r="ME85" s="93"/>
      <c r="MF85" s="93"/>
      <c r="MG85" s="93"/>
      <c r="MH85" s="93"/>
      <c r="MI85" s="93"/>
      <c r="MJ85" s="93"/>
      <c r="MK85" s="93"/>
      <c r="ML85" s="93"/>
      <c r="MM85" s="93"/>
      <c r="MN85" s="93"/>
      <c r="MO85" s="93"/>
      <c r="MP85" s="93"/>
      <c r="MQ85" s="93"/>
      <c r="MR85" s="93"/>
      <c r="MS85" s="93"/>
      <c r="MT85" s="93"/>
      <c r="MU85" s="93"/>
      <c r="MV85" s="93"/>
      <c r="MW85" s="93"/>
      <c r="MX85" s="93"/>
      <c r="MY85" s="93"/>
      <c r="MZ85" s="93"/>
      <c r="NA85" s="93"/>
      <c r="NB85" s="93"/>
      <c r="NC85" s="93"/>
      <c r="ND85" s="93"/>
      <c r="NE85" s="93"/>
      <c r="NF85" s="93"/>
      <c r="NG85" s="93"/>
      <c r="NH85" s="93"/>
      <c r="NI85" s="93"/>
      <c r="NJ85" s="93"/>
      <c r="NK85" s="93"/>
      <c r="NL85" s="93"/>
      <c r="NM85" s="93"/>
      <c r="NN85" s="93"/>
      <c r="NO85" s="93"/>
      <c r="NP85" s="93"/>
      <c r="NQ85" s="93"/>
      <c r="NR85" s="93"/>
      <c r="NS85" s="93"/>
      <c r="NT85" s="93"/>
      <c r="NU85" s="93"/>
      <c r="NV85" s="93"/>
      <c r="NW85" s="93"/>
      <c r="NX85" s="93"/>
      <c r="NY85" s="93"/>
      <c r="NZ85" s="93"/>
      <c r="OA85" s="93"/>
      <c r="OB85" s="93"/>
      <c r="OC85" s="93"/>
      <c r="OD85" s="93"/>
      <c r="OE85" s="93"/>
      <c r="OF85" s="93"/>
      <c r="OG85" s="93"/>
      <c r="OH85" s="93"/>
      <c r="OI85" s="93"/>
      <c r="OJ85" s="93"/>
      <c r="OK85" s="93"/>
      <c r="OL85" s="93"/>
      <c r="OM85" s="93"/>
      <c r="ON85" s="93"/>
      <c r="OO85" s="93"/>
      <c r="OP85" s="93"/>
      <c r="OQ85" s="93"/>
      <c r="OR85" s="93"/>
      <c r="OS85" s="93"/>
      <c r="OT85" s="93"/>
      <c r="OU85" s="93"/>
      <c r="OV85" s="93"/>
      <c r="OW85" s="93"/>
      <c r="OX85" s="93"/>
      <c r="OY85" s="93"/>
      <c r="OZ85" s="93"/>
      <c r="PA85" s="93"/>
      <c r="PB85" s="93"/>
      <c r="PC85" s="93"/>
      <c r="PD85" s="93"/>
      <c r="PE85" s="93"/>
      <c r="PF85" s="93"/>
      <c r="PG85" s="93"/>
      <c r="PH85" s="93"/>
      <c r="PI85" s="93"/>
      <c r="PJ85" s="93"/>
      <c r="PK85" s="93"/>
      <c r="PL85" s="93"/>
      <c r="PM85" s="93"/>
      <c r="PN85" s="93"/>
      <c r="PO85" s="93"/>
      <c r="PP85" s="93"/>
      <c r="PQ85" s="93"/>
      <c r="PR85" s="93"/>
      <c r="PS85" s="93"/>
      <c r="PT85" s="93"/>
      <c r="PU85" s="93"/>
      <c r="PV85" s="93"/>
      <c r="PW85" s="93"/>
      <c r="PX85" s="93"/>
      <c r="PY85" s="93"/>
      <c r="PZ85" s="93"/>
      <c r="QA85" s="93"/>
      <c r="QB85" s="93"/>
      <c r="QC85" s="93"/>
      <c r="QD85" s="93"/>
      <c r="QE85" s="93"/>
      <c r="QF85" s="93"/>
      <c r="QG85" s="93"/>
      <c r="QH85" s="93"/>
      <c r="QI85" s="93"/>
      <c r="QJ85" s="93"/>
      <c r="QK85" s="93"/>
      <c r="QL85" s="93"/>
      <c r="QM85" s="93"/>
      <c r="QN85" s="93"/>
      <c r="QO85" s="93"/>
      <c r="QP85" s="93"/>
      <c r="QQ85" s="93"/>
      <c r="QR85" s="93"/>
      <c r="QS85" s="93"/>
      <c r="QT85" s="93"/>
      <c r="QU85" s="93"/>
      <c r="QV85" s="93"/>
      <c r="QW85" s="93"/>
      <c r="QX85" s="93"/>
      <c r="QY85" s="93"/>
      <c r="QZ85" s="93"/>
      <c r="RA85" s="93"/>
      <c r="RB85" s="93"/>
      <c r="RC85" s="93"/>
      <c r="RD85" s="93"/>
      <c r="RE85" s="93"/>
      <c r="RF85" s="93"/>
      <c r="RG85" s="93"/>
      <c r="RH85" s="93"/>
      <c r="RI85" s="93"/>
      <c r="RJ85" s="93"/>
      <c r="RK85" s="93"/>
      <c r="RL85" s="93"/>
      <c r="RM85" s="93"/>
      <c r="RN85" s="93"/>
      <c r="RO85" s="93"/>
      <c r="RP85" s="93"/>
      <c r="RQ85" s="93"/>
      <c r="RR85" s="93"/>
      <c r="RS85" s="93"/>
      <c r="RT85" s="93"/>
      <c r="RU85" s="93"/>
      <c r="RV85" s="93"/>
      <c r="RW85" s="93"/>
      <c r="RX85" s="93"/>
      <c r="RY85" s="93"/>
      <c r="RZ85" s="93"/>
      <c r="SA85" s="93"/>
      <c r="SB85" s="93"/>
      <c r="SC85" s="93"/>
      <c r="SD85" s="93"/>
      <c r="SE85" s="93"/>
      <c r="SF85" s="93"/>
      <c r="SG85" s="93"/>
      <c r="SH85" s="93"/>
      <c r="SI85" s="93"/>
      <c r="SJ85" s="93"/>
      <c r="SK85" s="93"/>
      <c r="SL85" s="93"/>
      <c r="SM85" s="93"/>
      <c r="SN85" s="93"/>
      <c r="SO85" s="93"/>
      <c r="SP85" s="93"/>
      <c r="SQ85" s="93"/>
      <c r="SR85" s="93"/>
      <c r="SS85" s="93"/>
      <c r="ST85" s="93"/>
      <c r="SU85" s="93"/>
      <c r="SV85" s="93"/>
      <c r="SW85" s="93"/>
      <c r="SX85" s="93"/>
      <c r="SY85" s="93"/>
      <c r="SZ85" s="93"/>
      <c r="TA85" s="93"/>
      <c r="TB85" s="93"/>
      <c r="TC85" s="93"/>
      <c r="TD85" s="93"/>
      <c r="TE85" s="93"/>
      <c r="TF85" s="93"/>
      <c r="TG85" s="93"/>
      <c r="TH85" s="93"/>
      <c r="TI85" s="93"/>
      <c r="TJ85" s="93"/>
      <c r="TK85" s="93"/>
      <c r="TL85" s="93"/>
      <c r="TM85" s="93"/>
      <c r="TN85" s="93"/>
      <c r="TO85" s="93"/>
      <c r="TP85" s="93"/>
      <c r="TQ85" s="93"/>
      <c r="TR85" s="93"/>
      <c r="TS85" s="93"/>
      <c r="TT85" s="93"/>
      <c r="TU85" s="93"/>
      <c r="TV85" s="93"/>
      <c r="TW85" s="93"/>
      <c r="TX85" s="93"/>
      <c r="TY85" s="93"/>
      <c r="TZ85" s="93"/>
      <c r="UA85" s="93"/>
      <c r="UB85" s="93"/>
      <c r="UC85" s="93"/>
      <c r="UD85" s="93"/>
      <c r="UE85" s="93"/>
      <c r="UF85" s="93"/>
      <c r="UG85" s="93"/>
      <c r="UH85" s="93"/>
      <c r="UI85" s="93"/>
      <c r="UJ85" s="93"/>
      <c r="UK85" s="93"/>
      <c r="UL85" s="93"/>
      <c r="UM85" s="93"/>
      <c r="UN85" s="93"/>
      <c r="UO85" s="93"/>
      <c r="UP85" s="93"/>
      <c r="UQ85" s="93"/>
      <c r="UR85" s="93"/>
      <c r="US85" s="93"/>
      <c r="UT85" s="93"/>
      <c r="UU85" s="93"/>
      <c r="UV85" s="93"/>
      <c r="UW85" s="93"/>
      <c r="UX85" s="93"/>
      <c r="UY85" s="93"/>
      <c r="UZ85" s="93"/>
      <c r="VA85" s="93"/>
      <c r="VB85" s="93"/>
      <c r="VC85" s="93"/>
      <c r="VD85" s="93"/>
      <c r="VE85" s="93"/>
      <c r="VF85" s="93"/>
      <c r="VG85" s="93"/>
      <c r="VH85" s="93"/>
      <c r="VI85" s="93"/>
      <c r="VJ85" s="93"/>
      <c r="VK85" s="93"/>
      <c r="VL85" s="93"/>
      <c r="VM85" s="93"/>
      <c r="VN85" s="93"/>
      <c r="VO85" s="93"/>
      <c r="VP85" s="93"/>
      <c r="VQ85" s="93"/>
      <c r="VR85" s="93"/>
      <c r="VS85" s="93"/>
      <c r="VT85" s="93"/>
      <c r="VU85" s="93"/>
      <c r="VV85" s="93"/>
      <c r="VW85" s="93"/>
      <c r="VX85" s="93"/>
      <c r="VY85" s="93"/>
      <c r="VZ85" s="93"/>
      <c r="WA85" s="93"/>
      <c r="WB85" s="93"/>
      <c r="WC85" s="93"/>
      <c r="WD85" s="93"/>
      <c r="WE85" s="93"/>
      <c r="WF85" s="93"/>
      <c r="WG85" s="93"/>
      <c r="WH85" s="93"/>
      <c r="WI85" s="93"/>
      <c r="WJ85" s="93"/>
      <c r="WK85" s="93"/>
      <c r="WL85" s="93"/>
      <c r="WM85" s="93"/>
      <c r="WN85" s="93"/>
      <c r="WO85" s="93"/>
      <c r="WP85" s="93"/>
      <c r="WQ85" s="93"/>
      <c r="WR85" s="93"/>
      <c r="WS85" s="93"/>
      <c r="WT85" s="93"/>
      <c r="WU85" s="93"/>
      <c r="WV85" s="93"/>
      <c r="WW85" s="93"/>
      <c r="WX85" s="93"/>
      <c r="WY85" s="93"/>
      <c r="WZ85" s="93"/>
      <c r="XA85" s="93"/>
      <c r="XB85" s="93"/>
      <c r="XC85" s="93"/>
      <c r="XD85" s="93"/>
      <c r="XE85" s="93"/>
      <c r="XF85" s="93"/>
      <c r="XG85" s="93"/>
      <c r="XH85" s="93"/>
      <c r="XI85" s="93"/>
      <c r="XJ85" s="93"/>
      <c r="XK85" s="93"/>
      <c r="XL85" s="93"/>
      <c r="XM85" s="93"/>
      <c r="XN85" s="93"/>
      <c r="XO85" s="93"/>
      <c r="XP85" s="93"/>
      <c r="XQ85" s="93"/>
      <c r="XR85" s="93"/>
      <c r="XS85" s="93"/>
      <c r="XT85" s="93"/>
      <c r="XU85" s="93"/>
      <c r="XV85" s="93"/>
      <c r="XW85" s="93"/>
      <c r="XX85" s="93"/>
      <c r="XY85" s="93"/>
      <c r="XZ85" s="93"/>
      <c r="YA85" s="93"/>
      <c r="YB85" s="93"/>
      <c r="YC85" s="93"/>
      <c r="YD85" s="93"/>
      <c r="YE85" s="93"/>
      <c r="YF85" s="93"/>
      <c r="YG85" s="93"/>
      <c r="YH85" s="93"/>
      <c r="YI85" s="93"/>
      <c r="YJ85" s="93"/>
      <c r="YK85" s="93"/>
      <c r="YL85" s="93"/>
      <c r="YM85" s="93"/>
      <c r="YN85" s="93"/>
      <c r="YO85" s="93"/>
      <c r="YP85" s="93"/>
      <c r="YQ85" s="93"/>
      <c r="YR85" s="93"/>
      <c r="YS85" s="93"/>
      <c r="YT85" s="93"/>
      <c r="YU85" s="93"/>
      <c r="YV85" s="93"/>
      <c r="YW85" s="93"/>
      <c r="YX85" s="93"/>
      <c r="YY85" s="93"/>
      <c r="YZ85" s="93"/>
      <c r="ZA85" s="93"/>
      <c r="ZB85" s="93"/>
      <c r="ZC85" s="93"/>
      <c r="ZD85" s="93"/>
      <c r="ZE85" s="93"/>
      <c r="ZF85" s="93"/>
      <c r="ZG85" s="93"/>
      <c r="ZH85" s="93"/>
      <c r="ZI85" s="93"/>
      <c r="ZJ85" s="93"/>
      <c r="ZK85" s="93"/>
      <c r="ZL85" s="93"/>
      <c r="ZM85" s="93"/>
      <c r="ZN85" s="93"/>
      <c r="ZO85" s="93"/>
      <c r="ZP85" s="93"/>
      <c r="ZQ85" s="93"/>
      <c r="ZR85" s="93"/>
      <c r="ZS85" s="93"/>
      <c r="ZT85" s="93"/>
      <c r="ZU85" s="93"/>
      <c r="ZV85" s="93"/>
      <c r="ZW85" s="93"/>
      <c r="ZX85" s="93"/>
      <c r="ZY85" s="93"/>
      <c r="ZZ85" s="93"/>
    </row>
    <row r="86" spans="1:702" ht="15.95" hidden="1" customHeight="1" x14ac:dyDescent="0.25">
      <c r="A86" s="92">
        <v>75285</v>
      </c>
      <c r="B86" s="92" t="s">
        <v>372</v>
      </c>
      <c r="C86" s="121" t="s">
        <v>373</v>
      </c>
      <c r="D86" s="92">
        <v>7</v>
      </c>
      <c r="E86" s="92">
        <v>3</v>
      </c>
      <c r="F86" s="92" t="s">
        <v>341</v>
      </c>
      <c r="G86" s="92">
        <v>912</v>
      </c>
      <c r="H86" s="92">
        <v>11461</v>
      </c>
      <c r="I86" s="92" t="s">
        <v>374</v>
      </c>
      <c r="J86" s="92">
        <v>322</v>
      </c>
      <c r="K86" s="92" t="s">
        <v>340</v>
      </c>
      <c r="L86" s="93">
        <v>391880</v>
      </c>
      <c r="M86" s="93">
        <v>322880</v>
      </c>
      <c r="N86" s="93">
        <v>0</v>
      </c>
      <c r="O86" s="93">
        <v>322880</v>
      </c>
      <c r="P86" s="93">
        <v>248154.38</v>
      </c>
      <c r="Q86" s="93">
        <v>-74725.62</v>
      </c>
      <c r="R86" s="94">
        <v>0.77</v>
      </c>
      <c r="S86" s="93">
        <v>0</v>
      </c>
      <c r="T86" s="93">
        <v>0</v>
      </c>
      <c r="U86" s="94">
        <v>0</v>
      </c>
      <c r="V86" s="93">
        <v>0</v>
      </c>
      <c r="W86" s="93">
        <v>0</v>
      </c>
      <c r="X86" s="94">
        <v>0</v>
      </c>
      <c r="Y86" s="93">
        <v>0</v>
      </c>
      <c r="Z86" s="93">
        <v>0</v>
      </c>
      <c r="AA86" s="94">
        <v>0</v>
      </c>
      <c r="AB86" s="93">
        <v>0</v>
      </c>
      <c r="AC86" s="93">
        <v>0</v>
      </c>
      <c r="AD86" s="94">
        <v>0</v>
      </c>
      <c r="AE86" s="93">
        <v>0</v>
      </c>
      <c r="AF86" s="93">
        <v>0</v>
      </c>
      <c r="AG86" s="94">
        <v>0</v>
      </c>
      <c r="AH86" s="93">
        <v>0</v>
      </c>
      <c r="AI86" s="93">
        <v>0</v>
      </c>
      <c r="AJ86" s="94">
        <v>0</v>
      </c>
      <c r="AK86" s="93">
        <v>0</v>
      </c>
      <c r="AL86" s="93">
        <v>0</v>
      </c>
      <c r="AM86" s="94">
        <v>0</v>
      </c>
      <c r="AN86" s="93">
        <v>0</v>
      </c>
      <c r="AO86" s="93">
        <v>0</v>
      </c>
      <c r="AP86" s="94">
        <v>0</v>
      </c>
      <c r="AQ86" s="93">
        <v>0</v>
      </c>
      <c r="AR86" s="93">
        <v>0</v>
      </c>
      <c r="AS86" s="94">
        <v>0</v>
      </c>
      <c r="AT86" s="93">
        <v>0</v>
      </c>
      <c r="AU86" s="93">
        <v>0</v>
      </c>
      <c r="AV86" s="94">
        <v>0</v>
      </c>
      <c r="AW86" s="93">
        <v>0</v>
      </c>
      <c r="AX86" s="93">
        <v>0</v>
      </c>
      <c r="AY86" s="94">
        <v>0</v>
      </c>
      <c r="AZ86" s="93">
        <v>0</v>
      </c>
      <c r="BA86" s="93">
        <v>0</v>
      </c>
      <c r="BB86" s="94">
        <v>0</v>
      </c>
      <c r="BC86" s="93">
        <v>0</v>
      </c>
      <c r="BD86" s="93">
        <v>0</v>
      </c>
      <c r="BE86" s="94">
        <v>0</v>
      </c>
      <c r="BF86" s="93">
        <v>2500</v>
      </c>
      <c r="BG86" s="93">
        <v>2473.27</v>
      </c>
      <c r="BH86" s="94">
        <v>0.99</v>
      </c>
      <c r="BI86" s="93">
        <v>0</v>
      </c>
      <c r="BJ86" s="93">
        <v>0</v>
      </c>
      <c r="BK86" s="94">
        <v>0</v>
      </c>
      <c r="BL86" s="93">
        <v>295200</v>
      </c>
      <c r="BM86" s="93">
        <v>240332.21</v>
      </c>
      <c r="BN86" s="94">
        <v>0.81</v>
      </c>
      <c r="BO86" s="93">
        <v>0</v>
      </c>
      <c r="BP86" s="93">
        <v>0</v>
      </c>
      <c r="BQ86" s="94">
        <v>0</v>
      </c>
      <c r="BR86" s="93">
        <v>0</v>
      </c>
      <c r="BS86" s="93">
        <v>0</v>
      </c>
      <c r="BT86" s="94">
        <v>0</v>
      </c>
      <c r="BU86" s="93">
        <v>5180</v>
      </c>
      <c r="BV86" s="93">
        <v>1509.9</v>
      </c>
      <c r="BW86" s="94">
        <v>0.28999999999999998</v>
      </c>
      <c r="BX86" s="93">
        <v>0</v>
      </c>
      <c r="BY86" s="93">
        <v>0</v>
      </c>
      <c r="BZ86" s="94">
        <v>0</v>
      </c>
      <c r="CA86" s="93">
        <v>0</v>
      </c>
      <c r="CB86" s="93">
        <v>0</v>
      </c>
      <c r="CC86" s="94">
        <v>0</v>
      </c>
      <c r="CD86" s="93">
        <v>5000</v>
      </c>
      <c r="CE86" s="93">
        <v>2878</v>
      </c>
      <c r="CF86" s="94">
        <v>0.57999999999999996</v>
      </c>
      <c r="CG86" s="93">
        <v>0</v>
      </c>
      <c r="CH86" s="93">
        <v>0</v>
      </c>
      <c r="CI86" s="94">
        <v>0</v>
      </c>
      <c r="CJ86" s="93">
        <v>0</v>
      </c>
      <c r="CK86" s="93">
        <v>0</v>
      </c>
      <c r="CL86" s="94">
        <v>0</v>
      </c>
      <c r="CM86" s="93">
        <v>15000</v>
      </c>
      <c r="CN86" s="93">
        <v>961</v>
      </c>
      <c r="CO86" s="94">
        <v>0.06</v>
      </c>
      <c r="CP86" s="93"/>
      <c r="CQ86" s="93"/>
      <c r="CR86" s="93"/>
      <c r="CS86" s="93"/>
      <c r="CT86" s="93"/>
      <c r="CU86" s="93"/>
      <c r="CV86" s="93"/>
      <c r="CW86" s="93"/>
      <c r="CX86" s="93"/>
      <c r="CY86" s="93"/>
      <c r="CZ86" s="93"/>
      <c r="DA86" s="93"/>
      <c r="DB86" s="93"/>
      <c r="DC86" s="93"/>
      <c r="DD86" s="93"/>
      <c r="DE86" s="93"/>
      <c r="DF86" s="93"/>
      <c r="DG86" s="93"/>
      <c r="DH86" s="93"/>
      <c r="DI86" s="93"/>
      <c r="DJ86" s="93"/>
      <c r="DK86" s="93"/>
      <c r="DL86" s="93"/>
      <c r="DM86" s="93"/>
      <c r="DN86" s="93"/>
      <c r="DO86" s="93"/>
      <c r="DP86" s="93"/>
      <c r="DQ86" s="93"/>
      <c r="DR86" s="93"/>
      <c r="DS86" s="93"/>
      <c r="DT86" s="93"/>
      <c r="DU86" s="93"/>
      <c r="DV86" s="93"/>
      <c r="DW86" s="93"/>
      <c r="DX86" s="93"/>
      <c r="DY86" s="93"/>
      <c r="DZ86" s="93"/>
      <c r="EA86" s="93"/>
      <c r="EB86" s="93"/>
      <c r="EC86" s="93"/>
      <c r="ED86" s="93"/>
      <c r="EE86" s="93"/>
      <c r="EF86" s="93"/>
      <c r="EG86" s="93"/>
      <c r="EH86" s="93"/>
      <c r="EI86" s="93"/>
      <c r="EJ86" s="93"/>
      <c r="EK86" s="93"/>
      <c r="EL86" s="93"/>
      <c r="EM86" s="93"/>
      <c r="EN86" s="93"/>
      <c r="EO86" s="93"/>
      <c r="EP86" s="93"/>
      <c r="EQ86" s="93"/>
      <c r="ER86" s="93"/>
      <c r="ES86" s="93"/>
      <c r="ET86" s="93"/>
      <c r="EU86" s="93"/>
      <c r="EV86" s="93"/>
      <c r="EW86" s="93"/>
      <c r="EX86" s="93"/>
      <c r="EY86" s="93"/>
      <c r="EZ86" s="93"/>
      <c r="FA86" s="93"/>
      <c r="FB86" s="93"/>
      <c r="FC86" s="93"/>
      <c r="FD86" s="93"/>
      <c r="FE86" s="93"/>
      <c r="FF86" s="93"/>
      <c r="FG86" s="93"/>
      <c r="FH86" s="93"/>
      <c r="FI86" s="93"/>
      <c r="FJ86" s="93"/>
      <c r="FK86" s="93"/>
      <c r="FL86" s="93"/>
      <c r="FM86" s="93"/>
      <c r="FN86" s="93"/>
      <c r="FO86" s="93"/>
      <c r="FP86" s="93"/>
      <c r="FQ86" s="93"/>
      <c r="FR86" s="93"/>
      <c r="FS86" s="93"/>
      <c r="FT86" s="93"/>
      <c r="FU86" s="93"/>
      <c r="FV86" s="93"/>
      <c r="FW86" s="93"/>
      <c r="FX86" s="93"/>
      <c r="FY86" s="93"/>
      <c r="FZ86" s="93"/>
      <c r="GA86" s="93"/>
      <c r="GB86" s="93"/>
      <c r="GC86" s="93"/>
      <c r="GD86" s="93"/>
      <c r="GE86" s="93"/>
      <c r="GF86" s="93"/>
      <c r="GG86" s="93"/>
      <c r="GH86" s="93"/>
      <c r="GI86" s="93"/>
      <c r="GJ86" s="93"/>
      <c r="GK86" s="93"/>
      <c r="GL86" s="93"/>
      <c r="GM86" s="93"/>
      <c r="GN86" s="93"/>
      <c r="GO86" s="93"/>
      <c r="GP86" s="93"/>
      <c r="GQ86" s="93"/>
      <c r="GR86" s="93"/>
      <c r="GS86" s="93"/>
      <c r="GT86" s="93"/>
      <c r="GU86" s="93"/>
      <c r="GV86" s="93"/>
      <c r="GW86" s="93"/>
      <c r="GX86" s="93"/>
      <c r="GY86" s="93"/>
      <c r="GZ86" s="93"/>
      <c r="HA86" s="93"/>
      <c r="HB86" s="93"/>
      <c r="HC86" s="93"/>
      <c r="HD86" s="93"/>
      <c r="HE86" s="93"/>
      <c r="HF86" s="93"/>
      <c r="HG86" s="93"/>
      <c r="HH86" s="93"/>
      <c r="HI86" s="93"/>
      <c r="HJ86" s="93"/>
      <c r="HK86" s="93"/>
      <c r="HL86" s="93"/>
      <c r="HM86" s="93"/>
      <c r="HN86" s="93"/>
      <c r="HO86" s="93"/>
      <c r="HP86" s="93"/>
      <c r="HQ86" s="93"/>
      <c r="HR86" s="93"/>
      <c r="HS86" s="93"/>
      <c r="HT86" s="93"/>
      <c r="HU86" s="93"/>
      <c r="HV86" s="93"/>
      <c r="HW86" s="93"/>
      <c r="HX86" s="93"/>
      <c r="HY86" s="93"/>
      <c r="HZ86" s="93"/>
      <c r="IA86" s="93"/>
      <c r="IB86" s="93"/>
      <c r="IC86" s="93"/>
      <c r="ID86" s="93"/>
      <c r="IE86" s="93"/>
      <c r="IF86" s="93"/>
      <c r="IG86" s="93"/>
      <c r="IH86" s="93"/>
      <c r="II86" s="93"/>
      <c r="IJ86" s="93"/>
      <c r="IK86" s="93"/>
      <c r="IL86" s="93"/>
      <c r="IM86" s="93"/>
      <c r="IN86" s="93"/>
      <c r="IO86" s="93"/>
      <c r="IP86" s="93"/>
      <c r="IQ86" s="93"/>
      <c r="IR86" s="93"/>
      <c r="IS86" s="93"/>
      <c r="IT86" s="93"/>
      <c r="IU86" s="93"/>
      <c r="IV86" s="93"/>
      <c r="IW86" s="93"/>
      <c r="IX86" s="93"/>
      <c r="IY86" s="93"/>
      <c r="IZ86" s="93"/>
      <c r="JA86" s="93"/>
      <c r="JB86" s="93"/>
      <c r="JC86" s="93"/>
      <c r="JD86" s="93"/>
      <c r="JE86" s="93"/>
      <c r="JF86" s="93"/>
      <c r="JG86" s="93"/>
      <c r="JH86" s="93"/>
      <c r="JI86" s="93"/>
      <c r="JJ86" s="93"/>
      <c r="JK86" s="93"/>
      <c r="JL86" s="93"/>
      <c r="JM86" s="93"/>
      <c r="JN86" s="93"/>
      <c r="JO86" s="93"/>
      <c r="JP86" s="93"/>
      <c r="JQ86" s="93"/>
      <c r="JR86" s="93"/>
      <c r="JS86" s="93"/>
      <c r="JT86" s="93"/>
      <c r="JU86" s="93"/>
      <c r="JV86" s="93"/>
      <c r="JW86" s="93"/>
      <c r="JX86" s="93"/>
      <c r="JY86" s="93"/>
      <c r="JZ86" s="93"/>
      <c r="KA86" s="93"/>
      <c r="KB86" s="93"/>
      <c r="KC86" s="93"/>
      <c r="KD86" s="93"/>
      <c r="KE86" s="93"/>
      <c r="KF86" s="93"/>
      <c r="KG86" s="93"/>
      <c r="KH86" s="93"/>
      <c r="KI86" s="93"/>
      <c r="KJ86" s="93"/>
      <c r="KK86" s="93"/>
      <c r="KL86" s="93"/>
      <c r="KM86" s="93"/>
      <c r="KN86" s="93"/>
      <c r="KO86" s="93"/>
      <c r="KP86" s="93"/>
      <c r="KQ86" s="93"/>
      <c r="KR86" s="93"/>
      <c r="KS86" s="93"/>
      <c r="KT86" s="93"/>
      <c r="KU86" s="93"/>
      <c r="KV86" s="93"/>
      <c r="KW86" s="93"/>
      <c r="KX86" s="93"/>
      <c r="KY86" s="93"/>
      <c r="KZ86" s="93"/>
      <c r="LA86" s="93"/>
      <c r="LB86" s="93"/>
      <c r="LC86" s="93"/>
      <c r="LD86" s="93"/>
      <c r="LE86" s="93"/>
      <c r="LF86" s="93"/>
      <c r="LG86" s="93"/>
      <c r="LH86" s="93"/>
      <c r="LI86" s="93"/>
      <c r="LJ86" s="93"/>
      <c r="LK86" s="93"/>
      <c r="LL86" s="93"/>
      <c r="LM86" s="93"/>
      <c r="LN86" s="93"/>
      <c r="LO86" s="93"/>
      <c r="LP86" s="93"/>
      <c r="LQ86" s="93"/>
      <c r="LR86" s="93"/>
      <c r="LS86" s="93"/>
      <c r="LT86" s="93"/>
      <c r="LU86" s="93"/>
      <c r="LV86" s="93"/>
      <c r="LW86" s="93"/>
      <c r="LX86" s="93"/>
      <c r="LY86" s="93"/>
      <c r="LZ86" s="93"/>
      <c r="MA86" s="93"/>
      <c r="MB86" s="93"/>
      <c r="MC86" s="93"/>
      <c r="MD86" s="93"/>
      <c r="ME86" s="93"/>
      <c r="MF86" s="93"/>
      <c r="MG86" s="93"/>
      <c r="MH86" s="93"/>
      <c r="MI86" s="93"/>
      <c r="MJ86" s="93"/>
      <c r="MK86" s="93"/>
      <c r="ML86" s="93"/>
      <c r="MM86" s="93"/>
      <c r="MN86" s="93"/>
      <c r="MO86" s="93"/>
      <c r="MP86" s="93"/>
      <c r="MQ86" s="93"/>
      <c r="MR86" s="93"/>
      <c r="MS86" s="93"/>
      <c r="MT86" s="93"/>
      <c r="MU86" s="93"/>
      <c r="MV86" s="93"/>
      <c r="MW86" s="93"/>
      <c r="MX86" s="93"/>
      <c r="MY86" s="93"/>
      <c r="MZ86" s="93"/>
      <c r="NA86" s="93"/>
      <c r="NB86" s="93"/>
      <c r="NC86" s="93"/>
      <c r="ND86" s="93"/>
      <c r="NE86" s="93"/>
      <c r="NF86" s="93"/>
      <c r="NG86" s="93"/>
      <c r="NH86" s="93"/>
      <c r="NI86" s="93"/>
      <c r="NJ86" s="93"/>
      <c r="NK86" s="93"/>
      <c r="NL86" s="93"/>
      <c r="NM86" s="93"/>
      <c r="NN86" s="93"/>
      <c r="NO86" s="93"/>
      <c r="NP86" s="93"/>
      <c r="NQ86" s="93"/>
      <c r="NR86" s="93"/>
      <c r="NS86" s="93"/>
      <c r="NT86" s="93"/>
      <c r="NU86" s="93"/>
      <c r="NV86" s="93"/>
      <c r="NW86" s="93"/>
      <c r="NX86" s="93"/>
      <c r="NY86" s="93"/>
      <c r="NZ86" s="93"/>
      <c r="OA86" s="93"/>
      <c r="OB86" s="93"/>
      <c r="OC86" s="93"/>
      <c r="OD86" s="93"/>
      <c r="OE86" s="93"/>
      <c r="OF86" s="93"/>
      <c r="OG86" s="93"/>
      <c r="OH86" s="93"/>
      <c r="OI86" s="93"/>
      <c r="OJ86" s="93"/>
      <c r="OK86" s="93"/>
      <c r="OL86" s="93"/>
      <c r="OM86" s="93"/>
      <c r="ON86" s="93"/>
      <c r="OO86" s="93"/>
      <c r="OP86" s="93"/>
      <c r="OQ86" s="93"/>
      <c r="OR86" s="93"/>
      <c r="OS86" s="93"/>
      <c r="OT86" s="93"/>
      <c r="OU86" s="93"/>
      <c r="OV86" s="93"/>
      <c r="OW86" s="93"/>
      <c r="OX86" s="93"/>
      <c r="OY86" s="93"/>
      <c r="OZ86" s="93"/>
      <c r="PA86" s="93"/>
      <c r="PB86" s="93"/>
      <c r="PC86" s="93"/>
      <c r="PD86" s="93"/>
      <c r="PE86" s="93"/>
      <c r="PF86" s="93"/>
      <c r="PG86" s="93"/>
      <c r="PH86" s="93"/>
      <c r="PI86" s="93"/>
      <c r="PJ86" s="93"/>
      <c r="PK86" s="93"/>
      <c r="PL86" s="93"/>
      <c r="PM86" s="93"/>
      <c r="PN86" s="93"/>
      <c r="PO86" s="93"/>
      <c r="PP86" s="93"/>
      <c r="PQ86" s="93"/>
      <c r="PR86" s="93"/>
      <c r="PS86" s="93"/>
      <c r="PT86" s="93"/>
      <c r="PU86" s="93"/>
      <c r="PV86" s="93"/>
      <c r="PW86" s="93"/>
      <c r="PX86" s="93"/>
      <c r="PY86" s="93"/>
      <c r="PZ86" s="93"/>
      <c r="QA86" s="93"/>
      <c r="QB86" s="93"/>
      <c r="QC86" s="93"/>
      <c r="QD86" s="93"/>
      <c r="QE86" s="93"/>
      <c r="QF86" s="93"/>
      <c r="QG86" s="93"/>
      <c r="QH86" s="93"/>
      <c r="QI86" s="93"/>
      <c r="QJ86" s="93"/>
      <c r="QK86" s="93"/>
      <c r="QL86" s="93"/>
      <c r="QM86" s="93"/>
      <c r="QN86" s="93"/>
      <c r="QO86" s="93"/>
      <c r="QP86" s="93"/>
      <c r="QQ86" s="93"/>
      <c r="QR86" s="93"/>
      <c r="QS86" s="93"/>
      <c r="QT86" s="93"/>
      <c r="QU86" s="93"/>
      <c r="QV86" s="93"/>
      <c r="QW86" s="93"/>
      <c r="QX86" s="93"/>
      <c r="QY86" s="93"/>
      <c r="QZ86" s="93"/>
      <c r="RA86" s="93"/>
      <c r="RB86" s="93"/>
      <c r="RC86" s="93"/>
      <c r="RD86" s="93"/>
      <c r="RE86" s="93"/>
      <c r="RF86" s="93"/>
      <c r="RG86" s="93"/>
      <c r="RH86" s="93"/>
      <c r="RI86" s="93"/>
      <c r="RJ86" s="93"/>
      <c r="RK86" s="93"/>
      <c r="RL86" s="93"/>
      <c r="RM86" s="93"/>
      <c r="RN86" s="93"/>
      <c r="RO86" s="93"/>
      <c r="RP86" s="93"/>
      <c r="RQ86" s="93"/>
      <c r="RR86" s="93"/>
      <c r="RS86" s="93"/>
      <c r="RT86" s="93"/>
      <c r="RU86" s="93"/>
      <c r="RV86" s="93"/>
      <c r="RW86" s="93"/>
      <c r="RX86" s="93"/>
      <c r="RY86" s="93"/>
      <c r="RZ86" s="93"/>
      <c r="SA86" s="93"/>
      <c r="SB86" s="93"/>
      <c r="SC86" s="93"/>
      <c r="SD86" s="93"/>
      <c r="SE86" s="93"/>
      <c r="SF86" s="93"/>
      <c r="SG86" s="93"/>
      <c r="SH86" s="93"/>
      <c r="SI86" s="93"/>
      <c r="SJ86" s="93"/>
      <c r="SK86" s="93"/>
      <c r="SL86" s="93"/>
      <c r="SM86" s="93"/>
      <c r="SN86" s="93"/>
      <c r="SO86" s="93"/>
      <c r="SP86" s="93"/>
      <c r="SQ86" s="93"/>
      <c r="SR86" s="93"/>
      <c r="SS86" s="93"/>
      <c r="ST86" s="93"/>
      <c r="SU86" s="93"/>
      <c r="SV86" s="93"/>
      <c r="SW86" s="93"/>
      <c r="SX86" s="93"/>
      <c r="SY86" s="93"/>
      <c r="SZ86" s="93"/>
      <c r="TA86" s="93"/>
      <c r="TB86" s="93"/>
      <c r="TC86" s="93"/>
      <c r="TD86" s="93"/>
      <c r="TE86" s="93"/>
      <c r="TF86" s="93"/>
      <c r="TG86" s="93"/>
      <c r="TH86" s="93"/>
      <c r="TI86" s="93"/>
      <c r="TJ86" s="93"/>
      <c r="TK86" s="93"/>
      <c r="TL86" s="93"/>
      <c r="TM86" s="93"/>
      <c r="TN86" s="93"/>
      <c r="TO86" s="93"/>
      <c r="TP86" s="93"/>
      <c r="TQ86" s="93"/>
      <c r="TR86" s="93"/>
      <c r="TS86" s="93"/>
      <c r="TT86" s="93"/>
      <c r="TU86" s="93"/>
      <c r="TV86" s="93"/>
      <c r="TW86" s="93"/>
      <c r="TX86" s="93"/>
      <c r="TY86" s="93"/>
      <c r="TZ86" s="93"/>
      <c r="UA86" s="93"/>
      <c r="UB86" s="93"/>
      <c r="UC86" s="93"/>
      <c r="UD86" s="93"/>
      <c r="UE86" s="93"/>
      <c r="UF86" s="93"/>
      <c r="UG86" s="93"/>
      <c r="UH86" s="93"/>
      <c r="UI86" s="93"/>
      <c r="UJ86" s="93"/>
      <c r="UK86" s="93"/>
      <c r="UL86" s="93"/>
      <c r="UM86" s="93"/>
      <c r="UN86" s="93"/>
      <c r="UO86" s="93"/>
      <c r="UP86" s="93"/>
      <c r="UQ86" s="93"/>
      <c r="UR86" s="93"/>
      <c r="US86" s="93"/>
      <c r="UT86" s="93"/>
      <c r="UU86" s="93"/>
      <c r="UV86" s="93"/>
      <c r="UW86" s="93"/>
      <c r="UX86" s="93"/>
      <c r="UY86" s="93"/>
      <c r="UZ86" s="93"/>
      <c r="VA86" s="93"/>
      <c r="VB86" s="93"/>
      <c r="VC86" s="93"/>
      <c r="VD86" s="93"/>
      <c r="VE86" s="93"/>
      <c r="VF86" s="93"/>
      <c r="VG86" s="93"/>
      <c r="VH86" s="93"/>
      <c r="VI86" s="93"/>
      <c r="VJ86" s="93"/>
      <c r="VK86" s="93"/>
      <c r="VL86" s="93"/>
      <c r="VM86" s="93"/>
      <c r="VN86" s="93"/>
      <c r="VO86" s="93"/>
      <c r="VP86" s="93"/>
      <c r="VQ86" s="93"/>
      <c r="VR86" s="93"/>
      <c r="VS86" s="93"/>
      <c r="VT86" s="93"/>
      <c r="VU86" s="93"/>
      <c r="VV86" s="93"/>
      <c r="VW86" s="93"/>
      <c r="VX86" s="93"/>
      <c r="VY86" s="93"/>
      <c r="VZ86" s="93"/>
      <c r="WA86" s="93"/>
      <c r="WB86" s="93"/>
      <c r="WC86" s="93"/>
      <c r="WD86" s="93"/>
      <c r="WE86" s="93"/>
      <c r="WF86" s="93"/>
      <c r="WG86" s="93"/>
      <c r="WH86" s="93"/>
      <c r="WI86" s="93"/>
      <c r="WJ86" s="93"/>
      <c r="WK86" s="93"/>
      <c r="WL86" s="93"/>
      <c r="WM86" s="93"/>
      <c r="WN86" s="93"/>
      <c r="WO86" s="93"/>
      <c r="WP86" s="93"/>
      <c r="WQ86" s="93"/>
      <c r="WR86" s="93"/>
      <c r="WS86" s="93"/>
      <c r="WT86" s="93"/>
      <c r="WU86" s="93"/>
      <c r="WV86" s="93"/>
      <c r="WW86" s="93"/>
      <c r="WX86" s="93"/>
      <c r="WY86" s="93"/>
      <c r="WZ86" s="93"/>
      <c r="XA86" s="93"/>
      <c r="XB86" s="93"/>
      <c r="XC86" s="93"/>
      <c r="XD86" s="93"/>
      <c r="XE86" s="93"/>
      <c r="XF86" s="93"/>
      <c r="XG86" s="93"/>
      <c r="XH86" s="93"/>
      <c r="XI86" s="93"/>
      <c r="XJ86" s="93"/>
      <c r="XK86" s="93"/>
      <c r="XL86" s="93"/>
      <c r="XM86" s="93"/>
      <c r="XN86" s="93"/>
      <c r="XO86" s="93"/>
      <c r="XP86" s="93"/>
      <c r="XQ86" s="93"/>
      <c r="XR86" s="93"/>
      <c r="XS86" s="93"/>
      <c r="XT86" s="93"/>
      <c r="XU86" s="93"/>
      <c r="XV86" s="93"/>
      <c r="XW86" s="93"/>
      <c r="XX86" s="93"/>
      <c r="XY86" s="93"/>
      <c r="XZ86" s="93"/>
      <c r="YA86" s="93"/>
      <c r="YB86" s="93"/>
      <c r="YC86" s="93"/>
      <c r="YD86" s="93"/>
      <c r="YE86" s="93"/>
      <c r="YF86" s="93"/>
      <c r="YG86" s="93"/>
      <c r="YH86" s="93"/>
      <c r="YI86" s="93"/>
      <c r="YJ86" s="93"/>
      <c r="YK86" s="93"/>
      <c r="YL86" s="93"/>
      <c r="YM86" s="93"/>
      <c r="YN86" s="93"/>
      <c r="YO86" s="93"/>
      <c r="YP86" s="93"/>
      <c r="YQ86" s="93"/>
      <c r="YR86" s="93"/>
      <c r="YS86" s="93"/>
      <c r="YT86" s="93"/>
      <c r="YU86" s="93"/>
      <c r="YV86" s="93"/>
      <c r="YW86" s="93"/>
      <c r="YX86" s="93"/>
      <c r="YY86" s="93"/>
      <c r="YZ86" s="93"/>
      <c r="ZA86" s="93"/>
      <c r="ZB86" s="93"/>
      <c r="ZC86" s="93"/>
      <c r="ZD86" s="93"/>
      <c r="ZE86" s="93"/>
      <c r="ZF86" s="93"/>
      <c r="ZG86" s="93"/>
      <c r="ZH86" s="93"/>
      <c r="ZI86" s="93"/>
      <c r="ZJ86" s="93"/>
      <c r="ZK86" s="93"/>
      <c r="ZL86" s="93"/>
      <c r="ZM86" s="93"/>
      <c r="ZN86" s="93"/>
      <c r="ZO86" s="93"/>
      <c r="ZP86" s="93"/>
      <c r="ZQ86" s="93"/>
      <c r="ZR86" s="93"/>
      <c r="ZS86" s="93"/>
      <c r="ZT86" s="93"/>
      <c r="ZU86" s="93"/>
      <c r="ZV86" s="93"/>
      <c r="ZW86" s="93"/>
      <c r="ZX86" s="93"/>
      <c r="ZY86" s="93"/>
      <c r="ZZ86" s="93"/>
    </row>
    <row r="87" spans="1:702" ht="15.95" hidden="1" customHeight="1" x14ac:dyDescent="0.25">
      <c r="A87" s="92">
        <v>75310</v>
      </c>
      <c r="B87" s="92" t="s">
        <v>372</v>
      </c>
      <c r="C87" s="121" t="s">
        <v>373</v>
      </c>
      <c r="D87" s="92">
        <v>7</v>
      </c>
      <c r="E87" s="92">
        <v>3</v>
      </c>
      <c r="F87" s="92" t="s">
        <v>341</v>
      </c>
      <c r="G87" s="92">
        <v>912</v>
      </c>
      <c r="H87" s="92">
        <v>11461</v>
      </c>
      <c r="I87" s="92" t="s">
        <v>374</v>
      </c>
      <c r="J87" s="92">
        <v>323</v>
      </c>
      <c r="K87" s="92" t="s">
        <v>351</v>
      </c>
      <c r="L87" s="93">
        <v>58420</v>
      </c>
      <c r="M87" s="93">
        <v>91870</v>
      </c>
      <c r="N87" s="93">
        <v>0</v>
      </c>
      <c r="O87" s="93">
        <v>91870</v>
      </c>
      <c r="P87" s="93">
        <v>67492.45</v>
      </c>
      <c r="Q87" s="93">
        <v>-24377.550000000003</v>
      </c>
      <c r="R87" s="94">
        <v>0.73</v>
      </c>
      <c r="S87" s="93">
        <v>0</v>
      </c>
      <c r="T87" s="93">
        <v>0</v>
      </c>
      <c r="U87" s="94">
        <v>0</v>
      </c>
      <c r="V87" s="93">
        <v>0</v>
      </c>
      <c r="W87" s="93">
        <v>0</v>
      </c>
      <c r="X87" s="94">
        <v>0</v>
      </c>
      <c r="Y87" s="93">
        <v>0</v>
      </c>
      <c r="Z87" s="93">
        <v>0</v>
      </c>
      <c r="AA87" s="94">
        <v>0</v>
      </c>
      <c r="AB87" s="93">
        <v>0</v>
      </c>
      <c r="AC87" s="93">
        <v>0</v>
      </c>
      <c r="AD87" s="94">
        <v>0</v>
      </c>
      <c r="AE87" s="93">
        <v>0</v>
      </c>
      <c r="AF87" s="93">
        <v>0</v>
      </c>
      <c r="AG87" s="94">
        <v>0</v>
      </c>
      <c r="AH87" s="93">
        <v>0</v>
      </c>
      <c r="AI87" s="93">
        <v>0</v>
      </c>
      <c r="AJ87" s="94">
        <v>0</v>
      </c>
      <c r="AK87" s="93">
        <v>0</v>
      </c>
      <c r="AL87" s="93">
        <v>0</v>
      </c>
      <c r="AM87" s="94">
        <v>0</v>
      </c>
      <c r="AN87" s="93">
        <v>0</v>
      </c>
      <c r="AO87" s="93">
        <v>0</v>
      </c>
      <c r="AP87" s="94">
        <v>0</v>
      </c>
      <c r="AQ87" s="93">
        <v>0</v>
      </c>
      <c r="AR87" s="93">
        <v>0</v>
      </c>
      <c r="AS87" s="94">
        <v>0</v>
      </c>
      <c r="AT87" s="93">
        <v>0</v>
      </c>
      <c r="AU87" s="93">
        <v>0</v>
      </c>
      <c r="AV87" s="94">
        <v>0</v>
      </c>
      <c r="AW87" s="93">
        <v>0</v>
      </c>
      <c r="AX87" s="93">
        <v>0</v>
      </c>
      <c r="AY87" s="94">
        <v>0</v>
      </c>
      <c r="AZ87" s="93">
        <v>0</v>
      </c>
      <c r="BA87" s="93">
        <v>0</v>
      </c>
      <c r="BB87" s="94">
        <v>0</v>
      </c>
      <c r="BC87" s="93">
        <v>0</v>
      </c>
      <c r="BD87" s="93">
        <v>0</v>
      </c>
      <c r="BE87" s="94">
        <v>0</v>
      </c>
      <c r="BF87" s="93">
        <v>19900</v>
      </c>
      <c r="BG87" s="93">
        <v>13268.07</v>
      </c>
      <c r="BH87" s="94">
        <v>0.67</v>
      </c>
      <c r="BI87" s="93">
        <v>0</v>
      </c>
      <c r="BJ87" s="93">
        <v>0</v>
      </c>
      <c r="BK87" s="94">
        <v>0</v>
      </c>
      <c r="BL87" s="93">
        <v>15250</v>
      </c>
      <c r="BM87" s="93">
        <v>11869.53</v>
      </c>
      <c r="BN87" s="94">
        <v>0.78</v>
      </c>
      <c r="BO87" s="93">
        <v>0</v>
      </c>
      <c r="BP87" s="93">
        <v>0</v>
      </c>
      <c r="BQ87" s="94">
        <v>0</v>
      </c>
      <c r="BR87" s="93">
        <v>0</v>
      </c>
      <c r="BS87" s="93">
        <v>0</v>
      </c>
      <c r="BT87" s="94">
        <v>0</v>
      </c>
      <c r="BU87" s="93">
        <v>4020</v>
      </c>
      <c r="BV87" s="93">
        <v>1500</v>
      </c>
      <c r="BW87" s="94">
        <v>0.37</v>
      </c>
      <c r="BX87" s="93">
        <v>0</v>
      </c>
      <c r="BY87" s="93">
        <v>0</v>
      </c>
      <c r="BZ87" s="94">
        <v>0</v>
      </c>
      <c r="CA87" s="93">
        <v>0</v>
      </c>
      <c r="CB87" s="93">
        <v>0</v>
      </c>
      <c r="CC87" s="94">
        <v>0</v>
      </c>
      <c r="CD87" s="93">
        <v>3000</v>
      </c>
      <c r="CE87" s="93">
        <v>0</v>
      </c>
      <c r="CF87" s="94">
        <v>0</v>
      </c>
      <c r="CG87" s="93">
        <v>0</v>
      </c>
      <c r="CH87" s="93">
        <v>0</v>
      </c>
      <c r="CI87" s="94">
        <v>0</v>
      </c>
      <c r="CJ87" s="93">
        <v>0</v>
      </c>
      <c r="CK87" s="93">
        <v>0</v>
      </c>
      <c r="CL87" s="94">
        <v>0</v>
      </c>
      <c r="CM87" s="93">
        <v>49700</v>
      </c>
      <c r="CN87" s="93">
        <v>40854.85</v>
      </c>
      <c r="CO87" s="94">
        <v>0.82</v>
      </c>
      <c r="CP87" s="93"/>
      <c r="CQ87" s="93"/>
      <c r="CR87" s="93"/>
      <c r="CS87" s="93"/>
      <c r="CT87" s="93"/>
      <c r="CU87" s="93"/>
      <c r="CV87" s="93"/>
      <c r="CW87" s="93"/>
      <c r="CX87" s="93"/>
      <c r="CY87" s="93"/>
      <c r="CZ87" s="93"/>
      <c r="DA87" s="93"/>
      <c r="DB87" s="93"/>
      <c r="DC87" s="93"/>
      <c r="DD87" s="93"/>
      <c r="DE87" s="93"/>
      <c r="DF87" s="93"/>
      <c r="DG87" s="93"/>
      <c r="DH87" s="93"/>
      <c r="DI87" s="93"/>
      <c r="DJ87" s="93"/>
      <c r="DK87" s="93"/>
      <c r="DL87" s="93"/>
      <c r="DM87" s="93"/>
      <c r="DN87" s="93"/>
      <c r="DO87" s="93"/>
      <c r="DP87" s="93"/>
      <c r="DQ87" s="93"/>
      <c r="DR87" s="93"/>
      <c r="DS87" s="93"/>
      <c r="DT87" s="93"/>
      <c r="DU87" s="93"/>
      <c r="DV87" s="93"/>
      <c r="DW87" s="93"/>
      <c r="DX87" s="93"/>
      <c r="DY87" s="93"/>
      <c r="DZ87" s="93"/>
      <c r="EA87" s="93"/>
      <c r="EB87" s="93"/>
      <c r="EC87" s="93"/>
      <c r="ED87" s="93"/>
      <c r="EE87" s="93"/>
      <c r="EF87" s="93"/>
      <c r="EG87" s="93"/>
      <c r="EH87" s="93"/>
      <c r="EI87" s="93"/>
      <c r="EJ87" s="93"/>
      <c r="EK87" s="93"/>
      <c r="EL87" s="93"/>
      <c r="EM87" s="93"/>
      <c r="EN87" s="93"/>
      <c r="EO87" s="93"/>
      <c r="EP87" s="93"/>
      <c r="EQ87" s="93"/>
      <c r="ER87" s="93"/>
      <c r="ES87" s="93"/>
      <c r="ET87" s="93"/>
      <c r="EU87" s="93"/>
      <c r="EV87" s="93"/>
      <c r="EW87" s="93"/>
      <c r="EX87" s="93"/>
      <c r="EY87" s="93"/>
      <c r="EZ87" s="93"/>
      <c r="FA87" s="93"/>
      <c r="FB87" s="93"/>
      <c r="FC87" s="93"/>
      <c r="FD87" s="93"/>
      <c r="FE87" s="93"/>
      <c r="FF87" s="93"/>
      <c r="FG87" s="93"/>
      <c r="FH87" s="93"/>
      <c r="FI87" s="93"/>
      <c r="FJ87" s="93"/>
      <c r="FK87" s="93"/>
      <c r="FL87" s="93"/>
      <c r="FM87" s="93"/>
      <c r="FN87" s="93"/>
      <c r="FO87" s="93"/>
      <c r="FP87" s="93"/>
      <c r="FQ87" s="93"/>
      <c r="FR87" s="93"/>
      <c r="FS87" s="93"/>
      <c r="FT87" s="93"/>
      <c r="FU87" s="93"/>
      <c r="FV87" s="93"/>
      <c r="FW87" s="93"/>
      <c r="FX87" s="93"/>
      <c r="FY87" s="93"/>
      <c r="FZ87" s="93"/>
      <c r="GA87" s="93"/>
      <c r="GB87" s="93"/>
      <c r="GC87" s="93"/>
      <c r="GD87" s="93"/>
      <c r="GE87" s="93"/>
      <c r="GF87" s="93"/>
      <c r="GG87" s="93"/>
      <c r="GH87" s="93"/>
      <c r="GI87" s="93"/>
      <c r="GJ87" s="93"/>
      <c r="GK87" s="93"/>
      <c r="GL87" s="93"/>
      <c r="GM87" s="93"/>
      <c r="GN87" s="93"/>
      <c r="GO87" s="93"/>
      <c r="GP87" s="93"/>
      <c r="GQ87" s="93"/>
      <c r="GR87" s="93"/>
      <c r="GS87" s="93"/>
      <c r="GT87" s="93"/>
      <c r="GU87" s="93"/>
      <c r="GV87" s="93"/>
      <c r="GW87" s="93"/>
      <c r="GX87" s="93"/>
      <c r="GY87" s="93"/>
      <c r="GZ87" s="93"/>
      <c r="HA87" s="93"/>
      <c r="HB87" s="93"/>
      <c r="HC87" s="93"/>
      <c r="HD87" s="93"/>
      <c r="HE87" s="93"/>
      <c r="HF87" s="93"/>
      <c r="HG87" s="93"/>
      <c r="HH87" s="93"/>
      <c r="HI87" s="93"/>
      <c r="HJ87" s="93"/>
      <c r="HK87" s="93"/>
      <c r="HL87" s="93"/>
      <c r="HM87" s="93"/>
      <c r="HN87" s="93"/>
      <c r="HO87" s="93"/>
      <c r="HP87" s="93"/>
      <c r="HQ87" s="93"/>
      <c r="HR87" s="93"/>
      <c r="HS87" s="93"/>
      <c r="HT87" s="93"/>
      <c r="HU87" s="93"/>
      <c r="HV87" s="93"/>
      <c r="HW87" s="93"/>
      <c r="HX87" s="93"/>
      <c r="HY87" s="93"/>
      <c r="HZ87" s="93"/>
      <c r="IA87" s="93"/>
      <c r="IB87" s="93"/>
      <c r="IC87" s="93"/>
      <c r="ID87" s="93"/>
      <c r="IE87" s="93"/>
      <c r="IF87" s="93"/>
      <c r="IG87" s="93"/>
      <c r="IH87" s="93"/>
      <c r="II87" s="93"/>
      <c r="IJ87" s="93"/>
      <c r="IK87" s="93"/>
      <c r="IL87" s="93"/>
      <c r="IM87" s="93"/>
      <c r="IN87" s="93"/>
      <c r="IO87" s="93"/>
      <c r="IP87" s="93"/>
      <c r="IQ87" s="93"/>
      <c r="IR87" s="93"/>
      <c r="IS87" s="93"/>
      <c r="IT87" s="93"/>
      <c r="IU87" s="93"/>
      <c r="IV87" s="93"/>
      <c r="IW87" s="93"/>
      <c r="IX87" s="93"/>
      <c r="IY87" s="93"/>
      <c r="IZ87" s="93"/>
      <c r="JA87" s="93"/>
      <c r="JB87" s="93"/>
      <c r="JC87" s="93"/>
      <c r="JD87" s="93"/>
      <c r="JE87" s="93"/>
      <c r="JF87" s="93"/>
      <c r="JG87" s="93"/>
      <c r="JH87" s="93"/>
      <c r="JI87" s="93"/>
      <c r="JJ87" s="93"/>
      <c r="JK87" s="93"/>
      <c r="JL87" s="93"/>
      <c r="JM87" s="93"/>
      <c r="JN87" s="93"/>
      <c r="JO87" s="93"/>
      <c r="JP87" s="93"/>
      <c r="JQ87" s="93"/>
      <c r="JR87" s="93"/>
      <c r="JS87" s="93"/>
      <c r="JT87" s="93"/>
      <c r="JU87" s="93"/>
      <c r="JV87" s="93"/>
      <c r="JW87" s="93"/>
      <c r="JX87" s="93"/>
      <c r="JY87" s="93"/>
      <c r="JZ87" s="93"/>
      <c r="KA87" s="93"/>
      <c r="KB87" s="93"/>
      <c r="KC87" s="93"/>
      <c r="KD87" s="93"/>
      <c r="KE87" s="93"/>
      <c r="KF87" s="93"/>
      <c r="KG87" s="93"/>
      <c r="KH87" s="93"/>
      <c r="KI87" s="93"/>
      <c r="KJ87" s="93"/>
      <c r="KK87" s="93"/>
      <c r="KL87" s="93"/>
      <c r="KM87" s="93"/>
      <c r="KN87" s="93"/>
      <c r="KO87" s="93"/>
      <c r="KP87" s="93"/>
      <c r="KQ87" s="93"/>
      <c r="KR87" s="93"/>
      <c r="KS87" s="93"/>
      <c r="KT87" s="93"/>
      <c r="KU87" s="93"/>
      <c r="KV87" s="93"/>
      <c r="KW87" s="93"/>
      <c r="KX87" s="93"/>
      <c r="KY87" s="93"/>
      <c r="KZ87" s="93"/>
      <c r="LA87" s="93"/>
      <c r="LB87" s="93"/>
      <c r="LC87" s="93"/>
      <c r="LD87" s="93"/>
      <c r="LE87" s="93"/>
      <c r="LF87" s="93"/>
      <c r="LG87" s="93"/>
      <c r="LH87" s="93"/>
      <c r="LI87" s="93"/>
      <c r="LJ87" s="93"/>
      <c r="LK87" s="93"/>
      <c r="LL87" s="93"/>
      <c r="LM87" s="93"/>
      <c r="LN87" s="93"/>
      <c r="LO87" s="93"/>
      <c r="LP87" s="93"/>
      <c r="LQ87" s="93"/>
      <c r="LR87" s="93"/>
      <c r="LS87" s="93"/>
      <c r="LT87" s="93"/>
      <c r="LU87" s="93"/>
      <c r="LV87" s="93"/>
      <c r="LW87" s="93"/>
      <c r="LX87" s="93"/>
      <c r="LY87" s="93"/>
      <c r="LZ87" s="93"/>
      <c r="MA87" s="93"/>
      <c r="MB87" s="93"/>
      <c r="MC87" s="93"/>
      <c r="MD87" s="93"/>
      <c r="ME87" s="93"/>
      <c r="MF87" s="93"/>
      <c r="MG87" s="93"/>
      <c r="MH87" s="93"/>
      <c r="MI87" s="93"/>
      <c r="MJ87" s="93"/>
      <c r="MK87" s="93"/>
      <c r="ML87" s="93"/>
      <c r="MM87" s="93"/>
      <c r="MN87" s="93"/>
      <c r="MO87" s="93"/>
      <c r="MP87" s="93"/>
      <c r="MQ87" s="93"/>
      <c r="MR87" s="93"/>
      <c r="MS87" s="93"/>
      <c r="MT87" s="93"/>
      <c r="MU87" s="93"/>
      <c r="MV87" s="93"/>
      <c r="MW87" s="93"/>
      <c r="MX87" s="93"/>
      <c r="MY87" s="93"/>
      <c r="MZ87" s="93"/>
      <c r="NA87" s="93"/>
      <c r="NB87" s="93"/>
      <c r="NC87" s="93"/>
      <c r="ND87" s="93"/>
      <c r="NE87" s="93"/>
      <c r="NF87" s="93"/>
      <c r="NG87" s="93"/>
      <c r="NH87" s="93"/>
      <c r="NI87" s="93"/>
      <c r="NJ87" s="93"/>
      <c r="NK87" s="93"/>
      <c r="NL87" s="93"/>
      <c r="NM87" s="93"/>
      <c r="NN87" s="93"/>
      <c r="NO87" s="93"/>
      <c r="NP87" s="93"/>
      <c r="NQ87" s="93"/>
      <c r="NR87" s="93"/>
      <c r="NS87" s="93"/>
      <c r="NT87" s="93"/>
      <c r="NU87" s="93"/>
      <c r="NV87" s="93"/>
      <c r="NW87" s="93"/>
      <c r="NX87" s="93"/>
      <c r="NY87" s="93"/>
      <c r="NZ87" s="93"/>
      <c r="OA87" s="93"/>
      <c r="OB87" s="93"/>
      <c r="OC87" s="93"/>
      <c r="OD87" s="93"/>
      <c r="OE87" s="93"/>
      <c r="OF87" s="93"/>
      <c r="OG87" s="93"/>
      <c r="OH87" s="93"/>
      <c r="OI87" s="93"/>
      <c r="OJ87" s="93"/>
      <c r="OK87" s="93"/>
      <c r="OL87" s="93"/>
      <c r="OM87" s="93"/>
      <c r="ON87" s="93"/>
      <c r="OO87" s="93"/>
      <c r="OP87" s="93"/>
      <c r="OQ87" s="93"/>
      <c r="OR87" s="93"/>
      <c r="OS87" s="93"/>
      <c r="OT87" s="93"/>
      <c r="OU87" s="93"/>
      <c r="OV87" s="93"/>
      <c r="OW87" s="93"/>
      <c r="OX87" s="93"/>
      <c r="OY87" s="93"/>
      <c r="OZ87" s="93"/>
      <c r="PA87" s="93"/>
      <c r="PB87" s="93"/>
      <c r="PC87" s="93"/>
      <c r="PD87" s="93"/>
      <c r="PE87" s="93"/>
      <c r="PF87" s="93"/>
      <c r="PG87" s="93"/>
      <c r="PH87" s="93"/>
      <c r="PI87" s="93"/>
      <c r="PJ87" s="93"/>
      <c r="PK87" s="93"/>
      <c r="PL87" s="93"/>
      <c r="PM87" s="93"/>
      <c r="PN87" s="93"/>
      <c r="PO87" s="93"/>
      <c r="PP87" s="93"/>
      <c r="PQ87" s="93"/>
      <c r="PR87" s="93"/>
      <c r="PS87" s="93"/>
      <c r="PT87" s="93"/>
      <c r="PU87" s="93"/>
      <c r="PV87" s="93"/>
      <c r="PW87" s="93"/>
      <c r="PX87" s="93"/>
      <c r="PY87" s="93"/>
      <c r="PZ87" s="93"/>
      <c r="QA87" s="93"/>
      <c r="QB87" s="93"/>
      <c r="QC87" s="93"/>
      <c r="QD87" s="93"/>
      <c r="QE87" s="93"/>
      <c r="QF87" s="93"/>
      <c r="QG87" s="93"/>
      <c r="QH87" s="93"/>
      <c r="QI87" s="93"/>
      <c r="QJ87" s="93"/>
      <c r="QK87" s="93"/>
      <c r="QL87" s="93"/>
      <c r="QM87" s="93"/>
      <c r="QN87" s="93"/>
      <c r="QO87" s="93"/>
      <c r="QP87" s="93"/>
      <c r="QQ87" s="93"/>
      <c r="QR87" s="93"/>
      <c r="QS87" s="93"/>
      <c r="QT87" s="93"/>
      <c r="QU87" s="93"/>
      <c r="QV87" s="93"/>
      <c r="QW87" s="93"/>
      <c r="QX87" s="93"/>
      <c r="QY87" s="93"/>
      <c r="QZ87" s="93"/>
      <c r="RA87" s="93"/>
      <c r="RB87" s="93"/>
      <c r="RC87" s="93"/>
      <c r="RD87" s="93"/>
      <c r="RE87" s="93"/>
      <c r="RF87" s="93"/>
      <c r="RG87" s="93"/>
      <c r="RH87" s="93"/>
      <c r="RI87" s="93"/>
      <c r="RJ87" s="93"/>
      <c r="RK87" s="93"/>
      <c r="RL87" s="93"/>
      <c r="RM87" s="93"/>
      <c r="RN87" s="93"/>
      <c r="RO87" s="93"/>
      <c r="RP87" s="93"/>
      <c r="RQ87" s="93"/>
      <c r="RR87" s="93"/>
      <c r="RS87" s="93"/>
      <c r="RT87" s="93"/>
      <c r="RU87" s="93"/>
      <c r="RV87" s="93"/>
      <c r="RW87" s="93"/>
      <c r="RX87" s="93"/>
      <c r="RY87" s="93"/>
      <c r="RZ87" s="93"/>
      <c r="SA87" s="93"/>
      <c r="SB87" s="93"/>
      <c r="SC87" s="93"/>
      <c r="SD87" s="93"/>
      <c r="SE87" s="93"/>
      <c r="SF87" s="93"/>
      <c r="SG87" s="93"/>
      <c r="SH87" s="93"/>
      <c r="SI87" s="93"/>
      <c r="SJ87" s="93"/>
      <c r="SK87" s="93"/>
      <c r="SL87" s="93"/>
      <c r="SM87" s="93"/>
      <c r="SN87" s="93"/>
      <c r="SO87" s="93"/>
      <c r="SP87" s="93"/>
      <c r="SQ87" s="93"/>
      <c r="SR87" s="93"/>
      <c r="SS87" s="93"/>
      <c r="ST87" s="93"/>
      <c r="SU87" s="93"/>
      <c r="SV87" s="93"/>
      <c r="SW87" s="93"/>
      <c r="SX87" s="93"/>
      <c r="SY87" s="93"/>
      <c r="SZ87" s="93"/>
      <c r="TA87" s="93"/>
      <c r="TB87" s="93"/>
      <c r="TC87" s="93"/>
      <c r="TD87" s="93"/>
      <c r="TE87" s="93"/>
      <c r="TF87" s="93"/>
      <c r="TG87" s="93"/>
      <c r="TH87" s="93"/>
      <c r="TI87" s="93"/>
      <c r="TJ87" s="93"/>
      <c r="TK87" s="93"/>
      <c r="TL87" s="93"/>
      <c r="TM87" s="93"/>
      <c r="TN87" s="93"/>
      <c r="TO87" s="93"/>
      <c r="TP87" s="93"/>
      <c r="TQ87" s="93"/>
      <c r="TR87" s="93"/>
      <c r="TS87" s="93"/>
      <c r="TT87" s="93"/>
      <c r="TU87" s="93"/>
      <c r="TV87" s="93"/>
      <c r="TW87" s="93"/>
      <c r="TX87" s="93"/>
      <c r="TY87" s="93"/>
      <c r="TZ87" s="93"/>
      <c r="UA87" s="93"/>
      <c r="UB87" s="93"/>
      <c r="UC87" s="93"/>
      <c r="UD87" s="93"/>
      <c r="UE87" s="93"/>
      <c r="UF87" s="93"/>
      <c r="UG87" s="93"/>
      <c r="UH87" s="93"/>
      <c r="UI87" s="93"/>
      <c r="UJ87" s="93"/>
      <c r="UK87" s="93"/>
      <c r="UL87" s="93"/>
      <c r="UM87" s="93"/>
      <c r="UN87" s="93"/>
      <c r="UO87" s="93"/>
      <c r="UP87" s="93"/>
      <c r="UQ87" s="93"/>
      <c r="UR87" s="93"/>
      <c r="US87" s="93"/>
      <c r="UT87" s="93"/>
      <c r="UU87" s="93"/>
      <c r="UV87" s="93"/>
      <c r="UW87" s="93"/>
      <c r="UX87" s="93"/>
      <c r="UY87" s="93"/>
      <c r="UZ87" s="93"/>
      <c r="VA87" s="93"/>
      <c r="VB87" s="93"/>
      <c r="VC87" s="93"/>
      <c r="VD87" s="93"/>
      <c r="VE87" s="93"/>
      <c r="VF87" s="93"/>
      <c r="VG87" s="93"/>
      <c r="VH87" s="93"/>
      <c r="VI87" s="93"/>
      <c r="VJ87" s="93"/>
      <c r="VK87" s="93"/>
      <c r="VL87" s="93"/>
      <c r="VM87" s="93"/>
      <c r="VN87" s="93"/>
      <c r="VO87" s="93"/>
      <c r="VP87" s="93"/>
      <c r="VQ87" s="93"/>
      <c r="VR87" s="93"/>
      <c r="VS87" s="93"/>
      <c r="VT87" s="93"/>
      <c r="VU87" s="93"/>
      <c r="VV87" s="93"/>
      <c r="VW87" s="93"/>
      <c r="VX87" s="93"/>
      <c r="VY87" s="93"/>
      <c r="VZ87" s="93"/>
      <c r="WA87" s="93"/>
      <c r="WB87" s="93"/>
      <c r="WC87" s="93"/>
      <c r="WD87" s="93"/>
      <c r="WE87" s="93"/>
      <c r="WF87" s="93"/>
      <c r="WG87" s="93"/>
      <c r="WH87" s="93"/>
      <c r="WI87" s="93"/>
      <c r="WJ87" s="93"/>
      <c r="WK87" s="93"/>
      <c r="WL87" s="93"/>
      <c r="WM87" s="93"/>
      <c r="WN87" s="93"/>
      <c r="WO87" s="93"/>
      <c r="WP87" s="93"/>
      <c r="WQ87" s="93"/>
      <c r="WR87" s="93"/>
      <c r="WS87" s="93"/>
      <c r="WT87" s="93"/>
      <c r="WU87" s="93"/>
      <c r="WV87" s="93"/>
      <c r="WW87" s="93"/>
      <c r="WX87" s="93"/>
      <c r="WY87" s="93"/>
      <c r="WZ87" s="93"/>
      <c r="XA87" s="93"/>
      <c r="XB87" s="93"/>
      <c r="XC87" s="93"/>
      <c r="XD87" s="93"/>
      <c r="XE87" s="93"/>
      <c r="XF87" s="93"/>
      <c r="XG87" s="93"/>
      <c r="XH87" s="93"/>
      <c r="XI87" s="93"/>
      <c r="XJ87" s="93"/>
      <c r="XK87" s="93"/>
      <c r="XL87" s="93"/>
      <c r="XM87" s="93"/>
      <c r="XN87" s="93"/>
      <c r="XO87" s="93"/>
      <c r="XP87" s="93"/>
      <c r="XQ87" s="93"/>
      <c r="XR87" s="93"/>
      <c r="XS87" s="93"/>
      <c r="XT87" s="93"/>
      <c r="XU87" s="93"/>
      <c r="XV87" s="93"/>
      <c r="XW87" s="93"/>
      <c r="XX87" s="93"/>
      <c r="XY87" s="93"/>
      <c r="XZ87" s="93"/>
      <c r="YA87" s="93"/>
      <c r="YB87" s="93"/>
      <c r="YC87" s="93"/>
      <c r="YD87" s="93"/>
      <c r="YE87" s="93"/>
      <c r="YF87" s="93"/>
      <c r="YG87" s="93"/>
      <c r="YH87" s="93"/>
      <c r="YI87" s="93"/>
      <c r="YJ87" s="93"/>
      <c r="YK87" s="93"/>
      <c r="YL87" s="93"/>
      <c r="YM87" s="93"/>
      <c r="YN87" s="93"/>
      <c r="YO87" s="93"/>
      <c r="YP87" s="93"/>
      <c r="YQ87" s="93"/>
      <c r="YR87" s="93"/>
      <c r="YS87" s="93"/>
      <c r="YT87" s="93"/>
      <c r="YU87" s="93"/>
      <c r="YV87" s="93"/>
      <c r="YW87" s="93"/>
      <c r="YX87" s="93"/>
      <c r="YY87" s="93"/>
      <c r="YZ87" s="93"/>
      <c r="ZA87" s="93"/>
      <c r="ZB87" s="93"/>
      <c r="ZC87" s="93"/>
      <c r="ZD87" s="93"/>
      <c r="ZE87" s="93"/>
      <c r="ZF87" s="93"/>
      <c r="ZG87" s="93"/>
      <c r="ZH87" s="93"/>
      <c r="ZI87" s="93"/>
      <c r="ZJ87" s="93"/>
      <c r="ZK87" s="93"/>
      <c r="ZL87" s="93"/>
      <c r="ZM87" s="93"/>
      <c r="ZN87" s="93"/>
      <c r="ZO87" s="93"/>
      <c r="ZP87" s="93"/>
      <c r="ZQ87" s="93"/>
      <c r="ZR87" s="93"/>
      <c r="ZS87" s="93"/>
      <c r="ZT87" s="93"/>
      <c r="ZU87" s="93"/>
      <c r="ZV87" s="93"/>
      <c r="ZW87" s="93"/>
      <c r="ZX87" s="93"/>
      <c r="ZY87" s="93"/>
      <c r="ZZ87" s="93"/>
    </row>
    <row r="88" spans="1:702" ht="15.95" hidden="1" customHeight="1" x14ac:dyDescent="0.25">
      <c r="A88" s="92">
        <v>75350</v>
      </c>
      <c r="B88" s="92" t="s">
        <v>372</v>
      </c>
      <c r="C88" s="121" t="s">
        <v>378</v>
      </c>
      <c r="D88" s="92">
        <v>7</v>
      </c>
      <c r="E88" s="92">
        <v>3</v>
      </c>
      <c r="F88" s="92" t="s">
        <v>341</v>
      </c>
      <c r="G88" s="92">
        <v>912</v>
      </c>
      <c r="H88" s="92">
        <v>11461</v>
      </c>
      <c r="I88" s="92" t="s">
        <v>374</v>
      </c>
      <c r="J88" s="92">
        <v>329</v>
      </c>
      <c r="K88" s="92" t="s">
        <v>142</v>
      </c>
      <c r="L88" s="93">
        <v>30000</v>
      </c>
      <c r="M88" s="93">
        <v>30000</v>
      </c>
      <c r="N88" s="93">
        <v>0</v>
      </c>
      <c r="O88" s="93">
        <v>30000</v>
      </c>
      <c r="P88" s="93">
        <v>2010</v>
      </c>
      <c r="Q88" s="93">
        <v>-27990</v>
      </c>
      <c r="R88" s="94">
        <v>7.0000000000000007E-2</v>
      </c>
      <c r="S88" s="93">
        <v>0</v>
      </c>
      <c r="T88" s="93">
        <v>0</v>
      </c>
      <c r="U88" s="94">
        <v>0</v>
      </c>
      <c r="V88" s="93">
        <v>0</v>
      </c>
      <c r="W88" s="93">
        <v>0</v>
      </c>
      <c r="X88" s="94">
        <v>0</v>
      </c>
      <c r="Y88" s="93">
        <v>0</v>
      </c>
      <c r="Z88" s="93">
        <v>0</v>
      </c>
      <c r="AA88" s="94">
        <v>0</v>
      </c>
      <c r="AB88" s="93">
        <v>0</v>
      </c>
      <c r="AC88" s="93">
        <v>0</v>
      </c>
      <c r="AD88" s="94">
        <v>0</v>
      </c>
      <c r="AE88" s="93">
        <v>0</v>
      </c>
      <c r="AF88" s="93">
        <v>0</v>
      </c>
      <c r="AG88" s="94">
        <v>0</v>
      </c>
      <c r="AH88" s="93">
        <v>0</v>
      </c>
      <c r="AI88" s="93">
        <v>0</v>
      </c>
      <c r="AJ88" s="94">
        <v>0</v>
      </c>
      <c r="AK88" s="93">
        <v>0</v>
      </c>
      <c r="AL88" s="93">
        <v>0</v>
      </c>
      <c r="AM88" s="94">
        <v>0</v>
      </c>
      <c r="AN88" s="93">
        <v>0</v>
      </c>
      <c r="AO88" s="93">
        <v>0</v>
      </c>
      <c r="AP88" s="94">
        <v>0</v>
      </c>
      <c r="AQ88" s="93">
        <v>0</v>
      </c>
      <c r="AR88" s="93">
        <v>0</v>
      </c>
      <c r="AS88" s="94">
        <v>0</v>
      </c>
      <c r="AT88" s="93">
        <v>0</v>
      </c>
      <c r="AU88" s="93">
        <v>0</v>
      </c>
      <c r="AV88" s="94">
        <v>0</v>
      </c>
      <c r="AW88" s="93">
        <v>0</v>
      </c>
      <c r="AX88" s="93">
        <v>0</v>
      </c>
      <c r="AY88" s="94">
        <v>0</v>
      </c>
      <c r="AZ88" s="93">
        <v>0</v>
      </c>
      <c r="BA88" s="93">
        <v>0</v>
      </c>
      <c r="BB88" s="94">
        <v>0</v>
      </c>
      <c r="BC88" s="93">
        <v>0</v>
      </c>
      <c r="BD88" s="93">
        <v>0</v>
      </c>
      <c r="BE88" s="94">
        <v>0</v>
      </c>
      <c r="BF88" s="93">
        <v>0</v>
      </c>
      <c r="BG88" s="93">
        <v>0</v>
      </c>
      <c r="BH88" s="94">
        <v>0</v>
      </c>
      <c r="BI88" s="93">
        <v>0</v>
      </c>
      <c r="BJ88" s="93">
        <v>0</v>
      </c>
      <c r="BK88" s="94">
        <v>0</v>
      </c>
      <c r="BL88" s="93">
        <v>6000</v>
      </c>
      <c r="BM88" s="93">
        <v>2010</v>
      </c>
      <c r="BN88" s="94">
        <v>0.34</v>
      </c>
      <c r="BO88" s="93">
        <v>0</v>
      </c>
      <c r="BP88" s="93">
        <v>0</v>
      </c>
      <c r="BQ88" s="94">
        <v>0</v>
      </c>
      <c r="BR88" s="93">
        <v>0</v>
      </c>
      <c r="BS88" s="93">
        <v>0</v>
      </c>
      <c r="BT88" s="94">
        <v>0</v>
      </c>
      <c r="BU88" s="93">
        <v>0</v>
      </c>
      <c r="BV88" s="93">
        <v>0</v>
      </c>
      <c r="BW88" s="94">
        <v>0</v>
      </c>
      <c r="BX88" s="93">
        <v>0</v>
      </c>
      <c r="BY88" s="93">
        <v>0</v>
      </c>
      <c r="BZ88" s="94">
        <v>0</v>
      </c>
      <c r="CA88" s="93">
        <v>0</v>
      </c>
      <c r="CB88" s="93">
        <v>0</v>
      </c>
      <c r="CC88" s="94">
        <v>0</v>
      </c>
      <c r="CD88" s="93">
        <v>14000</v>
      </c>
      <c r="CE88" s="93">
        <v>0</v>
      </c>
      <c r="CF88" s="94">
        <v>0</v>
      </c>
      <c r="CG88" s="93">
        <v>0</v>
      </c>
      <c r="CH88" s="93">
        <v>0</v>
      </c>
      <c r="CI88" s="94">
        <v>0</v>
      </c>
      <c r="CJ88" s="93">
        <v>0</v>
      </c>
      <c r="CK88" s="93">
        <v>0</v>
      </c>
      <c r="CL88" s="94">
        <v>0</v>
      </c>
      <c r="CM88" s="93">
        <v>10000</v>
      </c>
      <c r="CN88" s="93">
        <v>0</v>
      </c>
      <c r="CO88" s="94">
        <v>0</v>
      </c>
      <c r="CP88" s="93"/>
      <c r="CQ88" s="93"/>
      <c r="CR88" s="93"/>
      <c r="CS88" s="93"/>
      <c r="CT88" s="93"/>
      <c r="CU88" s="93"/>
      <c r="CV88" s="93"/>
      <c r="CW88" s="93"/>
      <c r="CX88" s="93"/>
      <c r="CY88" s="93"/>
      <c r="CZ88" s="93"/>
      <c r="DA88" s="93"/>
      <c r="DB88" s="93"/>
      <c r="DC88" s="93"/>
      <c r="DD88" s="93"/>
      <c r="DE88" s="93"/>
      <c r="DF88" s="93"/>
      <c r="DG88" s="93"/>
      <c r="DH88" s="93"/>
      <c r="DI88" s="93"/>
      <c r="DJ88" s="93"/>
      <c r="DK88" s="93"/>
      <c r="DL88" s="93"/>
      <c r="DM88" s="93"/>
      <c r="DN88" s="93"/>
      <c r="DO88" s="93"/>
      <c r="DP88" s="93"/>
      <c r="DQ88" s="93"/>
      <c r="DR88" s="93"/>
      <c r="DS88" s="93"/>
      <c r="DT88" s="93"/>
      <c r="DU88" s="93"/>
      <c r="DV88" s="93"/>
      <c r="DW88" s="93"/>
      <c r="DX88" s="93"/>
      <c r="DY88" s="93"/>
      <c r="DZ88" s="93"/>
      <c r="EA88" s="93"/>
      <c r="EB88" s="93"/>
      <c r="EC88" s="93"/>
      <c r="ED88" s="93"/>
      <c r="EE88" s="93"/>
      <c r="EF88" s="93"/>
      <c r="EG88" s="93"/>
      <c r="EH88" s="93"/>
      <c r="EI88" s="93"/>
      <c r="EJ88" s="93"/>
      <c r="EK88" s="93"/>
      <c r="EL88" s="93"/>
      <c r="EM88" s="93"/>
      <c r="EN88" s="93"/>
      <c r="EO88" s="93"/>
      <c r="EP88" s="93"/>
      <c r="EQ88" s="93"/>
      <c r="ER88" s="93"/>
      <c r="ES88" s="93"/>
      <c r="ET88" s="93"/>
      <c r="EU88" s="93"/>
      <c r="EV88" s="93"/>
      <c r="EW88" s="93"/>
      <c r="EX88" s="93"/>
      <c r="EY88" s="93"/>
      <c r="EZ88" s="93"/>
      <c r="FA88" s="93"/>
      <c r="FB88" s="93"/>
      <c r="FC88" s="93"/>
      <c r="FD88" s="93"/>
      <c r="FE88" s="93"/>
      <c r="FF88" s="93"/>
      <c r="FG88" s="93"/>
      <c r="FH88" s="93"/>
      <c r="FI88" s="93"/>
      <c r="FJ88" s="93"/>
      <c r="FK88" s="93"/>
      <c r="FL88" s="93"/>
      <c r="FM88" s="93"/>
      <c r="FN88" s="93"/>
      <c r="FO88" s="93"/>
      <c r="FP88" s="93"/>
      <c r="FQ88" s="93"/>
      <c r="FR88" s="93"/>
      <c r="FS88" s="93"/>
      <c r="FT88" s="93"/>
      <c r="FU88" s="93"/>
      <c r="FV88" s="93"/>
      <c r="FW88" s="93"/>
      <c r="FX88" s="93"/>
      <c r="FY88" s="93"/>
      <c r="FZ88" s="93"/>
      <c r="GA88" s="93"/>
      <c r="GB88" s="93"/>
      <c r="GC88" s="93"/>
      <c r="GD88" s="93"/>
      <c r="GE88" s="93"/>
      <c r="GF88" s="93"/>
      <c r="GG88" s="93"/>
      <c r="GH88" s="93"/>
      <c r="GI88" s="93"/>
      <c r="GJ88" s="93"/>
      <c r="GK88" s="93"/>
      <c r="GL88" s="93"/>
      <c r="GM88" s="93"/>
      <c r="GN88" s="93"/>
      <c r="GO88" s="93"/>
      <c r="GP88" s="93"/>
      <c r="GQ88" s="93"/>
      <c r="GR88" s="93"/>
      <c r="GS88" s="93"/>
      <c r="GT88" s="93"/>
      <c r="GU88" s="93"/>
      <c r="GV88" s="93"/>
      <c r="GW88" s="93"/>
      <c r="GX88" s="93"/>
      <c r="GY88" s="93"/>
      <c r="GZ88" s="93"/>
      <c r="HA88" s="93"/>
      <c r="HB88" s="93"/>
      <c r="HC88" s="93"/>
      <c r="HD88" s="93"/>
      <c r="HE88" s="93"/>
      <c r="HF88" s="93"/>
      <c r="HG88" s="93"/>
      <c r="HH88" s="93"/>
      <c r="HI88" s="93"/>
      <c r="HJ88" s="93"/>
      <c r="HK88" s="93"/>
      <c r="HL88" s="93"/>
      <c r="HM88" s="93"/>
      <c r="HN88" s="93"/>
      <c r="HO88" s="93"/>
      <c r="HP88" s="93"/>
      <c r="HQ88" s="93"/>
      <c r="HR88" s="93"/>
      <c r="HS88" s="93"/>
      <c r="HT88" s="93"/>
      <c r="HU88" s="93"/>
      <c r="HV88" s="93"/>
      <c r="HW88" s="93"/>
      <c r="HX88" s="93"/>
      <c r="HY88" s="93"/>
      <c r="HZ88" s="93"/>
      <c r="IA88" s="93"/>
      <c r="IB88" s="93"/>
      <c r="IC88" s="93"/>
      <c r="ID88" s="93"/>
      <c r="IE88" s="93"/>
      <c r="IF88" s="93"/>
      <c r="IG88" s="93"/>
      <c r="IH88" s="93"/>
      <c r="II88" s="93"/>
      <c r="IJ88" s="93"/>
      <c r="IK88" s="93"/>
      <c r="IL88" s="93"/>
      <c r="IM88" s="93"/>
      <c r="IN88" s="93"/>
      <c r="IO88" s="93"/>
      <c r="IP88" s="93"/>
      <c r="IQ88" s="93"/>
      <c r="IR88" s="93"/>
      <c r="IS88" s="93"/>
      <c r="IT88" s="93"/>
      <c r="IU88" s="93"/>
      <c r="IV88" s="93"/>
      <c r="IW88" s="93"/>
      <c r="IX88" s="93"/>
      <c r="IY88" s="93"/>
      <c r="IZ88" s="93"/>
      <c r="JA88" s="93"/>
      <c r="JB88" s="93"/>
      <c r="JC88" s="93"/>
      <c r="JD88" s="93"/>
      <c r="JE88" s="93"/>
      <c r="JF88" s="93"/>
      <c r="JG88" s="93"/>
      <c r="JH88" s="93"/>
      <c r="JI88" s="93"/>
      <c r="JJ88" s="93"/>
      <c r="JK88" s="93"/>
      <c r="JL88" s="93"/>
      <c r="JM88" s="93"/>
      <c r="JN88" s="93"/>
      <c r="JO88" s="93"/>
      <c r="JP88" s="93"/>
      <c r="JQ88" s="93"/>
      <c r="JR88" s="93"/>
      <c r="JS88" s="93"/>
      <c r="JT88" s="93"/>
      <c r="JU88" s="93"/>
      <c r="JV88" s="93"/>
      <c r="JW88" s="93"/>
      <c r="JX88" s="93"/>
      <c r="JY88" s="93"/>
      <c r="JZ88" s="93"/>
      <c r="KA88" s="93"/>
      <c r="KB88" s="93"/>
      <c r="KC88" s="93"/>
      <c r="KD88" s="93"/>
      <c r="KE88" s="93"/>
      <c r="KF88" s="93"/>
      <c r="KG88" s="93"/>
      <c r="KH88" s="93"/>
      <c r="KI88" s="93"/>
      <c r="KJ88" s="93"/>
      <c r="KK88" s="93"/>
      <c r="KL88" s="93"/>
      <c r="KM88" s="93"/>
      <c r="KN88" s="93"/>
      <c r="KO88" s="93"/>
      <c r="KP88" s="93"/>
      <c r="KQ88" s="93"/>
      <c r="KR88" s="93"/>
      <c r="KS88" s="93"/>
      <c r="KT88" s="93"/>
      <c r="KU88" s="93"/>
      <c r="KV88" s="93"/>
      <c r="KW88" s="93"/>
      <c r="KX88" s="93"/>
      <c r="KY88" s="93"/>
      <c r="KZ88" s="93"/>
      <c r="LA88" s="93"/>
      <c r="LB88" s="93"/>
      <c r="LC88" s="93"/>
      <c r="LD88" s="93"/>
      <c r="LE88" s="93"/>
      <c r="LF88" s="93"/>
      <c r="LG88" s="93"/>
      <c r="LH88" s="93"/>
      <c r="LI88" s="93"/>
      <c r="LJ88" s="93"/>
      <c r="LK88" s="93"/>
      <c r="LL88" s="93"/>
      <c r="LM88" s="93"/>
      <c r="LN88" s="93"/>
      <c r="LO88" s="93"/>
      <c r="LP88" s="93"/>
      <c r="LQ88" s="93"/>
      <c r="LR88" s="93"/>
      <c r="LS88" s="93"/>
      <c r="LT88" s="93"/>
      <c r="LU88" s="93"/>
      <c r="LV88" s="93"/>
      <c r="LW88" s="93"/>
      <c r="LX88" s="93"/>
      <c r="LY88" s="93"/>
      <c r="LZ88" s="93"/>
      <c r="MA88" s="93"/>
      <c r="MB88" s="93"/>
      <c r="MC88" s="93"/>
      <c r="MD88" s="93"/>
      <c r="ME88" s="93"/>
      <c r="MF88" s="93"/>
      <c r="MG88" s="93"/>
      <c r="MH88" s="93"/>
      <c r="MI88" s="93"/>
      <c r="MJ88" s="93"/>
      <c r="MK88" s="93"/>
      <c r="ML88" s="93"/>
      <c r="MM88" s="93"/>
      <c r="MN88" s="93"/>
      <c r="MO88" s="93"/>
      <c r="MP88" s="93"/>
      <c r="MQ88" s="93"/>
      <c r="MR88" s="93"/>
      <c r="MS88" s="93"/>
      <c r="MT88" s="93"/>
      <c r="MU88" s="93"/>
      <c r="MV88" s="93"/>
      <c r="MW88" s="93"/>
      <c r="MX88" s="93"/>
      <c r="MY88" s="93"/>
      <c r="MZ88" s="93"/>
      <c r="NA88" s="93"/>
      <c r="NB88" s="93"/>
      <c r="NC88" s="93"/>
      <c r="ND88" s="93"/>
      <c r="NE88" s="93"/>
      <c r="NF88" s="93"/>
      <c r="NG88" s="93"/>
      <c r="NH88" s="93"/>
      <c r="NI88" s="93"/>
      <c r="NJ88" s="93"/>
      <c r="NK88" s="93"/>
      <c r="NL88" s="93"/>
      <c r="NM88" s="93"/>
      <c r="NN88" s="93"/>
      <c r="NO88" s="93"/>
      <c r="NP88" s="93"/>
      <c r="NQ88" s="93"/>
      <c r="NR88" s="93"/>
      <c r="NS88" s="93"/>
      <c r="NT88" s="93"/>
      <c r="NU88" s="93"/>
      <c r="NV88" s="93"/>
      <c r="NW88" s="93"/>
      <c r="NX88" s="93"/>
      <c r="NY88" s="93"/>
      <c r="NZ88" s="93"/>
      <c r="OA88" s="93"/>
      <c r="OB88" s="93"/>
      <c r="OC88" s="93"/>
      <c r="OD88" s="93"/>
      <c r="OE88" s="93"/>
      <c r="OF88" s="93"/>
      <c r="OG88" s="93"/>
      <c r="OH88" s="93"/>
      <c r="OI88" s="93"/>
      <c r="OJ88" s="93"/>
      <c r="OK88" s="93"/>
      <c r="OL88" s="93"/>
      <c r="OM88" s="93"/>
      <c r="ON88" s="93"/>
      <c r="OO88" s="93"/>
      <c r="OP88" s="93"/>
      <c r="OQ88" s="93"/>
      <c r="OR88" s="93"/>
      <c r="OS88" s="93"/>
      <c r="OT88" s="93"/>
      <c r="OU88" s="93"/>
      <c r="OV88" s="93"/>
      <c r="OW88" s="93"/>
      <c r="OX88" s="93"/>
      <c r="OY88" s="93"/>
      <c r="OZ88" s="93"/>
      <c r="PA88" s="93"/>
      <c r="PB88" s="93"/>
      <c r="PC88" s="93"/>
      <c r="PD88" s="93"/>
      <c r="PE88" s="93"/>
      <c r="PF88" s="93"/>
      <c r="PG88" s="93"/>
      <c r="PH88" s="93"/>
      <c r="PI88" s="93"/>
      <c r="PJ88" s="93"/>
      <c r="PK88" s="93"/>
      <c r="PL88" s="93"/>
      <c r="PM88" s="93"/>
      <c r="PN88" s="93"/>
      <c r="PO88" s="93"/>
      <c r="PP88" s="93"/>
      <c r="PQ88" s="93"/>
      <c r="PR88" s="93"/>
      <c r="PS88" s="93"/>
      <c r="PT88" s="93"/>
      <c r="PU88" s="93"/>
      <c r="PV88" s="93"/>
      <c r="PW88" s="93"/>
      <c r="PX88" s="93"/>
      <c r="PY88" s="93"/>
      <c r="PZ88" s="93"/>
      <c r="QA88" s="93"/>
      <c r="QB88" s="93"/>
      <c r="QC88" s="93"/>
      <c r="QD88" s="93"/>
      <c r="QE88" s="93"/>
      <c r="QF88" s="93"/>
      <c r="QG88" s="93"/>
      <c r="QH88" s="93"/>
      <c r="QI88" s="93"/>
      <c r="QJ88" s="93"/>
      <c r="QK88" s="93"/>
      <c r="QL88" s="93"/>
      <c r="QM88" s="93"/>
      <c r="QN88" s="93"/>
      <c r="QO88" s="93"/>
      <c r="QP88" s="93"/>
      <c r="QQ88" s="93"/>
      <c r="QR88" s="93"/>
      <c r="QS88" s="93"/>
      <c r="QT88" s="93"/>
      <c r="QU88" s="93"/>
      <c r="QV88" s="93"/>
      <c r="QW88" s="93"/>
      <c r="QX88" s="93"/>
      <c r="QY88" s="93"/>
      <c r="QZ88" s="93"/>
      <c r="RA88" s="93"/>
      <c r="RB88" s="93"/>
      <c r="RC88" s="93"/>
      <c r="RD88" s="93"/>
      <c r="RE88" s="93"/>
      <c r="RF88" s="93"/>
      <c r="RG88" s="93"/>
      <c r="RH88" s="93"/>
      <c r="RI88" s="93"/>
      <c r="RJ88" s="93"/>
      <c r="RK88" s="93"/>
      <c r="RL88" s="93"/>
      <c r="RM88" s="93"/>
      <c r="RN88" s="93"/>
      <c r="RO88" s="93"/>
      <c r="RP88" s="93"/>
      <c r="RQ88" s="93"/>
      <c r="RR88" s="93"/>
      <c r="RS88" s="93"/>
      <c r="RT88" s="93"/>
      <c r="RU88" s="93"/>
      <c r="RV88" s="93"/>
      <c r="RW88" s="93"/>
      <c r="RX88" s="93"/>
      <c r="RY88" s="93"/>
      <c r="RZ88" s="93"/>
      <c r="SA88" s="93"/>
      <c r="SB88" s="93"/>
      <c r="SC88" s="93"/>
      <c r="SD88" s="93"/>
      <c r="SE88" s="93"/>
      <c r="SF88" s="93"/>
      <c r="SG88" s="93"/>
      <c r="SH88" s="93"/>
      <c r="SI88" s="93"/>
      <c r="SJ88" s="93"/>
      <c r="SK88" s="93"/>
      <c r="SL88" s="93"/>
      <c r="SM88" s="93"/>
      <c r="SN88" s="93"/>
      <c r="SO88" s="93"/>
      <c r="SP88" s="93"/>
      <c r="SQ88" s="93"/>
      <c r="SR88" s="93"/>
      <c r="SS88" s="93"/>
      <c r="ST88" s="93"/>
      <c r="SU88" s="93"/>
      <c r="SV88" s="93"/>
      <c r="SW88" s="93"/>
      <c r="SX88" s="93"/>
      <c r="SY88" s="93"/>
      <c r="SZ88" s="93"/>
      <c r="TA88" s="93"/>
      <c r="TB88" s="93"/>
      <c r="TC88" s="93"/>
      <c r="TD88" s="93"/>
      <c r="TE88" s="93"/>
      <c r="TF88" s="93"/>
      <c r="TG88" s="93"/>
      <c r="TH88" s="93"/>
      <c r="TI88" s="93"/>
      <c r="TJ88" s="93"/>
      <c r="TK88" s="93"/>
      <c r="TL88" s="93"/>
      <c r="TM88" s="93"/>
      <c r="TN88" s="93"/>
      <c r="TO88" s="93"/>
      <c r="TP88" s="93"/>
      <c r="TQ88" s="93"/>
      <c r="TR88" s="93"/>
      <c r="TS88" s="93"/>
      <c r="TT88" s="93"/>
      <c r="TU88" s="93"/>
      <c r="TV88" s="93"/>
      <c r="TW88" s="93"/>
      <c r="TX88" s="93"/>
      <c r="TY88" s="93"/>
      <c r="TZ88" s="93"/>
      <c r="UA88" s="93"/>
      <c r="UB88" s="93"/>
      <c r="UC88" s="93"/>
      <c r="UD88" s="93"/>
      <c r="UE88" s="93"/>
      <c r="UF88" s="93"/>
      <c r="UG88" s="93"/>
      <c r="UH88" s="93"/>
      <c r="UI88" s="93"/>
      <c r="UJ88" s="93"/>
      <c r="UK88" s="93"/>
      <c r="UL88" s="93"/>
      <c r="UM88" s="93"/>
      <c r="UN88" s="93"/>
      <c r="UO88" s="93"/>
      <c r="UP88" s="93"/>
      <c r="UQ88" s="93"/>
      <c r="UR88" s="93"/>
      <c r="US88" s="93"/>
      <c r="UT88" s="93"/>
      <c r="UU88" s="93"/>
      <c r="UV88" s="93"/>
      <c r="UW88" s="93"/>
      <c r="UX88" s="93"/>
      <c r="UY88" s="93"/>
      <c r="UZ88" s="93"/>
      <c r="VA88" s="93"/>
      <c r="VB88" s="93"/>
      <c r="VC88" s="93"/>
      <c r="VD88" s="93"/>
      <c r="VE88" s="93"/>
      <c r="VF88" s="93"/>
      <c r="VG88" s="93"/>
      <c r="VH88" s="93"/>
      <c r="VI88" s="93"/>
      <c r="VJ88" s="93"/>
      <c r="VK88" s="93"/>
      <c r="VL88" s="93"/>
      <c r="VM88" s="93"/>
      <c r="VN88" s="93"/>
      <c r="VO88" s="93"/>
      <c r="VP88" s="93"/>
      <c r="VQ88" s="93"/>
      <c r="VR88" s="93"/>
      <c r="VS88" s="93"/>
      <c r="VT88" s="93"/>
      <c r="VU88" s="93"/>
      <c r="VV88" s="93"/>
      <c r="VW88" s="93"/>
      <c r="VX88" s="93"/>
      <c r="VY88" s="93"/>
      <c r="VZ88" s="93"/>
      <c r="WA88" s="93"/>
      <c r="WB88" s="93"/>
      <c r="WC88" s="93"/>
      <c r="WD88" s="93"/>
      <c r="WE88" s="93"/>
      <c r="WF88" s="93"/>
      <c r="WG88" s="93"/>
      <c r="WH88" s="93"/>
      <c r="WI88" s="93"/>
      <c r="WJ88" s="93"/>
      <c r="WK88" s="93"/>
      <c r="WL88" s="93"/>
      <c r="WM88" s="93"/>
      <c r="WN88" s="93"/>
      <c r="WO88" s="93"/>
      <c r="WP88" s="93"/>
      <c r="WQ88" s="93"/>
      <c r="WR88" s="93"/>
      <c r="WS88" s="93"/>
      <c r="WT88" s="93"/>
      <c r="WU88" s="93"/>
      <c r="WV88" s="93"/>
      <c r="WW88" s="93"/>
      <c r="WX88" s="93"/>
      <c r="WY88" s="93"/>
      <c r="WZ88" s="93"/>
      <c r="XA88" s="93"/>
      <c r="XB88" s="93"/>
      <c r="XC88" s="93"/>
      <c r="XD88" s="93"/>
      <c r="XE88" s="93"/>
      <c r="XF88" s="93"/>
      <c r="XG88" s="93"/>
      <c r="XH88" s="93"/>
      <c r="XI88" s="93"/>
      <c r="XJ88" s="93"/>
      <c r="XK88" s="93"/>
      <c r="XL88" s="93"/>
      <c r="XM88" s="93"/>
      <c r="XN88" s="93"/>
      <c r="XO88" s="93"/>
      <c r="XP88" s="93"/>
      <c r="XQ88" s="93"/>
      <c r="XR88" s="93"/>
      <c r="XS88" s="93"/>
      <c r="XT88" s="93"/>
      <c r="XU88" s="93"/>
      <c r="XV88" s="93"/>
      <c r="XW88" s="93"/>
      <c r="XX88" s="93"/>
      <c r="XY88" s="93"/>
      <c r="XZ88" s="93"/>
      <c r="YA88" s="93"/>
      <c r="YB88" s="93"/>
      <c r="YC88" s="93"/>
      <c r="YD88" s="93"/>
      <c r="YE88" s="93"/>
      <c r="YF88" s="93"/>
      <c r="YG88" s="93"/>
      <c r="YH88" s="93"/>
      <c r="YI88" s="93"/>
      <c r="YJ88" s="93"/>
      <c r="YK88" s="93"/>
      <c r="YL88" s="93"/>
      <c r="YM88" s="93"/>
      <c r="YN88" s="93"/>
      <c r="YO88" s="93"/>
      <c r="YP88" s="93"/>
      <c r="YQ88" s="93"/>
      <c r="YR88" s="93"/>
      <c r="YS88" s="93"/>
      <c r="YT88" s="93"/>
      <c r="YU88" s="93"/>
      <c r="YV88" s="93"/>
      <c r="YW88" s="93"/>
      <c r="YX88" s="93"/>
      <c r="YY88" s="93"/>
      <c r="YZ88" s="93"/>
      <c r="ZA88" s="93"/>
      <c r="ZB88" s="93"/>
      <c r="ZC88" s="93"/>
      <c r="ZD88" s="93"/>
      <c r="ZE88" s="93"/>
      <c r="ZF88" s="93"/>
      <c r="ZG88" s="93"/>
      <c r="ZH88" s="93"/>
      <c r="ZI88" s="93"/>
      <c r="ZJ88" s="93"/>
      <c r="ZK88" s="93"/>
      <c r="ZL88" s="93"/>
      <c r="ZM88" s="93"/>
      <c r="ZN88" s="93"/>
      <c r="ZO88" s="93"/>
      <c r="ZP88" s="93"/>
      <c r="ZQ88" s="93"/>
      <c r="ZR88" s="93"/>
      <c r="ZS88" s="93"/>
      <c r="ZT88" s="93"/>
      <c r="ZU88" s="93"/>
      <c r="ZV88" s="93"/>
      <c r="ZW88" s="93"/>
      <c r="ZX88" s="93"/>
      <c r="ZY88" s="93"/>
      <c r="ZZ88" s="93"/>
    </row>
    <row r="89" spans="1:702" s="141" customFormat="1" ht="15.95" customHeight="1" x14ac:dyDescent="0.25">
      <c r="A89" s="137">
        <v>75360</v>
      </c>
      <c r="B89" s="137" t="s">
        <v>372</v>
      </c>
      <c r="C89" s="138" t="s">
        <v>379</v>
      </c>
      <c r="D89" s="137">
        <v>7</v>
      </c>
      <c r="E89" s="137">
        <v>3</v>
      </c>
      <c r="F89" s="137" t="s">
        <v>341</v>
      </c>
      <c r="G89" s="137">
        <v>912</v>
      </c>
      <c r="H89" s="137">
        <v>11461</v>
      </c>
      <c r="I89" s="137" t="s">
        <v>374</v>
      </c>
      <c r="J89" s="137">
        <v>34</v>
      </c>
      <c r="K89" s="137" t="s">
        <v>143</v>
      </c>
      <c r="L89" s="139">
        <v>1200</v>
      </c>
      <c r="M89" s="139">
        <v>1200</v>
      </c>
      <c r="N89" s="139">
        <v>0</v>
      </c>
      <c r="O89" s="139">
        <v>1200</v>
      </c>
      <c r="P89" s="139">
        <v>0</v>
      </c>
      <c r="Q89" s="139">
        <v>-1200</v>
      </c>
      <c r="R89" s="140">
        <v>0</v>
      </c>
      <c r="S89" s="139">
        <v>0</v>
      </c>
      <c r="T89" s="139">
        <v>0</v>
      </c>
      <c r="U89" s="140">
        <v>0</v>
      </c>
      <c r="V89" s="139">
        <v>0</v>
      </c>
      <c r="W89" s="139">
        <v>0</v>
      </c>
      <c r="X89" s="140">
        <v>0</v>
      </c>
      <c r="Y89" s="139">
        <v>0</v>
      </c>
      <c r="Z89" s="139">
        <v>0</v>
      </c>
      <c r="AA89" s="140">
        <v>0</v>
      </c>
      <c r="AB89" s="139">
        <v>0</v>
      </c>
      <c r="AC89" s="139">
        <v>0</v>
      </c>
      <c r="AD89" s="140">
        <v>0</v>
      </c>
      <c r="AE89" s="139">
        <v>0</v>
      </c>
      <c r="AF89" s="139">
        <v>0</v>
      </c>
      <c r="AG89" s="140">
        <v>0</v>
      </c>
      <c r="AH89" s="139">
        <v>0</v>
      </c>
      <c r="AI89" s="139">
        <v>0</v>
      </c>
      <c r="AJ89" s="140">
        <v>0</v>
      </c>
      <c r="AK89" s="139">
        <v>0</v>
      </c>
      <c r="AL89" s="139">
        <v>0</v>
      </c>
      <c r="AM89" s="140">
        <v>0</v>
      </c>
      <c r="AN89" s="139">
        <v>0</v>
      </c>
      <c r="AO89" s="139">
        <v>0</v>
      </c>
      <c r="AP89" s="140">
        <v>0</v>
      </c>
      <c r="AQ89" s="139">
        <v>0</v>
      </c>
      <c r="AR89" s="139">
        <v>0</v>
      </c>
      <c r="AS89" s="140">
        <v>0</v>
      </c>
      <c r="AT89" s="139">
        <v>0</v>
      </c>
      <c r="AU89" s="139">
        <v>0</v>
      </c>
      <c r="AV89" s="140">
        <v>0</v>
      </c>
      <c r="AW89" s="139">
        <v>0</v>
      </c>
      <c r="AX89" s="139">
        <v>0</v>
      </c>
      <c r="AY89" s="140">
        <v>0</v>
      </c>
      <c r="AZ89" s="139">
        <v>0</v>
      </c>
      <c r="BA89" s="139">
        <v>0</v>
      </c>
      <c r="BB89" s="140">
        <v>0</v>
      </c>
      <c r="BC89" s="139">
        <v>0</v>
      </c>
      <c r="BD89" s="139">
        <v>0</v>
      </c>
      <c r="BE89" s="140">
        <v>0</v>
      </c>
      <c r="BF89" s="139">
        <v>0</v>
      </c>
      <c r="BG89" s="139">
        <v>0</v>
      </c>
      <c r="BH89" s="140">
        <v>0</v>
      </c>
      <c r="BI89" s="139">
        <v>0</v>
      </c>
      <c r="BJ89" s="139">
        <v>0</v>
      </c>
      <c r="BK89" s="140">
        <v>0</v>
      </c>
      <c r="BL89" s="139">
        <v>1200</v>
      </c>
      <c r="BM89" s="139">
        <v>0</v>
      </c>
      <c r="BN89" s="140">
        <v>0</v>
      </c>
      <c r="BO89" s="139">
        <v>0</v>
      </c>
      <c r="BP89" s="139">
        <v>0</v>
      </c>
      <c r="BQ89" s="140">
        <v>0</v>
      </c>
      <c r="BR89" s="139">
        <v>0</v>
      </c>
      <c r="BS89" s="139">
        <v>0</v>
      </c>
      <c r="BT89" s="140">
        <v>0</v>
      </c>
      <c r="BU89" s="139">
        <v>0</v>
      </c>
      <c r="BV89" s="139">
        <v>0</v>
      </c>
      <c r="BW89" s="140">
        <v>0</v>
      </c>
      <c r="BX89" s="139">
        <v>0</v>
      </c>
      <c r="BY89" s="139">
        <v>0</v>
      </c>
      <c r="BZ89" s="140">
        <v>0</v>
      </c>
      <c r="CA89" s="139">
        <v>0</v>
      </c>
      <c r="CB89" s="139">
        <v>0</v>
      </c>
      <c r="CC89" s="140">
        <v>0</v>
      </c>
      <c r="CD89" s="139">
        <v>0</v>
      </c>
      <c r="CE89" s="139">
        <v>0</v>
      </c>
      <c r="CF89" s="140">
        <v>0</v>
      </c>
      <c r="CG89" s="139">
        <v>0</v>
      </c>
      <c r="CH89" s="139">
        <v>0</v>
      </c>
      <c r="CI89" s="140">
        <v>0</v>
      </c>
      <c r="CJ89" s="139">
        <v>0</v>
      </c>
      <c r="CK89" s="139">
        <v>0</v>
      </c>
      <c r="CL89" s="140">
        <v>0</v>
      </c>
      <c r="CM89" s="139">
        <v>0</v>
      </c>
      <c r="CN89" s="139">
        <v>0</v>
      </c>
      <c r="CO89" s="140">
        <v>0</v>
      </c>
      <c r="CP89" s="139"/>
      <c r="CQ89" s="139"/>
      <c r="CR89" s="139"/>
      <c r="CS89" s="139"/>
      <c r="CT89" s="139"/>
      <c r="CU89" s="139"/>
      <c r="CV89" s="139"/>
      <c r="CW89" s="139"/>
      <c r="CX89" s="139"/>
      <c r="CY89" s="139"/>
      <c r="CZ89" s="139"/>
      <c r="DA89" s="139"/>
      <c r="DB89" s="139"/>
      <c r="DC89" s="139"/>
      <c r="DD89" s="139"/>
      <c r="DE89" s="139"/>
      <c r="DF89" s="139"/>
      <c r="DG89" s="139"/>
      <c r="DH89" s="139"/>
      <c r="DI89" s="139"/>
      <c r="DJ89" s="139"/>
      <c r="DK89" s="139"/>
      <c r="DL89" s="139"/>
      <c r="DM89" s="139"/>
      <c r="DN89" s="139"/>
      <c r="DO89" s="139"/>
      <c r="DP89" s="139"/>
      <c r="DQ89" s="139"/>
      <c r="DR89" s="139"/>
      <c r="DS89" s="139"/>
      <c r="DT89" s="139"/>
      <c r="DU89" s="139"/>
      <c r="DV89" s="139"/>
      <c r="DW89" s="139"/>
      <c r="DX89" s="139"/>
      <c r="DY89" s="139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39"/>
      <c r="EK89" s="139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39"/>
      <c r="EW89" s="139"/>
      <c r="EX89" s="139"/>
      <c r="EY89" s="139"/>
      <c r="EZ89" s="139"/>
      <c r="FA89" s="139"/>
      <c r="FB89" s="139"/>
      <c r="FC89" s="139"/>
      <c r="FD89" s="139"/>
      <c r="FE89" s="139"/>
      <c r="FF89" s="139"/>
      <c r="FG89" s="139"/>
      <c r="FH89" s="139"/>
      <c r="FI89" s="139"/>
      <c r="FJ89" s="139"/>
      <c r="FK89" s="139"/>
      <c r="FL89" s="139"/>
      <c r="FM89" s="139"/>
      <c r="FN89" s="139"/>
      <c r="FO89" s="139"/>
      <c r="FP89" s="139"/>
      <c r="FQ89" s="139"/>
      <c r="FR89" s="139"/>
      <c r="FS89" s="139"/>
      <c r="FT89" s="139"/>
      <c r="FU89" s="139"/>
      <c r="FV89" s="139"/>
      <c r="FW89" s="139"/>
      <c r="FX89" s="139"/>
      <c r="FY89" s="139"/>
      <c r="FZ89" s="139"/>
      <c r="GA89" s="139"/>
      <c r="GB89" s="139"/>
      <c r="GC89" s="139"/>
      <c r="GD89" s="139"/>
      <c r="GE89" s="139"/>
      <c r="GF89" s="139"/>
      <c r="GG89" s="139"/>
      <c r="GH89" s="139"/>
      <c r="GI89" s="139"/>
      <c r="GJ89" s="139"/>
      <c r="GK89" s="139"/>
      <c r="GL89" s="139"/>
      <c r="GM89" s="139"/>
      <c r="GN89" s="139"/>
      <c r="GO89" s="139"/>
      <c r="GP89" s="139"/>
      <c r="GQ89" s="139"/>
      <c r="GR89" s="139"/>
      <c r="GS89" s="139"/>
      <c r="GT89" s="139"/>
      <c r="GU89" s="139"/>
      <c r="GV89" s="139"/>
      <c r="GW89" s="139"/>
      <c r="GX89" s="139"/>
      <c r="GY89" s="139"/>
      <c r="GZ89" s="139"/>
      <c r="HA89" s="139"/>
      <c r="HB89" s="139"/>
      <c r="HC89" s="139"/>
      <c r="HD89" s="139"/>
      <c r="HE89" s="139"/>
      <c r="HF89" s="139"/>
      <c r="HG89" s="139"/>
      <c r="HH89" s="139"/>
      <c r="HI89" s="139"/>
      <c r="HJ89" s="139"/>
      <c r="HK89" s="139"/>
      <c r="HL89" s="139"/>
      <c r="HM89" s="139"/>
      <c r="HN89" s="139"/>
      <c r="HO89" s="139"/>
      <c r="HP89" s="139"/>
      <c r="HQ89" s="139"/>
      <c r="HR89" s="139"/>
      <c r="HS89" s="139"/>
      <c r="HT89" s="139"/>
      <c r="HU89" s="139"/>
      <c r="HV89" s="139"/>
      <c r="HW89" s="139"/>
      <c r="HX89" s="139"/>
      <c r="HY89" s="139"/>
      <c r="HZ89" s="139"/>
      <c r="IA89" s="139"/>
      <c r="IB89" s="139"/>
      <c r="IC89" s="139"/>
      <c r="ID89" s="139"/>
      <c r="IE89" s="139"/>
      <c r="IF89" s="139"/>
      <c r="IG89" s="139"/>
      <c r="IH89" s="139"/>
      <c r="II89" s="139"/>
      <c r="IJ89" s="139"/>
      <c r="IK89" s="139"/>
      <c r="IL89" s="139"/>
      <c r="IM89" s="139"/>
      <c r="IN89" s="139"/>
      <c r="IO89" s="139"/>
      <c r="IP89" s="139"/>
      <c r="IQ89" s="139"/>
      <c r="IR89" s="139"/>
      <c r="IS89" s="139"/>
      <c r="IT89" s="139"/>
      <c r="IU89" s="139"/>
      <c r="IV89" s="139"/>
      <c r="IW89" s="139"/>
      <c r="IX89" s="139"/>
      <c r="IY89" s="139"/>
      <c r="IZ89" s="139"/>
      <c r="JA89" s="139"/>
      <c r="JB89" s="139"/>
      <c r="JC89" s="139"/>
      <c r="JD89" s="139"/>
      <c r="JE89" s="139"/>
      <c r="JF89" s="139"/>
      <c r="JG89" s="139"/>
      <c r="JH89" s="139"/>
      <c r="JI89" s="139"/>
      <c r="JJ89" s="139"/>
      <c r="JK89" s="139"/>
      <c r="JL89" s="139"/>
      <c r="JM89" s="139"/>
      <c r="JN89" s="139"/>
      <c r="JO89" s="139"/>
      <c r="JP89" s="139"/>
      <c r="JQ89" s="139"/>
      <c r="JR89" s="139"/>
      <c r="JS89" s="139"/>
      <c r="JT89" s="139"/>
      <c r="JU89" s="139"/>
      <c r="JV89" s="139"/>
      <c r="JW89" s="139"/>
      <c r="JX89" s="139"/>
      <c r="JY89" s="139"/>
      <c r="JZ89" s="139"/>
      <c r="KA89" s="139"/>
      <c r="KB89" s="139"/>
      <c r="KC89" s="139"/>
      <c r="KD89" s="139"/>
      <c r="KE89" s="139"/>
      <c r="KF89" s="139"/>
      <c r="KG89" s="139"/>
      <c r="KH89" s="139"/>
      <c r="KI89" s="139"/>
      <c r="KJ89" s="139"/>
      <c r="KK89" s="139"/>
      <c r="KL89" s="139"/>
      <c r="KM89" s="139"/>
      <c r="KN89" s="139"/>
      <c r="KO89" s="139"/>
      <c r="KP89" s="139"/>
      <c r="KQ89" s="139"/>
      <c r="KR89" s="139"/>
      <c r="KS89" s="139"/>
      <c r="KT89" s="139"/>
      <c r="KU89" s="139"/>
      <c r="KV89" s="139"/>
      <c r="KW89" s="139"/>
      <c r="KX89" s="139"/>
      <c r="KY89" s="139"/>
      <c r="KZ89" s="139"/>
      <c r="LA89" s="139"/>
      <c r="LB89" s="139"/>
      <c r="LC89" s="139"/>
      <c r="LD89" s="139"/>
      <c r="LE89" s="139"/>
      <c r="LF89" s="139"/>
      <c r="LG89" s="139"/>
      <c r="LH89" s="139"/>
      <c r="LI89" s="139"/>
      <c r="LJ89" s="139"/>
      <c r="LK89" s="139"/>
      <c r="LL89" s="139"/>
      <c r="LM89" s="139"/>
      <c r="LN89" s="139"/>
      <c r="LO89" s="139"/>
      <c r="LP89" s="139"/>
      <c r="LQ89" s="139"/>
      <c r="LR89" s="139"/>
      <c r="LS89" s="139"/>
      <c r="LT89" s="139"/>
      <c r="LU89" s="139"/>
      <c r="LV89" s="139"/>
      <c r="LW89" s="139"/>
      <c r="LX89" s="139"/>
      <c r="LY89" s="139"/>
      <c r="LZ89" s="139"/>
      <c r="MA89" s="139"/>
      <c r="MB89" s="139"/>
      <c r="MC89" s="139"/>
      <c r="MD89" s="139"/>
      <c r="ME89" s="139"/>
      <c r="MF89" s="139"/>
      <c r="MG89" s="139"/>
      <c r="MH89" s="139"/>
      <c r="MI89" s="139"/>
      <c r="MJ89" s="139"/>
      <c r="MK89" s="139"/>
      <c r="ML89" s="139"/>
      <c r="MM89" s="139"/>
      <c r="MN89" s="139"/>
      <c r="MO89" s="139"/>
      <c r="MP89" s="139"/>
      <c r="MQ89" s="139"/>
      <c r="MR89" s="139"/>
      <c r="MS89" s="139"/>
      <c r="MT89" s="139"/>
      <c r="MU89" s="139"/>
      <c r="MV89" s="139"/>
      <c r="MW89" s="139"/>
      <c r="MX89" s="139"/>
      <c r="MY89" s="139"/>
      <c r="MZ89" s="139"/>
      <c r="NA89" s="139"/>
      <c r="NB89" s="139"/>
      <c r="NC89" s="139"/>
      <c r="ND89" s="139"/>
      <c r="NE89" s="139"/>
      <c r="NF89" s="139"/>
      <c r="NG89" s="139"/>
      <c r="NH89" s="139"/>
      <c r="NI89" s="139"/>
      <c r="NJ89" s="139"/>
      <c r="NK89" s="139"/>
      <c r="NL89" s="139"/>
      <c r="NM89" s="139"/>
      <c r="NN89" s="139"/>
      <c r="NO89" s="139"/>
      <c r="NP89" s="139"/>
      <c r="NQ89" s="139"/>
      <c r="NR89" s="139"/>
      <c r="NS89" s="139"/>
      <c r="NT89" s="139"/>
      <c r="NU89" s="139"/>
      <c r="NV89" s="139"/>
      <c r="NW89" s="139"/>
      <c r="NX89" s="139"/>
      <c r="NY89" s="139"/>
      <c r="NZ89" s="139"/>
      <c r="OA89" s="139"/>
      <c r="OB89" s="139"/>
      <c r="OC89" s="139"/>
      <c r="OD89" s="139"/>
      <c r="OE89" s="139"/>
      <c r="OF89" s="139"/>
      <c r="OG89" s="139"/>
      <c r="OH89" s="139"/>
      <c r="OI89" s="139"/>
      <c r="OJ89" s="139"/>
      <c r="OK89" s="139"/>
      <c r="OL89" s="139"/>
      <c r="OM89" s="139"/>
      <c r="ON89" s="139"/>
      <c r="OO89" s="139"/>
      <c r="OP89" s="139"/>
      <c r="OQ89" s="139"/>
      <c r="OR89" s="139"/>
      <c r="OS89" s="139"/>
      <c r="OT89" s="139"/>
      <c r="OU89" s="139"/>
      <c r="OV89" s="139"/>
      <c r="OW89" s="139"/>
      <c r="OX89" s="139"/>
      <c r="OY89" s="139"/>
      <c r="OZ89" s="139"/>
      <c r="PA89" s="139"/>
      <c r="PB89" s="139"/>
      <c r="PC89" s="139"/>
      <c r="PD89" s="139"/>
      <c r="PE89" s="139"/>
      <c r="PF89" s="139"/>
      <c r="PG89" s="139"/>
      <c r="PH89" s="139"/>
      <c r="PI89" s="139"/>
      <c r="PJ89" s="139"/>
      <c r="PK89" s="139"/>
      <c r="PL89" s="139"/>
      <c r="PM89" s="139"/>
      <c r="PN89" s="139"/>
      <c r="PO89" s="139"/>
      <c r="PP89" s="139"/>
      <c r="PQ89" s="139"/>
      <c r="PR89" s="139"/>
      <c r="PS89" s="139"/>
      <c r="PT89" s="139"/>
      <c r="PU89" s="139"/>
      <c r="PV89" s="139"/>
      <c r="PW89" s="139"/>
      <c r="PX89" s="139"/>
      <c r="PY89" s="139"/>
      <c r="PZ89" s="139"/>
      <c r="QA89" s="139"/>
      <c r="QB89" s="139"/>
      <c r="QC89" s="139"/>
      <c r="QD89" s="139"/>
      <c r="QE89" s="139"/>
      <c r="QF89" s="139"/>
      <c r="QG89" s="139"/>
      <c r="QH89" s="139"/>
      <c r="QI89" s="139"/>
      <c r="QJ89" s="139"/>
      <c r="QK89" s="139"/>
      <c r="QL89" s="139"/>
      <c r="QM89" s="139"/>
      <c r="QN89" s="139"/>
      <c r="QO89" s="139"/>
      <c r="QP89" s="139"/>
      <c r="QQ89" s="139"/>
      <c r="QR89" s="139"/>
      <c r="QS89" s="139"/>
      <c r="QT89" s="139"/>
      <c r="QU89" s="139"/>
      <c r="QV89" s="139"/>
      <c r="QW89" s="139"/>
      <c r="QX89" s="139"/>
      <c r="QY89" s="139"/>
      <c r="QZ89" s="139"/>
      <c r="RA89" s="139"/>
      <c r="RB89" s="139"/>
      <c r="RC89" s="139"/>
      <c r="RD89" s="139"/>
      <c r="RE89" s="139"/>
      <c r="RF89" s="139"/>
      <c r="RG89" s="139"/>
      <c r="RH89" s="139"/>
      <c r="RI89" s="139"/>
      <c r="RJ89" s="139"/>
      <c r="RK89" s="139"/>
      <c r="RL89" s="139"/>
      <c r="RM89" s="139"/>
      <c r="RN89" s="139"/>
      <c r="RO89" s="139"/>
      <c r="RP89" s="139"/>
      <c r="RQ89" s="139"/>
      <c r="RR89" s="139"/>
      <c r="RS89" s="139"/>
      <c r="RT89" s="139"/>
      <c r="RU89" s="139"/>
      <c r="RV89" s="139"/>
      <c r="RW89" s="139"/>
      <c r="RX89" s="139"/>
      <c r="RY89" s="139"/>
      <c r="RZ89" s="139"/>
      <c r="SA89" s="139"/>
      <c r="SB89" s="139"/>
      <c r="SC89" s="139"/>
      <c r="SD89" s="139"/>
      <c r="SE89" s="139"/>
      <c r="SF89" s="139"/>
      <c r="SG89" s="139"/>
      <c r="SH89" s="139"/>
      <c r="SI89" s="139"/>
      <c r="SJ89" s="139"/>
      <c r="SK89" s="139"/>
      <c r="SL89" s="139"/>
      <c r="SM89" s="139"/>
      <c r="SN89" s="139"/>
      <c r="SO89" s="139"/>
      <c r="SP89" s="139"/>
      <c r="SQ89" s="139"/>
      <c r="SR89" s="139"/>
      <c r="SS89" s="139"/>
      <c r="ST89" s="139"/>
      <c r="SU89" s="139"/>
      <c r="SV89" s="139"/>
      <c r="SW89" s="139"/>
      <c r="SX89" s="139"/>
      <c r="SY89" s="139"/>
      <c r="SZ89" s="139"/>
      <c r="TA89" s="139"/>
      <c r="TB89" s="139"/>
      <c r="TC89" s="139"/>
      <c r="TD89" s="139"/>
      <c r="TE89" s="139"/>
      <c r="TF89" s="139"/>
      <c r="TG89" s="139"/>
      <c r="TH89" s="139"/>
      <c r="TI89" s="139"/>
      <c r="TJ89" s="139"/>
      <c r="TK89" s="139"/>
      <c r="TL89" s="139"/>
      <c r="TM89" s="139"/>
      <c r="TN89" s="139"/>
      <c r="TO89" s="139"/>
      <c r="TP89" s="139"/>
      <c r="TQ89" s="139"/>
      <c r="TR89" s="139"/>
      <c r="TS89" s="139"/>
      <c r="TT89" s="139"/>
      <c r="TU89" s="139"/>
      <c r="TV89" s="139"/>
      <c r="TW89" s="139"/>
      <c r="TX89" s="139"/>
      <c r="TY89" s="139"/>
      <c r="TZ89" s="139"/>
      <c r="UA89" s="139"/>
      <c r="UB89" s="139"/>
      <c r="UC89" s="139"/>
      <c r="UD89" s="139"/>
      <c r="UE89" s="139"/>
      <c r="UF89" s="139"/>
      <c r="UG89" s="139"/>
      <c r="UH89" s="139"/>
      <c r="UI89" s="139"/>
      <c r="UJ89" s="139"/>
      <c r="UK89" s="139"/>
      <c r="UL89" s="139"/>
      <c r="UM89" s="139"/>
      <c r="UN89" s="139"/>
      <c r="UO89" s="139"/>
      <c r="UP89" s="139"/>
      <c r="UQ89" s="139"/>
      <c r="UR89" s="139"/>
      <c r="US89" s="139"/>
      <c r="UT89" s="139"/>
      <c r="UU89" s="139"/>
      <c r="UV89" s="139"/>
      <c r="UW89" s="139"/>
      <c r="UX89" s="139"/>
      <c r="UY89" s="139"/>
      <c r="UZ89" s="139"/>
      <c r="VA89" s="139"/>
      <c r="VB89" s="139"/>
      <c r="VC89" s="139"/>
      <c r="VD89" s="139"/>
      <c r="VE89" s="139"/>
      <c r="VF89" s="139"/>
      <c r="VG89" s="139"/>
      <c r="VH89" s="139"/>
      <c r="VI89" s="139"/>
      <c r="VJ89" s="139"/>
      <c r="VK89" s="139"/>
      <c r="VL89" s="139"/>
      <c r="VM89" s="139"/>
      <c r="VN89" s="139"/>
      <c r="VO89" s="139"/>
      <c r="VP89" s="139"/>
      <c r="VQ89" s="139"/>
      <c r="VR89" s="139"/>
      <c r="VS89" s="139"/>
      <c r="VT89" s="139"/>
      <c r="VU89" s="139"/>
      <c r="VV89" s="139"/>
      <c r="VW89" s="139"/>
      <c r="VX89" s="139"/>
      <c r="VY89" s="139"/>
      <c r="VZ89" s="139"/>
      <c r="WA89" s="139"/>
      <c r="WB89" s="139"/>
      <c r="WC89" s="139"/>
      <c r="WD89" s="139"/>
      <c r="WE89" s="139"/>
      <c r="WF89" s="139"/>
      <c r="WG89" s="139"/>
      <c r="WH89" s="139"/>
      <c r="WI89" s="139"/>
      <c r="WJ89" s="139"/>
      <c r="WK89" s="139"/>
      <c r="WL89" s="139"/>
      <c r="WM89" s="139"/>
      <c r="WN89" s="139"/>
      <c r="WO89" s="139"/>
      <c r="WP89" s="139"/>
      <c r="WQ89" s="139"/>
      <c r="WR89" s="139"/>
      <c r="WS89" s="139"/>
      <c r="WT89" s="139"/>
      <c r="WU89" s="139"/>
      <c r="WV89" s="139"/>
      <c r="WW89" s="139"/>
      <c r="WX89" s="139"/>
      <c r="WY89" s="139"/>
      <c r="WZ89" s="139"/>
      <c r="XA89" s="139"/>
      <c r="XB89" s="139"/>
      <c r="XC89" s="139"/>
      <c r="XD89" s="139"/>
      <c r="XE89" s="139"/>
      <c r="XF89" s="139"/>
      <c r="XG89" s="139"/>
      <c r="XH89" s="139"/>
      <c r="XI89" s="139"/>
      <c r="XJ89" s="139"/>
      <c r="XK89" s="139"/>
      <c r="XL89" s="139"/>
      <c r="XM89" s="139"/>
      <c r="XN89" s="139"/>
      <c r="XO89" s="139"/>
      <c r="XP89" s="139"/>
      <c r="XQ89" s="139"/>
      <c r="XR89" s="139"/>
      <c r="XS89" s="139"/>
      <c r="XT89" s="139"/>
      <c r="XU89" s="139"/>
      <c r="XV89" s="139"/>
      <c r="XW89" s="139"/>
      <c r="XX89" s="139"/>
      <c r="XY89" s="139"/>
      <c r="XZ89" s="139"/>
      <c r="YA89" s="139"/>
      <c r="YB89" s="139"/>
      <c r="YC89" s="139"/>
      <c r="YD89" s="139"/>
      <c r="YE89" s="139"/>
      <c r="YF89" s="139"/>
      <c r="YG89" s="139"/>
      <c r="YH89" s="139"/>
      <c r="YI89" s="139"/>
      <c r="YJ89" s="139"/>
      <c r="YK89" s="139"/>
      <c r="YL89" s="139"/>
      <c r="YM89" s="139"/>
      <c r="YN89" s="139"/>
      <c r="YO89" s="139"/>
      <c r="YP89" s="139"/>
      <c r="YQ89" s="139"/>
      <c r="YR89" s="139"/>
      <c r="YS89" s="139"/>
      <c r="YT89" s="139"/>
      <c r="YU89" s="139"/>
      <c r="YV89" s="139"/>
      <c r="YW89" s="139"/>
      <c r="YX89" s="139"/>
      <c r="YY89" s="139"/>
      <c r="YZ89" s="139"/>
      <c r="ZA89" s="139"/>
      <c r="ZB89" s="139"/>
      <c r="ZC89" s="139"/>
      <c r="ZD89" s="139"/>
      <c r="ZE89" s="139"/>
      <c r="ZF89" s="139"/>
      <c r="ZG89" s="139"/>
      <c r="ZH89" s="139"/>
      <c r="ZI89" s="139"/>
      <c r="ZJ89" s="139"/>
      <c r="ZK89" s="139"/>
      <c r="ZL89" s="139"/>
      <c r="ZM89" s="139"/>
      <c r="ZN89" s="139"/>
      <c r="ZO89" s="139"/>
      <c r="ZP89" s="139"/>
      <c r="ZQ89" s="139"/>
      <c r="ZR89" s="139"/>
      <c r="ZS89" s="139"/>
      <c r="ZT89" s="139"/>
      <c r="ZU89" s="139"/>
      <c r="ZV89" s="139"/>
      <c r="ZW89" s="139"/>
      <c r="ZX89" s="139"/>
      <c r="ZY89" s="139"/>
      <c r="ZZ89" s="139"/>
    </row>
    <row r="90" spans="1:702" ht="15.95" hidden="1" customHeight="1" x14ac:dyDescent="0.25">
      <c r="A90" s="92">
        <v>75365</v>
      </c>
      <c r="B90" s="92" t="s">
        <v>372</v>
      </c>
      <c r="C90" s="121" t="s">
        <v>379</v>
      </c>
      <c r="D90" s="92">
        <v>7</v>
      </c>
      <c r="E90" s="92">
        <v>3</v>
      </c>
      <c r="F90" s="92" t="s">
        <v>341</v>
      </c>
      <c r="G90" s="92">
        <v>912</v>
      </c>
      <c r="H90" s="92">
        <v>11461</v>
      </c>
      <c r="I90" s="92" t="s">
        <v>374</v>
      </c>
      <c r="J90" s="92">
        <v>343</v>
      </c>
      <c r="K90" s="92" t="s">
        <v>352</v>
      </c>
      <c r="L90" s="93">
        <v>1200</v>
      </c>
      <c r="M90" s="93">
        <v>1200</v>
      </c>
      <c r="N90" s="93">
        <v>0</v>
      </c>
      <c r="O90" s="93">
        <v>1200</v>
      </c>
      <c r="P90" s="93">
        <v>0</v>
      </c>
      <c r="Q90" s="93">
        <v>-1200</v>
      </c>
      <c r="R90" s="94">
        <v>0</v>
      </c>
      <c r="S90" s="93">
        <v>0</v>
      </c>
      <c r="T90" s="93">
        <v>0</v>
      </c>
      <c r="U90" s="94">
        <v>0</v>
      </c>
      <c r="V90" s="93">
        <v>0</v>
      </c>
      <c r="W90" s="93">
        <v>0</v>
      </c>
      <c r="X90" s="94">
        <v>0</v>
      </c>
      <c r="Y90" s="93">
        <v>0</v>
      </c>
      <c r="Z90" s="93">
        <v>0</v>
      </c>
      <c r="AA90" s="94">
        <v>0</v>
      </c>
      <c r="AB90" s="93">
        <v>0</v>
      </c>
      <c r="AC90" s="93">
        <v>0</v>
      </c>
      <c r="AD90" s="94">
        <v>0</v>
      </c>
      <c r="AE90" s="93">
        <v>0</v>
      </c>
      <c r="AF90" s="93">
        <v>0</v>
      </c>
      <c r="AG90" s="94">
        <v>0</v>
      </c>
      <c r="AH90" s="93">
        <v>0</v>
      </c>
      <c r="AI90" s="93">
        <v>0</v>
      </c>
      <c r="AJ90" s="94">
        <v>0</v>
      </c>
      <c r="AK90" s="93">
        <v>0</v>
      </c>
      <c r="AL90" s="93">
        <v>0</v>
      </c>
      <c r="AM90" s="94">
        <v>0</v>
      </c>
      <c r="AN90" s="93">
        <v>0</v>
      </c>
      <c r="AO90" s="93">
        <v>0</v>
      </c>
      <c r="AP90" s="94">
        <v>0</v>
      </c>
      <c r="AQ90" s="93">
        <v>0</v>
      </c>
      <c r="AR90" s="93">
        <v>0</v>
      </c>
      <c r="AS90" s="94">
        <v>0</v>
      </c>
      <c r="AT90" s="93">
        <v>0</v>
      </c>
      <c r="AU90" s="93">
        <v>0</v>
      </c>
      <c r="AV90" s="94">
        <v>0</v>
      </c>
      <c r="AW90" s="93">
        <v>0</v>
      </c>
      <c r="AX90" s="93">
        <v>0</v>
      </c>
      <c r="AY90" s="94">
        <v>0</v>
      </c>
      <c r="AZ90" s="93">
        <v>0</v>
      </c>
      <c r="BA90" s="93">
        <v>0</v>
      </c>
      <c r="BB90" s="94">
        <v>0</v>
      </c>
      <c r="BC90" s="93">
        <v>0</v>
      </c>
      <c r="BD90" s="93">
        <v>0</v>
      </c>
      <c r="BE90" s="94">
        <v>0</v>
      </c>
      <c r="BF90" s="93">
        <v>0</v>
      </c>
      <c r="BG90" s="93">
        <v>0</v>
      </c>
      <c r="BH90" s="94">
        <v>0</v>
      </c>
      <c r="BI90" s="93">
        <v>0</v>
      </c>
      <c r="BJ90" s="93">
        <v>0</v>
      </c>
      <c r="BK90" s="94">
        <v>0</v>
      </c>
      <c r="BL90" s="93">
        <v>1200</v>
      </c>
      <c r="BM90" s="93">
        <v>0</v>
      </c>
      <c r="BN90" s="94">
        <v>0</v>
      </c>
      <c r="BO90" s="93">
        <v>0</v>
      </c>
      <c r="BP90" s="93">
        <v>0</v>
      </c>
      <c r="BQ90" s="94">
        <v>0</v>
      </c>
      <c r="BR90" s="93">
        <v>0</v>
      </c>
      <c r="BS90" s="93">
        <v>0</v>
      </c>
      <c r="BT90" s="94">
        <v>0</v>
      </c>
      <c r="BU90" s="93">
        <v>0</v>
      </c>
      <c r="BV90" s="93">
        <v>0</v>
      </c>
      <c r="BW90" s="94">
        <v>0</v>
      </c>
      <c r="BX90" s="93">
        <v>0</v>
      </c>
      <c r="BY90" s="93">
        <v>0</v>
      </c>
      <c r="BZ90" s="94">
        <v>0</v>
      </c>
      <c r="CA90" s="93">
        <v>0</v>
      </c>
      <c r="CB90" s="93">
        <v>0</v>
      </c>
      <c r="CC90" s="94">
        <v>0</v>
      </c>
      <c r="CD90" s="93">
        <v>0</v>
      </c>
      <c r="CE90" s="93">
        <v>0</v>
      </c>
      <c r="CF90" s="94">
        <v>0</v>
      </c>
      <c r="CG90" s="93">
        <v>0</v>
      </c>
      <c r="CH90" s="93">
        <v>0</v>
      </c>
      <c r="CI90" s="94">
        <v>0</v>
      </c>
      <c r="CJ90" s="93">
        <v>0</v>
      </c>
      <c r="CK90" s="93">
        <v>0</v>
      </c>
      <c r="CL90" s="94">
        <v>0</v>
      </c>
      <c r="CM90" s="93">
        <v>0</v>
      </c>
      <c r="CN90" s="93">
        <v>0</v>
      </c>
      <c r="CO90" s="94">
        <v>0</v>
      </c>
      <c r="CP90" s="93"/>
      <c r="CQ90" s="93"/>
      <c r="CR90" s="93"/>
      <c r="CS90" s="93"/>
      <c r="CT90" s="93"/>
      <c r="CU90" s="93"/>
      <c r="CV90" s="93"/>
      <c r="CW90" s="93"/>
      <c r="CX90" s="93"/>
      <c r="CY90" s="93"/>
      <c r="CZ90" s="93"/>
      <c r="DA90" s="93"/>
      <c r="DB90" s="93"/>
      <c r="DC90" s="93"/>
      <c r="DD90" s="93"/>
      <c r="DE90" s="93"/>
      <c r="DF90" s="93"/>
      <c r="DG90" s="93"/>
      <c r="DH90" s="93"/>
      <c r="DI90" s="93"/>
      <c r="DJ90" s="93"/>
      <c r="DK90" s="93"/>
      <c r="DL90" s="93"/>
      <c r="DM90" s="93"/>
      <c r="DN90" s="93"/>
      <c r="DO90" s="93"/>
      <c r="DP90" s="93"/>
      <c r="DQ90" s="93"/>
      <c r="DR90" s="93"/>
      <c r="DS90" s="93"/>
      <c r="DT90" s="93"/>
      <c r="DU90" s="93"/>
      <c r="DV90" s="93"/>
      <c r="DW90" s="93"/>
      <c r="DX90" s="93"/>
      <c r="DY90" s="93"/>
      <c r="DZ90" s="93"/>
      <c r="EA90" s="93"/>
      <c r="EB90" s="93"/>
      <c r="EC90" s="93"/>
      <c r="ED90" s="93"/>
      <c r="EE90" s="93"/>
      <c r="EF90" s="93"/>
      <c r="EG90" s="93"/>
      <c r="EH90" s="93"/>
      <c r="EI90" s="93"/>
      <c r="EJ90" s="93"/>
      <c r="EK90" s="93"/>
      <c r="EL90" s="93"/>
      <c r="EM90" s="93"/>
      <c r="EN90" s="93"/>
      <c r="EO90" s="93"/>
      <c r="EP90" s="93"/>
      <c r="EQ90" s="93"/>
      <c r="ER90" s="93"/>
      <c r="ES90" s="93"/>
      <c r="ET90" s="93"/>
      <c r="EU90" s="93"/>
      <c r="EV90" s="93"/>
      <c r="EW90" s="93"/>
      <c r="EX90" s="93"/>
      <c r="EY90" s="93"/>
      <c r="EZ90" s="93"/>
      <c r="FA90" s="93"/>
      <c r="FB90" s="93"/>
      <c r="FC90" s="93"/>
      <c r="FD90" s="93"/>
      <c r="FE90" s="93"/>
      <c r="FF90" s="93"/>
      <c r="FG90" s="93"/>
      <c r="FH90" s="93"/>
      <c r="FI90" s="93"/>
      <c r="FJ90" s="93"/>
      <c r="FK90" s="93"/>
      <c r="FL90" s="93"/>
      <c r="FM90" s="93"/>
      <c r="FN90" s="93"/>
      <c r="FO90" s="93"/>
      <c r="FP90" s="93"/>
      <c r="FQ90" s="93"/>
      <c r="FR90" s="93"/>
      <c r="FS90" s="93"/>
      <c r="FT90" s="93"/>
      <c r="FU90" s="93"/>
      <c r="FV90" s="93"/>
      <c r="FW90" s="93"/>
      <c r="FX90" s="93"/>
      <c r="FY90" s="93"/>
      <c r="FZ90" s="93"/>
      <c r="GA90" s="93"/>
      <c r="GB90" s="93"/>
      <c r="GC90" s="93"/>
      <c r="GD90" s="93"/>
      <c r="GE90" s="93"/>
      <c r="GF90" s="93"/>
      <c r="GG90" s="93"/>
      <c r="GH90" s="93"/>
      <c r="GI90" s="93"/>
      <c r="GJ90" s="93"/>
      <c r="GK90" s="93"/>
      <c r="GL90" s="93"/>
      <c r="GM90" s="93"/>
      <c r="GN90" s="93"/>
      <c r="GO90" s="93"/>
      <c r="GP90" s="93"/>
      <c r="GQ90" s="93"/>
      <c r="GR90" s="93"/>
      <c r="GS90" s="93"/>
      <c r="GT90" s="93"/>
      <c r="GU90" s="93"/>
      <c r="GV90" s="93"/>
      <c r="GW90" s="93"/>
      <c r="GX90" s="93"/>
      <c r="GY90" s="93"/>
      <c r="GZ90" s="93"/>
      <c r="HA90" s="93"/>
      <c r="HB90" s="93"/>
      <c r="HC90" s="93"/>
      <c r="HD90" s="93"/>
      <c r="HE90" s="93"/>
      <c r="HF90" s="93"/>
      <c r="HG90" s="93"/>
      <c r="HH90" s="93"/>
      <c r="HI90" s="93"/>
      <c r="HJ90" s="93"/>
      <c r="HK90" s="93"/>
      <c r="HL90" s="93"/>
      <c r="HM90" s="93"/>
      <c r="HN90" s="93"/>
      <c r="HO90" s="93"/>
      <c r="HP90" s="93"/>
      <c r="HQ90" s="93"/>
      <c r="HR90" s="93"/>
      <c r="HS90" s="93"/>
      <c r="HT90" s="93"/>
      <c r="HU90" s="93"/>
      <c r="HV90" s="93"/>
      <c r="HW90" s="93"/>
      <c r="HX90" s="93"/>
      <c r="HY90" s="93"/>
      <c r="HZ90" s="93"/>
      <c r="IA90" s="93"/>
      <c r="IB90" s="93"/>
      <c r="IC90" s="93"/>
      <c r="ID90" s="93"/>
      <c r="IE90" s="93"/>
      <c r="IF90" s="93"/>
      <c r="IG90" s="93"/>
      <c r="IH90" s="93"/>
      <c r="II90" s="93"/>
      <c r="IJ90" s="93"/>
      <c r="IK90" s="93"/>
      <c r="IL90" s="93"/>
      <c r="IM90" s="93"/>
      <c r="IN90" s="93"/>
      <c r="IO90" s="93"/>
      <c r="IP90" s="93"/>
      <c r="IQ90" s="93"/>
      <c r="IR90" s="93"/>
      <c r="IS90" s="93"/>
      <c r="IT90" s="93"/>
      <c r="IU90" s="93"/>
      <c r="IV90" s="93"/>
      <c r="IW90" s="93"/>
      <c r="IX90" s="93"/>
      <c r="IY90" s="93"/>
      <c r="IZ90" s="93"/>
      <c r="JA90" s="93"/>
      <c r="JB90" s="93"/>
      <c r="JC90" s="93"/>
      <c r="JD90" s="93"/>
      <c r="JE90" s="93"/>
      <c r="JF90" s="93"/>
      <c r="JG90" s="93"/>
      <c r="JH90" s="93"/>
      <c r="JI90" s="93"/>
      <c r="JJ90" s="93"/>
      <c r="JK90" s="93"/>
      <c r="JL90" s="93"/>
      <c r="JM90" s="93"/>
      <c r="JN90" s="93"/>
      <c r="JO90" s="93"/>
      <c r="JP90" s="93"/>
      <c r="JQ90" s="93"/>
      <c r="JR90" s="93"/>
      <c r="JS90" s="93"/>
      <c r="JT90" s="93"/>
      <c r="JU90" s="93"/>
      <c r="JV90" s="93"/>
      <c r="JW90" s="93"/>
      <c r="JX90" s="93"/>
      <c r="JY90" s="93"/>
      <c r="JZ90" s="93"/>
      <c r="KA90" s="93"/>
      <c r="KB90" s="93"/>
      <c r="KC90" s="93"/>
      <c r="KD90" s="93"/>
      <c r="KE90" s="93"/>
      <c r="KF90" s="93"/>
      <c r="KG90" s="93"/>
      <c r="KH90" s="93"/>
      <c r="KI90" s="93"/>
      <c r="KJ90" s="93"/>
      <c r="KK90" s="93"/>
      <c r="KL90" s="93"/>
      <c r="KM90" s="93"/>
      <c r="KN90" s="93"/>
      <c r="KO90" s="93"/>
      <c r="KP90" s="93"/>
      <c r="KQ90" s="93"/>
      <c r="KR90" s="93"/>
      <c r="KS90" s="93"/>
      <c r="KT90" s="93"/>
      <c r="KU90" s="93"/>
      <c r="KV90" s="93"/>
      <c r="KW90" s="93"/>
      <c r="KX90" s="93"/>
      <c r="KY90" s="93"/>
      <c r="KZ90" s="93"/>
      <c r="LA90" s="93"/>
      <c r="LB90" s="93"/>
      <c r="LC90" s="93"/>
      <c r="LD90" s="93"/>
      <c r="LE90" s="93"/>
      <c r="LF90" s="93"/>
      <c r="LG90" s="93"/>
      <c r="LH90" s="93"/>
      <c r="LI90" s="93"/>
      <c r="LJ90" s="93"/>
      <c r="LK90" s="93"/>
      <c r="LL90" s="93"/>
      <c r="LM90" s="93"/>
      <c r="LN90" s="93"/>
      <c r="LO90" s="93"/>
      <c r="LP90" s="93"/>
      <c r="LQ90" s="93"/>
      <c r="LR90" s="93"/>
      <c r="LS90" s="93"/>
      <c r="LT90" s="93"/>
      <c r="LU90" s="93"/>
      <c r="LV90" s="93"/>
      <c r="LW90" s="93"/>
      <c r="LX90" s="93"/>
      <c r="LY90" s="93"/>
      <c r="LZ90" s="93"/>
      <c r="MA90" s="93"/>
      <c r="MB90" s="93"/>
      <c r="MC90" s="93"/>
      <c r="MD90" s="93"/>
      <c r="ME90" s="93"/>
      <c r="MF90" s="93"/>
      <c r="MG90" s="93"/>
      <c r="MH90" s="93"/>
      <c r="MI90" s="93"/>
      <c r="MJ90" s="93"/>
      <c r="MK90" s="93"/>
      <c r="ML90" s="93"/>
      <c r="MM90" s="93"/>
      <c r="MN90" s="93"/>
      <c r="MO90" s="93"/>
      <c r="MP90" s="93"/>
      <c r="MQ90" s="93"/>
      <c r="MR90" s="93"/>
      <c r="MS90" s="93"/>
      <c r="MT90" s="93"/>
      <c r="MU90" s="93"/>
      <c r="MV90" s="93"/>
      <c r="MW90" s="93"/>
      <c r="MX90" s="93"/>
      <c r="MY90" s="93"/>
      <c r="MZ90" s="93"/>
      <c r="NA90" s="93"/>
      <c r="NB90" s="93"/>
      <c r="NC90" s="93"/>
      <c r="ND90" s="93"/>
      <c r="NE90" s="93"/>
      <c r="NF90" s="93"/>
      <c r="NG90" s="93"/>
      <c r="NH90" s="93"/>
      <c r="NI90" s="93"/>
      <c r="NJ90" s="93"/>
      <c r="NK90" s="93"/>
      <c r="NL90" s="93"/>
      <c r="NM90" s="93"/>
      <c r="NN90" s="93"/>
      <c r="NO90" s="93"/>
      <c r="NP90" s="93"/>
      <c r="NQ90" s="93"/>
      <c r="NR90" s="93"/>
      <c r="NS90" s="93"/>
      <c r="NT90" s="93"/>
      <c r="NU90" s="93"/>
      <c r="NV90" s="93"/>
      <c r="NW90" s="93"/>
      <c r="NX90" s="93"/>
      <c r="NY90" s="93"/>
      <c r="NZ90" s="93"/>
      <c r="OA90" s="93"/>
      <c r="OB90" s="93"/>
      <c r="OC90" s="93"/>
      <c r="OD90" s="93"/>
      <c r="OE90" s="93"/>
      <c r="OF90" s="93"/>
      <c r="OG90" s="93"/>
      <c r="OH90" s="93"/>
      <c r="OI90" s="93"/>
      <c r="OJ90" s="93"/>
      <c r="OK90" s="93"/>
      <c r="OL90" s="93"/>
      <c r="OM90" s="93"/>
      <c r="ON90" s="93"/>
      <c r="OO90" s="93"/>
      <c r="OP90" s="93"/>
      <c r="OQ90" s="93"/>
      <c r="OR90" s="93"/>
      <c r="OS90" s="93"/>
      <c r="OT90" s="93"/>
      <c r="OU90" s="93"/>
      <c r="OV90" s="93"/>
      <c r="OW90" s="93"/>
      <c r="OX90" s="93"/>
      <c r="OY90" s="93"/>
      <c r="OZ90" s="93"/>
      <c r="PA90" s="93"/>
      <c r="PB90" s="93"/>
      <c r="PC90" s="93"/>
      <c r="PD90" s="93"/>
      <c r="PE90" s="93"/>
      <c r="PF90" s="93"/>
      <c r="PG90" s="93"/>
      <c r="PH90" s="93"/>
      <c r="PI90" s="93"/>
      <c r="PJ90" s="93"/>
      <c r="PK90" s="93"/>
      <c r="PL90" s="93"/>
      <c r="PM90" s="93"/>
      <c r="PN90" s="93"/>
      <c r="PO90" s="93"/>
      <c r="PP90" s="93"/>
      <c r="PQ90" s="93"/>
      <c r="PR90" s="93"/>
      <c r="PS90" s="93"/>
      <c r="PT90" s="93"/>
      <c r="PU90" s="93"/>
      <c r="PV90" s="93"/>
      <c r="PW90" s="93"/>
      <c r="PX90" s="93"/>
      <c r="PY90" s="93"/>
      <c r="PZ90" s="93"/>
      <c r="QA90" s="93"/>
      <c r="QB90" s="93"/>
      <c r="QC90" s="93"/>
      <c r="QD90" s="93"/>
      <c r="QE90" s="93"/>
      <c r="QF90" s="93"/>
      <c r="QG90" s="93"/>
      <c r="QH90" s="93"/>
      <c r="QI90" s="93"/>
      <c r="QJ90" s="93"/>
      <c r="QK90" s="93"/>
      <c r="QL90" s="93"/>
      <c r="QM90" s="93"/>
      <c r="QN90" s="93"/>
      <c r="QO90" s="93"/>
      <c r="QP90" s="93"/>
      <c r="QQ90" s="93"/>
      <c r="QR90" s="93"/>
      <c r="QS90" s="93"/>
      <c r="QT90" s="93"/>
      <c r="QU90" s="93"/>
      <c r="QV90" s="93"/>
      <c r="QW90" s="93"/>
      <c r="QX90" s="93"/>
      <c r="QY90" s="93"/>
      <c r="QZ90" s="93"/>
      <c r="RA90" s="93"/>
      <c r="RB90" s="93"/>
      <c r="RC90" s="93"/>
      <c r="RD90" s="93"/>
      <c r="RE90" s="93"/>
      <c r="RF90" s="93"/>
      <c r="RG90" s="93"/>
      <c r="RH90" s="93"/>
      <c r="RI90" s="93"/>
      <c r="RJ90" s="93"/>
      <c r="RK90" s="93"/>
      <c r="RL90" s="93"/>
      <c r="RM90" s="93"/>
      <c r="RN90" s="93"/>
      <c r="RO90" s="93"/>
      <c r="RP90" s="93"/>
      <c r="RQ90" s="93"/>
      <c r="RR90" s="93"/>
      <c r="RS90" s="93"/>
      <c r="RT90" s="93"/>
      <c r="RU90" s="93"/>
      <c r="RV90" s="93"/>
      <c r="RW90" s="93"/>
      <c r="RX90" s="93"/>
      <c r="RY90" s="93"/>
      <c r="RZ90" s="93"/>
      <c r="SA90" s="93"/>
      <c r="SB90" s="93"/>
      <c r="SC90" s="93"/>
      <c r="SD90" s="93"/>
      <c r="SE90" s="93"/>
      <c r="SF90" s="93"/>
      <c r="SG90" s="93"/>
      <c r="SH90" s="93"/>
      <c r="SI90" s="93"/>
      <c r="SJ90" s="93"/>
      <c r="SK90" s="93"/>
      <c r="SL90" s="93"/>
      <c r="SM90" s="93"/>
      <c r="SN90" s="93"/>
      <c r="SO90" s="93"/>
      <c r="SP90" s="93"/>
      <c r="SQ90" s="93"/>
      <c r="SR90" s="93"/>
      <c r="SS90" s="93"/>
      <c r="ST90" s="93"/>
      <c r="SU90" s="93"/>
      <c r="SV90" s="93"/>
      <c r="SW90" s="93"/>
      <c r="SX90" s="93"/>
      <c r="SY90" s="93"/>
      <c r="SZ90" s="93"/>
      <c r="TA90" s="93"/>
      <c r="TB90" s="93"/>
      <c r="TC90" s="93"/>
      <c r="TD90" s="93"/>
      <c r="TE90" s="93"/>
      <c r="TF90" s="93"/>
      <c r="TG90" s="93"/>
      <c r="TH90" s="93"/>
      <c r="TI90" s="93"/>
      <c r="TJ90" s="93"/>
      <c r="TK90" s="93"/>
      <c r="TL90" s="93"/>
      <c r="TM90" s="93"/>
      <c r="TN90" s="93"/>
      <c r="TO90" s="93"/>
      <c r="TP90" s="93"/>
      <c r="TQ90" s="93"/>
      <c r="TR90" s="93"/>
      <c r="TS90" s="93"/>
      <c r="TT90" s="93"/>
      <c r="TU90" s="93"/>
      <c r="TV90" s="93"/>
      <c r="TW90" s="93"/>
      <c r="TX90" s="93"/>
      <c r="TY90" s="93"/>
      <c r="TZ90" s="93"/>
      <c r="UA90" s="93"/>
      <c r="UB90" s="93"/>
      <c r="UC90" s="93"/>
      <c r="UD90" s="93"/>
      <c r="UE90" s="93"/>
      <c r="UF90" s="93"/>
      <c r="UG90" s="93"/>
      <c r="UH90" s="93"/>
      <c r="UI90" s="93"/>
      <c r="UJ90" s="93"/>
      <c r="UK90" s="93"/>
      <c r="UL90" s="93"/>
      <c r="UM90" s="93"/>
      <c r="UN90" s="93"/>
      <c r="UO90" s="93"/>
      <c r="UP90" s="93"/>
      <c r="UQ90" s="93"/>
      <c r="UR90" s="93"/>
      <c r="US90" s="93"/>
      <c r="UT90" s="93"/>
      <c r="UU90" s="93"/>
      <c r="UV90" s="93"/>
      <c r="UW90" s="93"/>
      <c r="UX90" s="93"/>
      <c r="UY90" s="93"/>
      <c r="UZ90" s="93"/>
      <c r="VA90" s="93"/>
      <c r="VB90" s="93"/>
      <c r="VC90" s="93"/>
      <c r="VD90" s="93"/>
      <c r="VE90" s="93"/>
      <c r="VF90" s="93"/>
      <c r="VG90" s="93"/>
      <c r="VH90" s="93"/>
      <c r="VI90" s="93"/>
      <c r="VJ90" s="93"/>
      <c r="VK90" s="93"/>
      <c r="VL90" s="93"/>
      <c r="VM90" s="93"/>
      <c r="VN90" s="93"/>
      <c r="VO90" s="93"/>
      <c r="VP90" s="93"/>
      <c r="VQ90" s="93"/>
      <c r="VR90" s="93"/>
      <c r="VS90" s="93"/>
      <c r="VT90" s="93"/>
      <c r="VU90" s="93"/>
      <c r="VV90" s="93"/>
      <c r="VW90" s="93"/>
      <c r="VX90" s="93"/>
      <c r="VY90" s="93"/>
      <c r="VZ90" s="93"/>
      <c r="WA90" s="93"/>
      <c r="WB90" s="93"/>
      <c r="WC90" s="93"/>
      <c r="WD90" s="93"/>
      <c r="WE90" s="93"/>
      <c r="WF90" s="93"/>
      <c r="WG90" s="93"/>
      <c r="WH90" s="93"/>
      <c r="WI90" s="93"/>
      <c r="WJ90" s="93"/>
      <c r="WK90" s="93"/>
      <c r="WL90" s="93"/>
      <c r="WM90" s="93"/>
      <c r="WN90" s="93"/>
      <c r="WO90" s="93"/>
      <c r="WP90" s="93"/>
      <c r="WQ90" s="93"/>
      <c r="WR90" s="93"/>
      <c r="WS90" s="93"/>
      <c r="WT90" s="93"/>
      <c r="WU90" s="93"/>
      <c r="WV90" s="93"/>
      <c r="WW90" s="93"/>
      <c r="WX90" s="93"/>
      <c r="WY90" s="93"/>
      <c r="WZ90" s="93"/>
      <c r="XA90" s="93"/>
      <c r="XB90" s="93"/>
      <c r="XC90" s="93"/>
      <c r="XD90" s="93"/>
      <c r="XE90" s="93"/>
      <c r="XF90" s="93"/>
      <c r="XG90" s="93"/>
      <c r="XH90" s="93"/>
      <c r="XI90" s="93"/>
      <c r="XJ90" s="93"/>
      <c r="XK90" s="93"/>
      <c r="XL90" s="93"/>
      <c r="XM90" s="93"/>
      <c r="XN90" s="93"/>
      <c r="XO90" s="93"/>
      <c r="XP90" s="93"/>
      <c r="XQ90" s="93"/>
      <c r="XR90" s="93"/>
      <c r="XS90" s="93"/>
      <c r="XT90" s="93"/>
      <c r="XU90" s="93"/>
      <c r="XV90" s="93"/>
      <c r="XW90" s="93"/>
      <c r="XX90" s="93"/>
      <c r="XY90" s="93"/>
      <c r="XZ90" s="93"/>
      <c r="YA90" s="93"/>
      <c r="YB90" s="93"/>
      <c r="YC90" s="93"/>
      <c r="YD90" s="93"/>
      <c r="YE90" s="93"/>
      <c r="YF90" s="93"/>
      <c r="YG90" s="93"/>
      <c r="YH90" s="93"/>
      <c r="YI90" s="93"/>
      <c r="YJ90" s="93"/>
      <c r="YK90" s="93"/>
      <c r="YL90" s="93"/>
      <c r="YM90" s="93"/>
      <c r="YN90" s="93"/>
      <c r="YO90" s="93"/>
      <c r="YP90" s="93"/>
      <c r="YQ90" s="93"/>
      <c r="YR90" s="93"/>
      <c r="YS90" s="93"/>
      <c r="YT90" s="93"/>
      <c r="YU90" s="93"/>
      <c r="YV90" s="93"/>
      <c r="YW90" s="93"/>
      <c r="YX90" s="93"/>
      <c r="YY90" s="93"/>
      <c r="YZ90" s="93"/>
      <c r="ZA90" s="93"/>
      <c r="ZB90" s="93"/>
      <c r="ZC90" s="93"/>
      <c r="ZD90" s="93"/>
      <c r="ZE90" s="93"/>
      <c r="ZF90" s="93"/>
      <c r="ZG90" s="93"/>
      <c r="ZH90" s="93"/>
      <c r="ZI90" s="93"/>
      <c r="ZJ90" s="93"/>
      <c r="ZK90" s="93"/>
      <c r="ZL90" s="93"/>
      <c r="ZM90" s="93"/>
      <c r="ZN90" s="93"/>
      <c r="ZO90" s="93"/>
      <c r="ZP90" s="93"/>
      <c r="ZQ90" s="93"/>
      <c r="ZR90" s="93"/>
      <c r="ZS90" s="93"/>
      <c r="ZT90" s="93"/>
      <c r="ZU90" s="93"/>
      <c r="ZV90" s="93"/>
      <c r="ZW90" s="93"/>
      <c r="ZX90" s="93"/>
      <c r="ZY90" s="93"/>
      <c r="ZZ90" s="93"/>
    </row>
    <row r="91" spans="1:702" s="89" customFormat="1" ht="15.95" hidden="1" customHeight="1" x14ac:dyDescent="0.25">
      <c r="A91" s="116">
        <v>75375</v>
      </c>
      <c r="B91" s="116" t="s">
        <v>380</v>
      </c>
      <c r="C91" s="117" t="s">
        <v>381</v>
      </c>
      <c r="D91" s="118">
        <v>7</v>
      </c>
      <c r="E91" s="118">
        <v>3</v>
      </c>
      <c r="F91" s="118" t="s">
        <v>341</v>
      </c>
      <c r="G91" s="118">
        <v>912</v>
      </c>
      <c r="H91" s="118">
        <v>11461</v>
      </c>
      <c r="I91" s="118" t="s">
        <v>382</v>
      </c>
      <c r="J91" s="118" t="s">
        <v>319</v>
      </c>
      <c r="K91" s="118" t="s">
        <v>383</v>
      </c>
      <c r="L91" s="119">
        <v>146500</v>
      </c>
      <c r="M91" s="119">
        <v>146500</v>
      </c>
      <c r="N91" s="119">
        <v>0</v>
      </c>
      <c r="O91" s="119">
        <v>146500</v>
      </c>
      <c r="P91" s="119">
        <v>51955.11</v>
      </c>
      <c r="Q91" s="119">
        <v>-94544.89</v>
      </c>
      <c r="R91" s="120">
        <v>0.35</v>
      </c>
      <c r="S91" s="119">
        <v>0</v>
      </c>
      <c r="T91" s="119">
        <v>0</v>
      </c>
      <c r="U91" s="120">
        <v>0</v>
      </c>
      <c r="V91" s="119">
        <v>0</v>
      </c>
      <c r="W91" s="119">
        <v>0</v>
      </c>
      <c r="X91" s="120">
        <v>0</v>
      </c>
      <c r="Y91" s="119">
        <v>0</v>
      </c>
      <c r="Z91" s="119">
        <v>0</v>
      </c>
      <c r="AA91" s="120">
        <v>0</v>
      </c>
      <c r="AB91" s="119">
        <v>0</v>
      </c>
      <c r="AC91" s="119">
        <v>0</v>
      </c>
      <c r="AD91" s="120">
        <v>0</v>
      </c>
      <c r="AE91" s="119">
        <v>0</v>
      </c>
      <c r="AF91" s="119">
        <v>0</v>
      </c>
      <c r="AG91" s="120">
        <v>0</v>
      </c>
      <c r="AH91" s="119">
        <v>0</v>
      </c>
      <c r="AI91" s="119">
        <v>0</v>
      </c>
      <c r="AJ91" s="120">
        <v>0</v>
      </c>
      <c r="AK91" s="119">
        <v>0</v>
      </c>
      <c r="AL91" s="119">
        <v>0</v>
      </c>
      <c r="AM91" s="120">
        <v>0</v>
      </c>
      <c r="AN91" s="119">
        <v>0</v>
      </c>
      <c r="AO91" s="119">
        <v>0</v>
      </c>
      <c r="AP91" s="120">
        <v>0</v>
      </c>
      <c r="AQ91" s="119">
        <v>0</v>
      </c>
      <c r="AR91" s="119">
        <v>0</v>
      </c>
      <c r="AS91" s="120">
        <v>0</v>
      </c>
      <c r="AT91" s="119">
        <v>0</v>
      </c>
      <c r="AU91" s="119">
        <v>0</v>
      </c>
      <c r="AV91" s="120">
        <v>0</v>
      </c>
      <c r="AW91" s="119">
        <v>0</v>
      </c>
      <c r="AX91" s="119">
        <v>0</v>
      </c>
      <c r="AY91" s="120">
        <v>0</v>
      </c>
      <c r="AZ91" s="119">
        <v>0</v>
      </c>
      <c r="BA91" s="119">
        <v>0</v>
      </c>
      <c r="BB91" s="120">
        <v>0</v>
      </c>
      <c r="BC91" s="119">
        <v>0</v>
      </c>
      <c r="BD91" s="119">
        <v>0</v>
      </c>
      <c r="BE91" s="120">
        <v>0</v>
      </c>
      <c r="BF91" s="119">
        <v>0</v>
      </c>
      <c r="BG91" s="119">
        <v>0</v>
      </c>
      <c r="BH91" s="120">
        <v>0</v>
      </c>
      <c r="BI91" s="119">
        <v>0</v>
      </c>
      <c r="BJ91" s="119">
        <v>0</v>
      </c>
      <c r="BK91" s="120">
        <v>0</v>
      </c>
      <c r="BL91" s="119">
        <v>107500</v>
      </c>
      <c r="BM91" s="119">
        <v>47440.56</v>
      </c>
      <c r="BN91" s="120">
        <v>0.44</v>
      </c>
      <c r="BO91" s="119">
        <v>0</v>
      </c>
      <c r="BP91" s="119">
        <v>0</v>
      </c>
      <c r="BQ91" s="120">
        <v>0</v>
      </c>
      <c r="BR91" s="119">
        <v>0</v>
      </c>
      <c r="BS91" s="119">
        <v>0</v>
      </c>
      <c r="BT91" s="120">
        <v>0</v>
      </c>
      <c r="BU91" s="119">
        <v>0</v>
      </c>
      <c r="BV91" s="119">
        <v>0</v>
      </c>
      <c r="BW91" s="120">
        <v>0</v>
      </c>
      <c r="BX91" s="119">
        <v>0</v>
      </c>
      <c r="BY91" s="119">
        <v>0</v>
      </c>
      <c r="BZ91" s="120">
        <v>0</v>
      </c>
      <c r="CA91" s="119">
        <v>0</v>
      </c>
      <c r="CB91" s="119">
        <v>0</v>
      </c>
      <c r="CC91" s="120">
        <v>0</v>
      </c>
      <c r="CD91" s="119">
        <v>0</v>
      </c>
      <c r="CE91" s="119">
        <v>0</v>
      </c>
      <c r="CF91" s="120">
        <v>0</v>
      </c>
      <c r="CG91" s="119">
        <v>0</v>
      </c>
      <c r="CH91" s="119">
        <v>0</v>
      </c>
      <c r="CI91" s="120">
        <v>0</v>
      </c>
      <c r="CJ91" s="119">
        <v>0</v>
      </c>
      <c r="CK91" s="119">
        <v>0</v>
      </c>
      <c r="CL91" s="120">
        <v>0</v>
      </c>
      <c r="CM91" s="119">
        <v>39000</v>
      </c>
      <c r="CN91" s="119">
        <v>4514.55</v>
      </c>
      <c r="CO91" s="120">
        <v>0.12</v>
      </c>
      <c r="CP91" s="100"/>
      <c r="CQ91" s="100"/>
      <c r="CR91" s="100"/>
      <c r="CS91" s="100"/>
      <c r="CT91" s="100"/>
      <c r="CU91" s="100"/>
      <c r="CV91" s="100"/>
      <c r="CW91" s="100"/>
      <c r="CX91" s="100"/>
      <c r="CY91" s="100"/>
      <c r="CZ91" s="100"/>
      <c r="DA91" s="100"/>
      <c r="DB91" s="100"/>
      <c r="DC91" s="100"/>
      <c r="DD91" s="100"/>
      <c r="DE91" s="100"/>
      <c r="DF91" s="100"/>
      <c r="DG91" s="100"/>
      <c r="DH91" s="100"/>
      <c r="DI91" s="100"/>
      <c r="DJ91" s="100"/>
      <c r="DK91" s="100"/>
      <c r="DL91" s="100"/>
      <c r="DM91" s="100"/>
      <c r="DN91" s="100"/>
      <c r="DO91" s="100"/>
      <c r="DP91" s="100"/>
      <c r="DQ91" s="100"/>
      <c r="DR91" s="100"/>
      <c r="DS91" s="100"/>
      <c r="DT91" s="100"/>
      <c r="DU91" s="100"/>
      <c r="DV91" s="100"/>
      <c r="DW91" s="100"/>
      <c r="DX91" s="100"/>
      <c r="DY91" s="100"/>
      <c r="DZ91" s="100"/>
      <c r="EA91" s="100"/>
      <c r="EB91" s="100"/>
      <c r="EC91" s="100"/>
      <c r="ED91" s="100"/>
      <c r="EE91" s="100"/>
      <c r="EF91" s="100"/>
      <c r="EG91" s="100"/>
      <c r="EH91" s="100"/>
      <c r="EI91" s="100"/>
      <c r="EJ91" s="100"/>
      <c r="EK91" s="100"/>
      <c r="EL91" s="100"/>
      <c r="EM91" s="100"/>
      <c r="EN91" s="100"/>
      <c r="EO91" s="100"/>
      <c r="EP91" s="100"/>
      <c r="EQ91" s="100"/>
      <c r="ER91" s="100"/>
      <c r="ES91" s="100"/>
      <c r="ET91" s="100"/>
      <c r="EU91" s="100"/>
      <c r="EV91" s="100"/>
      <c r="EW91" s="100"/>
      <c r="EX91" s="100"/>
      <c r="EY91" s="100"/>
      <c r="EZ91" s="100"/>
      <c r="FA91" s="100"/>
      <c r="FB91" s="100"/>
      <c r="FC91" s="100"/>
      <c r="FD91" s="100"/>
      <c r="FE91" s="100"/>
      <c r="FF91" s="100"/>
      <c r="FG91" s="100"/>
      <c r="FH91" s="100"/>
      <c r="FI91" s="100"/>
      <c r="FJ91" s="100"/>
      <c r="FK91" s="100"/>
      <c r="FL91" s="100"/>
      <c r="FM91" s="100"/>
      <c r="FN91" s="100"/>
      <c r="FO91" s="100"/>
      <c r="FP91" s="100"/>
      <c r="FQ91" s="100"/>
      <c r="FR91" s="100"/>
      <c r="FS91" s="100"/>
      <c r="FT91" s="100"/>
      <c r="FU91" s="100"/>
      <c r="FV91" s="100"/>
      <c r="FW91" s="100"/>
      <c r="FX91" s="100"/>
      <c r="FY91" s="100"/>
      <c r="FZ91" s="100"/>
      <c r="GA91" s="100"/>
      <c r="GB91" s="100"/>
      <c r="GC91" s="100"/>
      <c r="GD91" s="100"/>
      <c r="GE91" s="100"/>
      <c r="GF91" s="100"/>
      <c r="GG91" s="100"/>
      <c r="GH91" s="100"/>
      <c r="GI91" s="100"/>
      <c r="GJ91" s="100"/>
      <c r="GK91" s="100"/>
      <c r="GL91" s="100"/>
      <c r="GM91" s="100"/>
      <c r="GN91" s="100"/>
      <c r="GO91" s="100"/>
      <c r="GP91" s="100"/>
      <c r="GQ91" s="100"/>
      <c r="GR91" s="100"/>
      <c r="GS91" s="100"/>
      <c r="GT91" s="100"/>
      <c r="GU91" s="100"/>
      <c r="GV91" s="100"/>
      <c r="GW91" s="100"/>
      <c r="GX91" s="100"/>
      <c r="GY91" s="100"/>
      <c r="GZ91" s="100"/>
      <c r="HA91" s="100"/>
      <c r="HB91" s="100"/>
      <c r="HC91" s="100"/>
      <c r="HD91" s="100"/>
      <c r="HE91" s="100"/>
      <c r="HF91" s="100"/>
      <c r="HG91" s="100"/>
      <c r="HH91" s="100"/>
      <c r="HI91" s="100"/>
      <c r="HJ91" s="100"/>
      <c r="HK91" s="100"/>
      <c r="HL91" s="100"/>
      <c r="HM91" s="100"/>
      <c r="HN91" s="100"/>
      <c r="HO91" s="100"/>
      <c r="HP91" s="100"/>
      <c r="HQ91" s="100"/>
      <c r="HR91" s="100"/>
      <c r="HS91" s="100"/>
      <c r="HT91" s="100"/>
      <c r="HU91" s="100"/>
      <c r="HV91" s="100"/>
      <c r="HW91" s="100"/>
      <c r="HX91" s="100"/>
      <c r="HY91" s="100"/>
      <c r="HZ91" s="100"/>
      <c r="IA91" s="100"/>
      <c r="IB91" s="100"/>
      <c r="IC91" s="100"/>
      <c r="ID91" s="100"/>
      <c r="IE91" s="100"/>
      <c r="IF91" s="100"/>
      <c r="IG91" s="100"/>
      <c r="IH91" s="100"/>
      <c r="II91" s="100"/>
      <c r="IJ91" s="100"/>
      <c r="IK91" s="100"/>
      <c r="IL91" s="100"/>
      <c r="IM91" s="100"/>
      <c r="IN91" s="100"/>
      <c r="IO91" s="100"/>
      <c r="IP91" s="100"/>
      <c r="IQ91" s="100"/>
      <c r="IR91" s="100"/>
      <c r="IS91" s="100"/>
      <c r="IT91" s="100"/>
      <c r="IU91" s="100"/>
      <c r="IV91" s="100"/>
      <c r="IW91" s="100"/>
      <c r="IX91" s="100"/>
      <c r="IY91" s="100"/>
      <c r="IZ91" s="100"/>
      <c r="JA91" s="100"/>
      <c r="JB91" s="100"/>
      <c r="JC91" s="100"/>
      <c r="JD91" s="100"/>
      <c r="JE91" s="100"/>
      <c r="JF91" s="100"/>
      <c r="JG91" s="100"/>
      <c r="JH91" s="100"/>
      <c r="JI91" s="100"/>
      <c r="JJ91" s="100"/>
      <c r="JK91" s="100"/>
      <c r="JL91" s="100"/>
      <c r="JM91" s="100"/>
      <c r="JN91" s="100"/>
      <c r="JO91" s="100"/>
      <c r="JP91" s="100"/>
      <c r="JQ91" s="100"/>
      <c r="JR91" s="100"/>
      <c r="JS91" s="100"/>
      <c r="JT91" s="100"/>
      <c r="JU91" s="100"/>
      <c r="JV91" s="100"/>
      <c r="JW91" s="100"/>
      <c r="JX91" s="100"/>
      <c r="JY91" s="100"/>
      <c r="JZ91" s="100"/>
      <c r="KA91" s="100"/>
      <c r="KB91" s="100"/>
      <c r="KC91" s="100"/>
      <c r="KD91" s="100"/>
      <c r="KE91" s="100"/>
      <c r="KF91" s="100"/>
      <c r="KG91" s="100"/>
      <c r="KH91" s="100"/>
      <c r="KI91" s="100"/>
      <c r="KJ91" s="100"/>
      <c r="KK91" s="100"/>
      <c r="KL91" s="100"/>
      <c r="KM91" s="100"/>
      <c r="KN91" s="100"/>
      <c r="KO91" s="100"/>
      <c r="KP91" s="100"/>
      <c r="KQ91" s="100"/>
      <c r="KR91" s="100"/>
      <c r="KS91" s="100"/>
      <c r="KT91" s="100"/>
      <c r="KU91" s="100"/>
      <c r="KV91" s="100"/>
      <c r="KW91" s="100"/>
      <c r="KX91" s="100"/>
      <c r="KY91" s="100"/>
      <c r="KZ91" s="100"/>
      <c r="LA91" s="100"/>
      <c r="LB91" s="100"/>
      <c r="LC91" s="100"/>
      <c r="LD91" s="100"/>
      <c r="LE91" s="100"/>
      <c r="LF91" s="100"/>
      <c r="LG91" s="100"/>
      <c r="LH91" s="100"/>
      <c r="LI91" s="100"/>
      <c r="LJ91" s="100"/>
      <c r="LK91" s="100"/>
      <c r="LL91" s="100"/>
      <c r="LM91" s="100"/>
      <c r="LN91" s="100"/>
      <c r="LO91" s="100"/>
      <c r="LP91" s="100"/>
      <c r="LQ91" s="100"/>
      <c r="LR91" s="100"/>
      <c r="LS91" s="100"/>
      <c r="LT91" s="100"/>
      <c r="LU91" s="100"/>
      <c r="LV91" s="100"/>
      <c r="LW91" s="100"/>
      <c r="LX91" s="100"/>
      <c r="LY91" s="100"/>
      <c r="LZ91" s="100"/>
      <c r="MA91" s="100"/>
      <c r="MB91" s="100"/>
      <c r="MC91" s="100"/>
      <c r="MD91" s="100"/>
      <c r="ME91" s="100"/>
      <c r="MF91" s="100"/>
      <c r="MG91" s="100"/>
      <c r="MH91" s="100"/>
      <c r="MI91" s="100"/>
      <c r="MJ91" s="100"/>
      <c r="MK91" s="100"/>
      <c r="ML91" s="100"/>
      <c r="MM91" s="100"/>
      <c r="MN91" s="100"/>
      <c r="MO91" s="100"/>
      <c r="MP91" s="100"/>
      <c r="MQ91" s="100"/>
      <c r="MR91" s="100"/>
      <c r="MS91" s="100"/>
      <c r="MT91" s="100"/>
      <c r="MU91" s="100"/>
      <c r="MV91" s="100"/>
      <c r="MW91" s="100"/>
      <c r="MX91" s="100"/>
      <c r="MY91" s="100"/>
      <c r="MZ91" s="100"/>
      <c r="NA91" s="100"/>
      <c r="NB91" s="100"/>
      <c r="NC91" s="100"/>
      <c r="ND91" s="100"/>
      <c r="NE91" s="100"/>
      <c r="NF91" s="100"/>
      <c r="NG91" s="100"/>
      <c r="NH91" s="100"/>
      <c r="NI91" s="100"/>
      <c r="NJ91" s="100"/>
      <c r="NK91" s="100"/>
      <c r="NL91" s="100"/>
      <c r="NM91" s="100"/>
      <c r="NN91" s="100"/>
      <c r="NO91" s="100"/>
      <c r="NP91" s="100"/>
      <c r="NQ91" s="100"/>
      <c r="NR91" s="100"/>
      <c r="NS91" s="100"/>
      <c r="NT91" s="100"/>
      <c r="NU91" s="100"/>
      <c r="NV91" s="100"/>
      <c r="NW91" s="100"/>
      <c r="NX91" s="100"/>
      <c r="NY91" s="100"/>
      <c r="NZ91" s="100"/>
      <c r="OA91" s="100"/>
      <c r="OB91" s="100"/>
      <c r="OC91" s="100"/>
      <c r="OD91" s="100"/>
      <c r="OE91" s="100"/>
      <c r="OF91" s="100"/>
      <c r="OG91" s="100"/>
      <c r="OH91" s="100"/>
      <c r="OI91" s="100"/>
      <c r="OJ91" s="100"/>
      <c r="OK91" s="100"/>
      <c r="OL91" s="100"/>
      <c r="OM91" s="100"/>
      <c r="ON91" s="100"/>
      <c r="OO91" s="100"/>
      <c r="OP91" s="100"/>
      <c r="OQ91" s="100"/>
      <c r="OR91" s="100"/>
      <c r="OS91" s="100"/>
      <c r="OT91" s="100"/>
      <c r="OU91" s="100"/>
      <c r="OV91" s="100"/>
      <c r="OW91" s="100"/>
      <c r="OX91" s="100"/>
      <c r="OY91" s="100"/>
      <c r="OZ91" s="100"/>
      <c r="PA91" s="100"/>
      <c r="PB91" s="100"/>
      <c r="PC91" s="100"/>
      <c r="PD91" s="100"/>
      <c r="PE91" s="100"/>
      <c r="PF91" s="100"/>
      <c r="PG91" s="100"/>
      <c r="PH91" s="100"/>
      <c r="PI91" s="100"/>
      <c r="PJ91" s="100"/>
      <c r="PK91" s="100"/>
      <c r="PL91" s="100"/>
      <c r="PM91" s="100"/>
      <c r="PN91" s="100"/>
      <c r="PO91" s="100"/>
      <c r="PP91" s="100"/>
      <c r="PQ91" s="100"/>
      <c r="PR91" s="100"/>
      <c r="PS91" s="100"/>
      <c r="PT91" s="100"/>
      <c r="PU91" s="100"/>
      <c r="PV91" s="100"/>
      <c r="PW91" s="100"/>
      <c r="PX91" s="100"/>
      <c r="PY91" s="100"/>
      <c r="PZ91" s="100"/>
      <c r="QA91" s="100"/>
      <c r="QB91" s="100"/>
      <c r="QC91" s="100"/>
      <c r="QD91" s="100"/>
      <c r="QE91" s="100"/>
      <c r="QF91" s="100"/>
      <c r="QG91" s="100"/>
      <c r="QH91" s="100"/>
      <c r="QI91" s="100"/>
      <c r="QJ91" s="100"/>
      <c r="QK91" s="100"/>
      <c r="QL91" s="100"/>
      <c r="QM91" s="100"/>
      <c r="QN91" s="100"/>
      <c r="QO91" s="100"/>
      <c r="QP91" s="100"/>
      <c r="QQ91" s="100"/>
      <c r="QR91" s="100"/>
      <c r="QS91" s="100"/>
      <c r="QT91" s="100"/>
      <c r="QU91" s="100"/>
      <c r="QV91" s="100"/>
      <c r="QW91" s="100"/>
      <c r="QX91" s="100"/>
      <c r="QY91" s="100"/>
      <c r="QZ91" s="100"/>
      <c r="RA91" s="100"/>
      <c r="RB91" s="100"/>
      <c r="RC91" s="100"/>
      <c r="RD91" s="100"/>
      <c r="RE91" s="100"/>
      <c r="RF91" s="100"/>
      <c r="RG91" s="100"/>
      <c r="RH91" s="100"/>
      <c r="RI91" s="100"/>
      <c r="RJ91" s="100"/>
      <c r="RK91" s="100"/>
      <c r="RL91" s="100"/>
      <c r="RM91" s="100"/>
      <c r="RN91" s="100"/>
      <c r="RO91" s="100"/>
      <c r="RP91" s="100"/>
      <c r="RQ91" s="100"/>
      <c r="RR91" s="100"/>
      <c r="RS91" s="100"/>
      <c r="RT91" s="100"/>
      <c r="RU91" s="100"/>
      <c r="RV91" s="100"/>
      <c r="RW91" s="100"/>
      <c r="RX91" s="100"/>
      <c r="RY91" s="100"/>
      <c r="RZ91" s="100"/>
      <c r="SA91" s="100"/>
      <c r="SB91" s="100"/>
      <c r="SC91" s="100"/>
      <c r="SD91" s="100"/>
      <c r="SE91" s="100"/>
      <c r="SF91" s="100"/>
      <c r="SG91" s="100"/>
      <c r="SH91" s="100"/>
      <c r="SI91" s="100"/>
      <c r="SJ91" s="100"/>
      <c r="SK91" s="100"/>
      <c r="SL91" s="100"/>
      <c r="SM91" s="100"/>
      <c r="SN91" s="100"/>
      <c r="SO91" s="100"/>
      <c r="SP91" s="100"/>
      <c r="SQ91" s="100"/>
      <c r="SR91" s="100"/>
      <c r="SS91" s="100"/>
      <c r="ST91" s="100"/>
      <c r="SU91" s="100"/>
      <c r="SV91" s="100"/>
      <c r="SW91" s="100"/>
      <c r="SX91" s="100"/>
      <c r="SY91" s="100"/>
      <c r="SZ91" s="100"/>
      <c r="TA91" s="100"/>
      <c r="TB91" s="100"/>
      <c r="TC91" s="100"/>
      <c r="TD91" s="100"/>
      <c r="TE91" s="100"/>
      <c r="TF91" s="100"/>
      <c r="TG91" s="100"/>
      <c r="TH91" s="100"/>
      <c r="TI91" s="100"/>
      <c r="TJ91" s="100"/>
      <c r="TK91" s="100"/>
      <c r="TL91" s="100"/>
      <c r="TM91" s="100"/>
      <c r="TN91" s="100"/>
      <c r="TO91" s="100"/>
      <c r="TP91" s="100"/>
      <c r="TQ91" s="100"/>
      <c r="TR91" s="100"/>
      <c r="TS91" s="100"/>
      <c r="TT91" s="100"/>
      <c r="TU91" s="100"/>
      <c r="TV91" s="100"/>
      <c r="TW91" s="100"/>
      <c r="TX91" s="100"/>
      <c r="TY91" s="100"/>
      <c r="TZ91" s="100"/>
      <c r="UA91" s="100"/>
      <c r="UB91" s="100"/>
      <c r="UC91" s="100"/>
      <c r="UD91" s="100"/>
      <c r="UE91" s="100"/>
      <c r="UF91" s="100"/>
      <c r="UG91" s="100"/>
      <c r="UH91" s="100"/>
      <c r="UI91" s="100"/>
      <c r="UJ91" s="100"/>
      <c r="UK91" s="100"/>
      <c r="UL91" s="100"/>
      <c r="UM91" s="100"/>
      <c r="UN91" s="100"/>
      <c r="UO91" s="100"/>
      <c r="UP91" s="100"/>
      <c r="UQ91" s="100"/>
      <c r="UR91" s="100"/>
      <c r="US91" s="100"/>
      <c r="UT91" s="100"/>
      <c r="UU91" s="100"/>
      <c r="UV91" s="100"/>
      <c r="UW91" s="100"/>
      <c r="UX91" s="100"/>
      <c r="UY91" s="100"/>
      <c r="UZ91" s="100"/>
      <c r="VA91" s="100"/>
      <c r="VB91" s="100"/>
      <c r="VC91" s="100"/>
      <c r="VD91" s="100"/>
      <c r="VE91" s="100"/>
      <c r="VF91" s="100"/>
      <c r="VG91" s="100"/>
      <c r="VH91" s="100"/>
      <c r="VI91" s="100"/>
      <c r="VJ91" s="100"/>
      <c r="VK91" s="100"/>
      <c r="VL91" s="100"/>
      <c r="VM91" s="100"/>
      <c r="VN91" s="100"/>
      <c r="VO91" s="100"/>
      <c r="VP91" s="100"/>
      <c r="VQ91" s="100"/>
      <c r="VR91" s="100"/>
      <c r="VS91" s="100"/>
      <c r="VT91" s="100"/>
      <c r="VU91" s="100"/>
      <c r="VV91" s="100"/>
      <c r="VW91" s="100"/>
      <c r="VX91" s="100"/>
      <c r="VY91" s="100"/>
      <c r="VZ91" s="100"/>
      <c r="WA91" s="100"/>
      <c r="WB91" s="100"/>
      <c r="WC91" s="100"/>
      <c r="WD91" s="100"/>
      <c r="WE91" s="100"/>
      <c r="WF91" s="100"/>
      <c r="WG91" s="100"/>
      <c r="WH91" s="100"/>
      <c r="WI91" s="100"/>
      <c r="WJ91" s="100"/>
      <c r="WK91" s="100"/>
      <c r="WL91" s="100"/>
      <c r="WM91" s="100"/>
      <c r="WN91" s="100"/>
      <c r="WO91" s="100"/>
      <c r="WP91" s="100"/>
      <c r="WQ91" s="100"/>
      <c r="WR91" s="100"/>
      <c r="WS91" s="100"/>
      <c r="WT91" s="100"/>
      <c r="WU91" s="100"/>
      <c r="WV91" s="100"/>
      <c r="WW91" s="100"/>
      <c r="WX91" s="100"/>
      <c r="WY91" s="100"/>
      <c r="WZ91" s="100"/>
      <c r="XA91" s="100"/>
      <c r="XB91" s="100"/>
      <c r="XC91" s="100"/>
      <c r="XD91" s="100"/>
      <c r="XE91" s="100"/>
      <c r="XF91" s="100"/>
      <c r="XG91" s="100"/>
      <c r="XH91" s="100"/>
      <c r="XI91" s="100"/>
      <c r="XJ91" s="100"/>
      <c r="XK91" s="100"/>
      <c r="XL91" s="100"/>
      <c r="XM91" s="100"/>
      <c r="XN91" s="100"/>
      <c r="XO91" s="100"/>
      <c r="XP91" s="100"/>
      <c r="XQ91" s="100"/>
      <c r="XR91" s="100"/>
      <c r="XS91" s="100"/>
      <c r="XT91" s="100"/>
      <c r="XU91" s="100"/>
      <c r="XV91" s="100"/>
      <c r="XW91" s="100"/>
      <c r="XX91" s="100"/>
      <c r="XY91" s="100"/>
      <c r="XZ91" s="100"/>
      <c r="YA91" s="100"/>
      <c r="YB91" s="100"/>
      <c r="YC91" s="100"/>
      <c r="YD91" s="100"/>
      <c r="YE91" s="100"/>
      <c r="YF91" s="100"/>
      <c r="YG91" s="100"/>
      <c r="YH91" s="100"/>
      <c r="YI91" s="100"/>
      <c r="YJ91" s="100"/>
      <c r="YK91" s="100"/>
      <c r="YL91" s="100"/>
      <c r="YM91" s="100"/>
      <c r="YN91" s="100"/>
      <c r="YO91" s="100"/>
      <c r="YP91" s="100"/>
      <c r="YQ91" s="100"/>
      <c r="YR91" s="100"/>
      <c r="YS91" s="100"/>
      <c r="YT91" s="100"/>
      <c r="YU91" s="100"/>
      <c r="YV91" s="100"/>
      <c r="YW91" s="100"/>
      <c r="YX91" s="100"/>
      <c r="YY91" s="100"/>
      <c r="YZ91" s="100"/>
      <c r="ZA91" s="100"/>
      <c r="ZB91" s="100"/>
      <c r="ZC91" s="100"/>
      <c r="ZD91" s="100"/>
      <c r="ZE91" s="100"/>
      <c r="ZF91" s="100"/>
      <c r="ZG91" s="100"/>
      <c r="ZH91" s="100"/>
      <c r="ZI91" s="100"/>
      <c r="ZJ91" s="100"/>
      <c r="ZK91" s="100"/>
      <c r="ZL91" s="100"/>
      <c r="ZM91" s="100"/>
      <c r="ZN91" s="100"/>
      <c r="ZO91" s="100"/>
      <c r="ZP91" s="100"/>
      <c r="ZQ91" s="100"/>
      <c r="ZR91" s="100"/>
      <c r="ZS91" s="100"/>
      <c r="ZT91" s="100"/>
      <c r="ZU91" s="100"/>
      <c r="ZV91" s="100"/>
      <c r="ZW91" s="100"/>
      <c r="ZX91" s="100"/>
      <c r="ZY91" s="100"/>
      <c r="ZZ91" s="100"/>
    </row>
    <row r="92" spans="1:702" ht="15.95" customHeight="1" x14ac:dyDescent="0.25">
      <c r="A92" s="92">
        <v>75380</v>
      </c>
      <c r="B92" s="92" t="s">
        <v>380</v>
      </c>
      <c r="C92" s="121" t="s">
        <v>381</v>
      </c>
      <c r="D92" s="92">
        <v>7</v>
      </c>
      <c r="E92" s="92">
        <v>3</v>
      </c>
      <c r="F92" s="92" t="s">
        <v>341</v>
      </c>
      <c r="G92" s="92">
        <v>912</v>
      </c>
      <c r="H92" s="92">
        <v>11461</v>
      </c>
      <c r="I92" s="92" t="s">
        <v>382</v>
      </c>
      <c r="J92" s="92">
        <v>3</v>
      </c>
      <c r="K92" s="92" t="s">
        <v>12</v>
      </c>
      <c r="L92" s="93">
        <v>146500</v>
      </c>
      <c r="M92" s="93">
        <v>146500</v>
      </c>
      <c r="N92" s="93">
        <v>0</v>
      </c>
      <c r="O92" s="93">
        <v>146500</v>
      </c>
      <c r="P92" s="93">
        <v>51955.11</v>
      </c>
      <c r="Q92" s="93">
        <v>-94544.89</v>
      </c>
      <c r="R92" s="94">
        <v>0.35</v>
      </c>
      <c r="S92" s="93">
        <v>0</v>
      </c>
      <c r="T92" s="93">
        <v>0</v>
      </c>
      <c r="U92" s="94">
        <v>0</v>
      </c>
      <c r="V92" s="93">
        <v>0</v>
      </c>
      <c r="W92" s="93">
        <v>0</v>
      </c>
      <c r="X92" s="94">
        <v>0</v>
      </c>
      <c r="Y92" s="93">
        <v>0</v>
      </c>
      <c r="Z92" s="93">
        <v>0</v>
      </c>
      <c r="AA92" s="94">
        <v>0</v>
      </c>
      <c r="AB92" s="93">
        <v>0</v>
      </c>
      <c r="AC92" s="93">
        <v>0</v>
      </c>
      <c r="AD92" s="94">
        <v>0</v>
      </c>
      <c r="AE92" s="93">
        <v>0</v>
      </c>
      <c r="AF92" s="93">
        <v>0</v>
      </c>
      <c r="AG92" s="94">
        <v>0</v>
      </c>
      <c r="AH92" s="93">
        <v>0</v>
      </c>
      <c r="AI92" s="93">
        <v>0</v>
      </c>
      <c r="AJ92" s="94">
        <v>0</v>
      </c>
      <c r="AK92" s="93">
        <v>0</v>
      </c>
      <c r="AL92" s="93">
        <v>0</v>
      </c>
      <c r="AM92" s="94">
        <v>0</v>
      </c>
      <c r="AN92" s="93">
        <v>0</v>
      </c>
      <c r="AO92" s="93">
        <v>0</v>
      </c>
      <c r="AP92" s="94">
        <v>0</v>
      </c>
      <c r="AQ92" s="93">
        <v>0</v>
      </c>
      <c r="AR92" s="93">
        <v>0</v>
      </c>
      <c r="AS92" s="94">
        <v>0</v>
      </c>
      <c r="AT92" s="93">
        <v>0</v>
      </c>
      <c r="AU92" s="93">
        <v>0</v>
      </c>
      <c r="AV92" s="94">
        <v>0</v>
      </c>
      <c r="AW92" s="93">
        <v>0</v>
      </c>
      <c r="AX92" s="93">
        <v>0</v>
      </c>
      <c r="AY92" s="94">
        <v>0</v>
      </c>
      <c r="AZ92" s="93">
        <v>0</v>
      </c>
      <c r="BA92" s="93">
        <v>0</v>
      </c>
      <c r="BB92" s="94">
        <v>0</v>
      </c>
      <c r="BC92" s="93">
        <v>0</v>
      </c>
      <c r="BD92" s="93">
        <v>0</v>
      </c>
      <c r="BE92" s="94">
        <v>0</v>
      </c>
      <c r="BF92" s="93">
        <v>0</v>
      </c>
      <c r="BG92" s="93">
        <v>0</v>
      </c>
      <c r="BH92" s="94">
        <v>0</v>
      </c>
      <c r="BI92" s="93">
        <v>0</v>
      </c>
      <c r="BJ92" s="93">
        <v>0</v>
      </c>
      <c r="BK92" s="94">
        <v>0</v>
      </c>
      <c r="BL92" s="93">
        <v>107500</v>
      </c>
      <c r="BM92" s="93">
        <v>47440.56</v>
      </c>
      <c r="BN92" s="94">
        <v>0.44</v>
      </c>
      <c r="BO92" s="93">
        <v>0</v>
      </c>
      <c r="BP92" s="93">
        <v>0</v>
      </c>
      <c r="BQ92" s="94">
        <v>0</v>
      </c>
      <c r="BR92" s="93">
        <v>0</v>
      </c>
      <c r="BS92" s="93">
        <v>0</v>
      </c>
      <c r="BT92" s="94">
        <v>0</v>
      </c>
      <c r="BU92" s="93">
        <v>0</v>
      </c>
      <c r="BV92" s="93">
        <v>0</v>
      </c>
      <c r="BW92" s="94">
        <v>0</v>
      </c>
      <c r="BX92" s="93">
        <v>0</v>
      </c>
      <c r="BY92" s="93">
        <v>0</v>
      </c>
      <c r="BZ92" s="94">
        <v>0</v>
      </c>
      <c r="CA92" s="93">
        <v>0</v>
      </c>
      <c r="CB92" s="93">
        <v>0</v>
      </c>
      <c r="CC92" s="94">
        <v>0</v>
      </c>
      <c r="CD92" s="93">
        <v>0</v>
      </c>
      <c r="CE92" s="93">
        <v>0</v>
      </c>
      <c r="CF92" s="94">
        <v>0</v>
      </c>
      <c r="CG92" s="93">
        <v>0</v>
      </c>
      <c r="CH92" s="93">
        <v>0</v>
      </c>
      <c r="CI92" s="94">
        <v>0</v>
      </c>
      <c r="CJ92" s="93">
        <v>0</v>
      </c>
      <c r="CK92" s="93">
        <v>0</v>
      </c>
      <c r="CL92" s="94">
        <v>0</v>
      </c>
      <c r="CM92" s="93">
        <v>39000</v>
      </c>
      <c r="CN92" s="93">
        <v>4514.55</v>
      </c>
      <c r="CO92" s="94">
        <v>0.12</v>
      </c>
      <c r="CP92" s="93"/>
      <c r="CQ92" s="93"/>
      <c r="CR92" s="93"/>
      <c r="CS92" s="93"/>
      <c r="CT92" s="93"/>
      <c r="CU92" s="93"/>
      <c r="CV92" s="93"/>
      <c r="CW92" s="93"/>
      <c r="CX92" s="93"/>
      <c r="CY92" s="93"/>
      <c r="CZ92" s="93"/>
      <c r="DA92" s="93"/>
      <c r="DB92" s="93"/>
      <c r="DC92" s="93"/>
      <c r="DD92" s="93"/>
      <c r="DE92" s="93"/>
      <c r="DF92" s="93"/>
      <c r="DG92" s="93"/>
      <c r="DH92" s="93"/>
      <c r="DI92" s="93"/>
      <c r="DJ92" s="93"/>
      <c r="DK92" s="93"/>
      <c r="DL92" s="93"/>
      <c r="DM92" s="93"/>
      <c r="DN92" s="93"/>
      <c r="DO92" s="93"/>
      <c r="DP92" s="93"/>
      <c r="DQ92" s="93"/>
      <c r="DR92" s="93"/>
      <c r="DS92" s="93"/>
      <c r="DT92" s="93"/>
      <c r="DU92" s="93"/>
      <c r="DV92" s="93"/>
      <c r="DW92" s="93"/>
      <c r="DX92" s="93"/>
      <c r="DY92" s="93"/>
      <c r="DZ92" s="93"/>
      <c r="EA92" s="93"/>
      <c r="EB92" s="93"/>
      <c r="EC92" s="93"/>
      <c r="ED92" s="93"/>
      <c r="EE92" s="93"/>
      <c r="EF92" s="93"/>
      <c r="EG92" s="93"/>
      <c r="EH92" s="93"/>
      <c r="EI92" s="93"/>
      <c r="EJ92" s="93"/>
      <c r="EK92" s="93"/>
      <c r="EL92" s="93"/>
      <c r="EM92" s="93"/>
      <c r="EN92" s="93"/>
      <c r="EO92" s="93"/>
      <c r="EP92" s="93"/>
      <c r="EQ92" s="93"/>
      <c r="ER92" s="93"/>
      <c r="ES92" s="93"/>
      <c r="ET92" s="93"/>
      <c r="EU92" s="93"/>
      <c r="EV92" s="93"/>
      <c r="EW92" s="93"/>
      <c r="EX92" s="93"/>
      <c r="EY92" s="93"/>
      <c r="EZ92" s="93"/>
      <c r="FA92" s="93"/>
      <c r="FB92" s="93"/>
      <c r="FC92" s="93"/>
      <c r="FD92" s="93"/>
      <c r="FE92" s="93"/>
      <c r="FF92" s="93"/>
      <c r="FG92" s="93"/>
      <c r="FH92" s="93"/>
      <c r="FI92" s="93"/>
      <c r="FJ92" s="93"/>
      <c r="FK92" s="93"/>
      <c r="FL92" s="93"/>
      <c r="FM92" s="93"/>
      <c r="FN92" s="93"/>
      <c r="FO92" s="93"/>
      <c r="FP92" s="93"/>
      <c r="FQ92" s="93"/>
      <c r="FR92" s="93"/>
      <c r="FS92" s="93"/>
      <c r="FT92" s="93"/>
      <c r="FU92" s="93"/>
      <c r="FV92" s="93"/>
      <c r="FW92" s="93"/>
      <c r="FX92" s="93"/>
      <c r="FY92" s="93"/>
      <c r="FZ92" s="93"/>
      <c r="GA92" s="93"/>
      <c r="GB92" s="93"/>
      <c r="GC92" s="93"/>
      <c r="GD92" s="93"/>
      <c r="GE92" s="93"/>
      <c r="GF92" s="93"/>
      <c r="GG92" s="93"/>
      <c r="GH92" s="93"/>
      <c r="GI92" s="93"/>
      <c r="GJ92" s="93"/>
      <c r="GK92" s="93"/>
      <c r="GL92" s="93"/>
      <c r="GM92" s="93"/>
      <c r="GN92" s="93"/>
      <c r="GO92" s="93"/>
      <c r="GP92" s="93"/>
      <c r="GQ92" s="93"/>
      <c r="GR92" s="93"/>
      <c r="GS92" s="93"/>
      <c r="GT92" s="93"/>
      <c r="GU92" s="93"/>
      <c r="GV92" s="93"/>
      <c r="GW92" s="93"/>
      <c r="GX92" s="93"/>
      <c r="GY92" s="93"/>
      <c r="GZ92" s="93"/>
      <c r="HA92" s="93"/>
      <c r="HB92" s="93"/>
      <c r="HC92" s="93"/>
      <c r="HD92" s="93"/>
      <c r="HE92" s="93"/>
      <c r="HF92" s="93"/>
      <c r="HG92" s="93"/>
      <c r="HH92" s="93"/>
      <c r="HI92" s="93"/>
      <c r="HJ92" s="93"/>
      <c r="HK92" s="93"/>
      <c r="HL92" s="93"/>
      <c r="HM92" s="93"/>
      <c r="HN92" s="93"/>
      <c r="HO92" s="93"/>
      <c r="HP92" s="93"/>
      <c r="HQ92" s="93"/>
      <c r="HR92" s="93"/>
      <c r="HS92" s="93"/>
      <c r="HT92" s="93"/>
      <c r="HU92" s="93"/>
      <c r="HV92" s="93"/>
      <c r="HW92" s="93"/>
      <c r="HX92" s="93"/>
      <c r="HY92" s="93"/>
      <c r="HZ92" s="93"/>
      <c r="IA92" s="93"/>
      <c r="IB92" s="93"/>
      <c r="IC92" s="93"/>
      <c r="ID92" s="93"/>
      <c r="IE92" s="93"/>
      <c r="IF92" s="93"/>
      <c r="IG92" s="93"/>
      <c r="IH92" s="93"/>
      <c r="II92" s="93"/>
      <c r="IJ92" s="93"/>
      <c r="IK92" s="93"/>
      <c r="IL92" s="93"/>
      <c r="IM92" s="93"/>
      <c r="IN92" s="93"/>
      <c r="IO92" s="93"/>
      <c r="IP92" s="93"/>
      <c r="IQ92" s="93"/>
      <c r="IR92" s="93"/>
      <c r="IS92" s="93"/>
      <c r="IT92" s="93"/>
      <c r="IU92" s="93"/>
      <c r="IV92" s="93"/>
      <c r="IW92" s="93"/>
      <c r="IX92" s="93"/>
      <c r="IY92" s="93"/>
      <c r="IZ92" s="93"/>
      <c r="JA92" s="93"/>
      <c r="JB92" s="93"/>
      <c r="JC92" s="93"/>
      <c r="JD92" s="93"/>
      <c r="JE92" s="93"/>
      <c r="JF92" s="93"/>
      <c r="JG92" s="93"/>
      <c r="JH92" s="93"/>
      <c r="JI92" s="93"/>
      <c r="JJ92" s="93"/>
      <c r="JK92" s="93"/>
      <c r="JL92" s="93"/>
      <c r="JM92" s="93"/>
      <c r="JN92" s="93"/>
      <c r="JO92" s="93"/>
      <c r="JP92" s="93"/>
      <c r="JQ92" s="93"/>
      <c r="JR92" s="93"/>
      <c r="JS92" s="93"/>
      <c r="JT92" s="93"/>
      <c r="JU92" s="93"/>
      <c r="JV92" s="93"/>
      <c r="JW92" s="93"/>
      <c r="JX92" s="93"/>
      <c r="JY92" s="93"/>
      <c r="JZ92" s="93"/>
      <c r="KA92" s="93"/>
      <c r="KB92" s="93"/>
      <c r="KC92" s="93"/>
      <c r="KD92" s="93"/>
      <c r="KE92" s="93"/>
      <c r="KF92" s="93"/>
      <c r="KG92" s="93"/>
      <c r="KH92" s="93"/>
      <c r="KI92" s="93"/>
      <c r="KJ92" s="93"/>
      <c r="KK92" s="93"/>
      <c r="KL92" s="93"/>
      <c r="KM92" s="93"/>
      <c r="KN92" s="93"/>
      <c r="KO92" s="93"/>
      <c r="KP92" s="93"/>
      <c r="KQ92" s="93"/>
      <c r="KR92" s="93"/>
      <c r="KS92" s="93"/>
      <c r="KT92" s="93"/>
      <c r="KU92" s="93"/>
      <c r="KV92" s="93"/>
      <c r="KW92" s="93"/>
      <c r="KX92" s="93"/>
      <c r="KY92" s="93"/>
      <c r="KZ92" s="93"/>
      <c r="LA92" s="93"/>
      <c r="LB92" s="93"/>
      <c r="LC92" s="93"/>
      <c r="LD92" s="93"/>
      <c r="LE92" s="93"/>
      <c r="LF92" s="93"/>
      <c r="LG92" s="93"/>
      <c r="LH92" s="93"/>
      <c r="LI92" s="93"/>
      <c r="LJ92" s="93"/>
      <c r="LK92" s="93"/>
      <c r="LL92" s="93"/>
      <c r="LM92" s="93"/>
      <c r="LN92" s="93"/>
      <c r="LO92" s="93"/>
      <c r="LP92" s="93"/>
      <c r="LQ92" s="93"/>
      <c r="LR92" s="93"/>
      <c r="LS92" s="93"/>
      <c r="LT92" s="93"/>
      <c r="LU92" s="93"/>
      <c r="LV92" s="93"/>
      <c r="LW92" s="93"/>
      <c r="LX92" s="93"/>
      <c r="LY92" s="93"/>
      <c r="LZ92" s="93"/>
      <c r="MA92" s="93"/>
      <c r="MB92" s="93"/>
      <c r="MC92" s="93"/>
      <c r="MD92" s="93"/>
      <c r="ME92" s="93"/>
      <c r="MF92" s="93"/>
      <c r="MG92" s="93"/>
      <c r="MH92" s="93"/>
      <c r="MI92" s="93"/>
      <c r="MJ92" s="93"/>
      <c r="MK92" s="93"/>
      <c r="ML92" s="93"/>
      <c r="MM92" s="93"/>
      <c r="MN92" s="93"/>
      <c r="MO92" s="93"/>
      <c r="MP92" s="93"/>
      <c r="MQ92" s="93"/>
      <c r="MR92" s="93"/>
      <c r="MS92" s="93"/>
      <c r="MT92" s="93"/>
      <c r="MU92" s="93"/>
      <c r="MV92" s="93"/>
      <c r="MW92" s="93"/>
      <c r="MX92" s="93"/>
      <c r="MY92" s="93"/>
      <c r="MZ92" s="93"/>
      <c r="NA92" s="93"/>
      <c r="NB92" s="93"/>
      <c r="NC92" s="93"/>
      <c r="ND92" s="93"/>
      <c r="NE92" s="93"/>
      <c r="NF92" s="93"/>
      <c r="NG92" s="93"/>
      <c r="NH92" s="93"/>
      <c r="NI92" s="93"/>
      <c r="NJ92" s="93"/>
      <c r="NK92" s="93"/>
      <c r="NL92" s="93"/>
      <c r="NM92" s="93"/>
      <c r="NN92" s="93"/>
      <c r="NO92" s="93"/>
      <c r="NP92" s="93"/>
      <c r="NQ92" s="93"/>
      <c r="NR92" s="93"/>
      <c r="NS92" s="93"/>
      <c r="NT92" s="93"/>
      <c r="NU92" s="93"/>
      <c r="NV92" s="93"/>
      <c r="NW92" s="93"/>
      <c r="NX92" s="93"/>
      <c r="NY92" s="93"/>
      <c r="NZ92" s="93"/>
      <c r="OA92" s="93"/>
      <c r="OB92" s="93"/>
      <c r="OC92" s="93"/>
      <c r="OD92" s="93"/>
      <c r="OE92" s="93"/>
      <c r="OF92" s="93"/>
      <c r="OG92" s="93"/>
      <c r="OH92" s="93"/>
      <c r="OI92" s="93"/>
      <c r="OJ92" s="93"/>
      <c r="OK92" s="93"/>
      <c r="OL92" s="93"/>
      <c r="OM92" s="93"/>
      <c r="ON92" s="93"/>
      <c r="OO92" s="93"/>
      <c r="OP92" s="93"/>
      <c r="OQ92" s="93"/>
      <c r="OR92" s="93"/>
      <c r="OS92" s="93"/>
      <c r="OT92" s="93"/>
      <c r="OU92" s="93"/>
      <c r="OV92" s="93"/>
      <c r="OW92" s="93"/>
      <c r="OX92" s="93"/>
      <c r="OY92" s="93"/>
      <c r="OZ92" s="93"/>
      <c r="PA92" s="93"/>
      <c r="PB92" s="93"/>
      <c r="PC92" s="93"/>
      <c r="PD92" s="93"/>
      <c r="PE92" s="93"/>
      <c r="PF92" s="93"/>
      <c r="PG92" s="93"/>
      <c r="PH92" s="93"/>
      <c r="PI92" s="93"/>
      <c r="PJ92" s="93"/>
      <c r="PK92" s="93"/>
      <c r="PL92" s="93"/>
      <c r="PM92" s="93"/>
      <c r="PN92" s="93"/>
      <c r="PO92" s="93"/>
      <c r="PP92" s="93"/>
      <c r="PQ92" s="93"/>
      <c r="PR92" s="93"/>
      <c r="PS92" s="93"/>
      <c r="PT92" s="93"/>
      <c r="PU92" s="93"/>
      <c r="PV92" s="93"/>
      <c r="PW92" s="93"/>
      <c r="PX92" s="93"/>
      <c r="PY92" s="93"/>
      <c r="PZ92" s="93"/>
      <c r="QA92" s="93"/>
      <c r="QB92" s="93"/>
      <c r="QC92" s="93"/>
      <c r="QD92" s="93"/>
      <c r="QE92" s="93"/>
      <c r="QF92" s="93"/>
      <c r="QG92" s="93"/>
      <c r="QH92" s="93"/>
      <c r="QI92" s="93"/>
      <c r="QJ92" s="93"/>
      <c r="QK92" s="93"/>
      <c r="QL92" s="93"/>
      <c r="QM92" s="93"/>
      <c r="QN92" s="93"/>
      <c r="QO92" s="93"/>
      <c r="QP92" s="93"/>
      <c r="QQ92" s="93"/>
      <c r="QR92" s="93"/>
      <c r="QS92" s="93"/>
      <c r="QT92" s="93"/>
      <c r="QU92" s="93"/>
      <c r="QV92" s="93"/>
      <c r="QW92" s="93"/>
      <c r="QX92" s="93"/>
      <c r="QY92" s="93"/>
      <c r="QZ92" s="93"/>
      <c r="RA92" s="93"/>
      <c r="RB92" s="93"/>
      <c r="RC92" s="93"/>
      <c r="RD92" s="93"/>
      <c r="RE92" s="93"/>
      <c r="RF92" s="93"/>
      <c r="RG92" s="93"/>
      <c r="RH92" s="93"/>
      <c r="RI92" s="93"/>
      <c r="RJ92" s="93"/>
      <c r="RK92" s="93"/>
      <c r="RL92" s="93"/>
      <c r="RM92" s="93"/>
      <c r="RN92" s="93"/>
      <c r="RO92" s="93"/>
      <c r="RP92" s="93"/>
      <c r="RQ92" s="93"/>
      <c r="RR92" s="93"/>
      <c r="RS92" s="93"/>
      <c r="RT92" s="93"/>
      <c r="RU92" s="93"/>
      <c r="RV92" s="93"/>
      <c r="RW92" s="93"/>
      <c r="RX92" s="93"/>
      <c r="RY92" s="93"/>
      <c r="RZ92" s="93"/>
      <c r="SA92" s="93"/>
      <c r="SB92" s="93"/>
      <c r="SC92" s="93"/>
      <c r="SD92" s="93"/>
      <c r="SE92" s="93"/>
      <c r="SF92" s="93"/>
      <c r="SG92" s="93"/>
      <c r="SH92" s="93"/>
      <c r="SI92" s="93"/>
      <c r="SJ92" s="93"/>
      <c r="SK92" s="93"/>
      <c r="SL92" s="93"/>
      <c r="SM92" s="93"/>
      <c r="SN92" s="93"/>
      <c r="SO92" s="93"/>
      <c r="SP92" s="93"/>
      <c r="SQ92" s="93"/>
      <c r="SR92" s="93"/>
      <c r="SS92" s="93"/>
      <c r="ST92" s="93"/>
      <c r="SU92" s="93"/>
      <c r="SV92" s="93"/>
      <c r="SW92" s="93"/>
      <c r="SX92" s="93"/>
      <c r="SY92" s="93"/>
      <c r="SZ92" s="93"/>
      <c r="TA92" s="93"/>
      <c r="TB92" s="93"/>
      <c r="TC92" s="93"/>
      <c r="TD92" s="93"/>
      <c r="TE92" s="93"/>
      <c r="TF92" s="93"/>
      <c r="TG92" s="93"/>
      <c r="TH92" s="93"/>
      <c r="TI92" s="93"/>
      <c r="TJ92" s="93"/>
      <c r="TK92" s="93"/>
      <c r="TL92" s="93"/>
      <c r="TM92" s="93"/>
      <c r="TN92" s="93"/>
      <c r="TO92" s="93"/>
      <c r="TP92" s="93"/>
      <c r="TQ92" s="93"/>
      <c r="TR92" s="93"/>
      <c r="TS92" s="93"/>
      <c r="TT92" s="93"/>
      <c r="TU92" s="93"/>
      <c r="TV92" s="93"/>
      <c r="TW92" s="93"/>
      <c r="TX92" s="93"/>
      <c r="TY92" s="93"/>
      <c r="TZ92" s="93"/>
      <c r="UA92" s="93"/>
      <c r="UB92" s="93"/>
      <c r="UC92" s="93"/>
      <c r="UD92" s="93"/>
      <c r="UE92" s="93"/>
      <c r="UF92" s="93"/>
      <c r="UG92" s="93"/>
      <c r="UH92" s="93"/>
      <c r="UI92" s="93"/>
      <c r="UJ92" s="93"/>
      <c r="UK92" s="93"/>
      <c r="UL92" s="93"/>
      <c r="UM92" s="93"/>
      <c r="UN92" s="93"/>
      <c r="UO92" s="93"/>
      <c r="UP92" s="93"/>
      <c r="UQ92" s="93"/>
      <c r="UR92" s="93"/>
      <c r="US92" s="93"/>
      <c r="UT92" s="93"/>
      <c r="UU92" s="93"/>
      <c r="UV92" s="93"/>
      <c r="UW92" s="93"/>
      <c r="UX92" s="93"/>
      <c r="UY92" s="93"/>
      <c r="UZ92" s="93"/>
      <c r="VA92" s="93"/>
      <c r="VB92" s="93"/>
      <c r="VC92" s="93"/>
      <c r="VD92" s="93"/>
      <c r="VE92" s="93"/>
      <c r="VF92" s="93"/>
      <c r="VG92" s="93"/>
      <c r="VH92" s="93"/>
      <c r="VI92" s="93"/>
      <c r="VJ92" s="93"/>
      <c r="VK92" s="93"/>
      <c r="VL92" s="93"/>
      <c r="VM92" s="93"/>
      <c r="VN92" s="93"/>
      <c r="VO92" s="93"/>
      <c r="VP92" s="93"/>
      <c r="VQ92" s="93"/>
      <c r="VR92" s="93"/>
      <c r="VS92" s="93"/>
      <c r="VT92" s="93"/>
      <c r="VU92" s="93"/>
      <c r="VV92" s="93"/>
      <c r="VW92" s="93"/>
      <c r="VX92" s="93"/>
      <c r="VY92" s="93"/>
      <c r="VZ92" s="93"/>
      <c r="WA92" s="93"/>
      <c r="WB92" s="93"/>
      <c r="WC92" s="93"/>
      <c r="WD92" s="93"/>
      <c r="WE92" s="93"/>
      <c r="WF92" s="93"/>
      <c r="WG92" s="93"/>
      <c r="WH92" s="93"/>
      <c r="WI92" s="93"/>
      <c r="WJ92" s="93"/>
      <c r="WK92" s="93"/>
      <c r="WL92" s="93"/>
      <c r="WM92" s="93"/>
      <c r="WN92" s="93"/>
      <c r="WO92" s="93"/>
      <c r="WP92" s="93"/>
      <c r="WQ92" s="93"/>
      <c r="WR92" s="93"/>
      <c r="WS92" s="93"/>
      <c r="WT92" s="93"/>
      <c r="WU92" s="93"/>
      <c r="WV92" s="93"/>
      <c r="WW92" s="93"/>
      <c r="WX92" s="93"/>
      <c r="WY92" s="93"/>
      <c r="WZ92" s="93"/>
      <c r="XA92" s="93"/>
      <c r="XB92" s="93"/>
      <c r="XC92" s="93"/>
      <c r="XD92" s="93"/>
      <c r="XE92" s="93"/>
      <c r="XF92" s="93"/>
      <c r="XG92" s="93"/>
      <c r="XH92" s="93"/>
      <c r="XI92" s="93"/>
      <c r="XJ92" s="93"/>
      <c r="XK92" s="93"/>
      <c r="XL92" s="93"/>
      <c r="XM92" s="93"/>
      <c r="XN92" s="93"/>
      <c r="XO92" s="93"/>
      <c r="XP92" s="93"/>
      <c r="XQ92" s="93"/>
      <c r="XR92" s="93"/>
      <c r="XS92" s="93"/>
      <c r="XT92" s="93"/>
      <c r="XU92" s="93"/>
      <c r="XV92" s="93"/>
      <c r="XW92" s="93"/>
      <c r="XX92" s="93"/>
      <c r="XY92" s="93"/>
      <c r="XZ92" s="93"/>
      <c r="YA92" s="93"/>
      <c r="YB92" s="93"/>
      <c r="YC92" s="93"/>
      <c r="YD92" s="93"/>
      <c r="YE92" s="93"/>
      <c r="YF92" s="93"/>
      <c r="YG92" s="93"/>
      <c r="YH92" s="93"/>
      <c r="YI92" s="93"/>
      <c r="YJ92" s="93"/>
      <c r="YK92" s="93"/>
      <c r="YL92" s="93"/>
      <c r="YM92" s="93"/>
      <c r="YN92" s="93"/>
      <c r="YO92" s="93"/>
      <c r="YP92" s="93"/>
      <c r="YQ92" s="93"/>
      <c r="YR92" s="93"/>
      <c r="YS92" s="93"/>
      <c r="YT92" s="93"/>
      <c r="YU92" s="93"/>
      <c r="YV92" s="93"/>
      <c r="YW92" s="93"/>
      <c r="YX92" s="93"/>
      <c r="YY92" s="93"/>
      <c r="YZ92" s="93"/>
      <c r="ZA92" s="93"/>
      <c r="ZB92" s="93"/>
      <c r="ZC92" s="93"/>
      <c r="ZD92" s="93"/>
      <c r="ZE92" s="93"/>
      <c r="ZF92" s="93"/>
      <c r="ZG92" s="93"/>
      <c r="ZH92" s="93"/>
      <c r="ZI92" s="93"/>
      <c r="ZJ92" s="93"/>
      <c r="ZK92" s="93"/>
      <c r="ZL92" s="93"/>
      <c r="ZM92" s="93"/>
      <c r="ZN92" s="93"/>
      <c r="ZO92" s="93"/>
      <c r="ZP92" s="93"/>
      <c r="ZQ92" s="93"/>
      <c r="ZR92" s="93"/>
      <c r="ZS92" s="93"/>
      <c r="ZT92" s="93"/>
      <c r="ZU92" s="93"/>
      <c r="ZV92" s="93"/>
      <c r="ZW92" s="93"/>
      <c r="ZX92" s="93"/>
      <c r="ZY92" s="93"/>
      <c r="ZZ92" s="93"/>
    </row>
    <row r="93" spans="1:702" s="126" customFormat="1" ht="15.95" customHeight="1" x14ac:dyDescent="0.25">
      <c r="A93" s="122">
        <v>75385</v>
      </c>
      <c r="B93" s="122" t="s">
        <v>380</v>
      </c>
      <c r="C93" s="123" t="s">
        <v>381</v>
      </c>
      <c r="D93" s="122">
        <v>7</v>
      </c>
      <c r="E93" s="122">
        <v>3</v>
      </c>
      <c r="F93" s="122" t="s">
        <v>341</v>
      </c>
      <c r="G93" s="122">
        <v>912</v>
      </c>
      <c r="H93" s="122">
        <v>11461</v>
      </c>
      <c r="I93" s="122" t="s">
        <v>382</v>
      </c>
      <c r="J93" s="122">
        <v>32</v>
      </c>
      <c r="K93" s="122" t="s">
        <v>25</v>
      </c>
      <c r="L93" s="124">
        <v>146500</v>
      </c>
      <c r="M93" s="124">
        <v>146500</v>
      </c>
      <c r="N93" s="124">
        <v>0</v>
      </c>
      <c r="O93" s="124">
        <v>146500</v>
      </c>
      <c r="P93" s="124">
        <v>51955.11</v>
      </c>
      <c r="Q93" s="124">
        <v>-94544.89</v>
      </c>
      <c r="R93" s="125">
        <v>0.35</v>
      </c>
      <c r="S93" s="124">
        <v>0</v>
      </c>
      <c r="T93" s="124">
        <v>0</v>
      </c>
      <c r="U93" s="125">
        <v>0</v>
      </c>
      <c r="V93" s="124">
        <v>0</v>
      </c>
      <c r="W93" s="124">
        <v>0</v>
      </c>
      <c r="X93" s="125">
        <v>0</v>
      </c>
      <c r="Y93" s="124">
        <v>0</v>
      </c>
      <c r="Z93" s="124">
        <v>0</v>
      </c>
      <c r="AA93" s="125">
        <v>0</v>
      </c>
      <c r="AB93" s="124">
        <v>0</v>
      </c>
      <c r="AC93" s="124">
        <v>0</v>
      </c>
      <c r="AD93" s="125">
        <v>0</v>
      </c>
      <c r="AE93" s="124">
        <v>0</v>
      </c>
      <c r="AF93" s="124">
        <v>0</v>
      </c>
      <c r="AG93" s="125">
        <v>0</v>
      </c>
      <c r="AH93" s="124">
        <v>0</v>
      </c>
      <c r="AI93" s="124">
        <v>0</v>
      </c>
      <c r="AJ93" s="125">
        <v>0</v>
      </c>
      <c r="AK93" s="124">
        <v>0</v>
      </c>
      <c r="AL93" s="124">
        <v>0</v>
      </c>
      <c r="AM93" s="125">
        <v>0</v>
      </c>
      <c r="AN93" s="124">
        <v>0</v>
      </c>
      <c r="AO93" s="124">
        <v>0</v>
      </c>
      <c r="AP93" s="125">
        <v>0</v>
      </c>
      <c r="AQ93" s="124">
        <v>0</v>
      </c>
      <c r="AR93" s="124">
        <v>0</v>
      </c>
      <c r="AS93" s="125">
        <v>0</v>
      </c>
      <c r="AT93" s="124">
        <v>0</v>
      </c>
      <c r="AU93" s="124">
        <v>0</v>
      </c>
      <c r="AV93" s="125">
        <v>0</v>
      </c>
      <c r="AW93" s="124">
        <v>0</v>
      </c>
      <c r="AX93" s="124">
        <v>0</v>
      </c>
      <c r="AY93" s="125">
        <v>0</v>
      </c>
      <c r="AZ93" s="124">
        <v>0</v>
      </c>
      <c r="BA93" s="124">
        <v>0</v>
      </c>
      <c r="BB93" s="125">
        <v>0</v>
      </c>
      <c r="BC93" s="124">
        <v>0</v>
      </c>
      <c r="BD93" s="124">
        <v>0</v>
      </c>
      <c r="BE93" s="125">
        <v>0</v>
      </c>
      <c r="BF93" s="124">
        <v>0</v>
      </c>
      <c r="BG93" s="124">
        <v>0</v>
      </c>
      <c r="BH93" s="125">
        <v>0</v>
      </c>
      <c r="BI93" s="124">
        <v>0</v>
      </c>
      <c r="BJ93" s="124">
        <v>0</v>
      </c>
      <c r="BK93" s="125">
        <v>0</v>
      </c>
      <c r="BL93" s="124">
        <v>107500</v>
      </c>
      <c r="BM93" s="124">
        <v>47440.56</v>
      </c>
      <c r="BN93" s="125">
        <v>0.44</v>
      </c>
      <c r="BO93" s="124">
        <v>0</v>
      </c>
      <c r="BP93" s="124">
        <v>0</v>
      </c>
      <c r="BQ93" s="125">
        <v>0</v>
      </c>
      <c r="BR93" s="124">
        <v>0</v>
      </c>
      <c r="BS93" s="124">
        <v>0</v>
      </c>
      <c r="BT93" s="125">
        <v>0</v>
      </c>
      <c r="BU93" s="124">
        <v>0</v>
      </c>
      <c r="BV93" s="124">
        <v>0</v>
      </c>
      <c r="BW93" s="125">
        <v>0</v>
      </c>
      <c r="BX93" s="124">
        <v>0</v>
      </c>
      <c r="BY93" s="124">
        <v>0</v>
      </c>
      <c r="BZ93" s="125">
        <v>0</v>
      </c>
      <c r="CA93" s="124">
        <v>0</v>
      </c>
      <c r="CB93" s="124">
        <v>0</v>
      </c>
      <c r="CC93" s="125">
        <v>0</v>
      </c>
      <c r="CD93" s="124">
        <v>0</v>
      </c>
      <c r="CE93" s="124">
        <v>0</v>
      </c>
      <c r="CF93" s="125">
        <v>0</v>
      </c>
      <c r="CG93" s="124">
        <v>0</v>
      </c>
      <c r="CH93" s="124">
        <v>0</v>
      </c>
      <c r="CI93" s="125">
        <v>0</v>
      </c>
      <c r="CJ93" s="124">
        <v>0</v>
      </c>
      <c r="CK93" s="124">
        <v>0</v>
      </c>
      <c r="CL93" s="125">
        <v>0</v>
      </c>
      <c r="CM93" s="124">
        <v>39000</v>
      </c>
      <c r="CN93" s="124">
        <v>4514.55</v>
      </c>
      <c r="CO93" s="125">
        <v>0.12</v>
      </c>
      <c r="CP93" s="124"/>
      <c r="CQ93" s="124"/>
      <c r="CR93" s="124"/>
      <c r="CS93" s="124"/>
      <c r="CT93" s="124"/>
      <c r="CU93" s="124"/>
      <c r="CV93" s="124"/>
      <c r="CW93" s="124"/>
      <c r="CX93" s="124"/>
      <c r="CY93" s="124"/>
      <c r="CZ93" s="124"/>
      <c r="DA93" s="124"/>
      <c r="DB93" s="124"/>
      <c r="DC93" s="124"/>
      <c r="DD93" s="124"/>
      <c r="DE93" s="124"/>
      <c r="DF93" s="124"/>
      <c r="DG93" s="124"/>
      <c r="DH93" s="124"/>
      <c r="DI93" s="124"/>
      <c r="DJ93" s="124"/>
      <c r="DK93" s="124"/>
      <c r="DL93" s="124"/>
      <c r="DM93" s="124"/>
      <c r="DN93" s="124"/>
      <c r="DO93" s="124"/>
      <c r="DP93" s="124"/>
      <c r="DQ93" s="124"/>
      <c r="DR93" s="124"/>
      <c r="DS93" s="124"/>
      <c r="DT93" s="124"/>
      <c r="DU93" s="124"/>
      <c r="DV93" s="124"/>
      <c r="DW93" s="124"/>
      <c r="DX93" s="124"/>
      <c r="DY93" s="124"/>
      <c r="DZ93" s="124"/>
      <c r="EA93" s="124"/>
      <c r="EB93" s="124"/>
      <c r="EC93" s="124"/>
      <c r="ED93" s="124"/>
      <c r="EE93" s="124"/>
      <c r="EF93" s="124"/>
      <c r="EG93" s="124"/>
      <c r="EH93" s="124"/>
      <c r="EI93" s="124"/>
      <c r="EJ93" s="124"/>
      <c r="EK93" s="124"/>
      <c r="EL93" s="124"/>
      <c r="EM93" s="124"/>
      <c r="EN93" s="124"/>
      <c r="EO93" s="124"/>
      <c r="EP93" s="124"/>
      <c r="EQ93" s="124"/>
      <c r="ER93" s="124"/>
      <c r="ES93" s="124"/>
      <c r="ET93" s="124"/>
      <c r="EU93" s="124"/>
      <c r="EV93" s="124"/>
      <c r="EW93" s="124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4"/>
      <c r="FI93" s="124"/>
      <c r="FJ93" s="124"/>
      <c r="FK93" s="124"/>
      <c r="FL93" s="124"/>
      <c r="FM93" s="124"/>
      <c r="FN93" s="124"/>
      <c r="FO93" s="124"/>
      <c r="FP93" s="124"/>
      <c r="FQ93" s="124"/>
      <c r="FR93" s="124"/>
      <c r="FS93" s="124"/>
      <c r="FT93" s="124"/>
      <c r="FU93" s="124"/>
      <c r="FV93" s="124"/>
      <c r="FW93" s="124"/>
      <c r="FX93" s="124"/>
      <c r="FY93" s="124"/>
      <c r="FZ93" s="124"/>
      <c r="GA93" s="124"/>
      <c r="GB93" s="124"/>
      <c r="GC93" s="124"/>
      <c r="GD93" s="124"/>
      <c r="GE93" s="124"/>
      <c r="GF93" s="124"/>
      <c r="GG93" s="124"/>
      <c r="GH93" s="124"/>
      <c r="GI93" s="124"/>
      <c r="GJ93" s="124"/>
      <c r="GK93" s="124"/>
      <c r="GL93" s="124"/>
      <c r="GM93" s="124"/>
      <c r="GN93" s="124"/>
      <c r="GO93" s="124"/>
      <c r="GP93" s="124"/>
      <c r="GQ93" s="124"/>
      <c r="GR93" s="124"/>
      <c r="GS93" s="124"/>
      <c r="GT93" s="124"/>
      <c r="GU93" s="124"/>
      <c r="GV93" s="124"/>
      <c r="GW93" s="124"/>
      <c r="GX93" s="124"/>
      <c r="GY93" s="124"/>
      <c r="GZ93" s="124"/>
      <c r="HA93" s="124"/>
      <c r="HB93" s="124"/>
      <c r="HC93" s="124"/>
      <c r="HD93" s="124"/>
      <c r="HE93" s="124"/>
      <c r="HF93" s="124"/>
      <c r="HG93" s="124"/>
      <c r="HH93" s="124"/>
      <c r="HI93" s="124"/>
      <c r="HJ93" s="124"/>
      <c r="HK93" s="124"/>
      <c r="HL93" s="124"/>
      <c r="HM93" s="124"/>
      <c r="HN93" s="124"/>
      <c r="HO93" s="124"/>
      <c r="HP93" s="124"/>
      <c r="HQ93" s="124"/>
      <c r="HR93" s="124"/>
      <c r="HS93" s="124"/>
      <c r="HT93" s="124"/>
      <c r="HU93" s="124"/>
      <c r="HV93" s="124"/>
      <c r="HW93" s="124"/>
      <c r="HX93" s="124"/>
      <c r="HY93" s="124"/>
      <c r="HZ93" s="124"/>
      <c r="IA93" s="124"/>
      <c r="IB93" s="124"/>
      <c r="IC93" s="124"/>
      <c r="ID93" s="124"/>
      <c r="IE93" s="124"/>
      <c r="IF93" s="124"/>
      <c r="IG93" s="124"/>
      <c r="IH93" s="124"/>
      <c r="II93" s="124"/>
      <c r="IJ93" s="124"/>
      <c r="IK93" s="124"/>
      <c r="IL93" s="124"/>
      <c r="IM93" s="124"/>
      <c r="IN93" s="124"/>
      <c r="IO93" s="124"/>
      <c r="IP93" s="124"/>
      <c r="IQ93" s="124"/>
      <c r="IR93" s="124"/>
      <c r="IS93" s="124"/>
      <c r="IT93" s="124"/>
      <c r="IU93" s="124"/>
      <c r="IV93" s="124"/>
      <c r="IW93" s="124"/>
      <c r="IX93" s="124"/>
      <c r="IY93" s="124"/>
      <c r="IZ93" s="124"/>
      <c r="JA93" s="124"/>
      <c r="JB93" s="124"/>
      <c r="JC93" s="124"/>
      <c r="JD93" s="124"/>
      <c r="JE93" s="124"/>
      <c r="JF93" s="124"/>
      <c r="JG93" s="124"/>
      <c r="JH93" s="124"/>
      <c r="JI93" s="124"/>
      <c r="JJ93" s="124"/>
      <c r="JK93" s="124"/>
      <c r="JL93" s="124"/>
      <c r="JM93" s="124"/>
      <c r="JN93" s="124"/>
      <c r="JO93" s="124"/>
      <c r="JP93" s="124"/>
      <c r="JQ93" s="124"/>
      <c r="JR93" s="124"/>
      <c r="JS93" s="124"/>
      <c r="JT93" s="124"/>
      <c r="JU93" s="124"/>
      <c r="JV93" s="124"/>
      <c r="JW93" s="124"/>
      <c r="JX93" s="124"/>
      <c r="JY93" s="124"/>
      <c r="JZ93" s="124"/>
      <c r="KA93" s="124"/>
      <c r="KB93" s="124"/>
      <c r="KC93" s="124"/>
      <c r="KD93" s="124"/>
      <c r="KE93" s="124"/>
      <c r="KF93" s="124"/>
      <c r="KG93" s="124"/>
      <c r="KH93" s="124"/>
      <c r="KI93" s="124"/>
      <c r="KJ93" s="124"/>
      <c r="KK93" s="124"/>
      <c r="KL93" s="124"/>
      <c r="KM93" s="124"/>
      <c r="KN93" s="124"/>
      <c r="KO93" s="124"/>
      <c r="KP93" s="124"/>
      <c r="KQ93" s="124"/>
      <c r="KR93" s="124"/>
      <c r="KS93" s="124"/>
      <c r="KT93" s="124"/>
      <c r="KU93" s="124"/>
      <c r="KV93" s="124"/>
      <c r="KW93" s="124"/>
      <c r="KX93" s="124"/>
      <c r="KY93" s="124"/>
      <c r="KZ93" s="124"/>
      <c r="LA93" s="124"/>
      <c r="LB93" s="124"/>
      <c r="LC93" s="124"/>
      <c r="LD93" s="124"/>
      <c r="LE93" s="124"/>
      <c r="LF93" s="124"/>
      <c r="LG93" s="124"/>
      <c r="LH93" s="124"/>
      <c r="LI93" s="124"/>
      <c r="LJ93" s="124"/>
      <c r="LK93" s="124"/>
      <c r="LL93" s="124"/>
      <c r="LM93" s="124"/>
      <c r="LN93" s="124"/>
      <c r="LO93" s="124"/>
      <c r="LP93" s="124"/>
      <c r="LQ93" s="124"/>
      <c r="LR93" s="124"/>
      <c r="LS93" s="124"/>
      <c r="LT93" s="124"/>
      <c r="LU93" s="124"/>
      <c r="LV93" s="124"/>
      <c r="LW93" s="124"/>
      <c r="LX93" s="124"/>
      <c r="LY93" s="124"/>
      <c r="LZ93" s="124"/>
      <c r="MA93" s="124"/>
      <c r="MB93" s="124"/>
      <c r="MC93" s="124"/>
      <c r="MD93" s="124"/>
      <c r="ME93" s="124"/>
      <c r="MF93" s="124"/>
      <c r="MG93" s="124"/>
      <c r="MH93" s="124"/>
      <c r="MI93" s="124"/>
      <c r="MJ93" s="124"/>
      <c r="MK93" s="124"/>
      <c r="ML93" s="124"/>
      <c r="MM93" s="124"/>
      <c r="MN93" s="124"/>
      <c r="MO93" s="124"/>
      <c r="MP93" s="124"/>
      <c r="MQ93" s="124"/>
      <c r="MR93" s="124"/>
      <c r="MS93" s="124"/>
      <c r="MT93" s="124"/>
      <c r="MU93" s="124"/>
      <c r="MV93" s="124"/>
      <c r="MW93" s="124"/>
      <c r="MX93" s="124"/>
      <c r="MY93" s="124"/>
      <c r="MZ93" s="124"/>
      <c r="NA93" s="124"/>
      <c r="NB93" s="124"/>
      <c r="NC93" s="124"/>
      <c r="ND93" s="124"/>
      <c r="NE93" s="124"/>
      <c r="NF93" s="124"/>
      <c r="NG93" s="124"/>
      <c r="NH93" s="124"/>
      <c r="NI93" s="124"/>
      <c r="NJ93" s="124"/>
      <c r="NK93" s="124"/>
      <c r="NL93" s="124"/>
      <c r="NM93" s="124"/>
      <c r="NN93" s="124"/>
      <c r="NO93" s="124"/>
      <c r="NP93" s="124"/>
      <c r="NQ93" s="124"/>
      <c r="NR93" s="124"/>
      <c r="NS93" s="124"/>
      <c r="NT93" s="124"/>
      <c r="NU93" s="124"/>
      <c r="NV93" s="124"/>
      <c r="NW93" s="124"/>
      <c r="NX93" s="124"/>
      <c r="NY93" s="124"/>
      <c r="NZ93" s="124"/>
      <c r="OA93" s="124"/>
      <c r="OB93" s="124"/>
      <c r="OC93" s="124"/>
      <c r="OD93" s="124"/>
      <c r="OE93" s="124"/>
      <c r="OF93" s="124"/>
      <c r="OG93" s="124"/>
      <c r="OH93" s="124"/>
      <c r="OI93" s="124"/>
      <c r="OJ93" s="124"/>
      <c r="OK93" s="124"/>
      <c r="OL93" s="124"/>
      <c r="OM93" s="124"/>
      <c r="ON93" s="124"/>
      <c r="OO93" s="124"/>
      <c r="OP93" s="124"/>
      <c r="OQ93" s="124"/>
      <c r="OR93" s="124"/>
      <c r="OS93" s="124"/>
      <c r="OT93" s="124"/>
      <c r="OU93" s="124"/>
      <c r="OV93" s="124"/>
      <c r="OW93" s="124"/>
      <c r="OX93" s="124"/>
      <c r="OY93" s="124"/>
      <c r="OZ93" s="124"/>
      <c r="PA93" s="124"/>
      <c r="PB93" s="124"/>
      <c r="PC93" s="124"/>
      <c r="PD93" s="124"/>
      <c r="PE93" s="124"/>
      <c r="PF93" s="124"/>
      <c r="PG93" s="124"/>
      <c r="PH93" s="124"/>
      <c r="PI93" s="124"/>
      <c r="PJ93" s="124"/>
      <c r="PK93" s="124"/>
      <c r="PL93" s="124"/>
      <c r="PM93" s="124"/>
      <c r="PN93" s="124"/>
      <c r="PO93" s="124"/>
      <c r="PP93" s="124"/>
      <c r="PQ93" s="124"/>
      <c r="PR93" s="124"/>
      <c r="PS93" s="124"/>
      <c r="PT93" s="124"/>
      <c r="PU93" s="124"/>
      <c r="PV93" s="124"/>
      <c r="PW93" s="124"/>
      <c r="PX93" s="124"/>
      <c r="PY93" s="124"/>
      <c r="PZ93" s="124"/>
      <c r="QA93" s="124"/>
      <c r="QB93" s="124"/>
      <c r="QC93" s="124"/>
      <c r="QD93" s="124"/>
      <c r="QE93" s="124"/>
      <c r="QF93" s="124"/>
      <c r="QG93" s="124"/>
      <c r="QH93" s="124"/>
      <c r="QI93" s="124"/>
      <c r="QJ93" s="124"/>
      <c r="QK93" s="124"/>
      <c r="QL93" s="124"/>
      <c r="QM93" s="124"/>
      <c r="QN93" s="124"/>
      <c r="QO93" s="124"/>
      <c r="QP93" s="124"/>
      <c r="QQ93" s="124"/>
      <c r="QR93" s="124"/>
      <c r="QS93" s="124"/>
      <c r="QT93" s="124"/>
      <c r="QU93" s="124"/>
      <c r="QV93" s="124"/>
      <c r="QW93" s="124"/>
      <c r="QX93" s="124"/>
      <c r="QY93" s="124"/>
      <c r="QZ93" s="124"/>
      <c r="RA93" s="124"/>
      <c r="RB93" s="124"/>
      <c r="RC93" s="124"/>
      <c r="RD93" s="124"/>
      <c r="RE93" s="124"/>
      <c r="RF93" s="124"/>
      <c r="RG93" s="124"/>
      <c r="RH93" s="124"/>
      <c r="RI93" s="124"/>
      <c r="RJ93" s="124"/>
      <c r="RK93" s="124"/>
      <c r="RL93" s="124"/>
      <c r="RM93" s="124"/>
      <c r="RN93" s="124"/>
      <c r="RO93" s="124"/>
      <c r="RP93" s="124"/>
      <c r="RQ93" s="124"/>
      <c r="RR93" s="124"/>
      <c r="RS93" s="124"/>
      <c r="RT93" s="124"/>
      <c r="RU93" s="124"/>
      <c r="RV93" s="124"/>
      <c r="RW93" s="124"/>
      <c r="RX93" s="124"/>
      <c r="RY93" s="124"/>
      <c r="RZ93" s="124"/>
      <c r="SA93" s="124"/>
      <c r="SB93" s="124"/>
      <c r="SC93" s="124"/>
      <c r="SD93" s="124"/>
      <c r="SE93" s="124"/>
      <c r="SF93" s="124"/>
      <c r="SG93" s="124"/>
      <c r="SH93" s="124"/>
      <c r="SI93" s="124"/>
      <c r="SJ93" s="124"/>
      <c r="SK93" s="124"/>
      <c r="SL93" s="124"/>
      <c r="SM93" s="124"/>
      <c r="SN93" s="124"/>
      <c r="SO93" s="124"/>
      <c r="SP93" s="124"/>
      <c r="SQ93" s="124"/>
      <c r="SR93" s="124"/>
      <c r="SS93" s="124"/>
      <c r="ST93" s="124"/>
      <c r="SU93" s="124"/>
      <c r="SV93" s="124"/>
      <c r="SW93" s="124"/>
      <c r="SX93" s="124"/>
      <c r="SY93" s="124"/>
      <c r="SZ93" s="124"/>
      <c r="TA93" s="124"/>
      <c r="TB93" s="124"/>
      <c r="TC93" s="124"/>
      <c r="TD93" s="124"/>
      <c r="TE93" s="124"/>
      <c r="TF93" s="124"/>
      <c r="TG93" s="124"/>
      <c r="TH93" s="124"/>
      <c r="TI93" s="124"/>
      <c r="TJ93" s="124"/>
      <c r="TK93" s="124"/>
      <c r="TL93" s="124"/>
      <c r="TM93" s="124"/>
      <c r="TN93" s="124"/>
      <c r="TO93" s="124"/>
      <c r="TP93" s="124"/>
      <c r="TQ93" s="124"/>
      <c r="TR93" s="124"/>
      <c r="TS93" s="124"/>
      <c r="TT93" s="124"/>
      <c r="TU93" s="124"/>
      <c r="TV93" s="124"/>
      <c r="TW93" s="124"/>
      <c r="TX93" s="124"/>
      <c r="TY93" s="124"/>
      <c r="TZ93" s="124"/>
      <c r="UA93" s="124"/>
      <c r="UB93" s="124"/>
      <c r="UC93" s="124"/>
      <c r="UD93" s="124"/>
      <c r="UE93" s="124"/>
      <c r="UF93" s="124"/>
      <c r="UG93" s="124"/>
      <c r="UH93" s="124"/>
      <c r="UI93" s="124"/>
      <c r="UJ93" s="124"/>
      <c r="UK93" s="124"/>
      <c r="UL93" s="124"/>
      <c r="UM93" s="124"/>
      <c r="UN93" s="124"/>
      <c r="UO93" s="124"/>
      <c r="UP93" s="124"/>
      <c r="UQ93" s="124"/>
      <c r="UR93" s="124"/>
      <c r="US93" s="124"/>
      <c r="UT93" s="124"/>
      <c r="UU93" s="124"/>
      <c r="UV93" s="124"/>
      <c r="UW93" s="124"/>
      <c r="UX93" s="124"/>
      <c r="UY93" s="124"/>
      <c r="UZ93" s="124"/>
      <c r="VA93" s="124"/>
      <c r="VB93" s="124"/>
      <c r="VC93" s="124"/>
      <c r="VD93" s="124"/>
      <c r="VE93" s="124"/>
      <c r="VF93" s="124"/>
      <c r="VG93" s="124"/>
      <c r="VH93" s="124"/>
      <c r="VI93" s="124"/>
      <c r="VJ93" s="124"/>
      <c r="VK93" s="124"/>
      <c r="VL93" s="124"/>
      <c r="VM93" s="124"/>
      <c r="VN93" s="124"/>
      <c r="VO93" s="124"/>
      <c r="VP93" s="124"/>
      <c r="VQ93" s="124"/>
      <c r="VR93" s="124"/>
      <c r="VS93" s="124"/>
      <c r="VT93" s="124"/>
      <c r="VU93" s="124"/>
      <c r="VV93" s="124"/>
      <c r="VW93" s="124"/>
      <c r="VX93" s="124"/>
      <c r="VY93" s="124"/>
      <c r="VZ93" s="124"/>
      <c r="WA93" s="124"/>
      <c r="WB93" s="124"/>
      <c r="WC93" s="124"/>
      <c r="WD93" s="124"/>
      <c r="WE93" s="124"/>
      <c r="WF93" s="124"/>
      <c r="WG93" s="124"/>
      <c r="WH93" s="124"/>
      <c r="WI93" s="124"/>
      <c r="WJ93" s="124"/>
      <c r="WK93" s="124"/>
      <c r="WL93" s="124"/>
      <c r="WM93" s="124"/>
      <c r="WN93" s="124"/>
      <c r="WO93" s="124"/>
      <c r="WP93" s="124"/>
      <c r="WQ93" s="124"/>
      <c r="WR93" s="124"/>
      <c r="WS93" s="124"/>
      <c r="WT93" s="124"/>
      <c r="WU93" s="124"/>
      <c r="WV93" s="124"/>
      <c r="WW93" s="124"/>
      <c r="WX93" s="124"/>
      <c r="WY93" s="124"/>
      <c r="WZ93" s="124"/>
      <c r="XA93" s="124"/>
      <c r="XB93" s="124"/>
      <c r="XC93" s="124"/>
      <c r="XD93" s="124"/>
      <c r="XE93" s="124"/>
      <c r="XF93" s="124"/>
      <c r="XG93" s="124"/>
      <c r="XH93" s="124"/>
      <c r="XI93" s="124"/>
      <c r="XJ93" s="124"/>
      <c r="XK93" s="124"/>
      <c r="XL93" s="124"/>
      <c r="XM93" s="124"/>
      <c r="XN93" s="124"/>
      <c r="XO93" s="124"/>
      <c r="XP93" s="124"/>
      <c r="XQ93" s="124"/>
      <c r="XR93" s="124"/>
      <c r="XS93" s="124"/>
      <c r="XT93" s="124"/>
      <c r="XU93" s="124"/>
      <c r="XV93" s="124"/>
      <c r="XW93" s="124"/>
      <c r="XX93" s="124"/>
      <c r="XY93" s="124"/>
      <c r="XZ93" s="124"/>
      <c r="YA93" s="124"/>
      <c r="YB93" s="124"/>
      <c r="YC93" s="124"/>
      <c r="YD93" s="124"/>
      <c r="YE93" s="124"/>
      <c r="YF93" s="124"/>
      <c r="YG93" s="124"/>
      <c r="YH93" s="124"/>
      <c r="YI93" s="124"/>
      <c r="YJ93" s="124"/>
      <c r="YK93" s="124"/>
      <c r="YL93" s="124"/>
      <c r="YM93" s="124"/>
      <c r="YN93" s="124"/>
      <c r="YO93" s="124"/>
      <c r="YP93" s="124"/>
      <c r="YQ93" s="124"/>
      <c r="YR93" s="124"/>
      <c r="YS93" s="124"/>
      <c r="YT93" s="124"/>
      <c r="YU93" s="124"/>
      <c r="YV93" s="124"/>
      <c r="YW93" s="124"/>
      <c r="YX93" s="124"/>
      <c r="YY93" s="124"/>
      <c r="YZ93" s="124"/>
      <c r="ZA93" s="124"/>
      <c r="ZB93" s="124"/>
      <c r="ZC93" s="124"/>
      <c r="ZD93" s="124"/>
      <c r="ZE93" s="124"/>
      <c r="ZF93" s="124"/>
      <c r="ZG93" s="124"/>
      <c r="ZH93" s="124"/>
      <c r="ZI93" s="124"/>
      <c r="ZJ93" s="124"/>
      <c r="ZK93" s="124"/>
      <c r="ZL93" s="124"/>
      <c r="ZM93" s="124"/>
      <c r="ZN93" s="124"/>
      <c r="ZO93" s="124"/>
      <c r="ZP93" s="124"/>
      <c r="ZQ93" s="124"/>
      <c r="ZR93" s="124"/>
      <c r="ZS93" s="124"/>
      <c r="ZT93" s="124"/>
      <c r="ZU93" s="124"/>
      <c r="ZV93" s="124"/>
      <c r="ZW93" s="124"/>
      <c r="ZX93" s="124"/>
      <c r="ZY93" s="124"/>
      <c r="ZZ93" s="124"/>
    </row>
    <row r="94" spans="1:702" ht="15.95" hidden="1" customHeight="1" x14ac:dyDescent="0.25">
      <c r="A94" s="92">
        <v>75390</v>
      </c>
      <c r="B94" s="92" t="s">
        <v>380</v>
      </c>
      <c r="C94" s="121" t="s">
        <v>381</v>
      </c>
      <c r="D94" s="92">
        <v>7</v>
      </c>
      <c r="E94" s="92">
        <v>3</v>
      </c>
      <c r="F94" s="92" t="s">
        <v>341</v>
      </c>
      <c r="G94" s="92">
        <v>912</v>
      </c>
      <c r="H94" s="92">
        <v>11461</v>
      </c>
      <c r="I94" s="92" t="s">
        <v>382</v>
      </c>
      <c r="J94" s="92">
        <v>321</v>
      </c>
      <c r="K94" s="92" t="s">
        <v>349</v>
      </c>
      <c r="L94" s="93">
        <v>31000</v>
      </c>
      <c r="M94" s="93">
        <v>31000</v>
      </c>
      <c r="N94" s="93">
        <v>0</v>
      </c>
      <c r="O94" s="93">
        <v>31000</v>
      </c>
      <c r="P94" s="93">
        <v>2258.16</v>
      </c>
      <c r="Q94" s="93">
        <v>-28741.84</v>
      </c>
      <c r="R94" s="94">
        <v>7.0000000000000007E-2</v>
      </c>
      <c r="S94" s="93">
        <v>0</v>
      </c>
      <c r="T94" s="93">
        <v>0</v>
      </c>
      <c r="U94" s="94">
        <v>0</v>
      </c>
      <c r="V94" s="93">
        <v>0</v>
      </c>
      <c r="W94" s="93">
        <v>0</v>
      </c>
      <c r="X94" s="94">
        <v>0</v>
      </c>
      <c r="Y94" s="93">
        <v>0</v>
      </c>
      <c r="Z94" s="93">
        <v>0</v>
      </c>
      <c r="AA94" s="94">
        <v>0</v>
      </c>
      <c r="AB94" s="93">
        <v>0</v>
      </c>
      <c r="AC94" s="93">
        <v>0</v>
      </c>
      <c r="AD94" s="94">
        <v>0</v>
      </c>
      <c r="AE94" s="93">
        <v>0</v>
      </c>
      <c r="AF94" s="93">
        <v>0</v>
      </c>
      <c r="AG94" s="94">
        <v>0</v>
      </c>
      <c r="AH94" s="93">
        <v>0</v>
      </c>
      <c r="AI94" s="93">
        <v>0</v>
      </c>
      <c r="AJ94" s="94">
        <v>0</v>
      </c>
      <c r="AK94" s="93">
        <v>0</v>
      </c>
      <c r="AL94" s="93">
        <v>0</v>
      </c>
      <c r="AM94" s="94">
        <v>0</v>
      </c>
      <c r="AN94" s="93">
        <v>0</v>
      </c>
      <c r="AO94" s="93">
        <v>0</v>
      </c>
      <c r="AP94" s="94">
        <v>0</v>
      </c>
      <c r="AQ94" s="93">
        <v>0</v>
      </c>
      <c r="AR94" s="93">
        <v>0</v>
      </c>
      <c r="AS94" s="94">
        <v>0</v>
      </c>
      <c r="AT94" s="93">
        <v>0</v>
      </c>
      <c r="AU94" s="93">
        <v>0</v>
      </c>
      <c r="AV94" s="94">
        <v>0</v>
      </c>
      <c r="AW94" s="93">
        <v>0</v>
      </c>
      <c r="AX94" s="93">
        <v>0</v>
      </c>
      <c r="AY94" s="94">
        <v>0</v>
      </c>
      <c r="AZ94" s="93">
        <v>0</v>
      </c>
      <c r="BA94" s="93">
        <v>0</v>
      </c>
      <c r="BB94" s="94">
        <v>0</v>
      </c>
      <c r="BC94" s="93">
        <v>0</v>
      </c>
      <c r="BD94" s="93">
        <v>0</v>
      </c>
      <c r="BE94" s="94">
        <v>0</v>
      </c>
      <c r="BF94" s="93">
        <v>0</v>
      </c>
      <c r="BG94" s="93">
        <v>0</v>
      </c>
      <c r="BH94" s="94">
        <v>0</v>
      </c>
      <c r="BI94" s="93">
        <v>0</v>
      </c>
      <c r="BJ94" s="93">
        <v>0</v>
      </c>
      <c r="BK94" s="94">
        <v>0</v>
      </c>
      <c r="BL94" s="93">
        <v>22000</v>
      </c>
      <c r="BM94" s="93">
        <v>2258.16</v>
      </c>
      <c r="BN94" s="94">
        <v>0.1</v>
      </c>
      <c r="BO94" s="93">
        <v>0</v>
      </c>
      <c r="BP94" s="93">
        <v>0</v>
      </c>
      <c r="BQ94" s="94">
        <v>0</v>
      </c>
      <c r="BR94" s="93">
        <v>0</v>
      </c>
      <c r="BS94" s="93">
        <v>0</v>
      </c>
      <c r="BT94" s="94">
        <v>0</v>
      </c>
      <c r="BU94" s="93">
        <v>0</v>
      </c>
      <c r="BV94" s="93">
        <v>0</v>
      </c>
      <c r="BW94" s="94">
        <v>0</v>
      </c>
      <c r="BX94" s="93">
        <v>0</v>
      </c>
      <c r="BY94" s="93">
        <v>0</v>
      </c>
      <c r="BZ94" s="94">
        <v>0</v>
      </c>
      <c r="CA94" s="93">
        <v>0</v>
      </c>
      <c r="CB94" s="93">
        <v>0</v>
      </c>
      <c r="CC94" s="94">
        <v>0</v>
      </c>
      <c r="CD94" s="93">
        <v>0</v>
      </c>
      <c r="CE94" s="93">
        <v>0</v>
      </c>
      <c r="CF94" s="94">
        <v>0</v>
      </c>
      <c r="CG94" s="93">
        <v>0</v>
      </c>
      <c r="CH94" s="93">
        <v>0</v>
      </c>
      <c r="CI94" s="94">
        <v>0</v>
      </c>
      <c r="CJ94" s="93">
        <v>0</v>
      </c>
      <c r="CK94" s="93">
        <v>0</v>
      </c>
      <c r="CL94" s="94">
        <v>0</v>
      </c>
      <c r="CM94" s="93">
        <v>9000</v>
      </c>
      <c r="CN94" s="93">
        <v>0</v>
      </c>
      <c r="CO94" s="94">
        <v>0</v>
      </c>
      <c r="CP94" s="93"/>
      <c r="CQ94" s="93"/>
      <c r="CR94" s="93"/>
      <c r="CS94" s="93"/>
      <c r="CT94" s="93"/>
      <c r="CU94" s="93"/>
      <c r="CV94" s="93"/>
      <c r="CW94" s="93"/>
      <c r="CX94" s="93"/>
      <c r="CY94" s="93"/>
      <c r="CZ94" s="93"/>
      <c r="DA94" s="93"/>
      <c r="DB94" s="93"/>
      <c r="DC94" s="93"/>
      <c r="DD94" s="93"/>
      <c r="DE94" s="93"/>
      <c r="DF94" s="93"/>
      <c r="DG94" s="93"/>
      <c r="DH94" s="93"/>
      <c r="DI94" s="93"/>
      <c r="DJ94" s="93"/>
      <c r="DK94" s="93"/>
      <c r="DL94" s="93"/>
      <c r="DM94" s="93"/>
      <c r="DN94" s="93"/>
      <c r="DO94" s="93"/>
      <c r="DP94" s="93"/>
      <c r="DQ94" s="93"/>
      <c r="DR94" s="93"/>
      <c r="DS94" s="93"/>
      <c r="DT94" s="93"/>
      <c r="DU94" s="93"/>
      <c r="DV94" s="93"/>
      <c r="DW94" s="93"/>
      <c r="DX94" s="93"/>
      <c r="DY94" s="93"/>
      <c r="DZ94" s="93"/>
      <c r="EA94" s="93"/>
      <c r="EB94" s="93"/>
      <c r="EC94" s="93"/>
      <c r="ED94" s="93"/>
      <c r="EE94" s="93"/>
      <c r="EF94" s="93"/>
      <c r="EG94" s="93"/>
      <c r="EH94" s="93"/>
      <c r="EI94" s="93"/>
      <c r="EJ94" s="93"/>
      <c r="EK94" s="93"/>
      <c r="EL94" s="93"/>
      <c r="EM94" s="93"/>
      <c r="EN94" s="93"/>
      <c r="EO94" s="93"/>
      <c r="EP94" s="93"/>
      <c r="EQ94" s="93"/>
      <c r="ER94" s="93"/>
      <c r="ES94" s="93"/>
      <c r="ET94" s="93"/>
      <c r="EU94" s="93"/>
      <c r="EV94" s="93"/>
      <c r="EW94" s="93"/>
      <c r="EX94" s="93"/>
      <c r="EY94" s="93"/>
      <c r="EZ94" s="93"/>
      <c r="FA94" s="93"/>
      <c r="FB94" s="93"/>
      <c r="FC94" s="93"/>
      <c r="FD94" s="93"/>
      <c r="FE94" s="93"/>
      <c r="FF94" s="93"/>
      <c r="FG94" s="93"/>
      <c r="FH94" s="93"/>
      <c r="FI94" s="93"/>
      <c r="FJ94" s="93"/>
      <c r="FK94" s="93"/>
      <c r="FL94" s="93"/>
      <c r="FM94" s="93"/>
      <c r="FN94" s="93"/>
      <c r="FO94" s="93"/>
      <c r="FP94" s="93"/>
      <c r="FQ94" s="93"/>
      <c r="FR94" s="93"/>
      <c r="FS94" s="93"/>
      <c r="FT94" s="93"/>
      <c r="FU94" s="93"/>
      <c r="FV94" s="93"/>
      <c r="FW94" s="93"/>
      <c r="FX94" s="93"/>
      <c r="FY94" s="93"/>
      <c r="FZ94" s="93"/>
      <c r="GA94" s="93"/>
      <c r="GB94" s="93"/>
      <c r="GC94" s="93"/>
      <c r="GD94" s="93"/>
      <c r="GE94" s="93"/>
      <c r="GF94" s="93"/>
      <c r="GG94" s="93"/>
      <c r="GH94" s="93"/>
      <c r="GI94" s="93"/>
      <c r="GJ94" s="93"/>
      <c r="GK94" s="93"/>
      <c r="GL94" s="93"/>
      <c r="GM94" s="93"/>
      <c r="GN94" s="93"/>
      <c r="GO94" s="93"/>
      <c r="GP94" s="93"/>
      <c r="GQ94" s="93"/>
      <c r="GR94" s="93"/>
      <c r="GS94" s="93"/>
      <c r="GT94" s="93"/>
      <c r="GU94" s="93"/>
      <c r="GV94" s="93"/>
      <c r="GW94" s="93"/>
      <c r="GX94" s="93"/>
      <c r="GY94" s="93"/>
      <c r="GZ94" s="93"/>
      <c r="HA94" s="93"/>
      <c r="HB94" s="93"/>
      <c r="HC94" s="93"/>
      <c r="HD94" s="93"/>
      <c r="HE94" s="93"/>
      <c r="HF94" s="93"/>
      <c r="HG94" s="93"/>
      <c r="HH94" s="93"/>
      <c r="HI94" s="93"/>
      <c r="HJ94" s="93"/>
      <c r="HK94" s="93"/>
      <c r="HL94" s="93"/>
      <c r="HM94" s="93"/>
      <c r="HN94" s="93"/>
      <c r="HO94" s="93"/>
      <c r="HP94" s="93"/>
      <c r="HQ94" s="93"/>
      <c r="HR94" s="93"/>
      <c r="HS94" s="93"/>
      <c r="HT94" s="93"/>
      <c r="HU94" s="93"/>
      <c r="HV94" s="93"/>
      <c r="HW94" s="93"/>
      <c r="HX94" s="93"/>
      <c r="HY94" s="93"/>
      <c r="HZ94" s="93"/>
      <c r="IA94" s="93"/>
      <c r="IB94" s="93"/>
      <c r="IC94" s="93"/>
      <c r="ID94" s="93"/>
      <c r="IE94" s="93"/>
      <c r="IF94" s="93"/>
      <c r="IG94" s="93"/>
      <c r="IH94" s="93"/>
      <c r="II94" s="93"/>
      <c r="IJ94" s="93"/>
      <c r="IK94" s="93"/>
      <c r="IL94" s="93"/>
      <c r="IM94" s="93"/>
      <c r="IN94" s="93"/>
      <c r="IO94" s="93"/>
      <c r="IP94" s="93"/>
      <c r="IQ94" s="93"/>
      <c r="IR94" s="93"/>
      <c r="IS94" s="93"/>
      <c r="IT94" s="93"/>
      <c r="IU94" s="93"/>
      <c r="IV94" s="93"/>
      <c r="IW94" s="93"/>
      <c r="IX94" s="93"/>
      <c r="IY94" s="93"/>
      <c r="IZ94" s="93"/>
      <c r="JA94" s="93"/>
      <c r="JB94" s="93"/>
      <c r="JC94" s="93"/>
      <c r="JD94" s="93"/>
      <c r="JE94" s="93"/>
      <c r="JF94" s="93"/>
      <c r="JG94" s="93"/>
      <c r="JH94" s="93"/>
      <c r="JI94" s="93"/>
      <c r="JJ94" s="93"/>
      <c r="JK94" s="93"/>
      <c r="JL94" s="93"/>
      <c r="JM94" s="93"/>
      <c r="JN94" s="93"/>
      <c r="JO94" s="93"/>
      <c r="JP94" s="93"/>
      <c r="JQ94" s="93"/>
      <c r="JR94" s="93"/>
      <c r="JS94" s="93"/>
      <c r="JT94" s="93"/>
      <c r="JU94" s="93"/>
      <c r="JV94" s="93"/>
      <c r="JW94" s="93"/>
      <c r="JX94" s="93"/>
      <c r="JY94" s="93"/>
      <c r="JZ94" s="93"/>
      <c r="KA94" s="93"/>
      <c r="KB94" s="93"/>
      <c r="KC94" s="93"/>
      <c r="KD94" s="93"/>
      <c r="KE94" s="93"/>
      <c r="KF94" s="93"/>
      <c r="KG94" s="93"/>
      <c r="KH94" s="93"/>
      <c r="KI94" s="93"/>
      <c r="KJ94" s="93"/>
      <c r="KK94" s="93"/>
      <c r="KL94" s="93"/>
      <c r="KM94" s="93"/>
      <c r="KN94" s="93"/>
      <c r="KO94" s="93"/>
      <c r="KP94" s="93"/>
      <c r="KQ94" s="93"/>
      <c r="KR94" s="93"/>
      <c r="KS94" s="93"/>
      <c r="KT94" s="93"/>
      <c r="KU94" s="93"/>
      <c r="KV94" s="93"/>
      <c r="KW94" s="93"/>
      <c r="KX94" s="93"/>
      <c r="KY94" s="93"/>
      <c r="KZ94" s="93"/>
      <c r="LA94" s="93"/>
      <c r="LB94" s="93"/>
      <c r="LC94" s="93"/>
      <c r="LD94" s="93"/>
      <c r="LE94" s="93"/>
      <c r="LF94" s="93"/>
      <c r="LG94" s="93"/>
      <c r="LH94" s="93"/>
      <c r="LI94" s="93"/>
      <c r="LJ94" s="93"/>
      <c r="LK94" s="93"/>
      <c r="LL94" s="93"/>
      <c r="LM94" s="93"/>
      <c r="LN94" s="93"/>
      <c r="LO94" s="93"/>
      <c r="LP94" s="93"/>
      <c r="LQ94" s="93"/>
      <c r="LR94" s="93"/>
      <c r="LS94" s="93"/>
      <c r="LT94" s="93"/>
      <c r="LU94" s="93"/>
      <c r="LV94" s="93"/>
      <c r="LW94" s="93"/>
      <c r="LX94" s="93"/>
      <c r="LY94" s="93"/>
      <c r="LZ94" s="93"/>
      <c r="MA94" s="93"/>
      <c r="MB94" s="93"/>
      <c r="MC94" s="93"/>
      <c r="MD94" s="93"/>
      <c r="ME94" s="93"/>
      <c r="MF94" s="93"/>
      <c r="MG94" s="93"/>
      <c r="MH94" s="93"/>
      <c r="MI94" s="93"/>
      <c r="MJ94" s="93"/>
      <c r="MK94" s="93"/>
      <c r="ML94" s="93"/>
      <c r="MM94" s="93"/>
      <c r="MN94" s="93"/>
      <c r="MO94" s="93"/>
      <c r="MP94" s="93"/>
      <c r="MQ94" s="93"/>
      <c r="MR94" s="93"/>
      <c r="MS94" s="93"/>
      <c r="MT94" s="93"/>
      <c r="MU94" s="93"/>
      <c r="MV94" s="93"/>
      <c r="MW94" s="93"/>
      <c r="MX94" s="93"/>
      <c r="MY94" s="93"/>
      <c r="MZ94" s="93"/>
      <c r="NA94" s="93"/>
      <c r="NB94" s="93"/>
      <c r="NC94" s="93"/>
      <c r="ND94" s="93"/>
      <c r="NE94" s="93"/>
      <c r="NF94" s="93"/>
      <c r="NG94" s="93"/>
      <c r="NH94" s="93"/>
      <c r="NI94" s="93"/>
      <c r="NJ94" s="93"/>
      <c r="NK94" s="93"/>
      <c r="NL94" s="93"/>
      <c r="NM94" s="93"/>
      <c r="NN94" s="93"/>
      <c r="NO94" s="93"/>
      <c r="NP94" s="93"/>
      <c r="NQ94" s="93"/>
      <c r="NR94" s="93"/>
      <c r="NS94" s="93"/>
      <c r="NT94" s="93"/>
      <c r="NU94" s="93"/>
      <c r="NV94" s="93"/>
      <c r="NW94" s="93"/>
      <c r="NX94" s="93"/>
      <c r="NY94" s="93"/>
      <c r="NZ94" s="93"/>
      <c r="OA94" s="93"/>
      <c r="OB94" s="93"/>
      <c r="OC94" s="93"/>
      <c r="OD94" s="93"/>
      <c r="OE94" s="93"/>
      <c r="OF94" s="93"/>
      <c r="OG94" s="93"/>
      <c r="OH94" s="93"/>
      <c r="OI94" s="93"/>
      <c r="OJ94" s="93"/>
      <c r="OK94" s="93"/>
      <c r="OL94" s="93"/>
      <c r="OM94" s="93"/>
      <c r="ON94" s="93"/>
      <c r="OO94" s="93"/>
      <c r="OP94" s="93"/>
      <c r="OQ94" s="93"/>
      <c r="OR94" s="93"/>
      <c r="OS94" s="93"/>
      <c r="OT94" s="93"/>
      <c r="OU94" s="93"/>
      <c r="OV94" s="93"/>
      <c r="OW94" s="93"/>
      <c r="OX94" s="93"/>
      <c r="OY94" s="93"/>
      <c r="OZ94" s="93"/>
      <c r="PA94" s="93"/>
      <c r="PB94" s="93"/>
      <c r="PC94" s="93"/>
      <c r="PD94" s="93"/>
      <c r="PE94" s="93"/>
      <c r="PF94" s="93"/>
      <c r="PG94" s="93"/>
      <c r="PH94" s="93"/>
      <c r="PI94" s="93"/>
      <c r="PJ94" s="93"/>
      <c r="PK94" s="93"/>
      <c r="PL94" s="93"/>
      <c r="PM94" s="93"/>
      <c r="PN94" s="93"/>
      <c r="PO94" s="93"/>
      <c r="PP94" s="93"/>
      <c r="PQ94" s="93"/>
      <c r="PR94" s="93"/>
      <c r="PS94" s="93"/>
      <c r="PT94" s="93"/>
      <c r="PU94" s="93"/>
      <c r="PV94" s="93"/>
      <c r="PW94" s="93"/>
      <c r="PX94" s="93"/>
      <c r="PY94" s="93"/>
      <c r="PZ94" s="93"/>
      <c r="QA94" s="93"/>
      <c r="QB94" s="93"/>
      <c r="QC94" s="93"/>
      <c r="QD94" s="93"/>
      <c r="QE94" s="93"/>
      <c r="QF94" s="93"/>
      <c r="QG94" s="93"/>
      <c r="QH94" s="93"/>
      <c r="QI94" s="93"/>
      <c r="QJ94" s="93"/>
      <c r="QK94" s="93"/>
      <c r="QL94" s="93"/>
      <c r="QM94" s="93"/>
      <c r="QN94" s="93"/>
      <c r="QO94" s="93"/>
      <c r="QP94" s="93"/>
      <c r="QQ94" s="93"/>
      <c r="QR94" s="93"/>
      <c r="QS94" s="93"/>
      <c r="QT94" s="93"/>
      <c r="QU94" s="93"/>
      <c r="QV94" s="93"/>
      <c r="QW94" s="93"/>
      <c r="QX94" s="93"/>
      <c r="QY94" s="93"/>
      <c r="QZ94" s="93"/>
      <c r="RA94" s="93"/>
      <c r="RB94" s="93"/>
      <c r="RC94" s="93"/>
      <c r="RD94" s="93"/>
      <c r="RE94" s="93"/>
      <c r="RF94" s="93"/>
      <c r="RG94" s="93"/>
      <c r="RH94" s="93"/>
      <c r="RI94" s="93"/>
      <c r="RJ94" s="93"/>
      <c r="RK94" s="93"/>
      <c r="RL94" s="93"/>
      <c r="RM94" s="93"/>
      <c r="RN94" s="93"/>
      <c r="RO94" s="93"/>
      <c r="RP94" s="93"/>
      <c r="RQ94" s="93"/>
      <c r="RR94" s="93"/>
      <c r="RS94" s="93"/>
      <c r="RT94" s="93"/>
      <c r="RU94" s="93"/>
      <c r="RV94" s="93"/>
      <c r="RW94" s="93"/>
      <c r="RX94" s="93"/>
      <c r="RY94" s="93"/>
      <c r="RZ94" s="93"/>
      <c r="SA94" s="93"/>
      <c r="SB94" s="93"/>
      <c r="SC94" s="93"/>
      <c r="SD94" s="93"/>
      <c r="SE94" s="93"/>
      <c r="SF94" s="93"/>
      <c r="SG94" s="93"/>
      <c r="SH94" s="93"/>
      <c r="SI94" s="93"/>
      <c r="SJ94" s="93"/>
      <c r="SK94" s="93"/>
      <c r="SL94" s="93"/>
      <c r="SM94" s="93"/>
      <c r="SN94" s="93"/>
      <c r="SO94" s="93"/>
      <c r="SP94" s="93"/>
      <c r="SQ94" s="93"/>
      <c r="SR94" s="93"/>
      <c r="SS94" s="93"/>
      <c r="ST94" s="93"/>
      <c r="SU94" s="93"/>
      <c r="SV94" s="93"/>
      <c r="SW94" s="93"/>
      <c r="SX94" s="93"/>
      <c r="SY94" s="93"/>
      <c r="SZ94" s="93"/>
      <c r="TA94" s="93"/>
      <c r="TB94" s="93"/>
      <c r="TC94" s="93"/>
      <c r="TD94" s="93"/>
      <c r="TE94" s="93"/>
      <c r="TF94" s="93"/>
      <c r="TG94" s="93"/>
      <c r="TH94" s="93"/>
      <c r="TI94" s="93"/>
      <c r="TJ94" s="93"/>
      <c r="TK94" s="93"/>
      <c r="TL94" s="93"/>
      <c r="TM94" s="93"/>
      <c r="TN94" s="93"/>
      <c r="TO94" s="93"/>
      <c r="TP94" s="93"/>
      <c r="TQ94" s="93"/>
      <c r="TR94" s="93"/>
      <c r="TS94" s="93"/>
      <c r="TT94" s="93"/>
      <c r="TU94" s="93"/>
      <c r="TV94" s="93"/>
      <c r="TW94" s="93"/>
      <c r="TX94" s="93"/>
      <c r="TY94" s="93"/>
      <c r="TZ94" s="93"/>
      <c r="UA94" s="93"/>
      <c r="UB94" s="93"/>
      <c r="UC94" s="93"/>
      <c r="UD94" s="93"/>
      <c r="UE94" s="93"/>
      <c r="UF94" s="93"/>
      <c r="UG94" s="93"/>
      <c r="UH94" s="93"/>
      <c r="UI94" s="93"/>
      <c r="UJ94" s="93"/>
      <c r="UK94" s="93"/>
      <c r="UL94" s="93"/>
      <c r="UM94" s="93"/>
      <c r="UN94" s="93"/>
      <c r="UO94" s="93"/>
      <c r="UP94" s="93"/>
      <c r="UQ94" s="93"/>
      <c r="UR94" s="93"/>
      <c r="US94" s="93"/>
      <c r="UT94" s="93"/>
      <c r="UU94" s="93"/>
      <c r="UV94" s="93"/>
      <c r="UW94" s="93"/>
      <c r="UX94" s="93"/>
      <c r="UY94" s="93"/>
      <c r="UZ94" s="93"/>
      <c r="VA94" s="93"/>
      <c r="VB94" s="93"/>
      <c r="VC94" s="93"/>
      <c r="VD94" s="93"/>
      <c r="VE94" s="93"/>
      <c r="VF94" s="93"/>
      <c r="VG94" s="93"/>
      <c r="VH94" s="93"/>
      <c r="VI94" s="93"/>
      <c r="VJ94" s="93"/>
      <c r="VK94" s="93"/>
      <c r="VL94" s="93"/>
      <c r="VM94" s="93"/>
      <c r="VN94" s="93"/>
      <c r="VO94" s="93"/>
      <c r="VP94" s="93"/>
      <c r="VQ94" s="93"/>
      <c r="VR94" s="93"/>
      <c r="VS94" s="93"/>
      <c r="VT94" s="93"/>
      <c r="VU94" s="93"/>
      <c r="VV94" s="93"/>
      <c r="VW94" s="93"/>
      <c r="VX94" s="93"/>
      <c r="VY94" s="93"/>
      <c r="VZ94" s="93"/>
      <c r="WA94" s="93"/>
      <c r="WB94" s="93"/>
      <c r="WC94" s="93"/>
      <c r="WD94" s="93"/>
      <c r="WE94" s="93"/>
      <c r="WF94" s="93"/>
      <c r="WG94" s="93"/>
      <c r="WH94" s="93"/>
      <c r="WI94" s="93"/>
      <c r="WJ94" s="93"/>
      <c r="WK94" s="93"/>
      <c r="WL94" s="93"/>
      <c r="WM94" s="93"/>
      <c r="WN94" s="93"/>
      <c r="WO94" s="93"/>
      <c r="WP94" s="93"/>
      <c r="WQ94" s="93"/>
      <c r="WR94" s="93"/>
      <c r="WS94" s="93"/>
      <c r="WT94" s="93"/>
      <c r="WU94" s="93"/>
      <c r="WV94" s="93"/>
      <c r="WW94" s="93"/>
      <c r="WX94" s="93"/>
      <c r="WY94" s="93"/>
      <c r="WZ94" s="93"/>
      <c r="XA94" s="93"/>
      <c r="XB94" s="93"/>
      <c r="XC94" s="93"/>
      <c r="XD94" s="93"/>
      <c r="XE94" s="93"/>
      <c r="XF94" s="93"/>
      <c r="XG94" s="93"/>
      <c r="XH94" s="93"/>
      <c r="XI94" s="93"/>
      <c r="XJ94" s="93"/>
      <c r="XK94" s="93"/>
      <c r="XL94" s="93"/>
      <c r="XM94" s="93"/>
      <c r="XN94" s="93"/>
      <c r="XO94" s="93"/>
      <c r="XP94" s="93"/>
      <c r="XQ94" s="93"/>
      <c r="XR94" s="93"/>
      <c r="XS94" s="93"/>
      <c r="XT94" s="93"/>
      <c r="XU94" s="93"/>
      <c r="XV94" s="93"/>
      <c r="XW94" s="93"/>
      <c r="XX94" s="93"/>
      <c r="XY94" s="93"/>
      <c r="XZ94" s="93"/>
      <c r="YA94" s="93"/>
      <c r="YB94" s="93"/>
      <c r="YC94" s="93"/>
      <c r="YD94" s="93"/>
      <c r="YE94" s="93"/>
      <c r="YF94" s="93"/>
      <c r="YG94" s="93"/>
      <c r="YH94" s="93"/>
      <c r="YI94" s="93"/>
      <c r="YJ94" s="93"/>
      <c r="YK94" s="93"/>
      <c r="YL94" s="93"/>
      <c r="YM94" s="93"/>
      <c r="YN94" s="93"/>
      <c r="YO94" s="93"/>
      <c r="YP94" s="93"/>
      <c r="YQ94" s="93"/>
      <c r="YR94" s="93"/>
      <c r="YS94" s="93"/>
      <c r="YT94" s="93"/>
      <c r="YU94" s="93"/>
      <c r="YV94" s="93"/>
      <c r="YW94" s="93"/>
      <c r="YX94" s="93"/>
      <c r="YY94" s="93"/>
      <c r="YZ94" s="93"/>
      <c r="ZA94" s="93"/>
      <c r="ZB94" s="93"/>
      <c r="ZC94" s="93"/>
      <c r="ZD94" s="93"/>
      <c r="ZE94" s="93"/>
      <c r="ZF94" s="93"/>
      <c r="ZG94" s="93"/>
      <c r="ZH94" s="93"/>
      <c r="ZI94" s="93"/>
      <c r="ZJ94" s="93"/>
      <c r="ZK94" s="93"/>
      <c r="ZL94" s="93"/>
      <c r="ZM94" s="93"/>
      <c r="ZN94" s="93"/>
      <c r="ZO94" s="93"/>
      <c r="ZP94" s="93"/>
      <c r="ZQ94" s="93"/>
      <c r="ZR94" s="93"/>
      <c r="ZS94" s="93"/>
      <c r="ZT94" s="93"/>
      <c r="ZU94" s="93"/>
      <c r="ZV94" s="93"/>
      <c r="ZW94" s="93"/>
      <c r="ZX94" s="93"/>
      <c r="ZY94" s="93"/>
      <c r="ZZ94" s="93"/>
    </row>
    <row r="95" spans="1:702" ht="15.95" hidden="1" customHeight="1" x14ac:dyDescent="0.25">
      <c r="A95" s="92">
        <v>75405</v>
      </c>
      <c r="B95" s="92" t="s">
        <v>380</v>
      </c>
      <c r="C95" s="121" t="s">
        <v>381</v>
      </c>
      <c r="D95" s="92">
        <v>7</v>
      </c>
      <c r="E95" s="92">
        <v>3</v>
      </c>
      <c r="F95" s="92" t="s">
        <v>341</v>
      </c>
      <c r="G95" s="92">
        <v>912</v>
      </c>
      <c r="H95" s="92">
        <v>11461</v>
      </c>
      <c r="I95" s="92" t="s">
        <v>382</v>
      </c>
      <c r="J95" s="92">
        <v>322</v>
      </c>
      <c r="K95" s="92" t="s">
        <v>340</v>
      </c>
      <c r="L95" s="93">
        <v>25500</v>
      </c>
      <c r="M95" s="93">
        <v>25500</v>
      </c>
      <c r="N95" s="93">
        <v>0</v>
      </c>
      <c r="O95" s="93">
        <v>25500</v>
      </c>
      <c r="P95" s="93">
        <v>15024.45</v>
      </c>
      <c r="Q95" s="93">
        <v>-10475.549999999999</v>
      </c>
      <c r="R95" s="94">
        <v>0.59</v>
      </c>
      <c r="S95" s="93">
        <v>0</v>
      </c>
      <c r="T95" s="93">
        <v>0</v>
      </c>
      <c r="U95" s="94">
        <v>0</v>
      </c>
      <c r="V95" s="93">
        <v>0</v>
      </c>
      <c r="W95" s="93">
        <v>0</v>
      </c>
      <c r="X95" s="94">
        <v>0</v>
      </c>
      <c r="Y95" s="93">
        <v>0</v>
      </c>
      <c r="Z95" s="93">
        <v>0</v>
      </c>
      <c r="AA95" s="94">
        <v>0</v>
      </c>
      <c r="AB95" s="93">
        <v>0</v>
      </c>
      <c r="AC95" s="93">
        <v>0</v>
      </c>
      <c r="AD95" s="94">
        <v>0</v>
      </c>
      <c r="AE95" s="93">
        <v>0</v>
      </c>
      <c r="AF95" s="93">
        <v>0</v>
      </c>
      <c r="AG95" s="94">
        <v>0</v>
      </c>
      <c r="AH95" s="93">
        <v>0</v>
      </c>
      <c r="AI95" s="93">
        <v>0</v>
      </c>
      <c r="AJ95" s="94">
        <v>0</v>
      </c>
      <c r="AK95" s="93">
        <v>0</v>
      </c>
      <c r="AL95" s="93">
        <v>0</v>
      </c>
      <c r="AM95" s="94">
        <v>0</v>
      </c>
      <c r="AN95" s="93">
        <v>0</v>
      </c>
      <c r="AO95" s="93">
        <v>0</v>
      </c>
      <c r="AP95" s="94">
        <v>0</v>
      </c>
      <c r="AQ95" s="93">
        <v>0</v>
      </c>
      <c r="AR95" s="93">
        <v>0</v>
      </c>
      <c r="AS95" s="94">
        <v>0</v>
      </c>
      <c r="AT95" s="93">
        <v>0</v>
      </c>
      <c r="AU95" s="93">
        <v>0</v>
      </c>
      <c r="AV95" s="94">
        <v>0</v>
      </c>
      <c r="AW95" s="93">
        <v>0</v>
      </c>
      <c r="AX95" s="93">
        <v>0</v>
      </c>
      <c r="AY95" s="94">
        <v>0</v>
      </c>
      <c r="AZ95" s="93">
        <v>0</v>
      </c>
      <c r="BA95" s="93">
        <v>0</v>
      </c>
      <c r="BB95" s="94">
        <v>0</v>
      </c>
      <c r="BC95" s="93">
        <v>0</v>
      </c>
      <c r="BD95" s="93">
        <v>0</v>
      </c>
      <c r="BE95" s="94">
        <v>0</v>
      </c>
      <c r="BF95" s="93">
        <v>0</v>
      </c>
      <c r="BG95" s="93">
        <v>0</v>
      </c>
      <c r="BH95" s="94">
        <v>0</v>
      </c>
      <c r="BI95" s="93">
        <v>0</v>
      </c>
      <c r="BJ95" s="93">
        <v>0</v>
      </c>
      <c r="BK95" s="94">
        <v>0</v>
      </c>
      <c r="BL95" s="93">
        <v>17500</v>
      </c>
      <c r="BM95" s="93">
        <v>11732.4</v>
      </c>
      <c r="BN95" s="94">
        <v>0.67</v>
      </c>
      <c r="BO95" s="93">
        <v>0</v>
      </c>
      <c r="BP95" s="93">
        <v>0</v>
      </c>
      <c r="BQ95" s="94">
        <v>0</v>
      </c>
      <c r="BR95" s="93">
        <v>0</v>
      </c>
      <c r="BS95" s="93">
        <v>0</v>
      </c>
      <c r="BT95" s="94">
        <v>0</v>
      </c>
      <c r="BU95" s="93">
        <v>0</v>
      </c>
      <c r="BV95" s="93">
        <v>0</v>
      </c>
      <c r="BW95" s="94">
        <v>0</v>
      </c>
      <c r="BX95" s="93">
        <v>0</v>
      </c>
      <c r="BY95" s="93">
        <v>0</v>
      </c>
      <c r="BZ95" s="94">
        <v>0</v>
      </c>
      <c r="CA95" s="93">
        <v>0</v>
      </c>
      <c r="CB95" s="93">
        <v>0</v>
      </c>
      <c r="CC95" s="94">
        <v>0</v>
      </c>
      <c r="CD95" s="93">
        <v>0</v>
      </c>
      <c r="CE95" s="93">
        <v>0</v>
      </c>
      <c r="CF95" s="94">
        <v>0</v>
      </c>
      <c r="CG95" s="93">
        <v>0</v>
      </c>
      <c r="CH95" s="93">
        <v>0</v>
      </c>
      <c r="CI95" s="94">
        <v>0</v>
      </c>
      <c r="CJ95" s="93">
        <v>0</v>
      </c>
      <c r="CK95" s="93">
        <v>0</v>
      </c>
      <c r="CL95" s="94">
        <v>0</v>
      </c>
      <c r="CM95" s="93">
        <v>8000</v>
      </c>
      <c r="CN95" s="93">
        <v>3292.05</v>
      </c>
      <c r="CO95" s="94">
        <v>0.41</v>
      </c>
      <c r="CP95" s="93"/>
      <c r="CQ95" s="93"/>
      <c r="CR95" s="93"/>
      <c r="CS95" s="93"/>
      <c r="CT95" s="93"/>
      <c r="CU95" s="93"/>
      <c r="CV95" s="93"/>
      <c r="CW95" s="93"/>
      <c r="CX95" s="93"/>
      <c r="CY95" s="93"/>
      <c r="CZ95" s="93"/>
      <c r="DA95" s="93"/>
      <c r="DB95" s="93"/>
      <c r="DC95" s="93"/>
      <c r="DD95" s="93"/>
      <c r="DE95" s="93"/>
      <c r="DF95" s="93"/>
      <c r="DG95" s="93"/>
      <c r="DH95" s="93"/>
      <c r="DI95" s="93"/>
      <c r="DJ95" s="93"/>
      <c r="DK95" s="93"/>
      <c r="DL95" s="93"/>
      <c r="DM95" s="93"/>
      <c r="DN95" s="93"/>
      <c r="DO95" s="93"/>
      <c r="DP95" s="93"/>
      <c r="DQ95" s="93"/>
      <c r="DR95" s="93"/>
      <c r="DS95" s="93"/>
      <c r="DT95" s="93"/>
      <c r="DU95" s="93"/>
      <c r="DV95" s="93"/>
      <c r="DW95" s="93"/>
      <c r="DX95" s="93"/>
      <c r="DY95" s="93"/>
      <c r="DZ95" s="93"/>
      <c r="EA95" s="93"/>
      <c r="EB95" s="93"/>
      <c r="EC95" s="93"/>
      <c r="ED95" s="93"/>
      <c r="EE95" s="93"/>
      <c r="EF95" s="93"/>
      <c r="EG95" s="93"/>
      <c r="EH95" s="93"/>
      <c r="EI95" s="93"/>
      <c r="EJ95" s="93"/>
      <c r="EK95" s="93"/>
      <c r="EL95" s="93"/>
      <c r="EM95" s="93"/>
      <c r="EN95" s="93"/>
      <c r="EO95" s="93"/>
      <c r="EP95" s="93"/>
      <c r="EQ95" s="93"/>
      <c r="ER95" s="93"/>
      <c r="ES95" s="93"/>
      <c r="ET95" s="93"/>
      <c r="EU95" s="93"/>
      <c r="EV95" s="93"/>
      <c r="EW95" s="93"/>
      <c r="EX95" s="93"/>
      <c r="EY95" s="93"/>
      <c r="EZ95" s="93"/>
      <c r="FA95" s="93"/>
      <c r="FB95" s="93"/>
      <c r="FC95" s="93"/>
      <c r="FD95" s="93"/>
      <c r="FE95" s="93"/>
      <c r="FF95" s="93"/>
      <c r="FG95" s="93"/>
      <c r="FH95" s="93"/>
      <c r="FI95" s="93"/>
      <c r="FJ95" s="93"/>
      <c r="FK95" s="93"/>
      <c r="FL95" s="93"/>
      <c r="FM95" s="93"/>
      <c r="FN95" s="93"/>
      <c r="FO95" s="93"/>
      <c r="FP95" s="93"/>
      <c r="FQ95" s="93"/>
      <c r="FR95" s="93"/>
      <c r="FS95" s="93"/>
      <c r="FT95" s="93"/>
      <c r="FU95" s="93"/>
      <c r="FV95" s="93"/>
      <c r="FW95" s="93"/>
      <c r="FX95" s="93"/>
      <c r="FY95" s="93"/>
      <c r="FZ95" s="93"/>
      <c r="GA95" s="93"/>
      <c r="GB95" s="93"/>
      <c r="GC95" s="93"/>
      <c r="GD95" s="93"/>
      <c r="GE95" s="93"/>
      <c r="GF95" s="93"/>
      <c r="GG95" s="93"/>
      <c r="GH95" s="93"/>
      <c r="GI95" s="93"/>
      <c r="GJ95" s="93"/>
      <c r="GK95" s="93"/>
      <c r="GL95" s="93"/>
      <c r="GM95" s="93"/>
      <c r="GN95" s="93"/>
      <c r="GO95" s="93"/>
      <c r="GP95" s="93"/>
      <c r="GQ95" s="93"/>
      <c r="GR95" s="93"/>
      <c r="GS95" s="93"/>
      <c r="GT95" s="93"/>
      <c r="GU95" s="93"/>
      <c r="GV95" s="93"/>
      <c r="GW95" s="93"/>
      <c r="GX95" s="93"/>
      <c r="GY95" s="93"/>
      <c r="GZ95" s="93"/>
      <c r="HA95" s="93"/>
      <c r="HB95" s="93"/>
      <c r="HC95" s="93"/>
      <c r="HD95" s="93"/>
      <c r="HE95" s="93"/>
      <c r="HF95" s="93"/>
      <c r="HG95" s="93"/>
      <c r="HH95" s="93"/>
      <c r="HI95" s="93"/>
      <c r="HJ95" s="93"/>
      <c r="HK95" s="93"/>
      <c r="HL95" s="93"/>
      <c r="HM95" s="93"/>
      <c r="HN95" s="93"/>
      <c r="HO95" s="93"/>
      <c r="HP95" s="93"/>
      <c r="HQ95" s="93"/>
      <c r="HR95" s="93"/>
      <c r="HS95" s="93"/>
      <c r="HT95" s="93"/>
      <c r="HU95" s="93"/>
      <c r="HV95" s="93"/>
      <c r="HW95" s="93"/>
      <c r="HX95" s="93"/>
      <c r="HY95" s="93"/>
      <c r="HZ95" s="93"/>
      <c r="IA95" s="93"/>
      <c r="IB95" s="93"/>
      <c r="IC95" s="93"/>
      <c r="ID95" s="93"/>
      <c r="IE95" s="93"/>
      <c r="IF95" s="93"/>
      <c r="IG95" s="93"/>
      <c r="IH95" s="93"/>
      <c r="II95" s="93"/>
      <c r="IJ95" s="93"/>
      <c r="IK95" s="93"/>
      <c r="IL95" s="93"/>
      <c r="IM95" s="93"/>
      <c r="IN95" s="93"/>
      <c r="IO95" s="93"/>
      <c r="IP95" s="93"/>
      <c r="IQ95" s="93"/>
      <c r="IR95" s="93"/>
      <c r="IS95" s="93"/>
      <c r="IT95" s="93"/>
      <c r="IU95" s="93"/>
      <c r="IV95" s="93"/>
      <c r="IW95" s="93"/>
      <c r="IX95" s="93"/>
      <c r="IY95" s="93"/>
      <c r="IZ95" s="93"/>
      <c r="JA95" s="93"/>
      <c r="JB95" s="93"/>
      <c r="JC95" s="93"/>
      <c r="JD95" s="93"/>
      <c r="JE95" s="93"/>
      <c r="JF95" s="93"/>
      <c r="JG95" s="93"/>
      <c r="JH95" s="93"/>
      <c r="JI95" s="93"/>
      <c r="JJ95" s="93"/>
      <c r="JK95" s="93"/>
      <c r="JL95" s="93"/>
      <c r="JM95" s="93"/>
      <c r="JN95" s="93"/>
      <c r="JO95" s="93"/>
      <c r="JP95" s="93"/>
      <c r="JQ95" s="93"/>
      <c r="JR95" s="93"/>
      <c r="JS95" s="93"/>
      <c r="JT95" s="93"/>
      <c r="JU95" s="93"/>
      <c r="JV95" s="93"/>
      <c r="JW95" s="93"/>
      <c r="JX95" s="93"/>
      <c r="JY95" s="93"/>
      <c r="JZ95" s="93"/>
      <c r="KA95" s="93"/>
      <c r="KB95" s="93"/>
      <c r="KC95" s="93"/>
      <c r="KD95" s="93"/>
      <c r="KE95" s="93"/>
      <c r="KF95" s="93"/>
      <c r="KG95" s="93"/>
      <c r="KH95" s="93"/>
      <c r="KI95" s="93"/>
      <c r="KJ95" s="93"/>
      <c r="KK95" s="93"/>
      <c r="KL95" s="93"/>
      <c r="KM95" s="93"/>
      <c r="KN95" s="93"/>
      <c r="KO95" s="93"/>
      <c r="KP95" s="93"/>
      <c r="KQ95" s="93"/>
      <c r="KR95" s="93"/>
      <c r="KS95" s="93"/>
      <c r="KT95" s="93"/>
      <c r="KU95" s="93"/>
      <c r="KV95" s="93"/>
      <c r="KW95" s="93"/>
      <c r="KX95" s="93"/>
      <c r="KY95" s="93"/>
      <c r="KZ95" s="93"/>
      <c r="LA95" s="93"/>
      <c r="LB95" s="93"/>
      <c r="LC95" s="93"/>
      <c r="LD95" s="93"/>
      <c r="LE95" s="93"/>
      <c r="LF95" s="93"/>
      <c r="LG95" s="93"/>
      <c r="LH95" s="93"/>
      <c r="LI95" s="93"/>
      <c r="LJ95" s="93"/>
      <c r="LK95" s="93"/>
      <c r="LL95" s="93"/>
      <c r="LM95" s="93"/>
      <c r="LN95" s="93"/>
      <c r="LO95" s="93"/>
      <c r="LP95" s="93"/>
      <c r="LQ95" s="93"/>
      <c r="LR95" s="93"/>
      <c r="LS95" s="93"/>
      <c r="LT95" s="93"/>
      <c r="LU95" s="93"/>
      <c r="LV95" s="93"/>
      <c r="LW95" s="93"/>
      <c r="LX95" s="93"/>
      <c r="LY95" s="93"/>
      <c r="LZ95" s="93"/>
      <c r="MA95" s="93"/>
      <c r="MB95" s="93"/>
      <c r="MC95" s="93"/>
      <c r="MD95" s="93"/>
      <c r="ME95" s="93"/>
      <c r="MF95" s="93"/>
      <c r="MG95" s="93"/>
      <c r="MH95" s="93"/>
      <c r="MI95" s="93"/>
      <c r="MJ95" s="93"/>
      <c r="MK95" s="93"/>
      <c r="ML95" s="93"/>
      <c r="MM95" s="93"/>
      <c r="MN95" s="93"/>
      <c r="MO95" s="93"/>
      <c r="MP95" s="93"/>
      <c r="MQ95" s="93"/>
      <c r="MR95" s="93"/>
      <c r="MS95" s="93"/>
      <c r="MT95" s="93"/>
      <c r="MU95" s="93"/>
      <c r="MV95" s="93"/>
      <c r="MW95" s="93"/>
      <c r="MX95" s="93"/>
      <c r="MY95" s="93"/>
      <c r="MZ95" s="93"/>
      <c r="NA95" s="93"/>
      <c r="NB95" s="93"/>
      <c r="NC95" s="93"/>
      <c r="ND95" s="93"/>
      <c r="NE95" s="93"/>
      <c r="NF95" s="93"/>
      <c r="NG95" s="93"/>
      <c r="NH95" s="93"/>
      <c r="NI95" s="93"/>
      <c r="NJ95" s="93"/>
      <c r="NK95" s="93"/>
      <c r="NL95" s="93"/>
      <c r="NM95" s="93"/>
      <c r="NN95" s="93"/>
      <c r="NO95" s="93"/>
      <c r="NP95" s="93"/>
      <c r="NQ95" s="93"/>
      <c r="NR95" s="93"/>
      <c r="NS95" s="93"/>
      <c r="NT95" s="93"/>
      <c r="NU95" s="93"/>
      <c r="NV95" s="93"/>
      <c r="NW95" s="93"/>
      <c r="NX95" s="93"/>
      <c r="NY95" s="93"/>
      <c r="NZ95" s="93"/>
      <c r="OA95" s="93"/>
      <c r="OB95" s="93"/>
      <c r="OC95" s="93"/>
      <c r="OD95" s="93"/>
      <c r="OE95" s="93"/>
      <c r="OF95" s="93"/>
      <c r="OG95" s="93"/>
      <c r="OH95" s="93"/>
      <c r="OI95" s="93"/>
      <c r="OJ95" s="93"/>
      <c r="OK95" s="93"/>
      <c r="OL95" s="93"/>
      <c r="OM95" s="93"/>
      <c r="ON95" s="93"/>
      <c r="OO95" s="93"/>
      <c r="OP95" s="93"/>
      <c r="OQ95" s="93"/>
      <c r="OR95" s="93"/>
      <c r="OS95" s="93"/>
      <c r="OT95" s="93"/>
      <c r="OU95" s="93"/>
      <c r="OV95" s="93"/>
      <c r="OW95" s="93"/>
      <c r="OX95" s="93"/>
      <c r="OY95" s="93"/>
      <c r="OZ95" s="93"/>
      <c r="PA95" s="93"/>
      <c r="PB95" s="93"/>
      <c r="PC95" s="93"/>
      <c r="PD95" s="93"/>
      <c r="PE95" s="93"/>
      <c r="PF95" s="93"/>
      <c r="PG95" s="93"/>
      <c r="PH95" s="93"/>
      <c r="PI95" s="93"/>
      <c r="PJ95" s="93"/>
      <c r="PK95" s="93"/>
      <c r="PL95" s="93"/>
      <c r="PM95" s="93"/>
      <c r="PN95" s="93"/>
      <c r="PO95" s="93"/>
      <c r="PP95" s="93"/>
      <c r="PQ95" s="93"/>
      <c r="PR95" s="93"/>
      <c r="PS95" s="93"/>
      <c r="PT95" s="93"/>
      <c r="PU95" s="93"/>
      <c r="PV95" s="93"/>
      <c r="PW95" s="93"/>
      <c r="PX95" s="93"/>
      <c r="PY95" s="93"/>
      <c r="PZ95" s="93"/>
      <c r="QA95" s="93"/>
      <c r="QB95" s="93"/>
      <c r="QC95" s="93"/>
      <c r="QD95" s="93"/>
      <c r="QE95" s="93"/>
      <c r="QF95" s="93"/>
      <c r="QG95" s="93"/>
      <c r="QH95" s="93"/>
      <c r="QI95" s="93"/>
      <c r="QJ95" s="93"/>
      <c r="QK95" s="93"/>
      <c r="QL95" s="93"/>
      <c r="QM95" s="93"/>
      <c r="QN95" s="93"/>
      <c r="QO95" s="93"/>
      <c r="QP95" s="93"/>
      <c r="QQ95" s="93"/>
      <c r="QR95" s="93"/>
      <c r="QS95" s="93"/>
      <c r="QT95" s="93"/>
      <c r="QU95" s="93"/>
      <c r="QV95" s="93"/>
      <c r="QW95" s="93"/>
      <c r="QX95" s="93"/>
      <c r="QY95" s="93"/>
      <c r="QZ95" s="93"/>
      <c r="RA95" s="93"/>
      <c r="RB95" s="93"/>
      <c r="RC95" s="93"/>
      <c r="RD95" s="93"/>
      <c r="RE95" s="93"/>
      <c r="RF95" s="93"/>
      <c r="RG95" s="93"/>
      <c r="RH95" s="93"/>
      <c r="RI95" s="93"/>
      <c r="RJ95" s="93"/>
      <c r="RK95" s="93"/>
      <c r="RL95" s="93"/>
      <c r="RM95" s="93"/>
      <c r="RN95" s="93"/>
      <c r="RO95" s="93"/>
      <c r="RP95" s="93"/>
      <c r="RQ95" s="93"/>
      <c r="RR95" s="93"/>
      <c r="RS95" s="93"/>
      <c r="RT95" s="93"/>
      <c r="RU95" s="93"/>
      <c r="RV95" s="93"/>
      <c r="RW95" s="93"/>
      <c r="RX95" s="93"/>
      <c r="RY95" s="93"/>
      <c r="RZ95" s="93"/>
      <c r="SA95" s="93"/>
      <c r="SB95" s="93"/>
      <c r="SC95" s="93"/>
      <c r="SD95" s="93"/>
      <c r="SE95" s="93"/>
      <c r="SF95" s="93"/>
      <c r="SG95" s="93"/>
      <c r="SH95" s="93"/>
      <c r="SI95" s="93"/>
      <c r="SJ95" s="93"/>
      <c r="SK95" s="93"/>
      <c r="SL95" s="93"/>
      <c r="SM95" s="93"/>
      <c r="SN95" s="93"/>
      <c r="SO95" s="93"/>
      <c r="SP95" s="93"/>
      <c r="SQ95" s="93"/>
      <c r="SR95" s="93"/>
      <c r="SS95" s="93"/>
      <c r="ST95" s="93"/>
      <c r="SU95" s="93"/>
      <c r="SV95" s="93"/>
      <c r="SW95" s="93"/>
      <c r="SX95" s="93"/>
      <c r="SY95" s="93"/>
      <c r="SZ95" s="93"/>
      <c r="TA95" s="93"/>
      <c r="TB95" s="93"/>
      <c r="TC95" s="93"/>
      <c r="TD95" s="93"/>
      <c r="TE95" s="93"/>
      <c r="TF95" s="93"/>
      <c r="TG95" s="93"/>
      <c r="TH95" s="93"/>
      <c r="TI95" s="93"/>
      <c r="TJ95" s="93"/>
      <c r="TK95" s="93"/>
      <c r="TL95" s="93"/>
      <c r="TM95" s="93"/>
      <c r="TN95" s="93"/>
      <c r="TO95" s="93"/>
      <c r="TP95" s="93"/>
      <c r="TQ95" s="93"/>
      <c r="TR95" s="93"/>
      <c r="TS95" s="93"/>
      <c r="TT95" s="93"/>
      <c r="TU95" s="93"/>
      <c r="TV95" s="93"/>
      <c r="TW95" s="93"/>
      <c r="TX95" s="93"/>
      <c r="TY95" s="93"/>
      <c r="TZ95" s="93"/>
      <c r="UA95" s="93"/>
      <c r="UB95" s="93"/>
      <c r="UC95" s="93"/>
      <c r="UD95" s="93"/>
      <c r="UE95" s="93"/>
      <c r="UF95" s="93"/>
      <c r="UG95" s="93"/>
      <c r="UH95" s="93"/>
      <c r="UI95" s="93"/>
      <c r="UJ95" s="93"/>
      <c r="UK95" s="93"/>
      <c r="UL95" s="93"/>
      <c r="UM95" s="93"/>
      <c r="UN95" s="93"/>
      <c r="UO95" s="93"/>
      <c r="UP95" s="93"/>
      <c r="UQ95" s="93"/>
      <c r="UR95" s="93"/>
      <c r="US95" s="93"/>
      <c r="UT95" s="93"/>
      <c r="UU95" s="93"/>
      <c r="UV95" s="93"/>
      <c r="UW95" s="93"/>
      <c r="UX95" s="93"/>
      <c r="UY95" s="93"/>
      <c r="UZ95" s="93"/>
      <c r="VA95" s="93"/>
      <c r="VB95" s="93"/>
      <c r="VC95" s="93"/>
      <c r="VD95" s="93"/>
      <c r="VE95" s="93"/>
      <c r="VF95" s="93"/>
      <c r="VG95" s="93"/>
      <c r="VH95" s="93"/>
      <c r="VI95" s="93"/>
      <c r="VJ95" s="93"/>
      <c r="VK95" s="93"/>
      <c r="VL95" s="93"/>
      <c r="VM95" s="93"/>
      <c r="VN95" s="93"/>
      <c r="VO95" s="93"/>
      <c r="VP95" s="93"/>
      <c r="VQ95" s="93"/>
      <c r="VR95" s="93"/>
      <c r="VS95" s="93"/>
      <c r="VT95" s="93"/>
      <c r="VU95" s="93"/>
      <c r="VV95" s="93"/>
      <c r="VW95" s="93"/>
      <c r="VX95" s="93"/>
      <c r="VY95" s="93"/>
      <c r="VZ95" s="93"/>
      <c r="WA95" s="93"/>
      <c r="WB95" s="93"/>
      <c r="WC95" s="93"/>
      <c r="WD95" s="93"/>
      <c r="WE95" s="93"/>
      <c r="WF95" s="93"/>
      <c r="WG95" s="93"/>
      <c r="WH95" s="93"/>
      <c r="WI95" s="93"/>
      <c r="WJ95" s="93"/>
      <c r="WK95" s="93"/>
      <c r="WL95" s="93"/>
      <c r="WM95" s="93"/>
      <c r="WN95" s="93"/>
      <c r="WO95" s="93"/>
      <c r="WP95" s="93"/>
      <c r="WQ95" s="93"/>
      <c r="WR95" s="93"/>
      <c r="WS95" s="93"/>
      <c r="WT95" s="93"/>
      <c r="WU95" s="93"/>
      <c r="WV95" s="93"/>
      <c r="WW95" s="93"/>
      <c r="WX95" s="93"/>
      <c r="WY95" s="93"/>
      <c r="WZ95" s="93"/>
      <c r="XA95" s="93"/>
      <c r="XB95" s="93"/>
      <c r="XC95" s="93"/>
      <c r="XD95" s="93"/>
      <c r="XE95" s="93"/>
      <c r="XF95" s="93"/>
      <c r="XG95" s="93"/>
      <c r="XH95" s="93"/>
      <c r="XI95" s="93"/>
      <c r="XJ95" s="93"/>
      <c r="XK95" s="93"/>
      <c r="XL95" s="93"/>
      <c r="XM95" s="93"/>
      <c r="XN95" s="93"/>
      <c r="XO95" s="93"/>
      <c r="XP95" s="93"/>
      <c r="XQ95" s="93"/>
      <c r="XR95" s="93"/>
      <c r="XS95" s="93"/>
      <c r="XT95" s="93"/>
      <c r="XU95" s="93"/>
      <c r="XV95" s="93"/>
      <c r="XW95" s="93"/>
      <c r="XX95" s="93"/>
      <c r="XY95" s="93"/>
      <c r="XZ95" s="93"/>
      <c r="YA95" s="93"/>
      <c r="YB95" s="93"/>
      <c r="YC95" s="93"/>
      <c r="YD95" s="93"/>
      <c r="YE95" s="93"/>
      <c r="YF95" s="93"/>
      <c r="YG95" s="93"/>
      <c r="YH95" s="93"/>
      <c r="YI95" s="93"/>
      <c r="YJ95" s="93"/>
      <c r="YK95" s="93"/>
      <c r="YL95" s="93"/>
      <c r="YM95" s="93"/>
      <c r="YN95" s="93"/>
      <c r="YO95" s="93"/>
      <c r="YP95" s="93"/>
      <c r="YQ95" s="93"/>
      <c r="YR95" s="93"/>
      <c r="YS95" s="93"/>
      <c r="YT95" s="93"/>
      <c r="YU95" s="93"/>
      <c r="YV95" s="93"/>
      <c r="YW95" s="93"/>
      <c r="YX95" s="93"/>
      <c r="YY95" s="93"/>
      <c r="YZ95" s="93"/>
      <c r="ZA95" s="93"/>
      <c r="ZB95" s="93"/>
      <c r="ZC95" s="93"/>
      <c r="ZD95" s="93"/>
      <c r="ZE95" s="93"/>
      <c r="ZF95" s="93"/>
      <c r="ZG95" s="93"/>
      <c r="ZH95" s="93"/>
      <c r="ZI95" s="93"/>
      <c r="ZJ95" s="93"/>
      <c r="ZK95" s="93"/>
      <c r="ZL95" s="93"/>
      <c r="ZM95" s="93"/>
      <c r="ZN95" s="93"/>
      <c r="ZO95" s="93"/>
      <c r="ZP95" s="93"/>
      <c r="ZQ95" s="93"/>
      <c r="ZR95" s="93"/>
      <c r="ZS95" s="93"/>
      <c r="ZT95" s="93"/>
      <c r="ZU95" s="93"/>
      <c r="ZV95" s="93"/>
      <c r="ZW95" s="93"/>
      <c r="ZX95" s="93"/>
      <c r="ZY95" s="93"/>
      <c r="ZZ95" s="93"/>
    </row>
    <row r="96" spans="1:702" ht="15.95" hidden="1" customHeight="1" x14ac:dyDescent="0.25">
      <c r="A96" s="92">
        <v>75425</v>
      </c>
      <c r="B96" s="92" t="s">
        <v>380</v>
      </c>
      <c r="C96" s="121" t="s">
        <v>381</v>
      </c>
      <c r="D96" s="92">
        <v>7</v>
      </c>
      <c r="E96" s="92">
        <v>3</v>
      </c>
      <c r="F96" s="92" t="s">
        <v>341</v>
      </c>
      <c r="G96" s="92">
        <v>912</v>
      </c>
      <c r="H96" s="92">
        <v>11461</v>
      </c>
      <c r="I96" s="92" t="s">
        <v>382</v>
      </c>
      <c r="J96" s="92">
        <v>323</v>
      </c>
      <c r="K96" s="92" t="s">
        <v>351</v>
      </c>
      <c r="L96" s="93">
        <v>65200</v>
      </c>
      <c r="M96" s="93">
        <v>65200</v>
      </c>
      <c r="N96" s="93">
        <v>0</v>
      </c>
      <c r="O96" s="93">
        <v>65200</v>
      </c>
      <c r="P96" s="93">
        <v>29872.5</v>
      </c>
      <c r="Q96" s="93">
        <v>-35327.5</v>
      </c>
      <c r="R96" s="94">
        <v>0.46</v>
      </c>
      <c r="S96" s="93">
        <v>0</v>
      </c>
      <c r="T96" s="93">
        <v>0</v>
      </c>
      <c r="U96" s="94">
        <v>0</v>
      </c>
      <c r="V96" s="93">
        <v>0</v>
      </c>
      <c r="W96" s="93">
        <v>0</v>
      </c>
      <c r="X96" s="94">
        <v>0</v>
      </c>
      <c r="Y96" s="93">
        <v>0</v>
      </c>
      <c r="Z96" s="93">
        <v>0</v>
      </c>
      <c r="AA96" s="94">
        <v>0</v>
      </c>
      <c r="AB96" s="93">
        <v>0</v>
      </c>
      <c r="AC96" s="93">
        <v>0</v>
      </c>
      <c r="AD96" s="94">
        <v>0</v>
      </c>
      <c r="AE96" s="93">
        <v>0</v>
      </c>
      <c r="AF96" s="93">
        <v>0</v>
      </c>
      <c r="AG96" s="94">
        <v>0</v>
      </c>
      <c r="AH96" s="93">
        <v>0</v>
      </c>
      <c r="AI96" s="93">
        <v>0</v>
      </c>
      <c r="AJ96" s="94">
        <v>0</v>
      </c>
      <c r="AK96" s="93">
        <v>0</v>
      </c>
      <c r="AL96" s="93">
        <v>0</v>
      </c>
      <c r="AM96" s="94">
        <v>0</v>
      </c>
      <c r="AN96" s="93">
        <v>0</v>
      </c>
      <c r="AO96" s="93">
        <v>0</v>
      </c>
      <c r="AP96" s="94">
        <v>0</v>
      </c>
      <c r="AQ96" s="93">
        <v>0</v>
      </c>
      <c r="AR96" s="93">
        <v>0</v>
      </c>
      <c r="AS96" s="94">
        <v>0</v>
      </c>
      <c r="AT96" s="93">
        <v>0</v>
      </c>
      <c r="AU96" s="93">
        <v>0</v>
      </c>
      <c r="AV96" s="94">
        <v>0</v>
      </c>
      <c r="AW96" s="93">
        <v>0</v>
      </c>
      <c r="AX96" s="93">
        <v>0</v>
      </c>
      <c r="AY96" s="94">
        <v>0</v>
      </c>
      <c r="AZ96" s="93">
        <v>0</v>
      </c>
      <c r="BA96" s="93">
        <v>0</v>
      </c>
      <c r="BB96" s="94">
        <v>0</v>
      </c>
      <c r="BC96" s="93">
        <v>0</v>
      </c>
      <c r="BD96" s="93">
        <v>0</v>
      </c>
      <c r="BE96" s="94">
        <v>0</v>
      </c>
      <c r="BF96" s="93">
        <v>0</v>
      </c>
      <c r="BG96" s="93">
        <v>0</v>
      </c>
      <c r="BH96" s="94">
        <v>0</v>
      </c>
      <c r="BI96" s="93">
        <v>0</v>
      </c>
      <c r="BJ96" s="93">
        <v>0</v>
      </c>
      <c r="BK96" s="94">
        <v>0</v>
      </c>
      <c r="BL96" s="93">
        <v>51200</v>
      </c>
      <c r="BM96" s="93">
        <v>28650</v>
      </c>
      <c r="BN96" s="94">
        <v>0.56000000000000005</v>
      </c>
      <c r="BO96" s="93">
        <v>0</v>
      </c>
      <c r="BP96" s="93">
        <v>0</v>
      </c>
      <c r="BQ96" s="94">
        <v>0</v>
      </c>
      <c r="BR96" s="93">
        <v>0</v>
      </c>
      <c r="BS96" s="93">
        <v>0</v>
      </c>
      <c r="BT96" s="94">
        <v>0</v>
      </c>
      <c r="BU96" s="93">
        <v>0</v>
      </c>
      <c r="BV96" s="93">
        <v>0</v>
      </c>
      <c r="BW96" s="94">
        <v>0</v>
      </c>
      <c r="BX96" s="93">
        <v>0</v>
      </c>
      <c r="BY96" s="93">
        <v>0</v>
      </c>
      <c r="BZ96" s="94">
        <v>0</v>
      </c>
      <c r="CA96" s="93">
        <v>0</v>
      </c>
      <c r="CB96" s="93">
        <v>0</v>
      </c>
      <c r="CC96" s="94">
        <v>0</v>
      </c>
      <c r="CD96" s="93">
        <v>0</v>
      </c>
      <c r="CE96" s="93">
        <v>0</v>
      </c>
      <c r="CF96" s="94">
        <v>0</v>
      </c>
      <c r="CG96" s="93">
        <v>0</v>
      </c>
      <c r="CH96" s="93">
        <v>0</v>
      </c>
      <c r="CI96" s="94">
        <v>0</v>
      </c>
      <c r="CJ96" s="93">
        <v>0</v>
      </c>
      <c r="CK96" s="93">
        <v>0</v>
      </c>
      <c r="CL96" s="94">
        <v>0</v>
      </c>
      <c r="CM96" s="93">
        <v>14000</v>
      </c>
      <c r="CN96" s="93">
        <v>1222.5</v>
      </c>
      <c r="CO96" s="94">
        <v>0.09</v>
      </c>
      <c r="CP96" s="93"/>
      <c r="CQ96" s="93"/>
      <c r="CR96" s="93"/>
      <c r="CS96" s="93"/>
      <c r="CT96" s="93"/>
      <c r="CU96" s="93"/>
      <c r="CV96" s="93"/>
      <c r="CW96" s="93"/>
      <c r="CX96" s="93"/>
      <c r="CY96" s="93"/>
      <c r="CZ96" s="93"/>
      <c r="DA96" s="93"/>
      <c r="DB96" s="93"/>
      <c r="DC96" s="93"/>
      <c r="DD96" s="93"/>
      <c r="DE96" s="93"/>
      <c r="DF96" s="93"/>
      <c r="DG96" s="93"/>
      <c r="DH96" s="93"/>
      <c r="DI96" s="93"/>
      <c r="DJ96" s="93"/>
      <c r="DK96" s="93"/>
      <c r="DL96" s="93"/>
      <c r="DM96" s="93"/>
      <c r="DN96" s="93"/>
      <c r="DO96" s="93"/>
      <c r="DP96" s="93"/>
      <c r="DQ96" s="93"/>
      <c r="DR96" s="93"/>
      <c r="DS96" s="93"/>
      <c r="DT96" s="93"/>
      <c r="DU96" s="93"/>
      <c r="DV96" s="93"/>
      <c r="DW96" s="93"/>
      <c r="DX96" s="93"/>
      <c r="DY96" s="93"/>
      <c r="DZ96" s="93"/>
      <c r="EA96" s="93"/>
      <c r="EB96" s="93"/>
      <c r="EC96" s="93"/>
      <c r="ED96" s="93"/>
      <c r="EE96" s="93"/>
      <c r="EF96" s="93"/>
      <c r="EG96" s="93"/>
      <c r="EH96" s="93"/>
      <c r="EI96" s="93"/>
      <c r="EJ96" s="93"/>
      <c r="EK96" s="93"/>
      <c r="EL96" s="93"/>
      <c r="EM96" s="93"/>
      <c r="EN96" s="93"/>
      <c r="EO96" s="93"/>
      <c r="EP96" s="93"/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  <c r="JV96" s="93"/>
      <c r="JW96" s="93"/>
      <c r="JX96" s="93"/>
      <c r="JY96" s="93"/>
      <c r="JZ96" s="93"/>
      <c r="KA96" s="93"/>
      <c r="KB96" s="93"/>
      <c r="KC96" s="93"/>
      <c r="KD96" s="93"/>
      <c r="KE96" s="93"/>
      <c r="KF96" s="93"/>
      <c r="KG96" s="93"/>
      <c r="KH96" s="93"/>
      <c r="KI96" s="93"/>
      <c r="KJ96" s="93"/>
      <c r="KK96" s="93"/>
      <c r="KL96" s="93"/>
      <c r="KM96" s="93"/>
      <c r="KN96" s="93"/>
      <c r="KO96" s="93"/>
      <c r="KP96" s="93"/>
      <c r="KQ96" s="93"/>
      <c r="KR96" s="93"/>
      <c r="KS96" s="93"/>
      <c r="KT96" s="93"/>
      <c r="KU96" s="93"/>
      <c r="KV96" s="93"/>
      <c r="KW96" s="93"/>
      <c r="KX96" s="93"/>
      <c r="KY96" s="93"/>
      <c r="KZ96" s="93"/>
      <c r="LA96" s="93"/>
      <c r="LB96" s="93"/>
      <c r="LC96" s="93"/>
      <c r="LD96" s="93"/>
      <c r="LE96" s="93"/>
      <c r="LF96" s="93"/>
      <c r="LG96" s="93"/>
      <c r="LH96" s="93"/>
      <c r="LI96" s="93"/>
      <c r="LJ96" s="93"/>
      <c r="LK96" s="93"/>
      <c r="LL96" s="93"/>
      <c r="LM96" s="93"/>
      <c r="LN96" s="93"/>
      <c r="LO96" s="93"/>
      <c r="LP96" s="93"/>
      <c r="LQ96" s="93"/>
      <c r="LR96" s="93"/>
      <c r="LS96" s="93"/>
      <c r="LT96" s="93"/>
      <c r="LU96" s="93"/>
      <c r="LV96" s="93"/>
      <c r="LW96" s="93"/>
      <c r="LX96" s="93"/>
      <c r="LY96" s="93"/>
      <c r="LZ96" s="93"/>
      <c r="MA96" s="93"/>
      <c r="MB96" s="93"/>
      <c r="MC96" s="93"/>
      <c r="MD96" s="93"/>
      <c r="ME96" s="93"/>
      <c r="MF96" s="93"/>
      <c r="MG96" s="93"/>
      <c r="MH96" s="93"/>
      <c r="MI96" s="93"/>
      <c r="MJ96" s="93"/>
      <c r="MK96" s="93"/>
      <c r="ML96" s="93"/>
      <c r="MM96" s="93"/>
      <c r="MN96" s="93"/>
      <c r="MO96" s="93"/>
      <c r="MP96" s="93"/>
      <c r="MQ96" s="93"/>
      <c r="MR96" s="93"/>
      <c r="MS96" s="93"/>
      <c r="MT96" s="93"/>
      <c r="MU96" s="93"/>
      <c r="MV96" s="93"/>
      <c r="MW96" s="93"/>
      <c r="MX96" s="93"/>
      <c r="MY96" s="93"/>
      <c r="MZ96" s="93"/>
      <c r="NA96" s="93"/>
      <c r="NB96" s="93"/>
      <c r="NC96" s="93"/>
      <c r="ND96" s="93"/>
      <c r="NE96" s="93"/>
      <c r="NF96" s="93"/>
      <c r="NG96" s="93"/>
      <c r="NH96" s="93"/>
      <c r="NI96" s="93"/>
      <c r="NJ96" s="93"/>
      <c r="NK96" s="93"/>
      <c r="NL96" s="93"/>
      <c r="NM96" s="93"/>
      <c r="NN96" s="93"/>
      <c r="NO96" s="93"/>
      <c r="NP96" s="93"/>
      <c r="NQ96" s="93"/>
      <c r="NR96" s="93"/>
      <c r="NS96" s="93"/>
      <c r="NT96" s="93"/>
      <c r="NU96" s="93"/>
      <c r="NV96" s="93"/>
      <c r="NW96" s="93"/>
      <c r="NX96" s="93"/>
      <c r="NY96" s="93"/>
      <c r="NZ96" s="93"/>
      <c r="OA96" s="93"/>
      <c r="OB96" s="93"/>
      <c r="OC96" s="93"/>
      <c r="OD96" s="93"/>
      <c r="OE96" s="93"/>
      <c r="OF96" s="93"/>
      <c r="OG96" s="93"/>
      <c r="OH96" s="93"/>
      <c r="OI96" s="93"/>
      <c r="OJ96" s="93"/>
      <c r="OK96" s="93"/>
      <c r="OL96" s="93"/>
      <c r="OM96" s="93"/>
      <c r="ON96" s="93"/>
      <c r="OO96" s="93"/>
      <c r="OP96" s="93"/>
      <c r="OQ96" s="93"/>
      <c r="OR96" s="93"/>
      <c r="OS96" s="93"/>
      <c r="OT96" s="93"/>
      <c r="OU96" s="93"/>
      <c r="OV96" s="93"/>
      <c r="OW96" s="93"/>
      <c r="OX96" s="93"/>
      <c r="OY96" s="93"/>
      <c r="OZ96" s="93"/>
      <c r="PA96" s="93"/>
      <c r="PB96" s="93"/>
      <c r="PC96" s="93"/>
      <c r="PD96" s="93"/>
      <c r="PE96" s="93"/>
      <c r="PF96" s="93"/>
      <c r="PG96" s="93"/>
      <c r="PH96" s="93"/>
      <c r="PI96" s="93"/>
      <c r="PJ96" s="93"/>
      <c r="PK96" s="93"/>
      <c r="PL96" s="93"/>
      <c r="PM96" s="93"/>
      <c r="PN96" s="93"/>
      <c r="PO96" s="93"/>
      <c r="PP96" s="93"/>
      <c r="PQ96" s="93"/>
      <c r="PR96" s="93"/>
      <c r="PS96" s="93"/>
      <c r="PT96" s="93"/>
      <c r="PU96" s="93"/>
      <c r="PV96" s="93"/>
      <c r="PW96" s="93"/>
      <c r="PX96" s="93"/>
      <c r="PY96" s="93"/>
      <c r="PZ96" s="93"/>
      <c r="QA96" s="93"/>
      <c r="QB96" s="93"/>
      <c r="QC96" s="93"/>
      <c r="QD96" s="93"/>
      <c r="QE96" s="93"/>
      <c r="QF96" s="93"/>
      <c r="QG96" s="93"/>
      <c r="QH96" s="93"/>
      <c r="QI96" s="93"/>
      <c r="QJ96" s="93"/>
      <c r="QK96" s="93"/>
      <c r="QL96" s="93"/>
      <c r="QM96" s="93"/>
      <c r="QN96" s="93"/>
      <c r="QO96" s="93"/>
      <c r="QP96" s="93"/>
      <c r="QQ96" s="93"/>
      <c r="QR96" s="93"/>
      <c r="QS96" s="93"/>
      <c r="QT96" s="93"/>
      <c r="QU96" s="93"/>
      <c r="QV96" s="93"/>
      <c r="QW96" s="93"/>
      <c r="QX96" s="93"/>
      <c r="QY96" s="93"/>
      <c r="QZ96" s="93"/>
      <c r="RA96" s="93"/>
      <c r="RB96" s="93"/>
      <c r="RC96" s="93"/>
      <c r="RD96" s="93"/>
      <c r="RE96" s="93"/>
      <c r="RF96" s="93"/>
      <c r="RG96" s="93"/>
      <c r="RH96" s="93"/>
      <c r="RI96" s="93"/>
      <c r="RJ96" s="93"/>
      <c r="RK96" s="93"/>
      <c r="RL96" s="93"/>
      <c r="RM96" s="93"/>
      <c r="RN96" s="93"/>
      <c r="RO96" s="93"/>
      <c r="RP96" s="93"/>
      <c r="RQ96" s="93"/>
      <c r="RR96" s="93"/>
      <c r="RS96" s="93"/>
      <c r="RT96" s="93"/>
      <c r="RU96" s="93"/>
      <c r="RV96" s="93"/>
      <c r="RW96" s="93"/>
      <c r="RX96" s="93"/>
      <c r="RY96" s="93"/>
      <c r="RZ96" s="93"/>
      <c r="SA96" s="93"/>
      <c r="SB96" s="93"/>
      <c r="SC96" s="93"/>
      <c r="SD96" s="93"/>
      <c r="SE96" s="93"/>
      <c r="SF96" s="93"/>
      <c r="SG96" s="93"/>
      <c r="SH96" s="93"/>
      <c r="SI96" s="93"/>
      <c r="SJ96" s="93"/>
      <c r="SK96" s="93"/>
      <c r="SL96" s="93"/>
      <c r="SM96" s="93"/>
      <c r="SN96" s="93"/>
      <c r="SO96" s="93"/>
      <c r="SP96" s="93"/>
      <c r="SQ96" s="93"/>
      <c r="SR96" s="93"/>
      <c r="SS96" s="93"/>
      <c r="ST96" s="93"/>
      <c r="SU96" s="93"/>
      <c r="SV96" s="93"/>
      <c r="SW96" s="93"/>
      <c r="SX96" s="93"/>
      <c r="SY96" s="93"/>
      <c r="SZ96" s="93"/>
      <c r="TA96" s="93"/>
      <c r="TB96" s="93"/>
      <c r="TC96" s="93"/>
      <c r="TD96" s="93"/>
      <c r="TE96" s="93"/>
      <c r="TF96" s="93"/>
      <c r="TG96" s="93"/>
      <c r="TH96" s="93"/>
      <c r="TI96" s="93"/>
      <c r="TJ96" s="93"/>
      <c r="TK96" s="93"/>
      <c r="TL96" s="93"/>
      <c r="TM96" s="93"/>
      <c r="TN96" s="93"/>
      <c r="TO96" s="93"/>
      <c r="TP96" s="93"/>
      <c r="TQ96" s="93"/>
      <c r="TR96" s="93"/>
      <c r="TS96" s="93"/>
      <c r="TT96" s="93"/>
      <c r="TU96" s="93"/>
      <c r="TV96" s="93"/>
      <c r="TW96" s="93"/>
      <c r="TX96" s="93"/>
      <c r="TY96" s="93"/>
      <c r="TZ96" s="93"/>
      <c r="UA96" s="93"/>
      <c r="UB96" s="93"/>
      <c r="UC96" s="93"/>
      <c r="UD96" s="93"/>
      <c r="UE96" s="93"/>
      <c r="UF96" s="93"/>
      <c r="UG96" s="93"/>
      <c r="UH96" s="93"/>
      <c r="UI96" s="93"/>
      <c r="UJ96" s="93"/>
      <c r="UK96" s="93"/>
      <c r="UL96" s="93"/>
      <c r="UM96" s="93"/>
      <c r="UN96" s="93"/>
      <c r="UO96" s="93"/>
      <c r="UP96" s="93"/>
      <c r="UQ96" s="93"/>
      <c r="UR96" s="93"/>
      <c r="US96" s="93"/>
      <c r="UT96" s="93"/>
      <c r="UU96" s="93"/>
      <c r="UV96" s="93"/>
      <c r="UW96" s="93"/>
      <c r="UX96" s="93"/>
      <c r="UY96" s="93"/>
      <c r="UZ96" s="93"/>
      <c r="VA96" s="93"/>
      <c r="VB96" s="93"/>
      <c r="VC96" s="93"/>
      <c r="VD96" s="93"/>
      <c r="VE96" s="93"/>
      <c r="VF96" s="93"/>
      <c r="VG96" s="93"/>
      <c r="VH96" s="93"/>
      <c r="VI96" s="93"/>
      <c r="VJ96" s="93"/>
      <c r="VK96" s="93"/>
      <c r="VL96" s="93"/>
      <c r="VM96" s="93"/>
      <c r="VN96" s="93"/>
      <c r="VO96" s="93"/>
      <c r="VP96" s="93"/>
      <c r="VQ96" s="93"/>
      <c r="VR96" s="93"/>
      <c r="VS96" s="93"/>
      <c r="VT96" s="93"/>
      <c r="VU96" s="93"/>
      <c r="VV96" s="93"/>
      <c r="VW96" s="93"/>
      <c r="VX96" s="93"/>
      <c r="VY96" s="93"/>
      <c r="VZ96" s="93"/>
      <c r="WA96" s="93"/>
      <c r="WB96" s="93"/>
      <c r="WC96" s="93"/>
      <c r="WD96" s="93"/>
      <c r="WE96" s="93"/>
      <c r="WF96" s="93"/>
      <c r="WG96" s="93"/>
      <c r="WH96" s="93"/>
      <c r="WI96" s="93"/>
      <c r="WJ96" s="93"/>
      <c r="WK96" s="93"/>
      <c r="WL96" s="93"/>
      <c r="WM96" s="93"/>
      <c r="WN96" s="93"/>
      <c r="WO96" s="93"/>
      <c r="WP96" s="93"/>
      <c r="WQ96" s="93"/>
      <c r="WR96" s="93"/>
      <c r="WS96" s="93"/>
      <c r="WT96" s="93"/>
      <c r="WU96" s="93"/>
      <c r="WV96" s="93"/>
      <c r="WW96" s="93"/>
      <c r="WX96" s="93"/>
      <c r="WY96" s="93"/>
      <c r="WZ96" s="93"/>
      <c r="XA96" s="93"/>
      <c r="XB96" s="93"/>
      <c r="XC96" s="93"/>
      <c r="XD96" s="93"/>
      <c r="XE96" s="93"/>
      <c r="XF96" s="93"/>
      <c r="XG96" s="93"/>
      <c r="XH96" s="93"/>
      <c r="XI96" s="93"/>
      <c r="XJ96" s="93"/>
      <c r="XK96" s="93"/>
      <c r="XL96" s="93"/>
      <c r="XM96" s="93"/>
      <c r="XN96" s="93"/>
      <c r="XO96" s="93"/>
      <c r="XP96" s="93"/>
      <c r="XQ96" s="93"/>
      <c r="XR96" s="93"/>
      <c r="XS96" s="93"/>
      <c r="XT96" s="93"/>
      <c r="XU96" s="93"/>
      <c r="XV96" s="93"/>
      <c r="XW96" s="93"/>
      <c r="XX96" s="93"/>
      <c r="XY96" s="93"/>
      <c r="XZ96" s="93"/>
      <c r="YA96" s="93"/>
      <c r="YB96" s="93"/>
      <c r="YC96" s="93"/>
      <c r="YD96" s="93"/>
      <c r="YE96" s="93"/>
      <c r="YF96" s="93"/>
      <c r="YG96" s="93"/>
      <c r="YH96" s="93"/>
      <c r="YI96" s="93"/>
      <c r="YJ96" s="93"/>
      <c r="YK96" s="93"/>
      <c r="YL96" s="93"/>
      <c r="YM96" s="93"/>
      <c r="YN96" s="93"/>
      <c r="YO96" s="93"/>
      <c r="YP96" s="93"/>
      <c r="YQ96" s="93"/>
      <c r="YR96" s="93"/>
      <c r="YS96" s="93"/>
      <c r="YT96" s="93"/>
      <c r="YU96" s="93"/>
      <c r="YV96" s="93"/>
      <c r="YW96" s="93"/>
      <c r="YX96" s="93"/>
      <c r="YY96" s="93"/>
      <c r="YZ96" s="93"/>
      <c r="ZA96" s="93"/>
      <c r="ZB96" s="93"/>
      <c r="ZC96" s="93"/>
      <c r="ZD96" s="93"/>
      <c r="ZE96" s="93"/>
      <c r="ZF96" s="93"/>
      <c r="ZG96" s="93"/>
      <c r="ZH96" s="93"/>
      <c r="ZI96" s="93"/>
      <c r="ZJ96" s="93"/>
      <c r="ZK96" s="93"/>
      <c r="ZL96" s="93"/>
      <c r="ZM96" s="93"/>
      <c r="ZN96" s="93"/>
      <c r="ZO96" s="93"/>
      <c r="ZP96" s="93"/>
      <c r="ZQ96" s="93"/>
      <c r="ZR96" s="93"/>
      <c r="ZS96" s="93"/>
      <c r="ZT96" s="93"/>
      <c r="ZU96" s="93"/>
      <c r="ZV96" s="93"/>
      <c r="ZW96" s="93"/>
      <c r="ZX96" s="93"/>
      <c r="ZY96" s="93"/>
      <c r="ZZ96" s="93"/>
    </row>
    <row r="97" spans="1:702" ht="15.95" hidden="1" customHeight="1" x14ac:dyDescent="0.25">
      <c r="A97" s="92">
        <v>75450</v>
      </c>
      <c r="B97" s="92" t="s">
        <v>380</v>
      </c>
      <c r="C97" s="121" t="s">
        <v>381</v>
      </c>
      <c r="D97" s="92">
        <v>7</v>
      </c>
      <c r="E97" s="92">
        <v>3</v>
      </c>
      <c r="F97" s="92" t="s">
        <v>341</v>
      </c>
      <c r="G97" s="92">
        <v>912</v>
      </c>
      <c r="H97" s="92">
        <v>11461</v>
      </c>
      <c r="I97" s="92" t="s">
        <v>382</v>
      </c>
      <c r="J97" s="92">
        <v>329</v>
      </c>
      <c r="K97" s="92" t="s">
        <v>142</v>
      </c>
      <c r="L97" s="93">
        <v>24800</v>
      </c>
      <c r="M97" s="93">
        <v>24800</v>
      </c>
      <c r="N97" s="93">
        <v>0</v>
      </c>
      <c r="O97" s="93">
        <v>24800</v>
      </c>
      <c r="P97" s="93">
        <v>4800</v>
      </c>
      <c r="Q97" s="93">
        <v>-20000</v>
      </c>
      <c r="R97" s="94">
        <v>0.19</v>
      </c>
      <c r="S97" s="93">
        <v>0</v>
      </c>
      <c r="T97" s="93">
        <v>0</v>
      </c>
      <c r="U97" s="94">
        <v>0</v>
      </c>
      <c r="V97" s="93">
        <v>0</v>
      </c>
      <c r="W97" s="93">
        <v>0</v>
      </c>
      <c r="X97" s="94">
        <v>0</v>
      </c>
      <c r="Y97" s="93">
        <v>0</v>
      </c>
      <c r="Z97" s="93">
        <v>0</v>
      </c>
      <c r="AA97" s="94">
        <v>0</v>
      </c>
      <c r="AB97" s="93">
        <v>0</v>
      </c>
      <c r="AC97" s="93">
        <v>0</v>
      </c>
      <c r="AD97" s="94">
        <v>0</v>
      </c>
      <c r="AE97" s="93">
        <v>0</v>
      </c>
      <c r="AF97" s="93">
        <v>0</v>
      </c>
      <c r="AG97" s="94">
        <v>0</v>
      </c>
      <c r="AH97" s="93">
        <v>0</v>
      </c>
      <c r="AI97" s="93">
        <v>0</v>
      </c>
      <c r="AJ97" s="94">
        <v>0</v>
      </c>
      <c r="AK97" s="93">
        <v>0</v>
      </c>
      <c r="AL97" s="93">
        <v>0</v>
      </c>
      <c r="AM97" s="94">
        <v>0</v>
      </c>
      <c r="AN97" s="93">
        <v>0</v>
      </c>
      <c r="AO97" s="93">
        <v>0</v>
      </c>
      <c r="AP97" s="94">
        <v>0</v>
      </c>
      <c r="AQ97" s="93">
        <v>0</v>
      </c>
      <c r="AR97" s="93">
        <v>0</v>
      </c>
      <c r="AS97" s="94">
        <v>0</v>
      </c>
      <c r="AT97" s="93">
        <v>0</v>
      </c>
      <c r="AU97" s="93">
        <v>0</v>
      </c>
      <c r="AV97" s="94">
        <v>0</v>
      </c>
      <c r="AW97" s="93">
        <v>0</v>
      </c>
      <c r="AX97" s="93">
        <v>0</v>
      </c>
      <c r="AY97" s="94">
        <v>0</v>
      </c>
      <c r="AZ97" s="93">
        <v>0</v>
      </c>
      <c r="BA97" s="93">
        <v>0</v>
      </c>
      <c r="BB97" s="94">
        <v>0</v>
      </c>
      <c r="BC97" s="93">
        <v>0</v>
      </c>
      <c r="BD97" s="93">
        <v>0</v>
      </c>
      <c r="BE97" s="94">
        <v>0</v>
      </c>
      <c r="BF97" s="93">
        <v>0</v>
      </c>
      <c r="BG97" s="93">
        <v>0</v>
      </c>
      <c r="BH97" s="94">
        <v>0</v>
      </c>
      <c r="BI97" s="93">
        <v>0</v>
      </c>
      <c r="BJ97" s="93">
        <v>0</v>
      </c>
      <c r="BK97" s="94">
        <v>0</v>
      </c>
      <c r="BL97" s="93">
        <v>16800</v>
      </c>
      <c r="BM97" s="93">
        <v>4800</v>
      </c>
      <c r="BN97" s="94">
        <v>0.28999999999999998</v>
      </c>
      <c r="BO97" s="93">
        <v>0</v>
      </c>
      <c r="BP97" s="93">
        <v>0</v>
      </c>
      <c r="BQ97" s="94">
        <v>0</v>
      </c>
      <c r="BR97" s="93">
        <v>0</v>
      </c>
      <c r="BS97" s="93">
        <v>0</v>
      </c>
      <c r="BT97" s="94">
        <v>0</v>
      </c>
      <c r="BU97" s="93">
        <v>0</v>
      </c>
      <c r="BV97" s="93">
        <v>0</v>
      </c>
      <c r="BW97" s="94">
        <v>0</v>
      </c>
      <c r="BX97" s="93">
        <v>0</v>
      </c>
      <c r="BY97" s="93">
        <v>0</v>
      </c>
      <c r="BZ97" s="94">
        <v>0</v>
      </c>
      <c r="CA97" s="93">
        <v>0</v>
      </c>
      <c r="CB97" s="93">
        <v>0</v>
      </c>
      <c r="CC97" s="94">
        <v>0</v>
      </c>
      <c r="CD97" s="93">
        <v>0</v>
      </c>
      <c r="CE97" s="93">
        <v>0</v>
      </c>
      <c r="CF97" s="94">
        <v>0</v>
      </c>
      <c r="CG97" s="93">
        <v>0</v>
      </c>
      <c r="CH97" s="93">
        <v>0</v>
      </c>
      <c r="CI97" s="94">
        <v>0</v>
      </c>
      <c r="CJ97" s="93">
        <v>0</v>
      </c>
      <c r="CK97" s="93">
        <v>0</v>
      </c>
      <c r="CL97" s="94">
        <v>0</v>
      </c>
      <c r="CM97" s="93">
        <v>8000</v>
      </c>
      <c r="CN97" s="93">
        <v>0</v>
      </c>
      <c r="CO97" s="94">
        <v>0</v>
      </c>
      <c r="CP97" s="93"/>
      <c r="CQ97" s="93"/>
      <c r="CR97" s="93"/>
      <c r="CS97" s="93"/>
      <c r="CT97" s="93"/>
      <c r="CU97" s="93"/>
      <c r="CV97" s="93"/>
      <c r="CW97" s="93"/>
      <c r="CX97" s="93"/>
      <c r="CY97" s="93"/>
      <c r="CZ97" s="93"/>
      <c r="DA97" s="93"/>
      <c r="DB97" s="93"/>
      <c r="DC97" s="93"/>
      <c r="DD97" s="93"/>
      <c r="DE97" s="93"/>
      <c r="DF97" s="93"/>
      <c r="DG97" s="93"/>
      <c r="DH97" s="93"/>
      <c r="DI97" s="93"/>
      <c r="DJ97" s="93"/>
      <c r="DK97" s="93"/>
      <c r="DL97" s="93"/>
      <c r="DM97" s="93"/>
      <c r="DN97" s="93"/>
      <c r="DO97" s="93"/>
      <c r="DP97" s="93"/>
      <c r="DQ97" s="93"/>
      <c r="DR97" s="93"/>
      <c r="DS97" s="93"/>
      <c r="DT97" s="93"/>
      <c r="DU97" s="93"/>
      <c r="DV97" s="93"/>
      <c r="DW97" s="93"/>
      <c r="DX97" s="93"/>
      <c r="DY97" s="93"/>
      <c r="DZ97" s="93"/>
      <c r="EA97" s="93"/>
      <c r="EB97" s="93"/>
      <c r="EC97" s="93"/>
      <c r="ED97" s="93"/>
      <c r="EE97" s="93"/>
      <c r="EF97" s="93"/>
      <c r="EG97" s="93"/>
      <c r="EH97" s="93"/>
      <c r="EI97" s="93"/>
      <c r="EJ97" s="93"/>
      <c r="EK97" s="93"/>
      <c r="EL97" s="93"/>
      <c r="EM97" s="93"/>
      <c r="EN97" s="93"/>
      <c r="EO97" s="93"/>
      <c r="EP97" s="93"/>
      <c r="EQ97" s="93"/>
      <c r="ER97" s="93"/>
      <c r="ES97" s="93"/>
      <c r="ET97" s="93"/>
      <c r="EU97" s="93"/>
      <c r="EV97" s="93"/>
      <c r="EW97" s="93"/>
      <c r="EX97" s="93"/>
      <c r="EY97" s="93"/>
      <c r="EZ97" s="93"/>
      <c r="FA97" s="93"/>
      <c r="FB97" s="93"/>
      <c r="FC97" s="93"/>
      <c r="FD97" s="93"/>
      <c r="FE97" s="93"/>
      <c r="FF97" s="93"/>
      <c r="FG97" s="93"/>
      <c r="FH97" s="93"/>
      <c r="FI97" s="93"/>
      <c r="FJ97" s="93"/>
      <c r="FK97" s="93"/>
      <c r="FL97" s="93"/>
      <c r="FM97" s="93"/>
      <c r="FN97" s="93"/>
      <c r="FO97" s="93"/>
      <c r="FP97" s="93"/>
      <c r="FQ97" s="93"/>
      <c r="FR97" s="93"/>
      <c r="FS97" s="93"/>
      <c r="FT97" s="93"/>
      <c r="FU97" s="93"/>
      <c r="FV97" s="93"/>
      <c r="FW97" s="93"/>
      <c r="FX97" s="93"/>
      <c r="FY97" s="93"/>
      <c r="FZ97" s="93"/>
      <c r="GA97" s="93"/>
      <c r="GB97" s="93"/>
      <c r="GC97" s="93"/>
      <c r="GD97" s="93"/>
      <c r="GE97" s="93"/>
      <c r="GF97" s="93"/>
      <c r="GG97" s="93"/>
      <c r="GH97" s="93"/>
      <c r="GI97" s="93"/>
      <c r="GJ97" s="93"/>
      <c r="GK97" s="93"/>
      <c r="GL97" s="93"/>
      <c r="GM97" s="93"/>
      <c r="GN97" s="93"/>
      <c r="GO97" s="93"/>
      <c r="GP97" s="93"/>
      <c r="GQ97" s="93"/>
      <c r="GR97" s="93"/>
      <c r="GS97" s="93"/>
      <c r="GT97" s="93"/>
      <c r="GU97" s="93"/>
      <c r="GV97" s="93"/>
      <c r="GW97" s="93"/>
      <c r="GX97" s="93"/>
      <c r="GY97" s="93"/>
      <c r="GZ97" s="93"/>
      <c r="HA97" s="93"/>
      <c r="HB97" s="93"/>
      <c r="HC97" s="93"/>
      <c r="HD97" s="93"/>
      <c r="HE97" s="93"/>
      <c r="HF97" s="93"/>
      <c r="HG97" s="93"/>
      <c r="HH97" s="93"/>
      <c r="HI97" s="93"/>
      <c r="HJ97" s="93"/>
      <c r="HK97" s="93"/>
      <c r="HL97" s="93"/>
      <c r="HM97" s="93"/>
      <c r="HN97" s="93"/>
      <c r="HO97" s="93"/>
      <c r="HP97" s="93"/>
      <c r="HQ97" s="93"/>
      <c r="HR97" s="93"/>
      <c r="HS97" s="93"/>
      <c r="HT97" s="93"/>
      <c r="HU97" s="93"/>
      <c r="HV97" s="93"/>
      <c r="HW97" s="93"/>
      <c r="HX97" s="93"/>
      <c r="HY97" s="93"/>
      <c r="HZ97" s="93"/>
      <c r="IA97" s="93"/>
      <c r="IB97" s="93"/>
      <c r="IC97" s="93"/>
      <c r="ID97" s="93"/>
      <c r="IE97" s="93"/>
      <c r="IF97" s="93"/>
      <c r="IG97" s="93"/>
      <c r="IH97" s="93"/>
      <c r="II97" s="93"/>
      <c r="IJ97" s="93"/>
      <c r="IK97" s="93"/>
      <c r="IL97" s="93"/>
      <c r="IM97" s="93"/>
      <c r="IN97" s="93"/>
      <c r="IO97" s="93"/>
      <c r="IP97" s="93"/>
      <c r="IQ97" s="93"/>
      <c r="IR97" s="93"/>
      <c r="IS97" s="93"/>
      <c r="IT97" s="93"/>
      <c r="IU97" s="93"/>
      <c r="IV97" s="93"/>
      <c r="IW97" s="93"/>
      <c r="IX97" s="93"/>
      <c r="IY97" s="93"/>
      <c r="IZ97" s="93"/>
      <c r="JA97" s="93"/>
      <c r="JB97" s="93"/>
      <c r="JC97" s="93"/>
      <c r="JD97" s="93"/>
      <c r="JE97" s="93"/>
      <c r="JF97" s="93"/>
      <c r="JG97" s="93"/>
      <c r="JH97" s="93"/>
      <c r="JI97" s="93"/>
      <c r="JJ97" s="93"/>
      <c r="JK97" s="93"/>
      <c r="JL97" s="93"/>
      <c r="JM97" s="93"/>
      <c r="JN97" s="93"/>
      <c r="JO97" s="93"/>
      <c r="JP97" s="93"/>
      <c r="JQ97" s="93"/>
      <c r="JR97" s="93"/>
      <c r="JS97" s="93"/>
      <c r="JT97" s="93"/>
      <c r="JU97" s="93"/>
      <c r="JV97" s="93"/>
      <c r="JW97" s="93"/>
      <c r="JX97" s="93"/>
      <c r="JY97" s="93"/>
      <c r="JZ97" s="93"/>
      <c r="KA97" s="93"/>
      <c r="KB97" s="93"/>
      <c r="KC97" s="93"/>
      <c r="KD97" s="93"/>
      <c r="KE97" s="93"/>
      <c r="KF97" s="93"/>
      <c r="KG97" s="93"/>
      <c r="KH97" s="93"/>
      <c r="KI97" s="93"/>
      <c r="KJ97" s="93"/>
      <c r="KK97" s="93"/>
      <c r="KL97" s="93"/>
      <c r="KM97" s="93"/>
      <c r="KN97" s="93"/>
      <c r="KO97" s="93"/>
      <c r="KP97" s="93"/>
      <c r="KQ97" s="93"/>
      <c r="KR97" s="93"/>
      <c r="KS97" s="93"/>
      <c r="KT97" s="93"/>
      <c r="KU97" s="93"/>
      <c r="KV97" s="93"/>
      <c r="KW97" s="93"/>
      <c r="KX97" s="93"/>
      <c r="KY97" s="93"/>
      <c r="KZ97" s="93"/>
      <c r="LA97" s="93"/>
      <c r="LB97" s="93"/>
      <c r="LC97" s="93"/>
      <c r="LD97" s="93"/>
      <c r="LE97" s="93"/>
      <c r="LF97" s="93"/>
      <c r="LG97" s="93"/>
      <c r="LH97" s="93"/>
      <c r="LI97" s="93"/>
      <c r="LJ97" s="93"/>
      <c r="LK97" s="93"/>
      <c r="LL97" s="93"/>
      <c r="LM97" s="93"/>
      <c r="LN97" s="93"/>
      <c r="LO97" s="93"/>
      <c r="LP97" s="93"/>
      <c r="LQ97" s="93"/>
      <c r="LR97" s="93"/>
      <c r="LS97" s="93"/>
      <c r="LT97" s="93"/>
      <c r="LU97" s="93"/>
      <c r="LV97" s="93"/>
      <c r="LW97" s="93"/>
      <c r="LX97" s="93"/>
      <c r="LY97" s="93"/>
      <c r="LZ97" s="93"/>
      <c r="MA97" s="93"/>
      <c r="MB97" s="93"/>
      <c r="MC97" s="93"/>
      <c r="MD97" s="93"/>
      <c r="ME97" s="93"/>
      <c r="MF97" s="93"/>
      <c r="MG97" s="93"/>
      <c r="MH97" s="93"/>
      <c r="MI97" s="93"/>
      <c r="MJ97" s="93"/>
      <c r="MK97" s="93"/>
      <c r="ML97" s="93"/>
      <c r="MM97" s="93"/>
      <c r="MN97" s="93"/>
      <c r="MO97" s="93"/>
      <c r="MP97" s="93"/>
      <c r="MQ97" s="93"/>
      <c r="MR97" s="93"/>
      <c r="MS97" s="93"/>
      <c r="MT97" s="93"/>
      <c r="MU97" s="93"/>
      <c r="MV97" s="93"/>
      <c r="MW97" s="93"/>
      <c r="MX97" s="93"/>
      <c r="MY97" s="93"/>
      <c r="MZ97" s="93"/>
      <c r="NA97" s="93"/>
      <c r="NB97" s="93"/>
      <c r="NC97" s="93"/>
      <c r="ND97" s="93"/>
      <c r="NE97" s="93"/>
      <c r="NF97" s="93"/>
      <c r="NG97" s="93"/>
      <c r="NH97" s="93"/>
      <c r="NI97" s="93"/>
      <c r="NJ97" s="93"/>
      <c r="NK97" s="93"/>
      <c r="NL97" s="93"/>
      <c r="NM97" s="93"/>
      <c r="NN97" s="93"/>
      <c r="NO97" s="93"/>
      <c r="NP97" s="93"/>
      <c r="NQ97" s="93"/>
      <c r="NR97" s="93"/>
      <c r="NS97" s="93"/>
      <c r="NT97" s="93"/>
      <c r="NU97" s="93"/>
      <c r="NV97" s="93"/>
      <c r="NW97" s="93"/>
      <c r="NX97" s="93"/>
      <c r="NY97" s="93"/>
      <c r="NZ97" s="93"/>
      <c r="OA97" s="93"/>
      <c r="OB97" s="93"/>
      <c r="OC97" s="93"/>
      <c r="OD97" s="93"/>
      <c r="OE97" s="93"/>
      <c r="OF97" s="93"/>
      <c r="OG97" s="93"/>
      <c r="OH97" s="93"/>
      <c r="OI97" s="93"/>
      <c r="OJ97" s="93"/>
      <c r="OK97" s="93"/>
      <c r="OL97" s="93"/>
      <c r="OM97" s="93"/>
      <c r="ON97" s="93"/>
      <c r="OO97" s="93"/>
      <c r="OP97" s="93"/>
      <c r="OQ97" s="93"/>
      <c r="OR97" s="93"/>
      <c r="OS97" s="93"/>
      <c r="OT97" s="93"/>
      <c r="OU97" s="93"/>
      <c r="OV97" s="93"/>
      <c r="OW97" s="93"/>
      <c r="OX97" s="93"/>
      <c r="OY97" s="93"/>
      <c r="OZ97" s="93"/>
      <c r="PA97" s="93"/>
      <c r="PB97" s="93"/>
      <c r="PC97" s="93"/>
      <c r="PD97" s="93"/>
      <c r="PE97" s="93"/>
      <c r="PF97" s="93"/>
      <c r="PG97" s="93"/>
      <c r="PH97" s="93"/>
      <c r="PI97" s="93"/>
      <c r="PJ97" s="93"/>
      <c r="PK97" s="93"/>
      <c r="PL97" s="93"/>
      <c r="PM97" s="93"/>
      <c r="PN97" s="93"/>
      <c r="PO97" s="93"/>
      <c r="PP97" s="93"/>
      <c r="PQ97" s="93"/>
      <c r="PR97" s="93"/>
      <c r="PS97" s="93"/>
      <c r="PT97" s="93"/>
      <c r="PU97" s="93"/>
      <c r="PV97" s="93"/>
      <c r="PW97" s="93"/>
      <c r="PX97" s="93"/>
      <c r="PY97" s="93"/>
      <c r="PZ97" s="93"/>
      <c r="QA97" s="93"/>
      <c r="QB97" s="93"/>
      <c r="QC97" s="93"/>
      <c r="QD97" s="93"/>
      <c r="QE97" s="93"/>
      <c r="QF97" s="93"/>
      <c r="QG97" s="93"/>
      <c r="QH97" s="93"/>
      <c r="QI97" s="93"/>
      <c r="QJ97" s="93"/>
      <c r="QK97" s="93"/>
      <c r="QL97" s="93"/>
      <c r="QM97" s="93"/>
      <c r="QN97" s="93"/>
      <c r="QO97" s="93"/>
      <c r="QP97" s="93"/>
      <c r="QQ97" s="93"/>
      <c r="QR97" s="93"/>
      <c r="QS97" s="93"/>
      <c r="QT97" s="93"/>
      <c r="QU97" s="93"/>
      <c r="QV97" s="93"/>
      <c r="QW97" s="93"/>
      <c r="QX97" s="93"/>
      <c r="QY97" s="93"/>
      <c r="QZ97" s="93"/>
      <c r="RA97" s="93"/>
      <c r="RB97" s="93"/>
      <c r="RC97" s="93"/>
      <c r="RD97" s="93"/>
      <c r="RE97" s="93"/>
      <c r="RF97" s="93"/>
      <c r="RG97" s="93"/>
      <c r="RH97" s="93"/>
      <c r="RI97" s="93"/>
      <c r="RJ97" s="93"/>
      <c r="RK97" s="93"/>
      <c r="RL97" s="93"/>
      <c r="RM97" s="93"/>
      <c r="RN97" s="93"/>
      <c r="RO97" s="93"/>
      <c r="RP97" s="93"/>
      <c r="RQ97" s="93"/>
      <c r="RR97" s="93"/>
      <c r="RS97" s="93"/>
      <c r="RT97" s="93"/>
      <c r="RU97" s="93"/>
      <c r="RV97" s="93"/>
      <c r="RW97" s="93"/>
      <c r="RX97" s="93"/>
      <c r="RY97" s="93"/>
      <c r="RZ97" s="93"/>
      <c r="SA97" s="93"/>
      <c r="SB97" s="93"/>
      <c r="SC97" s="93"/>
      <c r="SD97" s="93"/>
      <c r="SE97" s="93"/>
      <c r="SF97" s="93"/>
      <c r="SG97" s="93"/>
      <c r="SH97" s="93"/>
      <c r="SI97" s="93"/>
      <c r="SJ97" s="93"/>
      <c r="SK97" s="93"/>
      <c r="SL97" s="93"/>
      <c r="SM97" s="93"/>
      <c r="SN97" s="93"/>
      <c r="SO97" s="93"/>
      <c r="SP97" s="93"/>
      <c r="SQ97" s="93"/>
      <c r="SR97" s="93"/>
      <c r="SS97" s="93"/>
      <c r="ST97" s="93"/>
      <c r="SU97" s="93"/>
      <c r="SV97" s="93"/>
      <c r="SW97" s="93"/>
      <c r="SX97" s="93"/>
      <c r="SY97" s="93"/>
      <c r="SZ97" s="93"/>
      <c r="TA97" s="93"/>
      <c r="TB97" s="93"/>
      <c r="TC97" s="93"/>
      <c r="TD97" s="93"/>
      <c r="TE97" s="93"/>
      <c r="TF97" s="93"/>
      <c r="TG97" s="93"/>
      <c r="TH97" s="93"/>
      <c r="TI97" s="93"/>
      <c r="TJ97" s="93"/>
      <c r="TK97" s="93"/>
      <c r="TL97" s="93"/>
      <c r="TM97" s="93"/>
      <c r="TN97" s="93"/>
      <c r="TO97" s="93"/>
      <c r="TP97" s="93"/>
      <c r="TQ97" s="93"/>
      <c r="TR97" s="93"/>
      <c r="TS97" s="93"/>
      <c r="TT97" s="93"/>
      <c r="TU97" s="93"/>
      <c r="TV97" s="93"/>
      <c r="TW97" s="93"/>
      <c r="TX97" s="93"/>
      <c r="TY97" s="93"/>
      <c r="TZ97" s="93"/>
      <c r="UA97" s="93"/>
      <c r="UB97" s="93"/>
      <c r="UC97" s="93"/>
      <c r="UD97" s="93"/>
      <c r="UE97" s="93"/>
      <c r="UF97" s="93"/>
      <c r="UG97" s="93"/>
      <c r="UH97" s="93"/>
      <c r="UI97" s="93"/>
      <c r="UJ97" s="93"/>
      <c r="UK97" s="93"/>
      <c r="UL97" s="93"/>
      <c r="UM97" s="93"/>
      <c r="UN97" s="93"/>
      <c r="UO97" s="93"/>
      <c r="UP97" s="93"/>
      <c r="UQ97" s="93"/>
      <c r="UR97" s="93"/>
      <c r="US97" s="93"/>
      <c r="UT97" s="93"/>
      <c r="UU97" s="93"/>
      <c r="UV97" s="93"/>
      <c r="UW97" s="93"/>
      <c r="UX97" s="93"/>
      <c r="UY97" s="93"/>
      <c r="UZ97" s="93"/>
      <c r="VA97" s="93"/>
      <c r="VB97" s="93"/>
      <c r="VC97" s="93"/>
      <c r="VD97" s="93"/>
      <c r="VE97" s="93"/>
      <c r="VF97" s="93"/>
      <c r="VG97" s="93"/>
      <c r="VH97" s="93"/>
      <c r="VI97" s="93"/>
      <c r="VJ97" s="93"/>
      <c r="VK97" s="93"/>
      <c r="VL97" s="93"/>
      <c r="VM97" s="93"/>
      <c r="VN97" s="93"/>
      <c r="VO97" s="93"/>
      <c r="VP97" s="93"/>
      <c r="VQ97" s="93"/>
      <c r="VR97" s="93"/>
      <c r="VS97" s="93"/>
      <c r="VT97" s="93"/>
      <c r="VU97" s="93"/>
      <c r="VV97" s="93"/>
      <c r="VW97" s="93"/>
      <c r="VX97" s="93"/>
      <c r="VY97" s="93"/>
      <c r="VZ97" s="93"/>
      <c r="WA97" s="93"/>
      <c r="WB97" s="93"/>
      <c r="WC97" s="93"/>
      <c r="WD97" s="93"/>
      <c r="WE97" s="93"/>
      <c r="WF97" s="93"/>
      <c r="WG97" s="93"/>
      <c r="WH97" s="93"/>
      <c r="WI97" s="93"/>
      <c r="WJ97" s="93"/>
      <c r="WK97" s="93"/>
      <c r="WL97" s="93"/>
      <c r="WM97" s="93"/>
      <c r="WN97" s="93"/>
      <c r="WO97" s="93"/>
      <c r="WP97" s="93"/>
      <c r="WQ97" s="93"/>
      <c r="WR97" s="93"/>
      <c r="WS97" s="93"/>
      <c r="WT97" s="93"/>
      <c r="WU97" s="93"/>
      <c r="WV97" s="93"/>
      <c r="WW97" s="93"/>
      <c r="WX97" s="93"/>
      <c r="WY97" s="93"/>
      <c r="WZ97" s="93"/>
      <c r="XA97" s="93"/>
      <c r="XB97" s="93"/>
      <c r="XC97" s="93"/>
      <c r="XD97" s="93"/>
      <c r="XE97" s="93"/>
      <c r="XF97" s="93"/>
      <c r="XG97" s="93"/>
      <c r="XH97" s="93"/>
      <c r="XI97" s="93"/>
      <c r="XJ97" s="93"/>
      <c r="XK97" s="93"/>
      <c r="XL97" s="93"/>
      <c r="XM97" s="93"/>
      <c r="XN97" s="93"/>
      <c r="XO97" s="93"/>
      <c r="XP97" s="93"/>
      <c r="XQ97" s="93"/>
      <c r="XR97" s="93"/>
      <c r="XS97" s="93"/>
      <c r="XT97" s="93"/>
      <c r="XU97" s="93"/>
      <c r="XV97" s="93"/>
      <c r="XW97" s="93"/>
      <c r="XX97" s="93"/>
      <c r="XY97" s="93"/>
      <c r="XZ97" s="93"/>
      <c r="YA97" s="93"/>
      <c r="YB97" s="93"/>
      <c r="YC97" s="93"/>
      <c r="YD97" s="93"/>
      <c r="YE97" s="93"/>
      <c r="YF97" s="93"/>
      <c r="YG97" s="93"/>
      <c r="YH97" s="93"/>
      <c r="YI97" s="93"/>
      <c r="YJ97" s="93"/>
      <c r="YK97" s="93"/>
      <c r="YL97" s="93"/>
      <c r="YM97" s="93"/>
      <c r="YN97" s="93"/>
      <c r="YO97" s="93"/>
      <c r="YP97" s="93"/>
      <c r="YQ97" s="93"/>
      <c r="YR97" s="93"/>
      <c r="YS97" s="93"/>
      <c r="YT97" s="93"/>
      <c r="YU97" s="93"/>
      <c r="YV97" s="93"/>
      <c r="YW97" s="93"/>
      <c r="YX97" s="93"/>
      <c r="YY97" s="93"/>
      <c r="YZ97" s="93"/>
      <c r="ZA97" s="93"/>
      <c r="ZB97" s="93"/>
      <c r="ZC97" s="93"/>
      <c r="ZD97" s="93"/>
      <c r="ZE97" s="93"/>
      <c r="ZF97" s="93"/>
      <c r="ZG97" s="93"/>
      <c r="ZH97" s="93"/>
      <c r="ZI97" s="93"/>
      <c r="ZJ97" s="93"/>
      <c r="ZK97" s="93"/>
      <c r="ZL97" s="93"/>
      <c r="ZM97" s="93"/>
      <c r="ZN97" s="93"/>
      <c r="ZO97" s="93"/>
      <c r="ZP97" s="93"/>
      <c r="ZQ97" s="93"/>
      <c r="ZR97" s="93"/>
      <c r="ZS97" s="93"/>
      <c r="ZT97" s="93"/>
      <c r="ZU97" s="93"/>
      <c r="ZV97" s="93"/>
      <c r="ZW97" s="93"/>
      <c r="ZX97" s="93"/>
      <c r="ZY97" s="93"/>
      <c r="ZZ97" s="93"/>
    </row>
    <row r="98" spans="1:702" s="89" customFormat="1" ht="15.95" hidden="1" customHeight="1" x14ac:dyDescent="0.25">
      <c r="A98" s="116">
        <v>75465</v>
      </c>
      <c r="B98" s="116" t="s">
        <v>384</v>
      </c>
      <c r="C98" s="117" t="s">
        <v>385</v>
      </c>
      <c r="D98" s="118">
        <v>7</v>
      </c>
      <c r="E98" s="118">
        <v>3</v>
      </c>
      <c r="F98" s="118" t="s">
        <v>341</v>
      </c>
      <c r="G98" s="118">
        <v>912</v>
      </c>
      <c r="H98" s="118">
        <v>11461</v>
      </c>
      <c r="I98" s="118" t="s">
        <v>386</v>
      </c>
      <c r="J98" s="118" t="s">
        <v>319</v>
      </c>
      <c r="K98" s="118" t="s">
        <v>387</v>
      </c>
      <c r="L98" s="119">
        <v>500</v>
      </c>
      <c r="M98" s="119">
        <v>500</v>
      </c>
      <c r="N98" s="119">
        <v>0</v>
      </c>
      <c r="O98" s="119">
        <v>500</v>
      </c>
      <c r="P98" s="119">
        <v>0</v>
      </c>
      <c r="Q98" s="119">
        <v>-500</v>
      </c>
      <c r="R98" s="120">
        <v>0</v>
      </c>
      <c r="S98" s="119">
        <v>0</v>
      </c>
      <c r="T98" s="119">
        <v>0</v>
      </c>
      <c r="U98" s="120">
        <v>0</v>
      </c>
      <c r="V98" s="119">
        <v>0</v>
      </c>
      <c r="W98" s="119">
        <v>0</v>
      </c>
      <c r="X98" s="120">
        <v>0</v>
      </c>
      <c r="Y98" s="119">
        <v>0</v>
      </c>
      <c r="Z98" s="119">
        <v>0</v>
      </c>
      <c r="AA98" s="120">
        <v>0</v>
      </c>
      <c r="AB98" s="119">
        <v>0</v>
      </c>
      <c r="AC98" s="119">
        <v>0</v>
      </c>
      <c r="AD98" s="120">
        <v>0</v>
      </c>
      <c r="AE98" s="119">
        <v>0</v>
      </c>
      <c r="AF98" s="119">
        <v>0</v>
      </c>
      <c r="AG98" s="120">
        <v>0</v>
      </c>
      <c r="AH98" s="119">
        <v>0</v>
      </c>
      <c r="AI98" s="119">
        <v>0</v>
      </c>
      <c r="AJ98" s="120">
        <v>0</v>
      </c>
      <c r="AK98" s="119">
        <v>0</v>
      </c>
      <c r="AL98" s="119">
        <v>0</v>
      </c>
      <c r="AM98" s="120">
        <v>0</v>
      </c>
      <c r="AN98" s="119">
        <v>0</v>
      </c>
      <c r="AO98" s="119">
        <v>0</v>
      </c>
      <c r="AP98" s="120">
        <v>0</v>
      </c>
      <c r="AQ98" s="119">
        <v>0</v>
      </c>
      <c r="AR98" s="119">
        <v>0</v>
      </c>
      <c r="AS98" s="120">
        <v>0</v>
      </c>
      <c r="AT98" s="119">
        <v>0</v>
      </c>
      <c r="AU98" s="119">
        <v>0</v>
      </c>
      <c r="AV98" s="120">
        <v>0</v>
      </c>
      <c r="AW98" s="119">
        <v>0</v>
      </c>
      <c r="AX98" s="119">
        <v>0</v>
      </c>
      <c r="AY98" s="120">
        <v>0</v>
      </c>
      <c r="AZ98" s="119">
        <v>0</v>
      </c>
      <c r="BA98" s="119">
        <v>0</v>
      </c>
      <c r="BB98" s="120">
        <v>0</v>
      </c>
      <c r="BC98" s="119">
        <v>0</v>
      </c>
      <c r="BD98" s="119">
        <v>0</v>
      </c>
      <c r="BE98" s="120">
        <v>0</v>
      </c>
      <c r="BF98" s="119">
        <v>0</v>
      </c>
      <c r="BG98" s="119">
        <v>0</v>
      </c>
      <c r="BH98" s="120">
        <v>0</v>
      </c>
      <c r="BI98" s="119">
        <v>0</v>
      </c>
      <c r="BJ98" s="119">
        <v>0</v>
      </c>
      <c r="BK98" s="120">
        <v>0</v>
      </c>
      <c r="BL98" s="119">
        <v>0</v>
      </c>
      <c r="BM98" s="119">
        <v>0</v>
      </c>
      <c r="BN98" s="120">
        <v>0</v>
      </c>
      <c r="BO98" s="119">
        <v>0</v>
      </c>
      <c r="BP98" s="119">
        <v>0</v>
      </c>
      <c r="BQ98" s="120">
        <v>0</v>
      </c>
      <c r="BR98" s="119">
        <v>0</v>
      </c>
      <c r="BS98" s="119">
        <v>0</v>
      </c>
      <c r="BT98" s="120">
        <v>0</v>
      </c>
      <c r="BU98" s="119">
        <v>0</v>
      </c>
      <c r="BV98" s="119">
        <v>0</v>
      </c>
      <c r="BW98" s="120">
        <v>0</v>
      </c>
      <c r="BX98" s="119">
        <v>0</v>
      </c>
      <c r="BY98" s="119">
        <v>0</v>
      </c>
      <c r="BZ98" s="120">
        <v>0</v>
      </c>
      <c r="CA98" s="119">
        <v>0</v>
      </c>
      <c r="CB98" s="119">
        <v>0</v>
      </c>
      <c r="CC98" s="120">
        <v>0</v>
      </c>
      <c r="CD98" s="119">
        <v>0</v>
      </c>
      <c r="CE98" s="119">
        <v>0</v>
      </c>
      <c r="CF98" s="120">
        <v>0</v>
      </c>
      <c r="CG98" s="119">
        <v>0</v>
      </c>
      <c r="CH98" s="119">
        <v>0</v>
      </c>
      <c r="CI98" s="120">
        <v>0</v>
      </c>
      <c r="CJ98" s="119">
        <v>0</v>
      </c>
      <c r="CK98" s="119">
        <v>0</v>
      </c>
      <c r="CL98" s="120">
        <v>0</v>
      </c>
      <c r="CM98" s="119">
        <v>500</v>
      </c>
      <c r="CN98" s="119">
        <v>0</v>
      </c>
      <c r="CO98" s="120">
        <v>0</v>
      </c>
      <c r="CP98" s="100"/>
      <c r="CQ98" s="100"/>
      <c r="CR98" s="100"/>
      <c r="CS98" s="100"/>
      <c r="CT98" s="100"/>
      <c r="CU98" s="100"/>
      <c r="CV98" s="100"/>
      <c r="CW98" s="100"/>
      <c r="CX98" s="100"/>
      <c r="CY98" s="100"/>
      <c r="CZ98" s="100"/>
      <c r="DA98" s="100"/>
      <c r="DB98" s="100"/>
      <c r="DC98" s="100"/>
      <c r="DD98" s="100"/>
      <c r="DE98" s="100"/>
      <c r="DF98" s="100"/>
      <c r="DG98" s="100"/>
      <c r="DH98" s="100"/>
      <c r="DI98" s="100"/>
      <c r="DJ98" s="100"/>
      <c r="DK98" s="100"/>
      <c r="DL98" s="100"/>
      <c r="DM98" s="100"/>
      <c r="DN98" s="100"/>
      <c r="DO98" s="100"/>
      <c r="DP98" s="100"/>
      <c r="DQ98" s="100"/>
      <c r="DR98" s="100"/>
      <c r="DS98" s="100"/>
      <c r="DT98" s="100"/>
      <c r="DU98" s="100"/>
      <c r="DV98" s="100"/>
      <c r="DW98" s="100"/>
      <c r="DX98" s="100"/>
      <c r="DY98" s="100"/>
      <c r="DZ98" s="100"/>
      <c r="EA98" s="100"/>
      <c r="EB98" s="100"/>
      <c r="EC98" s="100"/>
      <c r="ED98" s="100"/>
      <c r="EE98" s="100"/>
      <c r="EF98" s="100"/>
      <c r="EG98" s="100"/>
      <c r="EH98" s="100"/>
      <c r="EI98" s="100"/>
      <c r="EJ98" s="100"/>
      <c r="EK98" s="100"/>
      <c r="EL98" s="100"/>
      <c r="EM98" s="100"/>
      <c r="EN98" s="100"/>
      <c r="EO98" s="100"/>
      <c r="EP98" s="100"/>
      <c r="EQ98" s="100"/>
      <c r="ER98" s="100"/>
      <c r="ES98" s="100"/>
      <c r="ET98" s="100"/>
      <c r="EU98" s="100"/>
      <c r="EV98" s="100"/>
      <c r="EW98" s="100"/>
      <c r="EX98" s="100"/>
      <c r="EY98" s="100"/>
      <c r="EZ98" s="100"/>
      <c r="FA98" s="100"/>
      <c r="FB98" s="100"/>
      <c r="FC98" s="100"/>
      <c r="FD98" s="100"/>
      <c r="FE98" s="100"/>
      <c r="FF98" s="100"/>
      <c r="FG98" s="100"/>
      <c r="FH98" s="100"/>
      <c r="FI98" s="100"/>
      <c r="FJ98" s="100"/>
      <c r="FK98" s="100"/>
      <c r="FL98" s="100"/>
      <c r="FM98" s="100"/>
      <c r="FN98" s="100"/>
      <c r="FO98" s="100"/>
      <c r="FP98" s="100"/>
      <c r="FQ98" s="100"/>
      <c r="FR98" s="100"/>
      <c r="FS98" s="100"/>
      <c r="FT98" s="100"/>
      <c r="FU98" s="100"/>
      <c r="FV98" s="100"/>
      <c r="FW98" s="100"/>
      <c r="FX98" s="100"/>
      <c r="FY98" s="100"/>
      <c r="FZ98" s="100"/>
      <c r="GA98" s="100"/>
      <c r="GB98" s="100"/>
      <c r="GC98" s="100"/>
      <c r="GD98" s="100"/>
      <c r="GE98" s="100"/>
      <c r="GF98" s="100"/>
      <c r="GG98" s="100"/>
      <c r="GH98" s="100"/>
      <c r="GI98" s="100"/>
      <c r="GJ98" s="100"/>
      <c r="GK98" s="100"/>
      <c r="GL98" s="100"/>
      <c r="GM98" s="100"/>
      <c r="GN98" s="100"/>
      <c r="GO98" s="100"/>
      <c r="GP98" s="100"/>
      <c r="GQ98" s="100"/>
      <c r="GR98" s="100"/>
      <c r="GS98" s="100"/>
      <c r="GT98" s="100"/>
      <c r="GU98" s="100"/>
      <c r="GV98" s="100"/>
      <c r="GW98" s="100"/>
      <c r="GX98" s="100"/>
      <c r="GY98" s="100"/>
      <c r="GZ98" s="100"/>
      <c r="HA98" s="100"/>
      <c r="HB98" s="100"/>
      <c r="HC98" s="100"/>
      <c r="HD98" s="100"/>
      <c r="HE98" s="100"/>
      <c r="HF98" s="100"/>
      <c r="HG98" s="100"/>
      <c r="HH98" s="100"/>
      <c r="HI98" s="100"/>
      <c r="HJ98" s="100"/>
      <c r="HK98" s="100"/>
      <c r="HL98" s="100"/>
      <c r="HM98" s="100"/>
      <c r="HN98" s="100"/>
      <c r="HO98" s="100"/>
      <c r="HP98" s="100"/>
      <c r="HQ98" s="100"/>
      <c r="HR98" s="100"/>
      <c r="HS98" s="100"/>
      <c r="HT98" s="100"/>
      <c r="HU98" s="100"/>
      <c r="HV98" s="100"/>
      <c r="HW98" s="100"/>
      <c r="HX98" s="100"/>
      <c r="HY98" s="100"/>
      <c r="HZ98" s="100"/>
      <c r="IA98" s="100"/>
      <c r="IB98" s="100"/>
      <c r="IC98" s="100"/>
      <c r="ID98" s="100"/>
      <c r="IE98" s="100"/>
      <c r="IF98" s="100"/>
      <c r="IG98" s="100"/>
      <c r="IH98" s="100"/>
      <c r="II98" s="100"/>
      <c r="IJ98" s="100"/>
      <c r="IK98" s="100"/>
      <c r="IL98" s="100"/>
      <c r="IM98" s="100"/>
      <c r="IN98" s="100"/>
      <c r="IO98" s="100"/>
      <c r="IP98" s="100"/>
      <c r="IQ98" s="100"/>
      <c r="IR98" s="100"/>
      <c r="IS98" s="100"/>
      <c r="IT98" s="100"/>
      <c r="IU98" s="100"/>
      <c r="IV98" s="100"/>
      <c r="IW98" s="100"/>
      <c r="IX98" s="100"/>
      <c r="IY98" s="100"/>
      <c r="IZ98" s="100"/>
      <c r="JA98" s="100"/>
      <c r="JB98" s="100"/>
      <c r="JC98" s="100"/>
      <c r="JD98" s="100"/>
      <c r="JE98" s="100"/>
      <c r="JF98" s="100"/>
      <c r="JG98" s="100"/>
      <c r="JH98" s="100"/>
      <c r="JI98" s="100"/>
      <c r="JJ98" s="100"/>
      <c r="JK98" s="100"/>
      <c r="JL98" s="100"/>
      <c r="JM98" s="100"/>
      <c r="JN98" s="100"/>
      <c r="JO98" s="100"/>
      <c r="JP98" s="100"/>
      <c r="JQ98" s="100"/>
      <c r="JR98" s="100"/>
      <c r="JS98" s="100"/>
      <c r="JT98" s="100"/>
      <c r="JU98" s="100"/>
      <c r="JV98" s="100"/>
      <c r="JW98" s="100"/>
      <c r="JX98" s="100"/>
      <c r="JY98" s="100"/>
      <c r="JZ98" s="100"/>
      <c r="KA98" s="100"/>
      <c r="KB98" s="100"/>
      <c r="KC98" s="100"/>
      <c r="KD98" s="100"/>
      <c r="KE98" s="100"/>
      <c r="KF98" s="100"/>
      <c r="KG98" s="100"/>
      <c r="KH98" s="100"/>
      <c r="KI98" s="100"/>
      <c r="KJ98" s="100"/>
      <c r="KK98" s="100"/>
      <c r="KL98" s="100"/>
      <c r="KM98" s="100"/>
      <c r="KN98" s="100"/>
      <c r="KO98" s="100"/>
      <c r="KP98" s="100"/>
      <c r="KQ98" s="100"/>
      <c r="KR98" s="100"/>
      <c r="KS98" s="100"/>
      <c r="KT98" s="100"/>
      <c r="KU98" s="100"/>
      <c r="KV98" s="100"/>
      <c r="KW98" s="100"/>
      <c r="KX98" s="100"/>
      <c r="KY98" s="100"/>
      <c r="KZ98" s="100"/>
      <c r="LA98" s="100"/>
      <c r="LB98" s="100"/>
      <c r="LC98" s="100"/>
      <c r="LD98" s="100"/>
      <c r="LE98" s="100"/>
      <c r="LF98" s="100"/>
      <c r="LG98" s="100"/>
      <c r="LH98" s="100"/>
      <c r="LI98" s="100"/>
      <c r="LJ98" s="100"/>
      <c r="LK98" s="100"/>
      <c r="LL98" s="100"/>
      <c r="LM98" s="100"/>
      <c r="LN98" s="100"/>
      <c r="LO98" s="100"/>
      <c r="LP98" s="100"/>
      <c r="LQ98" s="100"/>
      <c r="LR98" s="100"/>
      <c r="LS98" s="100"/>
      <c r="LT98" s="100"/>
      <c r="LU98" s="100"/>
      <c r="LV98" s="100"/>
      <c r="LW98" s="100"/>
      <c r="LX98" s="100"/>
      <c r="LY98" s="100"/>
      <c r="LZ98" s="100"/>
      <c r="MA98" s="100"/>
      <c r="MB98" s="100"/>
      <c r="MC98" s="100"/>
      <c r="MD98" s="100"/>
      <c r="ME98" s="100"/>
      <c r="MF98" s="100"/>
      <c r="MG98" s="100"/>
      <c r="MH98" s="100"/>
      <c r="MI98" s="100"/>
      <c r="MJ98" s="100"/>
      <c r="MK98" s="100"/>
      <c r="ML98" s="100"/>
      <c r="MM98" s="100"/>
      <c r="MN98" s="100"/>
      <c r="MO98" s="100"/>
      <c r="MP98" s="100"/>
      <c r="MQ98" s="100"/>
      <c r="MR98" s="100"/>
      <c r="MS98" s="100"/>
      <c r="MT98" s="100"/>
      <c r="MU98" s="100"/>
      <c r="MV98" s="100"/>
      <c r="MW98" s="100"/>
      <c r="MX98" s="100"/>
      <c r="MY98" s="100"/>
      <c r="MZ98" s="100"/>
      <c r="NA98" s="100"/>
      <c r="NB98" s="100"/>
      <c r="NC98" s="100"/>
      <c r="ND98" s="100"/>
      <c r="NE98" s="100"/>
      <c r="NF98" s="100"/>
      <c r="NG98" s="100"/>
      <c r="NH98" s="100"/>
      <c r="NI98" s="100"/>
      <c r="NJ98" s="100"/>
      <c r="NK98" s="100"/>
      <c r="NL98" s="100"/>
      <c r="NM98" s="100"/>
      <c r="NN98" s="100"/>
      <c r="NO98" s="100"/>
      <c r="NP98" s="100"/>
      <c r="NQ98" s="100"/>
      <c r="NR98" s="100"/>
      <c r="NS98" s="100"/>
      <c r="NT98" s="100"/>
      <c r="NU98" s="100"/>
      <c r="NV98" s="100"/>
      <c r="NW98" s="100"/>
      <c r="NX98" s="100"/>
      <c r="NY98" s="100"/>
      <c r="NZ98" s="100"/>
      <c r="OA98" s="100"/>
      <c r="OB98" s="100"/>
      <c r="OC98" s="100"/>
      <c r="OD98" s="100"/>
      <c r="OE98" s="100"/>
      <c r="OF98" s="100"/>
      <c r="OG98" s="100"/>
      <c r="OH98" s="100"/>
      <c r="OI98" s="100"/>
      <c r="OJ98" s="100"/>
      <c r="OK98" s="100"/>
      <c r="OL98" s="100"/>
      <c r="OM98" s="100"/>
      <c r="ON98" s="100"/>
      <c r="OO98" s="100"/>
      <c r="OP98" s="100"/>
      <c r="OQ98" s="100"/>
      <c r="OR98" s="100"/>
      <c r="OS98" s="100"/>
      <c r="OT98" s="100"/>
      <c r="OU98" s="100"/>
      <c r="OV98" s="100"/>
      <c r="OW98" s="100"/>
      <c r="OX98" s="100"/>
      <c r="OY98" s="100"/>
      <c r="OZ98" s="100"/>
      <c r="PA98" s="100"/>
      <c r="PB98" s="100"/>
      <c r="PC98" s="100"/>
      <c r="PD98" s="100"/>
      <c r="PE98" s="100"/>
      <c r="PF98" s="100"/>
      <c r="PG98" s="100"/>
      <c r="PH98" s="100"/>
      <c r="PI98" s="100"/>
      <c r="PJ98" s="100"/>
      <c r="PK98" s="100"/>
      <c r="PL98" s="100"/>
      <c r="PM98" s="100"/>
      <c r="PN98" s="100"/>
      <c r="PO98" s="100"/>
      <c r="PP98" s="100"/>
      <c r="PQ98" s="100"/>
      <c r="PR98" s="100"/>
      <c r="PS98" s="100"/>
      <c r="PT98" s="100"/>
      <c r="PU98" s="100"/>
      <c r="PV98" s="100"/>
      <c r="PW98" s="100"/>
      <c r="PX98" s="100"/>
      <c r="PY98" s="100"/>
      <c r="PZ98" s="100"/>
      <c r="QA98" s="100"/>
      <c r="QB98" s="100"/>
      <c r="QC98" s="100"/>
      <c r="QD98" s="100"/>
      <c r="QE98" s="100"/>
      <c r="QF98" s="100"/>
      <c r="QG98" s="100"/>
      <c r="QH98" s="100"/>
      <c r="QI98" s="100"/>
      <c r="QJ98" s="100"/>
      <c r="QK98" s="100"/>
      <c r="QL98" s="100"/>
      <c r="QM98" s="100"/>
      <c r="QN98" s="100"/>
      <c r="QO98" s="100"/>
      <c r="QP98" s="100"/>
      <c r="QQ98" s="100"/>
      <c r="QR98" s="100"/>
      <c r="QS98" s="100"/>
      <c r="QT98" s="100"/>
      <c r="QU98" s="100"/>
      <c r="QV98" s="100"/>
      <c r="QW98" s="100"/>
      <c r="QX98" s="100"/>
      <c r="QY98" s="100"/>
      <c r="QZ98" s="100"/>
      <c r="RA98" s="100"/>
      <c r="RB98" s="100"/>
      <c r="RC98" s="100"/>
      <c r="RD98" s="100"/>
      <c r="RE98" s="100"/>
      <c r="RF98" s="100"/>
      <c r="RG98" s="100"/>
      <c r="RH98" s="100"/>
      <c r="RI98" s="100"/>
      <c r="RJ98" s="100"/>
      <c r="RK98" s="100"/>
      <c r="RL98" s="100"/>
      <c r="RM98" s="100"/>
      <c r="RN98" s="100"/>
      <c r="RO98" s="100"/>
      <c r="RP98" s="100"/>
      <c r="RQ98" s="100"/>
      <c r="RR98" s="100"/>
      <c r="RS98" s="100"/>
      <c r="RT98" s="100"/>
      <c r="RU98" s="100"/>
      <c r="RV98" s="100"/>
      <c r="RW98" s="100"/>
      <c r="RX98" s="100"/>
      <c r="RY98" s="100"/>
      <c r="RZ98" s="100"/>
      <c r="SA98" s="100"/>
      <c r="SB98" s="100"/>
      <c r="SC98" s="100"/>
      <c r="SD98" s="100"/>
      <c r="SE98" s="100"/>
      <c r="SF98" s="100"/>
      <c r="SG98" s="100"/>
      <c r="SH98" s="100"/>
      <c r="SI98" s="100"/>
      <c r="SJ98" s="100"/>
      <c r="SK98" s="100"/>
      <c r="SL98" s="100"/>
      <c r="SM98" s="100"/>
      <c r="SN98" s="100"/>
      <c r="SO98" s="100"/>
      <c r="SP98" s="100"/>
      <c r="SQ98" s="100"/>
      <c r="SR98" s="100"/>
      <c r="SS98" s="100"/>
      <c r="ST98" s="100"/>
      <c r="SU98" s="100"/>
      <c r="SV98" s="100"/>
      <c r="SW98" s="100"/>
      <c r="SX98" s="100"/>
      <c r="SY98" s="100"/>
      <c r="SZ98" s="100"/>
      <c r="TA98" s="100"/>
      <c r="TB98" s="100"/>
      <c r="TC98" s="100"/>
      <c r="TD98" s="100"/>
      <c r="TE98" s="100"/>
      <c r="TF98" s="100"/>
      <c r="TG98" s="100"/>
      <c r="TH98" s="100"/>
      <c r="TI98" s="100"/>
      <c r="TJ98" s="100"/>
      <c r="TK98" s="100"/>
      <c r="TL98" s="100"/>
      <c r="TM98" s="100"/>
      <c r="TN98" s="100"/>
      <c r="TO98" s="100"/>
      <c r="TP98" s="100"/>
      <c r="TQ98" s="100"/>
      <c r="TR98" s="100"/>
      <c r="TS98" s="100"/>
      <c r="TT98" s="100"/>
      <c r="TU98" s="100"/>
      <c r="TV98" s="100"/>
      <c r="TW98" s="100"/>
      <c r="TX98" s="100"/>
      <c r="TY98" s="100"/>
      <c r="TZ98" s="100"/>
      <c r="UA98" s="100"/>
      <c r="UB98" s="100"/>
      <c r="UC98" s="100"/>
      <c r="UD98" s="100"/>
      <c r="UE98" s="100"/>
      <c r="UF98" s="100"/>
      <c r="UG98" s="100"/>
      <c r="UH98" s="100"/>
      <c r="UI98" s="100"/>
      <c r="UJ98" s="100"/>
      <c r="UK98" s="100"/>
      <c r="UL98" s="100"/>
      <c r="UM98" s="100"/>
      <c r="UN98" s="100"/>
      <c r="UO98" s="100"/>
      <c r="UP98" s="100"/>
      <c r="UQ98" s="100"/>
      <c r="UR98" s="100"/>
      <c r="US98" s="100"/>
      <c r="UT98" s="100"/>
      <c r="UU98" s="100"/>
      <c r="UV98" s="100"/>
      <c r="UW98" s="100"/>
      <c r="UX98" s="100"/>
      <c r="UY98" s="100"/>
      <c r="UZ98" s="100"/>
      <c r="VA98" s="100"/>
      <c r="VB98" s="100"/>
      <c r="VC98" s="100"/>
      <c r="VD98" s="100"/>
      <c r="VE98" s="100"/>
      <c r="VF98" s="100"/>
      <c r="VG98" s="100"/>
      <c r="VH98" s="100"/>
      <c r="VI98" s="100"/>
      <c r="VJ98" s="100"/>
      <c r="VK98" s="100"/>
      <c r="VL98" s="100"/>
      <c r="VM98" s="100"/>
      <c r="VN98" s="100"/>
      <c r="VO98" s="100"/>
      <c r="VP98" s="100"/>
      <c r="VQ98" s="100"/>
      <c r="VR98" s="100"/>
      <c r="VS98" s="100"/>
      <c r="VT98" s="100"/>
      <c r="VU98" s="100"/>
      <c r="VV98" s="100"/>
      <c r="VW98" s="100"/>
      <c r="VX98" s="100"/>
      <c r="VY98" s="100"/>
      <c r="VZ98" s="100"/>
      <c r="WA98" s="100"/>
      <c r="WB98" s="100"/>
      <c r="WC98" s="100"/>
      <c r="WD98" s="100"/>
      <c r="WE98" s="100"/>
      <c r="WF98" s="100"/>
      <c r="WG98" s="100"/>
      <c r="WH98" s="100"/>
      <c r="WI98" s="100"/>
      <c r="WJ98" s="100"/>
      <c r="WK98" s="100"/>
      <c r="WL98" s="100"/>
      <c r="WM98" s="100"/>
      <c r="WN98" s="100"/>
      <c r="WO98" s="100"/>
      <c r="WP98" s="100"/>
      <c r="WQ98" s="100"/>
      <c r="WR98" s="100"/>
      <c r="WS98" s="100"/>
      <c r="WT98" s="100"/>
      <c r="WU98" s="100"/>
      <c r="WV98" s="100"/>
      <c r="WW98" s="100"/>
      <c r="WX98" s="100"/>
      <c r="WY98" s="100"/>
      <c r="WZ98" s="100"/>
      <c r="XA98" s="100"/>
      <c r="XB98" s="100"/>
      <c r="XC98" s="100"/>
      <c r="XD98" s="100"/>
      <c r="XE98" s="100"/>
      <c r="XF98" s="100"/>
      <c r="XG98" s="100"/>
      <c r="XH98" s="100"/>
      <c r="XI98" s="100"/>
      <c r="XJ98" s="100"/>
      <c r="XK98" s="100"/>
      <c r="XL98" s="100"/>
      <c r="XM98" s="100"/>
      <c r="XN98" s="100"/>
      <c r="XO98" s="100"/>
      <c r="XP98" s="100"/>
      <c r="XQ98" s="100"/>
      <c r="XR98" s="100"/>
      <c r="XS98" s="100"/>
      <c r="XT98" s="100"/>
      <c r="XU98" s="100"/>
      <c r="XV98" s="100"/>
      <c r="XW98" s="100"/>
      <c r="XX98" s="100"/>
      <c r="XY98" s="100"/>
      <c r="XZ98" s="100"/>
      <c r="YA98" s="100"/>
      <c r="YB98" s="100"/>
      <c r="YC98" s="100"/>
      <c r="YD98" s="100"/>
      <c r="YE98" s="100"/>
      <c r="YF98" s="100"/>
      <c r="YG98" s="100"/>
      <c r="YH98" s="100"/>
      <c r="YI98" s="100"/>
      <c r="YJ98" s="100"/>
      <c r="YK98" s="100"/>
      <c r="YL98" s="100"/>
      <c r="YM98" s="100"/>
      <c r="YN98" s="100"/>
      <c r="YO98" s="100"/>
      <c r="YP98" s="100"/>
      <c r="YQ98" s="100"/>
      <c r="YR98" s="100"/>
      <c r="YS98" s="100"/>
      <c r="YT98" s="100"/>
      <c r="YU98" s="100"/>
      <c r="YV98" s="100"/>
      <c r="YW98" s="100"/>
      <c r="YX98" s="100"/>
      <c r="YY98" s="100"/>
      <c r="YZ98" s="100"/>
      <c r="ZA98" s="100"/>
      <c r="ZB98" s="100"/>
      <c r="ZC98" s="100"/>
      <c r="ZD98" s="100"/>
      <c r="ZE98" s="100"/>
      <c r="ZF98" s="100"/>
      <c r="ZG98" s="100"/>
      <c r="ZH98" s="100"/>
      <c r="ZI98" s="100"/>
      <c r="ZJ98" s="100"/>
      <c r="ZK98" s="100"/>
      <c r="ZL98" s="100"/>
      <c r="ZM98" s="100"/>
      <c r="ZN98" s="100"/>
      <c r="ZO98" s="100"/>
      <c r="ZP98" s="100"/>
      <c r="ZQ98" s="100"/>
      <c r="ZR98" s="100"/>
      <c r="ZS98" s="100"/>
      <c r="ZT98" s="100"/>
      <c r="ZU98" s="100"/>
      <c r="ZV98" s="100"/>
      <c r="ZW98" s="100"/>
      <c r="ZX98" s="100"/>
      <c r="ZY98" s="100"/>
      <c r="ZZ98" s="100"/>
    </row>
    <row r="99" spans="1:702" ht="15.95" customHeight="1" x14ac:dyDescent="0.25">
      <c r="A99" s="92">
        <v>75470</v>
      </c>
      <c r="B99" s="92" t="s">
        <v>384</v>
      </c>
      <c r="C99" s="121" t="s">
        <v>385</v>
      </c>
      <c r="D99" s="92">
        <v>7</v>
      </c>
      <c r="E99" s="92">
        <v>3</v>
      </c>
      <c r="F99" s="92" t="s">
        <v>341</v>
      </c>
      <c r="G99" s="92">
        <v>912</v>
      </c>
      <c r="H99" s="92">
        <v>11461</v>
      </c>
      <c r="I99" s="92" t="s">
        <v>386</v>
      </c>
      <c r="J99" s="92">
        <v>3</v>
      </c>
      <c r="K99" s="92" t="s">
        <v>12</v>
      </c>
      <c r="L99" s="93">
        <v>500</v>
      </c>
      <c r="M99" s="93">
        <v>500</v>
      </c>
      <c r="N99" s="93">
        <v>0</v>
      </c>
      <c r="O99" s="93">
        <v>500</v>
      </c>
      <c r="P99" s="93">
        <v>0</v>
      </c>
      <c r="Q99" s="93">
        <v>-500</v>
      </c>
      <c r="R99" s="94">
        <v>0</v>
      </c>
      <c r="S99" s="93">
        <v>0</v>
      </c>
      <c r="T99" s="93">
        <v>0</v>
      </c>
      <c r="U99" s="94">
        <v>0</v>
      </c>
      <c r="V99" s="93">
        <v>0</v>
      </c>
      <c r="W99" s="93">
        <v>0</v>
      </c>
      <c r="X99" s="94">
        <v>0</v>
      </c>
      <c r="Y99" s="93">
        <v>0</v>
      </c>
      <c r="Z99" s="93">
        <v>0</v>
      </c>
      <c r="AA99" s="94">
        <v>0</v>
      </c>
      <c r="AB99" s="93">
        <v>0</v>
      </c>
      <c r="AC99" s="93">
        <v>0</v>
      </c>
      <c r="AD99" s="94">
        <v>0</v>
      </c>
      <c r="AE99" s="93">
        <v>0</v>
      </c>
      <c r="AF99" s="93">
        <v>0</v>
      </c>
      <c r="AG99" s="94">
        <v>0</v>
      </c>
      <c r="AH99" s="93">
        <v>0</v>
      </c>
      <c r="AI99" s="93">
        <v>0</v>
      </c>
      <c r="AJ99" s="94">
        <v>0</v>
      </c>
      <c r="AK99" s="93">
        <v>0</v>
      </c>
      <c r="AL99" s="93">
        <v>0</v>
      </c>
      <c r="AM99" s="94">
        <v>0</v>
      </c>
      <c r="AN99" s="93">
        <v>0</v>
      </c>
      <c r="AO99" s="93">
        <v>0</v>
      </c>
      <c r="AP99" s="94">
        <v>0</v>
      </c>
      <c r="AQ99" s="93">
        <v>0</v>
      </c>
      <c r="AR99" s="93">
        <v>0</v>
      </c>
      <c r="AS99" s="94">
        <v>0</v>
      </c>
      <c r="AT99" s="93">
        <v>0</v>
      </c>
      <c r="AU99" s="93">
        <v>0</v>
      </c>
      <c r="AV99" s="94">
        <v>0</v>
      </c>
      <c r="AW99" s="93">
        <v>0</v>
      </c>
      <c r="AX99" s="93">
        <v>0</v>
      </c>
      <c r="AY99" s="94">
        <v>0</v>
      </c>
      <c r="AZ99" s="93">
        <v>0</v>
      </c>
      <c r="BA99" s="93">
        <v>0</v>
      </c>
      <c r="BB99" s="94">
        <v>0</v>
      </c>
      <c r="BC99" s="93">
        <v>0</v>
      </c>
      <c r="BD99" s="93">
        <v>0</v>
      </c>
      <c r="BE99" s="94">
        <v>0</v>
      </c>
      <c r="BF99" s="93">
        <v>0</v>
      </c>
      <c r="BG99" s="93">
        <v>0</v>
      </c>
      <c r="BH99" s="94">
        <v>0</v>
      </c>
      <c r="BI99" s="93">
        <v>0</v>
      </c>
      <c r="BJ99" s="93">
        <v>0</v>
      </c>
      <c r="BK99" s="94">
        <v>0</v>
      </c>
      <c r="BL99" s="93">
        <v>0</v>
      </c>
      <c r="BM99" s="93">
        <v>0</v>
      </c>
      <c r="BN99" s="94">
        <v>0</v>
      </c>
      <c r="BO99" s="93">
        <v>0</v>
      </c>
      <c r="BP99" s="93">
        <v>0</v>
      </c>
      <c r="BQ99" s="94">
        <v>0</v>
      </c>
      <c r="BR99" s="93">
        <v>0</v>
      </c>
      <c r="BS99" s="93">
        <v>0</v>
      </c>
      <c r="BT99" s="94">
        <v>0</v>
      </c>
      <c r="BU99" s="93">
        <v>0</v>
      </c>
      <c r="BV99" s="93">
        <v>0</v>
      </c>
      <c r="BW99" s="94">
        <v>0</v>
      </c>
      <c r="BX99" s="93">
        <v>0</v>
      </c>
      <c r="BY99" s="93">
        <v>0</v>
      </c>
      <c r="BZ99" s="94">
        <v>0</v>
      </c>
      <c r="CA99" s="93">
        <v>0</v>
      </c>
      <c r="CB99" s="93">
        <v>0</v>
      </c>
      <c r="CC99" s="94">
        <v>0</v>
      </c>
      <c r="CD99" s="93">
        <v>0</v>
      </c>
      <c r="CE99" s="93">
        <v>0</v>
      </c>
      <c r="CF99" s="94">
        <v>0</v>
      </c>
      <c r="CG99" s="93">
        <v>0</v>
      </c>
      <c r="CH99" s="93">
        <v>0</v>
      </c>
      <c r="CI99" s="94">
        <v>0</v>
      </c>
      <c r="CJ99" s="93">
        <v>0</v>
      </c>
      <c r="CK99" s="93">
        <v>0</v>
      </c>
      <c r="CL99" s="94">
        <v>0</v>
      </c>
      <c r="CM99" s="93">
        <v>500</v>
      </c>
      <c r="CN99" s="93">
        <v>0</v>
      </c>
      <c r="CO99" s="94">
        <v>0</v>
      </c>
      <c r="CP99" s="93"/>
      <c r="CQ99" s="93"/>
      <c r="CR99" s="93"/>
      <c r="CS99" s="93"/>
      <c r="CT99" s="93"/>
      <c r="CU99" s="93"/>
      <c r="CV99" s="93"/>
      <c r="CW99" s="93"/>
      <c r="CX99" s="93"/>
      <c r="CY99" s="93"/>
      <c r="CZ99" s="93"/>
      <c r="DA99" s="93"/>
      <c r="DB99" s="93"/>
      <c r="DC99" s="93"/>
      <c r="DD99" s="93"/>
      <c r="DE99" s="93"/>
      <c r="DF99" s="93"/>
      <c r="DG99" s="93"/>
      <c r="DH99" s="93"/>
      <c r="DI99" s="93"/>
      <c r="DJ99" s="93"/>
      <c r="DK99" s="93"/>
      <c r="DL99" s="93"/>
      <c r="DM99" s="93"/>
      <c r="DN99" s="93"/>
      <c r="DO99" s="93"/>
      <c r="DP99" s="93"/>
      <c r="DQ99" s="93"/>
      <c r="DR99" s="93"/>
      <c r="DS99" s="93"/>
      <c r="DT99" s="93"/>
      <c r="DU99" s="93"/>
      <c r="DV99" s="93"/>
      <c r="DW99" s="93"/>
      <c r="DX99" s="93"/>
      <c r="DY99" s="93"/>
      <c r="DZ99" s="93"/>
      <c r="EA99" s="93"/>
      <c r="EB99" s="93"/>
      <c r="EC99" s="93"/>
      <c r="ED99" s="93"/>
      <c r="EE99" s="93"/>
      <c r="EF99" s="93"/>
      <c r="EG99" s="93"/>
      <c r="EH99" s="93"/>
      <c r="EI99" s="93"/>
      <c r="EJ99" s="93"/>
      <c r="EK99" s="93"/>
      <c r="EL99" s="93"/>
      <c r="EM99" s="93"/>
      <c r="EN99" s="93"/>
      <c r="EO99" s="93"/>
      <c r="EP99" s="93"/>
      <c r="EQ99" s="93"/>
      <c r="ER99" s="93"/>
      <c r="ES99" s="93"/>
      <c r="ET99" s="93"/>
      <c r="EU99" s="93"/>
      <c r="EV99" s="93"/>
      <c r="EW99" s="93"/>
      <c r="EX99" s="93"/>
      <c r="EY99" s="93"/>
      <c r="EZ99" s="93"/>
      <c r="FA99" s="93"/>
      <c r="FB99" s="93"/>
      <c r="FC99" s="93"/>
      <c r="FD99" s="93"/>
      <c r="FE99" s="93"/>
      <c r="FF99" s="93"/>
      <c r="FG99" s="93"/>
      <c r="FH99" s="93"/>
      <c r="FI99" s="93"/>
      <c r="FJ99" s="93"/>
      <c r="FK99" s="93"/>
      <c r="FL99" s="93"/>
      <c r="FM99" s="93"/>
      <c r="FN99" s="93"/>
      <c r="FO99" s="93"/>
      <c r="FP99" s="93"/>
      <c r="FQ99" s="93"/>
      <c r="FR99" s="93"/>
      <c r="FS99" s="93"/>
      <c r="FT99" s="93"/>
      <c r="FU99" s="93"/>
      <c r="FV99" s="93"/>
      <c r="FW99" s="93"/>
      <c r="FX99" s="93"/>
      <c r="FY99" s="93"/>
      <c r="FZ99" s="93"/>
      <c r="GA99" s="93"/>
      <c r="GB99" s="93"/>
      <c r="GC99" s="93"/>
      <c r="GD99" s="93"/>
      <c r="GE99" s="93"/>
      <c r="GF99" s="93"/>
      <c r="GG99" s="93"/>
      <c r="GH99" s="93"/>
      <c r="GI99" s="93"/>
      <c r="GJ99" s="93"/>
      <c r="GK99" s="93"/>
      <c r="GL99" s="93"/>
      <c r="GM99" s="93"/>
      <c r="GN99" s="93"/>
      <c r="GO99" s="93"/>
      <c r="GP99" s="93"/>
      <c r="GQ99" s="93"/>
      <c r="GR99" s="93"/>
      <c r="GS99" s="93"/>
      <c r="GT99" s="93"/>
      <c r="GU99" s="93"/>
      <c r="GV99" s="93"/>
      <c r="GW99" s="93"/>
      <c r="GX99" s="93"/>
      <c r="GY99" s="93"/>
      <c r="GZ99" s="93"/>
      <c r="HA99" s="93"/>
      <c r="HB99" s="93"/>
      <c r="HC99" s="93"/>
      <c r="HD99" s="93"/>
      <c r="HE99" s="93"/>
      <c r="HF99" s="93"/>
      <c r="HG99" s="93"/>
      <c r="HH99" s="93"/>
      <c r="HI99" s="93"/>
      <c r="HJ99" s="93"/>
      <c r="HK99" s="93"/>
      <c r="HL99" s="93"/>
      <c r="HM99" s="93"/>
      <c r="HN99" s="93"/>
      <c r="HO99" s="93"/>
      <c r="HP99" s="93"/>
      <c r="HQ99" s="93"/>
      <c r="HR99" s="93"/>
      <c r="HS99" s="93"/>
      <c r="HT99" s="93"/>
      <c r="HU99" s="93"/>
      <c r="HV99" s="93"/>
      <c r="HW99" s="93"/>
      <c r="HX99" s="93"/>
      <c r="HY99" s="93"/>
      <c r="HZ99" s="93"/>
      <c r="IA99" s="93"/>
      <c r="IB99" s="93"/>
      <c r="IC99" s="93"/>
      <c r="ID99" s="93"/>
      <c r="IE99" s="93"/>
      <c r="IF99" s="93"/>
      <c r="IG99" s="93"/>
      <c r="IH99" s="93"/>
      <c r="II99" s="93"/>
      <c r="IJ99" s="93"/>
      <c r="IK99" s="93"/>
      <c r="IL99" s="93"/>
      <c r="IM99" s="93"/>
      <c r="IN99" s="93"/>
      <c r="IO99" s="93"/>
      <c r="IP99" s="93"/>
      <c r="IQ99" s="93"/>
      <c r="IR99" s="93"/>
      <c r="IS99" s="93"/>
      <c r="IT99" s="93"/>
      <c r="IU99" s="93"/>
      <c r="IV99" s="93"/>
      <c r="IW99" s="93"/>
      <c r="IX99" s="93"/>
      <c r="IY99" s="93"/>
      <c r="IZ99" s="93"/>
      <c r="JA99" s="93"/>
      <c r="JB99" s="93"/>
      <c r="JC99" s="93"/>
      <c r="JD99" s="93"/>
      <c r="JE99" s="93"/>
      <c r="JF99" s="93"/>
      <c r="JG99" s="93"/>
      <c r="JH99" s="93"/>
      <c r="JI99" s="93"/>
      <c r="JJ99" s="93"/>
      <c r="JK99" s="93"/>
      <c r="JL99" s="93"/>
      <c r="JM99" s="93"/>
      <c r="JN99" s="93"/>
      <c r="JO99" s="93"/>
      <c r="JP99" s="93"/>
      <c r="JQ99" s="93"/>
      <c r="JR99" s="93"/>
      <c r="JS99" s="93"/>
      <c r="JT99" s="93"/>
      <c r="JU99" s="93"/>
      <c r="JV99" s="93"/>
      <c r="JW99" s="93"/>
      <c r="JX99" s="93"/>
      <c r="JY99" s="93"/>
      <c r="JZ99" s="93"/>
      <c r="KA99" s="93"/>
      <c r="KB99" s="93"/>
      <c r="KC99" s="93"/>
      <c r="KD99" s="93"/>
      <c r="KE99" s="93"/>
      <c r="KF99" s="93"/>
      <c r="KG99" s="93"/>
      <c r="KH99" s="93"/>
      <c r="KI99" s="93"/>
      <c r="KJ99" s="93"/>
      <c r="KK99" s="93"/>
      <c r="KL99" s="93"/>
      <c r="KM99" s="93"/>
      <c r="KN99" s="93"/>
      <c r="KO99" s="93"/>
      <c r="KP99" s="93"/>
      <c r="KQ99" s="93"/>
      <c r="KR99" s="93"/>
      <c r="KS99" s="93"/>
      <c r="KT99" s="93"/>
      <c r="KU99" s="93"/>
      <c r="KV99" s="93"/>
      <c r="KW99" s="93"/>
      <c r="KX99" s="93"/>
      <c r="KY99" s="93"/>
      <c r="KZ99" s="93"/>
      <c r="LA99" s="93"/>
      <c r="LB99" s="93"/>
      <c r="LC99" s="93"/>
      <c r="LD99" s="93"/>
      <c r="LE99" s="93"/>
      <c r="LF99" s="93"/>
      <c r="LG99" s="93"/>
      <c r="LH99" s="93"/>
      <c r="LI99" s="93"/>
      <c r="LJ99" s="93"/>
      <c r="LK99" s="93"/>
      <c r="LL99" s="93"/>
      <c r="LM99" s="93"/>
      <c r="LN99" s="93"/>
      <c r="LO99" s="93"/>
      <c r="LP99" s="93"/>
      <c r="LQ99" s="93"/>
      <c r="LR99" s="93"/>
      <c r="LS99" s="93"/>
      <c r="LT99" s="93"/>
      <c r="LU99" s="93"/>
      <c r="LV99" s="93"/>
      <c r="LW99" s="93"/>
      <c r="LX99" s="93"/>
      <c r="LY99" s="93"/>
      <c r="LZ99" s="93"/>
      <c r="MA99" s="93"/>
      <c r="MB99" s="93"/>
      <c r="MC99" s="93"/>
      <c r="MD99" s="93"/>
      <c r="ME99" s="93"/>
      <c r="MF99" s="93"/>
      <c r="MG99" s="93"/>
      <c r="MH99" s="93"/>
      <c r="MI99" s="93"/>
      <c r="MJ99" s="93"/>
      <c r="MK99" s="93"/>
      <c r="ML99" s="93"/>
      <c r="MM99" s="93"/>
      <c r="MN99" s="93"/>
      <c r="MO99" s="93"/>
      <c r="MP99" s="93"/>
      <c r="MQ99" s="93"/>
      <c r="MR99" s="93"/>
      <c r="MS99" s="93"/>
      <c r="MT99" s="93"/>
      <c r="MU99" s="93"/>
      <c r="MV99" s="93"/>
      <c r="MW99" s="93"/>
      <c r="MX99" s="93"/>
      <c r="MY99" s="93"/>
      <c r="MZ99" s="93"/>
      <c r="NA99" s="93"/>
      <c r="NB99" s="93"/>
      <c r="NC99" s="93"/>
      <c r="ND99" s="93"/>
      <c r="NE99" s="93"/>
      <c r="NF99" s="93"/>
      <c r="NG99" s="93"/>
      <c r="NH99" s="93"/>
      <c r="NI99" s="93"/>
      <c r="NJ99" s="93"/>
      <c r="NK99" s="93"/>
      <c r="NL99" s="93"/>
      <c r="NM99" s="93"/>
      <c r="NN99" s="93"/>
      <c r="NO99" s="93"/>
      <c r="NP99" s="93"/>
      <c r="NQ99" s="93"/>
      <c r="NR99" s="93"/>
      <c r="NS99" s="93"/>
      <c r="NT99" s="93"/>
      <c r="NU99" s="93"/>
      <c r="NV99" s="93"/>
      <c r="NW99" s="93"/>
      <c r="NX99" s="93"/>
      <c r="NY99" s="93"/>
      <c r="NZ99" s="93"/>
      <c r="OA99" s="93"/>
      <c r="OB99" s="93"/>
      <c r="OC99" s="93"/>
      <c r="OD99" s="93"/>
      <c r="OE99" s="93"/>
      <c r="OF99" s="93"/>
      <c r="OG99" s="93"/>
      <c r="OH99" s="93"/>
      <c r="OI99" s="93"/>
      <c r="OJ99" s="93"/>
      <c r="OK99" s="93"/>
      <c r="OL99" s="93"/>
      <c r="OM99" s="93"/>
      <c r="ON99" s="93"/>
      <c r="OO99" s="93"/>
      <c r="OP99" s="93"/>
      <c r="OQ99" s="93"/>
      <c r="OR99" s="93"/>
      <c r="OS99" s="93"/>
      <c r="OT99" s="93"/>
      <c r="OU99" s="93"/>
      <c r="OV99" s="93"/>
      <c r="OW99" s="93"/>
      <c r="OX99" s="93"/>
      <c r="OY99" s="93"/>
      <c r="OZ99" s="93"/>
      <c r="PA99" s="93"/>
      <c r="PB99" s="93"/>
      <c r="PC99" s="93"/>
      <c r="PD99" s="93"/>
      <c r="PE99" s="93"/>
      <c r="PF99" s="93"/>
      <c r="PG99" s="93"/>
      <c r="PH99" s="93"/>
      <c r="PI99" s="93"/>
      <c r="PJ99" s="93"/>
      <c r="PK99" s="93"/>
      <c r="PL99" s="93"/>
      <c r="PM99" s="93"/>
      <c r="PN99" s="93"/>
      <c r="PO99" s="93"/>
      <c r="PP99" s="93"/>
      <c r="PQ99" s="93"/>
      <c r="PR99" s="93"/>
      <c r="PS99" s="93"/>
      <c r="PT99" s="93"/>
      <c r="PU99" s="93"/>
      <c r="PV99" s="93"/>
      <c r="PW99" s="93"/>
      <c r="PX99" s="93"/>
      <c r="PY99" s="93"/>
      <c r="PZ99" s="93"/>
      <c r="QA99" s="93"/>
      <c r="QB99" s="93"/>
      <c r="QC99" s="93"/>
      <c r="QD99" s="93"/>
      <c r="QE99" s="93"/>
      <c r="QF99" s="93"/>
      <c r="QG99" s="93"/>
      <c r="QH99" s="93"/>
      <c r="QI99" s="93"/>
      <c r="QJ99" s="93"/>
      <c r="QK99" s="93"/>
      <c r="QL99" s="93"/>
      <c r="QM99" s="93"/>
      <c r="QN99" s="93"/>
      <c r="QO99" s="93"/>
      <c r="QP99" s="93"/>
      <c r="QQ99" s="93"/>
      <c r="QR99" s="93"/>
      <c r="QS99" s="93"/>
      <c r="QT99" s="93"/>
      <c r="QU99" s="93"/>
      <c r="QV99" s="93"/>
      <c r="QW99" s="93"/>
      <c r="QX99" s="93"/>
      <c r="QY99" s="93"/>
      <c r="QZ99" s="93"/>
      <c r="RA99" s="93"/>
      <c r="RB99" s="93"/>
      <c r="RC99" s="93"/>
      <c r="RD99" s="93"/>
      <c r="RE99" s="93"/>
      <c r="RF99" s="93"/>
      <c r="RG99" s="93"/>
      <c r="RH99" s="93"/>
      <c r="RI99" s="93"/>
      <c r="RJ99" s="93"/>
      <c r="RK99" s="93"/>
      <c r="RL99" s="93"/>
      <c r="RM99" s="93"/>
      <c r="RN99" s="93"/>
      <c r="RO99" s="93"/>
      <c r="RP99" s="93"/>
      <c r="RQ99" s="93"/>
      <c r="RR99" s="93"/>
      <c r="RS99" s="93"/>
      <c r="RT99" s="93"/>
      <c r="RU99" s="93"/>
      <c r="RV99" s="93"/>
      <c r="RW99" s="93"/>
      <c r="RX99" s="93"/>
      <c r="RY99" s="93"/>
      <c r="RZ99" s="93"/>
      <c r="SA99" s="93"/>
      <c r="SB99" s="93"/>
      <c r="SC99" s="93"/>
      <c r="SD99" s="93"/>
      <c r="SE99" s="93"/>
      <c r="SF99" s="93"/>
      <c r="SG99" s="93"/>
      <c r="SH99" s="93"/>
      <c r="SI99" s="93"/>
      <c r="SJ99" s="93"/>
      <c r="SK99" s="93"/>
      <c r="SL99" s="93"/>
      <c r="SM99" s="93"/>
      <c r="SN99" s="93"/>
      <c r="SO99" s="93"/>
      <c r="SP99" s="93"/>
      <c r="SQ99" s="93"/>
      <c r="SR99" s="93"/>
      <c r="SS99" s="93"/>
      <c r="ST99" s="93"/>
      <c r="SU99" s="93"/>
      <c r="SV99" s="93"/>
      <c r="SW99" s="93"/>
      <c r="SX99" s="93"/>
      <c r="SY99" s="93"/>
      <c r="SZ99" s="93"/>
      <c r="TA99" s="93"/>
      <c r="TB99" s="93"/>
      <c r="TC99" s="93"/>
      <c r="TD99" s="93"/>
      <c r="TE99" s="93"/>
      <c r="TF99" s="93"/>
      <c r="TG99" s="93"/>
      <c r="TH99" s="93"/>
      <c r="TI99" s="93"/>
      <c r="TJ99" s="93"/>
      <c r="TK99" s="93"/>
      <c r="TL99" s="93"/>
      <c r="TM99" s="93"/>
      <c r="TN99" s="93"/>
      <c r="TO99" s="93"/>
      <c r="TP99" s="93"/>
      <c r="TQ99" s="93"/>
      <c r="TR99" s="93"/>
      <c r="TS99" s="93"/>
      <c r="TT99" s="93"/>
      <c r="TU99" s="93"/>
      <c r="TV99" s="93"/>
      <c r="TW99" s="93"/>
      <c r="TX99" s="93"/>
      <c r="TY99" s="93"/>
      <c r="TZ99" s="93"/>
      <c r="UA99" s="93"/>
      <c r="UB99" s="93"/>
      <c r="UC99" s="93"/>
      <c r="UD99" s="93"/>
      <c r="UE99" s="93"/>
      <c r="UF99" s="93"/>
      <c r="UG99" s="93"/>
      <c r="UH99" s="93"/>
      <c r="UI99" s="93"/>
      <c r="UJ99" s="93"/>
      <c r="UK99" s="93"/>
      <c r="UL99" s="93"/>
      <c r="UM99" s="93"/>
      <c r="UN99" s="93"/>
      <c r="UO99" s="93"/>
      <c r="UP99" s="93"/>
      <c r="UQ99" s="93"/>
      <c r="UR99" s="93"/>
      <c r="US99" s="93"/>
      <c r="UT99" s="93"/>
      <c r="UU99" s="93"/>
      <c r="UV99" s="93"/>
      <c r="UW99" s="93"/>
      <c r="UX99" s="93"/>
      <c r="UY99" s="93"/>
      <c r="UZ99" s="93"/>
      <c r="VA99" s="93"/>
      <c r="VB99" s="93"/>
      <c r="VC99" s="93"/>
      <c r="VD99" s="93"/>
      <c r="VE99" s="93"/>
      <c r="VF99" s="93"/>
      <c r="VG99" s="93"/>
      <c r="VH99" s="93"/>
      <c r="VI99" s="93"/>
      <c r="VJ99" s="93"/>
      <c r="VK99" s="93"/>
      <c r="VL99" s="93"/>
      <c r="VM99" s="93"/>
      <c r="VN99" s="93"/>
      <c r="VO99" s="93"/>
      <c r="VP99" s="93"/>
      <c r="VQ99" s="93"/>
      <c r="VR99" s="93"/>
      <c r="VS99" s="93"/>
      <c r="VT99" s="93"/>
      <c r="VU99" s="93"/>
      <c r="VV99" s="93"/>
      <c r="VW99" s="93"/>
      <c r="VX99" s="93"/>
      <c r="VY99" s="93"/>
      <c r="VZ99" s="93"/>
      <c r="WA99" s="93"/>
      <c r="WB99" s="93"/>
      <c r="WC99" s="93"/>
      <c r="WD99" s="93"/>
      <c r="WE99" s="93"/>
      <c r="WF99" s="93"/>
      <c r="WG99" s="93"/>
      <c r="WH99" s="93"/>
      <c r="WI99" s="93"/>
      <c r="WJ99" s="93"/>
      <c r="WK99" s="93"/>
      <c r="WL99" s="93"/>
      <c r="WM99" s="93"/>
      <c r="WN99" s="93"/>
      <c r="WO99" s="93"/>
      <c r="WP99" s="93"/>
      <c r="WQ99" s="93"/>
      <c r="WR99" s="93"/>
      <c r="WS99" s="93"/>
      <c r="WT99" s="93"/>
      <c r="WU99" s="93"/>
      <c r="WV99" s="93"/>
      <c r="WW99" s="93"/>
      <c r="WX99" s="93"/>
      <c r="WY99" s="93"/>
      <c r="WZ99" s="93"/>
      <c r="XA99" s="93"/>
      <c r="XB99" s="93"/>
      <c r="XC99" s="93"/>
      <c r="XD99" s="93"/>
      <c r="XE99" s="93"/>
      <c r="XF99" s="93"/>
      <c r="XG99" s="93"/>
      <c r="XH99" s="93"/>
      <c r="XI99" s="93"/>
      <c r="XJ99" s="93"/>
      <c r="XK99" s="93"/>
      <c r="XL99" s="93"/>
      <c r="XM99" s="93"/>
      <c r="XN99" s="93"/>
      <c r="XO99" s="93"/>
      <c r="XP99" s="93"/>
      <c r="XQ99" s="93"/>
      <c r="XR99" s="93"/>
      <c r="XS99" s="93"/>
      <c r="XT99" s="93"/>
      <c r="XU99" s="93"/>
      <c r="XV99" s="93"/>
      <c r="XW99" s="93"/>
      <c r="XX99" s="93"/>
      <c r="XY99" s="93"/>
      <c r="XZ99" s="93"/>
      <c r="YA99" s="93"/>
      <c r="YB99" s="93"/>
      <c r="YC99" s="93"/>
      <c r="YD99" s="93"/>
      <c r="YE99" s="93"/>
      <c r="YF99" s="93"/>
      <c r="YG99" s="93"/>
      <c r="YH99" s="93"/>
      <c r="YI99" s="93"/>
      <c r="YJ99" s="93"/>
      <c r="YK99" s="93"/>
      <c r="YL99" s="93"/>
      <c r="YM99" s="93"/>
      <c r="YN99" s="93"/>
      <c r="YO99" s="93"/>
      <c r="YP99" s="93"/>
      <c r="YQ99" s="93"/>
      <c r="YR99" s="93"/>
      <c r="YS99" s="93"/>
      <c r="YT99" s="93"/>
      <c r="YU99" s="93"/>
      <c r="YV99" s="93"/>
      <c r="YW99" s="93"/>
      <c r="YX99" s="93"/>
      <c r="YY99" s="93"/>
      <c r="YZ99" s="93"/>
      <c r="ZA99" s="93"/>
      <c r="ZB99" s="93"/>
      <c r="ZC99" s="93"/>
      <c r="ZD99" s="93"/>
      <c r="ZE99" s="93"/>
      <c r="ZF99" s="93"/>
      <c r="ZG99" s="93"/>
      <c r="ZH99" s="93"/>
      <c r="ZI99" s="93"/>
      <c r="ZJ99" s="93"/>
      <c r="ZK99" s="93"/>
      <c r="ZL99" s="93"/>
      <c r="ZM99" s="93"/>
      <c r="ZN99" s="93"/>
      <c r="ZO99" s="93"/>
      <c r="ZP99" s="93"/>
      <c r="ZQ99" s="93"/>
      <c r="ZR99" s="93"/>
      <c r="ZS99" s="93"/>
      <c r="ZT99" s="93"/>
      <c r="ZU99" s="93"/>
      <c r="ZV99" s="93"/>
      <c r="ZW99" s="93"/>
      <c r="ZX99" s="93"/>
      <c r="ZY99" s="93"/>
      <c r="ZZ99" s="93"/>
    </row>
    <row r="100" spans="1:702" s="126" customFormat="1" ht="15.95" customHeight="1" x14ac:dyDescent="0.25">
      <c r="A100" s="122">
        <v>75475</v>
      </c>
      <c r="B100" s="122" t="s">
        <v>384</v>
      </c>
      <c r="C100" s="123" t="s">
        <v>385</v>
      </c>
      <c r="D100" s="122">
        <v>7</v>
      </c>
      <c r="E100" s="122">
        <v>3</v>
      </c>
      <c r="F100" s="122" t="s">
        <v>341</v>
      </c>
      <c r="G100" s="122">
        <v>912</v>
      </c>
      <c r="H100" s="122">
        <v>11461</v>
      </c>
      <c r="I100" s="122" t="s">
        <v>386</v>
      </c>
      <c r="J100" s="122">
        <v>32</v>
      </c>
      <c r="K100" s="122" t="s">
        <v>25</v>
      </c>
      <c r="L100" s="124">
        <v>500</v>
      </c>
      <c r="M100" s="124">
        <v>500</v>
      </c>
      <c r="N100" s="124">
        <v>0</v>
      </c>
      <c r="O100" s="124">
        <v>500</v>
      </c>
      <c r="P100" s="124">
        <v>0</v>
      </c>
      <c r="Q100" s="124">
        <v>-500</v>
      </c>
      <c r="R100" s="125">
        <v>0</v>
      </c>
      <c r="S100" s="124">
        <v>0</v>
      </c>
      <c r="T100" s="124">
        <v>0</v>
      </c>
      <c r="U100" s="125">
        <v>0</v>
      </c>
      <c r="V100" s="124">
        <v>0</v>
      </c>
      <c r="W100" s="124">
        <v>0</v>
      </c>
      <c r="X100" s="125">
        <v>0</v>
      </c>
      <c r="Y100" s="124">
        <v>0</v>
      </c>
      <c r="Z100" s="124">
        <v>0</v>
      </c>
      <c r="AA100" s="125">
        <v>0</v>
      </c>
      <c r="AB100" s="124">
        <v>0</v>
      </c>
      <c r="AC100" s="124">
        <v>0</v>
      </c>
      <c r="AD100" s="125">
        <v>0</v>
      </c>
      <c r="AE100" s="124">
        <v>0</v>
      </c>
      <c r="AF100" s="124">
        <v>0</v>
      </c>
      <c r="AG100" s="125">
        <v>0</v>
      </c>
      <c r="AH100" s="124">
        <v>0</v>
      </c>
      <c r="AI100" s="124">
        <v>0</v>
      </c>
      <c r="AJ100" s="125">
        <v>0</v>
      </c>
      <c r="AK100" s="124">
        <v>0</v>
      </c>
      <c r="AL100" s="124">
        <v>0</v>
      </c>
      <c r="AM100" s="125">
        <v>0</v>
      </c>
      <c r="AN100" s="124">
        <v>0</v>
      </c>
      <c r="AO100" s="124">
        <v>0</v>
      </c>
      <c r="AP100" s="125">
        <v>0</v>
      </c>
      <c r="AQ100" s="124">
        <v>0</v>
      </c>
      <c r="AR100" s="124">
        <v>0</v>
      </c>
      <c r="AS100" s="125">
        <v>0</v>
      </c>
      <c r="AT100" s="124">
        <v>0</v>
      </c>
      <c r="AU100" s="124">
        <v>0</v>
      </c>
      <c r="AV100" s="125">
        <v>0</v>
      </c>
      <c r="AW100" s="124">
        <v>0</v>
      </c>
      <c r="AX100" s="124">
        <v>0</v>
      </c>
      <c r="AY100" s="125">
        <v>0</v>
      </c>
      <c r="AZ100" s="124">
        <v>0</v>
      </c>
      <c r="BA100" s="124">
        <v>0</v>
      </c>
      <c r="BB100" s="125">
        <v>0</v>
      </c>
      <c r="BC100" s="124">
        <v>0</v>
      </c>
      <c r="BD100" s="124">
        <v>0</v>
      </c>
      <c r="BE100" s="125">
        <v>0</v>
      </c>
      <c r="BF100" s="124">
        <v>0</v>
      </c>
      <c r="BG100" s="124">
        <v>0</v>
      </c>
      <c r="BH100" s="125">
        <v>0</v>
      </c>
      <c r="BI100" s="124">
        <v>0</v>
      </c>
      <c r="BJ100" s="124">
        <v>0</v>
      </c>
      <c r="BK100" s="125">
        <v>0</v>
      </c>
      <c r="BL100" s="124">
        <v>0</v>
      </c>
      <c r="BM100" s="124">
        <v>0</v>
      </c>
      <c r="BN100" s="125">
        <v>0</v>
      </c>
      <c r="BO100" s="124">
        <v>0</v>
      </c>
      <c r="BP100" s="124">
        <v>0</v>
      </c>
      <c r="BQ100" s="125">
        <v>0</v>
      </c>
      <c r="BR100" s="124">
        <v>0</v>
      </c>
      <c r="BS100" s="124">
        <v>0</v>
      </c>
      <c r="BT100" s="125">
        <v>0</v>
      </c>
      <c r="BU100" s="124">
        <v>0</v>
      </c>
      <c r="BV100" s="124">
        <v>0</v>
      </c>
      <c r="BW100" s="125">
        <v>0</v>
      </c>
      <c r="BX100" s="124">
        <v>0</v>
      </c>
      <c r="BY100" s="124">
        <v>0</v>
      </c>
      <c r="BZ100" s="125">
        <v>0</v>
      </c>
      <c r="CA100" s="124">
        <v>0</v>
      </c>
      <c r="CB100" s="124">
        <v>0</v>
      </c>
      <c r="CC100" s="125">
        <v>0</v>
      </c>
      <c r="CD100" s="124">
        <v>0</v>
      </c>
      <c r="CE100" s="124">
        <v>0</v>
      </c>
      <c r="CF100" s="125">
        <v>0</v>
      </c>
      <c r="CG100" s="124">
        <v>0</v>
      </c>
      <c r="CH100" s="124">
        <v>0</v>
      </c>
      <c r="CI100" s="125">
        <v>0</v>
      </c>
      <c r="CJ100" s="124">
        <v>0</v>
      </c>
      <c r="CK100" s="124">
        <v>0</v>
      </c>
      <c r="CL100" s="125">
        <v>0</v>
      </c>
      <c r="CM100" s="124">
        <v>500</v>
      </c>
      <c r="CN100" s="124">
        <v>0</v>
      </c>
      <c r="CO100" s="125">
        <v>0</v>
      </c>
      <c r="CP100" s="124"/>
      <c r="CQ100" s="124"/>
      <c r="CR100" s="124"/>
      <c r="CS100" s="124"/>
      <c r="CT100" s="124"/>
      <c r="CU100" s="124"/>
      <c r="CV100" s="124"/>
      <c r="CW100" s="124"/>
      <c r="CX100" s="124"/>
      <c r="CY100" s="124"/>
      <c r="CZ100" s="124"/>
      <c r="DA100" s="124"/>
      <c r="DB100" s="124"/>
      <c r="DC100" s="124"/>
      <c r="DD100" s="124"/>
      <c r="DE100" s="124"/>
      <c r="DF100" s="124"/>
      <c r="DG100" s="124"/>
      <c r="DH100" s="124"/>
      <c r="DI100" s="124"/>
      <c r="DJ100" s="124"/>
      <c r="DK100" s="124"/>
      <c r="DL100" s="124"/>
      <c r="DM100" s="124"/>
      <c r="DN100" s="124"/>
      <c r="DO100" s="124"/>
      <c r="DP100" s="124"/>
      <c r="DQ100" s="124"/>
      <c r="DR100" s="124"/>
      <c r="DS100" s="124"/>
      <c r="DT100" s="124"/>
      <c r="DU100" s="124"/>
      <c r="DV100" s="124"/>
      <c r="DW100" s="124"/>
      <c r="DX100" s="124"/>
      <c r="DY100" s="124"/>
      <c r="DZ100" s="124"/>
      <c r="EA100" s="124"/>
      <c r="EB100" s="124"/>
      <c r="EC100" s="124"/>
      <c r="ED100" s="124"/>
      <c r="EE100" s="124"/>
      <c r="EF100" s="124"/>
      <c r="EG100" s="124"/>
      <c r="EH100" s="124"/>
      <c r="EI100" s="124"/>
      <c r="EJ100" s="124"/>
      <c r="EK100" s="124"/>
      <c r="EL100" s="124"/>
      <c r="EM100" s="124"/>
      <c r="EN100" s="124"/>
      <c r="EO100" s="124"/>
      <c r="EP100" s="124"/>
      <c r="EQ100" s="124"/>
      <c r="ER100" s="124"/>
      <c r="ES100" s="124"/>
      <c r="ET100" s="124"/>
      <c r="EU100" s="124"/>
      <c r="EV100" s="124"/>
      <c r="EW100" s="124"/>
      <c r="EX100" s="124"/>
      <c r="EY100" s="124"/>
      <c r="EZ100" s="124"/>
      <c r="FA100" s="124"/>
      <c r="FB100" s="124"/>
      <c r="FC100" s="124"/>
      <c r="FD100" s="124"/>
      <c r="FE100" s="124"/>
      <c r="FF100" s="124"/>
      <c r="FG100" s="124"/>
      <c r="FH100" s="124"/>
      <c r="FI100" s="124"/>
      <c r="FJ100" s="124"/>
      <c r="FK100" s="124"/>
      <c r="FL100" s="124"/>
      <c r="FM100" s="124"/>
      <c r="FN100" s="124"/>
      <c r="FO100" s="124"/>
      <c r="FP100" s="124"/>
      <c r="FQ100" s="124"/>
      <c r="FR100" s="124"/>
      <c r="FS100" s="124"/>
      <c r="FT100" s="124"/>
      <c r="FU100" s="124"/>
      <c r="FV100" s="124"/>
      <c r="FW100" s="124"/>
      <c r="FX100" s="124"/>
      <c r="FY100" s="124"/>
      <c r="FZ100" s="124"/>
      <c r="GA100" s="124"/>
      <c r="GB100" s="124"/>
      <c r="GC100" s="124"/>
      <c r="GD100" s="124"/>
      <c r="GE100" s="124"/>
      <c r="GF100" s="124"/>
      <c r="GG100" s="124"/>
      <c r="GH100" s="124"/>
      <c r="GI100" s="124"/>
      <c r="GJ100" s="124"/>
      <c r="GK100" s="124"/>
      <c r="GL100" s="124"/>
      <c r="GM100" s="124"/>
      <c r="GN100" s="124"/>
      <c r="GO100" s="124"/>
      <c r="GP100" s="124"/>
      <c r="GQ100" s="124"/>
      <c r="GR100" s="124"/>
      <c r="GS100" s="124"/>
      <c r="GT100" s="124"/>
      <c r="GU100" s="124"/>
      <c r="GV100" s="124"/>
      <c r="GW100" s="124"/>
      <c r="GX100" s="124"/>
      <c r="GY100" s="124"/>
      <c r="GZ100" s="124"/>
      <c r="HA100" s="124"/>
      <c r="HB100" s="124"/>
      <c r="HC100" s="124"/>
      <c r="HD100" s="124"/>
      <c r="HE100" s="124"/>
      <c r="HF100" s="124"/>
      <c r="HG100" s="124"/>
      <c r="HH100" s="124"/>
      <c r="HI100" s="124"/>
      <c r="HJ100" s="124"/>
      <c r="HK100" s="124"/>
      <c r="HL100" s="124"/>
      <c r="HM100" s="124"/>
      <c r="HN100" s="124"/>
      <c r="HO100" s="124"/>
      <c r="HP100" s="124"/>
      <c r="HQ100" s="124"/>
      <c r="HR100" s="124"/>
      <c r="HS100" s="124"/>
      <c r="HT100" s="124"/>
      <c r="HU100" s="124"/>
      <c r="HV100" s="124"/>
      <c r="HW100" s="124"/>
      <c r="HX100" s="124"/>
      <c r="HY100" s="124"/>
      <c r="HZ100" s="124"/>
      <c r="IA100" s="124"/>
      <c r="IB100" s="124"/>
      <c r="IC100" s="124"/>
      <c r="ID100" s="124"/>
      <c r="IE100" s="124"/>
      <c r="IF100" s="124"/>
      <c r="IG100" s="124"/>
      <c r="IH100" s="124"/>
      <c r="II100" s="124"/>
      <c r="IJ100" s="124"/>
      <c r="IK100" s="124"/>
      <c r="IL100" s="124"/>
      <c r="IM100" s="124"/>
      <c r="IN100" s="124"/>
      <c r="IO100" s="124"/>
      <c r="IP100" s="124"/>
      <c r="IQ100" s="124"/>
      <c r="IR100" s="124"/>
      <c r="IS100" s="124"/>
      <c r="IT100" s="124"/>
      <c r="IU100" s="124"/>
      <c r="IV100" s="124"/>
      <c r="IW100" s="124"/>
      <c r="IX100" s="124"/>
      <c r="IY100" s="124"/>
      <c r="IZ100" s="124"/>
      <c r="JA100" s="124"/>
      <c r="JB100" s="124"/>
      <c r="JC100" s="124"/>
      <c r="JD100" s="124"/>
      <c r="JE100" s="124"/>
      <c r="JF100" s="124"/>
      <c r="JG100" s="124"/>
      <c r="JH100" s="124"/>
      <c r="JI100" s="124"/>
      <c r="JJ100" s="124"/>
      <c r="JK100" s="124"/>
      <c r="JL100" s="124"/>
      <c r="JM100" s="124"/>
      <c r="JN100" s="124"/>
      <c r="JO100" s="124"/>
      <c r="JP100" s="124"/>
      <c r="JQ100" s="124"/>
      <c r="JR100" s="124"/>
      <c r="JS100" s="124"/>
      <c r="JT100" s="124"/>
      <c r="JU100" s="124"/>
      <c r="JV100" s="124"/>
      <c r="JW100" s="124"/>
      <c r="JX100" s="124"/>
      <c r="JY100" s="124"/>
      <c r="JZ100" s="124"/>
      <c r="KA100" s="124"/>
      <c r="KB100" s="124"/>
      <c r="KC100" s="124"/>
      <c r="KD100" s="124"/>
      <c r="KE100" s="124"/>
      <c r="KF100" s="124"/>
      <c r="KG100" s="124"/>
      <c r="KH100" s="124"/>
      <c r="KI100" s="124"/>
      <c r="KJ100" s="124"/>
      <c r="KK100" s="124"/>
      <c r="KL100" s="124"/>
      <c r="KM100" s="124"/>
      <c r="KN100" s="124"/>
      <c r="KO100" s="124"/>
      <c r="KP100" s="124"/>
      <c r="KQ100" s="124"/>
      <c r="KR100" s="124"/>
      <c r="KS100" s="124"/>
      <c r="KT100" s="124"/>
      <c r="KU100" s="124"/>
      <c r="KV100" s="124"/>
      <c r="KW100" s="124"/>
      <c r="KX100" s="124"/>
      <c r="KY100" s="124"/>
      <c r="KZ100" s="124"/>
      <c r="LA100" s="124"/>
      <c r="LB100" s="124"/>
      <c r="LC100" s="124"/>
      <c r="LD100" s="124"/>
      <c r="LE100" s="124"/>
      <c r="LF100" s="124"/>
      <c r="LG100" s="124"/>
      <c r="LH100" s="124"/>
      <c r="LI100" s="124"/>
      <c r="LJ100" s="124"/>
      <c r="LK100" s="124"/>
      <c r="LL100" s="124"/>
      <c r="LM100" s="124"/>
      <c r="LN100" s="124"/>
      <c r="LO100" s="124"/>
      <c r="LP100" s="124"/>
      <c r="LQ100" s="124"/>
      <c r="LR100" s="124"/>
      <c r="LS100" s="124"/>
      <c r="LT100" s="124"/>
      <c r="LU100" s="124"/>
      <c r="LV100" s="124"/>
      <c r="LW100" s="124"/>
      <c r="LX100" s="124"/>
      <c r="LY100" s="124"/>
      <c r="LZ100" s="124"/>
      <c r="MA100" s="124"/>
      <c r="MB100" s="124"/>
      <c r="MC100" s="124"/>
      <c r="MD100" s="124"/>
      <c r="ME100" s="124"/>
      <c r="MF100" s="124"/>
      <c r="MG100" s="124"/>
      <c r="MH100" s="124"/>
      <c r="MI100" s="124"/>
      <c r="MJ100" s="124"/>
      <c r="MK100" s="124"/>
      <c r="ML100" s="124"/>
      <c r="MM100" s="124"/>
      <c r="MN100" s="124"/>
      <c r="MO100" s="124"/>
      <c r="MP100" s="124"/>
      <c r="MQ100" s="124"/>
      <c r="MR100" s="124"/>
      <c r="MS100" s="124"/>
      <c r="MT100" s="124"/>
      <c r="MU100" s="124"/>
      <c r="MV100" s="124"/>
      <c r="MW100" s="124"/>
      <c r="MX100" s="124"/>
      <c r="MY100" s="124"/>
      <c r="MZ100" s="124"/>
      <c r="NA100" s="124"/>
      <c r="NB100" s="124"/>
      <c r="NC100" s="124"/>
      <c r="ND100" s="124"/>
      <c r="NE100" s="124"/>
      <c r="NF100" s="124"/>
      <c r="NG100" s="124"/>
      <c r="NH100" s="124"/>
      <c r="NI100" s="124"/>
      <c r="NJ100" s="124"/>
      <c r="NK100" s="124"/>
      <c r="NL100" s="124"/>
      <c r="NM100" s="124"/>
      <c r="NN100" s="124"/>
      <c r="NO100" s="124"/>
      <c r="NP100" s="124"/>
      <c r="NQ100" s="124"/>
      <c r="NR100" s="124"/>
      <c r="NS100" s="124"/>
      <c r="NT100" s="124"/>
      <c r="NU100" s="124"/>
      <c r="NV100" s="124"/>
      <c r="NW100" s="124"/>
      <c r="NX100" s="124"/>
      <c r="NY100" s="124"/>
      <c r="NZ100" s="124"/>
      <c r="OA100" s="124"/>
      <c r="OB100" s="124"/>
      <c r="OC100" s="124"/>
      <c r="OD100" s="124"/>
      <c r="OE100" s="124"/>
      <c r="OF100" s="124"/>
      <c r="OG100" s="124"/>
      <c r="OH100" s="124"/>
      <c r="OI100" s="124"/>
      <c r="OJ100" s="124"/>
      <c r="OK100" s="124"/>
      <c r="OL100" s="124"/>
      <c r="OM100" s="124"/>
      <c r="ON100" s="124"/>
      <c r="OO100" s="124"/>
      <c r="OP100" s="124"/>
      <c r="OQ100" s="124"/>
      <c r="OR100" s="124"/>
      <c r="OS100" s="124"/>
      <c r="OT100" s="124"/>
      <c r="OU100" s="124"/>
      <c r="OV100" s="124"/>
      <c r="OW100" s="124"/>
      <c r="OX100" s="124"/>
      <c r="OY100" s="124"/>
      <c r="OZ100" s="124"/>
      <c r="PA100" s="124"/>
      <c r="PB100" s="124"/>
      <c r="PC100" s="124"/>
      <c r="PD100" s="124"/>
      <c r="PE100" s="124"/>
      <c r="PF100" s="124"/>
      <c r="PG100" s="124"/>
      <c r="PH100" s="124"/>
      <c r="PI100" s="124"/>
      <c r="PJ100" s="124"/>
      <c r="PK100" s="124"/>
      <c r="PL100" s="124"/>
      <c r="PM100" s="124"/>
      <c r="PN100" s="124"/>
      <c r="PO100" s="124"/>
      <c r="PP100" s="124"/>
      <c r="PQ100" s="124"/>
      <c r="PR100" s="124"/>
      <c r="PS100" s="124"/>
      <c r="PT100" s="124"/>
      <c r="PU100" s="124"/>
      <c r="PV100" s="124"/>
      <c r="PW100" s="124"/>
      <c r="PX100" s="124"/>
      <c r="PY100" s="124"/>
      <c r="PZ100" s="124"/>
      <c r="QA100" s="124"/>
      <c r="QB100" s="124"/>
      <c r="QC100" s="124"/>
      <c r="QD100" s="124"/>
      <c r="QE100" s="124"/>
      <c r="QF100" s="124"/>
      <c r="QG100" s="124"/>
      <c r="QH100" s="124"/>
      <c r="QI100" s="124"/>
      <c r="QJ100" s="124"/>
      <c r="QK100" s="124"/>
      <c r="QL100" s="124"/>
      <c r="QM100" s="124"/>
      <c r="QN100" s="124"/>
      <c r="QO100" s="124"/>
      <c r="QP100" s="124"/>
      <c r="QQ100" s="124"/>
      <c r="QR100" s="124"/>
      <c r="QS100" s="124"/>
      <c r="QT100" s="124"/>
      <c r="QU100" s="124"/>
      <c r="QV100" s="124"/>
      <c r="QW100" s="124"/>
      <c r="QX100" s="124"/>
      <c r="QY100" s="124"/>
      <c r="QZ100" s="124"/>
      <c r="RA100" s="124"/>
      <c r="RB100" s="124"/>
      <c r="RC100" s="124"/>
      <c r="RD100" s="124"/>
      <c r="RE100" s="124"/>
      <c r="RF100" s="124"/>
      <c r="RG100" s="124"/>
      <c r="RH100" s="124"/>
      <c r="RI100" s="124"/>
      <c r="RJ100" s="124"/>
      <c r="RK100" s="124"/>
      <c r="RL100" s="124"/>
      <c r="RM100" s="124"/>
      <c r="RN100" s="124"/>
      <c r="RO100" s="124"/>
      <c r="RP100" s="124"/>
      <c r="RQ100" s="124"/>
      <c r="RR100" s="124"/>
      <c r="RS100" s="124"/>
      <c r="RT100" s="124"/>
      <c r="RU100" s="124"/>
      <c r="RV100" s="124"/>
      <c r="RW100" s="124"/>
      <c r="RX100" s="124"/>
      <c r="RY100" s="124"/>
      <c r="RZ100" s="124"/>
      <c r="SA100" s="124"/>
      <c r="SB100" s="124"/>
      <c r="SC100" s="124"/>
      <c r="SD100" s="124"/>
      <c r="SE100" s="124"/>
      <c r="SF100" s="124"/>
      <c r="SG100" s="124"/>
      <c r="SH100" s="124"/>
      <c r="SI100" s="124"/>
      <c r="SJ100" s="124"/>
      <c r="SK100" s="124"/>
      <c r="SL100" s="124"/>
      <c r="SM100" s="124"/>
      <c r="SN100" s="124"/>
      <c r="SO100" s="124"/>
      <c r="SP100" s="124"/>
      <c r="SQ100" s="124"/>
      <c r="SR100" s="124"/>
      <c r="SS100" s="124"/>
      <c r="ST100" s="124"/>
      <c r="SU100" s="124"/>
      <c r="SV100" s="124"/>
      <c r="SW100" s="124"/>
      <c r="SX100" s="124"/>
      <c r="SY100" s="124"/>
      <c r="SZ100" s="124"/>
      <c r="TA100" s="124"/>
      <c r="TB100" s="124"/>
      <c r="TC100" s="124"/>
      <c r="TD100" s="124"/>
      <c r="TE100" s="124"/>
      <c r="TF100" s="124"/>
      <c r="TG100" s="124"/>
      <c r="TH100" s="124"/>
      <c r="TI100" s="124"/>
      <c r="TJ100" s="124"/>
      <c r="TK100" s="124"/>
      <c r="TL100" s="124"/>
      <c r="TM100" s="124"/>
      <c r="TN100" s="124"/>
      <c r="TO100" s="124"/>
      <c r="TP100" s="124"/>
      <c r="TQ100" s="124"/>
      <c r="TR100" s="124"/>
      <c r="TS100" s="124"/>
      <c r="TT100" s="124"/>
      <c r="TU100" s="124"/>
      <c r="TV100" s="124"/>
      <c r="TW100" s="124"/>
      <c r="TX100" s="124"/>
      <c r="TY100" s="124"/>
      <c r="TZ100" s="124"/>
      <c r="UA100" s="124"/>
      <c r="UB100" s="124"/>
      <c r="UC100" s="124"/>
      <c r="UD100" s="124"/>
      <c r="UE100" s="124"/>
      <c r="UF100" s="124"/>
      <c r="UG100" s="124"/>
      <c r="UH100" s="124"/>
      <c r="UI100" s="124"/>
      <c r="UJ100" s="124"/>
      <c r="UK100" s="124"/>
      <c r="UL100" s="124"/>
      <c r="UM100" s="124"/>
      <c r="UN100" s="124"/>
      <c r="UO100" s="124"/>
      <c r="UP100" s="124"/>
      <c r="UQ100" s="124"/>
      <c r="UR100" s="124"/>
      <c r="US100" s="124"/>
      <c r="UT100" s="124"/>
      <c r="UU100" s="124"/>
      <c r="UV100" s="124"/>
      <c r="UW100" s="124"/>
      <c r="UX100" s="124"/>
      <c r="UY100" s="124"/>
      <c r="UZ100" s="124"/>
      <c r="VA100" s="124"/>
      <c r="VB100" s="124"/>
      <c r="VC100" s="124"/>
      <c r="VD100" s="124"/>
      <c r="VE100" s="124"/>
      <c r="VF100" s="124"/>
      <c r="VG100" s="124"/>
      <c r="VH100" s="124"/>
      <c r="VI100" s="124"/>
      <c r="VJ100" s="124"/>
      <c r="VK100" s="124"/>
      <c r="VL100" s="124"/>
      <c r="VM100" s="124"/>
      <c r="VN100" s="124"/>
      <c r="VO100" s="124"/>
      <c r="VP100" s="124"/>
      <c r="VQ100" s="124"/>
      <c r="VR100" s="124"/>
      <c r="VS100" s="124"/>
      <c r="VT100" s="124"/>
      <c r="VU100" s="124"/>
      <c r="VV100" s="124"/>
      <c r="VW100" s="124"/>
      <c r="VX100" s="124"/>
      <c r="VY100" s="124"/>
      <c r="VZ100" s="124"/>
      <c r="WA100" s="124"/>
      <c r="WB100" s="124"/>
      <c r="WC100" s="124"/>
      <c r="WD100" s="124"/>
      <c r="WE100" s="124"/>
      <c r="WF100" s="124"/>
      <c r="WG100" s="124"/>
      <c r="WH100" s="124"/>
      <c r="WI100" s="124"/>
      <c r="WJ100" s="124"/>
      <c r="WK100" s="124"/>
      <c r="WL100" s="124"/>
      <c r="WM100" s="124"/>
      <c r="WN100" s="124"/>
      <c r="WO100" s="124"/>
      <c r="WP100" s="124"/>
      <c r="WQ100" s="124"/>
      <c r="WR100" s="124"/>
      <c r="WS100" s="124"/>
      <c r="WT100" s="124"/>
      <c r="WU100" s="124"/>
      <c r="WV100" s="124"/>
      <c r="WW100" s="124"/>
      <c r="WX100" s="124"/>
      <c r="WY100" s="124"/>
      <c r="WZ100" s="124"/>
      <c r="XA100" s="124"/>
      <c r="XB100" s="124"/>
      <c r="XC100" s="124"/>
      <c r="XD100" s="124"/>
      <c r="XE100" s="124"/>
      <c r="XF100" s="124"/>
      <c r="XG100" s="124"/>
      <c r="XH100" s="124"/>
      <c r="XI100" s="124"/>
      <c r="XJ100" s="124"/>
      <c r="XK100" s="124"/>
      <c r="XL100" s="124"/>
      <c r="XM100" s="124"/>
      <c r="XN100" s="124"/>
      <c r="XO100" s="124"/>
      <c r="XP100" s="124"/>
      <c r="XQ100" s="124"/>
      <c r="XR100" s="124"/>
      <c r="XS100" s="124"/>
      <c r="XT100" s="124"/>
      <c r="XU100" s="124"/>
      <c r="XV100" s="124"/>
      <c r="XW100" s="124"/>
      <c r="XX100" s="124"/>
      <c r="XY100" s="124"/>
      <c r="XZ100" s="124"/>
      <c r="YA100" s="124"/>
      <c r="YB100" s="124"/>
      <c r="YC100" s="124"/>
      <c r="YD100" s="124"/>
      <c r="YE100" s="124"/>
      <c r="YF100" s="124"/>
      <c r="YG100" s="124"/>
      <c r="YH100" s="124"/>
      <c r="YI100" s="124"/>
      <c r="YJ100" s="124"/>
      <c r="YK100" s="124"/>
      <c r="YL100" s="124"/>
      <c r="YM100" s="124"/>
      <c r="YN100" s="124"/>
      <c r="YO100" s="124"/>
      <c r="YP100" s="124"/>
      <c r="YQ100" s="124"/>
      <c r="YR100" s="124"/>
      <c r="YS100" s="124"/>
      <c r="YT100" s="124"/>
      <c r="YU100" s="124"/>
      <c r="YV100" s="124"/>
      <c r="YW100" s="124"/>
      <c r="YX100" s="124"/>
      <c r="YY100" s="124"/>
      <c r="YZ100" s="124"/>
      <c r="ZA100" s="124"/>
      <c r="ZB100" s="124"/>
      <c r="ZC100" s="124"/>
      <c r="ZD100" s="124"/>
      <c r="ZE100" s="124"/>
      <c r="ZF100" s="124"/>
      <c r="ZG100" s="124"/>
      <c r="ZH100" s="124"/>
      <c r="ZI100" s="124"/>
      <c r="ZJ100" s="124"/>
      <c r="ZK100" s="124"/>
      <c r="ZL100" s="124"/>
      <c r="ZM100" s="124"/>
      <c r="ZN100" s="124"/>
      <c r="ZO100" s="124"/>
      <c r="ZP100" s="124"/>
      <c r="ZQ100" s="124"/>
      <c r="ZR100" s="124"/>
      <c r="ZS100" s="124"/>
      <c r="ZT100" s="124"/>
      <c r="ZU100" s="124"/>
      <c r="ZV100" s="124"/>
      <c r="ZW100" s="124"/>
      <c r="ZX100" s="124"/>
      <c r="ZY100" s="124"/>
      <c r="ZZ100" s="124"/>
    </row>
    <row r="101" spans="1:702" ht="15.95" hidden="1" customHeight="1" x14ac:dyDescent="0.25">
      <c r="A101" s="92">
        <v>75490</v>
      </c>
      <c r="B101" s="92" t="s">
        <v>384</v>
      </c>
      <c r="C101" s="121" t="s">
        <v>385</v>
      </c>
      <c r="D101" s="92">
        <v>7</v>
      </c>
      <c r="E101" s="92">
        <v>3</v>
      </c>
      <c r="F101" s="92" t="s">
        <v>341</v>
      </c>
      <c r="G101" s="92">
        <v>912</v>
      </c>
      <c r="H101" s="92">
        <v>11461</v>
      </c>
      <c r="I101" s="92" t="s">
        <v>386</v>
      </c>
      <c r="J101" s="92">
        <v>323</v>
      </c>
      <c r="K101" s="92" t="s">
        <v>351</v>
      </c>
      <c r="L101" s="93">
        <v>500</v>
      </c>
      <c r="M101" s="93">
        <v>500</v>
      </c>
      <c r="N101" s="93">
        <v>0</v>
      </c>
      <c r="O101" s="93">
        <v>500</v>
      </c>
      <c r="P101" s="93">
        <v>0</v>
      </c>
      <c r="Q101" s="93">
        <v>-500</v>
      </c>
      <c r="R101" s="94">
        <v>0</v>
      </c>
      <c r="S101" s="93">
        <v>0</v>
      </c>
      <c r="T101" s="93">
        <v>0</v>
      </c>
      <c r="U101" s="94">
        <v>0</v>
      </c>
      <c r="V101" s="93">
        <v>0</v>
      </c>
      <c r="W101" s="93">
        <v>0</v>
      </c>
      <c r="X101" s="94">
        <v>0</v>
      </c>
      <c r="Y101" s="93">
        <v>0</v>
      </c>
      <c r="Z101" s="93">
        <v>0</v>
      </c>
      <c r="AA101" s="94">
        <v>0</v>
      </c>
      <c r="AB101" s="93">
        <v>0</v>
      </c>
      <c r="AC101" s="93">
        <v>0</v>
      </c>
      <c r="AD101" s="94">
        <v>0</v>
      </c>
      <c r="AE101" s="93">
        <v>0</v>
      </c>
      <c r="AF101" s="93">
        <v>0</v>
      </c>
      <c r="AG101" s="94">
        <v>0</v>
      </c>
      <c r="AH101" s="93">
        <v>0</v>
      </c>
      <c r="AI101" s="93">
        <v>0</v>
      </c>
      <c r="AJ101" s="94">
        <v>0</v>
      </c>
      <c r="AK101" s="93">
        <v>0</v>
      </c>
      <c r="AL101" s="93">
        <v>0</v>
      </c>
      <c r="AM101" s="94">
        <v>0</v>
      </c>
      <c r="AN101" s="93">
        <v>0</v>
      </c>
      <c r="AO101" s="93">
        <v>0</v>
      </c>
      <c r="AP101" s="94">
        <v>0</v>
      </c>
      <c r="AQ101" s="93">
        <v>0</v>
      </c>
      <c r="AR101" s="93">
        <v>0</v>
      </c>
      <c r="AS101" s="94">
        <v>0</v>
      </c>
      <c r="AT101" s="93">
        <v>0</v>
      </c>
      <c r="AU101" s="93">
        <v>0</v>
      </c>
      <c r="AV101" s="94">
        <v>0</v>
      </c>
      <c r="AW101" s="93">
        <v>0</v>
      </c>
      <c r="AX101" s="93">
        <v>0</v>
      </c>
      <c r="AY101" s="94">
        <v>0</v>
      </c>
      <c r="AZ101" s="93">
        <v>0</v>
      </c>
      <c r="BA101" s="93">
        <v>0</v>
      </c>
      <c r="BB101" s="94">
        <v>0</v>
      </c>
      <c r="BC101" s="93">
        <v>0</v>
      </c>
      <c r="BD101" s="93">
        <v>0</v>
      </c>
      <c r="BE101" s="94">
        <v>0</v>
      </c>
      <c r="BF101" s="93">
        <v>0</v>
      </c>
      <c r="BG101" s="93">
        <v>0</v>
      </c>
      <c r="BH101" s="94">
        <v>0</v>
      </c>
      <c r="BI101" s="93">
        <v>0</v>
      </c>
      <c r="BJ101" s="93">
        <v>0</v>
      </c>
      <c r="BK101" s="94">
        <v>0</v>
      </c>
      <c r="BL101" s="93">
        <v>0</v>
      </c>
      <c r="BM101" s="93">
        <v>0</v>
      </c>
      <c r="BN101" s="94">
        <v>0</v>
      </c>
      <c r="BO101" s="93">
        <v>0</v>
      </c>
      <c r="BP101" s="93">
        <v>0</v>
      </c>
      <c r="BQ101" s="94">
        <v>0</v>
      </c>
      <c r="BR101" s="93">
        <v>0</v>
      </c>
      <c r="BS101" s="93">
        <v>0</v>
      </c>
      <c r="BT101" s="94">
        <v>0</v>
      </c>
      <c r="BU101" s="93">
        <v>0</v>
      </c>
      <c r="BV101" s="93">
        <v>0</v>
      </c>
      <c r="BW101" s="94">
        <v>0</v>
      </c>
      <c r="BX101" s="93">
        <v>0</v>
      </c>
      <c r="BY101" s="93">
        <v>0</v>
      </c>
      <c r="BZ101" s="94">
        <v>0</v>
      </c>
      <c r="CA101" s="93">
        <v>0</v>
      </c>
      <c r="CB101" s="93">
        <v>0</v>
      </c>
      <c r="CC101" s="94">
        <v>0</v>
      </c>
      <c r="CD101" s="93">
        <v>0</v>
      </c>
      <c r="CE101" s="93">
        <v>0</v>
      </c>
      <c r="CF101" s="94">
        <v>0</v>
      </c>
      <c r="CG101" s="93">
        <v>0</v>
      </c>
      <c r="CH101" s="93">
        <v>0</v>
      </c>
      <c r="CI101" s="94">
        <v>0</v>
      </c>
      <c r="CJ101" s="93">
        <v>0</v>
      </c>
      <c r="CK101" s="93">
        <v>0</v>
      </c>
      <c r="CL101" s="94">
        <v>0</v>
      </c>
      <c r="CM101" s="93">
        <v>500</v>
      </c>
      <c r="CN101" s="93">
        <v>0</v>
      </c>
      <c r="CO101" s="94">
        <v>0</v>
      </c>
      <c r="CP101" s="93"/>
      <c r="CQ101" s="93"/>
      <c r="CR101" s="93"/>
      <c r="CS101" s="93"/>
      <c r="CT101" s="93"/>
      <c r="CU101" s="93"/>
      <c r="CV101" s="93"/>
      <c r="CW101" s="93"/>
      <c r="CX101" s="93"/>
      <c r="CY101" s="93"/>
      <c r="CZ101" s="93"/>
      <c r="DA101" s="93"/>
      <c r="DB101" s="93"/>
      <c r="DC101" s="93"/>
      <c r="DD101" s="93"/>
      <c r="DE101" s="93"/>
      <c r="DF101" s="93"/>
      <c r="DG101" s="93"/>
      <c r="DH101" s="93"/>
      <c r="DI101" s="93"/>
      <c r="DJ101" s="93"/>
      <c r="DK101" s="93"/>
      <c r="DL101" s="93"/>
      <c r="DM101" s="93"/>
      <c r="DN101" s="93"/>
      <c r="DO101" s="93"/>
      <c r="DP101" s="93"/>
      <c r="DQ101" s="93"/>
      <c r="DR101" s="93"/>
      <c r="DS101" s="93"/>
      <c r="DT101" s="93"/>
      <c r="DU101" s="93"/>
      <c r="DV101" s="93"/>
      <c r="DW101" s="93"/>
      <c r="DX101" s="93"/>
      <c r="DY101" s="93"/>
      <c r="DZ101" s="93"/>
      <c r="EA101" s="93"/>
      <c r="EB101" s="93"/>
      <c r="EC101" s="93"/>
      <c r="ED101" s="93"/>
      <c r="EE101" s="93"/>
      <c r="EF101" s="93"/>
      <c r="EG101" s="93"/>
      <c r="EH101" s="93"/>
      <c r="EI101" s="93"/>
      <c r="EJ101" s="93"/>
      <c r="EK101" s="93"/>
      <c r="EL101" s="93"/>
      <c r="EM101" s="93"/>
      <c r="EN101" s="93"/>
      <c r="EO101" s="93"/>
      <c r="EP101" s="93"/>
      <c r="EQ101" s="93"/>
      <c r="ER101" s="93"/>
      <c r="ES101" s="93"/>
      <c r="ET101" s="93"/>
      <c r="EU101" s="93"/>
      <c r="EV101" s="93"/>
      <c r="EW101" s="93"/>
      <c r="EX101" s="93"/>
      <c r="EY101" s="93"/>
      <c r="EZ101" s="93"/>
      <c r="FA101" s="93"/>
      <c r="FB101" s="93"/>
      <c r="FC101" s="93"/>
      <c r="FD101" s="93"/>
      <c r="FE101" s="93"/>
      <c r="FF101" s="93"/>
      <c r="FG101" s="93"/>
      <c r="FH101" s="93"/>
      <c r="FI101" s="93"/>
      <c r="FJ101" s="93"/>
      <c r="FK101" s="93"/>
      <c r="FL101" s="93"/>
      <c r="FM101" s="93"/>
      <c r="FN101" s="93"/>
      <c r="FO101" s="93"/>
      <c r="FP101" s="93"/>
      <c r="FQ101" s="93"/>
      <c r="FR101" s="93"/>
      <c r="FS101" s="93"/>
      <c r="FT101" s="93"/>
      <c r="FU101" s="93"/>
      <c r="FV101" s="93"/>
      <c r="FW101" s="93"/>
      <c r="FX101" s="93"/>
      <c r="FY101" s="93"/>
      <c r="FZ101" s="93"/>
      <c r="GA101" s="93"/>
      <c r="GB101" s="93"/>
      <c r="GC101" s="93"/>
      <c r="GD101" s="93"/>
      <c r="GE101" s="93"/>
      <c r="GF101" s="93"/>
      <c r="GG101" s="93"/>
      <c r="GH101" s="93"/>
      <c r="GI101" s="93"/>
      <c r="GJ101" s="93"/>
      <c r="GK101" s="93"/>
      <c r="GL101" s="93"/>
      <c r="GM101" s="93"/>
      <c r="GN101" s="93"/>
      <c r="GO101" s="93"/>
      <c r="GP101" s="93"/>
      <c r="GQ101" s="93"/>
      <c r="GR101" s="93"/>
      <c r="GS101" s="93"/>
      <c r="GT101" s="93"/>
      <c r="GU101" s="93"/>
      <c r="GV101" s="93"/>
      <c r="GW101" s="93"/>
      <c r="GX101" s="93"/>
      <c r="GY101" s="93"/>
      <c r="GZ101" s="93"/>
      <c r="HA101" s="93"/>
      <c r="HB101" s="93"/>
      <c r="HC101" s="93"/>
      <c r="HD101" s="93"/>
      <c r="HE101" s="93"/>
      <c r="HF101" s="93"/>
      <c r="HG101" s="93"/>
      <c r="HH101" s="93"/>
      <c r="HI101" s="93"/>
      <c r="HJ101" s="93"/>
      <c r="HK101" s="93"/>
      <c r="HL101" s="93"/>
      <c r="HM101" s="93"/>
      <c r="HN101" s="93"/>
      <c r="HO101" s="93"/>
      <c r="HP101" s="93"/>
      <c r="HQ101" s="93"/>
      <c r="HR101" s="93"/>
      <c r="HS101" s="93"/>
      <c r="HT101" s="93"/>
      <c r="HU101" s="93"/>
      <c r="HV101" s="93"/>
      <c r="HW101" s="93"/>
      <c r="HX101" s="93"/>
      <c r="HY101" s="93"/>
      <c r="HZ101" s="93"/>
      <c r="IA101" s="93"/>
      <c r="IB101" s="93"/>
      <c r="IC101" s="93"/>
      <c r="ID101" s="93"/>
      <c r="IE101" s="93"/>
      <c r="IF101" s="93"/>
      <c r="IG101" s="93"/>
      <c r="IH101" s="93"/>
      <c r="II101" s="93"/>
      <c r="IJ101" s="93"/>
      <c r="IK101" s="93"/>
      <c r="IL101" s="93"/>
      <c r="IM101" s="93"/>
      <c r="IN101" s="93"/>
      <c r="IO101" s="93"/>
      <c r="IP101" s="93"/>
      <c r="IQ101" s="93"/>
      <c r="IR101" s="93"/>
      <c r="IS101" s="93"/>
      <c r="IT101" s="93"/>
      <c r="IU101" s="93"/>
      <c r="IV101" s="93"/>
      <c r="IW101" s="93"/>
      <c r="IX101" s="93"/>
      <c r="IY101" s="93"/>
      <c r="IZ101" s="93"/>
      <c r="JA101" s="93"/>
      <c r="JB101" s="93"/>
      <c r="JC101" s="93"/>
      <c r="JD101" s="93"/>
      <c r="JE101" s="93"/>
      <c r="JF101" s="93"/>
      <c r="JG101" s="93"/>
      <c r="JH101" s="93"/>
      <c r="JI101" s="93"/>
      <c r="JJ101" s="93"/>
      <c r="JK101" s="93"/>
      <c r="JL101" s="93"/>
      <c r="JM101" s="93"/>
      <c r="JN101" s="93"/>
      <c r="JO101" s="93"/>
      <c r="JP101" s="93"/>
      <c r="JQ101" s="93"/>
      <c r="JR101" s="93"/>
      <c r="JS101" s="93"/>
      <c r="JT101" s="93"/>
      <c r="JU101" s="93"/>
      <c r="JV101" s="93"/>
      <c r="JW101" s="93"/>
      <c r="JX101" s="93"/>
      <c r="JY101" s="93"/>
      <c r="JZ101" s="93"/>
      <c r="KA101" s="93"/>
      <c r="KB101" s="93"/>
      <c r="KC101" s="93"/>
      <c r="KD101" s="93"/>
      <c r="KE101" s="93"/>
      <c r="KF101" s="93"/>
      <c r="KG101" s="93"/>
      <c r="KH101" s="93"/>
      <c r="KI101" s="93"/>
      <c r="KJ101" s="93"/>
      <c r="KK101" s="93"/>
      <c r="KL101" s="93"/>
      <c r="KM101" s="93"/>
      <c r="KN101" s="93"/>
      <c r="KO101" s="93"/>
      <c r="KP101" s="93"/>
      <c r="KQ101" s="93"/>
      <c r="KR101" s="93"/>
      <c r="KS101" s="93"/>
      <c r="KT101" s="93"/>
      <c r="KU101" s="93"/>
      <c r="KV101" s="93"/>
      <c r="KW101" s="93"/>
      <c r="KX101" s="93"/>
      <c r="KY101" s="93"/>
      <c r="KZ101" s="93"/>
      <c r="LA101" s="93"/>
      <c r="LB101" s="93"/>
      <c r="LC101" s="93"/>
      <c r="LD101" s="93"/>
      <c r="LE101" s="93"/>
      <c r="LF101" s="93"/>
      <c r="LG101" s="93"/>
      <c r="LH101" s="93"/>
      <c r="LI101" s="93"/>
      <c r="LJ101" s="93"/>
      <c r="LK101" s="93"/>
      <c r="LL101" s="93"/>
      <c r="LM101" s="93"/>
      <c r="LN101" s="93"/>
      <c r="LO101" s="93"/>
      <c r="LP101" s="93"/>
      <c r="LQ101" s="93"/>
      <c r="LR101" s="93"/>
      <c r="LS101" s="93"/>
      <c r="LT101" s="93"/>
      <c r="LU101" s="93"/>
      <c r="LV101" s="93"/>
      <c r="LW101" s="93"/>
      <c r="LX101" s="93"/>
      <c r="LY101" s="93"/>
      <c r="LZ101" s="93"/>
      <c r="MA101" s="93"/>
      <c r="MB101" s="93"/>
      <c r="MC101" s="93"/>
      <c r="MD101" s="93"/>
      <c r="ME101" s="93"/>
      <c r="MF101" s="93"/>
      <c r="MG101" s="93"/>
      <c r="MH101" s="93"/>
      <c r="MI101" s="93"/>
      <c r="MJ101" s="93"/>
      <c r="MK101" s="93"/>
      <c r="ML101" s="93"/>
      <c r="MM101" s="93"/>
      <c r="MN101" s="93"/>
      <c r="MO101" s="93"/>
      <c r="MP101" s="93"/>
      <c r="MQ101" s="93"/>
      <c r="MR101" s="93"/>
      <c r="MS101" s="93"/>
      <c r="MT101" s="93"/>
      <c r="MU101" s="93"/>
      <c r="MV101" s="93"/>
      <c r="MW101" s="93"/>
      <c r="MX101" s="93"/>
      <c r="MY101" s="93"/>
      <c r="MZ101" s="93"/>
      <c r="NA101" s="93"/>
      <c r="NB101" s="93"/>
      <c r="NC101" s="93"/>
      <c r="ND101" s="93"/>
      <c r="NE101" s="93"/>
      <c r="NF101" s="93"/>
      <c r="NG101" s="93"/>
      <c r="NH101" s="93"/>
      <c r="NI101" s="93"/>
      <c r="NJ101" s="93"/>
      <c r="NK101" s="93"/>
      <c r="NL101" s="93"/>
      <c r="NM101" s="93"/>
      <c r="NN101" s="93"/>
      <c r="NO101" s="93"/>
      <c r="NP101" s="93"/>
      <c r="NQ101" s="93"/>
      <c r="NR101" s="93"/>
      <c r="NS101" s="93"/>
      <c r="NT101" s="93"/>
      <c r="NU101" s="93"/>
      <c r="NV101" s="93"/>
      <c r="NW101" s="93"/>
      <c r="NX101" s="93"/>
      <c r="NY101" s="93"/>
      <c r="NZ101" s="93"/>
      <c r="OA101" s="93"/>
      <c r="OB101" s="93"/>
      <c r="OC101" s="93"/>
      <c r="OD101" s="93"/>
      <c r="OE101" s="93"/>
      <c r="OF101" s="93"/>
      <c r="OG101" s="93"/>
      <c r="OH101" s="93"/>
      <c r="OI101" s="93"/>
      <c r="OJ101" s="93"/>
      <c r="OK101" s="93"/>
      <c r="OL101" s="93"/>
      <c r="OM101" s="93"/>
      <c r="ON101" s="93"/>
      <c r="OO101" s="93"/>
      <c r="OP101" s="93"/>
      <c r="OQ101" s="93"/>
      <c r="OR101" s="93"/>
      <c r="OS101" s="93"/>
      <c r="OT101" s="93"/>
      <c r="OU101" s="93"/>
      <c r="OV101" s="93"/>
      <c r="OW101" s="93"/>
      <c r="OX101" s="93"/>
      <c r="OY101" s="93"/>
      <c r="OZ101" s="93"/>
      <c r="PA101" s="93"/>
      <c r="PB101" s="93"/>
      <c r="PC101" s="93"/>
      <c r="PD101" s="93"/>
      <c r="PE101" s="93"/>
      <c r="PF101" s="93"/>
      <c r="PG101" s="93"/>
      <c r="PH101" s="93"/>
      <c r="PI101" s="93"/>
      <c r="PJ101" s="93"/>
      <c r="PK101" s="93"/>
      <c r="PL101" s="93"/>
      <c r="PM101" s="93"/>
      <c r="PN101" s="93"/>
      <c r="PO101" s="93"/>
      <c r="PP101" s="93"/>
      <c r="PQ101" s="93"/>
      <c r="PR101" s="93"/>
      <c r="PS101" s="93"/>
      <c r="PT101" s="93"/>
      <c r="PU101" s="93"/>
      <c r="PV101" s="93"/>
      <c r="PW101" s="93"/>
      <c r="PX101" s="93"/>
      <c r="PY101" s="93"/>
      <c r="PZ101" s="93"/>
      <c r="QA101" s="93"/>
      <c r="QB101" s="93"/>
      <c r="QC101" s="93"/>
      <c r="QD101" s="93"/>
      <c r="QE101" s="93"/>
      <c r="QF101" s="93"/>
      <c r="QG101" s="93"/>
      <c r="QH101" s="93"/>
      <c r="QI101" s="93"/>
      <c r="QJ101" s="93"/>
      <c r="QK101" s="93"/>
      <c r="QL101" s="93"/>
      <c r="QM101" s="93"/>
      <c r="QN101" s="93"/>
      <c r="QO101" s="93"/>
      <c r="QP101" s="93"/>
      <c r="QQ101" s="93"/>
      <c r="QR101" s="93"/>
      <c r="QS101" s="93"/>
      <c r="QT101" s="93"/>
      <c r="QU101" s="93"/>
      <c r="QV101" s="93"/>
      <c r="QW101" s="93"/>
      <c r="QX101" s="93"/>
      <c r="QY101" s="93"/>
      <c r="QZ101" s="93"/>
      <c r="RA101" s="93"/>
      <c r="RB101" s="93"/>
      <c r="RC101" s="93"/>
      <c r="RD101" s="93"/>
      <c r="RE101" s="93"/>
      <c r="RF101" s="93"/>
      <c r="RG101" s="93"/>
      <c r="RH101" s="93"/>
      <c r="RI101" s="93"/>
      <c r="RJ101" s="93"/>
      <c r="RK101" s="93"/>
      <c r="RL101" s="93"/>
      <c r="RM101" s="93"/>
      <c r="RN101" s="93"/>
      <c r="RO101" s="93"/>
      <c r="RP101" s="93"/>
      <c r="RQ101" s="93"/>
      <c r="RR101" s="93"/>
      <c r="RS101" s="93"/>
      <c r="RT101" s="93"/>
      <c r="RU101" s="93"/>
      <c r="RV101" s="93"/>
      <c r="RW101" s="93"/>
      <c r="RX101" s="93"/>
      <c r="RY101" s="93"/>
      <c r="RZ101" s="93"/>
      <c r="SA101" s="93"/>
      <c r="SB101" s="93"/>
      <c r="SC101" s="93"/>
      <c r="SD101" s="93"/>
      <c r="SE101" s="93"/>
      <c r="SF101" s="93"/>
      <c r="SG101" s="93"/>
      <c r="SH101" s="93"/>
      <c r="SI101" s="93"/>
      <c r="SJ101" s="93"/>
      <c r="SK101" s="93"/>
      <c r="SL101" s="93"/>
      <c r="SM101" s="93"/>
      <c r="SN101" s="93"/>
      <c r="SO101" s="93"/>
      <c r="SP101" s="93"/>
      <c r="SQ101" s="93"/>
      <c r="SR101" s="93"/>
      <c r="SS101" s="93"/>
      <c r="ST101" s="93"/>
      <c r="SU101" s="93"/>
      <c r="SV101" s="93"/>
      <c r="SW101" s="93"/>
      <c r="SX101" s="93"/>
      <c r="SY101" s="93"/>
      <c r="SZ101" s="93"/>
      <c r="TA101" s="93"/>
      <c r="TB101" s="93"/>
      <c r="TC101" s="93"/>
      <c r="TD101" s="93"/>
      <c r="TE101" s="93"/>
      <c r="TF101" s="93"/>
      <c r="TG101" s="93"/>
      <c r="TH101" s="93"/>
      <c r="TI101" s="93"/>
      <c r="TJ101" s="93"/>
      <c r="TK101" s="93"/>
      <c r="TL101" s="93"/>
      <c r="TM101" s="93"/>
      <c r="TN101" s="93"/>
      <c r="TO101" s="93"/>
      <c r="TP101" s="93"/>
      <c r="TQ101" s="93"/>
      <c r="TR101" s="93"/>
      <c r="TS101" s="93"/>
      <c r="TT101" s="93"/>
      <c r="TU101" s="93"/>
      <c r="TV101" s="93"/>
      <c r="TW101" s="93"/>
      <c r="TX101" s="93"/>
      <c r="TY101" s="93"/>
      <c r="TZ101" s="93"/>
      <c r="UA101" s="93"/>
      <c r="UB101" s="93"/>
      <c r="UC101" s="93"/>
      <c r="UD101" s="93"/>
      <c r="UE101" s="93"/>
      <c r="UF101" s="93"/>
      <c r="UG101" s="93"/>
      <c r="UH101" s="93"/>
      <c r="UI101" s="93"/>
      <c r="UJ101" s="93"/>
      <c r="UK101" s="93"/>
      <c r="UL101" s="93"/>
      <c r="UM101" s="93"/>
      <c r="UN101" s="93"/>
      <c r="UO101" s="93"/>
      <c r="UP101" s="93"/>
      <c r="UQ101" s="93"/>
      <c r="UR101" s="93"/>
      <c r="US101" s="93"/>
      <c r="UT101" s="93"/>
      <c r="UU101" s="93"/>
      <c r="UV101" s="93"/>
      <c r="UW101" s="93"/>
      <c r="UX101" s="93"/>
      <c r="UY101" s="93"/>
      <c r="UZ101" s="93"/>
      <c r="VA101" s="93"/>
      <c r="VB101" s="93"/>
      <c r="VC101" s="93"/>
      <c r="VD101" s="93"/>
      <c r="VE101" s="93"/>
      <c r="VF101" s="93"/>
      <c r="VG101" s="93"/>
      <c r="VH101" s="93"/>
      <c r="VI101" s="93"/>
      <c r="VJ101" s="93"/>
      <c r="VK101" s="93"/>
      <c r="VL101" s="93"/>
      <c r="VM101" s="93"/>
      <c r="VN101" s="93"/>
      <c r="VO101" s="93"/>
      <c r="VP101" s="93"/>
      <c r="VQ101" s="93"/>
      <c r="VR101" s="93"/>
      <c r="VS101" s="93"/>
      <c r="VT101" s="93"/>
      <c r="VU101" s="93"/>
      <c r="VV101" s="93"/>
      <c r="VW101" s="93"/>
      <c r="VX101" s="93"/>
      <c r="VY101" s="93"/>
      <c r="VZ101" s="93"/>
      <c r="WA101" s="93"/>
      <c r="WB101" s="93"/>
      <c r="WC101" s="93"/>
      <c r="WD101" s="93"/>
      <c r="WE101" s="93"/>
      <c r="WF101" s="93"/>
      <c r="WG101" s="93"/>
      <c r="WH101" s="93"/>
      <c r="WI101" s="93"/>
      <c r="WJ101" s="93"/>
      <c r="WK101" s="93"/>
      <c r="WL101" s="93"/>
      <c r="WM101" s="93"/>
      <c r="WN101" s="93"/>
      <c r="WO101" s="93"/>
      <c r="WP101" s="93"/>
      <c r="WQ101" s="93"/>
      <c r="WR101" s="93"/>
      <c r="WS101" s="93"/>
      <c r="WT101" s="93"/>
      <c r="WU101" s="93"/>
      <c r="WV101" s="93"/>
      <c r="WW101" s="93"/>
      <c r="WX101" s="93"/>
      <c r="WY101" s="93"/>
      <c r="WZ101" s="93"/>
      <c r="XA101" s="93"/>
      <c r="XB101" s="93"/>
      <c r="XC101" s="93"/>
      <c r="XD101" s="93"/>
      <c r="XE101" s="93"/>
      <c r="XF101" s="93"/>
      <c r="XG101" s="93"/>
      <c r="XH101" s="93"/>
      <c r="XI101" s="93"/>
      <c r="XJ101" s="93"/>
      <c r="XK101" s="93"/>
      <c r="XL101" s="93"/>
      <c r="XM101" s="93"/>
      <c r="XN101" s="93"/>
      <c r="XO101" s="93"/>
      <c r="XP101" s="93"/>
      <c r="XQ101" s="93"/>
      <c r="XR101" s="93"/>
      <c r="XS101" s="93"/>
      <c r="XT101" s="93"/>
      <c r="XU101" s="93"/>
      <c r="XV101" s="93"/>
      <c r="XW101" s="93"/>
      <c r="XX101" s="93"/>
      <c r="XY101" s="93"/>
      <c r="XZ101" s="93"/>
      <c r="YA101" s="93"/>
      <c r="YB101" s="93"/>
      <c r="YC101" s="93"/>
      <c r="YD101" s="93"/>
      <c r="YE101" s="93"/>
      <c r="YF101" s="93"/>
      <c r="YG101" s="93"/>
      <c r="YH101" s="93"/>
      <c r="YI101" s="93"/>
      <c r="YJ101" s="93"/>
      <c r="YK101" s="93"/>
      <c r="YL101" s="93"/>
      <c r="YM101" s="93"/>
      <c r="YN101" s="93"/>
      <c r="YO101" s="93"/>
      <c r="YP101" s="93"/>
      <c r="YQ101" s="93"/>
      <c r="YR101" s="93"/>
      <c r="YS101" s="93"/>
      <c r="YT101" s="93"/>
      <c r="YU101" s="93"/>
      <c r="YV101" s="93"/>
      <c r="YW101" s="93"/>
      <c r="YX101" s="93"/>
      <c r="YY101" s="93"/>
      <c r="YZ101" s="93"/>
      <c r="ZA101" s="93"/>
      <c r="ZB101" s="93"/>
      <c r="ZC101" s="93"/>
      <c r="ZD101" s="93"/>
      <c r="ZE101" s="93"/>
      <c r="ZF101" s="93"/>
      <c r="ZG101" s="93"/>
      <c r="ZH101" s="93"/>
      <c r="ZI101" s="93"/>
      <c r="ZJ101" s="93"/>
      <c r="ZK101" s="93"/>
      <c r="ZL101" s="93"/>
      <c r="ZM101" s="93"/>
      <c r="ZN101" s="93"/>
      <c r="ZO101" s="93"/>
      <c r="ZP101" s="93"/>
      <c r="ZQ101" s="93"/>
      <c r="ZR101" s="93"/>
      <c r="ZS101" s="93"/>
      <c r="ZT101" s="93"/>
      <c r="ZU101" s="93"/>
      <c r="ZV101" s="93"/>
      <c r="ZW101" s="93"/>
      <c r="ZX101" s="93"/>
      <c r="ZY101" s="93"/>
      <c r="ZZ101" s="93"/>
    </row>
    <row r="102" spans="1:702" s="89" customFormat="1" ht="15.95" hidden="1" customHeight="1" x14ac:dyDescent="0.25">
      <c r="A102" s="116">
        <v>75515</v>
      </c>
      <c r="B102" s="116" t="s">
        <v>388</v>
      </c>
      <c r="C102" s="117" t="s">
        <v>373</v>
      </c>
      <c r="D102" s="118">
        <v>7</v>
      </c>
      <c r="E102" s="118">
        <v>3</v>
      </c>
      <c r="F102" s="118" t="s">
        <v>341</v>
      </c>
      <c r="G102" s="118">
        <v>912</v>
      </c>
      <c r="H102" s="118">
        <v>11461</v>
      </c>
      <c r="I102" s="118" t="s">
        <v>389</v>
      </c>
      <c r="J102" s="118" t="s">
        <v>319</v>
      </c>
      <c r="K102" s="118" t="s">
        <v>390</v>
      </c>
      <c r="L102" s="119">
        <v>355500</v>
      </c>
      <c r="M102" s="119">
        <v>408478</v>
      </c>
      <c r="N102" s="119">
        <v>0</v>
      </c>
      <c r="O102" s="119">
        <v>408478</v>
      </c>
      <c r="P102" s="119">
        <v>258158.73</v>
      </c>
      <c r="Q102" s="119">
        <v>-150319.26999999999</v>
      </c>
      <c r="R102" s="120">
        <v>0.63</v>
      </c>
      <c r="S102" s="119">
        <v>0</v>
      </c>
      <c r="T102" s="119">
        <v>0</v>
      </c>
      <c r="U102" s="120">
        <v>0</v>
      </c>
      <c r="V102" s="119">
        <v>0</v>
      </c>
      <c r="W102" s="119">
        <v>0</v>
      </c>
      <c r="X102" s="120">
        <v>0</v>
      </c>
      <c r="Y102" s="119">
        <v>0</v>
      </c>
      <c r="Z102" s="119">
        <v>0</v>
      </c>
      <c r="AA102" s="120">
        <v>0</v>
      </c>
      <c r="AB102" s="119">
        <v>0</v>
      </c>
      <c r="AC102" s="119">
        <v>0</v>
      </c>
      <c r="AD102" s="120">
        <v>0</v>
      </c>
      <c r="AE102" s="119">
        <v>0</v>
      </c>
      <c r="AF102" s="119">
        <v>0</v>
      </c>
      <c r="AG102" s="120">
        <v>0</v>
      </c>
      <c r="AH102" s="119">
        <v>0</v>
      </c>
      <c r="AI102" s="119">
        <v>0</v>
      </c>
      <c r="AJ102" s="120">
        <v>0</v>
      </c>
      <c r="AK102" s="119">
        <v>0</v>
      </c>
      <c r="AL102" s="119">
        <v>0</v>
      </c>
      <c r="AM102" s="120">
        <v>0</v>
      </c>
      <c r="AN102" s="119">
        <v>0</v>
      </c>
      <c r="AO102" s="119">
        <v>0</v>
      </c>
      <c r="AP102" s="120">
        <v>0</v>
      </c>
      <c r="AQ102" s="119">
        <v>0</v>
      </c>
      <c r="AR102" s="119">
        <v>0</v>
      </c>
      <c r="AS102" s="120">
        <v>0</v>
      </c>
      <c r="AT102" s="119">
        <v>0</v>
      </c>
      <c r="AU102" s="119">
        <v>0</v>
      </c>
      <c r="AV102" s="120">
        <v>0</v>
      </c>
      <c r="AW102" s="119">
        <v>0</v>
      </c>
      <c r="AX102" s="119">
        <v>0</v>
      </c>
      <c r="AY102" s="120">
        <v>0</v>
      </c>
      <c r="AZ102" s="119">
        <v>0</v>
      </c>
      <c r="BA102" s="119">
        <v>0</v>
      </c>
      <c r="BB102" s="120">
        <v>0</v>
      </c>
      <c r="BC102" s="119">
        <v>0</v>
      </c>
      <c r="BD102" s="119">
        <v>0</v>
      </c>
      <c r="BE102" s="120">
        <v>0</v>
      </c>
      <c r="BF102" s="119">
        <v>186253</v>
      </c>
      <c r="BG102" s="119">
        <v>186249.32</v>
      </c>
      <c r="BH102" s="120">
        <v>1</v>
      </c>
      <c r="BI102" s="119">
        <v>0</v>
      </c>
      <c r="BJ102" s="119">
        <v>0</v>
      </c>
      <c r="BK102" s="120">
        <v>0</v>
      </c>
      <c r="BL102" s="119">
        <v>102500</v>
      </c>
      <c r="BM102" s="119">
        <v>4944.13</v>
      </c>
      <c r="BN102" s="120">
        <v>0.05</v>
      </c>
      <c r="BO102" s="119">
        <v>0</v>
      </c>
      <c r="BP102" s="119">
        <v>0</v>
      </c>
      <c r="BQ102" s="120">
        <v>0</v>
      </c>
      <c r="BR102" s="119">
        <v>0</v>
      </c>
      <c r="BS102" s="119">
        <v>0</v>
      </c>
      <c r="BT102" s="120">
        <v>0</v>
      </c>
      <c r="BU102" s="119">
        <v>3000</v>
      </c>
      <c r="BV102" s="119">
        <v>3000</v>
      </c>
      <c r="BW102" s="120">
        <v>1</v>
      </c>
      <c r="BX102" s="119">
        <v>0</v>
      </c>
      <c r="BY102" s="119">
        <v>0</v>
      </c>
      <c r="BZ102" s="120">
        <v>0</v>
      </c>
      <c r="CA102" s="119">
        <v>0</v>
      </c>
      <c r="CB102" s="119">
        <v>0</v>
      </c>
      <c r="CC102" s="120">
        <v>0</v>
      </c>
      <c r="CD102" s="119">
        <v>8000</v>
      </c>
      <c r="CE102" s="119">
        <v>240</v>
      </c>
      <c r="CF102" s="120">
        <v>0.03</v>
      </c>
      <c r="CG102" s="119">
        <v>0</v>
      </c>
      <c r="CH102" s="119">
        <v>0</v>
      </c>
      <c r="CI102" s="120">
        <v>0</v>
      </c>
      <c r="CJ102" s="119">
        <v>0</v>
      </c>
      <c r="CK102" s="119">
        <v>0</v>
      </c>
      <c r="CL102" s="120">
        <v>0</v>
      </c>
      <c r="CM102" s="119">
        <v>108725</v>
      </c>
      <c r="CN102" s="119">
        <v>63725.279999999999</v>
      </c>
      <c r="CO102" s="120">
        <v>0.59</v>
      </c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0"/>
      <c r="DD102" s="100"/>
      <c r="DE102" s="100"/>
      <c r="DF102" s="100"/>
      <c r="DG102" s="100"/>
      <c r="DH102" s="100"/>
      <c r="DI102" s="100"/>
      <c r="DJ102" s="100"/>
      <c r="DK102" s="100"/>
      <c r="DL102" s="100"/>
      <c r="DM102" s="100"/>
      <c r="DN102" s="100"/>
      <c r="DO102" s="100"/>
      <c r="DP102" s="100"/>
      <c r="DQ102" s="100"/>
      <c r="DR102" s="100"/>
      <c r="DS102" s="100"/>
      <c r="DT102" s="100"/>
      <c r="DU102" s="100"/>
      <c r="DV102" s="100"/>
      <c r="DW102" s="100"/>
      <c r="DX102" s="100"/>
      <c r="DY102" s="100"/>
      <c r="DZ102" s="100"/>
      <c r="EA102" s="100"/>
      <c r="EB102" s="100"/>
      <c r="EC102" s="100"/>
      <c r="ED102" s="100"/>
      <c r="EE102" s="100"/>
      <c r="EF102" s="100"/>
      <c r="EG102" s="100"/>
      <c r="EH102" s="100"/>
      <c r="EI102" s="100"/>
      <c r="EJ102" s="100"/>
      <c r="EK102" s="100"/>
      <c r="EL102" s="100"/>
      <c r="EM102" s="100"/>
      <c r="EN102" s="100"/>
      <c r="EO102" s="100"/>
      <c r="EP102" s="100"/>
      <c r="EQ102" s="100"/>
      <c r="ER102" s="100"/>
      <c r="ES102" s="100"/>
      <c r="ET102" s="100"/>
      <c r="EU102" s="100"/>
      <c r="EV102" s="100"/>
      <c r="EW102" s="100"/>
      <c r="EX102" s="100"/>
      <c r="EY102" s="100"/>
      <c r="EZ102" s="100"/>
      <c r="FA102" s="100"/>
      <c r="FB102" s="100"/>
      <c r="FC102" s="100"/>
      <c r="FD102" s="100"/>
      <c r="FE102" s="100"/>
      <c r="FF102" s="100"/>
      <c r="FG102" s="100"/>
      <c r="FH102" s="100"/>
      <c r="FI102" s="100"/>
      <c r="FJ102" s="100"/>
      <c r="FK102" s="100"/>
      <c r="FL102" s="100"/>
      <c r="FM102" s="100"/>
      <c r="FN102" s="100"/>
      <c r="FO102" s="100"/>
      <c r="FP102" s="100"/>
      <c r="FQ102" s="100"/>
      <c r="FR102" s="100"/>
      <c r="FS102" s="100"/>
      <c r="FT102" s="100"/>
      <c r="FU102" s="100"/>
      <c r="FV102" s="100"/>
      <c r="FW102" s="100"/>
      <c r="FX102" s="100"/>
      <c r="FY102" s="100"/>
      <c r="FZ102" s="100"/>
      <c r="GA102" s="100"/>
      <c r="GB102" s="100"/>
      <c r="GC102" s="100"/>
      <c r="GD102" s="100"/>
      <c r="GE102" s="100"/>
      <c r="GF102" s="100"/>
      <c r="GG102" s="100"/>
      <c r="GH102" s="100"/>
      <c r="GI102" s="100"/>
      <c r="GJ102" s="100"/>
      <c r="GK102" s="100"/>
      <c r="GL102" s="100"/>
      <c r="GM102" s="100"/>
      <c r="GN102" s="100"/>
      <c r="GO102" s="100"/>
      <c r="GP102" s="100"/>
      <c r="GQ102" s="100"/>
      <c r="GR102" s="100"/>
      <c r="GS102" s="100"/>
      <c r="GT102" s="100"/>
      <c r="GU102" s="100"/>
      <c r="GV102" s="100"/>
      <c r="GW102" s="100"/>
      <c r="GX102" s="100"/>
      <c r="GY102" s="100"/>
      <c r="GZ102" s="100"/>
      <c r="HA102" s="100"/>
      <c r="HB102" s="100"/>
      <c r="HC102" s="100"/>
      <c r="HD102" s="100"/>
      <c r="HE102" s="100"/>
      <c r="HF102" s="100"/>
      <c r="HG102" s="100"/>
      <c r="HH102" s="100"/>
      <c r="HI102" s="100"/>
      <c r="HJ102" s="100"/>
      <c r="HK102" s="100"/>
      <c r="HL102" s="100"/>
      <c r="HM102" s="100"/>
      <c r="HN102" s="100"/>
      <c r="HO102" s="100"/>
      <c r="HP102" s="100"/>
      <c r="HQ102" s="100"/>
      <c r="HR102" s="100"/>
      <c r="HS102" s="100"/>
      <c r="HT102" s="100"/>
      <c r="HU102" s="100"/>
      <c r="HV102" s="100"/>
      <c r="HW102" s="100"/>
      <c r="HX102" s="100"/>
      <c r="HY102" s="100"/>
      <c r="HZ102" s="100"/>
      <c r="IA102" s="100"/>
      <c r="IB102" s="100"/>
      <c r="IC102" s="100"/>
      <c r="ID102" s="100"/>
      <c r="IE102" s="100"/>
      <c r="IF102" s="100"/>
      <c r="IG102" s="100"/>
      <c r="IH102" s="100"/>
      <c r="II102" s="100"/>
      <c r="IJ102" s="100"/>
      <c r="IK102" s="100"/>
      <c r="IL102" s="100"/>
      <c r="IM102" s="100"/>
      <c r="IN102" s="100"/>
      <c r="IO102" s="100"/>
      <c r="IP102" s="100"/>
      <c r="IQ102" s="100"/>
      <c r="IR102" s="100"/>
      <c r="IS102" s="100"/>
      <c r="IT102" s="100"/>
      <c r="IU102" s="100"/>
      <c r="IV102" s="100"/>
      <c r="IW102" s="100"/>
      <c r="IX102" s="100"/>
      <c r="IY102" s="100"/>
      <c r="IZ102" s="100"/>
      <c r="JA102" s="100"/>
      <c r="JB102" s="100"/>
      <c r="JC102" s="100"/>
      <c r="JD102" s="100"/>
      <c r="JE102" s="100"/>
      <c r="JF102" s="100"/>
      <c r="JG102" s="100"/>
      <c r="JH102" s="100"/>
      <c r="JI102" s="100"/>
      <c r="JJ102" s="100"/>
      <c r="JK102" s="100"/>
      <c r="JL102" s="100"/>
      <c r="JM102" s="100"/>
      <c r="JN102" s="100"/>
      <c r="JO102" s="100"/>
      <c r="JP102" s="100"/>
      <c r="JQ102" s="100"/>
      <c r="JR102" s="100"/>
      <c r="JS102" s="100"/>
      <c r="JT102" s="100"/>
      <c r="JU102" s="100"/>
      <c r="JV102" s="100"/>
      <c r="JW102" s="100"/>
      <c r="JX102" s="100"/>
      <c r="JY102" s="100"/>
      <c r="JZ102" s="100"/>
      <c r="KA102" s="100"/>
      <c r="KB102" s="100"/>
      <c r="KC102" s="100"/>
      <c r="KD102" s="100"/>
      <c r="KE102" s="100"/>
      <c r="KF102" s="100"/>
      <c r="KG102" s="100"/>
      <c r="KH102" s="100"/>
      <c r="KI102" s="100"/>
      <c r="KJ102" s="100"/>
      <c r="KK102" s="100"/>
      <c r="KL102" s="100"/>
      <c r="KM102" s="100"/>
      <c r="KN102" s="100"/>
      <c r="KO102" s="100"/>
      <c r="KP102" s="100"/>
      <c r="KQ102" s="100"/>
      <c r="KR102" s="100"/>
      <c r="KS102" s="100"/>
      <c r="KT102" s="100"/>
      <c r="KU102" s="100"/>
      <c r="KV102" s="100"/>
      <c r="KW102" s="100"/>
      <c r="KX102" s="100"/>
      <c r="KY102" s="100"/>
      <c r="KZ102" s="100"/>
      <c r="LA102" s="100"/>
      <c r="LB102" s="100"/>
      <c r="LC102" s="100"/>
      <c r="LD102" s="100"/>
      <c r="LE102" s="100"/>
      <c r="LF102" s="100"/>
      <c r="LG102" s="100"/>
      <c r="LH102" s="100"/>
      <c r="LI102" s="100"/>
      <c r="LJ102" s="100"/>
      <c r="LK102" s="100"/>
      <c r="LL102" s="100"/>
      <c r="LM102" s="100"/>
      <c r="LN102" s="100"/>
      <c r="LO102" s="100"/>
      <c r="LP102" s="100"/>
      <c r="LQ102" s="100"/>
      <c r="LR102" s="100"/>
      <c r="LS102" s="100"/>
      <c r="LT102" s="100"/>
      <c r="LU102" s="100"/>
      <c r="LV102" s="100"/>
      <c r="LW102" s="100"/>
      <c r="LX102" s="100"/>
      <c r="LY102" s="100"/>
      <c r="LZ102" s="100"/>
      <c r="MA102" s="100"/>
      <c r="MB102" s="100"/>
      <c r="MC102" s="100"/>
      <c r="MD102" s="100"/>
      <c r="ME102" s="100"/>
      <c r="MF102" s="100"/>
      <c r="MG102" s="100"/>
      <c r="MH102" s="100"/>
      <c r="MI102" s="100"/>
      <c r="MJ102" s="100"/>
      <c r="MK102" s="100"/>
      <c r="ML102" s="100"/>
      <c r="MM102" s="100"/>
      <c r="MN102" s="100"/>
      <c r="MO102" s="100"/>
      <c r="MP102" s="100"/>
      <c r="MQ102" s="100"/>
      <c r="MR102" s="100"/>
      <c r="MS102" s="100"/>
      <c r="MT102" s="100"/>
      <c r="MU102" s="100"/>
      <c r="MV102" s="100"/>
      <c r="MW102" s="100"/>
      <c r="MX102" s="100"/>
      <c r="MY102" s="100"/>
      <c r="MZ102" s="100"/>
      <c r="NA102" s="100"/>
      <c r="NB102" s="100"/>
      <c r="NC102" s="100"/>
      <c r="ND102" s="100"/>
      <c r="NE102" s="100"/>
      <c r="NF102" s="100"/>
      <c r="NG102" s="100"/>
      <c r="NH102" s="100"/>
      <c r="NI102" s="100"/>
      <c r="NJ102" s="100"/>
      <c r="NK102" s="100"/>
      <c r="NL102" s="100"/>
      <c r="NM102" s="100"/>
      <c r="NN102" s="100"/>
      <c r="NO102" s="100"/>
      <c r="NP102" s="100"/>
      <c r="NQ102" s="100"/>
      <c r="NR102" s="100"/>
      <c r="NS102" s="100"/>
      <c r="NT102" s="100"/>
      <c r="NU102" s="100"/>
      <c r="NV102" s="100"/>
      <c r="NW102" s="100"/>
      <c r="NX102" s="100"/>
      <c r="NY102" s="100"/>
      <c r="NZ102" s="100"/>
      <c r="OA102" s="100"/>
      <c r="OB102" s="100"/>
      <c r="OC102" s="100"/>
      <c r="OD102" s="100"/>
      <c r="OE102" s="100"/>
      <c r="OF102" s="100"/>
      <c r="OG102" s="100"/>
      <c r="OH102" s="100"/>
      <c r="OI102" s="100"/>
      <c r="OJ102" s="100"/>
      <c r="OK102" s="100"/>
      <c r="OL102" s="100"/>
      <c r="OM102" s="100"/>
      <c r="ON102" s="100"/>
      <c r="OO102" s="100"/>
      <c r="OP102" s="100"/>
      <c r="OQ102" s="100"/>
      <c r="OR102" s="100"/>
      <c r="OS102" s="100"/>
      <c r="OT102" s="100"/>
      <c r="OU102" s="100"/>
      <c r="OV102" s="100"/>
      <c r="OW102" s="100"/>
      <c r="OX102" s="100"/>
      <c r="OY102" s="100"/>
      <c r="OZ102" s="100"/>
      <c r="PA102" s="100"/>
      <c r="PB102" s="100"/>
      <c r="PC102" s="100"/>
      <c r="PD102" s="100"/>
      <c r="PE102" s="100"/>
      <c r="PF102" s="100"/>
      <c r="PG102" s="100"/>
      <c r="PH102" s="100"/>
      <c r="PI102" s="100"/>
      <c r="PJ102" s="100"/>
      <c r="PK102" s="100"/>
      <c r="PL102" s="100"/>
      <c r="PM102" s="100"/>
      <c r="PN102" s="100"/>
      <c r="PO102" s="100"/>
      <c r="PP102" s="100"/>
      <c r="PQ102" s="100"/>
      <c r="PR102" s="100"/>
      <c r="PS102" s="100"/>
      <c r="PT102" s="100"/>
      <c r="PU102" s="100"/>
      <c r="PV102" s="100"/>
      <c r="PW102" s="100"/>
      <c r="PX102" s="100"/>
      <c r="PY102" s="100"/>
      <c r="PZ102" s="100"/>
      <c r="QA102" s="100"/>
      <c r="QB102" s="100"/>
      <c r="QC102" s="100"/>
      <c r="QD102" s="100"/>
      <c r="QE102" s="100"/>
      <c r="QF102" s="100"/>
      <c r="QG102" s="100"/>
      <c r="QH102" s="100"/>
      <c r="QI102" s="100"/>
      <c r="QJ102" s="100"/>
      <c r="QK102" s="100"/>
      <c r="QL102" s="100"/>
      <c r="QM102" s="100"/>
      <c r="QN102" s="100"/>
      <c r="QO102" s="100"/>
      <c r="QP102" s="100"/>
      <c r="QQ102" s="100"/>
      <c r="QR102" s="100"/>
      <c r="QS102" s="100"/>
      <c r="QT102" s="100"/>
      <c r="QU102" s="100"/>
      <c r="QV102" s="100"/>
      <c r="QW102" s="100"/>
      <c r="QX102" s="100"/>
      <c r="QY102" s="100"/>
      <c r="QZ102" s="100"/>
      <c r="RA102" s="100"/>
      <c r="RB102" s="100"/>
      <c r="RC102" s="100"/>
      <c r="RD102" s="100"/>
      <c r="RE102" s="100"/>
      <c r="RF102" s="100"/>
      <c r="RG102" s="100"/>
      <c r="RH102" s="100"/>
      <c r="RI102" s="100"/>
      <c r="RJ102" s="100"/>
      <c r="RK102" s="100"/>
      <c r="RL102" s="100"/>
      <c r="RM102" s="100"/>
      <c r="RN102" s="100"/>
      <c r="RO102" s="100"/>
      <c r="RP102" s="100"/>
      <c r="RQ102" s="100"/>
      <c r="RR102" s="100"/>
      <c r="RS102" s="100"/>
      <c r="RT102" s="100"/>
      <c r="RU102" s="100"/>
      <c r="RV102" s="100"/>
      <c r="RW102" s="100"/>
      <c r="RX102" s="100"/>
      <c r="RY102" s="100"/>
      <c r="RZ102" s="100"/>
      <c r="SA102" s="100"/>
      <c r="SB102" s="100"/>
      <c r="SC102" s="100"/>
      <c r="SD102" s="100"/>
      <c r="SE102" s="100"/>
      <c r="SF102" s="100"/>
      <c r="SG102" s="100"/>
      <c r="SH102" s="100"/>
      <c r="SI102" s="100"/>
      <c r="SJ102" s="100"/>
      <c r="SK102" s="100"/>
      <c r="SL102" s="100"/>
      <c r="SM102" s="100"/>
      <c r="SN102" s="100"/>
      <c r="SO102" s="100"/>
      <c r="SP102" s="100"/>
      <c r="SQ102" s="100"/>
      <c r="SR102" s="100"/>
      <c r="SS102" s="100"/>
      <c r="ST102" s="100"/>
      <c r="SU102" s="100"/>
      <c r="SV102" s="100"/>
      <c r="SW102" s="100"/>
      <c r="SX102" s="100"/>
      <c r="SY102" s="100"/>
      <c r="SZ102" s="100"/>
      <c r="TA102" s="100"/>
      <c r="TB102" s="100"/>
      <c r="TC102" s="100"/>
      <c r="TD102" s="100"/>
      <c r="TE102" s="100"/>
      <c r="TF102" s="100"/>
      <c r="TG102" s="100"/>
      <c r="TH102" s="100"/>
      <c r="TI102" s="100"/>
      <c r="TJ102" s="100"/>
      <c r="TK102" s="100"/>
      <c r="TL102" s="100"/>
      <c r="TM102" s="100"/>
      <c r="TN102" s="100"/>
      <c r="TO102" s="100"/>
      <c r="TP102" s="100"/>
      <c r="TQ102" s="100"/>
      <c r="TR102" s="100"/>
      <c r="TS102" s="100"/>
      <c r="TT102" s="100"/>
      <c r="TU102" s="100"/>
      <c r="TV102" s="100"/>
      <c r="TW102" s="100"/>
      <c r="TX102" s="100"/>
      <c r="TY102" s="100"/>
      <c r="TZ102" s="100"/>
      <c r="UA102" s="100"/>
      <c r="UB102" s="100"/>
      <c r="UC102" s="100"/>
      <c r="UD102" s="100"/>
      <c r="UE102" s="100"/>
      <c r="UF102" s="100"/>
      <c r="UG102" s="100"/>
      <c r="UH102" s="100"/>
      <c r="UI102" s="100"/>
      <c r="UJ102" s="100"/>
      <c r="UK102" s="100"/>
      <c r="UL102" s="100"/>
      <c r="UM102" s="100"/>
      <c r="UN102" s="100"/>
      <c r="UO102" s="100"/>
      <c r="UP102" s="100"/>
      <c r="UQ102" s="100"/>
      <c r="UR102" s="100"/>
      <c r="US102" s="100"/>
      <c r="UT102" s="100"/>
      <c r="UU102" s="100"/>
      <c r="UV102" s="100"/>
      <c r="UW102" s="100"/>
      <c r="UX102" s="100"/>
      <c r="UY102" s="100"/>
      <c r="UZ102" s="100"/>
      <c r="VA102" s="100"/>
      <c r="VB102" s="100"/>
      <c r="VC102" s="100"/>
      <c r="VD102" s="100"/>
      <c r="VE102" s="100"/>
      <c r="VF102" s="100"/>
      <c r="VG102" s="100"/>
      <c r="VH102" s="100"/>
      <c r="VI102" s="100"/>
      <c r="VJ102" s="100"/>
      <c r="VK102" s="100"/>
      <c r="VL102" s="100"/>
      <c r="VM102" s="100"/>
      <c r="VN102" s="100"/>
      <c r="VO102" s="100"/>
      <c r="VP102" s="100"/>
      <c r="VQ102" s="100"/>
      <c r="VR102" s="100"/>
      <c r="VS102" s="100"/>
      <c r="VT102" s="100"/>
      <c r="VU102" s="100"/>
      <c r="VV102" s="100"/>
      <c r="VW102" s="100"/>
      <c r="VX102" s="100"/>
      <c r="VY102" s="100"/>
      <c r="VZ102" s="100"/>
      <c r="WA102" s="100"/>
      <c r="WB102" s="100"/>
      <c r="WC102" s="100"/>
      <c r="WD102" s="100"/>
      <c r="WE102" s="100"/>
      <c r="WF102" s="100"/>
      <c r="WG102" s="100"/>
      <c r="WH102" s="100"/>
      <c r="WI102" s="100"/>
      <c r="WJ102" s="100"/>
      <c r="WK102" s="100"/>
      <c r="WL102" s="100"/>
      <c r="WM102" s="100"/>
      <c r="WN102" s="100"/>
      <c r="WO102" s="100"/>
      <c r="WP102" s="100"/>
      <c r="WQ102" s="100"/>
      <c r="WR102" s="100"/>
      <c r="WS102" s="100"/>
      <c r="WT102" s="100"/>
      <c r="WU102" s="100"/>
      <c r="WV102" s="100"/>
      <c r="WW102" s="100"/>
      <c r="WX102" s="100"/>
      <c r="WY102" s="100"/>
      <c r="WZ102" s="100"/>
      <c r="XA102" s="100"/>
      <c r="XB102" s="100"/>
      <c r="XC102" s="100"/>
      <c r="XD102" s="100"/>
      <c r="XE102" s="100"/>
      <c r="XF102" s="100"/>
      <c r="XG102" s="100"/>
      <c r="XH102" s="100"/>
      <c r="XI102" s="100"/>
      <c r="XJ102" s="100"/>
      <c r="XK102" s="100"/>
      <c r="XL102" s="100"/>
      <c r="XM102" s="100"/>
      <c r="XN102" s="100"/>
      <c r="XO102" s="100"/>
      <c r="XP102" s="100"/>
      <c r="XQ102" s="100"/>
      <c r="XR102" s="100"/>
      <c r="XS102" s="100"/>
      <c r="XT102" s="100"/>
      <c r="XU102" s="100"/>
      <c r="XV102" s="100"/>
      <c r="XW102" s="100"/>
      <c r="XX102" s="100"/>
      <c r="XY102" s="100"/>
      <c r="XZ102" s="100"/>
      <c r="YA102" s="100"/>
      <c r="YB102" s="100"/>
      <c r="YC102" s="100"/>
      <c r="YD102" s="100"/>
      <c r="YE102" s="100"/>
      <c r="YF102" s="100"/>
      <c r="YG102" s="100"/>
      <c r="YH102" s="100"/>
      <c r="YI102" s="100"/>
      <c r="YJ102" s="100"/>
      <c r="YK102" s="100"/>
      <c r="YL102" s="100"/>
      <c r="YM102" s="100"/>
      <c r="YN102" s="100"/>
      <c r="YO102" s="100"/>
      <c r="YP102" s="100"/>
      <c r="YQ102" s="100"/>
      <c r="YR102" s="100"/>
      <c r="YS102" s="100"/>
      <c r="YT102" s="100"/>
      <c r="YU102" s="100"/>
      <c r="YV102" s="100"/>
      <c r="YW102" s="100"/>
      <c r="YX102" s="100"/>
      <c r="YY102" s="100"/>
      <c r="YZ102" s="100"/>
      <c r="ZA102" s="100"/>
      <c r="ZB102" s="100"/>
      <c r="ZC102" s="100"/>
      <c r="ZD102" s="100"/>
      <c r="ZE102" s="100"/>
      <c r="ZF102" s="100"/>
      <c r="ZG102" s="100"/>
      <c r="ZH102" s="100"/>
      <c r="ZI102" s="100"/>
      <c r="ZJ102" s="100"/>
      <c r="ZK102" s="100"/>
      <c r="ZL102" s="100"/>
      <c r="ZM102" s="100"/>
      <c r="ZN102" s="100"/>
      <c r="ZO102" s="100"/>
      <c r="ZP102" s="100"/>
      <c r="ZQ102" s="100"/>
      <c r="ZR102" s="100"/>
      <c r="ZS102" s="100"/>
      <c r="ZT102" s="100"/>
      <c r="ZU102" s="100"/>
      <c r="ZV102" s="100"/>
      <c r="ZW102" s="100"/>
      <c r="ZX102" s="100"/>
      <c r="ZY102" s="100"/>
      <c r="ZZ102" s="100"/>
    </row>
    <row r="103" spans="1:702" ht="15.95" customHeight="1" x14ac:dyDescent="0.25">
      <c r="A103" s="92">
        <v>75520</v>
      </c>
      <c r="B103" s="92" t="s">
        <v>388</v>
      </c>
      <c r="C103" s="121" t="s">
        <v>373</v>
      </c>
      <c r="D103" s="92">
        <v>7</v>
      </c>
      <c r="E103" s="92">
        <v>3</v>
      </c>
      <c r="F103" s="92" t="s">
        <v>341</v>
      </c>
      <c r="G103" s="92">
        <v>912</v>
      </c>
      <c r="H103" s="92">
        <v>11461</v>
      </c>
      <c r="I103" s="92" t="s">
        <v>389</v>
      </c>
      <c r="J103" s="92">
        <v>4</v>
      </c>
      <c r="K103" s="92" t="s">
        <v>14</v>
      </c>
      <c r="L103" s="93">
        <v>355500</v>
      </c>
      <c r="M103" s="93">
        <v>408478</v>
      </c>
      <c r="N103" s="93">
        <v>0</v>
      </c>
      <c r="O103" s="93">
        <v>408478</v>
      </c>
      <c r="P103" s="93">
        <v>258158.73</v>
      </c>
      <c r="Q103" s="93">
        <v>-150319.26999999999</v>
      </c>
      <c r="R103" s="94">
        <v>0.63</v>
      </c>
      <c r="S103" s="93">
        <v>0</v>
      </c>
      <c r="T103" s="93">
        <v>0</v>
      </c>
      <c r="U103" s="94">
        <v>0</v>
      </c>
      <c r="V103" s="93">
        <v>0</v>
      </c>
      <c r="W103" s="93">
        <v>0</v>
      </c>
      <c r="X103" s="94">
        <v>0</v>
      </c>
      <c r="Y103" s="93">
        <v>0</v>
      </c>
      <c r="Z103" s="93">
        <v>0</v>
      </c>
      <c r="AA103" s="94">
        <v>0</v>
      </c>
      <c r="AB103" s="93">
        <v>0</v>
      </c>
      <c r="AC103" s="93">
        <v>0</v>
      </c>
      <c r="AD103" s="94">
        <v>0</v>
      </c>
      <c r="AE103" s="93">
        <v>0</v>
      </c>
      <c r="AF103" s="93">
        <v>0</v>
      </c>
      <c r="AG103" s="94">
        <v>0</v>
      </c>
      <c r="AH103" s="93">
        <v>0</v>
      </c>
      <c r="AI103" s="93">
        <v>0</v>
      </c>
      <c r="AJ103" s="94">
        <v>0</v>
      </c>
      <c r="AK103" s="93">
        <v>0</v>
      </c>
      <c r="AL103" s="93">
        <v>0</v>
      </c>
      <c r="AM103" s="94">
        <v>0</v>
      </c>
      <c r="AN103" s="93">
        <v>0</v>
      </c>
      <c r="AO103" s="93">
        <v>0</v>
      </c>
      <c r="AP103" s="94">
        <v>0</v>
      </c>
      <c r="AQ103" s="93">
        <v>0</v>
      </c>
      <c r="AR103" s="93">
        <v>0</v>
      </c>
      <c r="AS103" s="94">
        <v>0</v>
      </c>
      <c r="AT103" s="93">
        <v>0</v>
      </c>
      <c r="AU103" s="93">
        <v>0</v>
      </c>
      <c r="AV103" s="94">
        <v>0</v>
      </c>
      <c r="AW103" s="93">
        <v>0</v>
      </c>
      <c r="AX103" s="93">
        <v>0</v>
      </c>
      <c r="AY103" s="94">
        <v>0</v>
      </c>
      <c r="AZ103" s="93">
        <v>0</v>
      </c>
      <c r="BA103" s="93">
        <v>0</v>
      </c>
      <c r="BB103" s="94">
        <v>0</v>
      </c>
      <c r="BC103" s="93">
        <v>0</v>
      </c>
      <c r="BD103" s="93">
        <v>0</v>
      </c>
      <c r="BE103" s="94">
        <v>0</v>
      </c>
      <c r="BF103" s="93">
        <v>186253</v>
      </c>
      <c r="BG103" s="93">
        <v>186249.32</v>
      </c>
      <c r="BH103" s="94">
        <v>1</v>
      </c>
      <c r="BI103" s="93">
        <v>0</v>
      </c>
      <c r="BJ103" s="93">
        <v>0</v>
      </c>
      <c r="BK103" s="94">
        <v>0</v>
      </c>
      <c r="BL103" s="93">
        <v>102500</v>
      </c>
      <c r="BM103" s="93">
        <v>4944.13</v>
      </c>
      <c r="BN103" s="94">
        <v>0.05</v>
      </c>
      <c r="BO103" s="93">
        <v>0</v>
      </c>
      <c r="BP103" s="93">
        <v>0</v>
      </c>
      <c r="BQ103" s="94">
        <v>0</v>
      </c>
      <c r="BR103" s="93">
        <v>0</v>
      </c>
      <c r="BS103" s="93">
        <v>0</v>
      </c>
      <c r="BT103" s="94">
        <v>0</v>
      </c>
      <c r="BU103" s="93">
        <v>3000</v>
      </c>
      <c r="BV103" s="93">
        <v>3000</v>
      </c>
      <c r="BW103" s="94">
        <v>1</v>
      </c>
      <c r="BX103" s="93">
        <v>0</v>
      </c>
      <c r="BY103" s="93">
        <v>0</v>
      </c>
      <c r="BZ103" s="94">
        <v>0</v>
      </c>
      <c r="CA103" s="93">
        <v>0</v>
      </c>
      <c r="CB103" s="93">
        <v>0</v>
      </c>
      <c r="CC103" s="94">
        <v>0</v>
      </c>
      <c r="CD103" s="93">
        <v>8000</v>
      </c>
      <c r="CE103" s="93">
        <v>240</v>
      </c>
      <c r="CF103" s="94">
        <v>0.03</v>
      </c>
      <c r="CG103" s="93">
        <v>0</v>
      </c>
      <c r="CH103" s="93">
        <v>0</v>
      </c>
      <c r="CI103" s="94">
        <v>0</v>
      </c>
      <c r="CJ103" s="93">
        <v>0</v>
      </c>
      <c r="CK103" s="93">
        <v>0</v>
      </c>
      <c r="CL103" s="94">
        <v>0</v>
      </c>
      <c r="CM103" s="93">
        <v>108725</v>
      </c>
      <c r="CN103" s="93">
        <v>63725.279999999999</v>
      </c>
      <c r="CO103" s="94">
        <v>0.59</v>
      </c>
      <c r="CP103" s="93"/>
      <c r="CQ103" s="93"/>
      <c r="CR103" s="93"/>
      <c r="CS103" s="93"/>
      <c r="CT103" s="93"/>
      <c r="CU103" s="93"/>
      <c r="CV103" s="93"/>
      <c r="CW103" s="93"/>
      <c r="CX103" s="93"/>
      <c r="CY103" s="93"/>
      <c r="CZ103" s="93"/>
      <c r="DA103" s="93"/>
      <c r="DB103" s="93"/>
      <c r="DC103" s="93"/>
      <c r="DD103" s="93"/>
      <c r="DE103" s="93"/>
      <c r="DF103" s="93"/>
      <c r="DG103" s="93"/>
      <c r="DH103" s="93"/>
      <c r="DI103" s="93"/>
      <c r="DJ103" s="93"/>
      <c r="DK103" s="93"/>
      <c r="DL103" s="93"/>
      <c r="DM103" s="93"/>
      <c r="DN103" s="93"/>
      <c r="DO103" s="93"/>
      <c r="DP103" s="93"/>
      <c r="DQ103" s="93"/>
      <c r="DR103" s="93"/>
      <c r="DS103" s="93"/>
      <c r="DT103" s="93"/>
      <c r="DU103" s="93"/>
      <c r="DV103" s="93"/>
      <c r="DW103" s="93"/>
      <c r="DX103" s="93"/>
      <c r="DY103" s="93"/>
      <c r="DZ103" s="93"/>
      <c r="EA103" s="93"/>
      <c r="EB103" s="93"/>
      <c r="EC103" s="93"/>
      <c r="ED103" s="93"/>
      <c r="EE103" s="93"/>
      <c r="EF103" s="93"/>
      <c r="EG103" s="93"/>
      <c r="EH103" s="93"/>
      <c r="EI103" s="93"/>
      <c r="EJ103" s="93"/>
      <c r="EK103" s="93"/>
      <c r="EL103" s="93"/>
      <c r="EM103" s="93"/>
      <c r="EN103" s="93"/>
      <c r="EO103" s="93"/>
      <c r="EP103" s="93"/>
      <c r="EQ103" s="93"/>
      <c r="ER103" s="93"/>
      <c r="ES103" s="93"/>
      <c r="ET103" s="93"/>
      <c r="EU103" s="93"/>
      <c r="EV103" s="93"/>
      <c r="EW103" s="93"/>
      <c r="EX103" s="93"/>
      <c r="EY103" s="93"/>
      <c r="EZ103" s="93"/>
      <c r="FA103" s="93"/>
      <c r="FB103" s="93"/>
      <c r="FC103" s="93"/>
      <c r="FD103" s="93"/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  <c r="HL103" s="93"/>
      <c r="HM103" s="93"/>
      <c r="HN103" s="93"/>
      <c r="HO103" s="93"/>
      <c r="HP103" s="93"/>
      <c r="HQ103" s="93"/>
      <c r="HR103" s="93"/>
      <c r="HS103" s="93"/>
      <c r="HT103" s="93"/>
      <c r="HU103" s="93"/>
      <c r="HV103" s="93"/>
      <c r="HW103" s="93"/>
      <c r="HX103" s="93"/>
      <c r="HY103" s="93"/>
      <c r="HZ103" s="93"/>
      <c r="IA103" s="93"/>
      <c r="IB103" s="93"/>
      <c r="IC103" s="93"/>
      <c r="ID103" s="93"/>
      <c r="IE103" s="93"/>
      <c r="IF103" s="93"/>
      <c r="IG103" s="93"/>
      <c r="IH103" s="93"/>
      <c r="II103" s="93"/>
      <c r="IJ103" s="93"/>
      <c r="IK103" s="93"/>
      <c r="IL103" s="93"/>
      <c r="IM103" s="93"/>
      <c r="IN103" s="93"/>
      <c r="IO103" s="93"/>
      <c r="IP103" s="93"/>
      <c r="IQ103" s="93"/>
      <c r="IR103" s="93"/>
      <c r="IS103" s="93"/>
      <c r="IT103" s="93"/>
      <c r="IU103" s="93"/>
      <c r="IV103" s="93"/>
      <c r="IW103" s="93"/>
      <c r="IX103" s="93"/>
      <c r="IY103" s="93"/>
      <c r="IZ103" s="93"/>
      <c r="JA103" s="93"/>
      <c r="JB103" s="93"/>
      <c r="JC103" s="93"/>
      <c r="JD103" s="93"/>
      <c r="JE103" s="93"/>
      <c r="JF103" s="93"/>
      <c r="JG103" s="93"/>
      <c r="JH103" s="93"/>
      <c r="JI103" s="93"/>
      <c r="JJ103" s="93"/>
      <c r="JK103" s="93"/>
      <c r="JL103" s="93"/>
      <c r="JM103" s="93"/>
      <c r="JN103" s="93"/>
      <c r="JO103" s="93"/>
      <c r="JP103" s="93"/>
      <c r="JQ103" s="93"/>
      <c r="JR103" s="93"/>
      <c r="JS103" s="93"/>
      <c r="JT103" s="93"/>
      <c r="JU103" s="93"/>
      <c r="JV103" s="93"/>
      <c r="JW103" s="93"/>
      <c r="JX103" s="93"/>
      <c r="JY103" s="93"/>
      <c r="JZ103" s="93"/>
      <c r="KA103" s="93"/>
      <c r="KB103" s="93"/>
      <c r="KC103" s="93"/>
      <c r="KD103" s="93"/>
      <c r="KE103" s="93"/>
      <c r="KF103" s="93"/>
      <c r="KG103" s="93"/>
      <c r="KH103" s="93"/>
      <c r="KI103" s="93"/>
      <c r="KJ103" s="93"/>
      <c r="KK103" s="93"/>
      <c r="KL103" s="93"/>
      <c r="KM103" s="93"/>
      <c r="KN103" s="93"/>
      <c r="KO103" s="93"/>
      <c r="KP103" s="93"/>
      <c r="KQ103" s="93"/>
      <c r="KR103" s="93"/>
      <c r="KS103" s="93"/>
      <c r="KT103" s="93"/>
      <c r="KU103" s="93"/>
      <c r="KV103" s="93"/>
      <c r="KW103" s="93"/>
      <c r="KX103" s="93"/>
      <c r="KY103" s="93"/>
      <c r="KZ103" s="93"/>
      <c r="LA103" s="93"/>
      <c r="LB103" s="93"/>
      <c r="LC103" s="93"/>
      <c r="LD103" s="93"/>
      <c r="LE103" s="93"/>
      <c r="LF103" s="93"/>
      <c r="LG103" s="93"/>
      <c r="LH103" s="93"/>
      <c r="LI103" s="93"/>
      <c r="LJ103" s="93"/>
      <c r="LK103" s="93"/>
      <c r="LL103" s="93"/>
      <c r="LM103" s="93"/>
      <c r="LN103" s="93"/>
      <c r="LO103" s="93"/>
      <c r="LP103" s="93"/>
      <c r="LQ103" s="93"/>
      <c r="LR103" s="93"/>
      <c r="LS103" s="93"/>
      <c r="LT103" s="93"/>
      <c r="LU103" s="93"/>
      <c r="LV103" s="93"/>
      <c r="LW103" s="93"/>
      <c r="LX103" s="93"/>
      <c r="LY103" s="93"/>
      <c r="LZ103" s="93"/>
      <c r="MA103" s="93"/>
      <c r="MB103" s="93"/>
      <c r="MC103" s="93"/>
      <c r="MD103" s="93"/>
      <c r="ME103" s="93"/>
      <c r="MF103" s="93"/>
      <c r="MG103" s="93"/>
      <c r="MH103" s="93"/>
      <c r="MI103" s="93"/>
      <c r="MJ103" s="93"/>
      <c r="MK103" s="93"/>
      <c r="ML103" s="93"/>
      <c r="MM103" s="93"/>
      <c r="MN103" s="93"/>
      <c r="MO103" s="93"/>
      <c r="MP103" s="93"/>
      <c r="MQ103" s="93"/>
      <c r="MR103" s="93"/>
      <c r="MS103" s="93"/>
      <c r="MT103" s="93"/>
      <c r="MU103" s="93"/>
      <c r="MV103" s="93"/>
      <c r="MW103" s="93"/>
      <c r="MX103" s="93"/>
      <c r="MY103" s="93"/>
      <c r="MZ103" s="93"/>
      <c r="NA103" s="93"/>
      <c r="NB103" s="93"/>
      <c r="NC103" s="93"/>
      <c r="ND103" s="93"/>
      <c r="NE103" s="93"/>
      <c r="NF103" s="93"/>
      <c r="NG103" s="93"/>
      <c r="NH103" s="93"/>
      <c r="NI103" s="93"/>
      <c r="NJ103" s="93"/>
      <c r="NK103" s="93"/>
      <c r="NL103" s="93"/>
      <c r="NM103" s="93"/>
      <c r="NN103" s="93"/>
      <c r="NO103" s="93"/>
      <c r="NP103" s="93"/>
      <c r="NQ103" s="93"/>
      <c r="NR103" s="93"/>
      <c r="NS103" s="93"/>
      <c r="NT103" s="93"/>
      <c r="NU103" s="93"/>
      <c r="NV103" s="93"/>
      <c r="NW103" s="93"/>
      <c r="NX103" s="93"/>
      <c r="NY103" s="93"/>
      <c r="NZ103" s="93"/>
      <c r="OA103" s="93"/>
      <c r="OB103" s="93"/>
      <c r="OC103" s="93"/>
      <c r="OD103" s="93"/>
      <c r="OE103" s="93"/>
      <c r="OF103" s="93"/>
      <c r="OG103" s="93"/>
      <c r="OH103" s="93"/>
      <c r="OI103" s="93"/>
      <c r="OJ103" s="93"/>
      <c r="OK103" s="93"/>
      <c r="OL103" s="93"/>
      <c r="OM103" s="93"/>
      <c r="ON103" s="93"/>
      <c r="OO103" s="93"/>
      <c r="OP103" s="93"/>
      <c r="OQ103" s="93"/>
      <c r="OR103" s="93"/>
      <c r="OS103" s="93"/>
      <c r="OT103" s="93"/>
      <c r="OU103" s="93"/>
      <c r="OV103" s="93"/>
      <c r="OW103" s="93"/>
      <c r="OX103" s="93"/>
      <c r="OY103" s="93"/>
      <c r="OZ103" s="93"/>
      <c r="PA103" s="93"/>
      <c r="PB103" s="93"/>
      <c r="PC103" s="93"/>
      <c r="PD103" s="93"/>
      <c r="PE103" s="93"/>
      <c r="PF103" s="93"/>
      <c r="PG103" s="93"/>
      <c r="PH103" s="93"/>
      <c r="PI103" s="93"/>
      <c r="PJ103" s="93"/>
      <c r="PK103" s="93"/>
      <c r="PL103" s="93"/>
      <c r="PM103" s="93"/>
      <c r="PN103" s="93"/>
      <c r="PO103" s="93"/>
      <c r="PP103" s="93"/>
      <c r="PQ103" s="93"/>
      <c r="PR103" s="93"/>
      <c r="PS103" s="93"/>
      <c r="PT103" s="93"/>
      <c r="PU103" s="93"/>
      <c r="PV103" s="93"/>
      <c r="PW103" s="93"/>
      <c r="PX103" s="93"/>
      <c r="PY103" s="93"/>
      <c r="PZ103" s="93"/>
      <c r="QA103" s="93"/>
      <c r="QB103" s="93"/>
      <c r="QC103" s="93"/>
      <c r="QD103" s="93"/>
      <c r="QE103" s="93"/>
      <c r="QF103" s="93"/>
      <c r="QG103" s="93"/>
      <c r="QH103" s="93"/>
      <c r="QI103" s="93"/>
      <c r="QJ103" s="93"/>
      <c r="QK103" s="93"/>
      <c r="QL103" s="93"/>
      <c r="QM103" s="93"/>
      <c r="QN103" s="93"/>
      <c r="QO103" s="93"/>
      <c r="QP103" s="93"/>
      <c r="QQ103" s="93"/>
      <c r="QR103" s="93"/>
      <c r="QS103" s="93"/>
      <c r="QT103" s="93"/>
      <c r="QU103" s="93"/>
      <c r="QV103" s="93"/>
      <c r="QW103" s="93"/>
      <c r="QX103" s="93"/>
      <c r="QY103" s="93"/>
      <c r="QZ103" s="93"/>
      <c r="RA103" s="93"/>
      <c r="RB103" s="93"/>
      <c r="RC103" s="93"/>
      <c r="RD103" s="93"/>
      <c r="RE103" s="93"/>
      <c r="RF103" s="93"/>
      <c r="RG103" s="93"/>
      <c r="RH103" s="93"/>
      <c r="RI103" s="93"/>
      <c r="RJ103" s="93"/>
      <c r="RK103" s="93"/>
      <c r="RL103" s="93"/>
      <c r="RM103" s="93"/>
      <c r="RN103" s="93"/>
      <c r="RO103" s="93"/>
      <c r="RP103" s="93"/>
      <c r="RQ103" s="93"/>
      <c r="RR103" s="93"/>
      <c r="RS103" s="93"/>
      <c r="RT103" s="93"/>
      <c r="RU103" s="93"/>
      <c r="RV103" s="93"/>
      <c r="RW103" s="93"/>
      <c r="RX103" s="93"/>
      <c r="RY103" s="93"/>
      <c r="RZ103" s="93"/>
      <c r="SA103" s="93"/>
      <c r="SB103" s="93"/>
      <c r="SC103" s="93"/>
      <c r="SD103" s="93"/>
      <c r="SE103" s="93"/>
      <c r="SF103" s="93"/>
      <c r="SG103" s="93"/>
      <c r="SH103" s="93"/>
      <c r="SI103" s="93"/>
      <c r="SJ103" s="93"/>
      <c r="SK103" s="93"/>
      <c r="SL103" s="93"/>
      <c r="SM103" s="93"/>
      <c r="SN103" s="93"/>
      <c r="SO103" s="93"/>
      <c r="SP103" s="93"/>
      <c r="SQ103" s="93"/>
      <c r="SR103" s="93"/>
      <c r="SS103" s="93"/>
      <c r="ST103" s="93"/>
      <c r="SU103" s="93"/>
      <c r="SV103" s="93"/>
      <c r="SW103" s="93"/>
      <c r="SX103" s="93"/>
      <c r="SY103" s="93"/>
      <c r="SZ103" s="93"/>
      <c r="TA103" s="93"/>
      <c r="TB103" s="93"/>
      <c r="TC103" s="93"/>
      <c r="TD103" s="93"/>
      <c r="TE103" s="93"/>
      <c r="TF103" s="93"/>
      <c r="TG103" s="93"/>
      <c r="TH103" s="93"/>
      <c r="TI103" s="93"/>
      <c r="TJ103" s="93"/>
      <c r="TK103" s="93"/>
      <c r="TL103" s="93"/>
      <c r="TM103" s="93"/>
      <c r="TN103" s="93"/>
      <c r="TO103" s="93"/>
      <c r="TP103" s="93"/>
      <c r="TQ103" s="93"/>
      <c r="TR103" s="93"/>
      <c r="TS103" s="93"/>
      <c r="TT103" s="93"/>
      <c r="TU103" s="93"/>
      <c r="TV103" s="93"/>
      <c r="TW103" s="93"/>
      <c r="TX103" s="93"/>
      <c r="TY103" s="93"/>
      <c r="TZ103" s="93"/>
      <c r="UA103" s="93"/>
      <c r="UB103" s="93"/>
      <c r="UC103" s="93"/>
      <c r="UD103" s="93"/>
      <c r="UE103" s="93"/>
      <c r="UF103" s="93"/>
      <c r="UG103" s="93"/>
      <c r="UH103" s="93"/>
      <c r="UI103" s="93"/>
      <c r="UJ103" s="93"/>
      <c r="UK103" s="93"/>
      <c r="UL103" s="93"/>
      <c r="UM103" s="93"/>
      <c r="UN103" s="93"/>
      <c r="UO103" s="93"/>
      <c r="UP103" s="93"/>
      <c r="UQ103" s="93"/>
      <c r="UR103" s="93"/>
      <c r="US103" s="93"/>
      <c r="UT103" s="93"/>
      <c r="UU103" s="93"/>
      <c r="UV103" s="93"/>
      <c r="UW103" s="93"/>
      <c r="UX103" s="93"/>
      <c r="UY103" s="93"/>
      <c r="UZ103" s="93"/>
      <c r="VA103" s="93"/>
      <c r="VB103" s="93"/>
      <c r="VC103" s="93"/>
      <c r="VD103" s="93"/>
      <c r="VE103" s="93"/>
      <c r="VF103" s="93"/>
      <c r="VG103" s="93"/>
      <c r="VH103" s="93"/>
      <c r="VI103" s="93"/>
      <c r="VJ103" s="93"/>
      <c r="VK103" s="93"/>
      <c r="VL103" s="93"/>
      <c r="VM103" s="93"/>
      <c r="VN103" s="93"/>
      <c r="VO103" s="93"/>
      <c r="VP103" s="93"/>
      <c r="VQ103" s="93"/>
      <c r="VR103" s="93"/>
      <c r="VS103" s="93"/>
      <c r="VT103" s="93"/>
      <c r="VU103" s="93"/>
      <c r="VV103" s="93"/>
      <c r="VW103" s="93"/>
      <c r="VX103" s="93"/>
      <c r="VY103" s="93"/>
      <c r="VZ103" s="93"/>
      <c r="WA103" s="93"/>
      <c r="WB103" s="93"/>
      <c r="WC103" s="93"/>
      <c r="WD103" s="93"/>
      <c r="WE103" s="93"/>
      <c r="WF103" s="93"/>
      <c r="WG103" s="93"/>
      <c r="WH103" s="93"/>
      <c r="WI103" s="93"/>
      <c r="WJ103" s="93"/>
      <c r="WK103" s="93"/>
      <c r="WL103" s="93"/>
      <c r="WM103" s="93"/>
      <c r="WN103" s="93"/>
      <c r="WO103" s="93"/>
      <c r="WP103" s="93"/>
      <c r="WQ103" s="93"/>
      <c r="WR103" s="93"/>
      <c r="WS103" s="93"/>
      <c r="WT103" s="93"/>
      <c r="WU103" s="93"/>
      <c r="WV103" s="93"/>
      <c r="WW103" s="93"/>
      <c r="WX103" s="93"/>
      <c r="WY103" s="93"/>
      <c r="WZ103" s="93"/>
      <c r="XA103" s="93"/>
      <c r="XB103" s="93"/>
      <c r="XC103" s="93"/>
      <c r="XD103" s="93"/>
      <c r="XE103" s="93"/>
      <c r="XF103" s="93"/>
      <c r="XG103" s="93"/>
      <c r="XH103" s="93"/>
      <c r="XI103" s="93"/>
      <c r="XJ103" s="93"/>
      <c r="XK103" s="93"/>
      <c r="XL103" s="93"/>
      <c r="XM103" s="93"/>
      <c r="XN103" s="93"/>
      <c r="XO103" s="93"/>
      <c r="XP103" s="93"/>
      <c r="XQ103" s="93"/>
      <c r="XR103" s="93"/>
      <c r="XS103" s="93"/>
      <c r="XT103" s="93"/>
      <c r="XU103" s="93"/>
      <c r="XV103" s="93"/>
      <c r="XW103" s="93"/>
      <c r="XX103" s="93"/>
      <c r="XY103" s="93"/>
      <c r="XZ103" s="93"/>
      <c r="YA103" s="93"/>
      <c r="YB103" s="93"/>
      <c r="YC103" s="93"/>
      <c r="YD103" s="93"/>
      <c r="YE103" s="93"/>
      <c r="YF103" s="93"/>
      <c r="YG103" s="93"/>
      <c r="YH103" s="93"/>
      <c r="YI103" s="93"/>
      <c r="YJ103" s="93"/>
      <c r="YK103" s="93"/>
      <c r="YL103" s="93"/>
      <c r="YM103" s="93"/>
      <c r="YN103" s="93"/>
      <c r="YO103" s="93"/>
      <c r="YP103" s="93"/>
      <c r="YQ103" s="93"/>
      <c r="YR103" s="93"/>
      <c r="YS103" s="93"/>
      <c r="YT103" s="93"/>
      <c r="YU103" s="93"/>
      <c r="YV103" s="93"/>
      <c r="YW103" s="93"/>
      <c r="YX103" s="93"/>
      <c r="YY103" s="93"/>
      <c r="YZ103" s="93"/>
      <c r="ZA103" s="93"/>
      <c r="ZB103" s="93"/>
      <c r="ZC103" s="93"/>
      <c r="ZD103" s="93"/>
      <c r="ZE103" s="93"/>
      <c r="ZF103" s="93"/>
      <c r="ZG103" s="93"/>
      <c r="ZH103" s="93"/>
      <c r="ZI103" s="93"/>
      <c r="ZJ103" s="93"/>
      <c r="ZK103" s="93"/>
      <c r="ZL103" s="93"/>
      <c r="ZM103" s="93"/>
      <c r="ZN103" s="93"/>
      <c r="ZO103" s="93"/>
      <c r="ZP103" s="93"/>
      <c r="ZQ103" s="93"/>
      <c r="ZR103" s="93"/>
      <c r="ZS103" s="93"/>
      <c r="ZT103" s="93"/>
      <c r="ZU103" s="93"/>
      <c r="ZV103" s="93"/>
      <c r="ZW103" s="93"/>
      <c r="ZX103" s="93"/>
      <c r="ZY103" s="93"/>
      <c r="ZZ103" s="93"/>
    </row>
    <row r="104" spans="1:702" ht="15.95" hidden="1" customHeight="1" x14ac:dyDescent="0.25">
      <c r="A104" s="92">
        <v>75525</v>
      </c>
      <c r="B104" s="92" t="s">
        <v>388</v>
      </c>
      <c r="C104" s="121" t="s">
        <v>391</v>
      </c>
      <c r="D104" s="92">
        <v>7</v>
      </c>
      <c r="E104" s="92">
        <v>3</v>
      </c>
      <c r="F104" s="92" t="s">
        <v>341</v>
      </c>
      <c r="G104" s="92">
        <v>912</v>
      </c>
      <c r="H104" s="92">
        <v>11461</v>
      </c>
      <c r="I104" s="92" t="s">
        <v>389</v>
      </c>
      <c r="J104" s="92">
        <v>41</v>
      </c>
      <c r="K104" s="92" t="s">
        <v>15</v>
      </c>
      <c r="L104" s="93">
        <v>0</v>
      </c>
      <c r="M104" s="93">
        <v>0</v>
      </c>
      <c r="N104" s="93">
        <v>0</v>
      </c>
      <c r="O104" s="93">
        <v>0</v>
      </c>
      <c r="P104" s="93">
        <v>0</v>
      </c>
      <c r="Q104" s="93">
        <v>0</v>
      </c>
      <c r="R104" s="94">
        <v>0</v>
      </c>
      <c r="S104" s="93">
        <v>0</v>
      </c>
      <c r="T104" s="93">
        <v>0</v>
      </c>
      <c r="U104" s="94">
        <v>0</v>
      </c>
      <c r="V104" s="93">
        <v>0</v>
      </c>
      <c r="W104" s="93">
        <v>0</v>
      </c>
      <c r="X104" s="94">
        <v>0</v>
      </c>
      <c r="Y104" s="93">
        <v>0</v>
      </c>
      <c r="Z104" s="93">
        <v>0</v>
      </c>
      <c r="AA104" s="94">
        <v>0</v>
      </c>
      <c r="AB104" s="93">
        <v>0</v>
      </c>
      <c r="AC104" s="93">
        <v>0</v>
      </c>
      <c r="AD104" s="94">
        <v>0</v>
      </c>
      <c r="AE104" s="93">
        <v>0</v>
      </c>
      <c r="AF104" s="93">
        <v>0</v>
      </c>
      <c r="AG104" s="94">
        <v>0</v>
      </c>
      <c r="AH104" s="93">
        <v>0</v>
      </c>
      <c r="AI104" s="93">
        <v>0</v>
      </c>
      <c r="AJ104" s="94">
        <v>0</v>
      </c>
      <c r="AK104" s="93">
        <v>0</v>
      </c>
      <c r="AL104" s="93">
        <v>0</v>
      </c>
      <c r="AM104" s="94">
        <v>0</v>
      </c>
      <c r="AN104" s="93">
        <v>0</v>
      </c>
      <c r="AO104" s="93">
        <v>0</v>
      </c>
      <c r="AP104" s="94">
        <v>0</v>
      </c>
      <c r="AQ104" s="93">
        <v>0</v>
      </c>
      <c r="AR104" s="93">
        <v>0</v>
      </c>
      <c r="AS104" s="94">
        <v>0</v>
      </c>
      <c r="AT104" s="93">
        <v>0</v>
      </c>
      <c r="AU104" s="93">
        <v>0</v>
      </c>
      <c r="AV104" s="94">
        <v>0</v>
      </c>
      <c r="AW104" s="93">
        <v>0</v>
      </c>
      <c r="AX104" s="93">
        <v>0</v>
      </c>
      <c r="AY104" s="94">
        <v>0</v>
      </c>
      <c r="AZ104" s="93">
        <v>0</v>
      </c>
      <c r="BA104" s="93">
        <v>0</v>
      </c>
      <c r="BB104" s="94">
        <v>0</v>
      </c>
      <c r="BC104" s="93">
        <v>0</v>
      </c>
      <c r="BD104" s="93">
        <v>0</v>
      </c>
      <c r="BE104" s="94">
        <v>0</v>
      </c>
      <c r="BF104" s="93">
        <v>0</v>
      </c>
      <c r="BG104" s="93">
        <v>0</v>
      </c>
      <c r="BH104" s="94">
        <v>0</v>
      </c>
      <c r="BI104" s="93">
        <v>0</v>
      </c>
      <c r="BJ104" s="93">
        <v>0</v>
      </c>
      <c r="BK104" s="94">
        <v>0</v>
      </c>
      <c r="BL104" s="93">
        <v>0</v>
      </c>
      <c r="BM104" s="93">
        <v>0</v>
      </c>
      <c r="BN104" s="94">
        <v>0</v>
      </c>
      <c r="BO104" s="93">
        <v>0</v>
      </c>
      <c r="BP104" s="93">
        <v>0</v>
      </c>
      <c r="BQ104" s="94">
        <v>0</v>
      </c>
      <c r="BR104" s="93">
        <v>0</v>
      </c>
      <c r="BS104" s="93">
        <v>0</v>
      </c>
      <c r="BT104" s="94">
        <v>0</v>
      </c>
      <c r="BU104" s="93">
        <v>0</v>
      </c>
      <c r="BV104" s="93">
        <v>0</v>
      </c>
      <c r="BW104" s="94">
        <v>0</v>
      </c>
      <c r="BX104" s="93">
        <v>0</v>
      </c>
      <c r="BY104" s="93">
        <v>0</v>
      </c>
      <c r="BZ104" s="94">
        <v>0</v>
      </c>
      <c r="CA104" s="93">
        <v>0</v>
      </c>
      <c r="CB104" s="93">
        <v>0</v>
      </c>
      <c r="CC104" s="94">
        <v>0</v>
      </c>
      <c r="CD104" s="93">
        <v>0</v>
      </c>
      <c r="CE104" s="93">
        <v>0</v>
      </c>
      <c r="CF104" s="94">
        <v>0</v>
      </c>
      <c r="CG104" s="93">
        <v>0</v>
      </c>
      <c r="CH104" s="93">
        <v>0</v>
      </c>
      <c r="CI104" s="94">
        <v>0</v>
      </c>
      <c r="CJ104" s="93">
        <v>0</v>
      </c>
      <c r="CK104" s="93">
        <v>0</v>
      </c>
      <c r="CL104" s="94">
        <v>0</v>
      </c>
      <c r="CM104" s="93">
        <v>0</v>
      </c>
      <c r="CN104" s="93">
        <v>0</v>
      </c>
      <c r="CO104" s="94">
        <v>0</v>
      </c>
      <c r="CP104" s="93"/>
      <c r="CQ104" s="93"/>
      <c r="CR104" s="93"/>
      <c r="CS104" s="93"/>
      <c r="CT104" s="93"/>
      <c r="CU104" s="93"/>
      <c r="CV104" s="93"/>
      <c r="CW104" s="93"/>
      <c r="CX104" s="93"/>
      <c r="CY104" s="93"/>
      <c r="CZ104" s="93"/>
      <c r="DA104" s="93"/>
      <c r="DB104" s="93"/>
      <c r="DC104" s="93"/>
      <c r="DD104" s="93"/>
      <c r="DE104" s="93"/>
      <c r="DF104" s="93"/>
      <c r="DG104" s="93"/>
      <c r="DH104" s="93"/>
      <c r="DI104" s="93"/>
      <c r="DJ104" s="93"/>
      <c r="DK104" s="93"/>
      <c r="DL104" s="93"/>
      <c r="DM104" s="93"/>
      <c r="DN104" s="93"/>
      <c r="DO104" s="93"/>
      <c r="DP104" s="93"/>
      <c r="DQ104" s="93"/>
      <c r="DR104" s="93"/>
      <c r="DS104" s="93"/>
      <c r="DT104" s="93"/>
      <c r="DU104" s="93"/>
      <c r="DV104" s="93"/>
      <c r="DW104" s="93"/>
      <c r="DX104" s="93"/>
      <c r="DY104" s="93"/>
      <c r="DZ104" s="93"/>
      <c r="EA104" s="93"/>
      <c r="EB104" s="93"/>
      <c r="EC104" s="93"/>
      <c r="ED104" s="93"/>
      <c r="EE104" s="93"/>
      <c r="EF104" s="93"/>
      <c r="EG104" s="93"/>
      <c r="EH104" s="93"/>
      <c r="EI104" s="93"/>
      <c r="EJ104" s="93"/>
      <c r="EK104" s="93"/>
      <c r="EL104" s="93"/>
      <c r="EM104" s="93"/>
      <c r="EN104" s="93"/>
      <c r="EO104" s="93"/>
      <c r="EP104" s="93"/>
      <c r="EQ104" s="93"/>
      <c r="ER104" s="93"/>
      <c r="ES104" s="93"/>
      <c r="ET104" s="93"/>
      <c r="EU104" s="93"/>
      <c r="EV104" s="93"/>
      <c r="EW104" s="93"/>
      <c r="EX104" s="93"/>
      <c r="EY104" s="93"/>
      <c r="EZ104" s="93"/>
      <c r="FA104" s="93"/>
      <c r="FB104" s="93"/>
      <c r="FC104" s="93"/>
      <c r="FD104" s="93"/>
      <c r="FE104" s="93"/>
      <c r="FF104" s="93"/>
      <c r="FG104" s="93"/>
      <c r="FH104" s="93"/>
      <c r="FI104" s="93"/>
      <c r="FJ104" s="93"/>
      <c r="FK104" s="93"/>
      <c r="FL104" s="93"/>
      <c r="FM104" s="93"/>
      <c r="FN104" s="93"/>
      <c r="FO104" s="93"/>
      <c r="FP104" s="93"/>
      <c r="FQ104" s="93"/>
      <c r="FR104" s="93"/>
      <c r="FS104" s="93"/>
      <c r="FT104" s="93"/>
      <c r="FU104" s="93"/>
      <c r="FV104" s="93"/>
      <c r="FW104" s="93"/>
      <c r="FX104" s="93"/>
      <c r="FY104" s="93"/>
      <c r="FZ104" s="93"/>
      <c r="GA104" s="93"/>
      <c r="GB104" s="93"/>
      <c r="GC104" s="93"/>
      <c r="GD104" s="93"/>
      <c r="GE104" s="93"/>
      <c r="GF104" s="93"/>
      <c r="GG104" s="93"/>
      <c r="GH104" s="93"/>
      <c r="GI104" s="93"/>
      <c r="GJ104" s="93"/>
      <c r="GK104" s="93"/>
      <c r="GL104" s="93"/>
      <c r="GM104" s="93"/>
      <c r="GN104" s="93"/>
      <c r="GO104" s="93"/>
      <c r="GP104" s="93"/>
      <c r="GQ104" s="93"/>
      <c r="GR104" s="93"/>
      <c r="GS104" s="93"/>
      <c r="GT104" s="93"/>
      <c r="GU104" s="93"/>
      <c r="GV104" s="93"/>
      <c r="GW104" s="93"/>
      <c r="GX104" s="93"/>
      <c r="GY104" s="93"/>
      <c r="GZ104" s="93"/>
      <c r="HA104" s="93"/>
      <c r="HB104" s="93"/>
      <c r="HC104" s="93"/>
      <c r="HD104" s="93"/>
      <c r="HE104" s="93"/>
      <c r="HF104" s="93"/>
      <c r="HG104" s="93"/>
      <c r="HH104" s="93"/>
      <c r="HI104" s="93"/>
      <c r="HJ104" s="93"/>
      <c r="HK104" s="93"/>
      <c r="HL104" s="93"/>
      <c r="HM104" s="93"/>
      <c r="HN104" s="93"/>
      <c r="HO104" s="93"/>
      <c r="HP104" s="93"/>
      <c r="HQ104" s="93"/>
      <c r="HR104" s="93"/>
      <c r="HS104" s="93"/>
      <c r="HT104" s="93"/>
      <c r="HU104" s="93"/>
      <c r="HV104" s="93"/>
      <c r="HW104" s="93"/>
      <c r="HX104" s="93"/>
      <c r="HY104" s="93"/>
      <c r="HZ104" s="93"/>
      <c r="IA104" s="93"/>
      <c r="IB104" s="93"/>
      <c r="IC104" s="93"/>
      <c r="ID104" s="93"/>
      <c r="IE104" s="93"/>
      <c r="IF104" s="93"/>
      <c r="IG104" s="93"/>
      <c r="IH104" s="93"/>
      <c r="II104" s="93"/>
      <c r="IJ104" s="93"/>
      <c r="IK104" s="93"/>
      <c r="IL104" s="93"/>
      <c r="IM104" s="93"/>
      <c r="IN104" s="93"/>
      <c r="IO104" s="93"/>
      <c r="IP104" s="93"/>
      <c r="IQ104" s="93"/>
      <c r="IR104" s="93"/>
      <c r="IS104" s="93"/>
      <c r="IT104" s="93"/>
      <c r="IU104" s="93"/>
      <c r="IV104" s="93"/>
      <c r="IW104" s="93"/>
      <c r="IX104" s="93"/>
      <c r="IY104" s="93"/>
      <c r="IZ104" s="93"/>
      <c r="JA104" s="93"/>
      <c r="JB104" s="93"/>
      <c r="JC104" s="93"/>
      <c r="JD104" s="93"/>
      <c r="JE104" s="93"/>
      <c r="JF104" s="93"/>
      <c r="JG104" s="93"/>
      <c r="JH104" s="93"/>
      <c r="JI104" s="93"/>
      <c r="JJ104" s="93"/>
      <c r="JK104" s="93"/>
      <c r="JL104" s="93"/>
      <c r="JM104" s="93"/>
      <c r="JN104" s="93"/>
      <c r="JO104" s="93"/>
      <c r="JP104" s="93"/>
      <c r="JQ104" s="93"/>
      <c r="JR104" s="93"/>
      <c r="JS104" s="93"/>
      <c r="JT104" s="93"/>
      <c r="JU104" s="93"/>
      <c r="JV104" s="93"/>
      <c r="JW104" s="93"/>
      <c r="JX104" s="93"/>
      <c r="JY104" s="93"/>
      <c r="JZ104" s="93"/>
      <c r="KA104" s="93"/>
      <c r="KB104" s="93"/>
      <c r="KC104" s="93"/>
      <c r="KD104" s="93"/>
      <c r="KE104" s="93"/>
      <c r="KF104" s="93"/>
      <c r="KG104" s="93"/>
      <c r="KH104" s="93"/>
      <c r="KI104" s="93"/>
      <c r="KJ104" s="93"/>
      <c r="KK104" s="93"/>
      <c r="KL104" s="93"/>
      <c r="KM104" s="93"/>
      <c r="KN104" s="93"/>
      <c r="KO104" s="93"/>
      <c r="KP104" s="93"/>
      <c r="KQ104" s="93"/>
      <c r="KR104" s="93"/>
      <c r="KS104" s="93"/>
      <c r="KT104" s="93"/>
      <c r="KU104" s="93"/>
      <c r="KV104" s="93"/>
      <c r="KW104" s="93"/>
      <c r="KX104" s="93"/>
      <c r="KY104" s="93"/>
      <c r="KZ104" s="93"/>
      <c r="LA104" s="93"/>
      <c r="LB104" s="93"/>
      <c r="LC104" s="93"/>
      <c r="LD104" s="93"/>
      <c r="LE104" s="93"/>
      <c r="LF104" s="93"/>
      <c r="LG104" s="93"/>
      <c r="LH104" s="93"/>
      <c r="LI104" s="93"/>
      <c r="LJ104" s="93"/>
      <c r="LK104" s="93"/>
      <c r="LL104" s="93"/>
      <c r="LM104" s="93"/>
      <c r="LN104" s="93"/>
      <c r="LO104" s="93"/>
      <c r="LP104" s="93"/>
      <c r="LQ104" s="93"/>
      <c r="LR104" s="93"/>
      <c r="LS104" s="93"/>
      <c r="LT104" s="93"/>
      <c r="LU104" s="93"/>
      <c r="LV104" s="93"/>
      <c r="LW104" s="93"/>
      <c r="LX104" s="93"/>
      <c r="LY104" s="93"/>
      <c r="LZ104" s="93"/>
      <c r="MA104" s="93"/>
      <c r="MB104" s="93"/>
      <c r="MC104" s="93"/>
      <c r="MD104" s="93"/>
      <c r="ME104" s="93"/>
      <c r="MF104" s="93"/>
      <c r="MG104" s="93"/>
      <c r="MH104" s="93"/>
      <c r="MI104" s="93"/>
      <c r="MJ104" s="93"/>
      <c r="MK104" s="93"/>
      <c r="ML104" s="93"/>
      <c r="MM104" s="93"/>
      <c r="MN104" s="93"/>
      <c r="MO104" s="93"/>
      <c r="MP104" s="93"/>
      <c r="MQ104" s="93"/>
      <c r="MR104" s="93"/>
      <c r="MS104" s="93"/>
      <c r="MT104" s="93"/>
      <c r="MU104" s="93"/>
      <c r="MV104" s="93"/>
      <c r="MW104" s="93"/>
      <c r="MX104" s="93"/>
      <c r="MY104" s="93"/>
      <c r="MZ104" s="93"/>
      <c r="NA104" s="93"/>
      <c r="NB104" s="93"/>
      <c r="NC104" s="93"/>
      <c r="ND104" s="93"/>
      <c r="NE104" s="93"/>
      <c r="NF104" s="93"/>
      <c r="NG104" s="93"/>
      <c r="NH104" s="93"/>
      <c r="NI104" s="93"/>
      <c r="NJ104" s="93"/>
      <c r="NK104" s="93"/>
      <c r="NL104" s="93"/>
      <c r="NM104" s="93"/>
      <c r="NN104" s="93"/>
      <c r="NO104" s="93"/>
      <c r="NP104" s="93"/>
      <c r="NQ104" s="93"/>
      <c r="NR104" s="93"/>
      <c r="NS104" s="93"/>
      <c r="NT104" s="93"/>
      <c r="NU104" s="93"/>
      <c r="NV104" s="93"/>
      <c r="NW104" s="93"/>
      <c r="NX104" s="93"/>
      <c r="NY104" s="93"/>
      <c r="NZ104" s="93"/>
      <c r="OA104" s="93"/>
      <c r="OB104" s="93"/>
      <c r="OC104" s="93"/>
      <c r="OD104" s="93"/>
      <c r="OE104" s="93"/>
      <c r="OF104" s="93"/>
      <c r="OG104" s="93"/>
      <c r="OH104" s="93"/>
      <c r="OI104" s="93"/>
      <c r="OJ104" s="93"/>
      <c r="OK104" s="93"/>
      <c r="OL104" s="93"/>
      <c r="OM104" s="93"/>
      <c r="ON104" s="93"/>
      <c r="OO104" s="93"/>
      <c r="OP104" s="93"/>
      <c r="OQ104" s="93"/>
      <c r="OR104" s="93"/>
      <c r="OS104" s="93"/>
      <c r="OT104" s="93"/>
      <c r="OU104" s="93"/>
      <c r="OV104" s="93"/>
      <c r="OW104" s="93"/>
      <c r="OX104" s="93"/>
      <c r="OY104" s="93"/>
      <c r="OZ104" s="93"/>
      <c r="PA104" s="93"/>
      <c r="PB104" s="93"/>
      <c r="PC104" s="93"/>
      <c r="PD104" s="93"/>
      <c r="PE104" s="93"/>
      <c r="PF104" s="93"/>
      <c r="PG104" s="93"/>
      <c r="PH104" s="93"/>
      <c r="PI104" s="93"/>
      <c r="PJ104" s="93"/>
      <c r="PK104" s="93"/>
      <c r="PL104" s="93"/>
      <c r="PM104" s="93"/>
      <c r="PN104" s="93"/>
      <c r="PO104" s="93"/>
      <c r="PP104" s="93"/>
      <c r="PQ104" s="93"/>
      <c r="PR104" s="93"/>
      <c r="PS104" s="93"/>
      <c r="PT104" s="93"/>
      <c r="PU104" s="93"/>
      <c r="PV104" s="93"/>
      <c r="PW104" s="93"/>
      <c r="PX104" s="93"/>
      <c r="PY104" s="93"/>
      <c r="PZ104" s="93"/>
      <c r="QA104" s="93"/>
      <c r="QB104" s="93"/>
      <c r="QC104" s="93"/>
      <c r="QD104" s="93"/>
      <c r="QE104" s="93"/>
      <c r="QF104" s="93"/>
      <c r="QG104" s="93"/>
      <c r="QH104" s="93"/>
      <c r="QI104" s="93"/>
      <c r="QJ104" s="93"/>
      <c r="QK104" s="93"/>
      <c r="QL104" s="93"/>
      <c r="QM104" s="93"/>
      <c r="QN104" s="93"/>
      <c r="QO104" s="93"/>
      <c r="QP104" s="93"/>
      <c r="QQ104" s="93"/>
      <c r="QR104" s="93"/>
      <c r="QS104" s="93"/>
      <c r="QT104" s="93"/>
      <c r="QU104" s="93"/>
      <c r="QV104" s="93"/>
      <c r="QW104" s="93"/>
      <c r="QX104" s="93"/>
      <c r="QY104" s="93"/>
      <c r="QZ104" s="93"/>
      <c r="RA104" s="93"/>
      <c r="RB104" s="93"/>
      <c r="RC104" s="93"/>
      <c r="RD104" s="93"/>
      <c r="RE104" s="93"/>
      <c r="RF104" s="93"/>
      <c r="RG104" s="93"/>
      <c r="RH104" s="93"/>
      <c r="RI104" s="93"/>
      <c r="RJ104" s="93"/>
      <c r="RK104" s="93"/>
      <c r="RL104" s="93"/>
      <c r="RM104" s="93"/>
      <c r="RN104" s="93"/>
      <c r="RO104" s="93"/>
      <c r="RP104" s="93"/>
      <c r="RQ104" s="93"/>
      <c r="RR104" s="93"/>
      <c r="RS104" s="93"/>
      <c r="RT104" s="93"/>
      <c r="RU104" s="93"/>
      <c r="RV104" s="93"/>
      <c r="RW104" s="93"/>
      <c r="RX104" s="93"/>
      <c r="RY104" s="93"/>
      <c r="RZ104" s="93"/>
      <c r="SA104" s="93"/>
      <c r="SB104" s="93"/>
      <c r="SC104" s="93"/>
      <c r="SD104" s="93"/>
      <c r="SE104" s="93"/>
      <c r="SF104" s="93"/>
      <c r="SG104" s="93"/>
      <c r="SH104" s="93"/>
      <c r="SI104" s="93"/>
      <c r="SJ104" s="93"/>
      <c r="SK104" s="93"/>
      <c r="SL104" s="93"/>
      <c r="SM104" s="93"/>
      <c r="SN104" s="93"/>
      <c r="SO104" s="93"/>
      <c r="SP104" s="93"/>
      <c r="SQ104" s="93"/>
      <c r="SR104" s="93"/>
      <c r="SS104" s="93"/>
      <c r="ST104" s="93"/>
      <c r="SU104" s="93"/>
      <c r="SV104" s="93"/>
      <c r="SW104" s="93"/>
      <c r="SX104" s="93"/>
      <c r="SY104" s="93"/>
      <c r="SZ104" s="93"/>
      <c r="TA104" s="93"/>
      <c r="TB104" s="93"/>
      <c r="TC104" s="93"/>
      <c r="TD104" s="93"/>
      <c r="TE104" s="93"/>
      <c r="TF104" s="93"/>
      <c r="TG104" s="93"/>
      <c r="TH104" s="93"/>
      <c r="TI104" s="93"/>
      <c r="TJ104" s="93"/>
      <c r="TK104" s="93"/>
      <c r="TL104" s="93"/>
      <c r="TM104" s="93"/>
      <c r="TN104" s="93"/>
      <c r="TO104" s="93"/>
      <c r="TP104" s="93"/>
      <c r="TQ104" s="93"/>
      <c r="TR104" s="93"/>
      <c r="TS104" s="93"/>
      <c r="TT104" s="93"/>
      <c r="TU104" s="93"/>
      <c r="TV104" s="93"/>
      <c r="TW104" s="93"/>
      <c r="TX104" s="93"/>
      <c r="TY104" s="93"/>
      <c r="TZ104" s="93"/>
      <c r="UA104" s="93"/>
      <c r="UB104" s="93"/>
      <c r="UC104" s="93"/>
      <c r="UD104" s="93"/>
      <c r="UE104" s="93"/>
      <c r="UF104" s="93"/>
      <c r="UG104" s="93"/>
      <c r="UH104" s="93"/>
      <c r="UI104" s="93"/>
      <c r="UJ104" s="93"/>
      <c r="UK104" s="93"/>
      <c r="UL104" s="93"/>
      <c r="UM104" s="93"/>
      <c r="UN104" s="93"/>
      <c r="UO104" s="93"/>
      <c r="UP104" s="93"/>
      <c r="UQ104" s="93"/>
      <c r="UR104" s="93"/>
      <c r="US104" s="93"/>
      <c r="UT104" s="93"/>
      <c r="UU104" s="93"/>
      <c r="UV104" s="93"/>
      <c r="UW104" s="93"/>
      <c r="UX104" s="93"/>
      <c r="UY104" s="93"/>
      <c r="UZ104" s="93"/>
      <c r="VA104" s="93"/>
      <c r="VB104" s="93"/>
      <c r="VC104" s="93"/>
      <c r="VD104" s="93"/>
      <c r="VE104" s="93"/>
      <c r="VF104" s="93"/>
      <c r="VG104" s="93"/>
      <c r="VH104" s="93"/>
      <c r="VI104" s="93"/>
      <c r="VJ104" s="93"/>
      <c r="VK104" s="93"/>
      <c r="VL104" s="93"/>
      <c r="VM104" s="93"/>
      <c r="VN104" s="93"/>
      <c r="VO104" s="93"/>
      <c r="VP104" s="93"/>
      <c r="VQ104" s="93"/>
      <c r="VR104" s="93"/>
      <c r="VS104" s="93"/>
      <c r="VT104" s="93"/>
      <c r="VU104" s="93"/>
      <c r="VV104" s="93"/>
      <c r="VW104" s="93"/>
      <c r="VX104" s="93"/>
      <c r="VY104" s="93"/>
      <c r="VZ104" s="93"/>
      <c r="WA104" s="93"/>
      <c r="WB104" s="93"/>
      <c r="WC104" s="93"/>
      <c r="WD104" s="93"/>
      <c r="WE104" s="93"/>
      <c r="WF104" s="93"/>
      <c r="WG104" s="93"/>
      <c r="WH104" s="93"/>
      <c r="WI104" s="93"/>
      <c r="WJ104" s="93"/>
      <c r="WK104" s="93"/>
      <c r="WL104" s="93"/>
      <c r="WM104" s="93"/>
      <c r="WN104" s="93"/>
      <c r="WO104" s="93"/>
      <c r="WP104" s="93"/>
      <c r="WQ104" s="93"/>
      <c r="WR104" s="93"/>
      <c r="WS104" s="93"/>
      <c r="WT104" s="93"/>
      <c r="WU104" s="93"/>
      <c r="WV104" s="93"/>
      <c r="WW104" s="93"/>
      <c r="WX104" s="93"/>
      <c r="WY104" s="93"/>
      <c r="WZ104" s="93"/>
      <c r="XA104" s="93"/>
      <c r="XB104" s="93"/>
      <c r="XC104" s="93"/>
      <c r="XD104" s="93"/>
      <c r="XE104" s="93"/>
      <c r="XF104" s="93"/>
      <c r="XG104" s="93"/>
      <c r="XH104" s="93"/>
      <c r="XI104" s="93"/>
      <c r="XJ104" s="93"/>
      <c r="XK104" s="93"/>
      <c r="XL104" s="93"/>
      <c r="XM104" s="93"/>
      <c r="XN104" s="93"/>
      <c r="XO104" s="93"/>
      <c r="XP104" s="93"/>
      <c r="XQ104" s="93"/>
      <c r="XR104" s="93"/>
      <c r="XS104" s="93"/>
      <c r="XT104" s="93"/>
      <c r="XU104" s="93"/>
      <c r="XV104" s="93"/>
      <c r="XW104" s="93"/>
      <c r="XX104" s="93"/>
      <c r="XY104" s="93"/>
      <c r="XZ104" s="93"/>
      <c r="YA104" s="93"/>
      <c r="YB104" s="93"/>
      <c r="YC104" s="93"/>
      <c r="YD104" s="93"/>
      <c r="YE104" s="93"/>
      <c r="YF104" s="93"/>
      <c r="YG104" s="93"/>
      <c r="YH104" s="93"/>
      <c r="YI104" s="93"/>
      <c r="YJ104" s="93"/>
      <c r="YK104" s="93"/>
      <c r="YL104" s="93"/>
      <c r="YM104" s="93"/>
      <c r="YN104" s="93"/>
      <c r="YO104" s="93"/>
      <c r="YP104" s="93"/>
      <c r="YQ104" s="93"/>
      <c r="YR104" s="93"/>
      <c r="YS104" s="93"/>
      <c r="YT104" s="93"/>
      <c r="YU104" s="93"/>
      <c r="YV104" s="93"/>
      <c r="YW104" s="93"/>
      <c r="YX104" s="93"/>
      <c r="YY104" s="93"/>
      <c r="YZ104" s="93"/>
      <c r="ZA104" s="93"/>
      <c r="ZB104" s="93"/>
      <c r="ZC104" s="93"/>
      <c r="ZD104" s="93"/>
      <c r="ZE104" s="93"/>
      <c r="ZF104" s="93"/>
      <c r="ZG104" s="93"/>
      <c r="ZH104" s="93"/>
      <c r="ZI104" s="93"/>
      <c r="ZJ104" s="93"/>
      <c r="ZK104" s="93"/>
      <c r="ZL104" s="93"/>
      <c r="ZM104" s="93"/>
      <c r="ZN104" s="93"/>
      <c r="ZO104" s="93"/>
      <c r="ZP104" s="93"/>
      <c r="ZQ104" s="93"/>
      <c r="ZR104" s="93"/>
      <c r="ZS104" s="93"/>
      <c r="ZT104" s="93"/>
      <c r="ZU104" s="93"/>
      <c r="ZV104" s="93"/>
      <c r="ZW104" s="93"/>
      <c r="ZX104" s="93"/>
      <c r="ZY104" s="93"/>
      <c r="ZZ104" s="93"/>
    </row>
    <row r="105" spans="1:702" s="146" customFormat="1" ht="15.95" customHeight="1" x14ac:dyDescent="0.25">
      <c r="A105" s="142">
        <v>75540</v>
      </c>
      <c r="B105" s="142" t="s">
        <v>388</v>
      </c>
      <c r="C105" s="143" t="s">
        <v>373</v>
      </c>
      <c r="D105" s="142">
        <v>7</v>
      </c>
      <c r="E105" s="142">
        <v>3</v>
      </c>
      <c r="F105" s="142" t="s">
        <v>341</v>
      </c>
      <c r="G105" s="142">
        <v>912</v>
      </c>
      <c r="H105" s="142">
        <v>11461</v>
      </c>
      <c r="I105" s="142" t="s">
        <v>389</v>
      </c>
      <c r="J105" s="142">
        <v>42</v>
      </c>
      <c r="K105" s="142" t="s">
        <v>34</v>
      </c>
      <c r="L105" s="144">
        <v>355500</v>
      </c>
      <c r="M105" s="144">
        <v>408478</v>
      </c>
      <c r="N105" s="144">
        <v>0</v>
      </c>
      <c r="O105" s="144">
        <v>408478</v>
      </c>
      <c r="P105" s="144">
        <v>258158.73</v>
      </c>
      <c r="Q105" s="144">
        <v>-150319.26999999999</v>
      </c>
      <c r="R105" s="145">
        <v>0.63</v>
      </c>
      <c r="S105" s="144">
        <v>0</v>
      </c>
      <c r="T105" s="144">
        <v>0</v>
      </c>
      <c r="U105" s="145">
        <v>0</v>
      </c>
      <c r="V105" s="144">
        <v>0</v>
      </c>
      <c r="W105" s="144">
        <v>0</v>
      </c>
      <c r="X105" s="145">
        <v>0</v>
      </c>
      <c r="Y105" s="144">
        <v>0</v>
      </c>
      <c r="Z105" s="144">
        <v>0</v>
      </c>
      <c r="AA105" s="145">
        <v>0</v>
      </c>
      <c r="AB105" s="144">
        <v>0</v>
      </c>
      <c r="AC105" s="144">
        <v>0</v>
      </c>
      <c r="AD105" s="145">
        <v>0</v>
      </c>
      <c r="AE105" s="144">
        <v>0</v>
      </c>
      <c r="AF105" s="144">
        <v>0</v>
      </c>
      <c r="AG105" s="145">
        <v>0</v>
      </c>
      <c r="AH105" s="144">
        <v>0</v>
      </c>
      <c r="AI105" s="144">
        <v>0</v>
      </c>
      <c r="AJ105" s="145">
        <v>0</v>
      </c>
      <c r="AK105" s="144">
        <v>0</v>
      </c>
      <c r="AL105" s="144">
        <v>0</v>
      </c>
      <c r="AM105" s="145">
        <v>0</v>
      </c>
      <c r="AN105" s="144">
        <v>0</v>
      </c>
      <c r="AO105" s="144">
        <v>0</v>
      </c>
      <c r="AP105" s="145">
        <v>0</v>
      </c>
      <c r="AQ105" s="144">
        <v>0</v>
      </c>
      <c r="AR105" s="144">
        <v>0</v>
      </c>
      <c r="AS105" s="145">
        <v>0</v>
      </c>
      <c r="AT105" s="144">
        <v>0</v>
      </c>
      <c r="AU105" s="144">
        <v>0</v>
      </c>
      <c r="AV105" s="145">
        <v>0</v>
      </c>
      <c r="AW105" s="144">
        <v>0</v>
      </c>
      <c r="AX105" s="144">
        <v>0</v>
      </c>
      <c r="AY105" s="145">
        <v>0</v>
      </c>
      <c r="AZ105" s="144">
        <v>0</v>
      </c>
      <c r="BA105" s="144">
        <v>0</v>
      </c>
      <c r="BB105" s="145">
        <v>0</v>
      </c>
      <c r="BC105" s="144">
        <v>0</v>
      </c>
      <c r="BD105" s="144">
        <v>0</v>
      </c>
      <c r="BE105" s="145">
        <v>0</v>
      </c>
      <c r="BF105" s="144">
        <v>186253</v>
      </c>
      <c r="BG105" s="144">
        <v>186249.32</v>
      </c>
      <c r="BH105" s="145">
        <v>1</v>
      </c>
      <c r="BI105" s="144">
        <v>0</v>
      </c>
      <c r="BJ105" s="144">
        <v>0</v>
      </c>
      <c r="BK105" s="145">
        <v>0</v>
      </c>
      <c r="BL105" s="144">
        <v>102500</v>
      </c>
      <c r="BM105" s="144">
        <v>4944.13</v>
      </c>
      <c r="BN105" s="145">
        <v>0.05</v>
      </c>
      <c r="BO105" s="144">
        <v>0</v>
      </c>
      <c r="BP105" s="144">
        <v>0</v>
      </c>
      <c r="BQ105" s="145">
        <v>0</v>
      </c>
      <c r="BR105" s="144">
        <v>0</v>
      </c>
      <c r="BS105" s="144">
        <v>0</v>
      </c>
      <c r="BT105" s="145">
        <v>0</v>
      </c>
      <c r="BU105" s="144">
        <v>3000</v>
      </c>
      <c r="BV105" s="144">
        <v>3000</v>
      </c>
      <c r="BW105" s="145">
        <v>1</v>
      </c>
      <c r="BX105" s="144">
        <v>0</v>
      </c>
      <c r="BY105" s="144">
        <v>0</v>
      </c>
      <c r="BZ105" s="145">
        <v>0</v>
      </c>
      <c r="CA105" s="144">
        <v>0</v>
      </c>
      <c r="CB105" s="144">
        <v>0</v>
      </c>
      <c r="CC105" s="145">
        <v>0</v>
      </c>
      <c r="CD105" s="144">
        <v>8000</v>
      </c>
      <c r="CE105" s="144">
        <v>240</v>
      </c>
      <c r="CF105" s="145">
        <v>0.03</v>
      </c>
      <c r="CG105" s="144">
        <v>0</v>
      </c>
      <c r="CH105" s="144">
        <v>0</v>
      </c>
      <c r="CI105" s="145">
        <v>0</v>
      </c>
      <c r="CJ105" s="144">
        <v>0</v>
      </c>
      <c r="CK105" s="144">
        <v>0</v>
      </c>
      <c r="CL105" s="145">
        <v>0</v>
      </c>
      <c r="CM105" s="144">
        <v>108725</v>
      </c>
      <c r="CN105" s="144">
        <v>63725.279999999999</v>
      </c>
      <c r="CO105" s="145">
        <v>0.59</v>
      </c>
      <c r="CP105" s="144"/>
      <c r="CQ105" s="144"/>
      <c r="CR105" s="144"/>
      <c r="CS105" s="144"/>
      <c r="CT105" s="144"/>
      <c r="CU105" s="144"/>
      <c r="CV105" s="144"/>
      <c r="CW105" s="144"/>
      <c r="CX105" s="144"/>
      <c r="CY105" s="144"/>
      <c r="CZ105" s="144"/>
      <c r="DA105" s="144"/>
      <c r="DB105" s="144"/>
      <c r="DC105" s="144"/>
      <c r="DD105" s="144"/>
      <c r="DE105" s="144"/>
      <c r="DF105" s="144"/>
      <c r="DG105" s="144"/>
      <c r="DH105" s="144"/>
      <c r="DI105" s="144"/>
      <c r="DJ105" s="144"/>
      <c r="DK105" s="144"/>
      <c r="DL105" s="144"/>
      <c r="DM105" s="144"/>
      <c r="DN105" s="144"/>
      <c r="DO105" s="144"/>
      <c r="DP105" s="144"/>
      <c r="DQ105" s="144"/>
      <c r="DR105" s="144"/>
      <c r="DS105" s="144"/>
      <c r="DT105" s="144"/>
      <c r="DU105" s="144"/>
      <c r="DV105" s="144"/>
      <c r="DW105" s="144"/>
      <c r="DX105" s="144"/>
      <c r="DY105" s="144"/>
      <c r="DZ105" s="144"/>
      <c r="EA105" s="144"/>
      <c r="EB105" s="144"/>
      <c r="EC105" s="144"/>
      <c r="ED105" s="144"/>
      <c r="EE105" s="144"/>
      <c r="EF105" s="144"/>
      <c r="EG105" s="144"/>
      <c r="EH105" s="144"/>
      <c r="EI105" s="144"/>
      <c r="EJ105" s="144"/>
      <c r="EK105" s="144"/>
      <c r="EL105" s="144"/>
      <c r="EM105" s="144"/>
      <c r="EN105" s="144"/>
      <c r="EO105" s="144"/>
      <c r="EP105" s="144"/>
      <c r="EQ105" s="144"/>
      <c r="ER105" s="144"/>
      <c r="ES105" s="144"/>
      <c r="ET105" s="144"/>
      <c r="EU105" s="144"/>
      <c r="EV105" s="144"/>
      <c r="EW105" s="144"/>
      <c r="EX105" s="144"/>
      <c r="EY105" s="144"/>
      <c r="EZ105" s="144"/>
      <c r="FA105" s="144"/>
      <c r="FB105" s="144"/>
      <c r="FC105" s="144"/>
      <c r="FD105" s="144"/>
      <c r="FE105" s="144"/>
      <c r="FF105" s="144"/>
      <c r="FG105" s="144"/>
      <c r="FH105" s="144"/>
      <c r="FI105" s="144"/>
      <c r="FJ105" s="144"/>
      <c r="FK105" s="144"/>
      <c r="FL105" s="144"/>
      <c r="FM105" s="144"/>
      <c r="FN105" s="144"/>
      <c r="FO105" s="144"/>
      <c r="FP105" s="144"/>
      <c r="FQ105" s="144"/>
      <c r="FR105" s="144"/>
      <c r="FS105" s="144"/>
      <c r="FT105" s="144"/>
      <c r="FU105" s="144"/>
      <c r="FV105" s="144"/>
      <c r="FW105" s="144"/>
      <c r="FX105" s="144"/>
      <c r="FY105" s="144"/>
      <c r="FZ105" s="144"/>
      <c r="GA105" s="144"/>
      <c r="GB105" s="144"/>
      <c r="GC105" s="144"/>
      <c r="GD105" s="144"/>
      <c r="GE105" s="144"/>
      <c r="GF105" s="144"/>
      <c r="GG105" s="144"/>
      <c r="GH105" s="144"/>
      <c r="GI105" s="144"/>
      <c r="GJ105" s="144"/>
      <c r="GK105" s="144"/>
      <c r="GL105" s="144"/>
      <c r="GM105" s="144"/>
      <c r="GN105" s="144"/>
      <c r="GO105" s="144"/>
      <c r="GP105" s="144"/>
      <c r="GQ105" s="144"/>
      <c r="GR105" s="144"/>
      <c r="GS105" s="144"/>
      <c r="GT105" s="144"/>
      <c r="GU105" s="144"/>
      <c r="GV105" s="144"/>
      <c r="GW105" s="144"/>
      <c r="GX105" s="144"/>
      <c r="GY105" s="144"/>
      <c r="GZ105" s="144"/>
      <c r="HA105" s="144"/>
      <c r="HB105" s="144"/>
      <c r="HC105" s="144"/>
      <c r="HD105" s="144"/>
      <c r="HE105" s="144"/>
      <c r="HF105" s="144"/>
      <c r="HG105" s="144"/>
      <c r="HH105" s="144"/>
      <c r="HI105" s="144"/>
      <c r="HJ105" s="144"/>
      <c r="HK105" s="144"/>
      <c r="HL105" s="144"/>
      <c r="HM105" s="144"/>
      <c r="HN105" s="144"/>
      <c r="HO105" s="144"/>
      <c r="HP105" s="144"/>
      <c r="HQ105" s="144"/>
      <c r="HR105" s="144"/>
      <c r="HS105" s="144"/>
      <c r="HT105" s="144"/>
      <c r="HU105" s="144"/>
      <c r="HV105" s="144"/>
      <c r="HW105" s="144"/>
      <c r="HX105" s="144"/>
      <c r="HY105" s="144"/>
      <c r="HZ105" s="144"/>
      <c r="IA105" s="144"/>
      <c r="IB105" s="144"/>
      <c r="IC105" s="144"/>
      <c r="ID105" s="144"/>
      <c r="IE105" s="144"/>
      <c r="IF105" s="144"/>
      <c r="IG105" s="144"/>
      <c r="IH105" s="144"/>
      <c r="II105" s="144"/>
      <c r="IJ105" s="144"/>
      <c r="IK105" s="144"/>
      <c r="IL105" s="144"/>
      <c r="IM105" s="144"/>
      <c r="IN105" s="144"/>
      <c r="IO105" s="144"/>
      <c r="IP105" s="144"/>
      <c r="IQ105" s="144"/>
      <c r="IR105" s="144"/>
      <c r="IS105" s="144"/>
      <c r="IT105" s="144"/>
      <c r="IU105" s="144"/>
      <c r="IV105" s="144"/>
      <c r="IW105" s="144"/>
      <c r="IX105" s="144"/>
      <c r="IY105" s="144"/>
      <c r="IZ105" s="144"/>
      <c r="JA105" s="144"/>
      <c r="JB105" s="144"/>
      <c r="JC105" s="144"/>
      <c r="JD105" s="144"/>
      <c r="JE105" s="144"/>
      <c r="JF105" s="144"/>
      <c r="JG105" s="144"/>
      <c r="JH105" s="144"/>
      <c r="JI105" s="144"/>
      <c r="JJ105" s="144"/>
      <c r="JK105" s="144"/>
      <c r="JL105" s="144"/>
      <c r="JM105" s="144"/>
      <c r="JN105" s="144"/>
      <c r="JO105" s="144"/>
      <c r="JP105" s="144"/>
      <c r="JQ105" s="144"/>
      <c r="JR105" s="144"/>
      <c r="JS105" s="144"/>
      <c r="JT105" s="144"/>
      <c r="JU105" s="144"/>
      <c r="JV105" s="144"/>
      <c r="JW105" s="144"/>
      <c r="JX105" s="144"/>
      <c r="JY105" s="144"/>
      <c r="JZ105" s="144"/>
      <c r="KA105" s="144"/>
      <c r="KB105" s="144"/>
      <c r="KC105" s="144"/>
      <c r="KD105" s="144"/>
      <c r="KE105" s="144"/>
      <c r="KF105" s="144"/>
      <c r="KG105" s="144"/>
      <c r="KH105" s="144"/>
      <c r="KI105" s="144"/>
      <c r="KJ105" s="144"/>
      <c r="KK105" s="144"/>
      <c r="KL105" s="144"/>
      <c r="KM105" s="144"/>
      <c r="KN105" s="144"/>
      <c r="KO105" s="144"/>
      <c r="KP105" s="144"/>
      <c r="KQ105" s="144"/>
      <c r="KR105" s="144"/>
      <c r="KS105" s="144"/>
      <c r="KT105" s="144"/>
      <c r="KU105" s="144"/>
      <c r="KV105" s="144"/>
      <c r="KW105" s="144"/>
      <c r="KX105" s="144"/>
      <c r="KY105" s="144"/>
      <c r="KZ105" s="144"/>
      <c r="LA105" s="144"/>
      <c r="LB105" s="144"/>
      <c r="LC105" s="144"/>
      <c r="LD105" s="144"/>
      <c r="LE105" s="144"/>
      <c r="LF105" s="144"/>
      <c r="LG105" s="144"/>
      <c r="LH105" s="144"/>
      <c r="LI105" s="144"/>
      <c r="LJ105" s="144"/>
      <c r="LK105" s="144"/>
      <c r="LL105" s="144"/>
      <c r="LM105" s="144"/>
      <c r="LN105" s="144"/>
      <c r="LO105" s="144"/>
      <c r="LP105" s="144"/>
      <c r="LQ105" s="144"/>
      <c r="LR105" s="144"/>
      <c r="LS105" s="144"/>
      <c r="LT105" s="144"/>
      <c r="LU105" s="144"/>
      <c r="LV105" s="144"/>
      <c r="LW105" s="144"/>
      <c r="LX105" s="144"/>
      <c r="LY105" s="144"/>
      <c r="LZ105" s="144"/>
      <c r="MA105" s="144"/>
      <c r="MB105" s="144"/>
      <c r="MC105" s="144"/>
      <c r="MD105" s="144"/>
      <c r="ME105" s="144"/>
      <c r="MF105" s="144"/>
      <c r="MG105" s="144"/>
      <c r="MH105" s="144"/>
      <c r="MI105" s="144"/>
      <c r="MJ105" s="144"/>
      <c r="MK105" s="144"/>
      <c r="ML105" s="144"/>
      <c r="MM105" s="144"/>
      <c r="MN105" s="144"/>
      <c r="MO105" s="144"/>
      <c r="MP105" s="144"/>
      <c r="MQ105" s="144"/>
      <c r="MR105" s="144"/>
      <c r="MS105" s="144"/>
      <c r="MT105" s="144"/>
      <c r="MU105" s="144"/>
      <c r="MV105" s="144"/>
      <c r="MW105" s="144"/>
      <c r="MX105" s="144"/>
      <c r="MY105" s="144"/>
      <c r="MZ105" s="144"/>
      <c r="NA105" s="144"/>
      <c r="NB105" s="144"/>
      <c r="NC105" s="144"/>
      <c r="ND105" s="144"/>
      <c r="NE105" s="144"/>
      <c r="NF105" s="144"/>
      <c r="NG105" s="144"/>
      <c r="NH105" s="144"/>
      <c r="NI105" s="144"/>
      <c r="NJ105" s="144"/>
      <c r="NK105" s="144"/>
      <c r="NL105" s="144"/>
      <c r="NM105" s="144"/>
      <c r="NN105" s="144"/>
      <c r="NO105" s="144"/>
      <c r="NP105" s="144"/>
      <c r="NQ105" s="144"/>
      <c r="NR105" s="144"/>
      <c r="NS105" s="144"/>
      <c r="NT105" s="144"/>
      <c r="NU105" s="144"/>
      <c r="NV105" s="144"/>
      <c r="NW105" s="144"/>
      <c r="NX105" s="144"/>
      <c r="NY105" s="144"/>
      <c r="NZ105" s="144"/>
      <c r="OA105" s="144"/>
      <c r="OB105" s="144"/>
      <c r="OC105" s="144"/>
      <c r="OD105" s="144"/>
      <c r="OE105" s="144"/>
      <c r="OF105" s="144"/>
      <c r="OG105" s="144"/>
      <c r="OH105" s="144"/>
      <c r="OI105" s="144"/>
      <c r="OJ105" s="144"/>
      <c r="OK105" s="144"/>
      <c r="OL105" s="144"/>
      <c r="OM105" s="144"/>
      <c r="ON105" s="144"/>
      <c r="OO105" s="144"/>
      <c r="OP105" s="144"/>
      <c r="OQ105" s="144"/>
      <c r="OR105" s="144"/>
      <c r="OS105" s="144"/>
      <c r="OT105" s="144"/>
      <c r="OU105" s="144"/>
      <c r="OV105" s="144"/>
      <c r="OW105" s="144"/>
      <c r="OX105" s="144"/>
      <c r="OY105" s="144"/>
      <c r="OZ105" s="144"/>
      <c r="PA105" s="144"/>
      <c r="PB105" s="144"/>
      <c r="PC105" s="144"/>
      <c r="PD105" s="144"/>
      <c r="PE105" s="144"/>
      <c r="PF105" s="144"/>
      <c r="PG105" s="144"/>
      <c r="PH105" s="144"/>
      <c r="PI105" s="144"/>
      <c r="PJ105" s="144"/>
      <c r="PK105" s="144"/>
      <c r="PL105" s="144"/>
      <c r="PM105" s="144"/>
      <c r="PN105" s="144"/>
      <c r="PO105" s="144"/>
      <c r="PP105" s="144"/>
      <c r="PQ105" s="144"/>
      <c r="PR105" s="144"/>
      <c r="PS105" s="144"/>
      <c r="PT105" s="144"/>
      <c r="PU105" s="144"/>
      <c r="PV105" s="144"/>
      <c r="PW105" s="144"/>
      <c r="PX105" s="144"/>
      <c r="PY105" s="144"/>
      <c r="PZ105" s="144"/>
      <c r="QA105" s="144"/>
      <c r="QB105" s="144"/>
      <c r="QC105" s="144"/>
      <c r="QD105" s="144"/>
      <c r="QE105" s="144"/>
      <c r="QF105" s="144"/>
      <c r="QG105" s="144"/>
      <c r="QH105" s="144"/>
      <c r="QI105" s="144"/>
      <c r="QJ105" s="144"/>
      <c r="QK105" s="144"/>
      <c r="QL105" s="144"/>
      <c r="QM105" s="144"/>
      <c r="QN105" s="144"/>
      <c r="QO105" s="144"/>
      <c r="QP105" s="144"/>
      <c r="QQ105" s="144"/>
      <c r="QR105" s="144"/>
      <c r="QS105" s="144"/>
      <c r="QT105" s="144"/>
      <c r="QU105" s="144"/>
      <c r="QV105" s="144"/>
      <c r="QW105" s="144"/>
      <c r="QX105" s="144"/>
      <c r="QY105" s="144"/>
      <c r="QZ105" s="144"/>
      <c r="RA105" s="144"/>
      <c r="RB105" s="144"/>
      <c r="RC105" s="144"/>
      <c r="RD105" s="144"/>
      <c r="RE105" s="144"/>
      <c r="RF105" s="144"/>
      <c r="RG105" s="144"/>
      <c r="RH105" s="144"/>
      <c r="RI105" s="144"/>
      <c r="RJ105" s="144"/>
      <c r="RK105" s="144"/>
      <c r="RL105" s="144"/>
      <c r="RM105" s="144"/>
      <c r="RN105" s="144"/>
      <c r="RO105" s="144"/>
      <c r="RP105" s="144"/>
      <c r="RQ105" s="144"/>
      <c r="RR105" s="144"/>
      <c r="RS105" s="144"/>
      <c r="RT105" s="144"/>
      <c r="RU105" s="144"/>
      <c r="RV105" s="144"/>
      <c r="RW105" s="144"/>
      <c r="RX105" s="144"/>
      <c r="RY105" s="144"/>
      <c r="RZ105" s="144"/>
      <c r="SA105" s="144"/>
      <c r="SB105" s="144"/>
      <c r="SC105" s="144"/>
      <c r="SD105" s="144"/>
      <c r="SE105" s="144"/>
      <c r="SF105" s="144"/>
      <c r="SG105" s="144"/>
      <c r="SH105" s="144"/>
      <c r="SI105" s="144"/>
      <c r="SJ105" s="144"/>
      <c r="SK105" s="144"/>
      <c r="SL105" s="144"/>
      <c r="SM105" s="144"/>
      <c r="SN105" s="144"/>
      <c r="SO105" s="144"/>
      <c r="SP105" s="144"/>
      <c r="SQ105" s="144"/>
      <c r="SR105" s="144"/>
      <c r="SS105" s="144"/>
      <c r="ST105" s="144"/>
      <c r="SU105" s="144"/>
      <c r="SV105" s="144"/>
      <c r="SW105" s="144"/>
      <c r="SX105" s="144"/>
      <c r="SY105" s="144"/>
      <c r="SZ105" s="144"/>
      <c r="TA105" s="144"/>
      <c r="TB105" s="144"/>
      <c r="TC105" s="144"/>
      <c r="TD105" s="144"/>
      <c r="TE105" s="144"/>
      <c r="TF105" s="144"/>
      <c r="TG105" s="144"/>
      <c r="TH105" s="144"/>
      <c r="TI105" s="144"/>
      <c r="TJ105" s="144"/>
      <c r="TK105" s="144"/>
      <c r="TL105" s="144"/>
      <c r="TM105" s="144"/>
      <c r="TN105" s="144"/>
      <c r="TO105" s="144"/>
      <c r="TP105" s="144"/>
      <c r="TQ105" s="144"/>
      <c r="TR105" s="144"/>
      <c r="TS105" s="144"/>
      <c r="TT105" s="144"/>
      <c r="TU105" s="144"/>
      <c r="TV105" s="144"/>
      <c r="TW105" s="144"/>
      <c r="TX105" s="144"/>
      <c r="TY105" s="144"/>
      <c r="TZ105" s="144"/>
      <c r="UA105" s="144"/>
      <c r="UB105" s="144"/>
      <c r="UC105" s="144"/>
      <c r="UD105" s="144"/>
      <c r="UE105" s="144"/>
      <c r="UF105" s="144"/>
      <c r="UG105" s="144"/>
      <c r="UH105" s="144"/>
      <c r="UI105" s="144"/>
      <c r="UJ105" s="144"/>
      <c r="UK105" s="144"/>
      <c r="UL105" s="144"/>
      <c r="UM105" s="144"/>
      <c r="UN105" s="144"/>
      <c r="UO105" s="144"/>
      <c r="UP105" s="144"/>
      <c r="UQ105" s="144"/>
      <c r="UR105" s="144"/>
      <c r="US105" s="144"/>
      <c r="UT105" s="144"/>
      <c r="UU105" s="144"/>
      <c r="UV105" s="144"/>
      <c r="UW105" s="144"/>
      <c r="UX105" s="144"/>
      <c r="UY105" s="144"/>
      <c r="UZ105" s="144"/>
      <c r="VA105" s="144"/>
      <c r="VB105" s="144"/>
      <c r="VC105" s="144"/>
      <c r="VD105" s="144"/>
      <c r="VE105" s="144"/>
      <c r="VF105" s="144"/>
      <c r="VG105" s="144"/>
      <c r="VH105" s="144"/>
      <c r="VI105" s="144"/>
      <c r="VJ105" s="144"/>
      <c r="VK105" s="144"/>
      <c r="VL105" s="144"/>
      <c r="VM105" s="144"/>
      <c r="VN105" s="144"/>
      <c r="VO105" s="144"/>
      <c r="VP105" s="144"/>
      <c r="VQ105" s="144"/>
      <c r="VR105" s="144"/>
      <c r="VS105" s="144"/>
      <c r="VT105" s="144"/>
      <c r="VU105" s="144"/>
      <c r="VV105" s="144"/>
      <c r="VW105" s="144"/>
      <c r="VX105" s="144"/>
      <c r="VY105" s="144"/>
      <c r="VZ105" s="144"/>
      <c r="WA105" s="144"/>
      <c r="WB105" s="144"/>
      <c r="WC105" s="144"/>
      <c r="WD105" s="144"/>
      <c r="WE105" s="144"/>
      <c r="WF105" s="144"/>
      <c r="WG105" s="144"/>
      <c r="WH105" s="144"/>
      <c r="WI105" s="144"/>
      <c r="WJ105" s="144"/>
      <c r="WK105" s="144"/>
      <c r="WL105" s="144"/>
      <c r="WM105" s="144"/>
      <c r="WN105" s="144"/>
      <c r="WO105" s="144"/>
      <c r="WP105" s="144"/>
      <c r="WQ105" s="144"/>
      <c r="WR105" s="144"/>
      <c r="WS105" s="144"/>
      <c r="WT105" s="144"/>
      <c r="WU105" s="144"/>
      <c r="WV105" s="144"/>
      <c r="WW105" s="144"/>
      <c r="WX105" s="144"/>
      <c r="WY105" s="144"/>
      <c r="WZ105" s="144"/>
      <c r="XA105" s="144"/>
      <c r="XB105" s="144"/>
      <c r="XC105" s="144"/>
      <c r="XD105" s="144"/>
      <c r="XE105" s="144"/>
      <c r="XF105" s="144"/>
      <c r="XG105" s="144"/>
      <c r="XH105" s="144"/>
      <c r="XI105" s="144"/>
      <c r="XJ105" s="144"/>
      <c r="XK105" s="144"/>
      <c r="XL105" s="144"/>
      <c r="XM105" s="144"/>
      <c r="XN105" s="144"/>
      <c r="XO105" s="144"/>
      <c r="XP105" s="144"/>
      <c r="XQ105" s="144"/>
      <c r="XR105" s="144"/>
      <c r="XS105" s="144"/>
      <c r="XT105" s="144"/>
      <c r="XU105" s="144"/>
      <c r="XV105" s="144"/>
      <c r="XW105" s="144"/>
      <c r="XX105" s="144"/>
      <c r="XY105" s="144"/>
      <c r="XZ105" s="144"/>
      <c r="YA105" s="144"/>
      <c r="YB105" s="144"/>
      <c r="YC105" s="144"/>
      <c r="YD105" s="144"/>
      <c r="YE105" s="144"/>
      <c r="YF105" s="144"/>
      <c r="YG105" s="144"/>
      <c r="YH105" s="144"/>
      <c r="YI105" s="144"/>
      <c r="YJ105" s="144"/>
      <c r="YK105" s="144"/>
      <c r="YL105" s="144"/>
      <c r="YM105" s="144"/>
      <c r="YN105" s="144"/>
      <c r="YO105" s="144"/>
      <c r="YP105" s="144"/>
      <c r="YQ105" s="144"/>
      <c r="YR105" s="144"/>
      <c r="YS105" s="144"/>
      <c r="YT105" s="144"/>
      <c r="YU105" s="144"/>
      <c r="YV105" s="144"/>
      <c r="YW105" s="144"/>
      <c r="YX105" s="144"/>
      <c r="YY105" s="144"/>
      <c r="YZ105" s="144"/>
      <c r="ZA105" s="144"/>
      <c r="ZB105" s="144"/>
      <c r="ZC105" s="144"/>
      <c r="ZD105" s="144"/>
      <c r="ZE105" s="144"/>
      <c r="ZF105" s="144"/>
      <c r="ZG105" s="144"/>
      <c r="ZH105" s="144"/>
      <c r="ZI105" s="144"/>
      <c r="ZJ105" s="144"/>
      <c r="ZK105" s="144"/>
      <c r="ZL105" s="144"/>
      <c r="ZM105" s="144"/>
      <c r="ZN105" s="144"/>
      <c r="ZO105" s="144"/>
      <c r="ZP105" s="144"/>
      <c r="ZQ105" s="144"/>
      <c r="ZR105" s="144"/>
      <c r="ZS105" s="144"/>
      <c r="ZT105" s="144"/>
      <c r="ZU105" s="144"/>
      <c r="ZV105" s="144"/>
      <c r="ZW105" s="144"/>
      <c r="ZX105" s="144"/>
      <c r="ZY105" s="144"/>
      <c r="ZZ105" s="144"/>
    </row>
    <row r="106" spans="1:702" ht="15.95" hidden="1" customHeight="1" x14ac:dyDescent="0.25">
      <c r="A106" s="92">
        <v>75545</v>
      </c>
      <c r="B106" s="92" t="s">
        <v>388</v>
      </c>
      <c r="C106" s="121" t="s">
        <v>392</v>
      </c>
      <c r="D106" s="92">
        <v>7</v>
      </c>
      <c r="E106" s="92">
        <v>3</v>
      </c>
      <c r="F106" s="92" t="s">
        <v>341</v>
      </c>
      <c r="G106" s="92">
        <v>912</v>
      </c>
      <c r="H106" s="92">
        <v>11461</v>
      </c>
      <c r="I106" s="92" t="s">
        <v>389</v>
      </c>
      <c r="J106" s="92">
        <v>422</v>
      </c>
      <c r="K106" s="92" t="s">
        <v>393</v>
      </c>
      <c r="L106" s="93">
        <v>341000</v>
      </c>
      <c r="M106" s="93">
        <v>390503</v>
      </c>
      <c r="N106" s="93">
        <v>0</v>
      </c>
      <c r="O106" s="93">
        <v>390503</v>
      </c>
      <c r="P106" s="93">
        <v>247927.35</v>
      </c>
      <c r="Q106" s="93">
        <v>-142575.65</v>
      </c>
      <c r="R106" s="94">
        <v>0.63</v>
      </c>
      <c r="S106" s="93">
        <v>0</v>
      </c>
      <c r="T106" s="93">
        <v>0</v>
      </c>
      <c r="U106" s="94">
        <v>0</v>
      </c>
      <c r="V106" s="93">
        <v>0</v>
      </c>
      <c r="W106" s="93">
        <v>0</v>
      </c>
      <c r="X106" s="94">
        <v>0</v>
      </c>
      <c r="Y106" s="93">
        <v>0</v>
      </c>
      <c r="Z106" s="93">
        <v>0</v>
      </c>
      <c r="AA106" s="94">
        <v>0</v>
      </c>
      <c r="AB106" s="93">
        <v>0</v>
      </c>
      <c r="AC106" s="93">
        <v>0</v>
      </c>
      <c r="AD106" s="94">
        <v>0</v>
      </c>
      <c r="AE106" s="93">
        <v>0</v>
      </c>
      <c r="AF106" s="93">
        <v>0</v>
      </c>
      <c r="AG106" s="94">
        <v>0</v>
      </c>
      <c r="AH106" s="93">
        <v>0</v>
      </c>
      <c r="AI106" s="93">
        <v>0</v>
      </c>
      <c r="AJ106" s="94">
        <v>0</v>
      </c>
      <c r="AK106" s="93">
        <v>0</v>
      </c>
      <c r="AL106" s="93">
        <v>0</v>
      </c>
      <c r="AM106" s="94">
        <v>0</v>
      </c>
      <c r="AN106" s="93">
        <v>0</v>
      </c>
      <c r="AO106" s="93">
        <v>0</v>
      </c>
      <c r="AP106" s="94">
        <v>0</v>
      </c>
      <c r="AQ106" s="93">
        <v>0</v>
      </c>
      <c r="AR106" s="93">
        <v>0</v>
      </c>
      <c r="AS106" s="94">
        <v>0</v>
      </c>
      <c r="AT106" s="93">
        <v>0</v>
      </c>
      <c r="AU106" s="93">
        <v>0</v>
      </c>
      <c r="AV106" s="94">
        <v>0</v>
      </c>
      <c r="AW106" s="93">
        <v>0</v>
      </c>
      <c r="AX106" s="93">
        <v>0</v>
      </c>
      <c r="AY106" s="94">
        <v>0</v>
      </c>
      <c r="AZ106" s="93">
        <v>0</v>
      </c>
      <c r="BA106" s="93">
        <v>0</v>
      </c>
      <c r="BB106" s="94">
        <v>0</v>
      </c>
      <c r="BC106" s="93">
        <v>0</v>
      </c>
      <c r="BD106" s="93">
        <v>0</v>
      </c>
      <c r="BE106" s="94">
        <v>0</v>
      </c>
      <c r="BF106" s="93">
        <v>181253</v>
      </c>
      <c r="BG106" s="93">
        <v>181249.32</v>
      </c>
      <c r="BH106" s="94">
        <v>1</v>
      </c>
      <c r="BI106" s="93">
        <v>0</v>
      </c>
      <c r="BJ106" s="93">
        <v>0</v>
      </c>
      <c r="BK106" s="94">
        <v>0</v>
      </c>
      <c r="BL106" s="93">
        <v>98000</v>
      </c>
      <c r="BM106" s="93">
        <v>2952.75</v>
      </c>
      <c r="BN106" s="94">
        <v>0.03</v>
      </c>
      <c r="BO106" s="93">
        <v>0</v>
      </c>
      <c r="BP106" s="93">
        <v>0</v>
      </c>
      <c r="BQ106" s="94">
        <v>0</v>
      </c>
      <c r="BR106" s="93">
        <v>0</v>
      </c>
      <c r="BS106" s="93">
        <v>0</v>
      </c>
      <c r="BT106" s="94">
        <v>0</v>
      </c>
      <c r="BU106" s="93">
        <v>0</v>
      </c>
      <c r="BV106" s="93">
        <v>0</v>
      </c>
      <c r="BW106" s="94">
        <v>0</v>
      </c>
      <c r="BX106" s="93">
        <v>0</v>
      </c>
      <c r="BY106" s="93">
        <v>0</v>
      </c>
      <c r="BZ106" s="94">
        <v>0</v>
      </c>
      <c r="CA106" s="93">
        <v>0</v>
      </c>
      <c r="CB106" s="93">
        <v>0</v>
      </c>
      <c r="CC106" s="94">
        <v>0</v>
      </c>
      <c r="CD106" s="93">
        <v>6000</v>
      </c>
      <c r="CE106" s="93">
        <v>0</v>
      </c>
      <c r="CF106" s="94">
        <v>0</v>
      </c>
      <c r="CG106" s="93">
        <v>0</v>
      </c>
      <c r="CH106" s="93">
        <v>0</v>
      </c>
      <c r="CI106" s="94">
        <v>0</v>
      </c>
      <c r="CJ106" s="93">
        <v>0</v>
      </c>
      <c r="CK106" s="93">
        <v>0</v>
      </c>
      <c r="CL106" s="94">
        <v>0</v>
      </c>
      <c r="CM106" s="93">
        <v>105250</v>
      </c>
      <c r="CN106" s="93">
        <v>63725.279999999999</v>
      </c>
      <c r="CO106" s="94">
        <v>0.61</v>
      </c>
      <c r="CP106" s="93"/>
      <c r="CQ106" s="93"/>
      <c r="CR106" s="93"/>
      <c r="CS106" s="93"/>
      <c r="CT106" s="93"/>
      <c r="CU106" s="93"/>
      <c r="CV106" s="93"/>
      <c r="CW106" s="93"/>
      <c r="CX106" s="93"/>
      <c r="CY106" s="93"/>
      <c r="CZ106" s="93"/>
      <c r="DA106" s="93"/>
      <c r="DB106" s="93"/>
      <c r="DC106" s="93"/>
      <c r="DD106" s="93"/>
      <c r="DE106" s="93"/>
      <c r="DF106" s="93"/>
      <c r="DG106" s="93"/>
      <c r="DH106" s="93"/>
      <c r="DI106" s="93"/>
      <c r="DJ106" s="93"/>
      <c r="DK106" s="93"/>
      <c r="DL106" s="93"/>
      <c r="DM106" s="93"/>
      <c r="DN106" s="93"/>
      <c r="DO106" s="93"/>
      <c r="DP106" s="93"/>
      <c r="DQ106" s="93"/>
      <c r="DR106" s="93"/>
      <c r="DS106" s="93"/>
      <c r="DT106" s="93"/>
      <c r="DU106" s="93"/>
      <c r="DV106" s="93"/>
      <c r="DW106" s="93"/>
      <c r="DX106" s="93"/>
      <c r="DY106" s="93"/>
      <c r="DZ106" s="93"/>
      <c r="EA106" s="93"/>
      <c r="EB106" s="93"/>
      <c r="EC106" s="93"/>
      <c r="ED106" s="93"/>
      <c r="EE106" s="93"/>
      <c r="EF106" s="93"/>
      <c r="EG106" s="93"/>
      <c r="EH106" s="93"/>
      <c r="EI106" s="93"/>
      <c r="EJ106" s="93"/>
      <c r="EK106" s="93"/>
      <c r="EL106" s="93"/>
      <c r="EM106" s="93"/>
      <c r="EN106" s="93"/>
      <c r="EO106" s="93"/>
      <c r="EP106" s="93"/>
      <c r="EQ106" s="93"/>
      <c r="ER106" s="93"/>
      <c r="ES106" s="93"/>
      <c r="ET106" s="93"/>
      <c r="EU106" s="93"/>
      <c r="EV106" s="93"/>
      <c r="EW106" s="93"/>
      <c r="EX106" s="93"/>
      <c r="EY106" s="93"/>
      <c r="EZ106" s="93"/>
      <c r="FA106" s="93"/>
      <c r="FB106" s="93"/>
      <c r="FC106" s="93"/>
      <c r="FD106" s="93"/>
      <c r="FE106" s="93"/>
      <c r="FF106" s="93"/>
      <c r="FG106" s="93"/>
      <c r="FH106" s="93"/>
      <c r="FI106" s="93"/>
      <c r="FJ106" s="93"/>
      <c r="FK106" s="93"/>
      <c r="FL106" s="93"/>
      <c r="FM106" s="93"/>
      <c r="FN106" s="93"/>
      <c r="FO106" s="93"/>
      <c r="FP106" s="93"/>
      <c r="FQ106" s="93"/>
      <c r="FR106" s="93"/>
      <c r="FS106" s="93"/>
      <c r="FT106" s="93"/>
      <c r="FU106" s="93"/>
      <c r="FV106" s="93"/>
      <c r="FW106" s="93"/>
      <c r="FX106" s="93"/>
      <c r="FY106" s="93"/>
      <c r="FZ106" s="93"/>
      <c r="GA106" s="93"/>
      <c r="GB106" s="93"/>
      <c r="GC106" s="93"/>
      <c r="GD106" s="93"/>
      <c r="GE106" s="93"/>
      <c r="GF106" s="93"/>
      <c r="GG106" s="93"/>
      <c r="GH106" s="93"/>
      <c r="GI106" s="93"/>
      <c r="GJ106" s="93"/>
      <c r="GK106" s="93"/>
      <c r="GL106" s="93"/>
      <c r="GM106" s="93"/>
      <c r="GN106" s="93"/>
      <c r="GO106" s="93"/>
      <c r="GP106" s="93"/>
      <c r="GQ106" s="93"/>
      <c r="GR106" s="93"/>
      <c r="GS106" s="93"/>
      <c r="GT106" s="93"/>
      <c r="GU106" s="93"/>
      <c r="GV106" s="93"/>
      <c r="GW106" s="93"/>
      <c r="GX106" s="93"/>
      <c r="GY106" s="93"/>
      <c r="GZ106" s="93"/>
      <c r="HA106" s="93"/>
      <c r="HB106" s="93"/>
      <c r="HC106" s="93"/>
      <c r="HD106" s="93"/>
      <c r="HE106" s="93"/>
      <c r="HF106" s="93"/>
      <c r="HG106" s="93"/>
      <c r="HH106" s="93"/>
      <c r="HI106" s="93"/>
      <c r="HJ106" s="93"/>
      <c r="HK106" s="93"/>
      <c r="HL106" s="93"/>
      <c r="HM106" s="93"/>
      <c r="HN106" s="93"/>
      <c r="HO106" s="93"/>
      <c r="HP106" s="93"/>
      <c r="HQ106" s="93"/>
      <c r="HR106" s="93"/>
      <c r="HS106" s="93"/>
      <c r="HT106" s="93"/>
      <c r="HU106" s="93"/>
      <c r="HV106" s="93"/>
      <c r="HW106" s="93"/>
      <c r="HX106" s="93"/>
      <c r="HY106" s="93"/>
      <c r="HZ106" s="93"/>
      <c r="IA106" s="93"/>
      <c r="IB106" s="93"/>
      <c r="IC106" s="93"/>
      <c r="ID106" s="93"/>
      <c r="IE106" s="93"/>
      <c r="IF106" s="93"/>
      <c r="IG106" s="93"/>
      <c r="IH106" s="93"/>
      <c r="II106" s="93"/>
      <c r="IJ106" s="93"/>
      <c r="IK106" s="93"/>
      <c r="IL106" s="93"/>
      <c r="IM106" s="93"/>
      <c r="IN106" s="93"/>
      <c r="IO106" s="93"/>
      <c r="IP106" s="93"/>
      <c r="IQ106" s="93"/>
      <c r="IR106" s="93"/>
      <c r="IS106" s="93"/>
      <c r="IT106" s="93"/>
      <c r="IU106" s="93"/>
      <c r="IV106" s="93"/>
      <c r="IW106" s="93"/>
      <c r="IX106" s="93"/>
      <c r="IY106" s="93"/>
      <c r="IZ106" s="93"/>
      <c r="JA106" s="93"/>
      <c r="JB106" s="93"/>
      <c r="JC106" s="93"/>
      <c r="JD106" s="93"/>
      <c r="JE106" s="93"/>
      <c r="JF106" s="93"/>
      <c r="JG106" s="93"/>
      <c r="JH106" s="93"/>
      <c r="JI106" s="93"/>
      <c r="JJ106" s="93"/>
      <c r="JK106" s="93"/>
      <c r="JL106" s="93"/>
      <c r="JM106" s="93"/>
      <c r="JN106" s="93"/>
      <c r="JO106" s="93"/>
      <c r="JP106" s="93"/>
      <c r="JQ106" s="93"/>
      <c r="JR106" s="93"/>
      <c r="JS106" s="93"/>
      <c r="JT106" s="93"/>
      <c r="JU106" s="93"/>
      <c r="JV106" s="93"/>
      <c r="JW106" s="93"/>
      <c r="JX106" s="93"/>
      <c r="JY106" s="93"/>
      <c r="JZ106" s="93"/>
      <c r="KA106" s="93"/>
      <c r="KB106" s="93"/>
      <c r="KC106" s="93"/>
      <c r="KD106" s="93"/>
      <c r="KE106" s="93"/>
      <c r="KF106" s="93"/>
      <c r="KG106" s="93"/>
      <c r="KH106" s="93"/>
      <c r="KI106" s="93"/>
      <c r="KJ106" s="93"/>
      <c r="KK106" s="93"/>
      <c r="KL106" s="93"/>
      <c r="KM106" s="93"/>
      <c r="KN106" s="93"/>
      <c r="KO106" s="93"/>
      <c r="KP106" s="93"/>
      <c r="KQ106" s="93"/>
      <c r="KR106" s="93"/>
      <c r="KS106" s="93"/>
      <c r="KT106" s="93"/>
      <c r="KU106" s="93"/>
      <c r="KV106" s="93"/>
      <c r="KW106" s="93"/>
      <c r="KX106" s="93"/>
      <c r="KY106" s="93"/>
      <c r="KZ106" s="93"/>
      <c r="LA106" s="93"/>
      <c r="LB106" s="93"/>
      <c r="LC106" s="93"/>
      <c r="LD106" s="93"/>
      <c r="LE106" s="93"/>
      <c r="LF106" s="93"/>
      <c r="LG106" s="93"/>
      <c r="LH106" s="93"/>
      <c r="LI106" s="93"/>
      <c r="LJ106" s="93"/>
      <c r="LK106" s="93"/>
      <c r="LL106" s="93"/>
      <c r="LM106" s="93"/>
      <c r="LN106" s="93"/>
      <c r="LO106" s="93"/>
      <c r="LP106" s="93"/>
      <c r="LQ106" s="93"/>
      <c r="LR106" s="93"/>
      <c r="LS106" s="93"/>
      <c r="LT106" s="93"/>
      <c r="LU106" s="93"/>
      <c r="LV106" s="93"/>
      <c r="LW106" s="93"/>
      <c r="LX106" s="93"/>
      <c r="LY106" s="93"/>
      <c r="LZ106" s="93"/>
      <c r="MA106" s="93"/>
      <c r="MB106" s="93"/>
      <c r="MC106" s="93"/>
      <c r="MD106" s="93"/>
      <c r="ME106" s="93"/>
      <c r="MF106" s="93"/>
      <c r="MG106" s="93"/>
      <c r="MH106" s="93"/>
      <c r="MI106" s="93"/>
      <c r="MJ106" s="93"/>
      <c r="MK106" s="93"/>
      <c r="ML106" s="93"/>
      <c r="MM106" s="93"/>
      <c r="MN106" s="93"/>
      <c r="MO106" s="93"/>
      <c r="MP106" s="93"/>
      <c r="MQ106" s="93"/>
      <c r="MR106" s="93"/>
      <c r="MS106" s="93"/>
      <c r="MT106" s="93"/>
      <c r="MU106" s="93"/>
      <c r="MV106" s="93"/>
      <c r="MW106" s="93"/>
      <c r="MX106" s="93"/>
      <c r="MY106" s="93"/>
      <c r="MZ106" s="93"/>
      <c r="NA106" s="93"/>
      <c r="NB106" s="93"/>
      <c r="NC106" s="93"/>
      <c r="ND106" s="93"/>
      <c r="NE106" s="93"/>
      <c r="NF106" s="93"/>
      <c r="NG106" s="93"/>
      <c r="NH106" s="93"/>
      <c r="NI106" s="93"/>
      <c r="NJ106" s="93"/>
      <c r="NK106" s="93"/>
      <c r="NL106" s="93"/>
      <c r="NM106" s="93"/>
      <c r="NN106" s="93"/>
      <c r="NO106" s="93"/>
      <c r="NP106" s="93"/>
      <c r="NQ106" s="93"/>
      <c r="NR106" s="93"/>
      <c r="NS106" s="93"/>
      <c r="NT106" s="93"/>
      <c r="NU106" s="93"/>
      <c r="NV106" s="93"/>
      <c r="NW106" s="93"/>
      <c r="NX106" s="93"/>
      <c r="NY106" s="93"/>
      <c r="NZ106" s="93"/>
      <c r="OA106" s="93"/>
      <c r="OB106" s="93"/>
      <c r="OC106" s="93"/>
      <c r="OD106" s="93"/>
      <c r="OE106" s="93"/>
      <c r="OF106" s="93"/>
      <c r="OG106" s="93"/>
      <c r="OH106" s="93"/>
      <c r="OI106" s="93"/>
      <c r="OJ106" s="93"/>
      <c r="OK106" s="93"/>
      <c r="OL106" s="93"/>
      <c r="OM106" s="93"/>
      <c r="ON106" s="93"/>
      <c r="OO106" s="93"/>
      <c r="OP106" s="93"/>
      <c r="OQ106" s="93"/>
      <c r="OR106" s="93"/>
      <c r="OS106" s="93"/>
      <c r="OT106" s="93"/>
      <c r="OU106" s="93"/>
      <c r="OV106" s="93"/>
      <c r="OW106" s="93"/>
      <c r="OX106" s="93"/>
      <c r="OY106" s="93"/>
      <c r="OZ106" s="93"/>
      <c r="PA106" s="93"/>
      <c r="PB106" s="93"/>
      <c r="PC106" s="93"/>
      <c r="PD106" s="93"/>
      <c r="PE106" s="93"/>
      <c r="PF106" s="93"/>
      <c r="PG106" s="93"/>
      <c r="PH106" s="93"/>
      <c r="PI106" s="93"/>
      <c r="PJ106" s="93"/>
      <c r="PK106" s="93"/>
      <c r="PL106" s="93"/>
      <c r="PM106" s="93"/>
      <c r="PN106" s="93"/>
      <c r="PO106" s="93"/>
      <c r="PP106" s="93"/>
      <c r="PQ106" s="93"/>
      <c r="PR106" s="93"/>
      <c r="PS106" s="93"/>
      <c r="PT106" s="93"/>
      <c r="PU106" s="93"/>
      <c r="PV106" s="93"/>
      <c r="PW106" s="93"/>
      <c r="PX106" s="93"/>
      <c r="PY106" s="93"/>
      <c r="PZ106" s="93"/>
      <c r="QA106" s="93"/>
      <c r="QB106" s="93"/>
      <c r="QC106" s="93"/>
      <c r="QD106" s="93"/>
      <c r="QE106" s="93"/>
      <c r="QF106" s="93"/>
      <c r="QG106" s="93"/>
      <c r="QH106" s="93"/>
      <c r="QI106" s="93"/>
      <c r="QJ106" s="93"/>
      <c r="QK106" s="93"/>
      <c r="QL106" s="93"/>
      <c r="QM106" s="93"/>
      <c r="QN106" s="93"/>
      <c r="QO106" s="93"/>
      <c r="QP106" s="93"/>
      <c r="QQ106" s="93"/>
      <c r="QR106" s="93"/>
      <c r="QS106" s="93"/>
      <c r="QT106" s="93"/>
      <c r="QU106" s="93"/>
      <c r="QV106" s="93"/>
      <c r="QW106" s="93"/>
      <c r="QX106" s="93"/>
      <c r="QY106" s="93"/>
      <c r="QZ106" s="93"/>
      <c r="RA106" s="93"/>
      <c r="RB106" s="93"/>
      <c r="RC106" s="93"/>
      <c r="RD106" s="93"/>
      <c r="RE106" s="93"/>
      <c r="RF106" s="93"/>
      <c r="RG106" s="93"/>
      <c r="RH106" s="93"/>
      <c r="RI106" s="93"/>
      <c r="RJ106" s="93"/>
      <c r="RK106" s="93"/>
      <c r="RL106" s="93"/>
      <c r="RM106" s="93"/>
      <c r="RN106" s="93"/>
      <c r="RO106" s="93"/>
      <c r="RP106" s="93"/>
      <c r="RQ106" s="93"/>
      <c r="RR106" s="93"/>
      <c r="RS106" s="93"/>
      <c r="RT106" s="93"/>
      <c r="RU106" s="93"/>
      <c r="RV106" s="93"/>
      <c r="RW106" s="93"/>
      <c r="RX106" s="93"/>
      <c r="RY106" s="93"/>
      <c r="RZ106" s="93"/>
      <c r="SA106" s="93"/>
      <c r="SB106" s="93"/>
      <c r="SC106" s="93"/>
      <c r="SD106" s="93"/>
      <c r="SE106" s="93"/>
      <c r="SF106" s="93"/>
      <c r="SG106" s="93"/>
      <c r="SH106" s="93"/>
      <c r="SI106" s="93"/>
      <c r="SJ106" s="93"/>
      <c r="SK106" s="93"/>
      <c r="SL106" s="93"/>
      <c r="SM106" s="93"/>
      <c r="SN106" s="93"/>
      <c r="SO106" s="93"/>
      <c r="SP106" s="93"/>
      <c r="SQ106" s="93"/>
      <c r="SR106" s="93"/>
      <c r="SS106" s="93"/>
      <c r="ST106" s="93"/>
      <c r="SU106" s="93"/>
      <c r="SV106" s="93"/>
      <c r="SW106" s="93"/>
      <c r="SX106" s="93"/>
      <c r="SY106" s="93"/>
      <c r="SZ106" s="93"/>
      <c r="TA106" s="93"/>
      <c r="TB106" s="93"/>
      <c r="TC106" s="93"/>
      <c r="TD106" s="93"/>
      <c r="TE106" s="93"/>
      <c r="TF106" s="93"/>
      <c r="TG106" s="93"/>
      <c r="TH106" s="93"/>
      <c r="TI106" s="93"/>
      <c r="TJ106" s="93"/>
      <c r="TK106" s="93"/>
      <c r="TL106" s="93"/>
      <c r="TM106" s="93"/>
      <c r="TN106" s="93"/>
      <c r="TO106" s="93"/>
      <c r="TP106" s="93"/>
      <c r="TQ106" s="93"/>
      <c r="TR106" s="93"/>
      <c r="TS106" s="93"/>
      <c r="TT106" s="93"/>
      <c r="TU106" s="93"/>
      <c r="TV106" s="93"/>
      <c r="TW106" s="93"/>
      <c r="TX106" s="93"/>
      <c r="TY106" s="93"/>
      <c r="TZ106" s="93"/>
      <c r="UA106" s="93"/>
      <c r="UB106" s="93"/>
      <c r="UC106" s="93"/>
      <c r="UD106" s="93"/>
      <c r="UE106" s="93"/>
      <c r="UF106" s="93"/>
      <c r="UG106" s="93"/>
      <c r="UH106" s="93"/>
      <c r="UI106" s="93"/>
      <c r="UJ106" s="93"/>
      <c r="UK106" s="93"/>
      <c r="UL106" s="93"/>
      <c r="UM106" s="93"/>
      <c r="UN106" s="93"/>
      <c r="UO106" s="93"/>
      <c r="UP106" s="93"/>
      <c r="UQ106" s="93"/>
      <c r="UR106" s="93"/>
      <c r="US106" s="93"/>
      <c r="UT106" s="93"/>
      <c r="UU106" s="93"/>
      <c r="UV106" s="93"/>
      <c r="UW106" s="93"/>
      <c r="UX106" s="93"/>
      <c r="UY106" s="93"/>
      <c r="UZ106" s="93"/>
      <c r="VA106" s="93"/>
      <c r="VB106" s="93"/>
      <c r="VC106" s="93"/>
      <c r="VD106" s="93"/>
      <c r="VE106" s="93"/>
      <c r="VF106" s="93"/>
      <c r="VG106" s="93"/>
      <c r="VH106" s="93"/>
      <c r="VI106" s="93"/>
      <c r="VJ106" s="93"/>
      <c r="VK106" s="93"/>
      <c r="VL106" s="93"/>
      <c r="VM106" s="93"/>
      <c r="VN106" s="93"/>
      <c r="VO106" s="93"/>
      <c r="VP106" s="93"/>
      <c r="VQ106" s="93"/>
      <c r="VR106" s="93"/>
      <c r="VS106" s="93"/>
      <c r="VT106" s="93"/>
      <c r="VU106" s="93"/>
      <c r="VV106" s="93"/>
      <c r="VW106" s="93"/>
      <c r="VX106" s="93"/>
      <c r="VY106" s="93"/>
      <c r="VZ106" s="93"/>
      <c r="WA106" s="93"/>
      <c r="WB106" s="93"/>
      <c r="WC106" s="93"/>
      <c r="WD106" s="93"/>
      <c r="WE106" s="93"/>
      <c r="WF106" s="93"/>
      <c r="WG106" s="93"/>
      <c r="WH106" s="93"/>
      <c r="WI106" s="93"/>
      <c r="WJ106" s="93"/>
      <c r="WK106" s="93"/>
      <c r="WL106" s="93"/>
      <c r="WM106" s="93"/>
      <c r="WN106" s="93"/>
      <c r="WO106" s="93"/>
      <c r="WP106" s="93"/>
      <c r="WQ106" s="93"/>
      <c r="WR106" s="93"/>
      <c r="WS106" s="93"/>
      <c r="WT106" s="93"/>
      <c r="WU106" s="93"/>
      <c r="WV106" s="93"/>
      <c r="WW106" s="93"/>
      <c r="WX106" s="93"/>
      <c r="WY106" s="93"/>
      <c r="WZ106" s="93"/>
      <c r="XA106" s="93"/>
      <c r="XB106" s="93"/>
      <c r="XC106" s="93"/>
      <c r="XD106" s="93"/>
      <c r="XE106" s="93"/>
      <c r="XF106" s="93"/>
      <c r="XG106" s="93"/>
      <c r="XH106" s="93"/>
      <c r="XI106" s="93"/>
      <c r="XJ106" s="93"/>
      <c r="XK106" s="93"/>
      <c r="XL106" s="93"/>
      <c r="XM106" s="93"/>
      <c r="XN106" s="93"/>
      <c r="XO106" s="93"/>
      <c r="XP106" s="93"/>
      <c r="XQ106" s="93"/>
      <c r="XR106" s="93"/>
      <c r="XS106" s="93"/>
      <c r="XT106" s="93"/>
      <c r="XU106" s="93"/>
      <c r="XV106" s="93"/>
      <c r="XW106" s="93"/>
      <c r="XX106" s="93"/>
      <c r="XY106" s="93"/>
      <c r="XZ106" s="93"/>
      <c r="YA106" s="93"/>
      <c r="YB106" s="93"/>
      <c r="YC106" s="93"/>
      <c r="YD106" s="93"/>
      <c r="YE106" s="93"/>
      <c r="YF106" s="93"/>
      <c r="YG106" s="93"/>
      <c r="YH106" s="93"/>
      <c r="YI106" s="93"/>
      <c r="YJ106" s="93"/>
      <c r="YK106" s="93"/>
      <c r="YL106" s="93"/>
      <c r="YM106" s="93"/>
      <c r="YN106" s="93"/>
      <c r="YO106" s="93"/>
      <c r="YP106" s="93"/>
      <c r="YQ106" s="93"/>
      <c r="YR106" s="93"/>
      <c r="YS106" s="93"/>
      <c r="YT106" s="93"/>
      <c r="YU106" s="93"/>
      <c r="YV106" s="93"/>
      <c r="YW106" s="93"/>
      <c r="YX106" s="93"/>
      <c r="YY106" s="93"/>
      <c r="YZ106" s="93"/>
      <c r="ZA106" s="93"/>
      <c r="ZB106" s="93"/>
      <c r="ZC106" s="93"/>
      <c r="ZD106" s="93"/>
      <c r="ZE106" s="93"/>
      <c r="ZF106" s="93"/>
      <c r="ZG106" s="93"/>
      <c r="ZH106" s="93"/>
      <c r="ZI106" s="93"/>
      <c r="ZJ106" s="93"/>
      <c r="ZK106" s="93"/>
      <c r="ZL106" s="93"/>
      <c r="ZM106" s="93"/>
      <c r="ZN106" s="93"/>
      <c r="ZO106" s="93"/>
      <c r="ZP106" s="93"/>
      <c r="ZQ106" s="93"/>
      <c r="ZR106" s="93"/>
      <c r="ZS106" s="93"/>
      <c r="ZT106" s="93"/>
      <c r="ZU106" s="93"/>
      <c r="ZV106" s="93"/>
      <c r="ZW106" s="93"/>
      <c r="ZX106" s="93"/>
      <c r="ZY106" s="93"/>
      <c r="ZZ106" s="93"/>
    </row>
    <row r="107" spans="1:702" ht="15.95" hidden="1" customHeight="1" x14ac:dyDescent="0.25">
      <c r="A107" s="92">
        <v>75575</v>
      </c>
      <c r="B107" s="92" t="s">
        <v>388</v>
      </c>
      <c r="C107" s="121" t="s">
        <v>373</v>
      </c>
      <c r="D107" s="92">
        <v>7</v>
      </c>
      <c r="E107" s="92">
        <v>3</v>
      </c>
      <c r="F107" s="92" t="s">
        <v>341</v>
      </c>
      <c r="G107" s="92">
        <v>912</v>
      </c>
      <c r="H107" s="92">
        <v>11461</v>
      </c>
      <c r="I107" s="92" t="s">
        <v>389</v>
      </c>
      <c r="J107" s="92">
        <v>424</v>
      </c>
      <c r="K107" s="92" t="s">
        <v>394</v>
      </c>
      <c r="L107" s="93">
        <v>14500</v>
      </c>
      <c r="M107" s="93">
        <v>17975</v>
      </c>
      <c r="N107" s="93">
        <v>0</v>
      </c>
      <c r="O107" s="93">
        <v>17975</v>
      </c>
      <c r="P107" s="93">
        <v>10231.379999999999</v>
      </c>
      <c r="Q107" s="93">
        <v>-7743.6200000000008</v>
      </c>
      <c r="R107" s="94">
        <v>0.56999999999999995</v>
      </c>
      <c r="S107" s="93">
        <v>0</v>
      </c>
      <c r="T107" s="93">
        <v>0</v>
      </c>
      <c r="U107" s="94">
        <v>0</v>
      </c>
      <c r="V107" s="93">
        <v>0</v>
      </c>
      <c r="W107" s="93">
        <v>0</v>
      </c>
      <c r="X107" s="94">
        <v>0</v>
      </c>
      <c r="Y107" s="93">
        <v>0</v>
      </c>
      <c r="Z107" s="93">
        <v>0</v>
      </c>
      <c r="AA107" s="94">
        <v>0</v>
      </c>
      <c r="AB107" s="93">
        <v>0</v>
      </c>
      <c r="AC107" s="93">
        <v>0</v>
      </c>
      <c r="AD107" s="94">
        <v>0</v>
      </c>
      <c r="AE107" s="93">
        <v>0</v>
      </c>
      <c r="AF107" s="93">
        <v>0</v>
      </c>
      <c r="AG107" s="94">
        <v>0</v>
      </c>
      <c r="AH107" s="93">
        <v>0</v>
      </c>
      <c r="AI107" s="93">
        <v>0</v>
      </c>
      <c r="AJ107" s="94">
        <v>0</v>
      </c>
      <c r="AK107" s="93">
        <v>0</v>
      </c>
      <c r="AL107" s="93">
        <v>0</v>
      </c>
      <c r="AM107" s="94">
        <v>0</v>
      </c>
      <c r="AN107" s="93">
        <v>0</v>
      </c>
      <c r="AO107" s="93">
        <v>0</v>
      </c>
      <c r="AP107" s="94">
        <v>0</v>
      </c>
      <c r="AQ107" s="93">
        <v>0</v>
      </c>
      <c r="AR107" s="93">
        <v>0</v>
      </c>
      <c r="AS107" s="94">
        <v>0</v>
      </c>
      <c r="AT107" s="93">
        <v>0</v>
      </c>
      <c r="AU107" s="93">
        <v>0</v>
      </c>
      <c r="AV107" s="94">
        <v>0</v>
      </c>
      <c r="AW107" s="93">
        <v>0</v>
      </c>
      <c r="AX107" s="93">
        <v>0</v>
      </c>
      <c r="AY107" s="94">
        <v>0</v>
      </c>
      <c r="AZ107" s="93">
        <v>0</v>
      </c>
      <c r="BA107" s="93">
        <v>0</v>
      </c>
      <c r="BB107" s="94">
        <v>0</v>
      </c>
      <c r="BC107" s="93">
        <v>0</v>
      </c>
      <c r="BD107" s="93">
        <v>0</v>
      </c>
      <c r="BE107" s="94">
        <v>0</v>
      </c>
      <c r="BF107" s="93">
        <v>5000</v>
      </c>
      <c r="BG107" s="93">
        <v>5000</v>
      </c>
      <c r="BH107" s="94">
        <v>1</v>
      </c>
      <c r="BI107" s="93">
        <v>0</v>
      </c>
      <c r="BJ107" s="93">
        <v>0</v>
      </c>
      <c r="BK107" s="94">
        <v>0</v>
      </c>
      <c r="BL107" s="93">
        <v>4500</v>
      </c>
      <c r="BM107" s="93">
        <v>1991.38</v>
      </c>
      <c r="BN107" s="94">
        <v>0.44</v>
      </c>
      <c r="BO107" s="93">
        <v>0</v>
      </c>
      <c r="BP107" s="93">
        <v>0</v>
      </c>
      <c r="BQ107" s="94">
        <v>0</v>
      </c>
      <c r="BR107" s="93">
        <v>0</v>
      </c>
      <c r="BS107" s="93">
        <v>0</v>
      </c>
      <c r="BT107" s="94">
        <v>0</v>
      </c>
      <c r="BU107" s="93">
        <v>3000</v>
      </c>
      <c r="BV107" s="93">
        <v>3000</v>
      </c>
      <c r="BW107" s="94">
        <v>1</v>
      </c>
      <c r="BX107" s="93">
        <v>0</v>
      </c>
      <c r="BY107" s="93">
        <v>0</v>
      </c>
      <c r="BZ107" s="94">
        <v>0</v>
      </c>
      <c r="CA107" s="93">
        <v>0</v>
      </c>
      <c r="CB107" s="93">
        <v>0</v>
      </c>
      <c r="CC107" s="94">
        <v>0</v>
      </c>
      <c r="CD107" s="93">
        <v>2000</v>
      </c>
      <c r="CE107" s="93">
        <v>240</v>
      </c>
      <c r="CF107" s="94">
        <v>0.12</v>
      </c>
      <c r="CG107" s="93">
        <v>0</v>
      </c>
      <c r="CH107" s="93">
        <v>0</v>
      </c>
      <c r="CI107" s="94">
        <v>0</v>
      </c>
      <c r="CJ107" s="93">
        <v>0</v>
      </c>
      <c r="CK107" s="93">
        <v>0</v>
      </c>
      <c r="CL107" s="94">
        <v>0</v>
      </c>
      <c r="CM107" s="93">
        <v>3475</v>
      </c>
      <c r="CN107" s="93">
        <v>0</v>
      </c>
      <c r="CO107" s="94">
        <v>0</v>
      </c>
      <c r="CP107" s="93"/>
      <c r="CQ107" s="93"/>
      <c r="CR107" s="93"/>
      <c r="CS107" s="93"/>
      <c r="CT107" s="93"/>
      <c r="CU107" s="93"/>
      <c r="CV107" s="93"/>
      <c r="CW107" s="93"/>
      <c r="CX107" s="93"/>
      <c r="CY107" s="93"/>
      <c r="CZ107" s="93"/>
      <c r="DA107" s="93"/>
      <c r="DB107" s="93"/>
      <c r="DC107" s="93"/>
      <c r="DD107" s="93"/>
      <c r="DE107" s="93"/>
      <c r="DF107" s="93"/>
      <c r="DG107" s="93"/>
      <c r="DH107" s="93"/>
      <c r="DI107" s="93"/>
      <c r="DJ107" s="93"/>
      <c r="DK107" s="93"/>
      <c r="DL107" s="93"/>
      <c r="DM107" s="93"/>
      <c r="DN107" s="93"/>
      <c r="DO107" s="93"/>
      <c r="DP107" s="93"/>
      <c r="DQ107" s="93"/>
      <c r="DR107" s="93"/>
      <c r="DS107" s="93"/>
      <c r="DT107" s="93"/>
      <c r="DU107" s="93"/>
      <c r="DV107" s="93"/>
      <c r="DW107" s="93"/>
      <c r="DX107" s="93"/>
      <c r="DY107" s="93"/>
      <c r="DZ107" s="93"/>
      <c r="EA107" s="93"/>
      <c r="EB107" s="93"/>
      <c r="EC107" s="93"/>
      <c r="ED107" s="93"/>
      <c r="EE107" s="93"/>
      <c r="EF107" s="93"/>
      <c r="EG107" s="93"/>
      <c r="EH107" s="93"/>
      <c r="EI107" s="93"/>
      <c r="EJ107" s="93"/>
      <c r="EK107" s="93"/>
      <c r="EL107" s="93"/>
      <c r="EM107" s="93"/>
      <c r="EN107" s="93"/>
      <c r="EO107" s="93"/>
      <c r="EP107" s="93"/>
      <c r="EQ107" s="93"/>
      <c r="ER107" s="93"/>
      <c r="ES107" s="93"/>
      <c r="ET107" s="93"/>
      <c r="EU107" s="93"/>
      <c r="EV107" s="93"/>
      <c r="EW107" s="93"/>
      <c r="EX107" s="93"/>
      <c r="EY107" s="93"/>
      <c r="EZ107" s="93"/>
      <c r="FA107" s="93"/>
      <c r="FB107" s="93"/>
      <c r="FC107" s="93"/>
      <c r="FD107" s="93"/>
      <c r="FE107" s="93"/>
      <c r="FF107" s="93"/>
      <c r="FG107" s="93"/>
      <c r="FH107" s="93"/>
      <c r="FI107" s="93"/>
      <c r="FJ107" s="93"/>
      <c r="FK107" s="93"/>
      <c r="FL107" s="93"/>
      <c r="FM107" s="93"/>
      <c r="FN107" s="93"/>
      <c r="FO107" s="93"/>
      <c r="FP107" s="93"/>
      <c r="FQ107" s="93"/>
      <c r="FR107" s="93"/>
      <c r="FS107" s="93"/>
      <c r="FT107" s="93"/>
      <c r="FU107" s="93"/>
      <c r="FV107" s="93"/>
      <c r="FW107" s="93"/>
      <c r="FX107" s="93"/>
      <c r="FY107" s="93"/>
      <c r="FZ107" s="93"/>
      <c r="GA107" s="93"/>
      <c r="GB107" s="93"/>
      <c r="GC107" s="93"/>
      <c r="GD107" s="93"/>
      <c r="GE107" s="93"/>
      <c r="GF107" s="93"/>
      <c r="GG107" s="93"/>
      <c r="GH107" s="93"/>
      <c r="GI107" s="93"/>
      <c r="GJ107" s="93"/>
      <c r="GK107" s="93"/>
      <c r="GL107" s="93"/>
      <c r="GM107" s="93"/>
      <c r="GN107" s="93"/>
      <c r="GO107" s="93"/>
      <c r="GP107" s="93"/>
      <c r="GQ107" s="93"/>
      <c r="GR107" s="93"/>
      <c r="GS107" s="93"/>
      <c r="GT107" s="93"/>
      <c r="GU107" s="93"/>
      <c r="GV107" s="93"/>
      <c r="GW107" s="93"/>
      <c r="GX107" s="93"/>
      <c r="GY107" s="93"/>
      <c r="GZ107" s="93"/>
      <c r="HA107" s="93"/>
      <c r="HB107" s="93"/>
      <c r="HC107" s="93"/>
      <c r="HD107" s="93"/>
      <c r="HE107" s="93"/>
      <c r="HF107" s="93"/>
      <c r="HG107" s="93"/>
      <c r="HH107" s="93"/>
      <c r="HI107" s="93"/>
      <c r="HJ107" s="93"/>
      <c r="HK107" s="93"/>
      <c r="HL107" s="93"/>
      <c r="HM107" s="93"/>
      <c r="HN107" s="93"/>
      <c r="HO107" s="93"/>
      <c r="HP107" s="93"/>
      <c r="HQ107" s="93"/>
      <c r="HR107" s="93"/>
      <c r="HS107" s="93"/>
      <c r="HT107" s="93"/>
      <c r="HU107" s="93"/>
      <c r="HV107" s="93"/>
      <c r="HW107" s="93"/>
      <c r="HX107" s="93"/>
      <c r="HY107" s="93"/>
      <c r="HZ107" s="93"/>
      <c r="IA107" s="93"/>
      <c r="IB107" s="93"/>
      <c r="IC107" s="93"/>
      <c r="ID107" s="93"/>
      <c r="IE107" s="93"/>
      <c r="IF107" s="93"/>
      <c r="IG107" s="93"/>
      <c r="IH107" s="93"/>
      <c r="II107" s="93"/>
      <c r="IJ107" s="93"/>
      <c r="IK107" s="93"/>
      <c r="IL107" s="93"/>
      <c r="IM107" s="93"/>
      <c r="IN107" s="93"/>
      <c r="IO107" s="93"/>
      <c r="IP107" s="93"/>
      <c r="IQ107" s="93"/>
      <c r="IR107" s="93"/>
      <c r="IS107" s="93"/>
      <c r="IT107" s="93"/>
      <c r="IU107" s="93"/>
      <c r="IV107" s="93"/>
      <c r="IW107" s="93"/>
      <c r="IX107" s="93"/>
      <c r="IY107" s="93"/>
      <c r="IZ107" s="93"/>
      <c r="JA107" s="93"/>
      <c r="JB107" s="93"/>
      <c r="JC107" s="93"/>
      <c r="JD107" s="93"/>
      <c r="JE107" s="93"/>
      <c r="JF107" s="93"/>
      <c r="JG107" s="93"/>
      <c r="JH107" s="93"/>
      <c r="JI107" s="93"/>
      <c r="JJ107" s="93"/>
      <c r="JK107" s="93"/>
      <c r="JL107" s="93"/>
      <c r="JM107" s="93"/>
      <c r="JN107" s="93"/>
      <c r="JO107" s="93"/>
      <c r="JP107" s="93"/>
      <c r="JQ107" s="93"/>
      <c r="JR107" s="93"/>
      <c r="JS107" s="93"/>
      <c r="JT107" s="93"/>
      <c r="JU107" s="93"/>
      <c r="JV107" s="93"/>
      <c r="JW107" s="93"/>
      <c r="JX107" s="93"/>
      <c r="JY107" s="93"/>
      <c r="JZ107" s="93"/>
      <c r="KA107" s="93"/>
      <c r="KB107" s="93"/>
      <c r="KC107" s="93"/>
      <c r="KD107" s="93"/>
      <c r="KE107" s="93"/>
      <c r="KF107" s="93"/>
      <c r="KG107" s="93"/>
      <c r="KH107" s="93"/>
      <c r="KI107" s="93"/>
      <c r="KJ107" s="93"/>
      <c r="KK107" s="93"/>
      <c r="KL107" s="93"/>
      <c r="KM107" s="93"/>
      <c r="KN107" s="93"/>
      <c r="KO107" s="93"/>
      <c r="KP107" s="93"/>
      <c r="KQ107" s="93"/>
      <c r="KR107" s="93"/>
      <c r="KS107" s="93"/>
      <c r="KT107" s="93"/>
      <c r="KU107" s="93"/>
      <c r="KV107" s="93"/>
      <c r="KW107" s="93"/>
      <c r="KX107" s="93"/>
      <c r="KY107" s="93"/>
      <c r="KZ107" s="93"/>
      <c r="LA107" s="93"/>
      <c r="LB107" s="93"/>
      <c r="LC107" s="93"/>
      <c r="LD107" s="93"/>
      <c r="LE107" s="93"/>
      <c r="LF107" s="93"/>
      <c r="LG107" s="93"/>
      <c r="LH107" s="93"/>
      <c r="LI107" s="93"/>
      <c r="LJ107" s="93"/>
      <c r="LK107" s="93"/>
      <c r="LL107" s="93"/>
      <c r="LM107" s="93"/>
      <c r="LN107" s="93"/>
      <c r="LO107" s="93"/>
      <c r="LP107" s="93"/>
      <c r="LQ107" s="93"/>
      <c r="LR107" s="93"/>
      <c r="LS107" s="93"/>
      <c r="LT107" s="93"/>
      <c r="LU107" s="93"/>
      <c r="LV107" s="93"/>
      <c r="LW107" s="93"/>
      <c r="LX107" s="93"/>
      <c r="LY107" s="93"/>
      <c r="LZ107" s="93"/>
      <c r="MA107" s="93"/>
      <c r="MB107" s="93"/>
      <c r="MC107" s="93"/>
      <c r="MD107" s="93"/>
      <c r="ME107" s="93"/>
      <c r="MF107" s="93"/>
      <c r="MG107" s="93"/>
      <c r="MH107" s="93"/>
      <c r="MI107" s="93"/>
      <c r="MJ107" s="93"/>
      <c r="MK107" s="93"/>
      <c r="ML107" s="93"/>
      <c r="MM107" s="93"/>
      <c r="MN107" s="93"/>
      <c r="MO107" s="93"/>
      <c r="MP107" s="93"/>
      <c r="MQ107" s="93"/>
      <c r="MR107" s="93"/>
      <c r="MS107" s="93"/>
      <c r="MT107" s="93"/>
      <c r="MU107" s="93"/>
      <c r="MV107" s="93"/>
      <c r="MW107" s="93"/>
      <c r="MX107" s="93"/>
      <c r="MY107" s="93"/>
      <c r="MZ107" s="93"/>
      <c r="NA107" s="93"/>
      <c r="NB107" s="93"/>
      <c r="NC107" s="93"/>
      <c r="ND107" s="93"/>
      <c r="NE107" s="93"/>
      <c r="NF107" s="93"/>
      <c r="NG107" s="93"/>
      <c r="NH107" s="93"/>
      <c r="NI107" s="93"/>
      <c r="NJ107" s="93"/>
      <c r="NK107" s="93"/>
      <c r="NL107" s="93"/>
      <c r="NM107" s="93"/>
      <c r="NN107" s="93"/>
      <c r="NO107" s="93"/>
      <c r="NP107" s="93"/>
      <c r="NQ107" s="93"/>
      <c r="NR107" s="93"/>
      <c r="NS107" s="93"/>
      <c r="NT107" s="93"/>
      <c r="NU107" s="93"/>
      <c r="NV107" s="93"/>
      <c r="NW107" s="93"/>
      <c r="NX107" s="93"/>
      <c r="NY107" s="93"/>
      <c r="NZ107" s="93"/>
      <c r="OA107" s="93"/>
      <c r="OB107" s="93"/>
      <c r="OC107" s="93"/>
      <c r="OD107" s="93"/>
      <c r="OE107" s="93"/>
      <c r="OF107" s="93"/>
      <c r="OG107" s="93"/>
      <c r="OH107" s="93"/>
      <c r="OI107" s="93"/>
      <c r="OJ107" s="93"/>
      <c r="OK107" s="93"/>
      <c r="OL107" s="93"/>
      <c r="OM107" s="93"/>
      <c r="ON107" s="93"/>
      <c r="OO107" s="93"/>
      <c r="OP107" s="93"/>
      <c r="OQ107" s="93"/>
      <c r="OR107" s="93"/>
      <c r="OS107" s="93"/>
      <c r="OT107" s="93"/>
      <c r="OU107" s="93"/>
      <c r="OV107" s="93"/>
      <c r="OW107" s="93"/>
      <c r="OX107" s="93"/>
      <c r="OY107" s="93"/>
      <c r="OZ107" s="93"/>
      <c r="PA107" s="93"/>
      <c r="PB107" s="93"/>
      <c r="PC107" s="93"/>
      <c r="PD107" s="93"/>
      <c r="PE107" s="93"/>
      <c r="PF107" s="93"/>
      <c r="PG107" s="93"/>
      <c r="PH107" s="93"/>
      <c r="PI107" s="93"/>
      <c r="PJ107" s="93"/>
      <c r="PK107" s="93"/>
      <c r="PL107" s="93"/>
      <c r="PM107" s="93"/>
      <c r="PN107" s="93"/>
      <c r="PO107" s="93"/>
      <c r="PP107" s="93"/>
      <c r="PQ107" s="93"/>
      <c r="PR107" s="93"/>
      <c r="PS107" s="93"/>
      <c r="PT107" s="93"/>
      <c r="PU107" s="93"/>
      <c r="PV107" s="93"/>
      <c r="PW107" s="93"/>
      <c r="PX107" s="93"/>
      <c r="PY107" s="93"/>
      <c r="PZ107" s="93"/>
      <c r="QA107" s="93"/>
      <c r="QB107" s="93"/>
      <c r="QC107" s="93"/>
      <c r="QD107" s="93"/>
      <c r="QE107" s="93"/>
      <c r="QF107" s="93"/>
      <c r="QG107" s="93"/>
      <c r="QH107" s="93"/>
      <c r="QI107" s="93"/>
      <c r="QJ107" s="93"/>
      <c r="QK107" s="93"/>
      <c r="QL107" s="93"/>
      <c r="QM107" s="93"/>
      <c r="QN107" s="93"/>
      <c r="QO107" s="93"/>
      <c r="QP107" s="93"/>
      <c r="QQ107" s="93"/>
      <c r="QR107" s="93"/>
      <c r="QS107" s="93"/>
      <c r="QT107" s="93"/>
      <c r="QU107" s="93"/>
      <c r="QV107" s="93"/>
      <c r="QW107" s="93"/>
      <c r="QX107" s="93"/>
      <c r="QY107" s="93"/>
      <c r="QZ107" s="93"/>
      <c r="RA107" s="93"/>
      <c r="RB107" s="93"/>
      <c r="RC107" s="93"/>
      <c r="RD107" s="93"/>
      <c r="RE107" s="93"/>
      <c r="RF107" s="93"/>
      <c r="RG107" s="93"/>
      <c r="RH107" s="93"/>
      <c r="RI107" s="93"/>
      <c r="RJ107" s="93"/>
      <c r="RK107" s="93"/>
      <c r="RL107" s="93"/>
      <c r="RM107" s="93"/>
      <c r="RN107" s="93"/>
      <c r="RO107" s="93"/>
      <c r="RP107" s="93"/>
      <c r="RQ107" s="93"/>
      <c r="RR107" s="93"/>
      <c r="RS107" s="93"/>
      <c r="RT107" s="93"/>
      <c r="RU107" s="93"/>
      <c r="RV107" s="93"/>
      <c r="RW107" s="93"/>
      <c r="RX107" s="93"/>
      <c r="RY107" s="93"/>
      <c r="RZ107" s="93"/>
      <c r="SA107" s="93"/>
      <c r="SB107" s="93"/>
      <c r="SC107" s="93"/>
      <c r="SD107" s="93"/>
      <c r="SE107" s="93"/>
      <c r="SF107" s="93"/>
      <c r="SG107" s="93"/>
      <c r="SH107" s="93"/>
      <c r="SI107" s="93"/>
      <c r="SJ107" s="93"/>
      <c r="SK107" s="93"/>
      <c r="SL107" s="93"/>
      <c r="SM107" s="93"/>
      <c r="SN107" s="93"/>
      <c r="SO107" s="93"/>
      <c r="SP107" s="93"/>
      <c r="SQ107" s="93"/>
      <c r="SR107" s="93"/>
      <c r="SS107" s="93"/>
      <c r="ST107" s="93"/>
      <c r="SU107" s="93"/>
      <c r="SV107" s="93"/>
      <c r="SW107" s="93"/>
      <c r="SX107" s="93"/>
      <c r="SY107" s="93"/>
      <c r="SZ107" s="93"/>
      <c r="TA107" s="93"/>
      <c r="TB107" s="93"/>
      <c r="TC107" s="93"/>
      <c r="TD107" s="93"/>
      <c r="TE107" s="93"/>
      <c r="TF107" s="93"/>
      <c r="TG107" s="93"/>
      <c r="TH107" s="93"/>
      <c r="TI107" s="93"/>
      <c r="TJ107" s="93"/>
      <c r="TK107" s="93"/>
      <c r="TL107" s="93"/>
      <c r="TM107" s="93"/>
      <c r="TN107" s="93"/>
      <c r="TO107" s="93"/>
      <c r="TP107" s="93"/>
      <c r="TQ107" s="93"/>
      <c r="TR107" s="93"/>
      <c r="TS107" s="93"/>
      <c r="TT107" s="93"/>
      <c r="TU107" s="93"/>
      <c r="TV107" s="93"/>
      <c r="TW107" s="93"/>
      <c r="TX107" s="93"/>
      <c r="TY107" s="93"/>
      <c r="TZ107" s="93"/>
      <c r="UA107" s="93"/>
      <c r="UB107" s="93"/>
      <c r="UC107" s="93"/>
      <c r="UD107" s="93"/>
      <c r="UE107" s="93"/>
      <c r="UF107" s="93"/>
      <c r="UG107" s="93"/>
      <c r="UH107" s="93"/>
      <c r="UI107" s="93"/>
      <c r="UJ107" s="93"/>
      <c r="UK107" s="93"/>
      <c r="UL107" s="93"/>
      <c r="UM107" s="93"/>
      <c r="UN107" s="93"/>
      <c r="UO107" s="93"/>
      <c r="UP107" s="93"/>
      <c r="UQ107" s="93"/>
      <c r="UR107" s="93"/>
      <c r="US107" s="93"/>
      <c r="UT107" s="93"/>
      <c r="UU107" s="93"/>
      <c r="UV107" s="93"/>
      <c r="UW107" s="93"/>
      <c r="UX107" s="93"/>
      <c r="UY107" s="93"/>
      <c r="UZ107" s="93"/>
      <c r="VA107" s="93"/>
      <c r="VB107" s="93"/>
      <c r="VC107" s="93"/>
      <c r="VD107" s="93"/>
      <c r="VE107" s="93"/>
      <c r="VF107" s="93"/>
      <c r="VG107" s="93"/>
      <c r="VH107" s="93"/>
      <c r="VI107" s="93"/>
      <c r="VJ107" s="93"/>
      <c r="VK107" s="93"/>
      <c r="VL107" s="93"/>
      <c r="VM107" s="93"/>
      <c r="VN107" s="93"/>
      <c r="VO107" s="93"/>
      <c r="VP107" s="93"/>
      <c r="VQ107" s="93"/>
      <c r="VR107" s="93"/>
      <c r="VS107" s="93"/>
      <c r="VT107" s="93"/>
      <c r="VU107" s="93"/>
      <c r="VV107" s="93"/>
      <c r="VW107" s="93"/>
      <c r="VX107" s="93"/>
      <c r="VY107" s="93"/>
      <c r="VZ107" s="93"/>
      <c r="WA107" s="93"/>
      <c r="WB107" s="93"/>
      <c r="WC107" s="93"/>
      <c r="WD107" s="93"/>
      <c r="WE107" s="93"/>
      <c r="WF107" s="93"/>
      <c r="WG107" s="93"/>
      <c r="WH107" s="93"/>
      <c r="WI107" s="93"/>
      <c r="WJ107" s="93"/>
      <c r="WK107" s="93"/>
      <c r="WL107" s="93"/>
      <c r="WM107" s="93"/>
      <c r="WN107" s="93"/>
      <c r="WO107" s="93"/>
      <c r="WP107" s="93"/>
      <c r="WQ107" s="93"/>
      <c r="WR107" s="93"/>
      <c r="WS107" s="93"/>
      <c r="WT107" s="93"/>
      <c r="WU107" s="93"/>
      <c r="WV107" s="93"/>
      <c r="WW107" s="93"/>
      <c r="WX107" s="93"/>
      <c r="WY107" s="93"/>
      <c r="WZ107" s="93"/>
      <c r="XA107" s="93"/>
      <c r="XB107" s="93"/>
      <c r="XC107" s="93"/>
      <c r="XD107" s="93"/>
      <c r="XE107" s="93"/>
      <c r="XF107" s="93"/>
      <c r="XG107" s="93"/>
      <c r="XH107" s="93"/>
      <c r="XI107" s="93"/>
      <c r="XJ107" s="93"/>
      <c r="XK107" s="93"/>
      <c r="XL107" s="93"/>
      <c r="XM107" s="93"/>
      <c r="XN107" s="93"/>
      <c r="XO107" s="93"/>
      <c r="XP107" s="93"/>
      <c r="XQ107" s="93"/>
      <c r="XR107" s="93"/>
      <c r="XS107" s="93"/>
      <c r="XT107" s="93"/>
      <c r="XU107" s="93"/>
      <c r="XV107" s="93"/>
      <c r="XW107" s="93"/>
      <c r="XX107" s="93"/>
      <c r="XY107" s="93"/>
      <c r="XZ107" s="93"/>
      <c r="YA107" s="93"/>
      <c r="YB107" s="93"/>
      <c r="YC107" s="93"/>
      <c r="YD107" s="93"/>
      <c r="YE107" s="93"/>
      <c r="YF107" s="93"/>
      <c r="YG107" s="93"/>
      <c r="YH107" s="93"/>
      <c r="YI107" s="93"/>
      <c r="YJ107" s="93"/>
      <c r="YK107" s="93"/>
      <c r="YL107" s="93"/>
      <c r="YM107" s="93"/>
      <c r="YN107" s="93"/>
      <c r="YO107" s="93"/>
      <c r="YP107" s="93"/>
      <c r="YQ107" s="93"/>
      <c r="YR107" s="93"/>
      <c r="YS107" s="93"/>
      <c r="YT107" s="93"/>
      <c r="YU107" s="93"/>
      <c r="YV107" s="93"/>
      <c r="YW107" s="93"/>
      <c r="YX107" s="93"/>
      <c r="YY107" s="93"/>
      <c r="YZ107" s="93"/>
      <c r="ZA107" s="93"/>
      <c r="ZB107" s="93"/>
      <c r="ZC107" s="93"/>
      <c r="ZD107" s="93"/>
      <c r="ZE107" s="93"/>
      <c r="ZF107" s="93"/>
      <c r="ZG107" s="93"/>
      <c r="ZH107" s="93"/>
      <c r="ZI107" s="93"/>
      <c r="ZJ107" s="93"/>
      <c r="ZK107" s="93"/>
      <c r="ZL107" s="93"/>
      <c r="ZM107" s="93"/>
      <c r="ZN107" s="93"/>
      <c r="ZO107" s="93"/>
      <c r="ZP107" s="93"/>
      <c r="ZQ107" s="93"/>
      <c r="ZR107" s="93"/>
      <c r="ZS107" s="93"/>
      <c r="ZT107" s="93"/>
      <c r="ZU107" s="93"/>
      <c r="ZV107" s="93"/>
      <c r="ZW107" s="93"/>
      <c r="ZX107" s="93"/>
      <c r="ZY107" s="93"/>
      <c r="ZZ107" s="93"/>
    </row>
    <row r="108" spans="1:702" s="89" customFormat="1" ht="15.95" hidden="1" customHeight="1" x14ac:dyDescent="0.25">
      <c r="A108" s="116">
        <v>75595</v>
      </c>
      <c r="B108" s="116" t="s">
        <v>395</v>
      </c>
      <c r="C108" s="117" t="s">
        <v>396</v>
      </c>
      <c r="D108" s="118">
        <v>7</v>
      </c>
      <c r="E108" s="118">
        <v>3</v>
      </c>
      <c r="F108" s="118" t="s">
        <v>341</v>
      </c>
      <c r="G108" s="118">
        <v>912</v>
      </c>
      <c r="H108" s="118">
        <v>11461</v>
      </c>
      <c r="I108" s="118" t="s">
        <v>397</v>
      </c>
      <c r="J108" s="118" t="s">
        <v>319</v>
      </c>
      <c r="K108" s="118" t="s">
        <v>398</v>
      </c>
      <c r="L108" s="119">
        <v>142000</v>
      </c>
      <c r="M108" s="119">
        <v>62900</v>
      </c>
      <c r="N108" s="119">
        <v>0</v>
      </c>
      <c r="O108" s="119">
        <v>62900</v>
      </c>
      <c r="P108" s="119">
        <v>62783.98</v>
      </c>
      <c r="Q108" s="119">
        <v>-116.0199999999968</v>
      </c>
      <c r="R108" s="120">
        <v>1</v>
      </c>
      <c r="S108" s="119">
        <v>0</v>
      </c>
      <c r="T108" s="119">
        <v>0</v>
      </c>
      <c r="U108" s="120">
        <v>0</v>
      </c>
      <c r="V108" s="119">
        <v>0</v>
      </c>
      <c r="W108" s="119">
        <v>0</v>
      </c>
      <c r="X108" s="120">
        <v>0</v>
      </c>
      <c r="Y108" s="119">
        <v>0</v>
      </c>
      <c r="Z108" s="119">
        <v>0</v>
      </c>
      <c r="AA108" s="120">
        <v>0</v>
      </c>
      <c r="AB108" s="119">
        <v>0</v>
      </c>
      <c r="AC108" s="119">
        <v>0</v>
      </c>
      <c r="AD108" s="120">
        <v>0</v>
      </c>
      <c r="AE108" s="119">
        <v>0</v>
      </c>
      <c r="AF108" s="119">
        <v>0</v>
      </c>
      <c r="AG108" s="120">
        <v>0</v>
      </c>
      <c r="AH108" s="119">
        <v>0</v>
      </c>
      <c r="AI108" s="119">
        <v>0</v>
      </c>
      <c r="AJ108" s="120">
        <v>0</v>
      </c>
      <c r="AK108" s="119">
        <v>0</v>
      </c>
      <c r="AL108" s="119">
        <v>0</v>
      </c>
      <c r="AM108" s="120">
        <v>0</v>
      </c>
      <c r="AN108" s="119">
        <v>0</v>
      </c>
      <c r="AO108" s="119">
        <v>0</v>
      </c>
      <c r="AP108" s="120">
        <v>0</v>
      </c>
      <c r="AQ108" s="119">
        <v>0</v>
      </c>
      <c r="AR108" s="119">
        <v>0</v>
      </c>
      <c r="AS108" s="120">
        <v>0</v>
      </c>
      <c r="AT108" s="119">
        <v>0</v>
      </c>
      <c r="AU108" s="119">
        <v>0</v>
      </c>
      <c r="AV108" s="120">
        <v>0</v>
      </c>
      <c r="AW108" s="119">
        <v>0</v>
      </c>
      <c r="AX108" s="119">
        <v>0</v>
      </c>
      <c r="AY108" s="120">
        <v>0</v>
      </c>
      <c r="AZ108" s="119">
        <v>0</v>
      </c>
      <c r="BA108" s="119">
        <v>0</v>
      </c>
      <c r="BB108" s="120">
        <v>0</v>
      </c>
      <c r="BC108" s="119">
        <v>0</v>
      </c>
      <c r="BD108" s="119">
        <v>0</v>
      </c>
      <c r="BE108" s="120">
        <v>0</v>
      </c>
      <c r="BF108" s="119">
        <v>0</v>
      </c>
      <c r="BG108" s="119">
        <v>0</v>
      </c>
      <c r="BH108" s="120">
        <v>0</v>
      </c>
      <c r="BI108" s="119">
        <v>0</v>
      </c>
      <c r="BJ108" s="119">
        <v>0</v>
      </c>
      <c r="BK108" s="120">
        <v>0</v>
      </c>
      <c r="BL108" s="119">
        <v>0</v>
      </c>
      <c r="BM108" s="119">
        <v>0</v>
      </c>
      <c r="BN108" s="120">
        <v>0</v>
      </c>
      <c r="BO108" s="119">
        <v>0</v>
      </c>
      <c r="BP108" s="119">
        <v>0</v>
      </c>
      <c r="BQ108" s="120">
        <v>0</v>
      </c>
      <c r="BR108" s="119">
        <v>0</v>
      </c>
      <c r="BS108" s="119">
        <v>0</v>
      </c>
      <c r="BT108" s="120">
        <v>0</v>
      </c>
      <c r="BU108" s="119">
        <v>62900</v>
      </c>
      <c r="BV108" s="119">
        <v>62783.98</v>
      </c>
      <c r="BW108" s="120">
        <v>1</v>
      </c>
      <c r="BX108" s="119">
        <v>0</v>
      </c>
      <c r="BY108" s="119">
        <v>0</v>
      </c>
      <c r="BZ108" s="120">
        <v>0</v>
      </c>
      <c r="CA108" s="119">
        <v>0</v>
      </c>
      <c r="CB108" s="119">
        <v>0</v>
      </c>
      <c r="CC108" s="120">
        <v>0</v>
      </c>
      <c r="CD108" s="119">
        <v>0</v>
      </c>
      <c r="CE108" s="119">
        <v>0</v>
      </c>
      <c r="CF108" s="120">
        <v>0</v>
      </c>
      <c r="CG108" s="119">
        <v>0</v>
      </c>
      <c r="CH108" s="119">
        <v>0</v>
      </c>
      <c r="CI108" s="120">
        <v>0</v>
      </c>
      <c r="CJ108" s="119">
        <v>0</v>
      </c>
      <c r="CK108" s="119">
        <v>0</v>
      </c>
      <c r="CL108" s="120">
        <v>0</v>
      </c>
      <c r="CM108" s="119">
        <v>0</v>
      </c>
      <c r="CN108" s="119">
        <v>0</v>
      </c>
      <c r="CO108" s="120">
        <v>0</v>
      </c>
      <c r="CP108" s="100"/>
      <c r="CQ108" s="100"/>
      <c r="CR108" s="100"/>
      <c r="CS108" s="100"/>
      <c r="CT108" s="100"/>
      <c r="CU108" s="100"/>
      <c r="CV108" s="100"/>
      <c r="CW108" s="100"/>
      <c r="CX108" s="100"/>
      <c r="CY108" s="100"/>
      <c r="CZ108" s="100"/>
      <c r="DA108" s="100"/>
      <c r="DB108" s="100"/>
      <c r="DC108" s="100"/>
      <c r="DD108" s="100"/>
      <c r="DE108" s="100"/>
      <c r="DF108" s="100"/>
      <c r="DG108" s="100"/>
      <c r="DH108" s="100"/>
      <c r="DI108" s="100"/>
      <c r="DJ108" s="100"/>
      <c r="DK108" s="100"/>
      <c r="DL108" s="100"/>
      <c r="DM108" s="100"/>
      <c r="DN108" s="100"/>
      <c r="DO108" s="100"/>
      <c r="DP108" s="100"/>
      <c r="DQ108" s="100"/>
      <c r="DR108" s="100"/>
      <c r="DS108" s="100"/>
      <c r="DT108" s="100"/>
      <c r="DU108" s="100"/>
      <c r="DV108" s="100"/>
      <c r="DW108" s="100"/>
      <c r="DX108" s="100"/>
      <c r="DY108" s="100"/>
      <c r="DZ108" s="100"/>
      <c r="EA108" s="100"/>
      <c r="EB108" s="100"/>
      <c r="EC108" s="100"/>
      <c r="ED108" s="100"/>
      <c r="EE108" s="100"/>
      <c r="EF108" s="100"/>
      <c r="EG108" s="100"/>
      <c r="EH108" s="100"/>
      <c r="EI108" s="100"/>
      <c r="EJ108" s="100"/>
      <c r="EK108" s="100"/>
      <c r="EL108" s="100"/>
      <c r="EM108" s="100"/>
      <c r="EN108" s="100"/>
      <c r="EO108" s="100"/>
      <c r="EP108" s="100"/>
      <c r="EQ108" s="100"/>
      <c r="ER108" s="100"/>
      <c r="ES108" s="100"/>
      <c r="ET108" s="100"/>
      <c r="EU108" s="100"/>
      <c r="EV108" s="100"/>
      <c r="EW108" s="100"/>
      <c r="EX108" s="100"/>
      <c r="EY108" s="100"/>
      <c r="EZ108" s="100"/>
      <c r="FA108" s="100"/>
      <c r="FB108" s="100"/>
      <c r="FC108" s="100"/>
      <c r="FD108" s="100"/>
      <c r="FE108" s="100"/>
      <c r="FF108" s="100"/>
      <c r="FG108" s="100"/>
      <c r="FH108" s="100"/>
      <c r="FI108" s="100"/>
      <c r="FJ108" s="100"/>
      <c r="FK108" s="100"/>
      <c r="FL108" s="100"/>
      <c r="FM108" s="100"/>
      <c r="FN108" s="100"/>
      <c r="FO108" s="100"/>
      <c r="FP108" s="100"/>
      <c r="FQ108" s="100"/>
      <c r="FR108" s="100"/>
      <c r="FS108" s="100"/>
      <c r="FT108" s="100"/>
      <c r="FU108" s="100"/>
      <c r="FV108" s="100"/>
      <c r="FW108" s="100"/>
      <c r="FX108" s="100"/>
      <c r="FY108" s="100"/>
      <c r="FZ108" s="100"/>
      <c r="GA108" s="100"/>
      <c r="GB108" s="100"/>
      <c r="GC108" s="100"/>
      <c r="GD108" s="100"/>
      <c r="GE108" s="100"/>
      <c r="GF108" s="100"/>
      <c r="GG108" s="100"/>
      <c r="GH108" s="100"/>
      <c r="GI108" s="100"/>
      <c r="GJ108" s="100"/>
      <c r="GK108" s="100"/>
      <c r="GL108" s="100"/>
      <c r="GM108" s="100"/>
      <c r="GN108" s="100"/>
      <c r="GO108" s="100"/>
      <c r="GP108" s="100"/>
      <c r="GQ108" s="100"/>
      <c r="GR108" s="100"/>
      <c r="GS108" s="100"/>
      <c r="GT108" s="100"/>
      <c r="GU108" s="100"/>
      <c r="GV108" s="100"/>
      <c r="GW108" s="100"/>
      <c r="GX108" s="100"/>
      <c r="GY108" s="100"/>
      <c r="GZ108" s="100"/>
      <c r="HA108" s="100"/>
      <c r="HB108" s="100"/>
      <c r="HC108" s="100"/>
      <c r="HD108" s="100"/>
      <c r="HE108" s="100"/>
      <c r="HF108" s="100"/>
      <c r="HG108" s="100"/>
      <c r="HH108" s="100"/>
      <c r="HI108" s="100"/>
      <c r="HJ108" s="100"/>
      <c r="HK108" s="100"/>
      <c r="HL108" s="100"/>
      <c r="HM108" s="100"/>
      <c r="HN108" s="100"/>
      <c r="HO108" s="100"/>
      <c r="HP108" s="100"/>
      <c r="HQ108" s="100"/>
      <c r="HR108" s="100"/>
      <c r="HS108" s="100"/>
      <c r="HT108" s="100"/>
      <c r="HU108" s="100"/>
      <c r="HV108" s="100"/>
      <c r="HW108" s="100"/>
      <c r="HX108" s="100"/>
      <c r="HY108" s="100"/>
      <c r="HZ108" s="100"/>
      <c r="IA108" s="100"/>
      <c r="IB108" s="100"/>
      <c r="IC108" s="100"/>
      <c r="ID108" s="100"/>
      <c r="IE108" s="100"/>
      <c r="IF108" s="100"/>
      <c r="IG108" s="100"/>
      <c r="IH108" s="100"/>
      <c r="II108" s="100"/>
      <c r="IJ108" s="100"/>
      <c r="IK108" s="100"/>
      <c r="IL108" s="100"/>
      <c r="IM108" s="100"/>
      <c r="IN108" s="100"/>
      <c r="IO108" s="100"/>
      <c r="IP108" s="100"/>
      <c r="IQ108" s="100"/>
      <c r="IR108" s="100"/>
      <c r="IS108" s="100"/>
      <c r="IT108" s="100"/>
      <c r="IU108" s="100"/>
      <c r="IV108" s="100"/>
      <c r="IW108" s="100"/>
      <c r="IX108" s="100"/>
      <c r="IY108" s="100"/>
      <c r="IZ108" s="100"/>
      <c r="JA108" s="100"/>
      <c r="JB108" s="100"/>
      <c r="JC108" s="100"/>
      <c r="JD108" s="100"/>
      <c r="JE108" s="100"/>
      <c r="JF108" s="100"/>
      <c r="JG108" s="100"/>
      <c r="JH108" s="100"/>
      <c r="JI108" s="100"/>
      <c r="JJ108" s="100"/>
      <c r="JK108" s="100"/>
      <c r="JL108" s="100"/>
      <c r="JM108" s="100"/>
      <c r="JN108" s="100"/>
      <c r="JO108" s="100"/>
      <c r="JP108" s="100"/>
      <c r="JQ108" s="100"/>
      <c r="JR108" s="100"/>
      <c r="JS108" s="100"/>
      <c r="JT108" s="100"/>
      <c r="JU108" s="100"/>
      <c r="JV108" s="100"/>
      <c r="JW108" s="100"/>
      <c r="JX108" s="100"/>
      <c r="JY108" s="100"/>
      <c r="JZ108" s="100"/>
      <c r="KA108" s="100"/>
      <c r="KB108" s="100"/>
      <c r="KC108" s="100"/>
      <c r="KD108" s="100"/>
      <c r="KE108" s="100"/>
      <c r="KF108" s="100"/>
      <c r="KG108" s="100"/>
      <c r="KH108" s="100"/>
      <c r="KI108" s="100"/>
      <c r="KJ108" s="100"/>
      <c r="KK108" s="100"/>
      <c r="KL108" s="100"/>
      <c r="KM108" s="100"/>
      <c r="KN108" s="100"/>
      <c r="KO108" s="100"/>
      <c r="KP108" s="100"/>
      <c r="KQ108" s="100"/>
      <c r="KR108" s="100"/>
      <c r="KS108" s="100"/>
      <c r="KT108" s="100"/>
      <c r="KU108" s="100"/>
      <c r="KV108" s="100"/>
      <c r="KW108" s="100"/>
      <c r="KX108" s="100"/>
      <c r="KY108" s="100"/>
      <c r="KZ108" s="100"/>
      <c r="LA108" s="100"/>
      <c r="LB108" s="100"/>
      <c r="LC108" s="100"/>
      <c r="LD108" s="100"/>
      <c r="LE108" s="100"/>
      <c r="LF108" s="100"/>
      <c r="LG108" s="100"/>
      <c r="LH108" s="100"/>
      <c r="LI108" s="100"/>
      <c r="LJ108" s="100"/>
      <c r="LK108" s="100"/>
      <c r="LL108" s="100"/>
      <c r="LM108" s="100"/>
      <c r="LN108" s="100"/>
      <c r="LO108" s="100"/>
      <c r="LP108" s="100"/>
      <c r="LQ108" s="100"/>
      <c r="LR108" s="100"/>
      <c r="LS108" s="100"/>
      <c r="LT108" s="100"/>
      <c r="LU108" s="100"/>
      <c r="LV108" s="100"/>
      <c r="LW108" s="100"/>
      <c r="LX108" s="100"/>
      <c r="LY108" s="100"/>
      <c r="LZ108" s="100"/>
      <c r="MA108" s="100"/>
      <c r="MB108" s="100"/>
      <c r="MC108" s="100"/>
      <c r="MD108" s="100"/>
      <c r="ME108" s="100"/>
      <c r="MF108" s="100"/>
      <c r="MG108" s="100"/>
      <c r="MH108" s="100"/>
      <c r="MI108" s="100"/>
      <c r="MJ108" s="100"/>
      <c r="MK108" s="100"/>
      <c r="ML108" s="100"/>
      <c r="MM108" s="100"/>
      <c r="MN108" s="100"/>
      <c r="MO108" s="100"/>
      <c r="MP108" s="100"/>
      <c r="MQ108" s="100"/>
      <c r="MR108" s="100"/>
      <c r="MS108" s="100"/>
      <c r="MT108" s="100"/>
      <c r="MU108" s="100"/>
      <c r="MV108" s="100"/>
      <c r="MW108" s="100"/>
      <c r="MX108" s="100"/>
      <c r="MY108" s="100"/>
      <c r="MZ108" s="100"/>
      <c r="NA108" s="100"/>
      <c r="NB108" s="100"/>
      <c r="NC108" s="100"/>
      <c r="ND108" s="100"/>
      <c r="NE108" s="100"/>
      <c r="NF108" s="100"/>
      <c r="NG108" s="100"/>
      <c r="NH108" s="100"/>
      <c r="NI108" s="100"/>
      <c r="NJ108" s="100"/>
      <c r="NK108" s="100"/>
      <c r="NL108" s="100"/>
      <c r="NM108" s="100"/>
      <c r="NN108" s="100"/>
      <c r="NO108" s="100"/>
      <c r="NP108" s="100"/>
      <c r="NQ108" s="100"/>
      <c r="NR108" s="100"/>
      <c r="NS108" s="100"/>
      <c r="NT108" s="100"/>
      <c r="NU108" s="100"/>
      <c r="NV108" s="100"/>
      <c r="NW108" s="100"/>
      <c r="NX108" s="100"/>
      <c r="NY108" s="100"/>
      <c r="NZ108" s="100"/>
      <c r="OA108" s="100"/>
      <c r="OB108" s="100"/>
      <c r="OC108" s="100"/>
      <c r="OD108" s="100"/>
      <c r="OE108" s="100"/>
      <c r="OF108" s="100"/>
      <c r="OG108" s="100"/>
      <c r="OH108" s="100"/>
      <c r="OI108" s="100"/>
      <c r="OJ108" s="100"/>
      <c r="OK108" s="100"/>
      <c r="OL108" s="100"/>
      <c r="OM108" s="100"/>
      <c r="ON108" s="100"/>
      <c r="OO108" s="100"/>
      <c r="OP108" s="100"/>
      <c r="OQ108" s="100"/>
      <c r="OR108" s="100"/>
      <c r="OS108" s="100"/>
      <c r="OT108" s="100"/>
      <c r="OU108" s="100"/>
      <c r="OV108" s="100"/>
      <c r="OW108" s="100"/>
      <c r="OX108" s="100"/>
      <c r="OY108" s="100"/>
      <c r="OZ108" s="100"/>
      <c r="PA108" s="100"/>
      <c r="PB108" s="100"/>
      <c r="PC108" s="100"/>
      <c r="PD108" s="100"/>
      <c r="PE108" s="100"/>
      <c r="PF108" s="100"/>
      <c r="PG108" s="100"/>
      <c r="PH108" s="100"/>
      <c r="PI108" s="100"/>
      <c r="PJ108" s="100"/>
      <c r="PK108" s="100"/>
      <c r="PL108" s="100"/>
      <c r="PM108" s="100"/>
      <c r="PN108" s="100"/>
      <c r="PO108" s="100"/>
      <c r="PP108" s="100"/>
      <c r="PQ108" s="100"/>
      <c r="PR108" s="100"/>
      <c r="PS108" s="100"/>
      <c r="PT108" s="100"/>
      <c r="PU108" s="100"/>
      <c r="PV108" s="100"/>
      <c r="PW108" s="100"/>
      <c r="PX108" s="100"/>
      <c r="PY108" s="100"/>
      <c r="PZ108" s="100"/>
      <c r="QA108" s="100"/>
      <c r="QB108" s="100"/>
      <c r="QC108" s="100"/>
      <c r="QD108" s="100"/>
      <c r="QE108" s="100"/>
      <c r="QF108" s="100"/>
      <c r="QG108" s="100"/>
      <c r="QH108" s="100"/>
      <c r="QI108" s="100"/>
      <c r="QJ108" s="100"/>
      <c r="QK108" s="100"/>
      <c r="QL108" s="100"/>
      <c r="QM108" s="100"/>
      <c r="QN108" s="100"/>
      <c r="QO108" s="100"/>
      <c r="QP108" s="100"/>
      <c r="QQ108" s="100"/>
      <c r="QR108" s="100"/>
      <c r="QS108" s="100"/>
      <c r="QT108" s="100"/>
      <c r="QU108" s="100"/>
      <c r="QV108" s="100"/>
      <c r="QW108" s="100"/>
      <c r="QX108" s="100"/>
      <c r="QY108" s="100"/>
      <c r="QZ108" s="100"/>
      <c r="RA108" s="100"/>
      <c r="RB108" s="100"/>
      <c r="RC108" s="100"/>
      <c r="RD108" s="100"/>
      <c r="RE108" s="100"/>
      <c r="RF108" s="100"/>
      <c r="RG108" s="100"/>
      <c r="RH108" s="100"/>
      <c r="RI108" s="100"/>
      <c r="RJ108" s="100"/>
      <c r="RK108" s="100"/>
      <c r="RL108" s="100"/>
      <c r="RM108" s="100"/>
      <c r="RN108" s="100"/>
      <c r="RO108" s="100"/>
      <c r="RP108" s="100"/>
      <c r="RQ108" s="100"/>
      <c r="RR108" s="100"/>
      <c r="RS108" s="100"/>
      <c r="RT108" s="100"/>
      <c r="RU108" s="100"/>
      <c r="RV108" s="100"/>
      <c r="RW108" s="100"/>
      <c r="RX108" s="100"/>
      <c r="RY108" s="100"/>
      <c r="RZ108" s="100"/>
      <c r="SA108" s="100"/>
      <c r="SB108" s="100"/>
      <c r="SC108" s="100"/>
      <c r="SD108" s="100"/>
      <c r="SE108" s="100"/>
      <c r="SF108" s="100"/>
      <c r="SG108" s="100"/>
      <c r="SH108" s="100"/>
      <c r="SI108" s="100"/>
      <c r="SJ108" s="100"/>
      <c r="SK108" s="100"/>
      <c r="SL108" s="100"/>
      <c r="SM108" s="100"/>
      <c r="SN108" s="100"/>
      <c r="SO108" s="100"/>
      <c r="SP108" s="100"/>
      <c r="SQ108" s="100"/>
      <c r="SR108" s="100"/>
      <c r="SS108" s="100"/>
      <c r="ST108" s="100"/>
      <c r="SU108" s="100"/>
      <c r="SV108" s="100"/>
      <c r="SW108" s="100"/>
      <c r="SX108" s="100"/>
      <c r="SY108" s="100"/>
      <c r="SZ108" s="100"/>
      <c r="TA108" s="100"/>
      <c r="TB108" s="100"/>
      <c r="TC108" s="100"/>
      <c r="TD108" s="100"/>
      <c r="TE108" s="100"/>
      <c r="TF108" s="100"/>
      <c r="TG108" s="100"/>
      <c r="TH108" s="100"/>
      <c r="TI108" s="100"/>
      <c r="TJ108" s="100"/>
      <c r="TK108" s="100"/>
      <c r="TL108" s="100"/>
      <c r="TM108" s="100"/>
      <c r="TN108" s="100"/>
      <c r="TO108" s="100"/>
      <c r="TP108" s="100"/>
      <c r="TQ108" s="100"/>
      <c r="TR108" s="100"/>
      <c r="TS108" s="100"/>
      <c r="TT108" s="100"/>
      <c r="TU108" s="100"/>
      <c r="TV108" s="100"/>
      <c r="TW108" s="100"/>
      <c r="TX108" s="100"/>
      <c r="TY108" s="100"/>
      <c r="TZ108" s="100"/>
      <c r="UA108" s="100"/>
      <c r="UB108" s="100"/>
      <c r="UC108" s="100"/>
      <c r="UD108" s="100"/>
      <c r="UE108" s="100"/>
      <c r="UF108" s="100"/>
      <c r="UG108" s="100"/>
      <c r="UH108" s="100"/>
      <c r="UI108" s="100"/>
      <c r="UJ108" s="100"/>
      <c r="UK108" s="100"/>
      <c r="UL108" s="100"/>
      <c r="UM108" s="100"/>
      <c r="UN108" s="100"/>
      <c r="UO108" s="100"/>
      <c r="UP108" s="100"/>
      <c r="UQ108" s="100"/>
      <c r="UR108" s="100"/>
      <c r="US108" s="100"/>
      <c r="UT108" s="100"/>
      <c r="UU108" s="100"/>
      <c r="UV108" s="100"/>
      <c r="UW108" s="100"/>
      <c r="UX108" s="100"/>
      <c r="UY108" s="100"/>
      <c r="UZ108" s="100"/>
      <c r="VA108" s="100"/>
      <c r="VB108" s="100"/>
      <c r="VC108" s="100"/>
      <c r="VD108" s="100"/>
      <c r="VE108" s="100"/>
      <c r="VF108" s="100"/>
      <c r="VG108" s="100"/>
      <c r="VH108" s="100"/>
      <c r="VI108" s="100"/>
      <c r="VJ108" s="100"/>
      <c r="VK108" s="100"/>
      <c r="VL108" s="100"/>
      <c r="VM108" s="100"/>
      <c r="VN108" s="100"/>
      <c r="VO108" s="100"/>
      <c r="VP108" s="100"/>
      <c r="VQ108" s="100"/>
      <c r="VR108" s="100"/>
      <c r="VS108" s="100"/>
      <c r="VT108" s="100"/>
      <c r="VU108" s="100"/>
      <c r="VV108" s="100"/>
      <c r="VW108" s="100"/>
      <c r="VX108" s="100"/>
      <c r="VY108" s="100"/>
      <c r="VZ108" s="100"/>
      <c r="WA108" s="100"/>
      <c r="WB108" s="100"/>
      <c r="WC108" s="100"/>
      <c r="WD108" s="100"/>
      <c r="WE108" s="100"/>
      <c r="WF108" s="100"/>
      <c r="WG108" s="100"/>
      <c r="WH108" s="100"/>
      <c r="WI108" s="100"/>
      <c r="WJ108" s="100"/>
      <c r="WK108" s="100"/>
      <c r="WL108" s="100"/>
      <c r="WM108" s="100"/>
      <c r="WN108" s="100"/>
      <c r="WO108" s="100"/>
      <c r="WP108" s="100"/>
      <c r="WQ108" s="100"/>
      <c r="WR108" s="100"/>
      <c r="WS108" s="100"/>
      <c r="WT108" s="100"/>
      <c r="WU108" s="100"/>
      <c r="WV108" s="100"/>
      <c r="WW108" s="100"/>
      <c r="WX108" s="100"/>
      <c r="WY108" s="100"/>
      <c r="WZ108" s="100"/>
      <c r="XA108" s="100"/>
      <c r="XB108" s="100"/>
      <c r="XC108" s="100"/>
      <c r="XD108" s="100"/>
      <c r="XE108" s="100"/>
      <c r="XF108" s="100"/>
      <c r="XG108" s="100"/>
      <c r="XH108" s="100"/>
      <c r="XI108" s="100"/>
      <c r="XJ108" s="100"/>
      <c r="XK108" s="100"/>
      <c r="XL108" s="100"/>
      <c r="XM108" s="100"/>
      <c r="XN108" s="100"/>
      <c r="XO108" s="100"/>
      <c r="XP108" s="100"/>
      <c r="XQ108" s="100"/>
      <c r="XR108" s="100"/>
      <c r="XS108" s="100"/>
      <c r="XT108" s="100"/>
      <c r="XU108" s="100"/>
      <c r="XV108" s="100"/>
      <c r="XW108" s="100"/>
      <c r="XX108" s="100"/>
      <c r="XY108" s="100"/>
      <c r="XZ108" s="100"/>
      <c r="YA108" s="100"/>
      <c r="YB108" s="100"/>
      <c r="YC108" s="100"/>
      <c r="YD108" s="100"/>
      <c r="YE108" s="100"/>
      <c r="YF108" s="100"/>
      <c r="YG108" s="100"/>
      <c r="YH108" s="100"/>
      <c r="YI108" s="100"/>
      <c r="YJ108" s="100"/>
      <c r="YK108" s="100"/>
      <c r="YL108" s="100"/>
      <c r="YM108" s="100"/>
      <c r="YN108" s="100"/>
      <c r="YO108" s="100"/>
      <c r="YP108" s="100"/>
      <c r="YQ108" s="100"/>
      <c r="YR108" s="100"/>
      <c r="YS108" s="100"/>
      <c r="YT108" s="100"/>
      <c r="YU108" s="100"/>
      <c r="YV108" s="100"/>
      <c r="YW108" s="100"/>
      <c r="YX108" s="100"/>
      <c r="YY108" s="100"/>
      <c r="YZ108" s="100"/>
      <c r="ZA108" s="100"/>
      <c r="ZB108" s="100"/>
      <c r="ZC108" s="100"/>
      <c r="ZD108" s="100"/>
      <c r="ZE108" s="100"/>
      <c r="ZF108" s="100"/>
      <c r="ZG108" s="100"/>
      <c r="ZH108" s="100"/>
      <c r="ZI108" s="100"/>
      <c r="ZJ108" s="100"/>
      <c r="ZK108" s="100"/>
      <c r="ZL108" s="100"/>
      <c r="ZM108" s="100"/>
      <c r="ZN108" s="100"/>
      <c r="ZO108" s="100"/>
      <c r="ZP108" s="100"/>
      <c r="ZQ108" s="100"/>
      <c r="ZR108" s="100"/>
      <c r="ZS108" s="100"/>
      <c r="ZT108" s="100"/>
      <c r="ZU108" s="100"/>
      <c r="ZV108" s="100"/>
      <c r="ZW108" s="100"/>
      <c r="ZX108" s="100"/>
      <c r="ZY108" s="100"/>
      <c r="ZZ108" s="100"/>
    </row>
    <row r="109" spans="1:702" ht="15.95" customHeight="1" x14ac:dyDescent="0.25">
      <c r="A109" s="92">
        <v>75600</v>
      </c>
      <c r="B109" s="92" t="s">
        <v>395</v>
      </c>
      <c r="C109" s="121" t="s">
        <v>396</v>
      </c>
      <c r="D109" s="92">
        <v>7</v>
      </c>
      <c r="E109" s="92">
        <v>3</v>
      </c>
      <c r="F109" s="92" t="s">
        <v>341</v>
      </c>
      <c r="G109" s="92">
        <v>912</v>
      </c>
      <c r="H109" s="92">
        <v>11461</v>
      </c>
      <c r="I109" s="92" t="s">
        <v>397</v>
      </c>
      <c r="J109" s="92">
        <v>3</v>
      </c>
      <c r="K109" s="92" t="s">
        <v>12</v>
      </c>
      <c r="L109" s="93">
        <v>142000</v>
      </c>
      <c r="M109" s="93">
        <v>62900</v>
      </c>
      <c r="N109" s="93">
        <v>0</v>
      </c>
      <c r="O109" s="93">
        <v>62900</v>
      </c>
      <c r="P109" s="93">
        <v>62783.98</v>
      </c>
      <c r="Q109" s="93">
        <v>-116.0199999999968</v>
      </c>
      <c r="R109" s="94">
        <v>1</v>
      </c>
      <c r="S109" s="93">
        <v>0</v>
      </c>
      <c r="T109" s="93">
        <v>0</v>
      </c>
      <c r="U109" s="94">
        <v>0</v>
      </c>
      <c r="V109" s="93">
        <v>0</v>
      </c>
      <c r="W109" s="93">
        <v>0</v>
      </c>
      <c r="X109" s="94">
        <v>0</v>
      </c>
      <c r="Y109" s="93">
        <v>0</v>
      </c>
      <c r="Z109" s="93">
        <v>0</v>
      </c>
      <c r="AA109" s="94">
        <v>0</v>
      </c>
      <c r="AB109" s="93">
        <v>0</v>
      </c>
      <c r="AC109" s="93">
        <v>0</v>
      </c>
      <c r="AD109" s="94">
        <v>0</v>
      </c>
      <c r="AE109" s="93">
        <v>0</v>
      </c>
      <c r="AF109" s="93">
        <v>0</v>
      </c>
      <c r="AG109" s="94">
        <v>0</v>
      </c>
      <c r="AH109" s="93">
        <v>0</v>
      </c>
      <c r="AI109" s="93">
        <v>0</v>
      </c>
      <c r="AJ109" s="94">
        <v>0</v>
      </c>
      <c r="AK109" s="93">
        <v>0</v>
      </c>
      <c r="AL109" s="93">
        <v>0</v>
      </c>
      <c r="AM109" s="94">
        <v>0</v>
      </c>
      <c r="AN109" s="93">
        <v>0</v>
      </c>
      <c r="AO109" s="93">
        <v>0</v>
      </c>
      <c r="AP109" s="94">
        <v>0</v>
      </c>
      <c r="AQ109" s="93">
        <v>0</v>
      </c>
      <c r="AR109" s="93">
        <v>0</v>
      </c>
      <c r="AS109" s="94">
        <v>0</v>
      </c>
      <c r="AT109" s="93">
        <v>0</v>
      </c>
      <c r="AU109" s="93">
        <v>0</v>
      </c>
      <c r="AV109" s="94">
        <v>0</v>
      </c>
      <c r="AW109" s="93">
        <v>0</v>
      </c>
      <c r="AX109" s="93">
        <v>0</v>
      </c>
      <c r="AY109" s="94">
        <v>0</v>
      </c>
      <c r="AZ109" s="93">
        <v>0</v>
      </c>
      <c r="BA109" s="93">
        <v>0</v>
      </c>
      <c r="BB109" s="94">
        <v>0</v>
      </c>
      <c r="BC109" s="93">
        <v>0</v>
      </c>
      <c r="BD109" s="93">
        <v>0</v>
      </c>
      <c r="BE109" s="94">
        <v>0</v>
      </c>
      <c r="BF109" s="93">
        <v>0</v>
      </c>
      <c r="BG109" s="93">
        <v>0</v>
      </c>
      <c r="BH109" s="94">
        <v>0</v>
      </c>
      <c r="BI109" s="93">
        <v>0</v>
      </c>
      <c r="BJ109" s="93">
        <v>0</v>
      </c>
      <c r="BK109" s="94">
        <v>0</v>
      </c>
      <c r="BL109" s="93">
        <v>0</v>
      </c>
      <c r="BM109" s="93">
        <v>0</v>
      </c>
      <c r="BN109" s="94">
        <v>0</v>
      </c>
      <c r="BO109" s="93">
        <v>0</v>
      </c>
      <c r="BP109" s="93">
        <v>0</v>
      </c>
      <c r="BQ109" s="94">
        <v>0</v>
      </c>
      <c r="BR109" s="93">
        <v>0</v>
      </c>
      <c r="BS109" s="93">
        <v>0</v>
      </c>
      <c r="BT109" s="94">
        <v>0</v>
      </c>
      <c r="BU109" s="93">
        <v>62900</v>
      </c>
      <c r="BV109" s="93">
        <v>62783.98</v>
      </c>
      <c r="BW109" s="94">
        <v>1</v>
      </c>
      <c r="BX109" s="93">
        <v>0</v>
      </c>
      <c r="BY109" s="93">
        <v>0</v>
      </c>
      <c r="BZ109" s="94">
        <v>0</v>
      </c>
      <c r="CA109" s="93">
        <v>0</v>
      </c>
      <c r="CB109" s="93">
        <v>0</v>
      </c>
      <c r="CC109" s="94">
        <v>0</v>
      </c>
      <c r="CD109" s="93">
        <v>0</v>
      </c>
      <c r="CE109" s="93">
        <v>0</v>
      </c>
      <c r="CF109" s="94">
        <v>0</v>
      </c>
      <c r="CG109" s="93">
        <v>0</v>
      </c>
      <c r="CH109" s="93">
        <v>0</v>
      </c>
      <c r="CI109" s="94">
        <v>0</v>
      </c>
      <c r="CJ109" s="93">
        <v>0</v>
      </c>
      <c r="CK109" s="93">
        <v>0</v>
      </c>
      <c r="CL109" s="94">
        <v>0</v>
      </c>
      <c r="CM109" s="93">
        <v>0</v>
      </c>
      <c r="CN109" s="93">
        <v>0</v>
      </c>
      <c r="CO109" s="94">
        <v>0</v>
      </c>
      <c r="CP109" s="93"/>
      <c r="CQ109" s="93"/>
      <c r="CR109" s="93"/>
      <c r="CS109" s="93"/>
      <c r="CT109" s="93"/>
      <c r="CU109" s="93"/>
      <c r="CV109" s="93"/>
      <c r="CW109" s="93"/>
      <c r="CX109" s="93"/>
      <c r="CY109" s="93"/>
      <c r="CZ109" s="93"/>
      <c r="DA109" s="93"/>
      <c r="DB109" s="93"/>
      <c r="DC109" s="93"/>
      <c r="DD109" s="93"/>
      <c r="DE109" s="93"/>
      <c r="DF109" s="93"/>
      <c r="DG109" s="93"/>
      <c r="DH109" s="93"/>
      <c r="DI109" s="93"/>
      <c r="DJ109" s="93"/>
      <c r="DK109" s="93"/>
      <c r="DL109" s="93"/>
      <c r="DM109" s="93"/>
      <c r="DN109" s="93"/>
      <c r="DO109" s="93"/>
      <c r="DP109" s="93"/>
      <c r="DQ109" s="93"/>
      <c r="DR109" s="93"/>
      <c r="DS109" s="93"/>
      <c r="DT109" s="93"/>
      <c r="DU109" s="93"/>
      <c r="DV109" s="93"/>
      <c r="DW109" s="93"/>
      <c r="DX109" s="93"/>
      <c r="DY109" s="93"/>
      <c r="DZ109" s="93"/>
      <c r="EA109" s="93"/>
      <c r="EB109" s="93"/>
      <c r="EC109" s="93"/>
      <c r="ED109" s="93"/>
      <c r="EE109" s="93"/>
      <c r="EF109" s="93"/>
      <c r="EG109" s="93"/>
      <c r="EH109" s="93"/>
      <c r="EI109" s="93"/>
      <c r="EJ109" s="93"/>
      <c r="EK109" s="93"/>
      <c r="EL109" s="93"/>
      <c r="EM109" s="93"/>
      <c r="EN109" s="93"/>
      <c r="EO109" s="93"/>
      <c r="EP109" s="93"/>
      <c r="EQ109" s="93"/>
      <c r="ER109" s="93"/>
      <c r="ES109" s="93"/>
      <c r="ET109" s="93"/>
      <c r="EU109" s="93"/>
      <c r="EV109" s="93"/>
      <c r="EW109" s="93"/>
      <c r="EX109" s="93"/>
      <c r="EY109" s="93"/>
      <c r="EZ109" s="93"/>
      <c r="FA109" s="93"/>
      <c r="FB109" s="93"/>
      <c r="FC109" s="93"/>
      <c r="FD109" s="93"/>
      <c r="FE109" s="93"/>
      <c r="FF109" s="93"/>
      <c r="FG109" s="93"/>
      <c r="FH109" s="93"/>
      <c r="FI109" s="93"/>
      <c r="FJ109" s="93"/>
      <c r="FK109" s="93"/>
      <c r="FL109" s="93"/>
      <c r="FM109" s="93"/>
      <c r="FN109" s="93"/>
      <c r="FO109" s="93"/>
      <c r="FP109" s="93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  <c r="GF109" s="93"/>
      <c r="GG109" s="93"/>
      <c r="GH109" s="93"/>
      <c r="GI109" s="93"/>
      <c r="GJ109" s="93"/>
      <c r="GK109" s="93"/>
      <c r="GL109" s="93"/>
      <c r="GM109" s="93"/>
      <c r="GN109" s="93"/>
      <c r="GO109" s="93"/>
      <c r="GP109" s="93"/>
      <c r="GQ109" s="93"/>
      <c r="GR109" s="93"/>
      <c r="GS109" s="93"/>
      <c r="GT109" s="93"/>
      <c r="GU109" s="93"/>
      <c r="GV109" s="93"/>
      <c r="GW109" s="93"/>
      <c r="GX109" s="93"/>
      <c r="GY109" s="93"/>
      <c r="GZ109" s="93"/>
      <c r="HA109" s="93"/>
      <c r="HB109" s="93"/>
      <c r="HC109" s="93"/>
      <c r="HD109" s="93"/>
      <c r="HE109" s="93"/>
      <c r="HF109" s="93"/>
      <c r="HG109" s="93"/>
      <c r="HH109" s="93"/>
      <c r="HI109" s="93"/>
      <c r="HJ109" s="93"/>
      <c r="HK109" s="93"/>
      <c r="HL109" s="93"/>
      <c r="HM109" s="93"/>
      <c r="HN109" s="93"/>
      <c r="HO109" s="93"/>
      <c r="HP109" s="93"/>
      <c r="HQ109" s="93"/>
      <c r="HR109" s="93"/>
      <c r="HS109" s="93"/>
      <c r="HT109" s="93"/>
      <c r="HU109" s="93"/>
      <c r="HV109" s="93"/>
      <c r="HW109" s="93"/>
      <c r="HX109" s="93"/>
      <c r="HY109" s="93"/>
      <c r="HZ109" s="93"/>
      <c r="IA109" s="93"/>
      <c r="IB109" s="93"/>
      <c r="IC109" s="93"/>
      <c r="ID109" s="93"/>
      <c r="IE109" s="93"/>
      <c r="IF109" s="93"/>
      <c r="IG109" s="93"/>
      <c r="IH109" s="93"/>
      <c r="II109" s="93"/>
      <c r="IJ109" s="93"/>
      <c r="IK109" s="93"/>
      <c r="IL109" s="93"/>
      <c r="IM109" s="93"/>
      <c r="IN109" s="93"/>
      <c r="IO109" s="93"/>
      <c r="IP109" s="93"/>
      <c r="IQ109" s="93"/>
      <c r="IR109" s="93"/>
      <c r="IS109" s="93"/>
      <c r="IT109" s="93"/>
      <c r="IU109" s="93"/>
      <c r="IV109" s="93"/>
      <c r="IW109" s="93"/>
      <c r="IX109" s="93"/>
      <c r="IY109" s="93"/>
      <c r="IZ109" s="93"/>
      <c r="JA109" s="93"/>
      <c r="JB109" s="93"/>
      <c r="JC109" s="93"/>
      <c r="JD109" s="93"/>
      <c r="JE109" s="93"/>
      <c r="JF109" s="93"/>
      <c r="JG109" s="93"/>
      <c r="JH109" s="93"/>
      <c r="JI109" s="93"/>
      <c r="JJ109" s="93"/>
      <c r="JK109" s="93"/>
      <c r="JL109" s="93"/>
      <c r="JM109" s="93"/>
      <c r="JN109" s="93"/>
      <c r="JO109" s="93"/>
      <c r="JP109" s="93"/>
      <c r="JQ109" s="93"/>
      <c r="JR109" s="93"/>
      <c r="JS109" s="93"/>
      <c r="JT109" s="93"/>
      <c r="JU109" s="93"/>
      <c r="JV109" s="93"/>
      <c r="JW109" s="93"/>
      <c r="JX109" s="93"/>
      <c r="JY109" s="93"/>
      <c r="JZ109" s="93"/>
      <c r="KA109" s="93"/>
      <c r="KB109" s="93"/>
      <c r="KC109" s="93"/>
      <c r="KD109" s="93"/>
      <c r="KE109" s="93"/>
      <c r="KF109" s="93"/>
      <c r="KG109" s="93"/>
      <c r="KH109" s="93"/>
      <c r="KI109" s="93"/>
      <c r="KJ109" s="93"/>
      <c r="KK109" s="93"/>
      <c r="KL109" s="93"/>
      <c r="KM109" s="93"/>
      <c r="KN109" s="93"/>
      <c r="KO109" s="93"/>
      <c r="KP109" s="93"/>
      <c r="KQ109" s="93"/>
      <c r="KR109" s="93"/>
      <c r="KS109" s="93"/>
      <c r="KT109" s="93"/>
      <c r="KU109" s="93"/>
      <c r="KV109" s="93"/>
      <c r="KW109" s="93"/>
      <c r="KX109" s="93"/>
      <c r="KY109" s="93"/>
      <c r="KZ109" s="93"/>
      <c r="LA109" s="93"/>
      <c r="LB109" s="93"/>
      <c r="LC109" s="93"/>
      <c r="LD109" s="93"/>
      <c r="LE109" s="93"/>
      <c r="LF109" s="93"/>
      <c r="LG109" s="93"/>
      <c r="LH109" s="93"/>
      <c r="LI109" s="93"/>
      <c r="LJ109" s="93"/>
      <c r="LK109" s="93"/>
      <c r="LL109" s="93"/>
      <c r="LM109" s="93"/>
      <c r="LN109" s="93"/>
      <c r="LO109" s="93"/>
      <c r="LP109" s="93"/>
      <c r="LQ109" s="93"/>
      <c r="LR109" s="93"/>
      <c r="LS109" s="93"/>
      <c r="LT109" s="93"/>
      <c r="LU109" s="93"/>
      <c r="LV109" s="93"/>
      <c r="LW109" s="93"/>
      <c r="LX109" s="93"/>
      <c r="LY109" s="93"/>
      <c r="LZ109" s="93"/>
      <c r="MA109" s="93"/>
      <c r="MB109" s="93"/>
      <c r="MC109" s="93"/>
      <c r="MD109" s="93"/>
      <c r="ME109" s="93"/>
      <c r="MF109" s="93"/>
      <c r="MG109" s="93"/>
      <c r="MH109" s="93"/>
      <c r="MI109" s="93"/>
      <c r="MJ109" s="93"/>
      <c r="MK109" s="93"/>
      <c r="ML109" s="93"/>
      <c r="MM109" s="93"/>
      <c r="MN109" s="93"/>
      <c r="MO109" s="93"/>
      <c r="MP109" s="93"/>
      <c r="MQ109" s="93"/>
      <c r="MR109" s="93"/>
      <c r="MS109" s="93"/>
      <c r="MT109" s="93"/>
      <c r="MU109" s="93"/>
      <c r="MV109" s="93"/>
      <c r="MW109" s="93"/>
      <c r="MX109" s="93"/>
      <c r="MY109" s="93"/>
      <c r="MZ109" s="93"/>
      <c r="NA109" s="93"/>
      <c r="NB109" s="93"/>
      <c r="NC109" s="93"/>
      <c r="ND109" s="93"/>
      <c r="NE109" s="93"/>
      <c r="NF109" s="93"/>
      <c r="NG109" s="93"/>
      <c r="NH109" s="93"/>
      <c r="NI109" s="93"/>
      <c r="NJ109" s="93"/>
      <c r="NK109" s="93"/>
      <c r="NL109" s="93"/>
      <c r="NM109" s="93"/>
      <c r="NN109" s="93"/>
      <c r="NO109" s="93"/>
      <c r="NP109" s="93"/>
      <c r="NQ109" s="93"/>
      <c r="NR109" s="93"/>
      <c r="NS109" s="93"/>
      <c r="NT109" s="93"/>
      <c r="NU109" s="93"/>
      <c r="NV109" s="93"/>
      <c r="NW109" s="93"/>
      <c r="NX109" s="93"/>
      <c r="NY109" s="93"/>
      <c r="NZ109" s="93"/>
      <c r="OA109" s="93"/>
      <c r="OB109" s="93"/>
      <c r="OC109" s="93"/>
      <c r="OD109" s="93"/>
      <c r="OE109" s="93"/>
      <c r="OF109" s="93"/>
      <c r="OG109" s="93"/>
      <c r="OH109" s="93"/>
      <c r="OI109" s="93"/>
      <c r="OJ109" s="93"/>
      <c r="OK109" s="93"/>
      <c r="OL109" s="93"/>
      <c r="OM109" s="93"/>
      <c r="ON109" s="93"/>
      <c r="OO109" s="93"/>
      <c r="OP109" s="93"/>
      <c r="OQ109" s="93"/>
      <c r="OR109" s="93"/>
      <c r="OS109" s="93"/>
      <c r="OT109" s="93"/>
      <c r="OU109" s="93"/>
      <c r="OV109" s="93"/>
      <c r="OW109" s="93"/>
      <c r="OX109" s="93"/>
      <c r="OY109" s="93"/>
      <c r="OZ109" s="93"/>
      <c r="PA109" s="93"/>
      <c r="PB109" s="93"/>
      <c r="PC109" s="93"/>
      <c r="PD109" s="93"/>
      <c r="PE109" s="93"/>
      <c r="PF109" s="93"/>
      <c r="PG109" s="93"/>
      <c r="PH109" s="93"/>
      <c r="PI109" s="93"/>
      <c r="PJ109" s="93"/>
      <c r="PK109" s="93"/>
      <c r="PL109" s="93"/>
      <c r="PM109" s="93"/>
      <c r="PN109" s="93"/>
      <c r="PO109" s="93"/>
      <c r="PP109" s="93"/>
      <c r="PQ109" s="93"/>
      <c r="PR109" s="93"/>
      <c r="PS109" s="93"/>
      <c r="PT109" s="93"/>
      <c r="PU109" s="93"/>
      <c r="PV109" s="93"/>
      <c r="PW109" s="93"/>
      <c r="PX109" s="93"/>
      <c r="PY109" s="93"/>
      <c r="PZ109" s="93"/>
      <c r="QA109" s="93"/>
      <c r="QB109" s="93"/>
      <c r="QC109" s="93"/>
      <c r="QD109" s="93"/>
      <c r="QE109" s="93"/>
      <c r="QF109" s="93"/>
      <c r="QG109" s="93"/>
      <c r="QH109" s="93"/>
      <c r="QI109" s="93"/>
      <c r="QJ109" s="93"/>
      <c r="QK109" s="93"/>
      <c r="QL109" s="93"/>
      <c r="QM109" s="93"/>
      <c r="QN109" s="93"/>
      <c r="QO109" s="93"/>
      <c r="QP109" s="93"/>
      <c r="QQ109" s="93"/>
      <c r="QR109" s="93"/>
      <c r="QS109" s="93"/>
      <c r="QT109" s="93"/>
      <c r="QU109" s="93"/>
      <c r="QV109" s="93"/>
      <c r="QW109" s="93"/>
      <c r="QX109" s="93"/>
      <c r="QY109" s="93"/>
      <c r="QZ109" s="93"/>
      <c r="RA109" s="93"/>
      <c r="RB109" s="93"/>
      <c r="RC109" s="93"/>
      <c r="RD109" s="93"/>
      <c r="RE109" s="93"/>
      <c r="RF109" s="93"/>
      <c r="RG109" s="93"/>
      <c r="RH109" s="93"/>
      <c r="RI109" s="93"/>
      <c r="RJ109" s="93"/>
      <c r="RK109" s="93"/>
      <c r="RL109" s="93"/>
      <c r="RM109" s="93"/>
      <c r="RN109" s="93"/>
      <c r="RO109" s="93"/>
      <c r="RP109" s="93"/>
      <c r="RQ109" s="93"/>
      <c r="RR109" s="93"/>
      <c r="RS109" s="93"/>
      <c r="RT109" s="93"/>
      <c r="RU109" s="93"/>
      <c r="RV109" s="93"/>
      <c r="RW109" s="93"/>
      <c r="RX109" s="93"/>
      <c r="RY109" s="93"/>
      <c r="RZ109" s="93"/>
      <c r="SA109" s="93"/>
      <c r="SB109" s="93"/>
      <c r="SC109" s="93"/>
      <c r="SD109" s="93"/>
      <c r="SE109" s="93"/>
      <c r="SF109" s="93"/>
      <c r="SG109" s="93"/>
      <c r="SH109" s="93"/>
      <c r="SI109" s="93"/>
      <c r="SJ109" s="93"/>
      <c r="SK109" s="93"/>
      <c r="SL109" s="93"/>
      <c r="SM109" s="93"/>
      <c r="SN109" s="93"/>
      <c r="SO109" s="93"/>
      <c r="SP109" s="93"/>
      <c r="SQ109" s="93"/>
      <c r="SR109" s="93"/>
      <c r="SS109" s="93"/>
      <c r="ST109" s="93"/>
      <c r="SU109" s="93"/>
      <c r="SV109" s="93"/>
      <c r="SW109" s="93"/>
      <c r="SX109" s="93"/>
      <c r="SY109" s="93"/>
      <c r="SZ109" s="93"/>
      <c r="TA109" s="93"/>
      <c r="TB109" s="93"/>
      <c r="TC109" s="93"/>
      <c r="TD109" s="93"/>
      <c r="TE109" s="93"/>
      <c r="TF109" s="93"/>
      <c r="TG109" s="93"/>
      <c r="TH109" s="93"/>
      <c r="TI109" s="93"/>
      <c r="TJ109" s="93"/>
      <c r="TK109" s="93"/>
      <c r="TL109" s="93"/>
      <c r="TM109" s="93"/>
      <c r="TN109" s="93"/>
      <c r="TO109" s="93"/>
      <c r="TP109" s="93"/>
      <c r="TQ109" s="93"/>
      <c r="TR109" s="93"/>
      <c r="TS109" s="93"/>
      <c r="TT109" s="93"/>
      <c r="TU109" s="93"/>
      <c r="TV109" s="93"/>
      <c r="TW109" s="93"/>
      <c r="TX109" s="93"/>
      <c r="TY109" s="93"/>
      <c r="TZ109" s="93"/>
      <c r="UA109" s="93"/>
      <c r="UB109" s="93"/>
      <c r="UC109" s="93"/>
      <c r="UD109" s="93"/>
      <c r="UE109" s="93"/>
      <c r="UF109" s="93"/>
      <c r="UG109" s="93"/>
      <c r="UH109" s="93"/>
      <c r="UI109" s="93"/>
      <c r="UJ109" s="93"/>
      <c r="UK109" s="93"/>
      <c r="UL109" s="93"/>
      <c r="UM109" s="93"/>
      <c r="UN109" s="93"/>
      <c r="UO109" s="93"/>
      <c r="UP109" s="93"/>
      <c r="UQ109" s="93"/>
      <c r="UR109" s="93"/>
      <c r="US109" s="93"/>
      <c r="UT109" s="93"/>
      <c r="UU109" s="93"/>
      <c r="UV109" s="93"/>
      <c r="UW109" s="93"/>
      <c r="UX109" s="93"/>
      <c r="UY109" s="93"/>
      <c r="UZ109" s="93"/>
      <c r="VA109" s="93"/>
      <c r="VB109" s="93"/>
      <c r="VC109" s="93"/>
      <c r="VD109" s="93"/>
      <c r="VE109" s="93"/>
      <c r="VF109" s="93"/>
      <c r="VG109" s="93"/>
      <c r="VH109" s="93"/>
      <c r="VI109" s="93"/>
      <c r="VJ109" s="93"/>
      <c r="VK109" s="93"/>
      <c r="VL109" s="93"/>
      <c r="VM109" s="93"/>
      <c r="VN109" s="93"/>
      <c r="VO109" s="93"/>
      <c r="VP109" s="93"/>
      <c r="VQ109" s="93"/>
      <c r="VR109" s="93"/>
      <c r="VS109" s="93"/>
      <c r="VT109" s="93"/>
      <c r="VU109" s="93"/>
      <c r="VV109" s="93"/>
      <c r="VW109" s="93"/>
      <c r="VX109" s="93"/>
      <c r="VY109" s="93"/>
      <c r="VZ109" s="93"/>
      <c r="WA109" s="93"/>
      <c r="WB109" s="93"/>
      <c r="WC109" s="93"/>
      <c r="WD109" s="93"/>
      <c r="WE109" s="93"/>
      <c r="WF109" s="93"/>
      <c r="WG109" s="93"/>
      <c r="WH109" s="93"/>
      <c r="WI109" s="93"/>
      <c r="WJ109" s="93"/>
      <c r="WK109" s="93"/>
      <c r="WL109" s="93"/>
      <c r="WM109" s="93"/>
      <c r="WN109" s="93"/>
      <c r="WO109" s="93"/>
      <c r="WP109" s="93"/>
      <c r="WQ109" s="93"/>
      <c r="WR109" s="93"/>
      <c r="WS109" s="93"/>
      <c r="WT109" s="93"/>
      <c r="WU109" s="93"/>
      <c r="WV109" s="93"/>
      <c r="WW109" s="93"/>
      <c r="WX109" s="93"/>
      <c r="WY109" s="93"/>
      <c r="WZ109" s="93"/>
      <c r="XA109" s="93"/>
      <c r="XB109" s="93"/>
      <c r="XC109" s="93"/>
      <c r="XD109" s="93"/>
      <c r="XE109" s="93"/>
      <c r="XF109" s="93"/>
      <c r="XG109" s="93"/>
      <c r="XH109" s="93"/>
      <c r="XI109" s="93"/>
      <c r="XJ109" s="93"/>
      <c r="XK109" s="93"/>
      <c r="XL109" s="93"/>
      <c r="XM109" s="93"/>
      <c r="XN109" s="93"/>
      <c r="XO109" s="93"/>
      <c r="XP109" s="93"/>
      <c r="XQ109" s="93"/>
      <c r="XR109" s="93"/>
      <c r="XS109" s="93"/>
      <c r="XT109" s="93"/>
      <c r="XU109" s="93"/>
      <c r="XV109" s="93"/>
      <c r="XW109" s="93"/>
      <c r="XX109" s="93"/>
      <c r="XY109" s="93"/>
      <c r="XZ109" s="93"/>
      <c r="YA109" s="93"/>
      <c r="YB109" s="93"/>
      <c r="YC109" s="93"/>
      <c r="YD109" s="93"/>
      <c r="YE109" s="93"/>
      <c r="YF109" s="93"/>
      <c r="YG109" s="93"/>
      <c r="YH109" s="93"/>
      <c r="YI109" s="93"/>
      <c r="YJ109" s="93"/>
      <c r="YK109" s="93"/>
      <c r="YL109" s="93"/>
      <c r="YM109" s="93"/>
      <c r="YN109" s="93"/>
      <c r="YO109" s="93"/>
      <c r="YP109" s="93"/>
      <c r="YQ109" s="93"/>
      <c r="YR109" s="93"/>
      <c r="YS109" s="93"/>
      <c r="YT109" s="93"/>
      <c r="YU109" s="93"/>
      <c r="YV109" s="93"/>
      <c r="YW109" s="93"/>
      <c r="YX109" s="93"/>
      <c r="YY109" s="93"/>
      <c r="YZ109" s="93"/>
      <c r="ZA109" s="93"/>
      <c r="ZB109" s="93"/>
      <c r="ZC109" s="93"/>
      <c r="ZD109" s="93"/>
      <c r="ZE109" s="93"/>
      <c r="ZF109" s="93"/>
      <c r="ZG109" s="93"/>
      <c r="ZH109" s="93"/>
      <c r="ZI109" s="93"/>
      <c r="ZJ109" s="93"/>
      <c r="ZK109" s="93"/>
      <c r="ZL109" s="93"/>
      <c r="ZM109" s="93"/>
      <c r="ZN109" s="93"/>
      <c r="ZO109" s="93"/>
      <c r="ZP109" s="93"/>
      <c r="ZQ109" s="93"/>
      <c r="ZR109" s="93"/>
      <c r="ZS109" s="93"/>
      <c r="ZT109" s="93"/>
      <c r="ZU109" s="93"/>
      <c r="ZV109" s="93"/>
      <c r="ZW109" s="93"/>
      <c r="ZX109" s="93"/>
      <c r="ZY109" s="93"/>
      <c r="ZZ109" s="93"/>
    </row>
    <row r="110" spans="1:702" s="131" customFormat="1" ht="15.95" customHeight="1" x14ac:dyDescent="0.25">
      <c r="A110" s="127">
        <v>75605</v>
      </c>
      <c r="B110" s="127" t="s">
        <v>395</v>
      </c>
      <c r="C110" s="128" t="s">
        <v>396</v>
      </c>
      <c r="D110" s="127">
        <v>7</v>
      </c>
      <c r="E110" s="127">
        <v>3</v>
      </c>
      <c r="F110" s="127" t="s">
        <v>341</v>
      </c>
      <c r="G110" s="127">
        <v>912</v>
      </c>
      <c r="H110" s="127">
        <v>11461</v>
      </c>
      <c r="I110" s="127" t="s">
        <v>397</v>
      </c>
      <c r="J110" s="127">
        <v>31</v>
      </c>
      <c r="K110" s="127" t="s">
        <v>13</v>
      </c>
      <c r="L110" s="129">
        <v>126200</v>
      </c>
      <c r="M110" s="129">
        <v>55000</v>
      </c>
      <c r="N110" s="129">
        <v>0</v>
      </c>
      <c r="O110" s="129">
        <v>55000</v>
      </c>
      <c r="P110" s="129">
        <v>54930.400000000001</v>
      </c>
      <c r="Q110" s="129">
        <v>-69.599999999998545</v>
      </c>
      <c r="R110" s="130">
        <v>1</v>
      </c>
      <c r="S110" s="129">
        <v>0</v>
      </c>
      <c r="T110" s="129">
        <v>0</v>
      </c>
      <c r="U110" s="130">
        <v>0</v>
      </c>
      <c r="V110" s="129">
        <v>0</v>
      </c>
      <c r="W110" s="129">
        <v>0</v>
      </c>
      <c r="X110" s="130">
        <v>0</v>
      </c>
      <c r="Y110" s="129">
        <v>0</v>
      </c>
      <c r="Z110" s="129">
        <v>0</v>
      </c>
      <c r="AA110" s="130">
        <v>0</v>
      </c>
      <c r="AB110" s="129">
        <v>0</v>
      </c>
      <c r="AC110" s="129">
        <v>0</v>
      </c>
      <c r="AD110" s="130">
        <v>0</v>
      </c>
      <c r="AE110" s="129">
        <v>0</v>
      </c>
      <c r="AF110" s="129">
        <v>0</v>
      </c>
      <c r="AG110" s="130">
        <v>0</v>
      </c>
      <c r="AH110" s="129">
        <v>0</v>
      </c>
      <c r="AI110" s="129">
        <v>0</v>
      </c>
      <c r="AJ110" s="130">
        <v>0</v>
      </c>
      <c r="AK110" s="129">
        <v>0</v>
      </c>
      <c r="AL110" s="129">
        <v>0</v>
      </c>
      <c r="AM110" s="130">
        <v>0</v>
      </c>
      <c r="AN110" s="129">
        <v>0</v>
      </c>
      <c r="AO110" s="129">
        <v>0</v>
      </c>
      <c r="AP110" s="130">
        <v>0</v>
      </c>
      <c r="AQ110" s="129">
        <v>0</v>
      </c>
      <c r="AR110" s="129">
        <v>0</v>
      </c>
      <c r="AS110" s="130">
        <v>0</v>
      </c>
      <c r="AT110" s="129">
        <v>0</v>
      </c>
      <c r="AU110" s="129">
        <v>0</v>
      </c>
      <c r="AV110" s="130">
        <v>0</v>
      </c>
      <c r="AW110" s="129">
        <v>0</v>
      </c>
      <c r="AX110" s="129">
        <v>0</v>
      </c>
      <c r="AY110" s="130">
        <v>0</v>
      </c>
      <c r="AZ110" s="129">
        <v>0</v>
      </c>
      <c r="BA110" s="129">
        <v>0</v>
      </c>
      <c r="BB110" s="130">
        <v>0</v>
      </c>
      <c r="BC110" s="129">
        <v>0</v>
      </c>
      <c r="BD110" s="129">
        <v>0</v>
      </c>
      <c r="BE110" s="130">
        <v>0</v>
      </c>
      <c r="BF110" s="129">
        <v>0</v>
      </c>
      <c r="BG110" s="129">
        <v>0</v>
      </c>
      <c r="BH110" s="130">
        <v>0</v>
      </c>
      <c r="BI110" s="129">
        <v>0</v>
      </c>
      <c r="BJ110" s="129">
        <v>0</v>
      </c>
      <c r="BK110" s="130">
        <v>0</v>
      </c>
      <c r="BL110" s="129">
        <v>0</v>
      </c>
      <c r="BM110" s="129">
        <v>0</v>
      </c>
      <c r="BN110" s="130">
        <v>0</v>
      </c>
      <c r="BO110" s="129">
        <v>0</v>
      </c>
      <c r="BP110" s="129">
        <v>0</v>
      </c>
      <c r="BQ110" s="130">
        <v>0</v>
      </c>
      <c r="BR110" s="129">
        <v>0</v>
      </c>
      <c r="BS110" s="129">
        <v>0</v>
      </c>
      <c r="BT110" s="130">
        <v>0</v>
      </c>
      <c r="BU110" s="129">
        <v>55000</v>
      </c>
      <c r="BV110" s="129">
        <v>54930.400000000001</v>
      </c>
      <c r="BW110" s="130">
        <v>1</v>
      </c>
      <c r="BX110" s="129">
        <v>0</v>
      </c>
      <c r="BY110" s="129">
        <v>0</v>
      </c>
      <c r="BZ110" s="130">
        <v>0</v>
      </c>
      <c r="CA110" s="129">
        <v>0</v>
      </c>
      <c r="CB110" s="129">
        <v>0</v>
      </c>
      <c r="CC110" s="130">
        <v>0</v>
      </c>
      <c r="CD110" s="129">
        <v>0</v>
      </c>
      <c r="CE110" s="129">
        <v>0</v>
      </c>
      <c r="CF110" s="130">
        <v>0</v>
      </c>
      <c r="CG110" s="129">
        <v>0</v>
      </c>
      <c r="CH110" s="129">
        <v>0</v>
      </c>
      <c r="CI110" s="130">
        <v>0</v>
      </c>
      <c r="CJ110" s="129">
        <v>0</v>
      </c>
      <c r="CK110" s="129">
        <v>0</v>
      </c>
      <c r="CL110" s="130">
        <v>0</v>
      </c>
      <c r="CM110" s="129">
        <v>0</v>
      </c>
      <c r="CN110" s="129">
        <v>0</v>
      </c>
      <c r="CO110" s="130">
        <v>0</v>
      </c>
      <c r="CP110" s="129"/>
      <c r="CQ110" s="129"/>
      <c r="CR110" s="129"/>
      <c r="CS110" s="129"/>
      <c r="CT110" s="129"/>
      <c r="CU110" s="129"/>
      <c r="CV110" s="129"/>
      <c r="CW110" s="129"/>
      <c r="CX110" s="129"/>
      <c r="CY110" s="129"/>
      <c r="CZ110" s="129"/>
      <c r="DA110" s="129"/>
      <c r="DB110" s="129"/>
      <c r="DC110" s="129"/>
      <c r="DD110" s="129"/>
      <c r="DE110" s="129"/>
      <c r="DF110" s="129"/>
      <c r="DG110" s="129"/>
      <c r="DH110" s="129"/>
      <c r="DI110" s="129"/>
      <c r="DJ110" s="129"/>
      <c r="DK110" s="129"/>
      <c r="DL110" s="129"/>
      <c r="DM110" s="129"/>
      <c r="DN110" s="129"/>
      <c r="DO110" s="129"/>
      <c r="DP110" s="129"/>
      <c r="DQ110" s="129"/>
      <c r="DR110" s="129"/>
      <c r="DS110" s="129"/>
      <c r="DT110" s="129"/>
      <c r="DU110" s="129"/>
      <c r="DV110" s="129"/>
      <c r="DW110" s="129"/>
      <c r="DX110" s="129"/>
      <c r="DY110" s="129"/>
      <c r="DZ110" s="129"/>
      <c r="EA110" s="129"/>
      <c r="EB110" s="129"/>
      <c r="EC110" s="129"/>
      <c r="ED110" s="129"/>
      <c r="EE110" s="129"/>
      <c r="EF110" s="129"/>
      <c r="EG110" s="129"/>
      <c r="EH110" s="129"/>
      <c r="EI110" s="129"/>
      <c r="EJ110" s="129"/>
      <c r="EK110" s="129"/>
      <c r="EL110" s="129"/>
      <c r="EM110" s="129"/>
      <c r="EN110" s="129"/>
      <c r="EO110" s="129"/>
      <c r="EP110" s="129"/>
      <c r="EQ110" s="129"/>
      <c r="ER110" s="129"/>
      <c r="ES110" s="129"/>
      <c r="ET110" s="129"/>
      <c r="EU110" s="129"/>
      <c r="EV110" s="129"/>
      <c r="EW110" s="129"/>
      <c r="EX110" s="129"/>
      <c r="EY110" s="129"/>
      <c r="EZ110" s="129"/>
      <c r="FA110" s="129"/>
      <c r="FB110" s="129"/>
      <c r="FC110" s="129"/>
      <c r="FD110" s="129"/>
      <c r="FE110" s="129"/>
      <c r="FF110" s="129"/>
      <c r="FG110" s="129"/>
      <c r="FH110" s="129"/>
      <c r="FI110" s="129"/>
      <c r="FJ110" s="129"/>
      <c r="FK110" s="129"/>
      <c r="FL110" s="129"/>
      <c r="FM110" s="129"/>
      <c r="FN110" s="129"/>
      <c r="FO110" s="129"/>
      <c r="FP110" s="129"/>
      <c r="FQ110" s="129"/>
      <c r="FR110" s="129"/>
      <c r="FS110" s="129"/>
      <c r="FT110" s="129"/>
      <c r="FU110" s="129"/>
      <c r="FV110" s="129"/>
      <c r="FW110" s="129"/>
      <c r="FX110" s="129"/>
      <c r="FY110" s="129"/>
      <c r="FZ110" s="129"/>
      <c r="GA110" s="129"/>
      <c r="GB110" s="129"/>
      <c r="GC110" s="129"/>
      <c r="GD110" s="129"/>
      <c r="GE110" s="129"/>
      <c r="GF110" s="129"/>
      <c r="GG110" s="129"/>
      <c r="GH110" s="129"/>
      <c r="GI110" s="129"/>
      <c r="GJ110" s="129"/>
      <c r="GK110" s="129"/>
      <c r="GL110" s="129"/>
      <c r="GM110" s="129"/>
      <c r="GN110" s="129"/>
      <c r="GO110" s="129"/>
      <c r="GP110" s="129"/>
      <c r="GQ110" s="129"/>
      <c r="GR110" s="129"/>
      <c r="GS110" s="129"/>
      <c r="GT110" s="129"/>
      <c r="GU110" s="129"/>
      <c r="GV110" s="129"/>
      <c r="GW110" s="129"/>
      <c r="GX110" s="129"/>
      <c r="GY110" s="129"/>
      <c r="GZ110" s="129"/>
      <c r="HA110" s="129"/>
      <c r="HB110" s="129"/>
      <c r="HC110" s="129"/>
      <c r="HD110" s="129"/>
      <c r="HE110" s="129"/>
      <c r="HF110" s="129"/>
      <c r="HG110" s="129"/>
      <c r="HH110" s="129"/>
      <c r="HI110" s="129"/>
      <c r="HJ110" s="129"/>
      <c r="HK110" s="129"/>
      <c r="HL110" s="129"/>
      <c r="HM110" s="129"/>
      <c r="HN110" s="129"/>
      <c r="HO110" s="129"/>
      <c r="HP110" s="129"/>
      <c r="HQ110" s="129"/>
      <c r="HR110" s="129"/>
      <c r="HS110" s="129"/>
      <c r="HT110" s="129"/>
      <c r="HU110" s="129"/>
      <c r="HV110" s="129"/>
      <c r="HW110" s="129"/>
      <c r="HX110" s="129"/>
      <c r="HY110" s="129"/>
      <c r="HZ110" s="129"/>
      <c r="IA110" s="129"/>
      <c r="IB110" s="129"/>
      <c r="IC110" s="129"/>
      <c r="ID110" s="129"/>
      <c r="IE110" s="129"/>
      <c r="IF110" s="129"/>
      <c r="IG110" s="129"/>
      <c r="IH110" s="129"/>
      <c r="II110" s="129"/>
      <c r="IJ110" s="129"/>
      <c r="IK110" s="129"/>
      <c r="IL110" s="129"/>
      <c r="IM110" s="129"/>
      <c r="IN110" s="129"/>
      <c r="IO110" s="129"/>
      <c r="IP110" s="129"/>
      <c r="IQ110" s="129"/>
      <c r="IR110" s="129"/>
      <c r="IS110" s="129"/>
      <c r="IT110" s="129"/>
      <c r="IU110" s="129"/>
      <c r="IV110" s="129"/>
      <c r="IW110" s="129"/>
      <c r="IX110" s="129"/>
      <c r="IY110" s="129"/>
      <c r="IZ110" s="129"/>
      <c r="JA110" s="129"/>
      <c r="JB110" s="129"/>
      <c r="JC110" s="129"/>
      <c r="JD110" s="129"/>
      <c r="JE110" s="129"/>
      <c r="JF110" s="129"/>
      <c r="JG110" s="129"/>
      <c r="JH110" s="129"/>
      <c r="JI110" s="129"/>
      <c r="JJ110" s="129"/>
      <c r="JK110" s="129"/>
      <c r="JL110" s="129"/>
      <c r="JM110" s="129"/>
      <c r="JN110" s="129"/>
      <c r="JO110" s="129"/>
      <c r="JP110" s="129"/>
      <c r="JQ110" s="129"/>
      <c r="JR110" s="129"/>
      <c r="JS110" s="129"/>
      <c r="JT110" s="129"/>
      <c r="JU110" s="129"/>
      <c r="JV110" s="129"/>
      <c r="JW110" s="129"/>
      <c r="JX110" s="129"/>
      <c r="JY110" s="129"/>
      <c r="JZ110" s="129"/>
      <c r="KA110" s="129"/>
      <c r="KB110" s="129"/>
      <c r="KC110" s="129"/>
      <c r="KD110" s="129"/>
      <c r="KE110" s="129"/>
      <c r="KF110" s="129"/>
      <c r="KG110" s="129"/>
      <c r="KH110" s="129"/>
      <c r="KI110" s="129"/>
      <c r="KJ110" s="129"/>
      <c r="KK110" s="129"/>
      <c r="KL110" s="129"/>
      <c r="KM110" s="129"/>
      <c r="KN110" s="129"/>
      <c r="KO110" s="129"/>
      <c r="KP110" s="129"/>
      <c r="KQ110" s="129"/>
      <c r="KR110" s="129"/>
      <c r="KS110" s="129"/>
      <c r="KT110" s="129"/>
      <c r="KU110" s="129"/>
      <c r="KV110" s="129"/>
      <c r="KW110" s="129"/>
      <c r="KX110" s="129"/>
      <c r="KY110" s="129"/>
      <c r="KZ110" s="129"/>
      <c r="LA110" s="129"/>
      <c r="LB110" s="129"/>
      <c r="LC110" s="129"/>
      <c r="LD110" s="129"/>
      <c r="LE110" s="129"/>
      <c r="LF110" s="129"/>
      <c r="LG110" s="129"/>
      <c r="LH110" s="129"/>
      <c r="LI110" s="129"/>
      <c r="LJ110" s="129"/>
      <c r="LK110" s="129"/>
      <c r="LL110" s="129"/>
      <c r="LM110" s="129"/>
      <c r="LN110" s="129"/>
      <c r="LO110" s="129"/>
      <c r="LP110" s="129"/>
      <c r="LQ110" s="129"/>
      <c r="LR110" s="129"/>
      <c r="LS110" s="129"/>
      <c r="LT110" s="129"/>
      <c r="LU110" s="129"/>
      <c r="LV110" s="129"/>
      <c r="LW110" s="129"/>
      <c r="LX110" s="129"/>
      <c r="LY110" s="129"/>
      <c r="LZ110" s="129"/>
      <c r="MA110" s="129"/>
      <c r="MB110" s="129"/>
      <c r="MC110" s="129"/>
      <c r="MD110" s="129"/>
      <c r="ME110" s="129"/>
      <c r="MF110" s="129"/>
      <c r="MG110" s="129"/>
      <c r="MH110" s="129"/>
      <c r="MI110" s="129"/>
      <c r="MJ110" s="129"/>
      <c r="MK110" s="129"/>
      <c r="ML110" s="129"/>
      <c r="MM110" s="129"/>
      <c r="MN110" s="129"/>
      <c r="MO110" s="129"/>
      <c r="MP110" s="129"/>
      <c r="MQ110" s="129"/>
      <c r="MR110" s="129"/>
      <c r="MS110" s="129"/>
      <c r="MT110" s="129"/>
      <c r="MU110" s="129"/>
      <c r="MV110" s="129"/>
      <c r="MW110" s="129"/>
      <c r="MX110" s="129"/>
      <c r="MY110" s="129"/>
      <c r="MZ110" s="129"/>
      <c r="NA110" s="129"/>
      <c r="NB110" s="129"/>
      <c r="NC110" s="129"/>
      <c r="ND110" s="129"/>
      <c r="NE110" s="129"/>
      <c r="NF110" s="129"/>
      <c r="NG110" s="129"/>
      <c r="NH110" s="129"/>
      <c r="NI110" s="129"/>
      <c r="NJ110" s="129"/>
      <c r="NK110" s="129"/>
      <c r="NL110" s="129"/>
      <c r="NM110" s="129"/>
      <c r="NN110" s="129"/>
      <c r="NO110" s="129"/>
      <c r="NP110" s="129"/>
      <c r="NQ110" s="129"/>
      <c r="NR110" s="129"/>
      <c r="NS110" s="129"/>
      <c r="NT110" s="129"/>
      <c r="NU110" s="129"/>
      <c r="NV110" s="129"/>
      <c r="NW110" s="129"/>
      <c r="NX110" s="129"/>
      <c r="NY110" s="129"/>
      <c r="NZ110" s="129"/>
      <c r="OA110" s="129"/>
      <c r="OB110" s="129"/>
      <c r="OC110" s="129"/>
      <c r="OD110" s="129"/>
      <c r="OE110" s="129"/>
      <c r="OF110" s="129"/>
      <c r="OG110" s="129"/>
      <c r="OH110" s="129"/>
      <c r="OI110" s="129"/>
      <c r="OJ110" s="129"/>
      <c r="OK110" s="129"/>
      <c r="OL110" s="129"/>
      <c r="OM110" s="129"/>
      <c r="ON110" s="129"/>
      <c r="OO110" s="129"/>
      <c r="OP110" s="129"/>
      <c r="OQ110" s="129"/>
      <c r="OR110" s="129"/>
      <c r="OS110" s="129"/>
      <c r="OT110" s="129"/>
      <c r="OU110" s="129"/>
      <c r="OV110" s="129"/>
      <c r="OW110" s="129"/>
      <c r="OX110" s="129"/>
      <c r="OY110" s="129"/>
      <c r="OZ110" s="129"/>
      <c r="PA110" s="129"/>
      <c r="PB110" s="129"/>
      <c r="PC110" s="129"/>
      <c r="PD110" s="129"/>
      <c r="PE110" s="129"/>
      <c r="PF110" s="129"/>
      <c r="PG110" s="129"/>
      <c r="PH110" s="129"/>
      <c r="PI110" s="129"/>
      <c r="PJ110" s="129"/>
      <c r="PK110" s="129"/>
      <c r="PL110" s="129"/>
      <c r="PM110" s="129"/>
      <c r="PN110" s="129"/>
      <c r="PO110" s="129"/>
      <c r="PP110" s="129"/>
      <c r="PQ110" s="129"/>
      <c r="PR110" s="129"/>
      <c r="PS110" s="129"/>
      <c r="PT110" s="129"/>
      <c r="PU110" s="129"/>
      <c r="PV110" s="129"/>
      <c r="PW110" s="129"/>
      <c r="PX110" s="129"/>
      <c r="PY110" s="129"/>
      <c r="PZ110" s="129"/>
      <c r="QA110" s="129"/>
      <c r="QB110" s="129"/>
      <c r="QC110" s="129"/>
      <c r="QD110" s="129"/>
      <c r="QE110" s="129"/>
      <c r="QF110" s="129"/>
      <c r="QG110" s="129"/>
      <c r="QH110" s="129"/>
      <c r="QI110" s="129"/>
      <c r="QJ110" s="129"/>
      <c r="QK110" s="129"/>
      <c r="QL110" s="129"/>
      <c r="QM110" s="129"/>
      <c r="QN110" s="129"/>
      <c r="QO110" s="129"/>
      <c r="QP110" s="129"/>
      <c r="QQ110" s="129"/>
      <c r="QR110" s="129"/>
      <c r="QS110" s="129"/>
      <c r="QT110" s="129"/>
      <c r="QU110" s="129"/>
      <c r="QV110" s="129"/>
      <c r="QW110" s="129"/>
      <c r="QX110" s="129"/>
      <c r="QY110" s="129"/>
      <c r="QZ110" s="129"/>
      <c r="RA110" s="129"/>
      <c r="RB110" s="129"/>
      <c r="RC110" s="129"/>
      <c r="RD110" s="129"/>
      <c r="RE110" s="129"/>
      <c r="RF110" s="129"/>
      <c r="RG110" s="129"/>
      <c r="RH110" s="129"/>
      <c r="RI110" s="129"/>
      <c r="RJ110" s="129"/>
      <c r="RK110" s="129"/>
      <c r="RL110" s="129"/>
      <c r="RM110" s="129"/>
      <c r="RN110" s="129"/>
      <c r="RO110" s="129"/>
      <c r="RP110" s="129"/>
      <c r="RQ110" s="129"/>
      <c r="RR110" s="129"/>
      <c r="RS110" s="129"/>
      <c r="RT110" s="129"/>
      <c r="RU110" s="129"/>
      <c r="RV110" s="129"/>
      <c r="RW110" s="129"/>
      <c r="RX110" s="129"/>
      <c r="RY110" s="129"/>
      <c r="RZ110" s="129"/>
      <c r="SA110" s="129"/>
      <c r="SB110" s="129"/>
      <c r="SC110" s="129"/>
      <c r="SD110" s="129"/>
      <c r="SE110" s="129"/>
      <c r="SF110" s="129"/>
      <c r="SG110" s="129"/>
      <c r="SH110" s="129"/>
      <c r="SI110" s="129"/>
      <c r="SJ110" s="129"/>
      <c r="SK110" s="129"/>
      <c r="SL110" s="129"/>
      <c r="SM110" s="129"/>
      <c r="SN110" s="129"/>
      <c r="SO110" s="129"/>
      <c r="SP110" s="129"/>
      <c r="SQ110" s="129"/>
      <c r="SR110" s="129"/>
      <c r="SS110" s="129"/>
      <c r="ST110" s="129"/>
      <c r="SU110" s="129"/>
      <c r="SV110" s="129"/>
      <c r="SW110" s="129"/>
      <c r="SX110" s="129"/>
      <c r="SY110" s="129"/>
      <c r="SZ110" s="129"/>
      <c r="TA110" s="129"/>
      <c r="TB110" s="129"/>
      <c r="TC110" s="129"/>
      <c r="TD110" s="129"/>
      <c r="TE110" s="129"/>
      <c r="TF110" s="129"/>
      <c r="TG110" s="129"/>
      <c r="TH110" s="129"/>
      <c r="TI110" s="129"/>
      <c r="TJ110" s="129"/>
      <c r="TK110" s="129"/>
      <c r="TL110" s="129"/>
      <c r="TM110" s="129"/>
      <c r="TN110" s="129"/>
      <c r="TO110" s="129"/>
      <c r="TP110" s="129"/>
      <c r="TQ110" s="129"/>
      <c r="TR110" s="129"/>
      <c r="TS110" s="129"/>
      <c r="TT110" s="129"/>
      <c r="TU110" s="129"/>
      <c r="TV110" s="129"/>
      <c r="TW110" s="129"/>
      <c r="TX110" s="129"/>
      <c r="TY110" s="129"/>
      <c r="TZ110" s="129"/>
      <c r="UA110" s="129"/>
      <c r="UB110" s="129"/>
      <c r="UC110" s="129"/>
      <c r="UD110" s="129"/>
      <c r="UE110" s="129"/>
      <c r="UF110" s="129"/>
      <c r="UG110" s="129"/>
      <c r="UH110" s="129"/>
      <c r="UI110" s="129"/>
      <c r="UJ110" s="129"/>
      <c r="UK110" s="129"/>
      <c r="UL110" s="129"/>
      <c r="UM110" s="129"/>
      <c r="UN110" s="129"/>
      <c r="UO110" s="129"/>
      <c r="UP110" s="129"/>
      <c r="UQ110" s="129"/>
      <c r="UR110" s="129"/>
      <c r="US110" s="129"/>
      <c r="UT110" s="129"/>
      <c r="UU110" s="129"/>
      <c r="UV110" s="129"/>
      <c r="UW110" s="129"/>
      <c r="UX110" s="129"/>
      <c r="UY110" s="129"/>
      <c r="UZ110" s="129"/>
      <c r="VA110" s="129"/>
      <c r="VB110" s="129"/>
      <c r="VC110" s="129"/>
      <c r="VD110" s="129"/>
      <c r="VE110" s="129"/>
      <c r="VF110" s="129"/>
      <c r="VG110" s="129"/>
      <c r="VH110" s="129"/>
      <c r="VI110" s="129"/>
      <c r="VJ110" s="129"/>
      <c r="VK110" s="129"/>
      <c r="VL110" s="129"/>
      <c r="VM110" s="129"/>
      <c r="VN110" s="129"/>
      <c r="VO110" s="129"/>
      <c r="VP110" s="129"/>
      <c r="VQ110" s="129"/>
      <c r="VR110" s="129"/>
      <c r="VS110" s="129"/>
      <c r="VT110" s="129"/>
      <c r="VU110" s="129"/>
      <c r="VV110" s="129"/>
      <c r="VW110" s="129"/>
      <c r="VX110" s="129"/>
      <c r="VY110" s="129"/>
      <c r="VZ110" s="129"/>
      <c r="WA110" s="129"/>
      <c r="WB110" s="129"/>
      <c r="WC110" s="129"/>
      <c r="WD110" s="129"/>
      <c r="WE110" s="129"/>
      <c r="WF110" s="129"/>
      <c r="WG110" s="129"/>
      <c r="WH110" s="129"/>
      <c r="WI110" s="129"/>
      <c r="WJ110" s="129"/>
      <c r="WK110" s="129"/>
      <c r="WL110" s="129"/>
      <c r="WM110" s="129"/>
      <c r="WN110" s="129"/>
      <c r="WO110" s="129"/>
      <c r="WP110" s="129"/>
      <c r="WQ110" s="129"/>
      <c r="WR110" s="129"/>
      <c r="WS110" s="129"/>
      <c r="WT110" s="129"/>
      <c r="WU110" s="129"/>
      <c r="WV110" s="129"/>
      <c r="WW110" s="129"/>
      <c r="WX110" s="129"/>
      <c r="WY110" s="129"/>
      <c r="WZ110" s="129"/>
      <c r="XA110" s="129"/>
      <c r="XB110" s="129"/>
      <c r="XC110" s="129"/>
      <c r="XD110" s="129"/>
      <c r="XE110" s="129"/>
      <c r="XF110" s="129"/>
      <c r="XG110" s="129"/>
      <c r="XH110" s="129"/>
      <c r="XI110" s="129"/>
      <c r="XJ110" s="129"/>
      <c r="XK110" s="129"/>
      <c r="XL110" s="129"/>
      <c r="XM110" s="129"/>
      <c r="XN110" s="129"/>
      <c r="XO110" s="129"/>
      <c r="XP110" s="129"/>
      <c r="XQ110" s="129"/>
      <c r="XR110" s="129"/>
      <c r="XS110" s="129"/>
      <c r="XT110" s="129"/>
      <c r="XU110" s="129"/>
      <c r="XV110" s="129"/>
      <c r="XW110" s="129"/>
      <c r="XX110" s="129"/>
      <c r="XY110" s="129"/>
      <c r="XZ110" s="129"/>
      <c r="YA110" s="129"/>
      <c r="YB110" s="129"/>
      <c r="YC110" s="129"/>
      <c r="YD110" s="129"/>
      <c r="YE110" s="129"/>
      <c r="YF110" s="129"/>
      <c r="YG110" s="129"/>
      <c r="YH110" s="129"/>
      <c r="YI110" s="129"/>
      <c r="YJ110" s="129"/>
      <c r="YK110" s="129"/>
      <c r="YL110" s="129"/>
      <c r="YM110" s="129"/>
      <c r="YN110" s="129"/>
      <c r="YO110" s="129"/>
      <c r="YP110" s="129"/>
      <c r="YQ110" s="129"/>
      <c r="YR110" s="129"/>
      <c r="YS110" s="129"/>
      <c r="YT110" s="129"/>
      <c r="YU110" s="129"/>
      <c r="YV110" s="129"/>
      <c r="YW110" s="129"/>
      <c r="YX110" s="129"/>
      <c r="YY110" s="129"/>
      <c r="YZ110" s="129"/>
      <c r="ZA110" s="129"/>
      <c r="ZB110" s="129"/>
      <c r="ZC110" s="129"/>
      <c r="ZD110" s="129"/>
      <c r="ZE110" s="129"/>
      <c r="ZF110" s="129"/>
      <c r="ZG110" s="129"/>
      <c r="ZH110" s="129"/>
      <c r="ZI110" s="129"/>
      <c r="ZJ110" s="129"/>
      <c r="ZK110" s="129"/>
      <c r="ZL110" s="129"/>
      <c r="ZM110" s="129"/>
      <c r="ZN110" s="129"/>
      <c r="ZO110" s="129"/>
      <c r="ZP110" s="129"/>
      <c r="ZQ110" s="129"/>
      <c r="ZR110" s="129"/>
      <c r="ZS110" s="129"/>
      <c r="ZT110" s="129"/>
      <c r="ZU110" s="129"/>
      <c r="ZV110" s="129"/>
      <c r="ZW110" s="129"/>
      <c r="ZX110" s="129"/>
      <c r="ZY110" s="129"/>
      <c r="ZZ110" s="129"/>
    </row>
    <row r="111" spans="1:702" ht="15.95" hidden="1" customHeight="1" x14ac:dyDescent="0.25">
      <c r="A111" s="92">
        <v>75610</v>
      </c>
      <c r="B111" s="92" t="s">
        <v>395</v>
      </c>
      <c r="C111" s="121" t="s">
        <v>396</v>
      </c>
      <c r="D111" s="92">
        <v>7</v>
      </c>
      <c r="E111" s="92">
        <v>3</v>
      </c>
      <c r="F111" s="92" t="s">
        <v>341</v>
      </c>
      <c r="G111" s="92">
        <v>912</v>
      </c>
      <c r="H111" s="92">
        <v>11461</v>
      </c>
      <c r="I111" s="92" t="s">
        <v>397</v>
      </c>
      <c r="J111" s="92">
        <v>311</v>
      </c>
      <c r="K111" s="92" t="s">
        <v>332</v>
      </c>
      <c r="L111" s="93">
        <v>98000</v>
      </c>
      <c r="M111" s="93">
        <v>44600</v>
      </c>
      <c r="N111" s="93">
        <v>0</v>
      </c>
      <c r="O111" s="93">
        <v>44600</v>
      </c>
      <c r="P111" s="93">
        <v>44575.45</v>
      </c>
      <c r="Q111" s="93">
        <v>-24.55000000000291</v>
      </c>
      <c r="R111" s="94">
        <v>1</v>
      </c>
      <c r="S111" s="93">
        <v>0</v>
      </c>
      <c r="T111" s="93">
        <v>0</v>
      </c>
      <c r="U111" s="94">
        <v>0</v>
      </c>
      <c r="V111" s="93">
        <v>0</v>
      </c>
      <c r="W111" s="93">
        <v>0</v>
      </c>
      <c r="X111" s="94">
        <v>0</v>
      </c>
      <c r="Y111" s="93">
        <v>0</v>
      </c>
      <c r="Z111" s="93">
        <v>0</v>
      </c>
      <c r="AA111" s="94">
        <v>0</v>
      </c>
      <c r="AB111" s="93">
        <v>0</v>
      </c>
      <c r="AC111" s="93">
        <v>0</v>
      </c>
      <c r="AD111" s="94">
        <v>0</v>
      </c>
      <c r="AE111" s="93">
        <v>0</v>
      </c>
      <c r="AF111" s="93">
        <v>0</v>
      </c>
      <c r="AG111" s="94">
        <v>0</v>
      </c>
      <c r="AH111" s="93">
        <v>0</v>
      </c>
      <c r="AI111" s="93">
        <v>0</v>
      </c>
      <c r="AJ111" s="94">
        <v>0</v>
      </c>
      <c r="AK111" s="93">
        <v>0</v>
      </c>
      <c r="AL111" s="93">
        <v>0</v>
      </c>
      <c r="AM111" s="94">
        <v>0</v>
      </c>
      <c r="AN111" s="93">
        <v>0</v>
      </c>
      <c r="AO111" s="93">
        <v>0</v>
      </c>
      <c r="AP111" s="94">
        <v>0</v>
      </c>
      <c r="AQ111" s="93">
        <v>0</v>
      </c>
      <c r="AR111" s="93">
        <v>0</v>
      </c>
      <c r="AS111" s="94">
        <v>0</v>
      </c>
      <c r="AT111" s="93">
        <v>0</v>
      </c>
      <c r="AU111" s="93">
        <v>0</v>
      </c>
      <c r="AV111" s="94">
        <v>0</v>
      </c>
      <c r="AW111" s="93">
        <v>0</v>
      </c>
      <c r="AX111" s="93">
        <v>0</v>
      </c>
      <c r="AY111" s="94">
        <v>0</v>
      </c>
      <c r="AZ111" s="93">
        <v>0</v>
      </c>
      <c r="BA111" s="93">
        <v>0</v>
      </c>
      <c r="BB111" s="94">
        <v>0</v>
      </c>
      <c r="BC111" s="93">
        <v>0</v>
      </c>
      <c r="BD111" s="93">
        <v>0</v>
      </c>
      <c r="BE111" s="94">
        <v>0</v>
      </c>
      <c r="BF111" s="93">
        <v>0</v>
      </c>
      <c r="BG111" s="93">
        <v>0</v>
      </c>
      <c r="BH111" s="94">
        <v>0</v>
      </c>
      <c r="BI111" s="93">
        <v>0</v>
      </c>
      <c r="BJ111" s="93">
        <v>0</v>
      </c>
      <c r="BK111" s="94">
        <v>0</v>
      </c>
      <c r="BL111" s="93">
        <v>0</v>
      </c>
      <c r="BM111" s="93">
        <v>0</v>
      </c>
      <c r="BN111" s="94">
        <v>0</v>
      </c>
      <c r="BO111" s="93">
        <v>0</v>
      </c>
      <c r="BP111" s="93">
        <v>0</v>
      </c>
      <c r="BQ111" s="94">
        <v>0</v>
      </c>
      <c r="BR111" s="93">
        <v>0</v>
      </c>
      <c r="BS111" s="93">
        <v>0</v>
      </c>
      <c r="BT111" s="94">
        <v>0</v>
      </c>
      <c r="BU111" s="93">
        <v>44600</v>
      </c>
      <c r="BV111" s="93">
        <v>44575.45</v>
      </c>
      <c r="BW111" s="94">
        <v>1</v>
      </c>
      <c r="BX111" s="93">
        <v>0</v>
      </c>
      <c r="BY111" s="93">
        <v>0</v>
      </c>
      <c r="BZ111" s="94">
        <v>0</v>
      </c>
      <c r="CA111" s="93">
        <v>0</v>
      </c>
      <c r="CB111" s="93">
        <v>0</v>
      </c>
      <c r="CC111" s="94">
        <v>0</v>
      </c>
      <c r="CD111" s="93">
        <v>0</v>
      </c>
      <c r="CE111" s="93">
        <v>0</v>
      </c>
      <c r="CF111" s="94">
        <v>0</v>
      </c>
      <c r="CG111" s="93">
        <v>0</v>
      </c>
      <c r="CH111" s="93">
        <v>0</v>
      </c>
      <c r="CI111" s="94">
        <v>0</v>
      </c>
      <c r="CJ111" s="93">
        <v>0</v>
      </c>
      <c r="CK111" s="93">
        <v>0</v>
      </c>
      <c r="CL111" s="94">
        <v>0</v>
      </c>
      <c r="CM111" s="93">
        <v>0</v>
      </c>
      <c r="CN111" s="93">
        <v>0</v>
      </c>
      <c r="CO111" s="94">
        <v>0</v>
      </c>
      <c r="CP111" s="93"/>
      <c r="CQ111" s="93"/>
      <c r="CR111" s="93"/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3"/>
      <c r="DN111" s="93"/>
      <c r="DO111" s="93"/>
      <c r="DP111" s="93"/>
      <c r="DQ111" s="93"/>
      <c r="DR111" s="93"/>
      <c r="DS111" s="93"/>
      <c r="DT111" s="93"/>
      <c r="DU111" s="93"/>
      <c r="DV111" s="93"/>
      <c r="DW111" s="93"/>
      <c r="DX111" s="93"/>
      <c r="DY111" s="93"/>
      <c r="DZ111" s="93"/>
      <c r="EA111" s="93"/>
      <c r="EB111" s="93"/>
      <c r="EC111" s="93"/>
      <c r="ED111" s="93"/>
      <c r="EE111" s="93"/>
      <c r="EF111" s="93"/>
      <c r="EG111" s="93"/>
      <c r="EH111" s="93"/>
      <c r="EI111" s="93"/>
      <c r="EJ111" s="93"/>
      <c r="EK111" s="93"/>
      <c r="EL111" s="93"/>
      <c r="EM111" s="93"/>
      <c r="EN111" s="93"/>
      <c r="EO111" s="93"/>
      <c r="EP111" s="93"/>
      <c r="EQ111" s="93"/>
      <c r="ER111" s="93"/>
      <c r="ES111" s="93"/>
      <c r="ET111" s="93"/>
      <c r="EU111" s="93"/>
      <c r="EV111" s="93"/>
      <c r="EW111" s="93"/>
      <c r="EX111" s="93"/>
      <c r="EY111" s="93"/>
      <c r="EZ111" s="93"/>
      <c r="FA111" s="93"/>
      <c r="FB111" s="93"/>
      <c r="FC111" s="93"/>
      <c r="FD111" s="93"/>
      <c r="FE111" s="93"/>
      <c r="FF111" s="93"/>
      <c r="FG111" s="93"/>
      <c r="FH111" s="93"/>
      <c r="FI111" s="93"/>
      <c r="FJ111" s="93"/>
      <c r="FK111" s="93"/>
      <c r="FL111" s="93"/>
      <c r="FM111" s="93"/>
      <c r="FN111" s="93"/>
      <c r="FO111" s="93"/>
      <c r="FP111" s="93"/>
      <c r="FQ111" s="93"/>
      <c r="FR111" s="93"/>
      <c r="FS111" s="93"/>
      <c r="FT111" s="93"/>
      <c r="FU111" s="93"/>
      <c r="FV111" s="93"/>
      <c r="FW111" s="93"/>
      <c r="FX111" s="93"/>
      <c r="FY111" s="93"/>
      <c r="FZ111" s="93"/>
      <c r="GA111" s="93"/>
      <c r="GB111" s="93"/>
      <c r="GC111" s="93"/>
      <c r="GD111" s="93"/>
      <c r="GE111" s="93"/>
      <c r="GF111" s="93"/>
      <c r="GG111" s="93"/>
      <c r="GH111" s="93"/>
      <c r="GI111" s="93"/>
      <c r="GJ111" s="93"/>
      <c r="GK111" s="93"/>
      <c r="GL111" s="93"/>
      <c r="GM111" s="93"/>
      <c r="GN111" s="93"/>
      <c r="GO111" s="93"/>
      <c r="GP111" s="93"/>
      <c r="GQ111" s="93"/>
      <c r="GR111" s="93"/>
      <c r="GS111" s="93"/>
      <c r="GT111" s="93"/>
      <c r="GU111" s="93"/>
      <c r="GV111" s="93"/>
      <c r="GW111" s="93"/>
      <c r="GX111" s="93"/>
      <c r="GY111" s="93"/>
      <c r="GZ111" s="93"/>
      <c r="HA111" s="93"/>
      <c r="HB111" s="93"/>
      <c r="HC111" s="93"/>
      <c r="HD111" s="93"/>
      <c r="HE111" s="93"/>
      <c r="HF111" s="93"/>
      <c r="HG111" s="93"/>
      <c r="HH111" s="93"/>
      <c r="HI111" s="93"/>
      <c r="HJ111" s="93"/>
      <c r="HK111" s="93"/>
      <c r="HL111" s="93"/>
      <c r="HM111" s="93"/>
      <c r="HN111" s="93"/>
      <c r="HO111" s="93"/>
      <c r="HP111" s="93"/>
      <c r="HQ111" s="93"/>
      <c r="HR111" s="93"/>
      <c r="HS111" s="93"/>
      <c r="HT111" s="93"/>
      <c r="HU111" s="93"/>
      <c r="HV111" s="93"/>
      <c r="HW111" s="93"/>
      <c r="HX111" s="93"/>
      <c r="HY111" s="93"/>
      <c r="HZ111" s="93"/>
      <c r="IA111" s="93"/>
      <c r="IB111" s="93"/>
      <c r="IC111" s="93"/>
      <c r="ID111" s="93"/>
      <c r="IE111" s="93"/>
      <c r="IF111" s="93"/>
      <c r="IG111" s="93"/>
      <c r="IH111" s="93"/>
      <c r="II111" s="93"/>
      <c r="IJ111" s="93"/>
      <c r="IK111" s="93"/>
      <c r="IL111" s="93"/>
      <c r="IM111" s="93"/>
      <c r="IN111" s="93"/>
      <c r="IO111" s="93"/>
      <c r="IP111" s="93"/>
      <c r="IQ111" s="93"/>
      <c r="IR111" s="93"/>
      <c r="IS111" s="93"/>
      <c r="IT111" s="93"/>
      <c r="IU111" s="93"/>
      <c r="IV111" s="93"/>
      <c r="IW111" s="93"/>
      <c r="IX111" s="93"/>
      <c r="IY111" s="93"/>
      <c r="IZ111" s="93"/>
      <c r="JA111" s="93"/>
      <c r="JB111" s="93"/>
      <c r="JC111" s="93"/>
      <c r="JD111" s="93"/>
      <c r="JE111" s="93"/>
      <c r="JF111" s="93"/>
      <c r="JG111" s="93"/>
      <c r="JH111" s="93"/>
      <c r="JI111" s="93"/>
      <c r="JJ111" s="93"/>
      <c r="JK111" s="93"/>
      <c r="JL111" s="93"/>
      <c r="JM111" s="93"/>
      <c r="JN111" s="93"/>
      <c r="JO111" s="93"/>
      <c r="JP111" s="93"/>
      <c r="JQ111" s="93"/>
      <c r="JR111" s="93"/>
      <c r="JS111" s="93"/>
      <c r="JT111" s="93"/>
      <c r="JU111" s="93"/>
      <c r="JV111" s="93"/>
      <c r="JW111" s="93"/>
      <c r="JX111" s="93"/>
      <c r="JY111" s="93"/>
      <c r="JZ111" s="93"/>
      <c r="KA111" s="93"/>
      <c r="KB111" s="93"/>
      <c r="KC111" s="93"/>
      <c r="KD111" s="93"/>
      <c r="KE111" s="93"/>
      <c r="KF111" s="93"/>
      <c r="KG111" s="93"/>
      <c r="KH111" s="93"/>
      <c r="KI111" s="93"/>
      <c r="KJ111" s="93"/>
      <c r="KK111" s="93"/>
      <c r="KL111" s="93"/>
      <c r="KM111" s="93"/>
      <c r="KN111" s="93"/>
      <c r="KO111" s="93"/>
      <c r="KP111" s="93"/>
      <c r="KQ111" s="93"/>
      <c r="KR111" s="93"/>
      <c r="KS111" s="93"/>
      <c r="KT111" s="93"/>
      <c r="KU111" s="93"/>
      <c r="KV111" s="93"/>
      <c r="KW111" s="93"/>
      <c r="KX111" s="93"/>
      <c r="KY111" s="93"/>
      <c r="KZ111" s="93"/>
      <c r="LA111" s="93"/>
      <c r="LB111" s="93"/>
      <c r="LC111" s="93"/>
      <c r="LD111" s="93"/>
      <c r="LE111" s="93"/>
      <c r="LF111" s="93"/>
      <c r="LG111" s="93"/>
      <c r="LH111" s="93"/>
      <c r="LI111" s="93"/>
      <c r="LJ111" s="93"/>
      <c r="LK111" s="93"/>
      <c r="LL111" s="93"/>
      <c r="LM111" s="93"/>
      <c r="LN111" s="93"/>
      <c r="LO111" s="93"/>
      <c r="LP111" s="93"/>
      <c r="LQ111" s="93"/>
      <c r="LR111" s="93"/>
      <c r="LS111" s="93"/>
      <c r="LT111" s="93"/>
      <c r="LU111" s="93"/>
      <c r="LV111" s="93"/>
      <c r="LW111" s="93"/>
      <c r="LX111" s="93"/>
      <c r="LY111" s="93"/>
      <c r="LZ111" s="93"/>
      <c r="MA111" s="93"/>
      <c r="MB111" s="93"/>
      <c r="MC111" s="93"/>
      <c r="MD111" s="93"/>
      <c r="ME111" s="93"/>
      <c r="MF111" s="93"/>
      <c r="MG111" s="93"/>
      <c r="MH111" s="93"/>
      <c r="MI111" s="93"/>
      <c r="MJ111" s="93"/>
      <c r="MK111" s="93"/>
      <c r="ML111" s="93"/>
      <c r="MM111" s="93"/>
      <c r="MN111" s="93"/>
      <c r="MO111" s="93"/>
      <c r="MP111" s="93"/>
      <c r="MQ111" s="93"/>
      <c r="MR111" s="93"/>
      <c r="MS111" s="93"/>
      <c r="MT111" s="93"/>
      <c r="MU111" s="93"/>
      <c r="MV111" s="93"/>
      <c r="MW111" s="93"/>
      <c r="MX111" s="93"/>
      <c r="MY111" s="93"/>
      <c r="MZ111" s="93"/>
      <c r="NA111" s="93"/>
      <c r="NB111" s="93"/>
      <c r="NC111" s="93"/>
      <c r="ND111" s="93"/>
      <c r="NE111" s="93"/>
      <c r="NF111" s="93"/>
      <c r="NG111" s="93"/>
      <c r="NH111" s="93"/>
      <c r="NI111" s="93"/>
      <c r="NJ111" s="93"/>
      <c r="NK111" s="93"/>
      <c r="NL111" s="93"/>
      <c r="NM111" s="93"/>
      <c r="NN111" s="93"/>
      <c r="NO111" s="93"/>
      <c r="NP111" s="93"/>
      <c r="NQ111" s="93"/>
      <c r="NR111" s="93"/>
      <c r="NS111" s="93"/>
      <c r="NT111" s="93"/>
      <c r="NU111" s="93"/>
      <c r="NV111" s="93"/>
      <c r="NW111" s="93"/>
      <c r="NX111" s="93"/>
      <c r="NY111" s="93"/>
      <c r="NZ111" s="93"/>
      <c r="OA111" s="93"/>
      <c r="OB111" s="93"/>
      <c r="OC111" s="93"/>
      <c r="OD111" s="93"/>
      <c r="OE111" s="93"/>
      <c r="OF111" s="93"/>
      <c r="OG111" s="93"/>
      <c r="OH111" s="93"/>
      <c r="OI111" s="93"/>
      <c r="OJ111" s="93"/>
      <c r="OK111" s="93"/>
      <c r="OL111" s="93"/>
      <c r="OM111" s="93"/>
      <c r="ON111" s="93"/>
      <c r="OO111" s="93"/>
      <c r="OP111" s="93"/>
      <c r="OQ111" s="93"/>
      <c r="OR111" s="93"/>
      <c r="OS111" s="93"/>
      <c r="OT111" s="93"/>
      <c r="OU111" s="93"/>
      <c r="OV111" s="93"/>
      <c r="OW111" s="93"/>
      <c r="OX111" s="93"/>
      <c r="OY111" s="93"/>
      <c r="OZ111" s="93"/>
      <c r="PA111" s="93"/>
      <c r="PB111" s="93"/>
      <c r="PC111" s="93"/>
      <c r="PD111" s="93"/>
      <c r="PE111" s="93"/>
      <c r="PF111" s="93"/>
      <c r="PG111" s="93"/>
      <c r="PH111" s="93"/>
      <c r="PI111" s="93"/>
      <c r="PJ111" s="93"/>
      <c r="PK111" s="93"/>
      <c r="PL111" s="93"/>
      <c r="PM111" s="93"/>
      <c r="PN111" s="93"/>
      <c r="PO111" s="93"/>
      <c r="PP111" s="93"/>
      <c r="PQ111" s="93"/>
      <c r="PR111" s="93"/>
      <c r="PS111" s="93"/>
      <c r="PT111" s="93"/>
      <c r="PU111" s="93"/>
      <c r="PV111" s="93"/>
      <c r="PW111" s="93"/>
      <c r="PX111" s="93"/>
      <c r="PY111" s="93"/>
      <c r="PZ111" s="93"/>
      <c r="QA111" s="93"/>
      <c r="QB111" s="93"/>
      <c r="QC111" s="93"/>
      <c r="QD111" s="93"/>
      <c r="QE111" s="93"/>
      <c r="QF111" s="93"/>
      <c r="QG111" s="93"/>
      <c r="QH111" s="93"/>
      <c r="QI111" s="93"/>
      <c r="QJ111" s="93"/>
      <c r="QK111" s="93"/>
      <c r="QL111" s="93"/>
      <c r="QM111" s="93"/>
      <c r="QN111" s="93"/>
      <c r="QO111" s="93"/>
      <c r="QP111" s="93"/>
      <c r="QQ111" s="93"/>
      <c r="QR111" s="93"/>
      <c r="QS111" s="93"/>
      <c r="QT111" s="93"/>
      <c r="QU111" s="93"/>
      <c r="QV111" s="93"/>
      <c r="QW111" s="93"/>
      <c r="QX111" s="93"/>
      <c r="QY111" s="93"/>
      <c r="QZ111" s="93"/>
      <c r="RA111" s="93"/>
      <c r="RB111" s="93"/>
      <c r="RC111" s="93"/>
      <c r="RD111" s="93"/>
      <c r="RE111" s="93"/>
      <c r="RF111" s="93"/>
      <c r="RG111" s="93"/>
      <c r="RH111" s="93"/>
      <c r="RI111" s="93"/>
      <c r="RJ111" s="93"/>
      <c r="RK111" s="93"/>
      <c r="RL111" s="93"/>
      <c r="RM111" s="93"/>
      <c r="RN111" s="93"/>
      <c r="RO111" s="93"/>
      <c r="RP111" s="93"/>
      <c r="RQ111" s="93"/>
      <c r="RR111" s="93"/>
      <c r="RS111" s="93"/>
      <c r="RT111" s="93"/>
      <c r="RU111" s="93"/>
      <c r="RV111" s="93"/>
      <c r="RW111" s="93"/>
      <c r="RX111" s="93"/>
      <c r="RY111" s="93"/>
      <c r="RZ111" s="93"/>
      <c r="SA111" s="93"/>
      <c r="SB111" s="93"/>
      <c r="SC111" s="93"/>
      <c r="SD111" s="93"/>
      <c r="SE111" s="93"/>
      <c r="SF111" s="93"/>
      <c r="SG111" s="93"/>
      <c r="SH111" s="93"/>
      <c r="SI111" s="93"/>
      <c r="SJ111" s="93"/>
      <c r="SK111" s="93"/>
      <c r="SL111" s="93"/>
      <c r="SM111" s="93"/>
      <c r="SN111" s="93"/>
      <c r="SO111" s="93"/>
      <c r="SP111" s="93"/>
      <c r="SQ111" s="93"/>
      <c r="SR111" s="93"/>
      <c r="SS111" s="93"/>
      <c r="ST111" s="93"/>
      <c r="SU111" s="93"/>
      <c r="SV111" s="93"/>
      <c r="SW111" s="93"/>
      <c r="SX111" s="93"/>
      <c r="SY111" s="93"/>
      <c r="SZ111" s="93"/>
      <c r="TA111" s="93"/>
      <c r="TB111" s="93"/>
      <c r="TC111" s="93"/>
      <c r="TD111" s="93"/>
      <c r="TE111" s="93"/>
      <c r="TF111" s="93"/>
      <c r="TG111" s="93"/>
      <c r="TH111" s="93"/>
      <c r="TI111" s="93"/>
      <c r="TJ111" s="93"/>
      <c r="TK111" s="93"/>
      <c r="TL111" s="93"/>
      <c r="TM111" s="93"/>
      <c r="TN111" s="93"/>
      <c r="TO111" s="93"/>
      <c r="TP111" s="93"/>
      <c r="TQ111" s="93"/>
      <c r="TR111" s="93"/>
      <c r="TS111" s="93"/>
      <c r="TT111" s="93"/>
      <c r="TU111" s="93"/>
      <c r="TV111" s="93"/>
      <c r="TW111" s="93"/>
      <c r="TX111" s="93"/>
      <c r="TY111" s="93"/>
      <c r="TZ111" s="93"/>
      <c r="UA111" s="93"/>
      <c r="UB111" s="93"/>
      <c r="UC111" s="93"/>
      <c r="UD111" s="93"/>
      <c r="UE111" s="93"/>
      <c r="UF111" s="93"/>
      <c r="UG111" s="93"/>
      <c r="UH111" s="93"/>
      <c r="UI111" s="93"/>
      <c r="UJ111" s="93"/>
      <c r="UK111" s="93"/>
      <c r="UL111" s="93"/>
      <c r="UM111" s="93"/>
      <c r="UN111" s="93"/>
      <c r="UO111" s="93"/>
      <c r="UP111" s="93"/>
      <c r="UQ111" s="93"/>
      <c r="UR111" s="93"/>
      <c r="US111" s="93"/>
      <c r="UT111" s="93"/>
      <c r="UU111" s="93"/>
      <c r="UV111" s="93"/>
      <c r="UW111" s="93"/>
      <c r="UX111" s="93"/>
      <c r="UY111" s="93"/>
      <c r="UZ111" s="93"/>
      <c r="VA111" s="93"/>
      <c r="VB111" s="93"/>
      <c r="VC111" s="93"/>
      <c r="VD111" s="93"/>
      <c r="VE111" s="93"/>
      <c r="VF111" s="93"/>
      <c r="VG111" s="93"/>
      <c r="VH111" s="93"/>
      <c r="VI111" s="93"/>
      <c r="VJ111" s="93"/>
      <c r="VK111" s="93"/>
      <c r="VL111" s="93"/>
      <c r="VM111" s="93"/>
      <c r="VN111" s="93"/>
      <c r="VO111" s="93"/>
      <c r="VP111" s="93"/>
      <c r="VQ111" s="93"/>
      <c r="VR111" s="93"/>
      <c r="VS111" s="93"/>
      <c r="VT111" s="93"/>
      <c r="VU111" s="93"/>
      <c r="VV111" s="93"/>
      <c r="VW111" s="93"/>
      <c r="VX111" s="93"/>
      <c r="VY111" s="93"/>
      <c r="VZ111" s="93"/>
      <c r="WA111" s="93"/>
      <c r="WB111" s="93"/>
      <c r="WC111" s="93"/>
      <c r="WD111" s="93"/>
      <c r="WE111" s="93"/>
      <c r="WF111" s="93"/>
      <c r="WG111" s="93"/>
      <c r="WH111" s="93"/>
      <c r="WI111" s="93"/>
      <c r="WJ111" s="93"/>
      <c r="WK111" s="93"/>
      <c r="WL111" s="93"/>
      <c r="WM111" s="93"/>
      <c r="WN111" s="93"/>
      <c r="WO111" s="93"/>
      <c r="WP111" s="93"/>
      <c r="WQ111" s="93"/>
      <c r="WR111" s="93"/>
      <c r="WS111" s="93"/>
      <c r="WT111" s="93"/>
      <c r="WU111" s="93"/>
      <c r="WV111" s="93"/>
      <c r="WW111" s="93"/>
      <c r="WX111" s="93"/>
      <c r="WY111" s="93"/>
      <c r="WZ111" s="93"/>
      <c r="XA111" s="93"/>
      <c r="XB111" s="93"/>
      <c r="XC111" s="93"/>
      <c r="XD111" s="93"/>
      <c r="XE111" s="93"/>
      <c r="XF111" s="93"/>
      <c r="XG111" s="93"/>
      <c r="XH111" s="93"/>
      <c r="XI111" s="93"/>
      <c r="XJ111" s="93"/>
      <c r="XK111" s="93"/>
      <c r="XL111" s="93"/>
      <c r="XM111" s="93"/>
      <c r="XN111" s="93"/>
      <c r="XO111" s="93"/>
      <c r="XP111" s="93"/>
      <c r="XQ111" s="93"/>
      <c r="XR111" s="93"/>
      <c r="XS111" s="93"/>
      <c r="XT111" s="93"/>
      <c r="XU111" s="93"/>
      <c r="XV111" s="93"/>
      <c r="XW111" s="93"/>
      <c r="XX111" s="93"/>
      <c r="XY111" s="93"/>
      <c r="XZ111" s="93"/>
      <c r="YA111" s="93"/>
      <c r="YB111" s="93"/>
      <c r="YC111" s="93"/>
      <c r="YD111" s="93"/>
      <c r="YE111" s="93"/>
      <c r="YF111" s="93"/>
      <c r="YG111" s="93"/>
      <c r="YH111" s="93"/>
      <c r="YI111" s="93"/>
      <c r="YJ111" s="93"/>
      <c r="YK111" s="93"/>
      <c r="YL111" s="93"/>
      <c r="YM111" s="93"/>
      <c r="YN111" s="93"/>
      <c r="YO111" s="93"/>
      <c r="YP111" s="93"/>
      <c r="YQ111" s="93"/>
      <c r="YR111" s="93"/>
      <c r="YS111" s="93"/>
      <c r="YT111" s="93"/>
      <c r="YU111" s="93"/>
      <c r="YV111" s="93"/>
      <c r="YW111" s="93"/>
      <c r="YX111" s="93"/>
      <c r="YY111" s="93"/>
      <c r="YZ111" s="93"/>
      <c r="ZA111" s="93"/>
      <c r="ZB111" s="93"/>
      <c r="ZC111" s="93"/>
      <c r="ZD111" s="93"/>
      <c r="ZE111" s="93"/>
      <c r="ZF111" s="93"/>
      <c r="ZG111" s="93"/>
      <c r="ZH111" s="93"/>
      <c r="ZI111" s="93"/>
      <c r="ZJ111" s="93"/>
      <c r="ZK111" s="93"/>
      <c r="ZL111" s="93"/>
      <c r="ZM111" s="93"/>
      <c r="ZN111" s="93"/>
      <c r="ZO111" s="93"/>
      <c r="ZP111" s="93"/>
      <c r="ZQ111" s="93"/>
      <c r="ZR111" s="93"/>
      <c r="ZS111" s="93"/>
      <c r="ZT111" s="93"/>
      <c r="ZU111" s="93"/>
      <c r="ZV111" s="93"/>
      <c r="ZW111" s="93"/>
      <c r="ZX111" s="93"/>
      <c r="ZY111" s="93"/>
      <c r="ZZ111" s="93"/>
    </row>
    <row r="112" spans="1:702" ht="15.95" hidden="1" customHeight="1" x14ac:dyDescent="0.25">
      <c r="A112" s="92">
        <v>75620</v>
      </c>
      <c r="B112" s="92" t="s">
        <v>395</v>
      </c>
      <c r="C112" s="121" t="s">
        <v>396</v>
      </c>
      <c r="D112" s="92">
        <v>7</v>
      </c>
      <c r="E112" s="92">
        <v>3</v>
      </c>
      <c r="F112" s="92" t="s">
        <v>341</v>
      </c>
      <c r="G112" s="92">
        <v>912</v>
      </c>
      <c r="H112" s="92">
        <v>11461</v>
      </c>
      <c r="I112" s="92" t="s">
        <v>397</v>
      </c>
      <c r="J112" s="92">
        <v>312</v>
      </c>
      <c r="K112" s="92" t="s">
        <v>84</v>
      </c>
      <c r="L112" s="93">
        <v>12000</v>
      </c>
      <c r="M112" s="93">
        <v>3000</v>
      </c>
      <c r="N112" s="93">
        <v>0</v>
      </c>
      <c r="O112" s="93">
        <v>3000</v>
      </c>
      <c r="P112" s="93">
        <v>3000</v>
      </c>
      <c r="Q112" s="93">
        <v>0</v>
      </c>
      <c r="R112" s="94">
        <v>1</v>
      </c>
      <c r="S112" s="93">
        <v>0</v>
      </c>
      <c r="T112" s="93">
        <v>0</v>
      </c>
      <c r="U112" s="94">
        <v>0</v>
      </c>
      <c r="V112" s="93">
        <v>0</v>
      </c>
      <c r="W112" s="93">
        <v>0</v>
      </c>
      <c r="X112" s="94">
        <v>0</v>
      </c>
      <c r="Y112" s="93">
        <v>0</v>
      </c>
      <c r="Z112" s="93">
        <v>0</v>
      </c>
      <c r="AA112" s="94">
        <v>0</v>
      </c>
      <c r="AB112" s="93">
        <v>0</v>
      </c>
      <c r="AC112" s="93">
        <v>0</v>
      </c>
      <c r="AD112" s="94">
        <v>0</v>
      </c>
      <c r="AE112" s="93">
        <v>0</v>
      </c>
      <c r="AF112" s="93">
        <v>0</v>
      </c>
      <c r="AG112" s="94">
        <v>0</v>
      </c>
      <c r="AH112" s="93">
        <v>0</v>
      </c>
      <c r="AI112" s="93">
        <v>0</v>
      </c>
      <c r="AJ112" s="94">
        <v>0</v>
      </c>
      <c r="AK112" s="93">
        <v>0</v>
      </c>
      <c r="AL112" s="93">
        <v>0</v>
      </c>
      <c r="AM112" s="94">
        <v>0</v>
      </c>
      <c r="AN112" s="93">
        <v>0</v>
      </c>
      <c r="AO112" s="93">
        <v>0</v>
      </c>
      <c r="AP112" s="94">
        <v>0</v>
      </c>
      <c r="AQ112" s="93">
        <v>0</v>
      </c>
      <c r="AR112" s="93">
        <v>0</v>
      </c>
      <c r="AS112" s="94">
        <v>0</v>
      </c>
      <c r="AT112" s="93">
        <v>0</v>
      </c>
      <c r="AU112" s="93">
        <v>0</v>
      </c>
      <c r="AV112" s="94">
        <v>0</v>
      </c>
      <c r="AW112" s="93">
        <v>0</v>
      </c>
      <c r="AX112" s="93">
        <v>0</v>
      </c>
      <c r="AY112" s="94">
        <v>0</v>
      </c>
      <c r="AZ112" s="93">
        <v>0</v>
      </c>
      <c r="BA112" s="93">
        <v>0</v>
      </c>
      <c r="BB112" s="94">
        <v>0</v>
      </c>
      <c r="BC112" s="93">
        <v>0</v>
      </c>
      <c r="BD112" s="93">
        <v>0</v>
      </c>
      <c r="BE112" s="94">
        <v>0</v>
      </c>
      <c r="BF112" s="93">
        <v>0</v>
      </c>
      <c r="BG112" s="93">
        <v>0</v>
      </c>
      <c r="BH112" s="94">
        <v>0</v>
      </c>
      <c r="BI112" s="93">
        <v>0</v>
      </c>
      <c r="BJ112" s="93">
        <v>0</v>
      </c>
      <c r="BK112" s="94">
        <v>0</v>
      </c>
      <c r="BL112" s="93">
        <v>0</v>
      </c>
      <c r="BM112" s="93">
        <v>0</v>
      </c>
      <c r="BN112" s="94">
        <v>0</v>
      </c>
      <c r="BO112" s="93">
        <v>0</v>
      </c>
      <c r="BP112" s="93">
        <v>0</v>
      </c>
      <c r="BQ112" s="94">
        <v>0</v>
      </c>
      <c r="BR112" s="93">
        <v>0</v>
      </c>
      <c r="BS112" s="93">
        <v>0</v>
      </c>
      <c r="BT112" s="94">
        <v>0</v>
      </c>
      <c r="BU112" s="93">
        <v>3000</v>
      </c>
      <c r="BV112" s="93">
        <v>3000</v>
      </c>
      <c r="BW112" s="94">
        <v>1</v>
      </c>
      <c r="BX112" s="93">
        <v>0</v>
      </c>
      <c r="BY112" s="93">
        <v>0</v>
      </c>
      <c r="BZ112" s="94">
        <v>0</v>
      </c>
      <c r="CA112" s="93">
        <v>0</v>
      </c>
      <c r="CB112" s="93">
        <v>0</v>
      </c>
      <c r="CC112" s="94">
        <v>0</v>
      </c>
      <c r="CD112" s="93">
        <v>0</v>
      </c>
      <c r="CE112" s="93">
        <v>0</v>
      </c>
      <c r="CF112" s="94">
        <v>0</v>
      </c>
      <c r="CG112" s="93">
        <v>0</v>
      </c>
      <c r="CH112" s="93">
        <v>0</v>
      </c>
      <c r="CI112" s="94">
        <v>0</v>
      </c>
      <c r="CJ112" s="93">
        <v>0</v>
      </c>
      <c r="CK112" s="93">
        <v>0</v>
      </c>
      <c r="CL112" s="94">
        <v>0</v>
      </c>
      <c r="CM112" s="93">
        <v>0</v>
      </c>
      <c r="CN112" s="93">
        <v>0</v>
      </c>
      <c r="CO112" s="94">
        <v>0</v>
      </c>
      <c r="CP112" s="93"/>
      <c r="CQ112" s="93"/>
      <c r="CR112" s="93"/>
      <c r="CS112" s="93"/>
      <c r="CT112" s="93"/>
      <c r="CU112" s="93"/>
      <c r="CV112" s="93"/>
      <c r="CW112" s="93"/>
      <c r="CX112" s="93"/>
      <c r="CY112" s="93"/>
      <c r="CZ112" s="93"/>
      <c r="DA112" s="93"/>
      <c r="DB112" s="93"/>
      <c r="DC112" s="93"/>
      <c r="DD112" s="93"/>
      <c r="DE112" s="93"/>
      <c r="DF112" s="93"/>
      <c r="DG112" s="93"/>
      <c r="DH112" s="93"/>
      <c r="DI112" s="93"/>
      <c r="DJ112" s="93"/>
      <c r="DK112" s="93"/>
      <c r="DL112" s="93"/>
      <c r="DM112" s="93"/>
      <c r="DN112" s="93"/>
      <c r="DO112" s="93"/>
      <c r="DP112" s="93"/>
      <c r="DQ112" s="93"/>
      <c r="DR112" s="93"/>
      <c r="DS112" s="93"/>
      <c r="DT112" s="93"/>
      <c r="DU112" s="93"/>
      <c r="DV112" s="93"/>
      <c r="DW112" s="93"/>
      <c r="DX112" s="93"/>
      <c r="DY112" s="93"/>
      <c r="DZ112" s="93"/>
      <c r="EA112" s="93"/>
      <c r="EB112" s="93"/>
      <c r="EC112" s="93"/>
      <c r="ED112" s="93"/>
      <c r="EE112" s="93"/>
      <c r="EF112" s="93"/>
      <c r="EG112" s="93"/>
      <c r="EH112" s="93"/>
      <c r="EI112" s="93"/>
      <c r="EJ112" s="93"/>
      <c r="EK112" s="93"/>
      <c r="EL112" s="93"/>
      <c r="EM112" s="93"/>
      <c r="EN112" s="93"/>
      <c r="EO112" s="93"/>
      <c r="EP112" s="93"/>
      <c r="EQ112" s="93"/>
      <c r="ER112" s="93"/>
      <c r="ES112" s="93"/>
      <c r="ET112" s="93"/>
      <c r="EU112" s="93"/>
      <c r="EV112" s="93"/>
      <c r="EW112" s="93"/>
      <c r="EX112" s="93"/>
      <c r="EY112" s="93"/>
      <c r="EZ112" s="93"/>
      <c r="FA112" s="93"/>
      <c r="FB112" s="93"/>
      <c r="FC112" s="93"/>
      <c r="FD112" s="93"/>
      <c r="FE112" s="93"/>
      <c r="FF112" s="93"/>
      <c r="FG112" s="93"/>
      <c r="FH112" s="93"/>
      <c r="FI112" s="93"/>
      <c r="FJ112" s="93"/>
      <c r="FK112" s="93"/>
      <c r="FL112" s="93"/>
      <c r="FM112" s="93"/>
      <c r="FN112" s="93"/>
      <c r="FO112" s="93"/>
      <c r="FP112" s="93"/>
      <c r="FQ112" s="93"/>
      <c r="FR112" s="93"/>
      <c r="FS112" s="93"/>
      <c r="FT112" s="93"/>
      <c r="FU112" s="93"/>
      <c r="FV112" s="93"/>
      <c r="FW112" s="93"/>
      <c r="FX112" s="93"/>
      <c r="FY112" s="93"/>
      <c r="FZ112" s="93"/>
      <c r="GA112" s="93"/>
      <c r="GB112" s="93"/>
      <c r="GC112" s="93"/>
      <c r="GD112" s="93"/>
      <c r="GE112" s="93"/>
      <c r="GF112" s="93"/>
      <c r="GG112" s="93"/>
      <c r="GH112" s="93"/>
      <c r="GI112" s="93"/>
      <c r="GJ112" s="93"/>
      <c r="GK112" s="93"/>
      <c r="GL112" s="93"/>
      <c r="GM112" s="93"/>
      <c r="GN112" s="93"/>
      <c r="GO112" s="93"/>
      <c r="GP112" s="93"/>
      <c r="GQ112" s="93"/>
      <c r="GR112" s="93"/>
      <c r="GS112" s="93"/>
      <c r="GT112" s="93"/>
      <c r="GU112" s="93"/>
      <c r="GV112" s="93"/>
      <c r="GW112" s="93"/>
      <c r="GX112" s="93"/>
      <c r="GY112" s="93"/>
      <c r="GZ112" s="93"/>
      <c r="HA112" s="93"/>
      <c r="HB112" s="93"/>
      <c r="HC112" s="93"/>
      <c r="HD112" s="93"/>
      <c r="HE112" s="93"/>
      <c r="HF112" s="93"/>
      <c r="HG112" s="93"/>
      <c r="HH112" s="93"/>
      <c r="HI112" s="93"/>
      <c r="HJ112" s="93"/>
      <c r="HK112" s="93"/>
      <c r="HL112" s="93"/>
      <c r="HM112" s="93"/>
      <c r="HN112" s="93"/>
      <c r="HO112" s="93"/>
      <c r="HP112" s="93"/>
      <c r="HQ112" s="93"/>
      <c r="HR112" s="93"/>
      <c r="HS112" s="93"/>
      <c r="HT112" s="93"/>
      <c r="HU112" s="93"/>
      <c r="HV112" s="93"/>
      <c r="HW112" s="93"/>
      <c r="HX112" s="93"/>
      <c r="HY112" s="93"/>
      <c r="HZ112" s="93"/>
      <c r="IA112" s="93"/>
      <c r="IB112" s="93"/>
      <c r="IC112" s="93"/>
      <c r="ID112" s="93"/>
      <c r="IE112" s="93"/>
      <c r="IF112" s="93"/>
      <c r="IG112" s="93"/>
      <c r="IH112" s="93"/>
      <c r="II112" s="93"/>
      <c r="IJ112" s="93"/>
      <c r="IK112" s="93"/>
      <c r="IL112" s="93"/>
      <c r="IM112" s="93"/>
      <c r="IN112" s="93"/>
      <c r="IO112" s="93"/>
      <c r="IP112" s="93"/>
      <c r="IQ112" s="93"/>
      <c r="IR112" s="93"/>
      <c r="IS112" s="93"/>
      <c r="IT112" s="93"/>
      <c r="IU112" s="93"/>
      <c r="IV112" s="93"/>
      <c r="IW112" s="93"/>
      <c r="IX112" s="93"/>
      <c r="IY112" s="93"/>
      <c r="IZ112" s="93"/>
      <c r="JA112" s="93"/>
      <c r="JB112" s="93"/>
      <c r="JC112" s="93"/>
      <c r="JD112" s="93"/>
      <c r="JE112" s="93"/>
      <c r="JF112" s="93"/>
      <c r="JG112" s="93"/>
      <c r="JH112" s="93"/>
      <c r="JI112" s="93"/>
      <c r="JJ112" s="93"/>
      <c r="JK112" s="93"/>
      <c r="JL112" s="93"/>
      <c r="JM112" s="93"/>
      <c r="JN112" s="93"/>
      <c r="JO112" s="93"/>
      <c r="JP112" s="93"/>
      <c r="JQ112" s="93"/>
      <c r="JR112" s="93"/>
      <c r="JS112" s="93"/>
      <c r="JT112" s="93"/>
      <c r="JU112" s="93"/>
      <c r="JV112" s="93"/>
      <c r="JW112" s="93"/>
      <c r="JX112" s="93"/>
      <c r="JY112" s="93"/>
      <c r="JZ112" s="93"/>
      <c r="KA112" s="93"/>
      <c r="KB112" s="93"/>
      <c r="KC112" s="93"/>
      <c r="KD112" s="93"/>
      <c r="KE112" s="93"/>
      <c r="KF112" s="93"/>
      <c r="KG112" s="93"/>
      <c r="KH112" s="93"/>
      <c r="KI112" s="93"/>
      <c r="KJ112" s="93"/>
      <c r="KK112" s="93"/>
      <c r="KL112" s="93"/>
      <c r="KM112" s="93"/>
      <c r="KN112" s="93"/>
      <c r="KO112" s="93"/>
      <c r="KP112" s="93"/>
      <c r="KQ112" s="93"/>
      <c r="KR112" s="93"/>
      <c r="KS112" s="93"/>
      <c r="KT112" s="93"/>
      <c r="KU112" s="93"/>
      <c r="KV112" s="93"/>
      <c r="KW112" s="93"/>
      <c r="KX112" s="93"/>
      <c r="KY112" s="93"/>
      <c r="KZ112" s="93"/>
      <c r="LA112" s="93"/>
      <c r="LB112" s="93"/>
      <c r="LC112" s="93"/>
      <c r="LD112" s="93"/>
      <c r="LE112" s="93"/>
      <c r="LF112" s="93"/>
      <c r="LG112" s="93"/>
      <c r="LH112" s="93"/>
      <c r="LI112" s="93"/>
      <c r="LJ112" s="93"/>
      <c r="LK112" s="93"/>
      <c r="LL112" s="93"/>
      <c r="LM112" s="93"/>
      <c r="LN112" s="93"/>
      <c r="LO112" s="93"/>
      <c r="LP112" s="93"/>
      <c r="LQ112" s="93"/>
      <c r="LR112" s="93"/>
      <c r="LS112" s="93"/>
      <c r="LT112" s="93"/>
      <c r="LU112" s="93"/>
      <c r="LV112" s="93"/>
      <c r="LW112" s="93"/>
      <c r="LX112" s="93"/>
      <c r="LY112" s="93"/>
      <c r="LZ112" s="93"/>
      <c r="MA112" s="93"/>
      <c r="MB112" s="93"/>
      <c r="MC112" s="93"/>
      <c r="MD112" s="93"/>
      <c r="ME112" s="93"/>
      <c r="MF112" s="93"/>
      <c r="MG112" s="93"/>
      <c r="MH112" s="93"/>
      <c r="MI112" s="93"/>
      <c r="MJ112" s="93"/>
      <c r="MK112" s="93"/>
      <c r="ML112" s="93"/>
      <c r="MM112" s="93"/>
      <c r="MN112" s="93"/>
      <c r="MO112" s="93"/>
      <c r="MP112" s="93"/>
      <c r="MQ112" s="93"/>
      <c r="MR112" s="93"/>
      <c r="MS112" s="93"/>
      <c r="MT112" s="93"/>
      <c r="MU112" s="93"/>
      <c r="MV112" s="93"/>
      <c r="MW112" s="93"/>
      <c r="MX112" s="93"/>
      <c r="MY112" s="93"/>
      <c r="MZ112" s="93"/>
      <c r="NA112" s="93"/>
      <c r="NB112" s="93"/>
      <c r="NC112" s="93"/>
      <c r="ND112" s="93"/>
      <c r="NE112" s="93"/>
      <c r="NF112" s="93"/>
      <c r="NG112" s="93"/>
      <c r="NH112" s="93"/>
      <c r="NI112" s="93"/>
      <c r="NJ112" s="93"/>
      <c r="NK112" s="93"/>
      <c r="NL112" s="93"/>
      <c r="NM112" s="93"/>
      <c r="NN112" s="93"/>
      <c r="NO112" s="93"/>
      <c r="NP112" s="93"/>
      <c r="NQ112" s="93"/>
      <c r="NR112" s="93"/>
      <c r="NS112" s="93"/>
      <c r="NT112" s="93"/>
      <c r="NU112" s="93"/>
      <c r="NV112" s="93"/>
      <c r="NW112" s="93"/>
      <c r="NX112" s="93"/>
      <c r="NY112" s="93"/>
      <c r="NZ112" s="93"/>
      <c r="OA112" s="93"/>
      <c r="OB112" s="93"/>
      <c r="OC112" s="93"/>
      <c r="OD112" s="93"/>
      <c r="OE112" s="93"/>
      <c r="OF112" s="93"/>
      <c r="OG112" s="93"/>
      <c r="OH112" s="93"/>
      <c r="OI112" s="93"/>
      <c r="OJ112" s="93"/>
      <c r="OK112" s="93"/>
      <c r="OL112" s="93"/>
      <c r="OM112" s="93"/>
      <c r="ON112" s="93"/>
      <c r="OO112" s="93"/>
      <c r="OP112" s="93"/>
      <c r="OQ112" s="93"/>
      <c r="OR112" s="93"/>
      <c r="OS112" s="93"/>
      <c r="OT112" s="93"/>
      <c r="OU112" s="93"/>
      <c r="OV112" s="93"/>
      <c r="OW112" s="93"/>
      <c r="OX112" s="93"/>
      <c r="OY112" s="93"/>
      <c r="OZ112" s="93"/>
      <c r="PA112" s="93"/>
      <c r="PB112" s="93"/>
      <c r="PC112" s="93"/>
      <c r="PD112" s="93"/>
      <c r="PE112" s="93"/>
      <c r="PF112" s="93"/>
      <c r="PG112" s="93"/>
      <c r="PH112" s="93"/>
      <c r="PI112" s="93"/>
      <c r="PJ112" s="93"/>
      <c r="PK112" s="93"/>
      <c r="PL112" s="93"/>
      <c r="PM112" s="93"/>
      <c r="PN112" s="93"/>
      <c r="PO112" s="93"/>
      <c r="PP112" s="93"/>
      <c r="PQ112" s="93"/>
      <c r="PR112" s="93"/>
      <c r="PS112" s="93"/>
      <c r="PT112" s="93"/>
      <c r="PU112" s="93"/>
      <c r="PV112" s="93"/>
      <c r="PW112" s="93"/>
      <c r="PX112" s="93"/>
      <c r="PY112" s="93"/>
      <c r="PZ112" s="93"/>
      <c r="QA112" s="93"/>
      <c r="QB112" s="93"/>
      <c r="QC112" s="93"/>
      <c r="QD112" s="93"/>
      <c r="QE112" s="93"/>
      <c r="QF112" s="93"/>
      <c r="QG112" s="93"/>
      <c r="QH112" s="93"/>
      <c r="QI112" s="93"/>
      <c r="QJ112" s="93"/>
      <c r="QK112" s="93"/>
      <c r="QL112" s="93"/>
      <c r="QM112" s="93"/>
      <c r="QN112" s="93"/>
      <c r="QO112" s="93"/>
      <c r="QP112" s="93"/>
      <c r="QQ112" s="93"/>
      <c r="QR112" s="93"/>
      <c r="QS112" s="93"/>
      <c r="QT112" s="93"/>
      <c r="QU112" s="93"/>
      <c r="QV112" s="93"/>
      <c r="QW112" s="93"/>
      <c r="QX112" s="93"/>
      <c r="QY112" s="93"/>
      <c r="QZ112" s="93"/>
      <c r="RA112" s="93"/>
      <c r="RB112" s="93"/>
      <c r="RC112" s="93"/>
      <c r="RD112" s="93"/>
      <c r="RE112" s="93"/>
      <c r="RF112" s="93"/>
      <c r="RG112" s="93"/>
      <c r="RH112" s="93"/>
      <c r="RI112" s="93"/>
      <c r="RJ112" s="93"/>
      <c r="RK112" s="93"/>
      <c r="RL112" s="93"/>
      <c r="RM112" s="93"/>
      <c r="RN112" s="93"/>
      <c r="RO112" s="93"/>
      <c r="RP112" s="93"/>
      <c r="RQ112" s="93"/>
      <c r="RR112" s="93"/>
      <c r="RS112" s="93"/>
      <c r="RT112" s="93"/>
      <c r="RU112" s="93"/>
      <c r="RV112" s="93"/>
      <c r="RW112" s="93"/>
      <c r="RX112" s="93"/>
      <c r="RY112" s="93"/>
      <c r="RZ112" s="93"/>
      <c r="SA112" s="93"/>
      <c r="SB112" s="93"/>
      <c r="SC112" s="93"/>
      <c r="SD112" s="93"/>
      <c r="SE112" s="93"/>
      <c r="SF112" s="93"/>
      <c r="SG112" s="93"/>
      <c r="SH112" s="93"/>
      <c r="SI112" s="93"/>
      <c r="SJ112" s="93"/>
      <c r="SK112" s="93"/>
      <c r="SL112" s="93"/>
      <c r="SM112" s="93"/>
      <c r="SN112" s="93"/>
      <c r="SO112" s="93"/>
      <c r="SP112" s="93"/>
      <c r="SQ112" s="93"/>
      <c r="SR112" s="93"/>
      <c r="SS112" s="93"/>
      <c r="ST112" s="93"/>
      <c r="SU112" s="93"/>
      <c r="SV112" s="93"/>
      <c r="SW112" s="93"/>
      <c r="SX112" s="93"/>
      <c r="SY112" s="93"/>
      <c r="SZ112" s="93"/>
      <c r="TA112" s="93"/>
      <c r="TB112" s="93"/>
      <c r="TC112" s="93"/>
      <c r="TD112" s="93"/>
      <c r="TE112" s="93"/>
      <c r="TF112" s="93"/>
      <c r="TG112" s="93"/>
      <c r="TH112" s="93"/>
      <c r="TI112" s="93"/>
      <c r="TJ112" s="93"/>
      <c r="TK112" s="93"/>
      <c r="TL112" s="93"/>
      <c r="TM112" s="93"/>
      <c r="TN112" s="93"/>
      <c r="TO112" s="93"/>
      <c r="TP112" s="93"/>
      <c r="TQ112" s="93"/>
      <c r="TR112" s="93"/>
      <c r="TS112" s="93"/>
      <c r="TT112" s="93"/>
      <c r="TU112" s="93"/>
      <c r="TV112" s="93"/>
      <c r="TW112" s="93"/>
      <c r="TX112" s="93"/>
      <c r="TY112" s="93"/>
      <c r="TZ112" s="93"/>
      <c r="UA112" s="93"/>
      <c r="UB112" s="93"/>
      <c r="UC112" s="93"/>
      <c r="UD112" s="93"/>
      <c r="UE112" s="93"/>
      <c r="UF112" s="93"/>
      <c r="UG112" s="93"/>
      <c r="UH112" s="93"/>
      <c r="UI112" s="93"/>
      <c r="UJ112" s="93"/>
      <c r="UK112" s="93"/>
      <c r="UL112" s="93"/>
      <c r="UM112" s="93"/>
      <c r="UN112" s="93"/>
      <c r="UO112" s="93"/>
      <c r="UP112" s="93"/>
      <c r="UQ112" s="93"/>
      <c r="UR112" s="93"/>
      <c r="US112" s="93"/>
      <c r="UT112" s="93"/>
      <c r="UU112" s="93"/>
      <c r="UV112" s="93"/>
      <c r="UW112" s="93"/>
      <c r="UX112" s="93"/>
      <c r="UY112" s="93"/>
      <c r="UZ112" s="93"/>
      <c r="VA112" s="93"/>
      <c r="VB112" s="93"/>
      <c r="VC112" s="93"/>
      <c r="VD112" s="93"/>
      <c r="VE112" s="93"/>
      <c r="VF112" s="93"/>
      <c r="VG112" s="93"/>
      <c r="VH112" s="93"/>
      <c r="VI112" s="93"/>
      <c r="VJ112" s="93"/>
      <c r="VK112" s="93"/>
      <c r="VL112" s="93"/>
      <c r="VM112" s="93"/>
      <c r="VN112" s="93"/>
      <c r="VO112" s="93"/>
      <c r="VP112" s="93"/>
      <c r="VQ112" s="93"/>
      <c r="VR112" s="93"/>
      <c r="VS112" s="93"/>
      <c r="VT112" s="93"/>
      <c r="VU112" s="93"/>
      <c r="VV112" s="93"/>
      <c r="VW112" s="93"/>
      <c r="VX112" s="93"/>
      <c r="VY112" s="93"/>
      <c r="VZ112" s="93"/>
      <c r="WA112" s="93"/>
      <c r="WB112" s="93"/>
      <c r="WC112" s="93"/>
      <c r="WD112" s="93"/>
      <c r="WE112" s="93"/>
      <c r="WF112" s="93"/>
      <c r="WG112" s="93"/>
      <c r="WH112" s="93"/>
      <c r="WI112" s="93"/>
      <c r="WJ112" s="93"/>
      <c r="WK112" s="93"/>
      <c r="WL112" s="93"/>
      <c r="WM112" s="93"/>
      <c r="WN112" s="93"/>
      <c r="WO112" s="93"/>
      <c r="WP112" s="93"/>
      <c r="WQ112" s="93"/>
      <c r="WR112" s="93"/>
      <c r="WS112" s="93"/>
      <c r="WT112" s="93"/>
      <c r="WU112" s="93"/>
      <c r="WV112" s="93"/>
      <c r="WW112" s="93"/>
      <c r="WX112" s="93"/>
      <c r="WY112" s="93"/>
      <c r="WZ112" s="93"/>
      <c r="XA112" s="93"/>
      <c r="XB112" s="93"/>
      <c r="XC112" s="93"/>
      <c r="XD112" s="93"/>
      <c r="XE112" s="93"/>
      <c r="XF112" s="93"/>
      <c r="XG112" s="93"/>
      <c r="XH112" s="93"/>
      <c r="XI112" s="93"/>
      <c r="XJ112" s="93"/>
      <c r="XK112" s="93"/>
      <c r="XL112" s="93"/>
      <c r="XM112" s="93"/>
      <c r="XN112" s="93"/>
      <c r="XO112" s="93"/>
      <c r="XP112" s="93"/>
      <c r="XQ112" s="93"/>
      <c r="XR112" s="93"/>
      <c r="XS112" s="93"/>
      <c r="XT112" s="93"/>
      <c r="XU112" s="93"/>
      <c r="XV112" s="93"/>
      <c r="XW112" s="93"/>
      <c r="XX112" s="93"/>
      <c r="XY112" s="93"/>
      <c r="XZ112" s="93"/>
      <c r="YA112" s="93"/>
      <c r="YB112" s="93"/>
      <c r="YC112" s="93"/>
      <c r="YD112" s="93"/>
      <c r="YE112" s="93"/>
      <c r="YF112" s="93"/>
      <c r="YG112" s="93"/>
      <c r="YH112" s="93"/>
      <c r="YI112" s="93"/>
      <c r="YJ112" s="93"/>
      <c r="YK112" s="93"/>
      <c r="YL112" s="93"/>
      <c r="YM112" s="93"/>
      <c r="YN112" s="93"/>
      <c r="YO112" s="93"/>
      <c r="YP112" s="93"/>
      <c r="YQ112" s="93"/>
      <c r="YR112" s="93"/>
      <c r="YS112" s="93"/>
      <c r="YT112" s="93"/>
      <c r="YU112" s="93"/>
      <c r="YV112" s="93"/>
      <c r="YW112" s="93"/>
      <c r="YX112" s="93"/>
      <c r="YY112" s="93"/>
      <c r="YZ112" s="93"/>
      <c r="ZA112" s="93"/>
      <c r="ZB112" s="93"/>
      <c r="ZC112" s="93"/>
      <c r="ZD112" s="93"/>
      <c r="ZE112" s="93"/>
      <c r="ZF112" s="93"/>
      <c r="ZG112" s="93"/>
      <c r="ZH112" s="93"/>
      <c r="ZI112" s="93"/>
      <c r="ZJ112" s="93"/>
      <c r="ZK112" s="93"/>
      <c r="ZL112" s="93"/>
      <c r="ZM112" s="93"/>
      <c r="ZN112" s="93"/>
      <c r="ZO112" s="93"/>
      <c r="ZP112" s="93"/>
      <c r="ZQ112" s="93"/>
      <c r="ZR112" s="93"/>
      <c r="ZS112" s="93"/>
      <c r="ZT112" s="93"/>
      <c r="ZU112" s="93"/>
      <c r="ZV112" s="93"/>
      <c r="ZW112" s="93"/>
      <c r="ZX112" s="93"/>
      <c r="ZY112" s="93"/>
      <c r="ZZ112" s="93"/>
    </row>
    <row r="113" spans="1:702" ht="15.95" hidden="1" customHeight="1" x14ac:dyDescent="0.25">
      <c r="A113" s="92">
        <v>75630</v>
      </c>
      <c r="B113" s="92" t="s">
        <v>395</v>
      </c>
      <c r="C113" s="121" t="s">
        <v>396</v>
      </c>
      <c r="D113" s="92">
        <v>7</v>
      </c>
      <c r="E113" s="92">
        <v>3</v>
      </c>
      <c r="F113" s="92" t="s">
        <v>341</v>
      </c>
      <c r="G113" s="92">
        <v>912</v>
      </c>
      <c r="H113" s="92">
        <v>11461</v>
      </c>
      <c r="I113" s="92" t="s">
        <v>397</v>
      </c>
      <c r="J113" s="92">
        <v>313</v>
      </c>
      <c r="K113" s="92" t="s">
        <v>333</v>
      </c>
      <c r="L113" s="93">
        <v>16200</v>
      </c>
      <c r="M113" s="93">
        <v>7400</v>
      </c>
      <c r="N113" s="93">
        <v>0</v>
      </c>
      <c r="O113" s="93">
        <v>7400</v>
      </c>
      <c r="P113" s="93">
        <v>7354.95</v>
      </c>
      <c r="Q113" s="93">
        <v>-45.050000000000182</v>
      </c>
      <c r="R113" s="94">
        <v>0.99</v>
      </c>
      <c r="S113" s="93">
        <v>0</v>
      </c>
      <c r="T113" s="93">
        <v>0</v>
      </c>
      <c r="U113" s="94">
        <v>0</v>
      </c>
      <c r="V113" s="93">
        <v>0</v>
      </c>
      <c r="W113" s="93">
        <v>0</v>
      </c>
      <c r="X113" s="94">
        <v>0</v>
      </c>
      <c r="Y113" s="93">
        <v>0</v>
      </c>
      <c r="Z113" s="93">
        <v>0</v>
      </c>
      <c r="AA113" s="94">
        <v>0</v>
      </c>
      <c r="AB113" s="93">
        <v>0</v>
      </c>
      <c r="AC113" s="93">
        <v>0</v>
      </c>
      <c r="AD113" s="94">
        <v>0</v>
      </c>
      <c r="AE113" s="93">
        <v>0</v>
      </c>
      <c r="AF113" s="93">
        <v>0</v>
      </c>
      <c r="AG113" s="94">
        <v>0</v>
      </c>
      <c r="AH113" s="93">
        <v>0</v>
      </c>
      <c r="AI113" s="93">
        <v>0</v>
      </c>
      <c r="AJ113" s="94">
        <v>0</v>
      </c>
      <c r="AK113" s="93">
        <v>0</v>
      </c>
      <c r="AL113" s="93">
        <v>0</v>
      </c>
      <c r="AM113" s="94">
        <v>0</v>
      </c>
      <c r="AN113" s="93">
        <v>0</v>
      </c>
      <c r="AO113" s="93">
        <v>0</v>
      </c>
      <c r="AP113" s="94">
        <v>0</v>
      </c>
      <c r="AQ113" s="93">
        <v>0</v>
      </c>
      <c r="AR113" s="93">
        <v>0</v>
      </c>
      <c r="AS113" s="94">
        <v>0</v>
      </c>
      <c r="AT113" s="93">
        <v>0</v>
      </c>
      <c r="AU113" s="93">
        <v>0</v>
      </c>
      <c r="AV113" s="94">
        <v>0</v>
      </c>
      <c r="AW113" s="93">
        <v>0</v>
      </c>
      <c r="AX113" s="93">
        <v>0</v>
      </c>
      <c r="AY113" s="94">
        <v>0</v>
      </c>
      <c r="AZ113" s="93">
        <v>0</v>
      </c>
      <c r="BA113" s="93">
        <v>0</v>
      </c>
      <c r="BB113" s="94">
        <v>0</v>
      </c>
      <c r="BC113" s="93">
        <v>0</v>
      </c>
      <c r="BD113" s="93">
        <v>0</v>
      </c>
      <c r="BE113" s="94">
        <v>0</v>
      </c>
      <c r="BF113" s="93">
        <v>0</v>
      </c>
      <c r="BG113" s="93">
        <v>0</v>
      </c>
      <c r="BH113" s="94">
        <v>0</v>
      </c>
      <c r="BI113" s="93">
        <v>0</v>
      </c>
      <c r="BJ113" s="93">
        <v>0</v>
      </c>
      <c r="BK113" s="94">
        <v>0</v>
      </c>
      <c r="BL113" s="93">
        <v>0</v>
      </c>
      <c r="BM113" s="93">
        <v>0</v>
      </c>
      <c r="BN113" s="94">
        <v>0</v>
      </c>
      <c r="BO113" s="93">
        <v>0</v>
      </c>
      <c r="BP113" s="93">
        <v>0</v>
      </c>
      <c r="BQ113" s="94">
        <v>0</v>
      </c>
      <c r="BR113" s="93">
        <v>0</v>
      </c>
      <c r="BS113" s="93">
        <v>0</v>
      </c>
      <c r="BT113" s="94">
        <v>0</v>
      </c>
      <c r="BU113" s="93">
        <v>7400</v>
      </c>
      <c r="BV113" s="93">
        <v>7354.95</v>
      </c>
      <c r="BW113" s="94">
        <v>0.99</v>
      </c>
      <c r="BX113" s="93">
        <v>0</v>
      </c>
      <c r="BY113" s="93">
        <v>0</v>
      </c>
      <c r="BZ113" s="94">
        <v>0</v>
      </c>
      <c r="CA113" s="93">
        <v>0</v>
      </c>
      <c r="CB113" s="93">
        <v>0</v>
      </c>
      <c r="CC113" s="94">
        <v>0</v>
      </c>
      <c r="CD113" s="93">
        <v>0</v>
      </c>
      <c r="CE113" s="93">
        <v>0</v>
      </c>
      <c r="CF113" s="94">
        <v>0</v>
      </c>
      <c r="CG113" s="93">
        <v>0</v>
      </c>
      <c r="CH113" s="93">
        <v>0</v>
      </c>
      <c r="CI113" s="94">
        <v>0</v>
      </c>
      <c r="CJ113" s="93">
        <v>0</v>
      </c>
      <c r="CK113" s="93">
        <v>0</v>
      </c>
      <c r="CL113" s="94">
        <v>0</v>
      </c>
      <c r="CM113" s="93">
        <v>0</v>
      </c>
      <c r="CN113" s="93">
        <v>0</v>
      </c>
      <c r="CO113" s="94">
        <v>0</v>
      </c>
      <c r="CP113" s="93"/>
      <c r="CQ113" s="93"/>
      <c r="CR113" s="93"/>
      <c r="CS113" s="93"/>
      <c r="CT113" s="93"/>
      <c r="CU113" s="93"/>
      <c r="CV113" s="93"/>
      <c r="CW113" s="93"/>
      <c r="CX113" s="93"/>
      <c r="CY113" s="93"/>
      <c r="CZ113" s="93"/>
      <c r="DA113" s="93"/>
      <c r="DB113" s="93"/>
      <c r="DC113" s="93"/>
      <c r="DD113" s="93"/>
      <c r="DE113" s="93"/>
      <c r="DF113" s="93"/>
      <c r="DG113" s="93"/>
      <c r="DH113" s="93"/>
      <c r="DI113" s="93"/>
      <c r="DJ113" s="93"/>
      <c r="DK113" s="93"/>
      <c r="DL113" s="93"/>
      <c r="DM113" s="93"/>
      <c r="DN113" s="93"/>
      <c r="DO113" s="93"/>
      <c r="DP113" s="93"/>
      <c r="DQ113" s="93"/>
      <c r="DR113" s="93"/>
      <c r="DS113" s="93"/>
      <c r="DT113" s="93"/>
      <c r="DU113" s="93"/>
      <c r="DV113" s="93"/>
      <c r="DW113" s="93"/>
      <c r="DX113" s="93"/>
      <c r="DY113" s="93"/>
      <c r="DZ113" s="93"/>
      <c r="EA113" s="93"/>
      <c r="EB113" s="93"/>
      <c r="EC113" s="93"/>
      <c r="ED113" s="93"/>
      <c r="EE113" s="93"/>
      <c r="EF113" s="93"/>
      <c r="EG113" s="93"/>
      <c r="EH113" s="93"/>
      <c r="EI113" s="93"/>
      <c r="EJ113" s="93"/>
      <c r="EK113" s="93"/>
      <c r="EL113" s="93"/>
      <c r="EM113" s="93"/>
      <c r="EN113" s="93"/>
      <c r="EO113" s="93"/>
      <c r="EP113" s="93"/>
      <c r="EQ113" s="93"/>
      <c r="ER113" s="93"/>
      <c r="ES113" s="93"/>
      <c r="ET113" s="93"/>
      <c r="EU113" s="93"/>
      <c r="EV113" s="93"/>
      <c r="EW113" s="93"/>
      <c r="EX113" s="93"/>
      <c r="EY113" s="93"/>
      <c r="EZ113" s="93"/>
      <c r="FA113" s="93"/>
      <c r="FB113" s="93"/>
      <c r="FC113" s="93"/>
      <c r="FD113" s="93"/>
      <c r="FE113" s="93"/>
      <c r="FF113" s="93"/>
      <c r="FG113" s="93"/>
      <c r="FH113" s="93"/>
      <c r="FI113" s="93"/>
      <c r="FJ113" s="93"/>
      <c r="FK113" s="93"/>
      <c r="FL113" s="93"/>
      <c r="FM113" s="93"/>
      <c r="FN113" s="93"/>
      <c r="FO113" s="93"/>
      <c r="FP113" s="93"/>
      <c r="FQ113" s="93"/>
      <c r="FR113" s="93"/>
      <c r="FS113" s="93"/>
      <c r="FT113" s="93"/>
      <c r="FU113" s="93"/>
      <c r="FV113" s="93"/>
      <c r="FW113" s="93"/>
      <c r="FX113" s="93"/>
      <c r="FY113" s="93"/>
      <c r="FZ113" s="93"/>
      <c r="GA113" s="93"/>
      <c r="GB113" s="93"/>
      <c r="GC113" s="93"/>
      <c r="GD113" s="93"/>
      <c r="GE113" s="93"/>
      <c r="GF113" s="93"/>
      <c r="GG113" s="93"/>
      <c r="GH113" s="93"/>
      <c r="GI113" s="93"/>
      <c r="GJ113" s="93"/>
      <c r="GK113" s="93"/>
      <c r="GL113" s="93"/>
      <c r="GM113" s="93"/>
      <c r="GN113" s="93"/>
      <c r="GO113" s="93"/>
      <c r="GP113" s="93"/>
      <c r="GQ113" s="93"/>
      <c r="GR113" s="93"/>
      <c r="GS113" s="93"/>
      <c r="GT113" s="93"/>
      <c r="GU113" s="93"/>
      <c r="GV113" s="93"/>
      <c r="GW113" s="93"/>
      <c r="GX113" s="93"/>
      <c r="GY113" s="93"/>
      <c r="GZ113" s="93"/>
      <c r="HA113" s="93"/>
      <c r="HB113" s="93"/>
      <c r="HC113" s="93"/>
      <c r="HD113" s="93"/>
      <c r="HE113" s="93"/>
      <c r="HF113" s="93"/>
      <c r="HG113" s="93"/>
      <c r="HH113" s="93"/>
      <c r="HI113" s="93"/>
      <c r="HJ113" s="93"/>
      <c r="HK113" s="93"/>
      <c r="HL113" s="93"/>
      <c r="HM113" s="93"/>
      <c r="HN113" s="93"/>
      <c r="HO113" s="93"/>
      <c r="HP113" s="93"/>
      <c r="HQ113" s="93"/>
      <c r="HR113" s="93"/>
      <c r="HS113" s="93"/>
      <c r="HT113" s="93"/>
      <c r="HU113" s="93"/>
      <c r="HV113" s="93"/>
      <c r="HW113" s="93"/>
      <c r="HX113" s="93"/>
      <c r="HY113" s="93"/>
      <c r="HZ113" s="93"/>
      <c r="IA113" s="93"/>
      <c r="IB113" s="93"/>
      <c r="IC113" s="93"/>
      <c r="ID113" s="93"/>
      <c r="IE113" s="93"/>
      <c r="IF113" s="93"/>
      <c r="IG113" s="93"/>
      <c r="IH113" s="93"/>
      <c r="II113" s="93"/>
      <c r="IJ113" s="93"/>
      <c r="IK113" s="93"/>
      <c r="IL113" s="93"/>
      <c r="IM113" s="93"/>
      <c r="IN113" s="93"/>
      <c r="IO113" s="93"/>
      <c r="IP113" s="93"/>
      <c r="IQ113" s="93"/>
      <c r="IR113" s="93"/>
      <c r="IS113" s="93"/>
      <c r="IT113" s="93"/>
      <c r="IU113" s="93"/>
      <c r="IV113" s="93"/>
      <c r="IW113" s="93"/>
      <c r="IX113" s="93"/>
      <c r="IY113" s="93"/>
      <c r="IZ113" s="93"/>
      <c r="JA113" s="93"/>
      <c r="JB113" s="93"/>
      <c r="JC113" s="93"/>
      <c r="JD113" s="93"/>
      <c r="JE113" s="93"/>
      <c r="JF113" s="93"/>
      <c r="JG113" s="93"/>
      <c r="JH113" s="93"/>
      <c r="JI113" s="93"/>
      <c r="JJ113" s="93"/>
      <c r="JK113" s="93"/>
      <c r="JL113" s="93"/>
      <c r="JM113" s="93"/>
      <c r="JN113" s="93"/>
      <c r="JO113" s="93"/>
      <c r="JP113" s="93"/>
      <c r="JQ113" s="93"/>
      <c r="JR113" s="93"/>
      <c r="JS113" s="93"/>
      <c r="JT113" s="93"/>
      <c r="JU113" s="93"/>
      <c r="JV113" s="93"/>
      <c r="JW113" s="93"/>
      <c r="JX113" s="93"/>
      <c r="JY113" s="93"/>
      <c r="JZ113" s="93"/>
      <c r="KA113" s="93"/>
      <c r="KB113" s="93"/>
      <c r="KC113" s="93"/>
      <c r="KD113" s="93"/>
      <c r="KE113" s="93"/>
      <c r="KF113" s="93"/>
      <c r="KG113" s="93"/>
      <c r="KH113" s="93"/>
      <c r="KI113" s="93"/>
      <c r="KJ113" s="93"/>
      <c r="KK113" s="93"/>
      <c r="KL113" s="93"/>
      <c r="KM113" s="93"/>
      <c r="KN113" s="93"/>
      <c r="KO113" s="93"/>
      <c r="KP113" s="93"/>
      <c r="KQ113" s="93"/>
      <c r="KR113" s="93"/>
      <c r="KS113" s="93"/>
      <c r="KT113" s="93"/>
      <c r="KU113" s="93"/>
      <c r="KV113" s="93"/>
      <c r="KW113" s="93"/>
      <c r="KX113" s="93"/>
      <c r="KY113" s="93"/>
      <c r="KZ113" s="93"/>
      <c r="LA113" s="93"/>
      <c r="LB113" s="93"/>
      <c r="LC113" s="93"/>
      <c r="LD113" s="93"/>
      <c r="LE113" s="93"/>
      <c r="LF113" s="93"/>
      <c r="LG113" s="93"/>
      <c r="LH113" s="93"/>
      <c r="LI113" s="93"/>
      <c r="LJ113" s="93"/>
      <c r="LK113" s="93"/>
      <c r="LL113" s="93"/>
      <c r="LM113" s="93"/>
      <c r="LN113" s="93"/>
      <c r="LO113" s="93"/>
      <c r="LP113" s="93"/>
      <c r="LQ113" s="93"/>
      <c r="LR113" s="93"/>
      <c r="LS113" s="93"/>
      <c r="LT113" s="93"/>
      <c r="LU113" s="93"/>
      <c r="LV113" s="93"/>
      <c r="LW113" s="93"/>
      <c r="LX113" s="93"/>
      <c r="LY113" s="93"/>
      <c r="LZ113" s="93"/>
      <c r="MA113" s="93"/>
      <c r="MB113" s="93"/>
      <c r="MC113" s="93"/>
      <c r="MD113" s="93"/>
      <c r="ME113" s="93"/>
      <c r="MF113" s="93"/>
      <c r="MG113" s="93"/>
      <c r="MH113" s="93"/>
      <c r="MI113" s="93"/>
      <c r="MJ113" s="93"/>
      <c r="MK113" s="93"/>
      <c r="ML113" s="93"/>
      <c r="MM113" s="93"/>
      <c r="MN113" s="93"/>
      <c r="MO113" s="93"/>
      <c r="MP113" s="93"/>
      <c r="MQ113" s="93"/>
      <c r="MR113" s="93"/>
      <c r="MS113" s="93"/>
      <c r="MT113" s="93"/>
      <c r="MU113" s="93"/>
      <c r="MV113" s="93"/>
      <c r="MW113" s="93"/>
      <c r="MX113" s="93"/>
      <c r="MY113" s="93"/>
      <c r="MZ113" s="93"/>
      <c r="NA113" s="93"/>
      <c r="NB113" s="93"/>
      <c r="NC113" s="93"/>
      <c r="ND113" s="93"/>
      <c r="NE113" s="93"/>
      <c r="NF113" s="93"/>
      <c r="NG113" s="93"/>
      <c r="NH113" s="93"/>
      <c r="NI113" s="93"/>
      <c r="NJ113" s="93"/>
      <c r="NK113" s="93"/>
      <c r="NL113" s="93"/>
      <c r="NM113" s="93"/>
      <c r="NN113" s="93"/>
      <c r="NO113" s="93"/>
      <c r="NP113" s="93"/>
      <c r="NQ113" s="93"/>
      <c r="NR113" s="93"/>
      <c r="NS113" s="93"/>
      <c r="NT113" s="93"/>
      <c r="NU113" s="93"/>
      <c r="NV113" s="93"/>
      <c r="NW113" s="93"/>
      <c r="NX113" s="93"/>
      <c r="NY113" s="93"/>
      <c r="NZ113" s="93"/>
      <c r="OA113" s="93"/>
      <c r="OB113" s="93"/>
      <c r="OC113" s="93"/>
      <c r="OD113" s="93"/>
      <c r="OE113" s="93"/>
      <c r="OF113" s="93"/>
      <c r="OG113" s="93"/>
      <c r="OH113" s="93"/>
      <c r="OI113" s="93"/>
      <c r="OJ113" s="93"/>
      <c r="OK113" s="93"/>
      <c r="OL113" s="93"/>
      <c r="OM113" s="93"/>
      <c r="ON113" s="93"/>
      <c r="OO113" s="93"/>
      <c r="OP113" s="93"/>
      <c r="OQ113" s="93"/>
      <c r="OR113" s="93"/>
      <c r="OS113" s="93"/>
      <c r="OT113" s="93"/>
      <c r="OU113" s="93"/>
      <c r="OV113" s="93"/>
      <c r="OW113" s="93"/>
      <c r="OX113" s="93"/>
      <c r="OY113" s="93"/>
      <c r="OZ113" s="93"/>
      <c r="PA113" s="93"/>
      <c r="PB113" s="93"/>
      <c r="PC113" s="93"/>
      <c r="PD113" s="93"/>
      <c r="PE113" s="93"/>
      <c r="PF113" s="93"/>
      <c r="PG113" s="93"/>
      <c r="PH113" s="93"/>
      <c r="PI113" s="93"/>
      <c r="PJ113" s="93"/>
      <c r="PK113" s="93"/>
      <c r="PL113" s="93"/>
      <c r="PM113" s="93"/>
      <c r="PN113" s="93"/>
      <c r="PO113" s="93"/>
      <c r="PP113" s="93"/>
      <c r="PQ113" s="93"/>
      <c r="PR113" s="93"/>
      <c r="PS113" s="93"/>
      <c r="PT113" s="93"/>
      <c r="PU113" s="93"/>
      <c r="PV113" s="93"/>
      <c r="PW113" s="93"/>
      <c r="PX113" s="93"/>
      <c r="PY113" s="93"/>
      <c r="PZ113" s="93"/>
      <c r="QA113" s="93"/>
      <c r="QB113" s="93"/>
      <c r="QC113" s="93"/>
      <c r="QD113" s="93"/>
      <c r="QE113" s="93"/>
      <c r="QF113" s="93"/>
      <c r="QG113" s="93"/>
      <c r="QH113" s="93"/>
      <c r="QI113" s="93"/>
      <c r="QJ113" s="93"/>
      <c r="QK113" s="93"/>
      <c r="QL113" s="93"/>
      <c r="QM113" s="93"/>
      <c r="QN113" s="93"/>
      <c r="QO113" s="93"/>
      <c r="QP113" s="93"/>
      <c r="QQ113" s="93"/>
      <c r="QR113" s="93"/>
      <c r="QS113" s="93"/>
      <c r="QT113" s="93"/>
      <c r="QU113" s="93"/>
      <c r="QV113" s="93"/>
      <c r="QW113" s="93"/>
      <c r="QX113" s="93"/>
      <c r="QY113" s="93"/>
      <c r="QZ113" s="93"/>
      <c r="RA113" s="93"/>
      <c r="RB113" s="93"/>
      <c r="RC113" s="93"/>
      <c r="RD113" s="93"/>
      <c r="RE113" s="93"/>
      <c r="RF113" s="93"/>
      <c r="RG113" s="93"/>
      <c r="RH113" s="93"/>
      <c r="RI113" s="93"/>
      <c r="RJ113" s="93"/>
      <c r="RK113" s="93"/>
      <c r="RL113" s="93"/>
      <c r="RM113" s="93"/>
      <c r="RN113" s="93"/>
      <c r="RO113" s="93"/>
      <c r="RP113" s="93"/>
      <c r="RQ113" s="93"/>
      <c r="RR113" s="93"/>
      <c r="RS113" s="93"/>
      <c r="RT113" s="93"/>
      <c r="RU113" s="93"/>
      <c r="RV113" s="93"/>
      <c r="RW113" s="93"/>
      <c r="RX113" s="93"/>
      <c r="RY113" s="93"/>
      <c r="RZ113" s="93"/>
      <c r="SA113" s="93"/>
      <c r="SB113" s="93"/>
      <c r="SC113" s="93"/>
      <c r="SD113" s="93"/>
      <c r="SE113" s="93"/>
      <c r="SF113" s="93"/>
      <c r="SG113" s="93"/>
      <c r="SH113" s="93"/>
      <c r="SI113" s="93"/>
      <c r="SJ113" s="93"/>
      <c r="SK113" s="93"/>
      <c r="SL113" s="93"/>
      <c r="SM113" s="93"/>
      <c r="SN113" s="93"/>
      <c r="SO113" s="93"/>
      <c r="SP113" s="93"/>
      <c r="SQ113" s="93"/>
      <c r="SR113" s="93"/>
      <c r="SS113" s="93"/>
      <c r="ST113" s="93"/>
      <c r="SU113" s="93"/>
      <c r="SV113" s="93"/>
      <c r="SW113" s="93"/>
      <c r="SX113" s="93"/>
      <c r="SY113" s="93"/>
      <c r="SZ113" s="93"/>
      <c r="TA113" s="93"/>
      <c r="TB113" s="93"/>
      <c r="TC113" s="93"/>
      <c r="TD113" s="93"/>
      <c r="TE113" s="93"/>
      <c r="TF113" s="93"/>
      <c r="TG113" s="93"/>
      <c r="TH113" s="93"/>
      <c r="TI113" s="93"/>
      <c r="TJ113" s="93"/>
      <c r="TK113" s="93"/>
      <c r="TL113" s="93"/>
      <c r="TM113" s="93"/>
      <c r="TN113" s="93"/>
      <c r="TO113" s="93"/>
      <c r="TP113" s="93"/>
      <c r="TQ113" s="93"/>
      <c r="TR113" s="93"/>
      <c r="TS113" s="93"/>
      <c r="TT113" s="93"/>
      <c r="TU113" s="93"/>
      <c r="TV113" s="93"/>
      <c r="TW113" s="93"/>
      <c r="TX113" s="93"/>
      <c r="TY113" s="93"/>
      <c r="TZ113" s="93"/>
      <c r="UA113" s="93"/>
      <c r="UB113" s="93"/>
      <c r="UC113" s="93"/>
      <c r="UD113" s="93"/>
      <c r="UE113" s="93"/>
      <c r="UF113" s="93"/>
      <c r="UG113" s="93"/>
      <c r="UH113" s="93"/>
      <c r="UI113" s="93"/>
      <c r="UJ113" s="93"/>
      <c r="UK113" s="93"/>
      <c r="UL113" s="93"/>
      <c r="UM113" s="93"/>
      <c r="UN113" s="93"/>
      <c r="UO113" s="93"/>
      <c r="UP113" s="93"/>
      <c r="UQ113" s="93"/>
      <c r="UR113" s="93"/>
      <c r="US113" s="93"/>
      <c r="UT113" s="93"/>
      <c r="UU113" s="93"/>
      <c r="UV113" s="93"/>
      <c r="UW113" s="93"/>
      <c r="UX113" s="93"/>
      <c r="UY113" s="93"/>
      <c r="UZ113" s="93"/>
      <c r="VA113" s="93"/>
      <c r="VB113" s="93"/>
      <c r="VC113" s="93"/>
      <c r="VD113" s="93"/>
      <c r="VE113" s="93"/>
      <c r="VF113" s="93"/>
      <c r="VG113" s="93"/>
      <c r="VH113" s="93"/>
      <c r="VI113" s="93"/>
      <c r="VJ113" s="93"/>
      <c r="VK113" s="93"/>
      <c r="VL113" s="93"/>
      <c r="VM113" s="93"/>
      <c r="VN113" s="93"/>
      <c r="VO113" s="93"/>
      <c r="VP113" s="93"/>
      <c r="VQ113" s="93"/>
      <c r="VR113" s="93"/>
      <c r="VS113" s="93"/>
      <c r="VT113" s="93"/>
      <c r="VU113" s="93"/>
      <c r="VV113" s="93"/>
      <c r="VW113" s="93"/>
      <c r="VX113" s="93"/>
      <c r="VY113" s="93"/>
      <c r="VZ113" s="93"/>
      <c r="WA113" s="93"/>
      <c r="WB113" s="93"/>
      <c r="WC113" s="93"/>
      <c r="WD113" s="93"/>
      <c r="WE113" s="93"/>
      <c r="WF113" s="93"/>
      <c r="WG113" s="93"/>
      <c r="WH113" s="93"/>
      <c r="WI113" s="93"/>
      <c r="WJ113" s="93"/>
      <c r="WK113" s="93"/>
      <c r="WL113" s="93"/>
      <c r="WM113" s="93"/>
      <c r="WN113" s="93"/>
      <c r="WO113" s="93"/>
      <c r="WP113" s="93"/>
      <c r="WQ113" s="93"/>
      <c r="WR113" s="93"/>
      <c r="WS113" s="93"/>
      <c r="WT113" s="93"/>
      <c r="WU113" s="93"/>
      <c r="WV113" s="93"/>
      <c r="WW113" s="93"/>
      <c r="WX113" s="93"/>
      <c r="WY113" s="93"/>
      <c r="WZ113" s="93"/>
      <c r="XA113" s="93"/>
      <c r="XB113" s="93"/>
      <c r="XC113" s="93"/>
      <c r="XD113" s="93"/>
      <c r="XE113" s="93"/>
      <c r="XF113" s="93"/>
      <c r="XG113" s="93"/>
      <c r="XH113" s="93"/>
      <c r="XI113" s="93"/>
      <c r="XJ113" s="93"/>
      <c r="XK113" s="93"/>
      <c r="XL113" s="93"/>
      <c r="XM113" s="93"/>
      <c r="XN113" s="93"/>
      <c r="XO113" s="93"/>
      <c r="XP113" s="93"/>
      <c r="XQ113" s="93"/>
      <c r="XR113" s="93"/>
      <c r="XS113" s="93"/>
      <c r="XT113" s="93"/>
      <c r="XU113" s="93"/>
      <c r="XV113" s="93"/>
      <c r="XW113" s="93"/>
      <c r="XX113" s="93"/>
      <c r="XY113" s="93"/>
      <c r="XZ113" s="93"/>
      <c r="YA113" s="93"/>
      <c r="YB113" s="93"/>
      <c r="YC113" s="93"/>
      <c r="YD113" s="93"/>
      <c r="YE113" s="93"/>
      <c r="YF113" s="93"/>
      <c r="YG113" s="93"/>
      <c r="YH113" s="93"/>
      <c r="YI113" s="93"/>
      <c r="YJ113" s="93"/>
      <c r="YK113" s="93"/>
      <c r="YL113" s="93"/>
      <c r="YM113" s="93"/>
      <c r="YN113" s="93"/>
      <c r="YO113" s="93"/>
      <c r="YP113" s="93"/>
      <c r="YQ113" s="93"/>
      <c r="YR113" s="93"/>
      <c r="YS113" s="93"/>
      <c r="YT113" s="93"/>
      <c r="YU113" s="93"/>
      <c r="YV113" s="93"/>
      <c r="YW113" s="93"/>
      <c r="YX113" s="93"/>
      <c r="YY113" s="93"/>
      <c r="YZ113" s="93"/>
      <c r="ZA113" s="93"/>
      <c r="ZB113" s="93"/>
      <c r="ZC113" s="93"/>
      <c r="ZD113" s="93"/>
      <c r="ZE113" s="93"/>
      <c r="ZF113" s="93"/>
      <c r="ZG113" s="93"/>
      <c r="ZH113" s="93"/>
      <c r="ZI113" s="93"/>
      <c r="ZJ113" s="93"/>
      <c r="ZK113" s="93"/>
      <c r="ZL113" s="93"/>
      <c r="ZM113" s="93"/>
      <c r="ZN113" s="93"/>
      <c r="ZO113" s="93"/>
      <c r="ZP113" s="93"/>
      <c r="ZQ113" s="93"/>
      <c r="ZR113" s="93"/>
      <c r="ZS113" s="93"/>
      <c r="ZT113" s="93"/>
      <c r="ZU113" s="93"/>
      <c r="ZV113" s="93"/>
      <c r="ZW113" s="93"/>
      <c r="ZX113" s="93"/>
      <c r="ZY113" s="93"/>
      <c r="ZZ113" s="93"/>
    </row>
    <row r="114" spans="1:702" s="126" customFormat="1" ht="15.95" customHeight="1" x14ac:dyDescent="0.25">
      <c r="A114" s="122">
        <v>75645</v>
      </c>
      <c r="B114" s="122" t="s">
        <v>395</v>
      </c>
      <c r="C114" s="123" t="s">
        <v>396</v>
      </c>
      <c r="D114" s="122">
        <v>7</v>
      </c>
      <c r="E114" s="122">
        <v>3</v>
      </c>
      <c r="F114" s="122" t="s">
        <v>341</v>
      </c>
      <c r="G114" s="122">
        <v>912</v>
      </c>
      <c r="H114" s="122">
        <v>11461</v>
      </c>
      <c r="I114" s="122" t="s">
        <v>397</v>
      </c>
      <c r="J114" s="122">
        <v>32</v>
      </c>
      <c r="K114" s="122" t="s">
        <v>25</v>
      </c>
      <c r="L114" s="124">
        <v>15800</v>
      </c>
      <c r="M114" s="124">
        <v>7900</v>
      </c>
      <c r="N114" s="124">
        <v>0</v>
      </c>
      <c r="O114" s="124">
        <v>7900</v>
      </c>
      <c r="P114" s="124">
        <v>7853.58</v>
      </c>
      <c r="Q114" s="124">
        <v>-46.420000000000073</v>
      </c>
      <c r="R114" s="125">
        <v>0.99</v>
      </c>
      <c r="S114" s="124">
        <v>0</v>
      </c>
      <c r="T114" s="124">
        <v>0</v>
      </c>
      <c r="U114" s="125">
        <v>0</v>
      </c>
      <c r="V114" s="124">
        <v>0</v>
      </c>
      <c r="W114" s="124">
        <v>0</v>
      </c>
      <c r="X114" s="125">
        <v>0</v>
      </c>
      <c r="Y114" s="124">
        <v>0</v>
      </c>
      <c r="Z114" s="124">
        <v>0</v>
      </c>
      <c r="AA114" s="125">
        <v>0</v>
      </c>
      <c r="AB114" s="124">
        <v>0</v>
      </c>
      <c r="AC114" s="124">
        <v>0</v>
      </c>
      <c r="AD114" s="125">
        <v>0</v>
      </c>
      <c r="AE114" s="124">
        <v>0</v>
      </c>
      <c r="AF114" s="124">
        <v>0</v>
      </c>
      <c r="AG114" s="125">
        <v>0</v>
      </c>
      <c r="AH114" s="124">
        <v>0</v>
      </c>
      <c r="AI114" s="124">
        <v>0</v>
      </c>
      <c r="AJ114" s="125">
        <v>0</v>
      </c>
      <c r="AK114" s="124">
        <v>0</v>
      </c>
      <c r="AL114" s="124">
        <v>0</v>
      </c>
      <c r="AM114" s="125">
        <v>0</v>
      </c>
      <c r="AN114" s="124">
        <v>0</v>
      </c>
      <c r="AO114" s="124">
        <v>0</v>
      </c>
      <c r="AP114" s="125">
        <v>0</v>
      </c>
      <c r="AQ114" s="124">
        <v>0</v>
      </c>
      <c r="AR114" s="124">
        <v>0</v>
      </c>
      <c r="AS114" s="125">
        <v>0</v>
      </c>
      <c r="AT114" s="124">
        <v>0</v>
      </c>
      <c r="AU114" s="124">
        <v>0</v>
      </c>
      <c r="AV114" s="125">
        <v>0</v>
      </c>
      <c r="AW114" s="124">
        <v>0</v>
      </c>
      <c r="AX114" s="124">
        <v>0</v>
      </c>
      <c r="AY114" s="125">
        <v>0</v>
      </c>
      <c r="AZ114" s="124">
        <v>0</v>
      </c>
      <c r="BA114" s="124">
        <v>0</v>
      </c>
      <c r="BB114" s="125">
        <v>0</v>
      </c>
      <c r="BC114" s="124">
        <v>0</v>
      </c>
      <c r="BD114" s="124">
        <v>0</v>
      </c>
      <c r="BE114" s="125">
        <v>0</v>
      </c>
      <c r="BF114" s="124">
        <v>0</v>
      </c>
      <c r="BG114" s="124">
        <v>0</v>
      </c>
      <c r="BH114" s="125">
        <v>0</v>
      </c>
      <c r="BI114" s="124">
        <v>0</v>
      </c>
      <c r="BJ114" s="124">
        <v>0</v>
      </c>
      <c r="BK114" s="125">
        <v>0</v>
      </c>
      <c r="BL114" s="124">
        <v>0</v>
      </c>
      <c r="BM114" s="124">
        <v>0</v>
      </c>
      <c r="BN114" s="125">
        <v>0</v>
      </c>
      <c r="BO114" s="124">
        <v>0</v>
      </c>
      <c r="BP114" s="124">
        <v>0</v>
      </c>
      <c r="BQ114" s="125">
        <v>0</v>
      </c>
      <c r="BR114" s="124">
        <v>0</v>
      </c>
      <c r="BS114" s="124">
        <v>0</v>
      </c>
      <c r="BT114" s="125">
        <v>0</v>
      </c>
      <c r="BU114" s="124">
        <v>7900</v>
      </c>
      <c r="BV114" s="124">
        <v>7853.58</v>
      </c>
      <c r="BW114" s="125">
        <v>0.99</v>
      </c>
      <c r="BX114" s="124">
        <v>0</v>
      </c>
      <c r="BY114" s="124">
        <v>0</v>
      </c>
      <c r="BZ114" s="125">
        <v>0</v>
      </c>
      <c r="CA114" s="124">
        <v>0</v>
      </c>
      <c r="CB114" s="124">
        <v>0</v>
      </c>
      <c r="CC114" s="125">
        <v>0</v>
      </c>
      <c r="CD114" s="124">
        <v>0</v>
      </c>
      <c r="CE114" s="124">
        <v>0</v>
      </c>
      <c r="CF114" s="125">
        <v>0</v>
      </c>
      <c r="CG114" s="124">
        <v>0</v>
      </c>
      <c r="CH114" s="124">
        <v>0</v>
      </c>
      <c r="CI114" s="125">
        <v>0</v>
      </c>
      <c r="CJ114" s="124">
        <v>0</v>
      </c>
      <c r="CK114" s="124">
        <v>0</v>
      </c>
      <c r="CL114" s="125">
        <v>0</v>
      </c>
      <c r="CM114" s="124">
        <v>0</v>
      </c>
      <c r="CN114" s="124">
        <v>0</v>
      </c>
      <c r="CO114" s="125">
        <v>0</v>
      </c>
      <c r="CP114" s="124"/>
      <c r="CQ114" s="124"/>
      <c r="CR114" s="124"/>
      <c r="CS114" s="124"/>
      <c r="CT114" s="124"/>
      <c r="CU114" s="124"/>
      <c r="CV114" s="124"/>
      <c r="CW114" s="124"/>
      <c r="CX114" s="124"/>
      <c r="CY114" s="124"/>
      <c r="CZ114" s="124"/>
      <c r="DA114" s="124"/>
      <c r="DB114" s="124"/>
      <c r="DC114" s="124"/>
      <c r="DD114" s="124"/>
      <c r="DE114" s="124"/>
      <c r="DF114" s="124"/>
      <c r="DG114" s="124"/>
      <c r="DH114" s="124"/>
      <c r="DI114" s="124"/>
      <c r="DJ114" s="124"/>
      <c r="DK114" s="124"/>
      <c r="DL114" s="124"/>
      <c r="DM114" s="124"/>
      <c r="DN114" s="124"/>
      <c r="DO114" s="124"/>
      <c r="DP114" s="124"/>
      <c r="DQ114" s="124"/>
      <c r="DR114" s="124"/>
      <c r="DS114" s="124"/>
      <c r="DT114" s="124"/>
      <c r="DU114" s="124"/>
      <c r="DV114" s="124"/>
      <c r="DW114" s="124"/>
      <c r="DX114" s="124"/>
      <c r="DY114" s="124"/>
      <c r="DZ114" s="124"/>
      <c r="EA114" s="124"/>
      <c r="EB114" s="124"/>
      <c r="EC114" s="124"/>
      <c r="ED114" s="124"/>
      <c r="EE114" s="124"/>
      <c r="EF114" s="124"/>
      <c r="EG114" s="124"/>
      <c r="EH114" s="124"/>
      <c r="EI114" s="124"/>
      <c r="EJ114" s="124"/>
      <c r="EK114" s="124"/>
      <c r="EL114" s="124"/>
      <c r="EM114" s="124"/>
      <c r="EN114" s="124"/>
      <c r="EO114" s="124"/>
      <c r="EP114" s="124"/>
      <c r="EQ114" s="124"/>
      <c r="ER114" s="124"/>
      <c r="ES114" s="124"/>
      <c r="ET114" s="124"/>
      <c r="EU114" s="124"/>
      <c r="EV114" s="124"/>
      <c r="EW114" s="124"/>
      <c r="EX114" s="124"/>
      <c r="EY114" s="124"/>
      <c r="EZ114" s="124"/>
      <c r="FA114" s="124"/>
      <c r="FB114" s="124"/>
      <c r="FC114" s="124"/>
      <c r="FD114" s="124"/>
      <c r="FE114" s="124"/>
      <c r="FF114" s="124"/>
      <c r="FG114" s="124"/>
      <c r="FH114" s="124"/>
      <c r="FI114" s="124"/>
      <c r="FJ114" s="124"/>
      <c r="FK114" s="124"/>
      <c r="FL114" s="124"/>
      <c r="FM114" s="124"/>
      <c r="FN114" s="124"/>
      <c r="FO114" s="124"/>
      <c r="FP114" s="124"/>
      <c r="FQ114" s="124"/>
      <c r="FR114" s="124"/>
      <c r="FS114" s="124"/>
      <c r="FT114" s="124"/>
      <c r="FU114" s="124"/>
      <c r="FV114" s="124"/>
      <c r="FW114" s="124"/>
      <c r="FX114" s="124"/>
      <c r="FY114" s="124"/>
      <c r="FZ114" s="124"/>
      <c r="GA114" s="124"/>
      <c r="GB114" s="124"/>
      <c r="GC114" s="124"/>
      <c r="GD114" s="124"/>
      <c r="GE114" s="124"/>
      <c r="GF114" s="124"/>
      <c r="GG114" s="124"/>
      <c r="GH114" s="124"/>
      <c r="GI114" s="124"/>
      <c r="GJ114" s="124"/>
      <c r="GK114" s="124"/>
      <c r="GL114" s="124"/>
      <c r="GM114" s="124"/>
      <c r="GN114" s="124"/>
      <c r="GO114" s="124"/>
      <c r="GP114" s="124"/>
      <c r="GQ114" s="124"/>
      <c r="GR114" s="124"/>
      <c r="GS114" s="124"/>
      <c r="GT114" s="124"/>
      <c r="GU114" s="124"/>
      <c r="GV114" s="124"/>
      <c r="GW114" s="124"/>
      <c r="GX114" s="124"/>
      <c r="GY114" s="124"/>
      <c r="GZ114" s="124"/>
      <c r="HA114" s="124"/>
      <c r="HB114" s="124"/>
      <c r="HC114" s="124"/>
      <c r="HD114" s="124"/>
      <c r="HE114" s="124"/>
      <c r="HF114" s="124"/>
      <c r="HG114" s="124"/>
      <c r="HH114" s="124"/>
      <c r="HI114" s="124"/>
      <c r="HJ114" s="124"/>
      <c r="HK114" s="124"/>
      <c r="HL114" s="124"/>
      <c r="HM114" s="124"/>
      <c r="HN114" s="124"/>
      <c r="HO114" s="124"/>
      <c r="HP114" s="124"/>
      <c r="HQ114" s="124"/>
      <c r="HR114" s="124"/>
      <c r="HS114" s="124"/>
      <c r="HT114" s="124"/>
      <c r="HU114" s="124"/>
      <c r="HV114" s="124"/>
      <c r="HW114" s="124"/>
      <c r="HX114" s="124"/>
      <c r="HY114" s="124"/>
      <c r="HZ114" s="124"/>
      <c r="IA114" s="124"/>
      <c r="IB114" s="124"/>
      <c r="IC114" s="124"/>
      <c r="ID114" s="124"/>
      <c r="IE114" s="124"/>
      <c r="IF114" s="124"/>
      <c r="IG114" s="124"/>
      <c r="IH114" s="124"/>
      <c r="II114" s="124"/>
      <c r="IJ114" s="124"/>
      <c r="IK114" s="124"/>
      <c r="IL114" s="124"/>
      <c r="IM114" s="124"/>
      <c r="IN114" s="124"/>
      <c r="IO114" s="124"/>
      <c r="IP114" s="124"/>
      <c r="IQ114" s="124"/>
      <c r="IR114" s="124"/>
      <c r="IS114" s="124"/>
      <c r="IT114" s="124"/>
      <c r="IU114" s="124"/>
      <c r="IV114" s="124"/>
      <c r="IW114" s="124"/>
      <c r="IX114" s="124"/>
      <c r="IY114" s="124"/>
      <c r="IZ114" s="124"/>
      <c r="JA114" s="124"/>
      <c r="JB114" s="124"/>
      <c r="JC114" s="124"/>
      <c r="JD114" s="124"/>
      <c r="JE114" s="124"/>
      <c r="JF114" s="124"/>
      <c r="JG114" s="124"/>
      <c r="JH114" s="124"/>
      <c r="JI114" s="124"/>
      <c r="JJ114" s="124"/>
      <c r="JK114" s="124"/>
      <c r="JL114" s="124"/>
      <c r="JM114" s="124"/>
      <c r="JN114" s="124"/>
      <c r="JO114" s="124"/>
      <c r="JP114" s="124"/>
      <c r="JQ114" s="124"/>
      <c r="JR114" s="124"/>
      <c r="JS114" s="124"/>
      <c r="JT114" s="124"/>
      <c r="JU114" s="124"/>
      <c r="JV114" s="124"/>
      <c r="JW114" s="124"/>
      <c r="JX114" s="124"/>
      <c r="JY114" s="124"/>
      <c r="JZ114" s="124"/>
      <c r="KA114" s="124"/>
      <c r="KB114" s="124"/>
      <c r="KC114" s="124"/>
      <c r="KD114" s="124"/>
      <c r="KE114" s="124"/>
      <c r="KF114" s="124"/>
      <c r="KG114" s="124"/>
      <c r="KH114" s="124"/>
      <c r="KI114" s="124"/>
      <c r="KJ114" s="124"/>
      <c r="KK114" s="124"/>
      <c r="KL114" s="124"/>
      <c r="KM114" s="124"/>
      <c r="KN114" s="124"/>
      <c r="KO114" s="124"/>
      <c r="KP114" s="124"/>
      <c r="KQ114" s="124"/>
      <c r="KR114" s="124"/>
      <c r="KS114" s="124"/>
      <c r="KT114" s="124"/>
      <c r="KU114" s="124"/>
      <c r="KV114" s="124"/>
      <c r="KW114" s="124"/>
      <c r="KX114" s="124"/>
      <c r="KY114" s="124"/>
      <c r="KZ114" s="124"/>
      <c r="LA114" s="124"/>
      <c r="LB114" s="124"/>
      <c r="LC114" s="124"/>
      <c r="LD114" s="124"/>
      <c r="LE114" s="124"/>
      <c r="LF114" s="124"/>
      <c r="LG114" s="124"/>
      <c r="LH114" s="124"/>
      <c r="LI114" s="124"/>
      <c r="LJ114" s="124"/>
      <c r="LK114" s="124"/>
      <c r="LL114" s="124"/>
      <c r="LM114" s="124"/>
      <c r="LN114" s="124"/>
      <c r="LO114" s="124"/>
      <c r="LP114" s="124"/>
      <c r="LQ114" s="124"/>
      <c r="LR114" s="124"/>
      <c r="LS114" s="124"/>
      <c r="LT114" s="124"/>
      <c r="LU114" s="124"/>
      <c r="LV114" s="124"/>
      <c r="LW114" s="124"/>
      <c r="LX114" s="124"/>
      <c r="LY114" s="124"/>
      <c r="LZ114" s="124"/>
      <c r="MA114" s="124"/>
      <c r="MB114" s="124"/>
      <c r="MC114" s="124"/>
      <c r="MD114" s="124"/>
      <c r="ME114" s="124"/>
      <c r="MF114" s="124"/>
      <c r="MG114" s="124"/>
      <c r="MH114" s="124"/>
      <c r="MI114" s="124"/>
      <c r="MJ114" s="124"/>
      <c r="MK114" s="124"/>
      <c r="ML114" s="124"/>
      <c r="MM114" s="124"/>
      <c r="MN114" s="124"/>
      <c r="MO114" s="124"/>
      <c r="MP114" s="124"/>
      <c r="MQ114" s="124"/>
      <c r="MR114" s="124"/>
      <c r="MS114" s="124"/>
      <c r="MT114" s="124"/>
      <c r="MU114" s="124"/>
      <c r="MV114" s="124"/>
      <c r="MW114" s="124"/>
      <c r="MX114" s="124"/>
      <c r="MY114" s="124"/>
      <c r="MZ114" s="124"/>
      <c r="NA114" s="124"/>
      <c r="NB114" s="124"/>
      <c r="NC114" s="124"/>
      <c r="ND114" s="124"/>
      <c r="NE114" s="124"/>
      <c r="NF114" s="124"/>
      <c r="NG114" s="124"/>
      <c r="NH114" s="124"/>
      <c r="NI114" s="124"/>
      <c r="NJ114" s="124"/>
      <c r="NK114" s="124"/>
      <c r="NL114" s="124"/>
      <c r="NM114" s="124"/>
      <c r="NN114" s="124"/>
      <c r="NO114" s="124"/>
      <c r="NP114" s="124"/>
      <c r="NQ114" s="124"/>
      <c r="NR114" s="124"/>
      <c r="NS114" s="124"/>
      <c r="NT114" s="124"/>
      <c r="NU114" s="124"/>
      <c r="NV114" s="124"/>
      <c r="NW114" s="124"/>
      <c r="NX114" s="124"/>
      <c r="NY114" s="124"/>
      <c r="NZ114" s="124"/>
      <c r="OA114" s="124"/>
      <c r="OB114" s="124"/>
      <c r="OC114" s="124"/>
      <c r="OD114" s="124"/>
      <c r="OE114" s="124"/>
      <c r="OF114" s="124"/>
      <c r="OG114" s="124"/>
      <c r="OH114" s="124"/>
      <c r="OI114" s="124"/>
      <c r="OJ114" s="124"/>
      <c r="OK114" s="124"/>
      <c r="OL114" s="124"/>
      <c r="OM114" s="124"/>
      <c r="ON114" s="124"/>
      <c r="OO114" s="124"/>
      <c r="OP114" s="124"/>
      <c r="OQ114" s="124"/>
      <c r="OR114" s="124"/>
      <c r="OS114" s="124"/>
      <c r="OT114" s="124"/>
      <c r="OU114" s="124"/>
      <c r="OV114" s="124"/>
      <c r="OW114" s="124"/>
      <c r="OX114" s="124"/>
      <c r="OY114" s="124"/>
      <c r="OZ114" s="124"/>
      <c r="PA114" s="124"/>
      <c r="PB114" s="124"/>
      <c r="PC114" s="124"/>
      <c r="PD114" s="124"/>
      <c r="PE114" s="124"/>
      <c r="PF114" s="124"/>
      <c r="PG114" s="124"/>
      <c r="PH114" s="124"/>
      <c r="PI114" s="124"/>
      <c r="PJ114" s="124"/>
      <c r="PK114" s="124"/>
      <c r="PL114" s="124"/>
      <c r="PM114" s="124"/>
      <c r="PN114" s="124"/>
      <c r="PO114" s="124"/>
      <c r="PP114" s="124"/>
      <c r="PQ114" s="124"/>
      <c r="PR114" s="124"/>
      <c r="PS114" s="124"/>
      <c r="PT114" s="124"/>
      <c r="PU114" s="124"/>
      <c r="PV114" s="124"/>
      <c r="PW114" s="124"/>
      <c r="PX114" s="124"/>
      <c r="PY114" s="124"/>
      <c r="PZ114" s="124"/>
      <c r="QA114" s="124"/>
      <c r="QB114" s="124"/>
      <c r="QC114" s="124"/>
      <c r="QD114" s="124"/>
      <c r="QE114" s="124"/>
      <c r="QF114" s="124"/>
      <c r="QG114" s="124"/>
      <c r="QH114" s="124"/>
      <c r="QI114" s="124"/>
      <c r="QJ114" s="124"/>
      <c r="QK114" s="124"/>
      <c r="QL114" s="124"/>
      <c r="QM114" s="124"/>
      <c r="QN114" s="124"/>
      <c r="QO114" s="124"/>
      <c r="QP114" s="124"/>
      <c r="QQ114" s="124"/>
      <c r="QR114" s="124"/>
      <c r="QS114" s="124"/>
      <c r="QT114" s="124"/>
      <c r="QU114" s="124"/>
      <c r="QV114" s="124"/>
      <c r="QW114" s="124"/>
      <c r="QX114" s="124"/>
      <c r="QY114" s="124"/>
      <c r="QZ114" s="124"/>
      <c r="RA114" s="124"/>
      <c r="RB114" s="124"/>
      <c r="RC114" s="124"/>
      <c r="RD114" s="124"/>
      <c r="RE114" s="124"/>
      <c r="RF114" s="124"/>
      <c r="RG114" s="124"/>
      <c r="RH114" s="124"/>
      <c r="RI114" s="124"/>
      <c r="RJ114" s="124"/>
      <c r="RK114" s="124"/>
      <c r="RL114" s="124"/>
      <c r="RM114" s="124"/>
      <c r="RN114" s="124"/>
      <c r="RO114" s="124"/>
      <c r="RP114" s="124"/>
      <c r="RQ114" s="124"/>
      <c r="RR114" s="124"/>
      <c r="RS114" s="124"/>
      <c r="RT114" s="124"/>
      <c r="RU114" s="124"/>
      <c r="RV114" s="124"/>
      <c r="RW114" s="124"/>
      <c r="RX114" s="124"/>
      <c r="RY114" s="124"/>
      <c r="RZ114" s="124"/>
      <c r="SA114" s="124"/>
      <c r="SB114" s="124"/>
      <c r="SC114" s="124"/>
      <c r="SD114" s="124"/>
      <c r="SE114" s="124"/>
      <c r="SF114" s="124"/>
      <c r="SG114" s="124"/>
      <c r="SH114" s="124"/>
      <c r="SI114" s="124"/>
      <c r="SJ114" s="124"/>
      <c r="SK114" s="124"/>
      <c r="SL114" s="124"/>
      <c r="SM114" s="124"/>
      <c r="SN114" s="124"/>
      <c r="SO114" s="124"/>
      <c r="SP114" s="124"/>
      <c r="SQ114" s="124"/>
      <c r="SR114" s="124"/>
      <c r="SS114" s="124"/>
      <c r="ST114" s="124"/>
      <c r="SU114" s="124"/>
      <c r="SV114" s="124"/>
      <c r="SW114" s="124"/>
      <c r="SX114" s="124"/>
      <c r="SY114" s="124"/>
      <c r="SZ114" s="124"/>
      <c r="TA114" s="124"/>
      <c r="TB114" s="124"/>
      <c r="TC114" s="124"/>
      <c r="TD114" s="124"/>
      <c r="TE114" s="124"/>
      <c r="TF114" s="124"/>
      <c r="TG114" s="124"/>
      <c r="TH114" s="124"/>
      <c r="TI114" s="124"/>
      <c r="TJ114" s="124"/>
      <c r="TK114" s="124"/>
      <c r="TL114" s="124"/>
      <c r="TM114" s="124"/>
      <c r="TN114" s="124"/>
      <c r="TO114" s="124"/>
      <c r="TP114" s="124"/>
      <c r="TQ114" s="124"/>
      <c r="TR114" s="124"/>
      <c r="TS114" s="124"/>
      <c r="TT114" s="124"/>
      <c r="TU114" s="124"/>
      <c r="TV114" s="124"/>
      <c r="TW114" s="124"/>
      <c r="TX114" s="124"/>
      <c r="TY114" s="124"/>
      <c r="TZ114" s="124"/>
      <c r="UA114" s="124"/>
      <c r="UB114" s="124"/>
      <c r="UC114" s="124"/>
      <c r="UD114" s="124"/>
      <c r="UE114" s="124"/>
      <c r="UF114" s="124"/>
      <c r="UG114" s="124"/>
      <c r="UH114" s="124"/>
      <c r="UI114" s="124"/>
      <c r="UJ114" s="124"/>
      <c r="UK114" s="124"/>
      <c r="UL114" s="124"/>
      <c r="UM114" s="124"/>
      <c r="UN114" s="124"/>
      <c r="UO114" s="124"/>
      <c r="UP114" s="124"/>
      <c r="UQ114" s="124"/>
      <c r="UR114" s="124"/>
      <c r="US114" s="124"/>
      <c r="UT114" s="124"/>
      <c r="UU114" s="124"/>
      <c r="UV114" s="124"/>
      <c r="UW114" s="124"/>
      <c r="UX114" s="124"/>
      <c r="UY114" s="124"/>
      <c r="UZ114" s="124"/>
      <c r="VA114" s="124"/>
      <c r="VB114" s="124"/>
      <c r="VC114" s="124"/>
      <c r="VD114" s="124"/>
      <c r="VE114" s="124"/>
      <c r="VF114" s="124"/>
      <c r="VG114" s="124"/>
      <c r="VH114" s="124"/>
      <c r="VI114" s="124"/>
      <c r="VJ114" s="124"/>
      <c r="VK114" s="124"/>
      <c r="VL114" s="124"/>
      <c r="VM114" s="124"/>
      <c r="VN114" s="124"/>
      <c r="VO114" s="124"/>
      <c r="VP114" s="124"/>
      <c r="VQ114" s="124"/>
      <c r="VR114" s="124"/>
      <c r="VS114" s="124"/>
      <c r="VT114" s="124"/>
      <c r="VU114" s="124"/>
      <c r="VV114" s="124"/>
      <c r="VW114" s="124"/>
      <c r="VX114" s="124"/>
      <c r="VY114" s="124"/>
      <c r="VZ114" s="124"/>
      <c r="WA114" s="124"/>
      <c r="WB114" s="124"/>
      <c r="WC114" s="124"/>
      <c r="WD114" s="124"/>
      <c r="WE114" s="124"/>
      <c r="WF114" s="124"/>
      <c r="WG114" s="124"/>
      <c r="WH114" s="124"/>
      <c r="WI114" s="124"/>
      <c r="WJ114" s="124"/>
      <c r="WK114" s="124"/>
      <c r="WL114" s="124"/>
      <c r="WM114" s="124"/>
      <c r="WN114" s="124"/>
      <c r="WO114" s="124"/>
      <c r="WP114" s="124"/>
      <c r="WQ114" s="124"/>
      <c r="WR114" s="124"/>
      <c r="WS114" s="124"/>
      <c r="WT114" s="124"/>
      <c r="WU114" s="124"/>
      <c r="WV114" s="124"/>
      <c r="WW114" s="124"/>
      <c r="WX114" s="124"/>
      <c r="WY114" s="124"/>
      <c r="WZ114" s="124"/>
      <c r="XA114" s="124"/>
      <c r="XB114" s="124"/>
      <c r="XC114" s="124"/>
      <c r="XD114" s="124"/>
      <c r="XE114" s="124"/>
      <c r="XF114" s="124"/>
      <c r="XG114" s="124"/>
      <c r="XH114" s="124"/>
      <c r="XI114" s="124"/>
      <c r="XJ114" s="124"/>
      <c r="XK114" s="124"/>
      <c r="XL114" s="124"/>
      <c r="XM114" s="124"/>
      <c r="XN114" s="124"/>
      <c r="XO114" s="124"/>
      <c r="XP114" s="124"/>
      <c r="XQ114" s="124"/>
      <c r="XR114" s="124"/>
      <c r="XS114" s="124"/>
      <c r="XT114" s="124"/>
      <c r="XU114" s="124"/>
      <c r="XV114" s="124"/>
      <c r="XW114" s="124"/>
      <c r="XX114" s="124"/>
      <c r="XY114" s="124"/>
      <c r="XZ114" s="124"/>
      <c r="YA114" s="124"/>
      <c r="YB114" s="124"/>
      <c r="YC114" s="124"/>
      <c r="YD114" s="124"/>
      <c r="YE114" s="124"/>
      <c r="YF114" s="124"/>
      <c r="YG114" s="124"/>
      <c r="YH114" s="124"/>
      <c r="YI114" s="124"/>
      <c r="YJ114" s="124"/>
      <c r="YK114" s="124"/>
      <c r="YL114" s="124"/>
      <c r="YM114" s="124"/>
      <c r="YN114" s="124"/>
      <c r="YO114" s="124"/>
      <c r="YP114" s="124"/>
      <c r="YQ114" s="124"/>
      <c r="YR114" s="124"/>
      <c r="YS114" s="124"/>
      <c r="YT114" s="124"/>
      <c r="YU114" s="124"/>
      <c r="YV114" s="124"/>
      <c r="YW114" s="124"/>
      <c r="YX114" s="124"/>
      <c r="YY114" s="124"/>
      <c r="YZ114" s="124"/>
      <c r="ZA114" s="124"/>
      <c r="ZB114" s="124"/>
      <c r="ZC114" s="124"/>
      <c r="ZD114" s="124"/>
      <c r="ZE114" s="124"/>
      <c r="ZF114" s="124"/>
      <c r="ZG114" s="124"/>
      <c r="ZH114" s="124"/>
      <c r="ZI114" s="124"/>
      <c r="ZJ114" s="124"/>
      <c r="ZK114" s="124"/>
      <c r="ZL114" s="124"/>
      <c r="ZM114" s="124"/>
      <c r="ZN114" s="124"/>
      <c r="ZO114" s="124"/>
      <c r="ZP114" s="124"/>
      <c r="ZQ114" s="124"/>
      <c r="ZR114" s="124"/>
      <c r="ZS114" s="124"/>
      <c r="ZT114" s="124"/>
      <c r="ZU114" s="124"/>
      <c r="ZV114" s="124"/>
      <c r="ZW114" s="124"/>
      <c r="ZX114" s="124"/>
      <c r="ZY114" s="124"/>
      <c r="ZZ114" s="124"/>
    </row>
    <row r="115" spans="1:702" ht="15.95" hidden="1" customHeight="1" x14ac:dyDescent="0.25">
      <c r="A115" s="92">
        <v>75650</v>
      </c>
      <c r="B115" s="92" t="s">
        <v>395</v>
      </c>
      <c r="C115" s="121" t="s">
        <v>396</v>
      </c>
      <c r="D115" s="92">
        <v>7</v>
      </c>
      <c r="E115" s="92">
        <v>3</v>
      </c>
      <c r="F115" s="92" t="s">
        <v>341</v>
      </c>
      <c r="G115" s="92">
        <v>912</v>
      </c>
      <c r="H115" s="92">
        <v>11461</v>
      </c>
      <c r="I115" s="92" t="s">
        <v>397</v>
      </c>
      <c r="J115" s="92">
        <v>321</v>
      </c>
      <c r="K115" s="92" t="s">
        <v>349</v>
      </c>
      <c r="L115" s="93">
        <v>15800</v>
      </c>
      <c r="M115" s="93">
        <v>7900</v>
      </c>
      <c r="N115" s="93">
        <v>0</v>
      </c>
      <c r="O115" s="93">
        <v>7900</v>
      </c>
      <c r="P115" s="93">
        <v>7853.58</v>
      </c>
      <c r="Q115" s="93">
        <v>-46.420000000000073</v>
      </c>
      <c r="R115" s="94">
        <v>0.99</v>
      </c>
      <c r="S115" s="93">
        <v>0</v>
      </c>
      <c r="T115" s="93">
        <v>0</v>
      </c>
      <c r="U115" s="94">
        <v>0</v>
      </c>
      <c r="V115" s="93">
        <v>0</v>
      </c>
      <c r="W115" s="93">
        <v>0</v>
      </c>
      <c r="X115" s="94">
        <v>0</v>
      </c>
      <c r="Y115" s="93">
        <v>0</v>
      </c>
      <c r="Z115" s="93">
        <v>0</v>
      </c>
      <c r="AA115" s="94">
        <v>0</v>
      </c>
      <c r="AB115" s="93">
        <v>0</v>
      </c>
      <c r="AC115" s="93">
        <v>0</v>
      </c>
      <c r="AD115" s="94">
        <v>0</v>
      </c>
      <c r="AE115" s="93">
        <v>0</v>
      </c>
      <c r="AF115" s="93">
        <v>0</v>
      </c>
      <c r="AG115" s="94">
        <v>0</v>
      </c>
      <c r="AH115" s="93">
        <v>0</v>
      </c>
      <c r="AI115" s="93">
        <v>0</v>
      </c>
      <c r="AJ115" s="94">
        <v>0</v>
      </c>
      <c r="AK115" s="93">
        <v>0</v>
      </c>
      <c r="AL115" s="93">
        <v>0</v>
      </c>
      <c r="AM115" s="94">
        <v>0</v>
      </c>
      <c r="AN115" s="93">
        <v>0</v>
      </c>
      <c r="AO115" s="93">
        <v>0</v>
      </c>
      <c r="AP115" s="94">
        <v>0</v>
      </c>
      <c r="AQ115" s="93">
        <v>0</v>
      </c>
      <c r="AR115" s="93">
        <v>0</v>
      </c>
      <c r="AS115" s="94">
        <v>0</v>
      </c>
      <c r="AT115" s="93">
        <v>0</v>
      </c>
      <c r="AU115" s="93">
        <v>0</v>
      </c>
      <c r="AV115" s="94">
        <v>0</v>
      </c>
      <c r="AW115" s="93">
        <v>0</v>
      </c>
      <c r="AX115" s="93">
        <v>0</v>
      </c>
      <c r="AY115" s="94">
        <v>0</v>
      </c>
      <c r="AZ115" s="93">
        <v>0</v>
      </c>
      <c r="BA115" s="93">
        <v>0</v>
      </c>
      <c r="BB115" s="94">
        <v>0</v>
      </c>
      <c r="BC115" s="93">
        <v>0</v>
      </c>
      <c r="BD115" s="93">
        <v>0</v>
      </c>
      <c r="BE115" s="94">
        <v>0</v>
      </c>
      <c r="BF115" s="93">
        <v>0</v>
      </c>
      <c r="BG115" s="93">
        <v>0</v>
      </c>
      <c r="BH115" s="94">
        <v>0</v>
      </c>
      <c r="BI115" s="93">
        <v>0</v>
      </c>
      <c r="BJ115" s="93">
        <v>0</v>
      </c>
      <c r="BK115" s="94">
        <v>0</v>
      </c>
      <c r="BL115" s="93">
        <v>0</v>
      </c>
      <c r="BM115" s="93">
        <v>0</v>
      </c>
      <c r="BN115" s="94">
        <v>0</v>
      </c>
      <c r="BO115" s="93">
        <v>0</v>
      </c>
      <c r="BP115" s="93">
        <v>0</v>
      </c>
      <c r="BQ115" s="94">
        <v>0</v>
      </c>
      <c r="BR115" s="93">
        <v>0</v>
      </c>
      <c r="BS115" s="93">
        <v>0</v>
      </c>
      <c r="BT115" s="94">
        <v>0</v>
      </c>
      <c r="BU115" s="93">
        <v>7900</v>
      </c>
      <c r="BV115" s="93">
        <v>7853.58</v>
      </c>
      <c r="BW115" s="94">
        <v>0.99</v>
      </c>
      <c r="BX115" s="93">
        <v>0</v>
      </c>
      <c r="BY115" s="93">
        <v>0</v>
      </c>
      <c r="BZ115" s="94">
        <v>0</v>
      </c>
      <c r="CA115" s="93">
        <v>0</v>
      </c>
      <c r="CB115" s="93">
        <v>0</v>
      </c>
      <c r="CC115" s="94">
        <v>0</v>
      </c>
      <c r="CD115" s="93">
        <v>0</v>
      </c>
      <c r="CE115" s="93">
        <v>0</v>
      </c>
      <c r="CF115" s="94">
        <v>0</v>
      </c>
      <c r="CG115" s="93">
        <v>0</v>
      </c>
      <c r="CH115" s="93">
        <v>0</v>
      </c>
      <c r="CI115" s="94">
        <v>0</v>
      </c>
      <c r="CJ115" s="93">
        <v>0</v>
      </c>
      <c r="CK115" s="93">
        <v>0</v>
      </c>
      <c r="CL115" s="94">
        <v>0</v>
      </c>
      <c r="CM115" s="93">
        <v>0</v>
      </c>
      <c r="CN115" s="93">
        <v>0</v>
      </c>
      <c r="CO115" s="94">
        <v>0</v>
      </c>
      <c r="CP115" s="93"/>
      <c r="CQ115" s="93"/>
      <c r="CR115" s="93"/>
      <c r="CS115" s="93"/>
      <c r="CT115" s="93"/>
      <c r="CU115" s="93"/>
      <c r="CV115" s="93"/>
      <c r="CW115" s="93"/>
      <c r="CX115" s="93"/>
      <c r="CY115" s="93"/>
      <c r="CZ115" s="93"/>
      <c r="DA115" s="93"/>
      <c r="DB115" s="93"/>
      <c r="DC115" s="93"/>
      <c r="DD115" s="93"/>
      <c r="DE115" s="93"/>
      <c r="DF115" s="93"/>
      <c r="DG115" s="93"/>
      <c r="DH115" s="93"/>
      <c r="DI115" s="93"/>
      <c r="DJ115" s="93"/>
      <c r="DK115" s="93"/>
      <c r="DL115" s="93"/>
      <c r="DM115" s="93"/>
      <c r="DN115" s="93"/>
      <c r="DO115" s="93"/>
      <c r="DP115" s="93"/>
      <c r="DQ115" s="93"/>
      <c r="DR115" s="93"/>
      <c r="DS115" s="93"/>
      <c r="DT115" s="93"/>
      <c r="DU115" s="93"/>
      <c r="DV115" s="93"/>
      <c r="DW115" s="93"/>
      <c r="DX115" s="93"/>
      <c r="DY115" s="93"/>
      <c r="DZ115" s="93"/>
      <c r="EA115" s="93"/>
      <c r="EB115" s="93"/>
      <c r="EC115" s="93"/>
      <c r="ED115" s="93"/>
      <c r="EE115" s="93"/>
      <c r="EF115" s="93"/>
      <c r="EG115" s="93"/>
      <c r="EH115" s="93"/>
      <c r="EI115" s="93"/>
      <c r="EJ115" s="93"/>
      <c r="EK115" s="93"/>
      <c r="EL115" s="93"/>
      <c r="EM115" s="93"/>
      <c r="EN115" s="93"/>
      <c r="EO115" s="93"/>
      <c r="EP115" s="93"/>
      <c r="EQ115" s="93"/>
      <c r="ER115" s="93"/>
      <c r="ES115" s="93"/>
      <c r="ET115" s="93"/>
      <c r="EU115" s="93"/>
      <c r="EV115" s="93"/>
      <c r="EW115" s="93"/>
      <c r="EX115" s="93"/>
      <c r="EY115" s="93"/>
      <c r="EZ115" s="93"/>
      <c r="FA115" s="93"/>
      <c r="FB115" s="93"/>
      <c r="FC115" s="93"/>
      <c r="FD115" s="93"/>
      <c r="FE115" s="93"/>
      <c r="FF115" s="93"/>
      <c r="FG115" s="93"/>
      <c r="FH115" s="93"/>
      <c r="FI115" s="93"/>
      <c r="FJ115" s="93"/>
      <c r="FK115" s="93"/>
      <c r="FL115" s="93"/>
      <c r="FM115" s="93"/>
      <c r="FN115" s="93"/>
      <c r="FO115" s="93"/>
      <c r="FP115" s="93"/>
      <c r="FQ115" s="93"/>
      <c r="FR115" s="93"/>
      <c r="FS115" s="93"/>
      <c r="FT115" s="93"/>
      <c r="FU115" s="93"/>
      <c r="FV115" s="93"/>
      <c r="FW115" s="93"/>
      <c r="FX115" s="93"/>
      <c r="FY115" s="93"/>
      <c r="FZ115" s="93"/>
      <c r="GA115" s="93"/>
      <c r="GB115" s="93"/>
      <c r="GC115" s="93"/>
      <c r="GD115" s="93"/>
      <c r="GE115" s="93"/>
      <c r="GF115" s="93"/>
      <c r="GG115" s="93"/>
      <c r="GH115" s="93"/>
      <c r="GI115" s="93"/>
      <c r="GJ115" s="93"/>
      <c r="GK115" s="93"/>
      <c r="GL115" s="93"/>
      <c r="GM115" s="93"/>
      <c r="GN115" s="93"/>
      <c r="GO115" s="93"/>
      <c r="GP115" s="93"/>
      <c r="GQ115" s="93"/>
      <c r="GR115" s="93"/>
      <c r="GS115" s="93"/>
      <c r="GT115" s="93"/>
      <c r="GU115" s="93"/>
      <c r="GV115" s="93"/>
      <c r="GW115" s="93"/>
      <c r="GX115" s="93"/>
      <c r="GY115" s="93"/>
      <c r="GZ115" s="93"/>
      <c r="HA115" s="93"/>
      <c r="HB115" s="93"/>
      <c r="HC115" s="93"/>
      <c r="HD115" s="93"/>
      <c r="HE115" s="93"/>
      <c r="HF115" s="93"/>
      <c r="HG115" s="93"/>
      <c r="HH115" s="93"/>
      <c r="HI115" s="93"/>
      <c r="HJ115" s="93"/>
      <c r="HK115" s="93"/>
      <c r="HL115" s="93"/>
      <c r="HM115" s="93"/>
      <c r="HN115" s="93"/>
      <c r="HO115" s="93"/>
      <c r="HP115" s="93"/>
      <c r="HQ115" s="93"/>
      <c r="HR115" s="93"/>
      <c r="HS115" s="93"/>
      <c r="HT115" s="93"/>
      <c r="HU115" s="93"/>
      <c r="HV115" s="93"/>
      <c r="HW115" s="93"/>
      <c r="HX115" s="93"/>
      <c r="HY115" s="93"/>
      <c r="HZ115" s="93"/>
      <c r="IA115" s="93"/>
      <c r="IB115" s="93"/>
      <c r="IC115" s="93"/>
      <c r="ID115" s="93"/>
      <c r="IE115" s="93"/>
      <c r="IF115" s="93"/>
      <c r="IG115" s="93"/>
      <c r="IH115" s="93"/>
      <c r="II115" s="93"/>
      <c r="IJ115" s="93"/>
      <c r="IK115" s="93"/>
      <c r="IL115" s="93"/>
      <c r="IM115" s="93"/>
      <c r="IN115" s="93"/>
      <c r="IO115" s="93"/>
      <c r="IP115" s="93"/>
      <c r="IQ115" s="93"/>
      <c r="IR115" s="93"/>
      <c r="IS115" s="93"/>
      <c r="IT115" s="93"/>
      <c r="IU115" s="93"/>
      <c r="IV115" s="93"/>
      <c r="IW115" s="93"/>
      <c r="IX115" s="93"/>
      <c r="IY115" s="93"/>
      <c r="IZ115" s="93"/>
      <c r="JA115" s="93"/>
      <c r="JB115" s="93"/>
      <c r="JC115" s="93"/>
      <c r="JD115" s="93"/>
      <c r="JE115" s="93"/>
      <c r="JF115" s="93"/>
      <c r="JG115" s="93"/>
      <c r="JH115" s="93"/>
      <c r="JI115" s="93"/>
      <c r="JJ115" s="93"/>
      <c r="JK115" s="93"/>
      <c r="JL115" s="93"/>
      <c r="JM115" s="93"/>
      <c r="JN115" s="93"/>
      <c r="JO115" s="93"/>
      <c r="JP115" s="93"/>
      <c r="JQ115" s="93"/>
      <c r="JR115" s="93"/>
      <c r="JS115" s="93"/>
      <c r="JT115" s="93"/>
      <c r="JU115" s="93"/>
      <c r="JV115" s="93"/>
      <c r="JW115" s="93"/>
      <c r="JX115" s="93"/>
      <c r="JY115" s="93"/>
      <c r="JZ115" s="93"/>
      <c r="KA115" s="93"/>
      <c r="KB115" s="93"/>
      <c r="KC115" s="93"/>
      <c r="KD115" s="93"/>
      <c r="KE115" s="93"/>
      <c r="KF115" s="93"/>
      <c r="KG115" s="93"/>
      <c r="KH115" s="93"/>
      <c r="KI115" s="93"/>
      <c r="KJ115" s="93"/>
      <c r="KK115" s="93"/>
      <c r="KL115" s="93"/>
      <c r="KM115" s="93"/>
      <c r="KN115" s="93"/>
      <c r="KO115" s="93"/>
      <c r="KP115" s="93"/>
      <c r="KQ115" s="93"/>
      <c r="KR115" s="93"/>
      <c r="KS115" s="93"/>
      <c r="KT115" s="93"/>
      <c r="KU115" s="93"/>
      <c r="KV115" s="93"/>
      <c r="KW115" s="93"/>
      <c r="KX115" s="93"/>
      <c r="KY115" s="93"/>
      <c r="KZ115" s="93"/>
      <c r="LA115" s="93"/>
      <c r="LB115" s="93"/>
      <c r="LC115" s="93"/>
      <c r="LD115" s="93"/>
      <c r="LE115" s="93"/>
      <c r="LF115" s="93"/>
      <c r="LG115" s="93"/>
      <c r="LH115" s="93"/>
      <c r="LI115" s="93"/>
      <c r="LJ115" s="93"/>
      <c r="LK115" s="93"/>
      <c r="LL115" s="93"/>
      <c r="LM115" s="93"/>
      <c r="LN115" s="93"/>
      <c r="LO115" s="93"/>
      <c r="LP115" s="93"/>
      <c r="LQ115" s="93"/>
      <c r="LR115" s="93"/>
      <c r="LS115" s="93"/>
      <c r="LT115" s="93"/>
      <c r="LU115" s="93"/>
      <c r="LV115" s="93"/>
      <c r="LW115" s="93"/>
      <c r="LX115" s="93"/>
      <c r="LY115" s="93"/>
      <c r="LZ115" s="93"/>
      <c r="MA115" s="93"/>
      <c r="MB115" s="93"/>
      <c r="MC115" s="93"/>
      <c r="MD115" s="93"/>
      <c r="ME115" s="93"/>
      <c r="MF115" s="93"/>
      <c r="MG115" s="93"/>
      <c r="MH115" s="93"/>
      <c r="MI115" s="93"/>
      <c r="MJ115" s="93"/>
      <c r="MK115" s="93"/>
      <c r="ML115" s="93"/>
      <c r="MM115" s="93"/>
      <c r="MN115" s="93"/>
      <c r="MO115" s="93"/>
      <c r="MP115" s="93"/>
      <c r="MQ115" s="93"/>
      <c r="MR115" s="93"/>
      <c r="MS115" s="93"/>
      <c r="MT115" s="93"/>
      <c r="MU115" s="93"/>
      <c r="MV115" s="93"/>
      <c r="MW115" s="93"/>
      <c r="MX115" s="93"/>
      <c r="MY115" s="93"/>
      <c r="MZ115" s="93"/>
      <c r="NA115" s="93"/>
      <c r="NB115" s="93"/>
      <c r="NC115" s="93"/>
      <c r="ND115" s="93"/>
      <c r="NE115" s="93"/>
      <c r="NF115" s="93"/>
      <c r="NG115" s="93"/>
      <c r="NH115" s="93"/>
      <c r="NI115" s="93"/>
      <c r="NJ115" s="93"/>
      <c r="NK115" s="93"/>
      <c r="NL115" s="93"/>
      <c r="NM115" s="93"/>
      <c r="NN115" s="93"/>
      <c r="NO115" s="93"/>
      <c r="NP115" s="93"/>
      <c r="NQ115" s="93"/>
      <c r="NR115" s="93"/>
      <c r="NS115" s="93"/>
      <c r="NT115" s="93"/>
      <c r="NU115" s="93"/>
      <c r="NV115" s="93"/>
      <c r="NW115" s="93"/>
      <c r="NX115" s="93"/>
      <c r="NY115" s="93"/>
      <c r="NZ115" s="93"/>
      <c r="OA115" s="93"/>
      <c r="OB115" s="93"/>
      <c r="OC115" s="93"/>
      <c r="OD115" s="93"/>
      <c r="OE115" s="93"/>
      <c r="OF115" s="93"/>
      <c r="OG115" s="93"/>
      <c r="OH115" s="93"/>
      <c r="OI115" s="93"/>
      <c r="OJ115" s="93"/>
      <c r="OK115" s="93"/>
      <c r="OL115" s="93"/>
      <c r="OM115" s="93"/>
      <c r="ON115" s="93"/>
      <c r="OO115" s="93"/>
      <c r="OP115" s="93"/>
      <c r="OQ115" s="93"/>
      <c r="OR115" s="93"/>
      <c r="OS115" s="93"/>
      <c r="OT115" s="93"/>
      <c r="OU115" s="93"/>
      <c r="OV115" s="93"/>
      <c r="OW115" s="93"/>
      <c r="OX115" s="93"/>
      <c r="OY115" s="93"/>
      <c r="OZ115" s="93"/>
      <c r="PA115" s="93"/>
      <c r="PB115" s="93"/>
      <c r="PC115" s="93"/>
      <c r="PD115" s="93"/>
      <c r="PE115" s="93"/>
      <c r="PF115" s="93"/>
      <c r="PG115" s="93"/>
      <c r="PH115" s="93"/>
      <c r="PI115" s="93"/>
      <c r="PJ115" s="93"/>
      <c r="PK115" s="93"/>
      <c r="PL115" s="93"/>
      <c r="PM115" s="93"/>
      <c r="PN115" s="93"/>
      <c r="PO115" s="93"/>
      <c r="PP115" s="93"/>
      <c r="PQ115" s="93"/>
      <c r="PR115" s="93"/>
      <c r="PS115" s="93"/>
      <c r="PT115" s="93"/>
      <c r="PU115" s="93"/>
      <c r="PV115" s="93"/>
      <c r="PW115" s="93"/>
      <c r="PX115" s="93"/>
      <c r="PY115" s="93"/>
      <c r="PZ115" s="93"/>
      <c r="QA115" s="93"/>
      <c r="QB115" s="93"/>
      <c r="QC115" s="93"/>
      <c r="QD115" s="93"/>
      <c r="QE115" s="93"/>
      <c r="QF115" s="93"/>
      <c r="QG115" s="93"/>
      <c r="QH115" s="93"/>
      <c r="QI115" s="93"/>
      <c r="QJ115" s="93"/>
      <c r="QK115" s="93"/>
      <c r="QL115" s="93"/>
      <c r="QM115" s="93"/>
      <c r="QN115" s="93"/>
      <c r="QO115" s="93"/>
      <c r="QP115" s="93"/>
      <c r="QQ115" s="93"/>
      <c r="QR115" s="93"/>
      <c r="QS115" s="93"/>
      <c r="QT115" s="93"/>
      <c r="QU115" s="93"/>
      <c r="QV115" s="93"/>
      <c r="QW115" s="93"/>
      <c r="QX115" s="93"/>
      <c r="QY115" s="93"/>
      <c r="QZ115" s="93"/>
      <c r="RA115" s="93"/>
      <c r="RB115" s="93"/>
      <c r="RC115" s="93"/>
      <c r="RD115" s="93"/>
      <c r="RE115" s="93"/>
      <c r="RF115" s="93"/>
      <c r="RG115" s="93"/>
      <c r="RH115" s="93"/>
      <c r="RI115" s="93"/>
      <c r="RJ115" s="93"/>
      <c r="RK115" s="93"/>
      <c r="RL115" s="93"/>
      <c r="RM115" s="93"/>
      <c r="RN115" s="93"/>
      <c r="RO115" s="93"/>
      <c r="RP115" s="93"/>
      <c r="RQ115" s="93"/>
      <c r="RR115" s="93"/>
      <c r="RS115" s="93"/>
      <c r="RT115" s="93"/>
      <c r="RU115" s="93"/>
      <c r="RV115" s="93"/>
      <c r="RW115" s="93"/>
      <c r="RX115" s="93"/>
      <c r="RY115" s="93"/>
      <c r="RZ115" s="93"/>
      <c r="SA115" s="93"/>
      <c r="SB115" s="93"/>
      <c r="SC115" s="93"/>
      <c r="SD115" s="93"/>
      <c r="SE115" s="93"/>
      <c r="SF115" s="93"/>
      <c r="SG115" s="93"/>
      <c r="SH115" s="93"/>
      <c r="SI115" s="93"/>
      <c r="SJ115" s="93"/>
      <c r="SK115" s="93"/>
      <c r="SL115" s="93"/>
      <c r="SM115" s="93"/>
      <c r="SN115" s="93"/>
      <c r="SO115" s="93"/>
      <c r="SP115" s="93"/>
      <c r="SQ115" s="93"/>
      <c r="SR115" s="93"/>
      <c r="SS115" s="93"/>
      <c r="ST115" s="93"/>
      <c r="SU115" s="93"/>
      <c r="SV115" s="93"/>
      <c r="SW115" s="93"/>
      <c r="SX115" s="93"/>
      <c r="SY115" s="93"/>
      <c r="SZ115" s="93"/>
      <c r="TA115" s="93"/>
      <c r="TB115" s="93"/>
      <c r="TC115" s="93"/>
      <c r="TD115" s="93"/>
      <c r="TE115" s="93"/>
      <c r="TF115" s="93"/>
      <c r="TG115" s="93"/>
      <c r="TH115" s="93"/>
      <c r="TI115" s="93"/>
      <c r="TJ115" s="93"/>
      <c r="TK115" s="93"/>
      <c r="TL115" s="93"/>
      <c r="TM115" s="93"/>
      <c r="TN115" s="93"/>
      <c r="TO115" s="93"/>
      <c r="TP115" s="93"/>
      <c r="TQ115" s="93"/>
      <c r="TR115" s="93"/>
      <c r="TS115" s="93"/>
      <c r="TT115" s="93"/>
      <c r="TU115" s="93"/>
      <c r="TV115" s="93"/>
      <c r="TW115" s="93"/>
      <c r="TX115" s="93"/>
      <c r="TY115" s="93"/>
      <c r="TZ115" s="93"/>
      <c r="UA115" s="93"/>
      <c r="UB115" s="93"/>
      <c r="UC115" s="93"/>
      <c r="UD115" s="93"/>
      <c r="UE115" s="93"/>
      <c r="UF115" s="93"/>
      <c r="UG115" s="93"/>
      <c r="UH115" s="93"/>
      <c r="UI115" s="93"/>
      <c r="UJ115" s="93"/>
      <c r="UK115" s="93"/>
      <c r="UL115" s="93"/>
      <c r="UM115" s="93"/>
      <c r="UN115" s="93"/>
      <c r="UO115" s="93"/>
      <c r="UP115" s="93"/>
      <c r="UQ115" s="93"/>
      <c r="UR115" s="93"/>
      <c r="US115" s="93"/>
      <c r="UT115" s="93"/>
      <c r="UU115" s="93"/>
      <c r="UV115" s="93"/>
      <c r="UW115" s="93"/>
      <c r="UX115" s="93"/>
      <c r="UY115" s="93"/>
      <c r="UZ115" s="93"/>
      <c r="VA115" s="93"/>
      <c r="VB115" s="93"/>
      <c r="VC115" s="93"/>
      <c r="VD115" s="93"/>
      <c r="VE115" s="93"/>
      <c r="VF115" s="93"/>
      <c r="VG115" s="93"/>
      <c r="VH115" s="93"/>
      <c r="VI115" s="93"/>
      <c r="VJ115" s="93"/>
      <c r="VK115" s="93"/>
      <c r="VL115" s="93"/>
      <c r="VM115" s="93"/>
      <c r="VN115" s="93"/>
      <c r="VO115" s="93"/>
      <c r="VP115" s="93"/>
      <c r="VQ115" s="93"/>
      <c r="VR115" s="93"/>
      <c r="VS115" s="93"/>
      <c r="VT115" s="93"/>
      <c r="VU115" s="93"/>
      <c r="VV115" s="93"/>
      <c r="VW115" s="93"/>
      <c r="VX115" s="93"/>
      <c r="VY115" s="93"/>
      <c r="VZ115" s="93"/>
      <c r="WA115" s="93"/>
      <c r="WB115" s="93"/>
      <c r="WC115" s="93"/>
      <c r="WD115" s="93"/>
      <c r="WE115" s="93"/>
      <c r="WF115" s="93"/>
      <c r="WG115" s="93"/>
      <c r="WH115" s="93"/>
      <c r="WI115" s="93"/>
      <c r="WJ115" s="93"/>
      <c r="WK115" s="93"/>
      <c r="WL115" s="93"/>
      <c r="WM115" s="93"/>
      <c r="WN115" s="93"/>
      <c r="WO115" s="93"/>
      <c r="WP115" s="93"/>
      <c r="WQ115" s="93"/>
      <c r="WR115" s="93"/>
      <c r="WS115" s="93"/>
      <c r="WT115" s="93"/>
      <c r="WU115" s="93"/>
      <c r="WV115" s="93"/>
      <c r="WW115" s="93"/>
      <c r="WX115" s="93"/>
      <c r="WY115" s="93"/>
      <c r="WZ115" s="93"/>
      <c r="XA115" s="93"/>
      <c r="XB115" s="93"/>
      <c r="XC115" s="93"/>
      <c r="XD115" s="93"/>
      <c r="XE115" s="93"/>
      <c r="XF115" s="93"/>
      <c r="XG115" s="93"/>
      <c r="XH115" s="93"/>
      <c r="XI115" s="93"/>
      <c r="XJ115" s="93"/>
      <c r="XK115" s="93"/>
      <c r="XL115" s="93"/>
      <c r="XM115" s="93"/>
      <c r="XN115" s="93"/>
      <c r="XO115" s="93"/>
      <c r="XP115" s="93"/>
      <c r="XQ115" s="93"/>
      <c r="XR115" s="93"/>
      <c r="XS115" s="93"/>
      <c r="XT115" s="93"/>
      <c r="XU115" s="93"/>
      <c r="XV115" s="93"/>
      <c r="XW115" s="93"/>
      <c r="XX115" s="93"/>
      <c r="XY115" s="93"/>
      <c r="XZ115" s="93"/>
      <c r="YA115" s="93"/>
      <c r="YB115" s="93"/>
      <c r="YC115" s="93"/>
      <c r="YD115" s="93"/>
      <c r="YE115" s="93"/>
      <c r="YF115" s="93"/>
      <c r="YG115" s="93"/>
      <c r="YH115" s="93"/>
      <c r="YI115" s="93"/>
      <c r="YJ115" s="93"/>
      <c r="YK115" s="93"/>
      <c r="YL115" s="93"/>
      <c r="YM115" s="93"/>
      <c r="YN115" s="93"/>
      <c r="YO115" s="93"/>
      <c r="YP115" s="93"/>
      <c r="YQ115" s="93"/>
      <c r="YR115" s="93"/>
      <c r="YS115" s="93"/>
      <c r="YT115" s="93"/>
      <c r="YU115" s="93"/>
      <c r="YV115" s="93"/>
      <c r="YW115" s="93"/>
      <c r="YX115" s="93"/>
      <c r="YY115" s="93"/>
      <c r="YZ115" s="93"/>
      <c r="ZA115" s="93"/>
      <c r="ZB115" s="93"/>
      <c r="ZC115" s="93"/>
      <c r="ZD115" s="93"/>
      <c r="ZE115" s="93"/>
      <c r="ZF115" s="93"/>
      <c r="ZG115" s="93"/>
      <c r="ZH115" s="93"/>
      <c r="ZI115" s="93"/>
      <c r="ZJ115" s="93"/>
      <c r="ZK115" s="93"/>
      <c r="ZL115" s="93"/>
      <c r="ZM115" s="93"/>
      <c r="ZN115" s="93"/>
      <c r="ZO115" s="93"/>
      <c r="ZP115" s="93"/>
      <c r="ZQ115" s="93"/>
      <c r="ZR115" s="93"/>
      <c r="ZS115" s="93"/>
      <c r="ZT115" s="93"/>
      <c r="ZU115" s="93"/>
      <c r="ZV115" s="93"/>
      <c r="ZW115" s="93"/>
      <c r="ZX115" s="93"/>
      <c r="ZY115" s="93"/>
      <c r="ZZ115" s="93"/>
    </row>
    <row r="116" spans="1:702" s="89" customFormat="1" ht="15.95" hidden="1" customHeight="1" x14ac:dyDescent="0.25">
      <c r="A116" s="116">
        <v>75665</v>
      </c>
      <c r="B116" s="116" t="s">
        <v>399</v>
      </c>
      <c r="C116" s="117" t="s">
        <v>354</v>
      </c>
      <c r="D116" s="118">
        <v>7</v>
      </c>
      <c r="E116" s="118">
        <v>3</v>
      </c>
      <c r="F116" s="118" t="s">
        <v>341</v>
      </c>
      <c r="G116" s="118">
        <v>912</v>
      </c>
      <c r="H116" s="118">
        <v>11461</v>
      </c>
      <c r="I116" s="118" t="s">
        <v>400</v>
      </c>
      <c r="J116" s="118" t="s">
        <v>319</v>
      </c>
      <c r="K116" s="118" t="s">
        <v>401</v>
      </c>
      <c r="L116" s="119">
        <v>30000</v>
      </c>
      <c r="M116" s="119">
        <v>24000</v>
      </c>
      <c r="N116" s="119">
        <v>0</v>
      </c>
      <c r="O116" s="119">
        <v>24000</v>
      </c>
      <c r="P116" s="119">
        <v>12983.01</v>
      </c>
      <c r="Q116" s="119">
        <v>-11016.99</v>
      </c>
      <c r="R116" s="120">
        <v>0.54</v>
      </c>
      <c r="S116" s="119">
        <v>0</v>
      </c>
      <c r="T116" s="119">
        <v>0</v>
      </c>
      <c r="U116" s="120">
        <v>0</v>
      </c>
      <c r="V116" s="119">
        <v>0</v>
      </c>
      <c r="W116" s="119">
        <v>0</v>
      </c>
      <c r="X116" s="120">
        <v>0</v>
      </c>
      <c r="Y116" s="119">
        <v>0</v>
      </c>
      <c r="Z116" s="119">
        <v>0</v>
      </c>
      <c r="AA116" s="120">
        <v>0</v>
      </c>
      <c r="AB116" s="119">
        <v>0</v>
      </c>
      <c r="AC116" s="119">
        <v>0</v>
      </c>
      <c r="AD116" s="120">
        <v>0</v>
      </c>
      <c r="AE116" s="119">
        <v>0</v>
      </c>
      <c r="AF116" s="119">
        <v>0</v>
      </c>
      <c r="AG116" s="120">
        <v>0</v>
      </c>
      <c r="AH116" s="119">
        <v>0</v>
      </c>
      <c r="AI116" s="119">
        <v>0</v>
      </c>
      <c r="AJ116" s="120">
        <v>0</v>
      </c>
      <c r="AK116" s="119">
        <v>0</v>
      </c>
      <c r="AL116" s="119">
        <v>0</v>
      </c>
      <c r="AM116" s="120">
        <v>0</v>
      </c>
      <c r="AN116" s="119">
        <v>0</v>
      </c>
      <c r="AO116" s="119">
        <v>0</v>
      </c>
      <c r="AP116" s="120">
        <v>0</v>
      </c>
      <c r="AQ116" s="119">
        <v>0</v>
      </c>
      <c r="AR116" s="119">
        <v>0</v>
      </c>
      <c r="AS116" s="120">
        <v>0</v>
      </c>
      <c r="AT116" s="119">
        <v>0</v>
      </c>
      <c r="AU116" s="119">
        <v>0</v>
      </c>
      <c r="AV116" s="120">
        <v>0</v>
      </c>
      <c r="AW116" s="119">
        <v>0</v>
      </c>
      <c r="AX116" s="119">
        <v>0</v>
      </c>
      <c r="AY116" s="120">
        <v>0</v>
      </c>
      <c r="AZ116" s="119">
        <v>0</v>
      </c>
      <c r="BA116" s="119">
        <v>0</v>
      </c>
      <c r="BB116" s="120">
        <v>0</v>
      </c>
      <c r="BC116" s="119">
        <v>0</v>
      </c>
      <c r="BD116" s="119">
        <v>0</v>
      </c>
      <c r="BE116" s="120">
        <v>0</v>
      </c>
      <c r="BF116" s="119">
        <v>24000</v>
      </c>
      <c r="BG116" s="119">
        <v>12983.01</v>
      </c>
      <c r="BH116" s="120">
        <v>0.54</v>
      </c>
      <c r="BI116" s="119">
        <v>0</v>
      </c>
      <c r="BJ116" s="119">
        <v>0</v>
      </c>
      <c r="BK116" s="120">
        <v>0</v>
      </c>
      <c r="BL116" s="119">
        <v>0</v>
      </c>
      <c r="BM116" s="119">
        <v>0</v>
      </c>
      <c r="BN116" s="120">
        <v>0</v>
      </c>
      <c r="BO116" s="119">
        <v>0</v>
      </c>
      <c r="BP116" s="119">
        <v>0</v>
      </c>
      <c r="BQ116" s="120">
        <v>0</v>
      </c>
      <c r="BR116" s="119">
        <v>0</v>
      </c>
      <c r="BS116" s="119">
        <v>0</v>
      </c>
      <c r="BT116" s="120">
        <v>0</v>
      </c>
      <c r="BU116" s="119">
        <v>0</v>
      </c>
      <c r="BV116" s="119">
        <v>0</v>
      </c>
      <c r="BW116" s="120">
        <v>0</v>
      </c>
      <c r="BX116" s="119">
        <v>0</v>
      </c>
      <c r="BY116" s="119">
        <v>0</v>
      </c>
      <c r="BZ116" s="120">
        <v>0</v>
      </c>
      <c r="CA116" s="119">
        <v>0</v>
      </c>
      <c r="CB116" s="119">
        <v>0</v>
      </c>
      <c r="CC116" s="120">
        <v>0</v>
      </c>
      <c r="CD116" s="119">
        <v>0</v>
      </c>
      <c r="CE116" s="119">
        <v>0</v>
      </c>
      <c r="CF116" s="120">
        <v>0</v>
      </c>
      <c r="CG116" s="119">
        <v>0</v>
      </c>
      <c r="CH116" s="119">
        <v>0</v>
      </c>
      <c r="CI116" s="120">
        <v>0</v>
      </c>
      <c r="CJ116" s="119">
        <v>0</v>
      </c>
      <c r="CK116" s="119">
        <v>0</v>
      </c>
      <c r="CL116" s="120">
        <v>0</v>
      </c>
      <c r="CM116" s="119">
        <v>0</v>
      </c>
      <c r="CN116" s="119">
        <v>0</v>
      </c>
      <c r="CO116" s="120">
        <v>0</v>
      </c>
      <c r="CP116" s="100"/>
      <c r="CQ116" s="100"/>
      <c r="CR116" s="100"/>
      <c r="CS116" s="100"/>
      <c r="CT116" s="100"/>
      <c r="CU116" s="100"/>
      <c r="CV116" s="100"/>
      <c r="CW116" s="100"/>
      <c r="CX116" s="100"/>
      <c r="CY116" s="100"/>
      <c r="CZ116" s="100"/>
      <c r="DA116" s="100"/>
      <c r="DB116" s="100"/>
      <c r="DC116" s="100"/>
      <c r="DD116" s="100"/>
      <c r="DE116" s="100"/>
      <c r="DF116" s="100"/>
      <c r="DG116" s="100"/>
      <c r="DH116" s="100"/>
      <c r="DI116" s="100"/>
      <c r="DJ116" s="100"/>
      <c r="DK116" s="100"/>
      <c r="DL116" s="100"/>
      <c r="DM116" s="100"/>
      <c r="DN116" s="100"/>
      <c r="DO116" s="100"/>
      <c r="DP116" s="100"/>
      <c r="DQ116" s="100"/>
      <c r="DR116" s="100"/>
      <c r="DS116" s="100"/>
      <c r="DT116" s="100"/>
      <c r="DU116" s="100"/>
      <c r="DV116" s="100"/>
      <c r="DW116" s="100"/>
      <c r="DX116" s="100"/>
      <c r="DY116" s="100"/>
      <c r="DZ116" s="100"/>
      <c r="EA116" s="100"/>
      <c r="EB116" s="100"/>
      <c r="EC116" s="100"/>
      <c r="ED116" s="100"/>
      <c r="EE116" s="100"/>
      <c r="EF116" s="100"/>
      <c r="EG116" s="100"/>
      <c r="EH116" s="100"/>
      <c r="EI116" s="100"/>
      <c r="EJ116" s="100"/>
      <c r="EK116" s="100"/>
      <c r="EL116" s="100"/>
      <c r="EM116" s="100"/>
      <c r="EN116" s="100"/>
      <c r="EO116" s="100"/>
      <c r="EP116" s="100"/>
      <c r="EQ116" s="100"/>
      <c r="ER116" s="100"/>
      <c r="ES116" s="100"/>
      <c r="ET116" s="100"/>
      <c r="EU116" s="100"/>
      <c r="EV116" s="100"/>
      <c r="EW116" s="100"/>
      <c r="EX116" s="100"/>
      <c r="EY116" s="100"/>
      <c r="EZ116" s="100"/>
      <c r="FA116" s="100"/>
      <c r="FB116" s="100"/>
      <c r="FC116" s="100"/>
      <c r="FD116" s="100"/>
      <c r="FE116" s="100"/>
      <c r="FF116" s="100"/>
      <c r="FG116" s="100"/>
      <c r="FH116" s="100"/>
      <c r="FI116" s="100"/>
      <c r="FJ116" s="100"/>
      <c r="FK116" s="100"/>
      <c r="FL116" s="100"/>
      <c r="FM116" s="100"/>
      <c r="FN116" s="100"/>
      <c r="FO116" s="100"/>
      <c r="FP116" s="100"/>
      <c r="FQ116" s="100"/>
      <c r="FR116" s="100"/>
      <c r="FS116" s="100"/>
      <c r="FT116" s="100"/>
      <c r="FU116" s="100"/>
      <c r="FV116" s="100"/>
      <c r="FW116" s="100"/>
      <c r="FX116" s="100"/>
      <c r="FY116" s="100"/>
      <c r="FZ116" s="100"/>
      <c r="GA116" s="100"/>
      <c r="GB116" s="100"/>
      <c r="GC116" s="100"/>
      <c r="GD116" s="100"/>
      <c r="GE116" s="100"/>
      <c r="GF116" s="100"/>
      <c r="GG116" s="100"/>
      <c r="GH116" s="100"/>
      <c r="GI116" s="100"/>
      <c r="GJ116" s="100"/>
      <c r="GK116" s="100"/>
      <c r="GL116" s="100"/>
      <c r="GM116" s="100"/>
      <c r="GN116" s="100"/>
      <c r="GO116" s="100"/>
      <c r="GP116" s="100"/>
      <c r="GQ116" s="100"/>
      <c r="GR116" s="100"/>
      <c r="GS116" s="100"/>
      <c r="GT116" s="100"/>
      <c r="GU116" s="100"/>
      <c r="GV116" s="100"/>
      <c r="GW116" s="100"/>
      <c r="GX116" s="100"/>
      <c r="GY116" s="100"/>
      <c r="GZ116" s="100"/>
      <c r="HA116" s="100"/>
      <c r="HB116" s="100"/>
      <c r="HC116" s="100"/>
      <c r="HD116" s="100"/>
      <c r="HE116" s="100"/>
      <c r="HF116" s="100"/>
      <c r="HG116" s="100"/>
      <c r="HH116" s="100"/>
      <c r="HI116" s="100"/>
      <c r="HJ116" s="100"/>
      <c r="HK116" s="100"/>
      <c r="HL116" s="100"/>
      <c r="HM116" s="100"/>
      <c r="HN116" s="100"/>
      <c r="HO116" s="100"/>
      <c r="HP116" s="100"/>
      <c r="HQ116" s="100"/>
      <c r="HR116" s="100"/>
      <c r="HS116" s="100"/>
      <c r="HT116" s="100"/>
      <c r="HU116" s="100"/>
      <c r="HV116" s="100"/>
      <c r="HW116" s="100"/>
      <c r="HX116" s="100"/>
      <c r="HY116" s="100"/>
      <c r="HZ116" s="100"/>
      <c r="IA116" s="100"/>
      <c r="IB116" s="100"/>
      <c r="IC116" s="100"/>
      <c r="ID116" s="100"/>
      <c r="IE116" s="100"/>
      <c r="IF116" s="100"/>
      <c r="IG116" s="100"/>
      <c r="IH116" s="100"/>
      <c r="II116" s="100"/>
      <c r="IJ116" s="100"/>
      <c r="IK116" s="100"/>
      <c r="IL116" s="100"/>
      <c r="IM116" s="100"/>
      <c r="IN116" s="100"/>
      <c r="IO116" s="100"/>
      <c r="IP116" s="100"/>
      <c r="IQ116" s="100"/>
      <c r="IR116" s="100"/>
      <c r="IS116" s="100"/>
      <c r="IT116" s="100"/>
      <c r="IU116" s="100"/>
      <c r="IV116" s="100"/>
      <c r="IW116" s="100"/>
      <c r="IX116" s="100"/>
      <c r="IY116" s="100"/>
      <c r="IZ116" s="100"/>
      <c r="JA116" s="100"/>
      <c r="JB116" s="100"/>
      <c r="JC116" s="100"/>
      <c r="JD116" s="100"/>
      <c r="JE116" s="100"/>
      <c r="JF116" s="100"/>
      <c r="JG116" s="100"/>
      <c r="JH116" s="100"/>
      <c r="JI116" s="100"/>
      <c r="JJ116" s="100"/>
      <c r="JK116" s="100"/>
      <c r="JL116" s="100"/>
      <c r="JM116" s="100"/>
      <c r="JN116" s="100"/>
      <c r="JO116" s="100"/>
      <c r="JP116" s="100"/>
      <c r="JQ116" s="100"/>
      <c r="JR116" s="100"/>
      <c r="JS116" s="100"/>
      <c r="JT116" s="100"/>
      <c r="JU116" s="100"/>
      <c r="JV116" s="100"/>
      <c r="JW116" s="100"/>
      <c r="JX116" s="100"/>
      <c r="JY116" s="100"/>
      <c r="JZ116" s="100"/>
      <c r="KA116" s="100"/>
      <c r="KB116" s="100"/>
      <c r="KC116" s="100"/>
      <c r="KD116" s="100"/>
      <c r="KE116" s="100"/>
      <c r="KF116" s="100"/>
      <c r="KG116" s="100"/>
      <c r="KH116" s="100"/>
      <c r="KI116" s="100"/>
      <c r="KJ116" s="100"/>
      <c r="KK116" s="100"/>
      <c r="KL116" s="100"/>
      <c r="KM116" s="100"/>
      <c r="KN116" s="100"/>
      <c r="KO116" s="100"/>
      <c r="KP116" s="100"/>
      <c r="KQ116" s="100"/>
      <c r="KR116" s="100"/>
      <c r="KS116" s="100"/>
      <c r="KT116" s="100"/>
      <c r="KU116" s="100"/>
      <c r="KV116" s="100"/>
      <c r="KW116" s="100"/>
      <c r="KX116" s="100"/>
      <c r="KY116" s="100"/>
      <c r="KZ116" s="100"/>
      <c r="LA116" s="100"/>
      <c r="LB116" s="100"/>
      <c r="LC116" s="100"/>
      <c r="LD116" s="100"/>
      <c r="LE116" s="100"/>
      <c r="LF116" s="100"/>
      <c r="LG116" s="100"/>
      <c r="LH116" s="100"/>
      <c r="LI116" s="100"/>
      <c r="LJ116" s="100"/>
      <c r="LK116" s="100"/>
      <c r="LL116" s="100"/>
      <c r="LM116" s="100"/>
      <c r="LN116" s="100"/>
      <c r="LO116" s="100"/>
      <c r="LP116" s="100"/>
      <c r="LQ116" s="100"/>
      <c r="LR116" s="100"/>
      <c r="LS116" s="100"/>
      <c r="LT116" s="100"/>
      <c r="LU116" s="100"/>
      <c r="LV116" s="100"/>
      <c r="LW116" s="100"/>
      <c r="LX116" s="100"/>
      <c r="LY116" s="100"/>
      <c r="LZ116" s="100"/>
      <c r="MA116" s="100"/>
      <c r="MB116" s="100"/>
      <c r="MC116" s="100"/>
      <c r="MD116" s="100"/>
      <c r="ME116" s="100"/>
      <c r="MF116" s="100"/>
      <c r="MG116" s="100"/>
      <c r="MH116" s="100"/>
      <c r="MI116" s="100"/>
      <c r="MJ116" s="100"/>
      <c r="MK116" s="100"/>
      <c r="ML116" s="100"/>
      <c r="MM116" s="100"/>
      <c r="MN116" s="100"/>
      <c r="MO116" s="100"/>
      <c r="MP116" s="100"/>
      <c r="MQ116" s="100"/>
      <c r="MR116" s="100"/>
      <c r="MS116" s="100"/>
      <c r="MT116" s="100"/>
      <c r="MU116" s="100"/>
      <c r="MV116" s="100"/>
      <c r="MW116" s="100"/>
      <c r="MX116" s="100"/>
      <c r="MY116" s="100"/>
      <c r="MZ116" s="100"/>
      <c r="NA116" s="100"/>
      <c r="NB116" s="100"/>
      <c r="NC116" s="100"/>
      <c r="ND116" s="100"/>
      <c r="NE116" s="100"/>
      <c r="NF116" s="100"/>
      <c r="NG116" s="100"/>
      <c r="NH116" s="100"/>
      <c r="NI116" s="100"/>
      <c r="NJ116" s="100"/>
      <c r="NK116" s="100"/>
      <c r="NL116" s="100"/>
      <c r="NM116" s="100"/>
      <c r="NN116" s="100"/>
      <c r="NO116" s="100"/>
      <c r="NP116" s="100"/>
      <c r="NQ116" s="100"/>
      <c r="NR116" s="100"/>
      <c r="NS116" s="100"/>
      <c r="NT116" s="100"/>
      <c r="NU116" s="100"/>
      <c r="NV116" s="100"/>
      <c r="NW116" s="100"/>
      <c r="NX116" s="100"/>
      <c r="NY116" s="100"/>
      <c r="NZ116" s="100"/>
      <c r="OA116" s="100"/>
      <c r="OB116" s="100"/>
      <c r="OC116" s="100"/>
      <c r="OD116" s="100"/>
      <c r="OE116" s="100"/>
      <c r="OF116" s="100"/>
      <c r="OG116" s="100"/>
      <c r="OH116" s="100"/>
      <c r="OI116" s="100"/>
      <c r="OJ116" s="100"/>
      <c r="OK116" s="100"/>
      <c r="OL116" s="100"/>
      <c r="OM116" s="100"/>
      <c r="ON116" s="100"/>
      <c r="OO116" s="100"/>
      <c r="OP116" s="100"/>
      <c r="OQ116" s="100"/>
      <c r="OR116" s="100"/>
      <c r="OS116" s="100"/>
      <c r="OT116" s="100"/>
      <c r="OU116" s="100"/>
      <c r="OV116" s="100"/>
      <c r="OW116" s="100"/>
      <c r="OX116" s="100"/>
      <c r="OY116" s="100"/>
      <c r="OZ116" s="100"/>
      <c r="PA116" s="100"/>
      <c r="PB116" s="100"/>
      <c r="PC116" s="100"/>
      <c r="PD116" s="100"/>
      <c r="PE116" s="100"/>
      <c r="PF116" s="100"/>
      <c r="PG116" s="100"/>
      <c r="PH116" s="100"/>
      <c r="PI116" s="100"/>
      <c r="PJ116" s="100"/>
      <c r="PK116" s="100"/>
      <c r="PL116" s="100"/>
      <c r="PM116" s="100"/>
      <c r="PN116" s="100"/>
      <c r="PO116" s="100"/>
      <c r="PP116" s="100"/>
      <c r="PQ116" s="100"/>
      <c r="PR116" s="100"/>
      <c r="PS116" s="100"/>
      <c r="PT116" s="100"/>
      <c r="PU116" s="100"/>
      <c r="PV116" s="100"/>
      <c r="PW116" s="100"/>
      <c r="PX116" s="100"/>
      <c r="PY116" s="100"/>
      <c r="PZ116" s="100"/>
      <c r="QA116" s="100"/>
      <c r="QB116" s="100"/>
      <c r="QC116" s="100"/>
      <c r="QD116" s="100"/>
      <c r="QE116" s="100"/>
      <c r="QF116" s="100"/>
      <c r="QG116" s="100"/>
      <c r="QH116" s="100"/>
      <c r="QI116" s="100"/>
      <c r="QJ116" s="100"/>
      <c r="QK116" s="100"/>
      <c r="QL116" s="100"/>
      <c r="QM116" s="100"/>
      <c r="QN116" s="100"/>
      <c r="QO116" s="100"/>
      <c r="QP116" s="100"/>
      <c r="QQ116" s="100"/>
      <c r="QR116" s="100"/>
      <c r="QS116" s="100"/>
      <c r="QT116" s="100"/>
      <c r="QU116" s="100"/>
      <c r="QV116" s="100"/>
      <c r="QW116" s="100"/>
      <c r="QX116" s="100"/>
      <c r="QY116" s="100"/>
      <c r="QZ116" s="100"/>
      <c r="RA116" s="100"/>
      <c r="RB116" s="100"/>
      <c r="RC116" s="100"/>
      <c r="RD116" s="100"/>
      <c r="RE116" s="100"/>
      <c r="RF116" s="100"/>
      <c r="RG116" s="100"/>
      <c r="RH116" s="100"/>
      <c r="RI116" s="100"/>
      <c r="RJ116" s="100"/>
      <c r="RK116" s="100"/>
      <c r="RL116" s="100"/>
      <c r="RM116" s="100"/>
      <c r="RN116" s="100"/>
      <c r="RO116" s="100"/>
      <c r="RP116" s="100"/>
      <c r="RQ116" s="100"/>
      <c r="RR116" s="100"/>
      <c r="RS116" s="100"/>
      <c r="RT116" s="100"/>
      <c r="RU116" s="100"/>
      <c r="RV116" s="100"/>
      <c r="RW116" s="100"/>
      <c r="RX116" s="100"/>
      <c r="RY116" s="100"/>
      <c r="RZ116" s="100"/>
      <c r="SA116" s="100"/>
      <c r="SB116" s="100"/>
      <c r="SC116" s="100"/>
      <c r="SD116" s="100"/>
      <c r="SE116" s="100"/>
      <c r="SF116" s="100"/>
      <c r="SG116" s="100"/>
      <c r="SH116" s="100"/>
      <c r="SI116" s="100"/>
      <c r="SJ116" s="100"/>
      <c r="SK116" s="100"/>
      <c r="SL116" s="100"/>
      <c r="SM116" s="100"/>
      <c r="SN116" s="100"/>
      <c r="SO116" s="100"/>
      <c r="SP116" s="100"/>
      <c r="SQ116" s="100"/>
      <c r="SR116" s="100"/>
      <c r="SS116" s="100"/>
      <c r="ST116" s="100"/>
      <c r="SU116" s="100"/>
      <c r="SV116" s="100"/>
      <c r="SW116" s="100"/>
      <c r="SX116" s="100"/>
      <c r="SY116" s="100"/>
      <c r="SZ116" s="100"/>
      <c r="TA116" s="100"/>
      <c r="TB116" s="100"/>
      <c r="TC116" s="100"/>
      <c r="TD116" s="100"/>
      <c r="TE116" s="100"/>
      <c r="TF116" s="100"/>
      <c r="TG116" s="100"/>
      <c r="TH116" s="100"/>
      <c r="TI116" s="100"/>
      <c r="TJ116" s="100"/>
      <c r="TK116" s="100"/>
      <c r="TL116" s="100"/>
      <c r="TM116" s="100"/>
      <c r="TN116" s="100"/>
      <c r="TO116" s="100"/>
      <c r="TP116" s="100"/>
      <c r="TQ116" s="100"/>
      <c r="TR116" s="100"/>
      <c r="TS116" s="100"/>
      <c r="TT116" s="100"/>
      <c r="TU116" s="100"/>
      <c r="TV116" s="100"/>
      <c r="TW116" s="100"/>
      <c r="TX116" s="100"/>
      <c r="TY116" s="100"/>
      <c r="TZ116" s="100"/>
      <c r="UA116" s="100"/>
      <c r="UB116" s="100"/>
      <c r="UC116" s="100"/>
      <c r="UD116" s="100"/>
      <c r="UE116" s="100"/>
      <c r="UF116" s="100"/>
      <c r="UG116" s="100"/>
      <c r="UH116" s="100"/>
      <c r="UI116" s="100"/>
      <c r="UJ116" s="100"/>
      <c r="UK116" s="100"/>
      <c r="UL116" s="100"/>
      <c r="UM116" s="100"/>
      <c r="UN116" s="100"/>
      <c r="UO116" s="100"/>
      <c r="UP116" s="100"/>
      <c r="UQ116" s="100"/>
      <c r="UR116" s="100"/>
      <c r="US116" s="100"/>
      <c r="UT116" s="100"/>
      <c r="UU116" s="100"/>
      <c r="UV116" s="100"/>
      <c r="UW116" s="100"/>
      <c r="UX116" s="100"/>
      <c r="UY116" s="100"/>
      <c r="UZ116" s="100"/>
      <c r="VA116" s="100"/>
      <c r="VB116" s="100"/>
      <c r="VC116" s="100"/>
      <c r="VD116" s="100"/>
      <c r="VE116" s="100"/>
      <c r="VF116" s="100"/>
      <c r="VG116" s="100"/>
      <c r="VH116" s="100"/>
      <c r="VI116" s="100"/>
      <c r="VJ116" s="100"/>
      <c r="VK116" s="100"/>
      <c r="VL116" s="100"/>
      <c r="VM116" s="100"/>
      <c r="VN116" s="100"/>
      <c r="VO116" s="100"/>
      <c r="VP116" s="100"/>
      <c r="VQ116" s="100"/>
      <c r="VR116" s="100"/>
      <c r="VS116" s="100"/>
      <c r="VT116" s="100"/>
      <c r="VU116" s="100"/>
      <c r="VV116" s="100"/>
      <c r="VW116" s="100"/>
      <c r="VX116" s="100"/>
      <c r="VY116" s="100"/>
      <c r="VZ116" s="100"/>
      <c r="WA116" s="100"/>
      <c r="WB116" s="100"/>
      <c r="WC116" s="100"/>
      <c r="WD116" s="100"/>
      <c r="WE116" s="100"/>
      <c r="WF116" s="100"/>
      <c r="WG116" s="100"/>
      <c r="WH116" s="100"/>
      <c r="WI116" s="100"/>
      <c r="WJ116" s="100"/>
      <c r="WK116" s="100"/>
      <c r="WL116" s="100"/>
      <c r="WM116" s="100"/>
      <c r="WN116" s="100"/>
      <c r="WO116" s="100"/>
      <c r="WP116" s="100"/>
      <c r="WQ116" s="100"/>
      <c r="WR116" s="100"/>
      <c r="WS116" s="100"/>
      <c r="WT116" s="100"/>
      <c r="WU116" s="100"/>
      <c r="WV116" s="100"/>
      <c r="WW116" s="100"/>
      <c r="WX116" s="100"/>
      <c r="WY116" s="100"/>
      <c r="WZ116" s="100"/>
      <c r="XA116" s="100"/>
      <c r="XB116" s="100"/>
      <c r="XC116" s="100"/>
      <c r="XD116" s="100"/>
      <c r="XE116" s="100"/>
      <c r="XF116" s="100"/>
      <c r="XG116" s="100"/>
      <c r="XH116" s="100"/>
      <c r="XI116" s="100"/>
      <c r="XJ116" s="100"/>
      <c r="XK116" s="100"/>
      <c r="XL116" s="100"/>
      <c r="XM116" s="100"/>
      <c r="XN116" s="100"/>
      <c r="XO116" s="100"/>
      <c r="XP116" s="100"/>
      <c r="XQ116" s="100"/>
      <c r="XR116" s="100"/>
      <c r="XS116" s="100"/>
      <c r="XT116" s="100"/>
      <c r="XU116" s="100"/>
      <c r="XV116" s="100"/>
      <c r="XW116" s="100"/>
      <c r="XX116" s="100"/>
      <c r="XY116" s="100"/>
      <c r="XZ116" s="100"/>
      <c r="YA116" s="100"/>
      <c r="YB116" s="100"/>
      <c r="YC116" s="100"/>
      <c r="YD116" s="100"/>
      <c r="YE116" s="100"/>
      <c r="YF116" s="100"/>
      <c r="YG116" s="100"/>
      <c r="YH116" s="100"/>
      <c r="YI116" s="100"/>
      <c r="YJ116" s="100"/>
      <c r="YK116" s="100"/>
      <c r="YL116" s="100"/>
      <c r="YM116" s="100"/>
      <c r="YN116" s="100"/>
      <c r="YO116" s="100"/>
      <c r="YP116" s="100"/>
      <c r="YQ116" s="100"/>
      <c r="YR116" s="100"/>
      <c r="YS116" s="100"/>
      <c r="YT116" s="100"/>
      <c r="YU116" s="100"/>
      <c r="YV116" s="100"/>
      <c r="YW116" s="100"/>
      <c r="YX116" s="100"/>
      <c r="YY116" s="100"/>
      <c r="YZ116" s="100"/>
      <c r="ZA116" s="100"/>
      <c r="ZB116" s="100"/>
      <c r="ZC116" s="100"/>
      <c r="ZD116" s="100"/>
      <c r="ZE116" s="100"/>
      <c r="ZF116" s="100"/>
      <c r="ZG116" s="100"/>
      <c r="ZH116" s="100"/>
      <c r="ZI116" s="100"/>
      <c r="ZJ116" s="100"/>
      <c r="ZK116" s="100"/>
      <c r="ZL116" s="100"/>
      <c r="ZM116" s="100"/>
      <c r="ZN116" s="100"/>
      <c r="ZO116" s="100"/>
      <c r="ZP116" s="100"/>
      <c r="ZQ116" s="100"/>
      <c r="ZR116" s="100"/>
      <c r="ZS116" s="100"/>
      <c r="ZT116" s="100"/>
      <c r="ZU116" s="100"/>
      <c r="ZV116" s="100"/>
      <c r="ZW116" s="100"/>
      <c r="ZX116" s="100"/>
      <c r="ZY116" s="100"/>
      <c r="ZZ116" s="100"/>
    </row>
    <row r="117" spans="1:702" ht="15.95" customHeight="1" x14ac:dyDescent="0.25">
      <c r="A117" s="92">
        <v>75670</v>
      </c>
      <c r="B117" s="92" t="s">
        <v>399</v>
      </c>
      <c r="C117" s="121" t="s">
        <v>354</v>
      </c>
      <c r="D117" s="92">
        <v>7</v>
      </c>
      <c r="E117" s="92">
        <v>3</v>
      </c>
      <c r="F117" s="92" t="s">
        <v>341</v>
      </c>
      <c r="G117" s="92">
        <v>912</v>
      </c>
      <c r="H117" s="92">
        <v>11461</v>
      </c>
      <c r="I117" s="92" t="s">
        <v>400</v>
      </c>
      <c r="J117" s="92">
        <v>3</v>
      </c>
      <c r="K117" s="92" t="s">
        <v>12</v>
      </c>
      <c r="L117" s="93">
        <v>30000</v>
      </c>
      <c r="M117" s="93">
        <v>24000</v>
      </c>
      <c r="N117" s="93">
        <v>0</v>
      </c>
      <c r="O117" s="93">
        <v>24000</v>
      </c>
      <c r="P117" s="93">
        <v>12983.01</v>
      </c>
      <c r="Q117" s="93">
        <v>-11016.99</v>
      </c>
      <c r="R117" s="94">
        <v>0.54</v>
      </c>
      <c r="S117" s="93">
        <v>0</v>
      </c>
      <c r="T117" s="93">
        <v>0</v>
      </c>
      <c r="U117" s="94">
        <v>0</v>
      </c>
      <c r="V117" s="93">
        <v>0</v>
      </c>
      <c r="W117" s="93">
        <v>0</v>
      </c>
      <c r="X117" s="94">
        <v>0</v>
      </c>
      <c r="Y117" s="93">
        <v>0</v>
      </c>
      <c r="Z117" s="93">
        <v>0</v>
      </c>
      <c r="AA117" s="94">
        <v>0</v>
      </c>
      <c r="AB117" s="93">
        <v>0</v>
      </c>
      <c r="AC117" s="93">
        <v>0</v>
      </c>
      <c r="AD117" s="94">
        <v>0</v>
      </c>
      <c r="AE117" s="93">
        <v>0</v>
      </c>
      <c r="AF117" s="93">
        <v>0</v>
      </c>
      <c r="AG117" s="94">
        <v>0</v>
      </c>
      <c r="AH117" s="93">
        <v>0</v>
      </c>
      <c r="AI117" s="93">
        <v>0</v>
      </c>
      <c r="AJ117" s="94">
        <v>0</v>
      </c>
      <c r="AK117" s="93">
        <v>0</v>
      </c>
      <c r="AL117" s="93">
        <v>0</v>
      </c>
      <c r="AM117" s="94">
        <v>0</v>
      </c>
      <c r="AN117" s="93">
        <v>0</v>
      </c>
      <c r="AO117" s="93">
        <v>0</v>
      </c>
      <c r="AP117" s="94">
        <v>0</v>
      </c>
      <c r="AQ117" s="93">
        <v>0</v>
      </c>
      <c r="AR117" s="93">
        <v>0</v>
      </c>
      <c r="AS117" s="94">
        <v>0</v>
      </c>
      <c r="AT117" s="93">
        <v>0</v>
      </c>
      <c r="AU117" s="93">
        <v>0</v>
      </c>
      <c r="AV117" s="94">
        <v>0</v>
      </c>
      <c r="AW117" s="93">
        <v>0</v>
      </c>
      <c r="AX117" s="93">
        <v>0</v>
      </c>
      <c r="AY117" s="94">
        <v>0</v>
      </c>
      <c r="AZ117" s="93">
        <v>0</v>
      </c>
      <c r="BA117" s="93">
        <v>0</v>
      </c>
      <c r="BB117" s="94">
        <v>0</v>
      </c>
      <c r="BC117" s="93">
        <v>0</v>
      </c>
      <c r="BD117" s="93">
        <v>0</v>
      </c>
      <c r="BE117" s="94">
        <v>0</v>
      </c>
      <c r="BF117" s="93">
        <v>24000</v>
      </c>
      <c r="BG117" s="93">
        <v>12983.01</v>
      </c>
      <c r="BH117" s="94">
        <v>0.54</v>
      </c>
      <c r="BI117" s="93">
        <v>0</v>
      </c>
      <c r="BJ117" s="93">
        <v>0</v>
      </c>
      <c r="BK117" s="94">
        <v>0</v>
      </c>
      <c r="BL117" s="93">
        <v>0</v>
      </c>
      <c r="BM117" s="93">
        <v>0</v>
      </c>
      <c r="BN117" s="94">
        <v>0</v>
      </c>
      <c r="BO117" s="93">
        <v>0</v>
      </c>
      <c r="BP117" s="93">
        <v>0</v>
      </c>
      <c r="BQ117" s="94">
        <v>0</v>
      </c>
      <c r="BR117" s="93">
        <v>0</v>
      </c>
      <c r="BS117" s="93">
        <v>0</v>
      </c>
      <c r="BT117" s="94">
        <v>0</v>
      </c>
      <c r="BU117" s="93">
        <v>0</v>
      </c>
      <c r="BV117" s="93">
        <v>0</v>
      </c>
      <c r="BW117" s="94">
        <v>0</v>
      </c>
      <c r="BX117" s="93">
        <v>0</v>
      </c>
      <c r="BY117" s="93">
        <v>0</v>
      </c>
      <c r="BZ117" s="94">
        <v>0</v>
      </c>
      <c r="CA117" s="93">
        <v>0</v>
      </c>
      <c r="CB117" s="93">
        <v>0</v>
      </c>
      <c r="CC117" s="94">
        <v>0</v>
      </c>
      <c r="CD117" s="93">
        <v>0</v>
      </c>
      <c r="CE117" s="93">
        <v>0</v>
      </c>
      <c r="CF117" s="94">
        <v>0</v>
      </c>
      <c r="CG117" s="93">
        <v>0</v>
      </c>
      <c r="CH117" s="93">
        <v>0</v>
      </c>
      <c r="CI117" s="94">
        <v>0</v>
      </c>
      <c r="CJ117" s="93">
        <v>0</v>
      </c>
      <c r="CK117" s="93">
        <v>0</v>
      </c>
      <c r="CL117" s="94">
        <v>0</v>
      </c>
      <c r="CM117" s="93">
        <v>0</v>
      </c>
      <c r="CN117" s="93">
        <v>0</v>
      </c>
      <c r="CO117" s="94">
        <v>0</v>
      </c>
      <c r="CP117" s="93"/>
      <c r="CQ117" s="93"/>
      <c r="CR117" s="93"/>
      <c r="CS117" s="93"/>
      <c r="CT117" s="93"/>
      <c r="CU117" s="93"/>
      <c r="CV117" s="93"/>
      <c r="CW117" s="93"/>
      <c r="CX117" s="93"/>
      <c r="CY117" s="93"/>
      <c r="CZ117" s="93"/>
      <c r="DA117" s="93"/>
      <c r="DB117" s="93"/>
      <c r="DC117" s="93"/>
      <c r="DD117" s="93"/>
      <c r="DE117" s="93"/>
      <c r="DF117" s="93"/>
      <c r="DG117" s="93"/>
      <c r="DH117" s="93"/>
      <c r="DI117" s="93"/>
      <c r="DJ117" s="93"/>
      <c r="DK117" s="93"/>
      <c r="DL117" s="93"/>
      <c r="DM117" s="93"/>
      <c r="DN117" s="93"/>
      <c r="DO117" s="93"/>
      <c r="DP117" s="93"/>
      <c r="DQ117" s="93"/>
      <c r="DR117" s="93"/>
      <c r="DS117" s="93"/>
      <c r="DT117" s="93"/>
      <c r="DU117" s="93"/>
      <c r="DV117" s="93"/>
      <c r="DW117" s="93"/>
      <c r="DX117" s="93"/>
      <c r="DY117" s="93"/>
      <c r="DZ117" s="93"/>
      <c r="EA117" s="93"/>
      <c r="EB117" s="93"/>
      <c r="EC117" s="93"/>
      <c r="ED117" s="93"/>
      <c r="EE117" s="93"/>
      <c r="EF117" s="93"/>
      <c r="EG117" s="93"/>
      <c r="EH117" s="93"/>
      <c r="EI117" s="93"/>
      <c r="EJ117" s="93"/>
      <c r="EK117" s="93"/>
      <c r="EL117" s="93"/>
      <c r="EM117" s="93"/>
      <c r="EN117" s="93"/>
      <c r="EO117" s="93"/>
      <c r="EP117" s="93"/>
      <c r="EQ117" s="93"/>
      <c r="ER117" s="93"/>
      <c r="ES117" s="93"/>
      <c r="ET117" s="93"/>
      <c r="EU117" s="93"/>
      <c r="EV117" s="93"/>
      <c r="EW117" s="93"/>
      <c r="EX117" s="93"/>
      <c r="EY117" s="93"/>
      <c r="EZ117" s="93"/>
      <c r="FA117" s="93"/>
      <c r="FB117" s="93"/>
      <c r="FC117" s="93"/>
      <c r="FD117" s="93"/>
      <c r="FE117" s="93"/>
      <c r="FF117" s="93"/>
      <c r="FG117" s="93"/>
      <c r="FH117" s="93"/>
      <c r="FI117" s="93"/>
      <c r="FJ117" s="93"/>
      <c r="FK117" s="93"/>
      <c r="FL117" s="93"/>
      <c r="FM117" s="93"/>
      <c r="FN117" s="93"/>
      <c r="FO117" s="93"/>
      <c r="FP117" s="93"/>
      <c r="FQ117" s="93"/>
      <c r="FR117" s="93"/>
      <c r="FS117" s="93"/>
      <c r="FT117" s="93"/>
      <c r="FU117" s="93"/>
      <c r="FV117" s="93"/>
      <c r="FW117" s="93"/>
      <c r="FX117" s="93"/>
      <c r="FY117" s="93"/>
      <c r="FZ117" s="93"/>
      <c r="GA117" s="93"/>
      <c r="GB117" s="93"/>
      <c r="GC117" s="93"/>
      <c r="GD117" s="93"/>
      <c r="GE117" s="93"/>
      <c r="GF117" s="93"/>
      <c r="GG117" s="93"/>
      <c r="GH117" s="93"/>
      <c r="GI117" s="93"/>
      <c r="GJ117" s="93"/>
      <c r="GK117" s="93"/>
      <c r="GL117" s="93"/>
      <c r="GM117" s="93"/>
      <c r="GN117" s="93"/>
      <c r="GO117" s="93"/>
      <c r="GP117" s="93"/>
      <c r="GQ117" s="93"/>
      <c r="GR117" s="93"/>
      <c r="GS117" s="93"/>
      <c r="GT117" s="93"/>
      <c r="GU117" s="93"/>
      <c r="GV117" s="93"/>
      <c r="GW117" s="93"/>
      <c r="GX117" s="93"/>
      <c r="GY117" s="93"/>
      <c r="GZ117" s="93"/>
      <c r="HA117" s="93"/>
      <c r="HB117" s="93"/>
      <c r="HC117" s="93"/>
      <c r="HD117" s="93"/>
      <c r="HE117" s="93"/>
      <c r="HF117" s="93"/>
      <c r="HG117" s="93"/>
      <c r="HH117" s="93"/>
      <c r="HI117" s="93"/>
      <c r="HJ117" s="93"/>
      <c r="HK117" s="93"/>
      <c r="HL117" s="93"/>
      <c r="HM117" s="93"/>
      <c r="HN117" s="93"/>
      <c r="HO117" s="93"/>
      <c r="HP117" s="93"/>
      <c r="HQ117" s="93"/>
      <c r="HR117" s="93"/>
      <c r="HS117" s="93"/>
      <c r="HT117" s="93"/>
      <c r="HU117" s="93"/>
      <c r="HV117" s="93"/>
      <c r="HW117" s="93"/>
      <c r="HX117" s="93"/>
      <c r="HY117" s="93"/>
      <c r="HZ117" s="93"/>
      <c r="IA117" s="93"/>
      <c r="IB117" s="93"/>
      <c r="IC117" s="93"/>
      <c r="ID117" s="93"/>
      <c r="IE117" s="93"/>
      <c r="IF117" s="93"/>
      <c r="IG117" s="93"/>
      <c r="IH117" s="93"/>
      <c r="II117" s="93"/>
      <c r="IJ117" s="93"/>
      <c r="IK117" s="93"/>
      <c r="IL117" s="93"/>
      <c r="IM117" s="93"/>
      <c r="IN117" s="93"/>
      <c r="IO117" s="93"/>
      <c r="IP117" s="93"/>
      <c r="IQ117" s="93"/>
      <c r="IR117" s="93"/>
      <c r="IS117" s="93"/>
      <c r="IT117" s="93"/>
      <c r="IU117" s="93"/>
      <c r="IV117" s="93"/>
      <c r="IW117" s="93"/>
      <c r="IX117" s="93"/>
      <c r="IY117" s="93"/>
      <c r="IZ117" s="93"/>
      <c r="JA117" s="93"/>
      <c r="JB117" s="93"/>
      <c r="JC117" s="93"/>
      <c r="JD117" s="93"/>
      <c r="JE117" s="93"/>
      <c r="JF117" s="93"/>
      <c r="JG117" s="93"/>
      <c r="JH117" s="93"/>
      <c r="JI117" s="93"/>
      <c r="JJ117" s="93"/>
      <c r="JK117" s="93"/>
      <c r="JL117" s="93"/>
      <c r="JM117" s="93"/>
      <c r="JN117" s="93"/>
      <c r="JO117" s="93"/>
      <c r="JP117" s="93"/>
      <c r="JQ117" s="93"/>
      <c r="JR117" s="93"/>
      <c r="JS117" s="93"/>
      <c r="JT117" s="93"/>
      <c r="JU117" s="93"/>
      <c r="JV117" s="93"/>
      <c r="JW117" s="93"/>
      <c r="JX117" s="93"/>
      <c r="JY117" s="93"/>
      <c r="JZ117" s="93"/>
      <c r="KA117" s="93"/>
      <c r="KB117" s="93"/>
      <c r="KC117" s="93"/>
      <c r="KD117" s="93"/>
      <c r="KE117" s="93"/>
      <c r="KF117" s="93"/>
      <c r="KG117" s="93"/>
      <c r="KH117" s="93"/>
      <c r="KI117" s="93"/>
      <c r="KJ117" s="93"/>
      <c r="KK117" s="93"/>
      <c r="KL117" s="93"/>
      <c r="KM117" s="93"/>
      <c r="KN117" s="93"/>
      <c r="KO117" s="93"/>
      <c r="KP117" s="93"/>
      <c r="KQ117" s="93"/>
      <c r="KR117" s="93"/>
      <c r="KS117" s="93"/>
      <c r="KT117" s="93"/>
      <c r="KU117" s="93"/>
      <c r="KV117" s="93"/>
      <c r="KW117" s="93"/>
      <c r="KX117" s="93"/>
      <c r="KY117" s="93"/>
      <c r="KZ117" s="93"/>
      <c r="LA117" s="93"/>
      <c r="LB117" s="93"/>
      <c r="LC117" s="93"/>
      <c r="LD117" s="93"/>
      <c r="LE117" s="93"/>
      <c r="LF117" s="93"/>
      <c r="LG117" s="93"/>
      <c r="LH117" s="93"/>
      <c r="LI117" s="93"/>
      <c r="LJ117" s="93"/>
      <c r="LK117" s="93"/>
      <c r="LL117" s="93"/>
      <c r="LM117" s="93"/>
      <c r="LN117" s="93"/>
      <c r="LO117" s="93"/>
      <c r="LP117" s="93"/>
      <c r="LQ117" s="93"/>
      <c r="LR117" s="93"/>
      <c r="LS117" s="93"/>
      <c r="LT117" s="93"/>
      <c r="LU117" s="93"/>
      <c r="LV117" s="93"/>
      <c r="LW117" s="93"/>
      <c r="LX117" s="93"/>
      <c r="LY117" s="93"/>
      <c r="LZ117" s="93"/>
      <c r="MA117" s="93"/>
      <c r="MB117" s="93"/>
      <c r="MC117" s="93"/>
      <c r="MD117" s="93"/>
      <c r="ME117" s="93"/>
      <c r="MF117" s="93"/>
      <c r="MG117" s="93"/>
      <c r="MH117" s="93"/>
      <c r="MI117" s="93"/>
      <c r="MJ117" s="93"/>
      <c r="MK117" s="93"/>
      <c r="ML117" s="93"/>
      <c r="MM117" s="93"/>
      <c r="MN117" s="93"/>
      <c r="MO117" s="93"/>
      <c r="MP117" s="93"/>
      <c r="MQ117" s="93"/>
      <c r="MR117" s="93"/>
      <c r="MS117" s="93"/>
      <c r="MT117" s="93"/>
      <c r="MU117" s="93"/>
      <c r="MV117" s="93"/>
      <c r="MW117" s="93"/>
      <c r="MX117" s="93"/>
      <c r="MY117" s="93"/>
      <c r="MZ117" s="93"/>
      <c r="NA117" s="93"/>
      <c r="NB117" s="93"/>
      <c r="NC117" s="93"/>
      <c r="ND117" s="93"/>
      <c r="NE117" s="93"/>
      <c r="NF117" s="93"/>
      <c r="NG117" s="93"/>
      <c r="NH117" s="93"/>
      <c r="NI117" s="93"/>
      <c r="NJ117" s="93"/>
      <c r="NK117" s="93"/>
      <c r="NL117" s="93"/>
      <c r="NM117" s="93"/>
      <c r="NN117" s="93"/>
      <c r="NO117" s="93"/>
      <c r="NP117" s="93"/>
      <c r="NQ117" s="93"/>
      <c r="NR117" s="93"/>
      <c r="NS117" s="93"/>
      <c r="NT117" s="93"/>
      <c r="NU117" s="93"/>
      <c r="NV117" s="93"/>
      <c r="NW117" s="93"/>
      <c r="NX117" s="93"/>
      <c r="NY117" s="93"/>
      <c r="NZ117" s="93"/>
      <c r="OA117" s="93"/>
      <c r="OB117" s="93"/>
      <c r="OC117" s="93"/>
      <c r="OD117" s="93"/>
      <c r="OE117" s="93"/>
      <c r="OF117" s="93"/>
      <c r="OG117" s="93"/>
      <c r="OH117" s="93"/>
      <c r="OI117" s="93"/>
      <c r="OJ117" s="93"/>
      <c r="OK117" s="93"/>
      <c r="OL117" s="93"/>
      <c r="OM117" s="93"/>
      <c r="ON117" s="93"/>
      <c r="OO117" s="93"/>
      <c r="OP117" s="93"/>
      <c r="OQ117" s="93"/>
      <c r="OR117" s="93"/>
      <c r="OS117" s="93"/>
      <c r="OT117" s="93"/>
      <c r="OU117" s="93"/>
      <c r="OV117" s="93"/>
      <c r="OW117" s="93"/>
      <c r="OX117" s="93"/>
      <c r="OY117" s="93"/>
      <c r="OZ117" s="93"/>
      <c r="PA117" s="93"/>
      <c r="PB117" s="93"/>
      <c r="PC117" s="93"/>
      <c r="PD117" s="93"/>
      <c r="PE117" s="93"/>
      <c r="PF117" s="93"/>
      <c r="PG117" s="93"/>
      <c r="PH117" s="93"/>
      <c r="PI117" s="93"/>
      <c r="PJ117" s="93"/>
      <c r="PK117" s="93"/>
      <c r="PL117" s="93"/>
      <c r="PM117" s="93"/>
      <c r="PN117" s="93"/>
      <c r="PO117" s="93"/>
      <c r="PP117" s="93"/>
      <c r="PQ117" s="93"/>
      <c r="PR117" s="93"/>
      <c r="PS117" s="93"/>
      <c r="PT117" s="93"/>
      <c r="PU117" s="93"/>
      <c r="PV117" s="93"/>
      <c r="PW117" s="93"/>
      <c r="PX117" s="93"/>
      <c r="PY117" s="93"/>
      <c r="PZ117" s="93"/>
      <c r="QA117" s="93"/>
      <c r="QB117" s="93"/>
      <c r="QC117" s="93"/>
      <c r="QD117" s="93"/>
      <c r="QE117" s="93"/>
      <c r="QF117" s="93"/>
      <c r="QG117" s="93"/>
      <c r="QH117" s="93"/>
      <c r="QI117" s="93"/>
      <c r="QJ117" s="93"/>
      <c r="QK117" s="93"/>
      <c r="QL117" s="93"/>
      <c r="QM117" s="93"/>
      <c r="QN117" s="93"/>
      <c r="QO117" s="93"/>
      <c r="QP117" s="93"/>
      <c r="QQ117" s="93"/>
      <c r="QR117" s="93"/>
      <c r="QS117" s="93"/>
      <c r="QT117" s="93"/>
      <c r="QU117" s="93"/>
      <c r="QV117" s="93"/>
      <c r="QW117" s="93"/>
      <c r="QX117" s="93"/>
      <c r="QY117" s="93"/>
      <c r="QZ117" s="93"/>
      <c r="RA117" s="93"/>
      <c r="RB117" s="93"/>
      <c r="RC117" s="93"/>
      <c r="RD117" s="93"/>
      <c r="RE117" s="93"/>
      <c r="RF117" s="93"/>
      <c r="RG117" s="93"/>
      <c r="RH117" s="93"/>
      <c r="RI117" s="93"/>
      <c r="RJ117" s="93"/>
      <c r="RK117" s="93"/>
      <c r="RL117" s="93"/>
      <c r="RM117" s="93"/>
      <c r="RN117" s="93"/>
      <c r="RO117" s="93"/>
      <c r="RP117" s="93"/>
      <c r="RQ117" s="93"/>
      <c r="RR117" s="93"/>
      <c r="RS117" s="93"/>
      <c r="RT117" s="93"/>
      <c r="RU117" s="93"/>
      <c r="RV117" s="93"/>
      <c r="RW117" s="93"/>
      <c r="RX117" s="93"/>
      <c r="RY117" s="93"/>
      <c r="RZ117" s="93"/>
      <c r="SA117" s="93"/>
      <c r="SB117" s="93"/>
      <c r="SC117" s="93"/>
      <c r="SD117" s="93"/>
      <c r="SE117" s="93"/>
      <c r="SF117" s="93"/>
      <c r="SG117" s="93"/>
      <c r="SH117" s="93"/>
      <c r="SI117" s="93"/>
      <c r="SJ117" s="93"/>
      <c r="SK117" s="93"/>
      <c r="SL117" s="93"/>
      <c r="SM117" s="93"/>
      <c r="SN117" s="93"/>
      <c r="SO117" s="93"/>
      <c r="SP117" s="93"/>
      <c r="SQ117" s="93"/>
      <c r="SR117" s="93"/>
      <c r="SS117" s="93"/>
      <c r="ST117" s="93"/>
      <c r="SU117" s="93"/>
      <c r="SV117" s="93"/>
      <c r="SW117" s="93"/>
      <c r="SX117" s="93"/>
      <c r="SY117" s="93"/>
      <c r="SZ117" s="93"/>
      <c r="TA117" s="93"/>
      <c r="TB117" s="93"/>
      <c r="TC117" s="93"/>
      <c r="TD117" s="93"/>
      <c r="TE117" s="93"/>
      <c r="TF117" s="93"/>
      <c r="TG117" s="93"/>
      <c r="TH117" s="93"/>
      <c r="TI117" s="93"/>
      <c r="TJ117" s="93"/>
      <c r="TK117" s="93"/>
      <c r="TL117" s="93"/>
      <c r="TM117" s="93"/>
      <c r="TN117" s="93"/>
      <c r="TO117" s="93"/>
      <c r="TP117" s="93"/>
      <c r="TQ117" s="93"/>
      <c r="TR117" s="93"/>
      <c r="TS117" s="93"/>
      <c r="TT117" s="93"/>
      <c r="TU117" s="93"/>
      <c r="TV117" s="93"/>
      <c r="TW117" s="93"/>
      <c r="TX117" s="93"/>
      <c r="TY117" s="93"/>
      <c r="TZ117" s="93"/>
      <c r="UA117" s="93"/>
      <c r="UB117" s="93"/>
      <c r="UC117" s="93"/>
      <c r="UD117" s="93"/>
      <c r="UE117" s="93"/>
      <c r="UF117" s="93"/>
      <c r="UG117" s="93"/>
      <c r="UH117" s="93"/>
      <c r="UI117" s="93"/>
      <c r="UJ117" s="93"/>
      <c r="UK117" s="93"/>
      <c r="UL117" s="93"/>
      <c r="UM117" s="93"/>
      <c r="UN117" s="93"/>
      <c r="UO117" s="93"/>
      <c r="UP117" s="93"/>
      <c r="UQ117" s="93"/>
      <c r="UR117" s="93"/>
      <c r="US117" s="93"/>
      <c r="UT117" s="93"/>
      <c r="UU117" s="93"/>
      <c r="UV117" s="93"/>
      <c r="UW117" s="93"/>
      <c r="UX117" s="93"/>
      <c r="UY117" s="93"/>
      <c r="UZ117" s="93"/>
      <c r="VA117" s="93"/>
      <c r="VB117" s="93"/>
      <c r="VC117" s="93"/>
      <c r="VD117" s="93"/>
      <c r="VE117" s="93"/>
      <c r="VF117" s="93"/>
      <c r="VG117" s="93"/>
      <c r="VH117" s="93"/>
      <c r="VI117" s="93"/>
      <c r="VJ117" s="93"/>
      <c r="VK117" s="93"/>
      <c r="VL117" s="93"/>
      <c r="VM117" s="93"/>
      <c r="VN117" s="93"/>
      <c r="VO117" s="93"/>
      <c r="VP117" s="93"/>
      <c r="VQ117" s="93"/>
      <c r="VR117" s="93"/>
      <c r="VS117" s="93"/>
      <c r="VT117" s="93"/>
      <c r="VU117" s="93"/>
      <c r="VV117" s="93"/>
      <c r="VW117" s="93"/>
      <c r="VX117" s="93"/>
      <c r="VY117" s="93"/>
      <c r="VZ117" s="93"/>
      <c r="WA117" s="93"/>
      <c r="WB117" s="93"/>
      <c r="WC117" s="93"/>
      <c r="WD117" s="93"/>
      <c r="WE117" s="93"/>
      <c r="WF117" s="93"/>
      <c r="WG117" s="93"/>
      <c r="WH117" s="93"/>
      <c r="WI117" s="93"/>
      <c r="WJ117" s="93"/>
      <c r="WK117" s="93"/>
      <c r="WL117" s="93"/>
      <c r="WM117" s="93"/>
      <c r="WN117" s="93"/>
      <c r="WO117" s="93"/>
      <c r="WP117" s="93"/>
      <c r="WQ117" s="93"/>
      <c r="WR117" s="93"/>
      <c r="WS117" s="93"/>
      <c r="WT117" s="93"/>
      <c r="WU117" s="93"/>
      <c r="WV117" s="93"/>
      <c r="WW117" s="93"/>
      <c r="WX117" s="93"/>
      <c r="WY117" s="93"/>
      <c r="WZ117" s="93"/>
      <c r="XA117" s="93"/>
      <c r="XB117" s="93"/>
      <c r="XC117" s="93"/>
      <c r="XD117" s="93"/>
      <c r="XE117" s="93"/>
      <c r="XF117" s="93"/>
      <c r="XG117" s="93"/>
      <c r="XH117" s="93"/>
      <c r="XI117" s="93"/>
      <c r="XJ117" s="93"/>
      <c r="XK117" s="93"/>
      <c r="XL117" s="93"/>
      <c r="XM117" s="93"/>
      <c r="XN117" s="93"/>
      <c r="XO117" s="93"/>
      <c r="XP117" s="93"/>
      <c r="XQ117" s="93"/>
      <c r="XR117" s="93"/>
      <c r="XS117" s="93"/>
      <c r="XT117" s="93"/>
      <c r="XU117" s="93"/>
      <c r="XV117" s="93"/>
      <c r="XW117" s="93"/>
      <c r="XX117" s="93"/>
      <c r="XY117" s="93"/>
      <c r="XZ117" s="93"/>
      <c r="YA117" s="93"/>
      <c r="YB117" s="93"/>
      <c r="YC117" s="93"/>
      <c r="YD117" s="93"/>
      <c r="YE117" s="93"/>
      <c r="YF117" s="93"/>
      <c r="YG117" s="93"/>
      <c r="YH117" s="93"/>
      <c r="YI117" s="93"/>
      <c r="YJ117" s="93"/>
      <c r="YK117" s="93"/>
      <c r="YL117" s="93"/>
      <c r="YM117" s="93"/>
      <c r="YN117" s="93"/>
      <c r="YO117" s="93"/>
      <c r="YP117" s="93"/>
      <c r="YQ117" s="93"/>
      <c r="YR117" s="93"/>
      <c r="YS117" s="93"/>
      <c r="YT117" s="93"/>
      <c r="YU117" s="93"/>
      <c r="YV117" s="93"/>
      <c r="YW117" s="93"/>
      <c r="YX117" s="93"/>
      <c r="YY117" s="93"/>
      <c r="YZ117" s="93"/>
      <c r="ZA117" s="93"/>
      <c r="ZB117" s="93"/>
      <c r="ZC117" s="93"/>
      <c r="ZD117" s="93"/>
      <c r="ZE117" s="93"/>
      <c r="ZF117" s="93"/>
      <c r="ZG117" s="93"/>
      <c r="ZH117" s="93"/>
      <c r="ZI117" s="93"/>
      <c r="ZJ117" s="93"/>
      <c r="ZK117" s="93"/>
      <c r="ZL117" s="93"/>
      <c r="ZM117" s="93"/>
      <c r="ZN117" s="93"/>
      <c r="ZO117" s="93"/>
      <c r="ZP117" s="93"/>
      <c r="ZQ117" s="93"/>
      <c r="ZR117" s="93"/>
      <c r="ZS117" s="93"/>
      <c r="ZT117" s="93"/>
      <c r="ZU117" s="93"/>
      <c r="ZV117" s="93"/>
      <c r="ZW117" s="93"/>
      <c r="ZX117" s="93"/>
      <c r="ZY117" s="93"/>
      <c r="ZZ117" s="93"/>
    </row>
    <row r="118" spans="1:702" s="126" customFormat="1" ht="15.95" customHeight="1" x14ac:dyDescent="0.25">
      <c r="A118" s="122">
        <v>75675</v>
      </c>
      <c r="B118" s="122" t="s">
        <v>399</v>
      </c>
      <c r="C118" s="123" t="s">
        <v>354</v>
      </c>
      <c r="D118" s="122">
        <v>7</v>
      </c>
      <c r="E118" s="122">
        <v>3</v>
      </c>
      <c r="F118" s="122" t="s">
        <v>341</v>
      </c>
      <c r="G118" s="122">
        <v>912</v>
      </c>
      <c r="H118" s="122">
        <v>11461</v>
      </c>
      <c r="I118" s="122" t="s">
        <v>400</v>
      </c>
      <c r="J118" s="122">
        <v>32</v>
      </c>
      <c r="K118" s="122" t="s">
        <v>25</v>
      </c>
      <c r="L118" s="124">
        <v>30000</v>
      </c>
      <c r="M118" s="124">
        <v>24000</v>
      </c>
      <c r="N118" s="124">
        <v>0</v>
      </c>
      <c r="O118" s="124">
        <v>24000</v>
      </c>
      <c r="P118" s="124">
        <v>12983.01</v>
      </c>
      <c r="Q118" s="124">
        <v>-11016.99</v>
      </c>
      <c r="R118" s="125">
        <v>0.54</v>
      </c>
      <c r="S118" s="124">
        <v>0</v>
      </c>
      <c r="T118" s="124">
        <v>0</v>
      </c>
      <c r="U118" s="125">
        <v>0</v>
      </c>
      <c r="V118" s="124">
        <v>0</v>
      </c>
      <c r="W118" s="124">
        <v>0</v>
      </c>
      <c r="X118" s="125">
        <v>0</v>
      </c>
      <c r="Y118" s="124">
        <v>0</v>
      </c>
      <c r="Z118" s="124">
        <v>0</v>
      </c>
      <c r="AA118" s="125">
        <v>0</v>
      </c>
      <c r="AB118" s="124">
        <v>0</v>
      </c>
      <c r="AC118" s="124">
        <v>0</v>
      </c>
      <c r="AD118" s="125">
        <v>0</v>
      </c>
      <c r="AE118" s="124">
        <v>0</v>
      </c>
      <c r="AF118" s="124">
        <v>0</v>
      </c>
      <c r="AG118" s="125">
        <v>0</v>
      </c>
      <c r="AH118" s="124">
        <v>0</v>
      </c>
      <c r="AI118" s="124">
        <v>0</v>
      </c>
      <c r="AJ118" s="125">
        <v>0</v>
      </c>
      <c r="AK118" s="124">
        <v>0</v>
      </c>
      <c r="AL118" s="124">
        <v>0</v>
      </c>
      <c r="AM118" s="125">
        <v>0</v>
      </c>
      <c r="AN118" s="124">
        <v>0</v>
      </c>
      <c r="AO118" s="124">
        <v>0</v>
      </c>
      <c r="AP118" s="125">
        <v>0</v>
      </c>
      <c r="AQ118" s="124">
        <v>0</v>
      </c>
      <c r="AR118" s="124">
        <v>0</v>
      </c>
      <c r="AS118" s="125">
        <v>0</v>
      </c>
      <c r="AT118" s="124">
        <v>0</v>
      </c>
      <c r="AU118" s="124">
        <v>0</v>
      </c>
      <c r="AV118" s="125">
        <v>0</v>
      </c>
      <c r="AW118" s="124">
        <v>0</v>
      </c>
      <c r="AX118" s="124">
        <v>0</v>
      </c>
      <c r="AY118" s="125">
        <v>0</v>
      </c>
      <c r="AZ118" s="124">
        <v>0</v>
      </c>
      <c r="BA118" s="124">
        <v>0</v>
      </c>
      <c r="BB118" s="125">
        <v>0</v>
      </c>
      <c r="BC118" s="124">
        <v>0</v>
      </c>
      <c r="BD118" s="124">
        <v>0</v>
      </c>
      <c r="BE118" s="125">
        <v>0</v>
      </c>
      <c r="BF118" s="124">
        <v>24000</v>
      </c>
      <c r="BG118" s="124">
        <v>12983.01</v>
      </c>
      <c r="BH118" s="125">
        <v>0.54</v>
      </c>
      <c r="BI118" s="124">
        <v>0</v>
      </c>
      <c r="BJ118" s="124">
        <v>0</v>
      </c>
      <c r="BK118" s="125">
        <v>0</v>
      </c>
      <c r="BL118" s="124">
        <v>0</v>
      </c>
      <c r="BM118" s="124">
        <v>0</v>
      </c>
      <c r="BN118" s="125">
        <v>0</v>
      </c>
      <c r="BO118" s="124">
        <v>0</v>
      </c>
      <c r="BP118" s="124">
        <v>0</v>
      </c>
      <c r="BQ118" s="125">
        <v>0</v>
      </c>
      <c r="BR118" s="124">
        <v>0</v>
      </c>
      <c r="BS118" s="124">
        <v>0</v>
      </c>
      <c r="BT118" s="125">
        <v>0</v>
      </c>
      <c r="BU118" s="124">
        <v>0</v>
      </c>
      <c r="BV118" s="124">
        <v>0</v>
      </c>
      <c r="BW118" s="125">
        <v>0</v>
      </c>
      <c r="BX118" s="124">
        <v>0</v>
      </c>
      <c r="BY118" s="124">
        <v>0</v>
      </c>
      <c r="BZ118" s="125">
        <v>0</v>
      </c>
      <c r="CA118" s="124">
        <v>0</v>
      </c>
      <c r="CB118" s="124">
        <v>0</v>
      </c>
      <c r="CC118" s="125">
        <v>0</v>
      </c>
      <c r="CD118" s="124">
        <v>0</v>
      </c>
      <c r="CE118" s="124">
        <v>0</v>
      </c>
      <c r="CF118" s="125">
        <v>0</v>
      </c>
      <c r="CG118" s="124">
        <v>0</v>
      </c>
      <c r="CH118" s="124">
        <v>0</v>
      </c>
      <c r="CI118" s="125">
        <v>0</v>
      </c>
      <c r="CJ118" s="124">
        <v>0</v>
      </c>
      <c r="CK118" s="124">
        <v>0</v>
      </c>
      <c r="CL118" s="125">
        <v>0</v>
      </c>
      <c r="CM118" s="124">
        <v>0</v>
      </c>
      <c r="CN118" s="124">
        <v>0</v>
      </c>
      <c r="CO118" s="125">
        <v>0</v>
      </c>
      <c r="CP118" s="124"/>
      <c r="CQ118" s="124"/>
      <c r="CR118" s="124"/>
      <c r="CS118" s="124"/>
      <c r="CT118" s="124"/>
      <c r="CU118" s="124"/>
      <c r="CV118" s="124"/>
      <c r="CW118" s="124"/>
      <c r="CX118" s="124"/>
      <c r="CY118" s="124"/>
      <c r="CZ118" s="124"/>
      <c r="DA118" s="124"/>
      <c r="DB118" s="124"/>
      <c r="DC118" s="124"/>
      <c r="DD118" s="124"/>
      <c r="DE118" s="124"/>
      <c r="DF118" s="124"/>
      <c r="DG118" s="124"/>
      <c r="DH118" s="124"/>
      <c r="DI118" s="124"/>
      <c r="DJ118" s="124"/>
      <c r="DK118" s="124"/>
      <c r="DL118" s="124"/>
      <c r="DM118" s="124"/>
      <c r="DN118" s="124"/>
      <c r="DO118" s="124"/>
      <c r="DP118" s="124"/>
      <c r="DQ118" s="124"/>
      <c r="DR118" s="124"/>
      <c r="DS118" s="124"/>
      <c r="DT118" s="124"/>
      <c r="DU118" s="124"/>
      <c r="DV118" s="124"/>
      <c r="DW118" s="124"/>
      <c r="DX118" s="124"/>
      <c r="DY118" s="124"/>
      <c r="DZ118" s="124"/>
      <c r="EA118" s="124"/>
      <c r="EB118" s="124"/>
      <c r="EC118" s="124"/>
      <c r="ED118" s="124"/>
      <c r="EE118" s="124"/>
      <c r="EF118" s="124"/>
      <c r="EG118" s="124"/>
      <c r="EH118" s="124"/>
      <c r="EI118" s="124"/>
      <c r="EJ118" s="124"/>
      <c r="EK118" s="124"/>
      <c r="EL118" s="124"/>
      <c r="EM118" s="124"/>
      <c r="EN118" s="124"/>
      <c r="EO118" s="124"/>
      <c r="EP118" s="124"/>
      <c r="EQ118" s="124"/>
      <c r="ER118" s="124"/>
      <c r="ES118" s="124"/>
      <c r="ET118" s="124"/>
      <c r="EU118" s="124"/>
      <c r="EV118" s="124"/>
      <c r="EW118" s="124"/>
      <c r="EX118" s="124"/>
      <c r="EY118" s="124"/>
      <c r="EZ118" s="124"/>
      <c r="FA118" s="124"/>
      <c r="FB118" s="124"/>
      <c r="FC118" s="124"/>
      <c r="FD118" s="124"/>
      <c r="FE118" s="124"/>
      <c r="FF118" s="124"/>
      <c r="FG118" s="124"/>
      <c r="FH118" s="124"/>
      <c r="FI118" s="124"/>
      <c r="FJ118" s="124"/>
      <c r="FK118" s="124"/>
      <c r="FL118" s="124"/>
      <c r="FM118" s="124"/>
      <c r="FN118" s="124"/>
      <c r="FO118" s="124"/>
      <c r="FP118" s="124"/>
      <c r="FQ118" s="124"/>
      <c r="FR118" s="124"/>
      <c r="FS118" s="124"/>
      <c r="FT118" s="124"/>
      <c r="FU118" s="124"/>
      <c r="FV118" s="124"/>
      <c r="FW118" s="124"/>
      <c r="FX118" s="124"/>
      <c r="FY118" s="124"/>
      <c r="FZ118" s="124"/>
      <c r="GA118" s="124"/>
      <c r="GB118" s="124"/>
      <c r="GC118" s="124"/>
      <c r="GD118" s="124"/>
      <c r="GE118" s="124"/>
      <c r="GF118" s="124"/>
      <c r="GG118" s="124"/>
      <c r="GH118" s="124"/>
      <c r="GI118" s="124"/>
      <c r="GJ118" s="124"/>
      <c r="GK118" s="124"/>
      <c r="GL118" s="124"/>
      <c r="GM118" s="124"/>
      <c r="GN118" s="124"/>
      <c r="GO118" s="124"/>
      <c r="GP118" s="124"/>
      <c r="GQ118" s="124"/>
      <c r="GR118" s="124"/>
      <c r="GS118" s="124"/>
      <c r="GT118" s="124"/>
      <c r="GU118" s="124"/>
      <c r="GV118" s="124"/>
      <c r="GW118" s="124"/>
      <c r="GX118" s="124"/>
      <c r="GY118" s="124"/>
      <c r="GZ118" s="124"/>
      <c r="HA118" s="124"/>
      <c r="HB118" s="124"/>
      <c r="HC118" s="124"/>
      <c r="HD118" s="124"/>
      <c r="HE118" s="124"/>
      <c r="HF118" s="124"/>
      <c r="HG118" s="124"/>
      <c r="HH118" s="124"/>
      <c r="HI118" s="124"/>
      <c r="HJ118" s="124"/>
      <c r="HK118" s="124"/>
      <c r="HL118" s="124"/>
      <c r="HM118" s="124"/>
      <c r="HN118" s="124"/>
      <c r="HO118" s="124"/>
      <c r="HP118" s="124"/>
      <c r="HQ118" s="124"/>
      <c r="HR118" s="124"/>
      <c r="HS118" s="124"/>
      <c r="HT118" s="124"/>
      <c r="HU118" s="124"/>
      <c r="HV118" s="124"/>
      <c r="HW118" s="124"/>
      <c r="HX118" s="124"/>
      <c r="HY118" s="124"/>
      <c r="HZ118" s="124"/>
      <c r="IA118" s="124"/>
      <c r="IB118" s="124"/>
      <c r="IC118" s="124"/>
      <c r="ID118" s="124"/>
      <c r="IE118" s="124"/>
      <c r="IF118" s="124"/>
      <c r="IG118" s="124"/>
      <c r="IH118" s="124"/>
      <c r="II118" s="124"/>
      <c r="IJ118" s="124"/>
      <c r="IK118" s="124"/>
      <c r="IL118" s="124"/>
      <c r="IM118" s="124"/>
      <c r="IN118" s="124"/>
      <c r="IO118" s="124"/>
      <c r="IP118" s="124"/>
      <c r="IQ118" s="124"/>
      <c r="IR118" s="124"/>
      <c r="IS118" s="124"/>
      <c r="IT118" s="124"/>
      <c r="IU118" s="124"/>
      <c r="IV118" s="124"/>
      <c r="IW118" s="124"/>
      <c r="IX118" s="124"/>
      <c r="IY118" s="124"/>
      <c r="IZ118" s="124"/>
      <c r="JA118" s="124"/>
      <c r="JB118" s="124"/>
      <c r="JC118" s="124"/>
      <c r="JD118" s="124"/>
      <c r="JE118" s="124"/>
      <c r="JF118" s="124"/>
      <c r="JG118" s="124"/>
      <c r="JH118" s="124"/>
      <c r="JI118" s="124"/>
      <c r="JJ118" s="124"/>
      <c r="JK118" s="124"/>
      <c r="JL118" s="124"/>
      <c r="JM118" s="124"/>
      <c r="JN118" s="124"/>
      <c r="JO118" s="124"/>
      <c r="JP118" s="124"/>
      <c r="JQ118" s="124"/>
      <c r="JR118" s="124"/>
      <c r="JS118" s="124"/>
      <c r="JT118" s="124"/>
      <c r="JU118" s="124"/>
      <c r="JV118" s="124"/>
      <c r="JW118" s="124"/>
      <c r="JX118" s="124"/>
      <c r="JY118" s="124"/>
      <c r="JZ118" s="124"/>
      <c r="KA118" s="124"/>
      <c r="KB118" s="124"/>
      <c r="KC118" s="124"/>
      <c r="KD118" s="124"/>
      <c r="KE118" s="124"/>
      <c r="KF118" s="124"/>
      <c r="KG118" s="124"/>
      <c r="KH118" s="124"/>
      <c r="KI118" s="124"/>
      <c r="KJ118" s="124"/>
      <c r="KK118" s="124"/>
      <c r="KL118" s="124"/>
      <c r="KM118" s="124"/>
      <c r="KN118" s="124"/>
      <c r="KO118" s="124"/>
      <c r="KP118" s="124"/>
      <c r="KQ118" s="124"/>
      <c r="KR118" s="124"/>
      <c r="KS118" s="124"/>
      <c r="KT118" s="124"/>
      <c r="KU118" s="124"/>
      <c r="KV118" s="124"/>
      <c r="KW118" s="124"/>
      <c r="KX118" s="124"/>
      <c r="KY118" s="124"/>
      <c r="KZ118" s="124"/>
      <c r="LA118" s="124"/>
      <c r="LB118" s="124"/>
      <c r="LC118" s="124"/>
      <c r="LD118" s="124"/>
      <c r="LE118" s="124"/>
      <c r="LF118" s="124"/>
      <c r="LG118" s="124"/>
      <c r="LH118" s="124"/>
      <c r="LI118" s="124"/>
      <c r="LJ118" s="124"/>
      <c r="LK118" s="124"/>
      <c r="LL118" s="124"/>
      <c r="LM118" s="124"/>
      <c r="LN118" s="124"/>
      <c r="LO118" s="124"/>
      <c r="LP118" s="124"/>
      <c r="LQ118" s="124"/>
      <c r="LR118" s="124"/>
      <c r="LS118" s="124"/>
      <c r="LT118" s="124"/>
      <c r="LU118" s="124"/>
      <c r="LV118" s="124"/>
      <c r="LW118" s="124"/>
      <c r="LX118" s="124"/>
      <c r="LY118" s="124"/>
      <c r="LZ118" s="124"/>
      <c r="MA118" s="124"/>
      <c r="MB118" s="124"/>
      <c r="MC118" s="124"/>
      <c r="MD118" s="124"/>
      <c r="ME118" s="124"/>
      <c r="MF118" s="124"/>
      <c r="MG118" s="124"/>
      <c r="MH118" s="124"/>
      <c r="MI118" s="124"/>
      <c r="MJ118" s="124"/>
      <c r="MK118" s="124"/>
      <c r="ML118" s="124"/>
      <c r="MM118" s="124"/>
      <c r="MN118" s="124"/>
      <c r="MO118" s="124"/>
      <c r="MP118" s="124"/>
      <c r="MQ118" s="124"/>
      <c r="MR118" s="124"/>
      <c r="MS118" s="124"/>
      <c r="MT118" s="124"/>
      <c r="MU118" s="124"/>
      <c r="MV118" s="124"/>
      <c r="MW118" s="124"/>
      <c r="MX118" s="124"/>
      <c r="MY118" s="124"/>
      <c r="MZ118" s="124"/>
      <c r="NA118" s="124"/>
      <c r="NB118" s="124"/>
      <c r="NC118" s="124"/>
      <c r="ND118" s="124"/>
      <c r="NE118" s="124"/>
      <c r="NF118" s="124"/>
      <c r="NG118" s="124"/>
      <c r="NH118" s="124"/>
      <c r="NI118" s="124"/>
      <c r="NJ118" s="124"/>
      <c r="NK118" s="124"/>
      <c r="NL118" s="124"/>
      <c r="NM118" s="124"/>
      <c r="NN118" s="124"/>
      <c r="NO118" s="124"/>
      <c r="NP118" s="124"/>
      <c r="NQ118" s="124"/>
      <c r="NR118" s="124"/>
      <c r="NS118" s="124"/>
      <c r="NT118" s="124"/>
      <c r="NU118" s="124"/>
      <c r="NV118" s="124"/>
      <c r="NW118" s="124"/>
      <c r="NX118" s="124"/>
      <c r="NY118" s="124"/>
      <c r="NZ118" s="124"/>
      <c r="OA118" s="124"/>
      <c r="OB118" s="124"/>
      <c r="OC118" s="124"/>
      <c r="OD118" s="124"/>
      <c r="OE118" s="124"/>
      <c r="OF118" s="124"/>
      <c r="OG118" s="124"/>
      <c r="OH118" s="124"/>
      <c r="OI118" s="124"/>
      <c r="OJ118" s="124"/>
      <c r="OK118" s="124"/>
      <c r="OL118" s="124"/>
      <c r="OM118" s="124"/>
      <c r="ON118" s="124"/>
      <c r="OO118" s="124"/>
      <c r="OP118" s="124"/>
      <c r="OQ118" s="124"/>
      <c r="OR118" s="124"/>
      <c r="OS118" s="124"/>
      <c r="OT118" s="124"/>
      <c r="OU118" s="124"/>
      <c r="OV118" s="124"/>
      <c r="OW118" s="124"/>
      <c r="OX118" s="124"/>
      <c r="OY118" s="124"/>
      <c r="OZ118" s="124"/>
      <c r="PA118" s="124"/>
      <c r="PB118" s="124"/>
      <c r="PC118" s="124"/>
      <c r="PD118" s="124"/>
      <c r="PE118" s="124"/>
      <c r="PF118" s="124"/>
      <c r="PG118" s="124"/>
      <c r="PH118" s="124"/>
      <c r="PI118" s="124"/>
      <c r="PJ118" s="124"/>
      <c r="PK118" s="124"/>
      <c r="PL118" s="124"/>
      <c r="PM118" s="124"/>
      <c r="PN118" s="124"/>
      <c r="PO118" s="124"/>
      <c r="PP118" s="124"/>
      <c r="PQ118" s="124"/>
      <c r="PR118" s="124"/>
      <c r="PS118" s="124"/>
      <c r="PT118" s="124"/>
      <c r="PU118" s="124"/>
      <c r="PV118" s="124"/>
      <c r="PW118" s="124"/>
      <c r="PX118" s="124"/>
      <c r="PY118" s="124"/>
      <c r="PZ118" s="124"/>
      <c r="QA118" s="124"/>
      <c r="QB118" s="124"/>
      <c r="QC118" s="124"/>
      <c r="QD118" s="124"/>
      <c r="QE118" s="124"/>
      <c r="QF118" s="124"/>
      <c r="QG118" s="124"/>
      <c r="QH118" s="124"/>
      <c r="QI118" s="124"/>
      <c r="QJ118" s="124"/>
      <c r="QK118" s="124"/>
      <c r="QL118" s="124"/>
      <c r="QM118" s="124"/>
      <c r="QN118" s="124"/>
      <c r="QO118" s="124"/>
      <c r="QP118" s="124"/>
      <c r="QQ118" s="124"/>
      <c r="QR118" s="124"/>
      <c r="QS118" s="124"/>
      <c r="QT118" s="124"/>
      <c r="QU118" s="124"/>
      <c r="QV118" s="124"/>
      <c r="QW118" s="124"/>
      <c r="QX118" s="124"/>
      <c r="QY118" s="124"/>
      <c r="QZ118" s="124"/>
      <c r="RA118" s="124"/>
      <c r="RB118" s="124"/>
      <c r="RC118" s="124"/>
      <c r="RD118" s="124"/>
      <c r="RE118" s="124"/>
      <c r="RF118" s="124"/>
      <c r="RG118" s="124"/>
      <c r="RH118" s="124"/>
      <c r="RI118" s="124"/>
      <c r="RJ118" s="124"/>
      <c r="RK118" s="124"/>
      <c r="RL118" s="124"/>
      <c r="RM118" s="124"/>
      <c r="RN118" s="124"/>
      <c r="RO118" s="124"/>
      <c r="RP118" s="124"/>
      <c r="RQ118" s="124"/>
      <c r="RR118" s="124"/>
      <c r="RS118" s="124"/>
      <c r="RT118" s="124"/>
      <c r="RU118" s="124"/>
      <c r="RV118" s="124"/>
      <c r="RW118" s="124"/>
      <c r="RX118" s="124"/>
      <c r="RY118" s="124"/>
      <c r="RZ118" s="124"/>
      <c r="SA118" s="124"/>
      <c r="SB118" s="124"/>
      <c r="SC118" s="124"/>
      <c r="SD118" s="124"/>
      <c r="SE118" s="124"/>
      <c r="SF118" s="124"/>
      <c r="SG118" s="124"/>
      <c r="SH118" s="124"/>
      <c r="SI118" s="124"/>
      <c r="SJ118" s="124"/>
      <c r="SK118" s="124"/>
      <c r="SL118" s="124"/>
      <c r="SM118" s="124"/>
      <c r="SN118" s="124"/>
      <c r="SO118" s="124"/>
      <c r="SP118" s="124"/>
      <c r="SQ118" s="124"/>
      <c r="SR118" s="124"/>
      <c r="SS118" s="124"/>
      <c r="ST118" s="124"/>
      <c r="SU118" s="124"/>
      <c r="SV118" s="124"/>
      <c r="SW118" s="124"/>
      <c r="SX118" s="124"/>
      <c r="SY118" s="124"/>
      <c r="SZ118" s="124"/>
      <c r="TA118" s="124"/>
      <c r="TB118" s="124"/>
      <c r="TC118" s="124"/>
      <c r="TD118" s="124"/>
      <c r="TE118" s="124"/>
      <c r="TF118" s="124"/>
      <c r="TG118" s="124"/>
      <c r="TH118" s="124"/>
      <c r="TI118" s="124"/>
      <c r="TJ118" s="124"/>
      <c r="TK118" s="124"/>
      <c r="TL118" s="124"/>
      <c r="TM118" s="124"/>
      <c r="TN118" s="124"/>
      <c r="TO118" s="124"/>
      <c r="TP118" s="124"/>
      <c r="TQ118" s="124"/>
      <c r="TR118" s="124"/>
      <c r="TS118" s="124"/>
      <c r="TT118" s="124"/>
      <c r="TU118" s="124"/>
      <c r="TV118" s="124"/>
      <c r="TW118" s="124"/>
      <c r="TX118" s="124"/>
      <c r="TY118" s="124"/>
      <c r="TZ118" s="124"/>
      <c r="UA118" s="124"/>
      <c r="UB118" s="124"/>
      <c r="UC118" s="124"/>
      <c r="UD118" s="124"/>
      <c r="UE118" s="124"/>
      <c r="UF118" s="124"/>
      <c r="UG118" s="124"/>
      <c r="UH118" s="124"/>
      <c r="UI118" s="124"/>
      <c r="UJ118" s="124"/>
      <c r="UK118" s="124"/>
      <c r="UL118" s="124"/>
      <c r="UM118" s="124"/>
      <c r="UN118" s="124"/>
      <c r="UO118" s="124"/>
      <c r="UP118" s="124"/>
      <c r="UQ118" s="124"/>
      <c r="UR118" s="124"/>
      <c r="US118" s="124"/>
      <c r="UT118" s="124"/>
      <c r="UU118" s="124"/>
      <c r="UV118" s="124"/>
      <c r="UW118" s="124"/>
      <c r="UX118" s="124"/>
      <c r="UY118" s="124"/>
      <c r="UZ118" s="124"/>
      <c r="VA118" s="124"/>
      <c r="VB118" s="124"/>
      <c r="VC118" s="124"/>
      <c r="VD118" s="124"/>
      <c r="VE118" s="124"/>
      <c r="VF118" s="124"/>
      <c r="VG118" s="124"/>
      <c r="VH118" s="124"/>
      <c r="VI118" s="124"/>
      <c r="VJ118" s="124"/>
      <c r="VK118" s="124"/>
      <c r="VL118" s="124"/>
      <c r="VM118" s="124"/>
      <c r="VN118" s="124"/>
      <c r="VO118" s="124"/>
      <c r="VP118" s="124"/>
      <c r="VQ118" s="124"/>
      <c r="VR118" s="124"/>
      <c r="VS118" s="124"/>
      <c r="VT118" s="124"/>
      <c r="VU118" s="124"/>
      <c r="VV118" s="124"/>
      <c r="VW118" s="124"/>
      <c r="VX118" s="124"/>
      <c r="VY118" s="124"/>
      <c r="VZ118" s="124"/>
      <c r="WA118" s="124"/>
      <c r="WB118" s="124"/>
      <c r="WC118" s="124"/>
      <c r="WD118" s="124"/>
      <c r="WE118" s="124"/>
      <c r="WF118" s="124"/>
      <c r="WG118" s="124"/>
      <c r="WH118" s="124"/>
      <c r="WI118" s="124"/>
      <c r="WJ118" s="124"/>
      <c r="WK118" s="124"/>
      <c r="WL118" s="124"/>
      <c r="WM118" s="124"/>
      <c r="WN118" s="124"/>
      <c r="WO118" s="124"/>
      <c r="WP118" s="124"/>
      <c r="WQ118" s="124"/>
      <c r="WR118" s="124"/>
      <c r="WS118" s="124"/>
      <c r="WT118" s="124"/>
      <c r="WU118" s="124"/>
      <c r="WV118" s="124"/>
      <c r="WW118" s="124"/>
      <c r="WX118" s="124"/>
      <c r="WY118" s="124"/>
      <c r="WZ118" s="124"/>
      <c r="XA118" s="124"/>
      <c r="XB118" s="124"/>
      <c r="XC118" s="124"/>
      <c r="XD118" s="124"/>
      <c r="XE118" s="124"/>
      <c r="XF118" s="124"/>
      <c r="XG118" s="124"/>
      <c r="XH118" s="124"/>
      <c r="XI118" s="124"/>
      <c r="XJ118" s="124"/>
      <c r="XK118" s="124"/>
      <c r="XL118" s="124"/>
      <c r="XM118" s="124"/>
      <c r="XN118" s="124"/>
      <c r="XO118" s="124"/>
      <c r="XP118" s="124"/>
      <c r="XQ118" s="124"/>
      <c r="XR118" s="124"/>
      <c r="XS118" s="124"/>
      <c r="XT118" s="124"/>
      <c r="XU118" s="124"/>
      <c r="XV118" s="124"/>
      <c r="XW118" s="124"/>
      <c r="XX118" s="124"/>
      <c r="XY118" s="124"/>
      <c r="XZ118" s="124"/>
      <c r="YA118" s="124"/>
      <c r="YB118" s="124"/>
      <c r="YC118" s="124"/>
      <c r="YD118" s="124"/>
      <c r="YE118" s="124"/>
      <c r="YF118" s="124"/>
      <c r="YG118" s="124"/>
      <c r="YH118" s="124"/>
      <c r="YI118" s="124"/>
      <c r="YJ118" s="124"/>
      <c r="YK118" s="124"/>
      <c r="YL118" s="124"/>
      <c r="YM118" s="124"/>
      <c r="YN118" s="124"/>
      <c r="YO118" s="124"/>
      <c r="YP118" s="124"/>
      <c r="YQ118" s="124"/>
      <c r="YR118" s="124"/>
      <c r="YS118" s="124"/>
      <c r="YT118" s="124"/>
      <c r="YU118" s="124"/>
      <c r="YV118" s="124"/>
      <c r="YW118" s="124"/>
      <c r="YX118" s="124"/>
      <c r="YY118" s="124"/>
      <c r="YZ118" s="124"/>
      <c r="ZA118" s="124"/>
      <c r="ZB118" s="124"/>
      <c r="ZC118" s="124"/>
      <c r="ZD118" s="124"/>
      <c r="ZE118" s="124"/>
      <c r="ZF118" s="124"/>
      <c r="ZG118" s="124"/>
      <c r="ZH118" s="124"/>
      <c r="ZI118" s="124"/>
      <c r="ZJ118" s="124"/>
      <c r="ZK118" s="124"/>
      <c r="ZL118" s="124"/>
      <c r="ZM118" s="124"/>
      <c r="ZN118" s="124"/>
      <c r="ZO118" s="124"/>
      <c r="ZP118" s="124"/>
      <c r="ZQ118" s="124"/>
      <c r="ZR118" s="124"/>
      <c r="ZS118" s="124"/>
      <c r="ZT118" s="124"/>
      <c r="ZU118" s="124"/>
      <c r="ZV118" s="124"/>
      <c r="ZW118" s="124"/>
      <c r="ZX118" s="124"/>
      <c r="ZY118" s="124"/>
      <c r="ZZ118" s="124"/>
    </row>
    <row r="119" spans="1:702" ht="15.95" hidden="1" customHeight="1" x14ac:dyDescent="0.25">
      <c r="A119" s="92">
        <v>75680</v>
      </c>
      <c r="B119" s="92" t="s">
        <v>399</v>
      </c>
      <c r="C119" s="121" t="s">
        <v>354</v>
      </c>
      <c r="D119" s="92">
        <v>7</v>
      </c>
      <c r="E119" s="92">
        <v>3</v>
      </c>
      <c r="F119" s="92" t="s">
        <v>341</v>
      </c>
      <c r="G119" s="92">
        <v>912</v>
      </c>
      <c r="H119" s="92">
        <v>11461</v>
      </c>
      <c r="I119" s="92" t="s">
        <v>400</v>
      </c>
      <c r="J119" s="92">
        <v>322</v>
      </c>
      <c r="K119" s="92" t="s">
        <v>340</v>
      </c>
      <c r="L119" s="93">
        <v>30000</v>
      </c>
      <c r="M119" s="93">
        <v>24000</v>
      </c>
      <c r="N119" s="93">
        <v>0</v>
      </c>
      <c r="O119" s="93">
        <v>24000</v>
      </c>
      <c r="P119" s="93">
        <v>12983.01</v>
      </c>
      <c r="Q119" s="93">
        <v>-11016.99</v>
      </c>
      <c r="R119" s="94">
        <v>0.54</v>
      </c>
      <c r="S119" s="93">
        <v>0</v>
      </c>
      <c r="T119" s="93">
        <v>0</v>
      </c>
      <c r="U119" s="94">
        <v>0</v>
      </c>
      <c r="V119" s="93">
        <v>0</v>
      </c>
      <c r="W119" s="93">
        <v>0</v>
      </c>
      <c r="X119" s="94">
        <v>0</v>
      </c>
      <c r="Y119" s="93">
        <v>0</v>
      </c>
      <c r="Z119" s="93">
        <v>0</v>
      </c>
      <c r="AA119" s="94">
        <v>0</v>
      </c>
      <c r="AB119" s="93">
        <v>0</v>
      </c>
      <c r="AC119" s="93">
        <v>0</v>
      </c>
      <c r="AD119" s="94">
        <v>0</v>
      </c>
      <c r="AE119" s="93">
        <v>0</v>
      </c>
      <c r="AF119" s="93">
        <v>0</v>
      </c>
      <c r="AG119" s="94">
        <v>0</v>
      </c>
      <c r="AH119" s="93">
        <v>0</v>
      </c>
      <c r="AI119" s="93">
        <v>0</v>
      </c>
      <c r="AJ119" s="94">
        <v>0</v>
      </c>
      <c r="AK119" s="93">
        <v>0</v>
      </c>
      <c r="AL119" s="93">
        <v>0</v>
      </c>
      <c r="AM119" s="94">
        <v>0</v>
      </c>
      <c r="AN119" s="93">
        <v>0</v>
      </c>
      <c r="AO119" s="93">
        <v>0</v>
      </c>
      <c r="AP119" s="94">
        <v>0</v>
      </c>
      <c r="AQ119" s="93">
        <v>0</v>
      </c>
      <c r="AR119" s="93">
        <v>0</v>
      </c>
      <c r="AS119" s="94">
        <v>0</v>
      </c>
      <c r="AT119" s="93">
        <v>0</v>
      </c>
      <c r="AU119" s="93">
        <v>0</v>
      </c>
      <c r="AV119" s="94">
        <v>0</v>
      </c>
      <c r="AW119" s="93">
        <v>0</v>
      </c>
      <c r="AX119" s="93">
        <v>0</v>
      </c>
      <c r="AY119" s="94">
        <v>0</v>
      </c>
      <c r="AZ119" s="93">
        <v>0</v>
      </c>
      <c r="BA119" s="93">
        <v>0</v>
      </c>
      <c r="BB119" s="94">
        <v>0</v>
      </c>
      <c r="BC119" s="93">
        <v>0</v>
      </c>
      <c r="BD119" s="93">
        <v>0</v>
      </c>
      <c r="BE119" s="94">
        <v>0</v>
      </c>
      <c r="BF119" s="93">
        <v>24000</v>
      </c>
      <c r="BG119" s="93">
        <v>12983.01</v>
      </c>
      <c r="BH119" s="94">
        <v>0.54</v>
      </c>
      <c r="BI119" s="93">
        <v>0</v>
      </c>
      <c r="BJ119" s="93">
        <v>0</v>
      </c>
      <c r="BK119" s="94">
        <v>0</v>
      </c>
      <c r="BL119" s="93">
        <v>0</v>
      </c>
      <c r="BM119" s="93">
        <v>0</v>
      </c>
      <c r="BN119" s="94">
        <v>0</v>
      </c>
      <c r="BO119" s="93">
        <v>0</v>
      </c>
      <c r="BP119" s="93">
        <v>0</v>
      </c>
      <c r="BQ119" s="94">
        <v>0</v>
      </c>
      <c r="BR119" s="93">
        <v>0</v>
      </c>
      <c r="BS119" s="93">
        <v>0</v>
      </c>
      <c r="BT119" s="94">
        <v>0</v>
      </c>
      <c r="BU119" s="93">
        <v>0</v>
      </c>
      <c r="BV119" s="93">
        <v>0</v>
      </c>
      <c r="BW119" s="94">
        <v>0</v>
      </c>
      <c r="BX119" s="93">
        <v>0</v>
      </c>
      <c r="BY119" s="93">
        <v>0</v>
      </c>
      <c r="BZ119" s="94">
        <v>0</v>
      </c>
      <c r="CA119" s="93">
        <v>0</v>
      </c>
      <c r="CB119" s="93">
        <v>0</v>
      </c>
      <c r="CC119" s="94">
        <v>0</v>
      </c>
      <c r="CD119" s="93">
        <v>0</v>
      </c>
      <c r="CE119" s="93">
        <v>0</v>
      </c>
      <c r="CF119" s="94">
        <v>0</v>
      </c>
      <c r="CG119" s="93">
        <v>0</v>
      </c>
      <c r="CH119" s="93">
        <v>0</v>
      </c>
      <c r="CI119" s="94">
        <v>0</v>
      </c>
      <c r="CJ119" s="93">
        <v>0</v>
      </c>
      <c r="CK119" s="93">
        <v>0</v>
      </c>
      <c r="CL119" s="94">
        <v>0</v>
      </c>
      <c r="CM119" s="93">
        <v>0</v>
      </c>
      <c r="CN119" s="93">
        <v>0</v>
      </c>
      <c r="CO119" s="94">
        <v>0</v>
      </c>
      <c r="CP119" s="93"/>
      <c r="CQ119" s="93"/>
      <c r="CR119" s="93"/>
      <c r="CS119" s="93"/>
      <c r="CT119" s="93"/>
      <c r="CU119" s="93"/>
      <c r="CV119" s="93"/>
      <c r="CW119" s="93"/>
      <c r="CX119" s="93"/>
      <c r="CY119" s="93"/>
      <c r="CZ119" s="93"/>
      <c r="DA119" s="93"/>
      <c r="DB119" s="93"/>
      <c r="DC119" s="93"/>
      <c r="DD119" s="93"/>
      <c r="DE119" s="93"/>
      <c r="DF119" s="93"/>
      <c r="DG119" s="93"/>
      <c r="DH119" s="93"/>
      <c r="DI119" s="93"/>
      <c r="DJ119" s="93"/>
      <c r="DK119" s="93"/>
      <c r="DL119" s="93"/>
      <c r="DM119" s="93"/>
      <c r="DN119" s="93"/>
      <c r="DO119" s="93"/>
      <c r="DP119" s="93"/>
      <c r="DQ119" s="93"/>
      <c r="DR119" s="93"/>
      <c r="DS119" s="93"/>
      <c r="DT119" s="93"/>
      <c r="DU119" s="93"/>
      <c r="DV119" s="93"/>
      <c r="DW119" s="93"/>
      <c r="DX119" s="93"/>
      <c r="DY119" s="93"/>
      <c r="DZ119" s="93"/>
      <c r="EA119" s="93"/>
      <c r="EB119" s="93"/>
      <c r="EC119" s="93"/>
      <c r="ED119" s="93"/>
      <c r="EE119" s="93"/>
      <c r="EF119" s="93"/>
      <c r="EG119" s="93"/>
      <c r="EH119" s="93"/>
      <c r="EI119" s="93"/>
      <c r="EJ119" s="93"/>
      <c r="EK119" s="93"/>
      <c r="EL119" s="93"/>
      <c r="EM119" s="93"/>
      <c r="EN119" s="93"/>
      <c r="EO119" s="93"/>
      <c r="EP119" s="93"/>
      <c r="EQ119" s="93"/>
      <c r="ER119" s="93"/>
      <c r="ES119" s="93"/>
      <c r="ET119" s="93"/>
      <c r="EU119" s="93"/>
      <c r="EV119" s="93"/>
      <c r="EW119" s="93"/>
      <c r="EX119" s="93"/>
      <c r="EY119" s="93"/>
      <c r="EZ119" s="93"/>
      <c r="FA119" s="93"/>
      <c r="FB119" s="93"/>
      <c r="FC119" s="93"/>
      <c r="FD119" s="93"/>
      <c r="FE119" s="93"/>
      <c r="FF119" s="93"/>
      <c r="FG119" s="93"/>
      <c r="FH119" s="93"/>
      <c r="FI119" s="93"/>
      <c r="FJ119" s="93"/>
      <c r="FK119" s="93"/>
      <c r="FL119" s="93"/>
      <c r="FM119" s="93"/>
      <c r="FN119" s="93"/>
      <c r="FO119" s="93"/>
      <c r="FP119" s="93"/>
      <c r="FQ119" s="93"/>
      <c r="FR119" s="93"/>
      <c r="FS119" s="93"/>
      <c r="FT119" s="93"/>
      <c r="FU119" s="93"/>
      <c r="FV119" s="93"/>
      <c r="FW119" s="93"/>
      <c r="FX119" s="93"/>
      <c r="FY119" s="93"/>
      <c r="FZ119" s="93"/>
      <c r="GA119" s="93"/>
      <c r="GB119" s="93"/>
      <c r="GC119" s="93"/>
      <c r="GD119" s="93"/>
      <c r="GE119" s="93"/>
      <c r="GF119" s="93"/>
      <c r="GG119" s="93"/>
      <c r="GH119" s="93"/>
      <c r="GI119" s="93"/>
      <c r="GJ119" s="93"/>
      <c r="GK119" s="93"/>
      <c r="GL119" s="93"/>
      <c r="GM119" s="93"/>
      <c r="GN119" s="93"/>
      <c r="GO119" s="93"/>
      <c r="GP119" s="93"/>
      <c r="GQ119" s="93"/>
      <c r="GR119" s="93"/>
      <c r="GS119" s="93"/>
      <c r="GT119" s="93"/>
      <c r="GU119" s="93"/>
      <c r="GV119" s="93"/>
      <c r="GW119" s="93"/>
      <c r="GX119" s="93"/>
      <c r="GY119" s="93"/>
      <c r="GZ119" s="93"/>
      <c r="HA119" s="93"/>
      <c r="HB119" s="93"/>
      <c r="HC119" s="93"/>
      <c r="HD119" s="93"/>
      <c r="HE119" s="93"/>
      <c r="HF119" s="93"/>
      <c r="HG119" s="93"/>
      <c r="HH119" s="93"/>
      <c r="HI119" s="93"/>
      <c r="HJ119" s="93"/>
      <c r="HK119" s="93"/>
      <c r="HL119" s="93"/>
      <c r="HM119" s="93"/>
      <c r="HN119" s="93"/>
      <c r="HO119" s="93"/>
      <c r="HP119" s="93"/>
      <c r="HQ119" s="93"/>
      <c r="HR119" s="93"/>
      <c r="HS119" s="93"/>
      <c r="HT119" s="93"/>
      <c r="HU119" s="93"/>
      <c r="HV119" s="93"/>
      <c r="HW119" s="93"/>
      <c r="HX119" s="93"/>
      <c r="HY119" s="93"/>
      <c r="HZ119" s="93"/>
      <c r="IA119" s="93"/>
      <c r="IB119" s="93"/>
      <c r="IC119" s="93"/>
      <c r="ID119" s="93"/>
      <c r="IE119" s="93"/>
      <c r="IF119" s="93"/>
      <c r="IG119" s="93"/>
      <c r="IH119" s="93"/>
      <c r="II119" s="93"/>
      <c r="IJ119" s="93"/>
      <c r="IK119" s="93"/>
      <c r="IL119" s="93"/>
      <c r="IM119" s="93"/>
      <c r="IN119" s="93"/>
      <c r="IO119" s="93"/>
      <c r="IP119" s="93"/>
      <c r="IQ119" s="93"/>
      <c r="IR119" s="93"/>
      <c r="IS119" s="93"/>
      <c r="IT119" s="93"/>
      <c r="IU119" s="93"/>
      <c r="IV119" s="93"/>
      <c r="IW119" s="93"/>
      <c r="IX119" s="93"/>
      <c r="IY119" s="93"/>
      <c r="IZ119" s="93"/>
      <c r="JA119" s="93"/>
      <c r="JB119" s="93"/>
      <c r="JC119" s="93"/>
      <c r="JD119" s="93"/>
      <c r="JE119" s="93"/>
      <c r="JF119" s="93"/>
      <c r="JG119" s="93"/>
      <c r="JH119" s="93"/>
      <c r="JI119" s="93"/>
      <c r="JJ119" s="93"/>
      <c r="JK119" s="93"/>
      <c r="JL119" s="93"/>
      <c r="JM119" s="93"/>
      <c r="JN119" s="93"/>
      <c r="JO119" s="93"/>
      <c r="JP119" s="93"/>
      <c r="JQ119" s="93"/>
      <c r="JR119" s="93"/>
      <c r="JS119" s="93"/>
      <c r="JT119" s="93"/>
      <c r="JU119" s="93"/>
      <c r="JV119" s="93"/>
      <c r="JW119" s="93"/>
      <c r="JX119" s="93"/>
      <c r="JY119" s="93"/>
      <c r="JZ119" s="93"/>
      <c r="KA119" s="93"/>
      <c r="KB119" s="93"/>
      <c r="KC119" s="93"/>
      <c r="KD119" s="93"/>
      <c r="KE119" s="93"/>
      <c r="KF119" s="93"/>
      <c r="KG119" s="93"/>
      <c r="KH119" s="93"/>
      <c r="KI119" s="93"/>
      <c r="KJ119" s="93"/>
      <c r="KK119" s="93"/>
      <c r="KL119" s="93"/>
      <c r="KM119" s="93"/>
      <c r="KN119" s="93"/>
      <c r="KO119" s="93"/>
      <c r="KP119" s="93"/>
      <c r="KQ119" s="93"/>
      <c r="KR119" s="93"/>
      <c r="KS119" s="93"/>
      <c r="KT119" s="93"/>
      <c r="KU119" s="93"/>
      <c r="KV119" s="93"/>
      <c r="KW119" s="93"/>
      <c r="KX119" s="93"/>
      <c r="KY119" s="93"/>
      <c r="KZ119" s="93"/>
      <c r="LA119" s="93"/>
      <c r="LB119" s="93"/>
      <c r="LC119" s="93"/>
      <c r="LD119" s="93"/>
      <c r="LE119" s="93"/>
      <c r="LF119" s="93"/>
      <c r="LG119" s="93"/>
      <c r="LH119" s="93"/>
      <c r="LI119" s="93"/>
      <c r="LJ119" s="93"/>
      <c r="LK119" s="93"/>
      <c r="LL119" s="93"/>
      <c r="LM119" s="93"/>
      <c r="LN119" s="93"/>
      <c r="LO119" s="93"/>
      <c r="LP119" s="93"/>
      <c r="LQ119" s="93"/>
      <c r="LR119" s="93"/>
      <c r="LS119" s="93"/>
      <c r="LT119" s="93"/>
      <c r="LU119" s="93"/>
      <c r="LV119" s="93"/>
      <c r="LW119" s="93"/>
      <c r="LX119" s="93"/>
      <c r="LY119" s="93"/>
      <c r="LZ119" s="93"/>
      <c r="MA119" s="93"/>
      <c r="MB119" s="93"/>
      <c r="MC119" s="93"/>
      <c r="MD119" s="93"/>
      <c r="ME119" s="93"/>
      <c r="MF119" s="93"/>
      <c r="MG119" s="93"/>
      <c r="MH119" s="93"/>
      <c r="MI119" s="93"/>
      <c r="MJ119" s="93"/>
      <c r="MK119" s="93"/>
      <c r="ML119" s="93"/>
      <c r="MM119" s="93"/>
      <c r="MN119" s="93"/>
      <c r="MO119" s="93"/>
      <c r="MP119" s="93"/>
      <c r="MQ119" s="93"/>
      <c r="MR119" s="93"/>
      <c r="MS119" s="93"/>
      <c r="MT119" s="93"/>
      <c r="MU119" s="93"/>
      <c r="MV119" s="93"/>
      <c r="MW119" s="93"/>
      <c r="MX119" s="93"/>
      <c r="MY119" s="93"/>
      <c r="MZ119" s="93"/>
      <c r="NA119" s="93"/>
      <c r="NB119" s="93"/>
      <c r="NC119" s="93"/>
      <c r="ND119" s="93"/>
      <c r="NE119" s="93"/>
      <c r="NF119" s="93"/>
      <c r="NG119" s="93"/>
      <c r="NH119" s="93"/>
      <c r="NI119" s="93"/>
      <c r="NJ119" s="93"/>
      <c r="NK119" s="93"/>
      <c r="NL119" s="93"/>
      <c r="NM119" s="93"/>
      <c r="NN119" s="93"/>
      <c r="NO119" s="93"/>
      <c r="NP119" s="93"/>
      <c r="NQ119" s="93"/>
      <c r="NR119" s="93"/>
      <c r="NS119" s="93"/>
      <c r="NT119" s="93"/>
      <c r="NU119" s="93"/>
      <c r="NV119" s="93"/>
      <c r="NW119" s="93"/>
      <c r="NX119" s="93"/>
      <c r="NY119" s="93"/>
      <c r="NZ119" s="93"/>
      <c r="OA119" s="93"/>
      <c r="OB119" s="93"/>
      <c r="OC119" s="93"/>
      <c r="OD119" s="93"/>
      <c r="OE119" s="93"/>
      <c r="OF119" s="93"/>
      <c r="OG119" s="93"/>
      <c r="OH119" s="93"/>
      <c r="OI119" s="93"/>
      <c r="OJ119" s="93"/>
      <c r="OK119" s="93"/>
      <c r="OL119" s="93"/>
      <c r="OM119" s="93"/>
      <c r="ON119" s="93"/>
      <c r="OO119" s="93"/>
      <c r="OP119" s="93"/>
      <c r="OQ119" s="93"/>
      <c r="OR119" s="93"/>
      <c r="OS119" s="93"/>
      <c r="OT119" s="93"/>
      <c r="OU119" s="93"/>
      <c r="OV119" s="93"/>
      <c r="OW119" s="93"/>
      <c r="OX119" s="93"/>
      <c r="OY119" s="93"/>
      <c r="OZ119" s="93"/>
      <c r="PA119" s="93"/>
      <c r="PB119" s="93"/>
      <c r="PC119" s="93"/>
      <c r="PD119" s="93"/>
      <c r="PE119" s="93"/>
      <c r="PF119" s="93"/>
      <c r="PG119" s="93"/>
      <c r="PH119" s="93"/>
      <c r="PI119" s="93"/>
      <c r="PJ119" s="93"/>
      <c r="PK119" s="93"/>
      <c r="PL119" s="93"/>
      <c r="PM119" s="93"/>
      <c r="PN119" s="93"/>
      <c r="PO119" s="93"/>
      <c r="PP119" s="93"/>
      <c r="PQ119" s="93"/>
      <c r="PR119" s="93"/>
      <c r="PS119" s="93"/>
      <c r="PT119" s="93"/>
      <c r="PU119" s="93"/>
      <c r="PV119" s="93"/>
      <c r="PW119" s="93"/>
      <c r="PX119" s="93"/>
      <c r="PY119" s="93"/>
      <c r="PZ119" s="93"/>
      <c r="QA119" s="93"/>
      <c r="QB119" s="93"/>
      <c r="QC119" s="93"/>
      <c r="QD119" s="93"/>
      <c r="QE119" s="93"/>
      <c r="QF119" s="93"/>
      <c r="QG119" s="93"/>
      <c r="QH119" s="93"/>
      <c r="QI119" s="93"/>
      <c r="QJ119" s="93"/>
      <c r="QK119" s="93"/>
      <c r="QL119" s="93"/>
      <c r="QM119" s="93"/>
      <c r="QN119" s="93"/>
      <c r="QO119" s="93"/>
      <c r="QP119" s="93"/>
      <c r="QQ119" s="93"/>
      <c r="QR119" s="93"/>
      <c r="QS119" s="93"/>
      <c r="QT119" s="93"/>
      <c r="QU119" s="93"/>
      <c r="QV119" s="93"/>
      <c r="QW119" s="93"/>
      <c r="QX119" s="93"/>
      <c r="QY119" s="93"/>
      <c r="QZ119" s="93"/>
      <c r="RA119" s="93"/>
      <c r="RB119" s="93"/>
      <c r="RC119" s="93"/>
      <c r="RD119" s="93"/>
      <c r="RE119" s="93"/>
      <c r="RF119" s="93"/>
      <c r="RG119" s="93"/>
      <c r="RH119" s="93"/>
      <c r="RI119" s="93"/>
      <c r="RJ119" s="93"/>
      <c r="RK119" s="93"/>
      <c r="RL119" s="93"/>
      <c r="RM119" s="93"/>
      <c r="RN119" s="93"/>
      <c r="RO119" s="93"/>
      <c r="RP119" s="93"/>
      <c r="RQ119" s="93"/>
      <c r="RR119" s="93"/>
      <c r="RS119" s="93"/>
      <c r="RT119" s="93"/>
      <c r="RU119" s="93"/>
      <c r="RV119" s="93"/>
      <c r="RW119" s="93"/>
      <c r="RX119" s="93"/>
      <c r="RY119" s="93"/>
      <c r="RZ119" s="93"/>
      <c r="SA119" s="93"/>
      <c r="SB119" s="93"/>
      <c r="SC119" s="93"/>
      <c r="SD119" s="93"/>
      <c r="SE119" s="93"/>
      <c r="SF119" s="93"/>
      <c r="SG119" s="93"/>
      <c r="SH119" s="93"/>
      <c r="SI119" s="93"/>
      <c r="SJ119" s="93"/>
      <c r="SK119" s="93"/>
      <c r="SL119" s="93"/>
      <c r="SM119" s="93"/>
      <c r="SN119" s="93"/>
      <c r="SO119" s="93"/>
      <c r="SP119" s="93"/>
      <c r="SQ119" s="93"/>
      <c r="SR119" s="93"/>
      <c r="SS119" s="93"/>
      <c r="ST119" s="93"/>
      <c r="SU119" s="93"/>
      <c r="SV119" s="93"/>
      <c r="SW119" s="93"/>
      <c r="SX119" s="93"/>
      <c r="SY119" s="93"/>
      <c r="SZ119" s="93"/>
      <c r="TA119" s="93"/>
      <c r="TB119" s="93"/>
      <c r="TC119" s="93"/>
      <c r="TD119" s="93"/>
      <c r="TE119" s="93"/>
      <c r="TF119" s="93"/>
      <c r="TG119" s="93"/>
      <c r="TH119" s="93"/>
      <c r="TI119" s="93"/>
      <c r="TJ119" s="93"/>
      <c r="TK119" s="93"/>
      <c r="TL119" s="93"/>
      <c r="TM119" s="93"/>
      <c r="TN119" s="93"/>
      <c r="TO119" s="93"/>
      <c r="TP119" s="93"/>
      <c r="TQ119" s="93"/>
      <c r="TR119" s="93"/>
      <c r="TS119" s="93"/>
      <c r="TT119" s="93"/>
      <c r="TU119" s="93"/>
      <c r="TV119" s="93"/>
      <c r="TW119" s="93"/>
      <c r="TX119" s="93"/>
      <c r="TY119" s="93"/>
      <c r="TZ119" s="93"/>
      <c r="UA119" s="93"/>
      <c r="UB119" s="93"/>
      <c r="UC119" s="93"/>
      <c r="UD119" s="93"/>
      <c r="UE119" s="93"/>
      <c r="UF119" s="93"/>
      <c r="UG119" s="93"/>
      <c r="UH119" s="93"/>
      <c r="UI119" s="93"/>
      <c r="UJ119" s="93"/>
      <c r="UK119" s="93"/>
      <c r="UL119" s="93"/>
      <c r="UM119" s="93"/>
      <c r="UN119" s="93"/>
      <c r="UO119" s="93"/>
      <c r="UP119" s="93"/>
      <c r="UQ119" s="93"/>
      <c r="UR119" s="93"/>
      <c r="US119" s="93"/>
      <c r="UT119" s="93"/>
      <c r="UU119" s="93"/>
      <c r="UV119" s="93"/>
      <c r="UW119" s="93"/>
      <c r="UX119" s="93"/>
      <c r="UY119" s="93"/>
      <c r="UZ119" s="93"/>
      <c r="VA119" s="93"/>
      <c r="VB119" s="93"/>
      <c r="VC119" s="93"/>
      <c r="VD119" s="93"/>
      <c r="VE119" s="93"/>
      <c r="VF119" s="93"/>
      <c r="VG119" s="93"/>
      <c r="VH119" s="93"/>
      <c r="VI119" s="93"/>
      <c r="VJ119" s="93"/>
      <c r="VK119" s="93"/>
      <c r="VL119" s="93"/>
      <c r="VM119" s="93"/>
      <c r="VN119" s="93"/>
      <c r="VO119" s="93"/>
      <c r="VP119" s="93"/>
      <c r="VQ119" s="93"/>
      <c r="VR119" s="93"/>
      <c r="VS119" s="93"/>
      <c r="VT119" s="93"/>
      <c r="VU119" s="93"/>
      <c r="VV119" s="93"/>
      <c r="VW119" s="93"/>
      <c r="VX119" s="93"/>
      <c r="VY119" s="93"/>
      <c r="VZ119" s="93"/>
      <c r="WA119" s="93"/>
      <c r="WB119" s="93"/>
      <c r="WC119" s="93"/>
      <c r="WD119" s="93"/>
      <c r="WE119" s="93"/>
      <c r="WF119" s="93"/>
      <c r="WG119" s="93"/>
      <c r="WH119" s="93"/>
      <c r="WI119" s="93"/>
      <c r="WJ119" s="93"/>
      <c r="WK119" s="93"/>
      <c r="WL119" s="93"/>
      <c r="WM119" s="93"/>
      <c r="WN119" s="93"/>
      <c r="WO119" s="93"/>
      <c r="WP119" s="93"/>
      <c r="WQ119" s="93"/>
      <c r="WR119" s="93"/>
      <c r="WS119" s="93"/>
      <c r="WT119" s="93"/>
      <c r="WU119" s="93"/>
      <c r="WV119" s="93"/>
      <c r="WW119" s="93"/>
      <c r="WX119" s="93"/>
      <c r="WY119" s="93"/>
      <c r="WZ119" s="93"/>
      <c r="XA119" s="93"/>
      <c r="XB119" s="93"/>
      <c r="XC119" s="93"/>
      <c r="XD119" s="93"/>
      <c r="XE119" s="93"/>
      <c r="XF119" s="93"/>
      <c r="XG119" s="93"/>
      <c r="XH119" s="93"/>
      <c r="XI119" s="93"/>
      <c r="XJ119" s="93"/>
      <c r="XK119" s="93"/>
      <c r="XL119" s="93"/>
      <c r="XM119" s="93"/>
      <c r="XN119" s="93"/>
      <c r="XO119" s="93"/>
      <c r="XP119" s="93"/>
      <c r="XQ119" s="93"/>
      <c r="XR119" s="93"/>
      <c r="XS119" s="93"/>
      <c r="XT119" s="93"/>
      <c r="XU119" s="93"/>
      <c r="XV119" s="93"/>
      <c r="XW119" s="93"/>
      <c r="XX119" s="93"/>
      <c r="XY119" s="93"/>
      <c r="XZ119" s="93"/>
      <c r="YA119" s="93"/>
      <c r="YB119" s="93"/>
      <c r="YC119" s="93"/>
      <c r="YD119" s="93"/>
      <c r="YE119" s="93"/>
      <c r="YF119" s="93"/>
      <c r="YG119" s="93"/>
      <c r="YH119" s="93"/>
      <c r="YI119" s="93"/>
      <c r="YJ119" s="93"/>
      <c r="YK119" s="93"/>
      <c r="YL119" s="93"/>
      <c r="YM119" s="93"/>
      <c r="YN119" s="93"/>
      <c r="YO119" s="93"/>
      <c r="YP119" s="93"/>
      <c r="YQ119" s="93"/>
      <c r="YR119" s="93"/>
      <c r="YS119" s="93"/>
      <c r="YT119" s="93"/>
      <c r="YU119" s="93"/>
      <c r="YV119" s="93"/>
      <c r="YW119" s="93"/>
      <c r="YX119" s="93"/>
      <c r="YY119" s="93"/>
      <c r="YZ119" s="93"/>
      <c r="ZA119" s="93"/>
      <c r="ZB119" s="93"/>
      <c r="ZC119" s="93"/>
      <c r="ZD119" s="93"/>
      <c r="ZE119" s="93"/>
      <c r="ZF119" s="93"/>
      <c r="ZG119" s="93"/>
      <c r="ZH119" s="93"/>
      <c r="ZI119" s="93"/>
      <c r="ZJ119" s="93"/>
      <c r="ZK119" s="93"/>
      <c r="ZL119" s="93"/>
      <c r="ZM119" s="93"/>
      <c r="ZN119" s="93"/>
      <c r="ZO119" s="93"/>
      <c r="ZP119" s="93"/>
      <c r="ZQ119" s="93"/>
      <c r="ZR119" s="93"/>
      <c r="ZS119" s="93"/>
      <c r="ZT119" s="93"/>
      <c r="ZU119" s="93"/>
      <c r="ZV119" s="93"/>
      <c r="ZW119" s="93"/>
      <c r="ZX119" s="93"/>
      <c r="ZY119" s="93"/>
      <c r="ZZ119" s="93"/>
    </row>
    <row r="120" spans="1:702" s="89" customFormat="1" ht="15.95" hidden="1" customHeight="1" x14ac:dyDescent="0.25">
      <c r="A120" s="116">
        <v>75690</v>
      </c>
      <c r="B120" s="116" t="s">
        <v>402</v>
      </c>
      <c r="C120" s="117" t="s">
        <v>354</v>
      </c>
      <c r="D120" s="118">
        <v>7</v>
      </c>
      <c r="E120" s="118">
        <v>3</v>
      </c>
      <c r="F120" s="118" t="s">
        <v>341</v>
      </c>
      <c r="G120" s="118">
        <v>912</v>
      </c>
      <c r="H120" s="118">
        <v>11461</v>
      </c>
      <c r="I120" s="118" t="s">
        <v>403</v>
      </c>
      <c r="J120" s="118" t="s">
        <v>319</v>
      </c>
      <c r="K120" s="118" t="s">
        <v>404</v>
      </c>
      <c r="L120" s="119">
        <v>8000</v>
      </c>
      <c r="M120" s="119">
        <v>1000</v>
      </c>
      <c r="N120" s="119">
        <v>0</v>
      </c>
      <c r="O120" s="119">
        <v>1000</v>
      </c>
      <c r="P120" s="119">
        <v>709.5</v>
      </c>
      <c r="Q120" s="119">
        <v>-290.5</v>
      </c>
      <c r="R120" s="120">
        <v>0.71</v>
      </c>
      <c r="S120" s="119">
        <v>0</v>
      </c>
      <c r="T120" s="119">
        <v>0</v>
      </c>
      <c r="U120" s="120">
        <v>0</v>
      </c>
      <c r="V120" s="119">
        <v>0</v>
      </c>
      <c r="W120" s="119">
        <v>0</v>
      </c>
      <c r="X120" s="120">
        <v>0</v>
      </c>
      <c r="Y120" s="119">
        <v>0</v>
      </c>
      <c r="Z120" s="119">
        <v>0</v>
      </c>
      <c r="AA120" s="120">
        <v>0</v>
      </c>
      <c r="AB120" s="119">
        <v>0</v>
      </c>
      <c r="AC120" s="119">
        <v>0</v>
      </c>
      <c r="AD120" s="120">
        <v>0</v>
      </c>
      <c r="AE120" s="119">
        <v>0</v>
      </c>
      <c r="AF120" s="119">
        <v>0</v>
      </c>
      <c r="AG120" s="120">
        <v>0</v>
      </c>
      <c r="AH120" s="119">
        <v>0</v>
      </c>
      <c r="AI120" s="119">
        <v>0</v>
      </c>
      <c r="AJ120" s="120">
        <v>0</v>
      </c>
      <c r="AK120" s="119">
        <v>0</v>
      </c>
      <c r="AL120" s="119">
        <v>0</v>
      </c>
      <c r="AM120" s="120">
        <v>0</v>
      </c>
      <c r="AN120" s="119">
        <v>0</v>
      </c>
      <c r="AO120" s="119">
        <v>0</v>
      </c>
      <c r="AP120" s="120">
        <v>0</v>
      </c>
      <c r="AQ120" s="119">
        <v>0</v>
      </c>
      <c r="AR120" s="119">
        <v>0</v>
      </c>
      <c r="AS120" s="120">
        <v>0</v>
      </c>
      <c r="AT120" s="119">
        <v>0</v>
      </c>
      <c r="AU120" s="119">
        <v>0</v>
      </c>
      <c r="AV120" s="120">
        <v>0</v>
      </c>
      <c r="AW120" s="119">
        <v>0</v>
      </c>
      <c r="AX120" s="119">
        <v>0</v>
      </c>
      <c r="AY120" s="120">
        <v>0</v>
      </c>
      <c r="AZ120" s="119">
        <v>0</v>
      </c>
      <c r="BA120" s="119">
        <v>0</v>
      </c>
      <c r="BB120" s="120">
        <v>0</v>
      </c>
      <c r="BC120" s="119">
        <v>0</v>
      </c>
      <c r="BD120" s="119">
        <v>0</v>
      </c>
      <c r="BE120" s="120">
        <v>0</v>
      </c>
      <c r="BF120" s="119">
        <v>1000</v>
      </c>
      <c r="BG120" s="119">
        <v>709.5</v>
      </c>
      <c r="BH120" s="120">
        <v>0.71</v>
      </c>
      <c r="BI120" s="119">
        <v>0</v>
      </c>
      <c r="BJ120" s="119">
        <v>0</v>
      </c>
      <c r="BK120" s="120">
        <v>0</v>
      </c>
      <c r="BL120" s="119">
        <v>0</v>
      </c>
      <c r="BM120" s="119">
        <v>0</v>
      </c>
      <c r="BN120" s="120">
        <v>0</v>
      </c>
      <c r="BO120" s="119">
        <v>0</v>
      </c>
      <c r="BP120" s="119">
        <v>0</v>
      </c>
      <c r="BQ120" s="120">
        <v>0</v>
      </c>
      <c r="BR120" s="119">
        <v>0</v>
      </c>
      <c r="BS120" s="119">
        <v>0</v>
      </c>
      <c r="BT120" s="120">
        <v>0</v>
      </c>
      <c r="BU120" s="119">
        <v>0</v>
      </c>
      <c r="BV120" s="119">
        <v>0</v>
      </c>
      <c r="BW120" s="120">
        <v>0</v>
      </c>
      <c r="BX120" s="119">
        <v>0</v>
      </c>
      <c r="BY120" s="119">
        <v>0</v>
      </c>
      <c r="BZ120" s="120">
        <v>0</v>
      </c>
      <c r="CA120" s="119">
        <v>0</v>
      </c>
      <c r="CB120" s="119">
        <v>0</v>
      </c>
      <c r="CC120" s="120">
        <v>0</v>
      </c>
      <c r="CD120" s="119">
        <v>0</v>
      </c>
      <c r="CE120" s="119">
        <v>0</v>
      </c>
      <c r="CF120" s="120">
        <v>0</v>
      </c>
      <c r="CG120" s="119">
        <v>0</v>
      </c>
      <c r="CH120" s="119">
        <v>0</v>
      </c>
      <c r="CI120" s="120">
        <v>0</v>
      </c>
      <c r="CJ120" s="119">
        <v>0</v>
      </c>
      <c r="CK120" s="119">
        <v>0</v>
      </c>
      <c r="CL120" s="120">
        <v>0</v>
      </c>
      <c r="CM120" s="119">
        <v>0</v>
      </c>
      <c r="CN120" s="119">
        <v>0</v>
      </c>
      <c r="CO120" s="120">
        <v>0</v>
      </c>
      <c r="CP120" s="100"/>
      <c r="CQ120" s="100"/>
      <c r="CR120" s="100"/>
      <c r="CS120" s="100"/>
      <c r="CT120" s="100"/>
      <c r="CU120" s="100"/>
      <c r="CV120" s="100"/>
      <c r="CW120" s="100"/>
      <c r="CX120" s="100"/>
      <c r="CY120" s="100"/>
      <c r="CZ120" s="100"/>
      <c r="DA120" s="100"/>
      <c r="DB120" s="100"/>
      <c r="DC120" s="100"/>
      <c r="DD120" s="100"/>
      <c r="DE120" s="100"/>
      <c r="DF120" s="100"/>
      <c r="DG120" s="100"/>
      <c r="DH120" s="100"/>
      <c r="DI120" s="100"/>
      <c r="DJ120" s="100"/>
      <c r="DK120" s="100"/>
      <c r="DL120" s="100"/>
      <c r="DM120" s="100"/>
      <c r="DN120" s="100"/>
      <c r="DO120" s="100"/>
      <c r="DP120" s="100"/>
      <c r="DQ120" s="100"/>
      <c r="DR120" s="100"/>
      <c r="DS120" s="100"/>
      <c r="DT120" s="100"/>
      <c r="DU120" s="100"/>
      <c r="DV120" s="100"/>
      <c r="DW120" s="100"/>
      <c r="DX120" s="100"/>
      <c r="DY120" s="100"/>
      <c r="DZ120" s="100"/>
      <c r="EA120" s="100"/>
      <c r="EB120" s="100"/>
      <c r="EC120" s="100"/>
      <c r="ED120" s="100"/>
      <c r="EE120" s="100"/>
      <c r="EF120" s="100"/>
      <c r="EG120" s="100"/>
      <c r="EH120" s="100"/>
      <c r="EI120" s="100"/>
      <c r="EJ120" s="100"/>
      <c r="EK120" s="100"/>
      <c r="EL120" s="100"/>
      <c r="EM120" s="100"/>
      <c r="EN120" s="100"/>
      <c r="EO120" s="100"/>
      <c r="EP120" s="100"/>
      <c r="EQ120" s="100"/>
      <c r="ER120" s="100"/>
      <c r="ES120" s="100"/>
      <c r="ET120" s="100"/>
      <c r="EU120" s="100"/>
      <c r="EV120" s="100"/>
      <c r="EW120" s="100"/>
      <c r="EX120" s="100"/>
      <c r="EY120" s="100"/>
      <c r="EZ120" s="100"/>
      <c r="FA120" s="100"/>
      <c r="FB120" s="100"/>
      <c r="FC120" s="100"/>
      <c r="FD120" s="100"/>
      <c r="FE120" s="100"/>
      <c r="FF120" s="100"/>
      <c r="FG120" s="100"/>
      <c r="FH120" s="100"/>
      <c r="FI120" s="100"/>
      <c r="FJ120" s="100"/>
      <c r="FK120" s="100"/>
      <c r="FL120" s="100"/>
      <c r="FM120" s="100"/>
      <c r="FN120" s="100"/>
      <c r="FO120" s="100"/>
      <c r="FP120" s="100"/>
      <c r="FQ120" s="100"/>
      <c r="FR120" s="100"/>
      <c r="FS120" s="100"/>
      <c r="FT120" s="100"/>
      <c r="FU120" s="100"/>
      <c r="FV120" s="100"/>
      <c r="FW120" s="100"/>
      <c r="FX120" s="100"/>
      <c r="FY120" s="100"/>
      <c r="FZ120" s="100"/>
      <c r="GA120" s="100"/>
      <c r="GB120" s="100"/>
      <c r="GC120" s="100"/>
      <c r="GD120" s="100"/>
      <c r="GE120" s="100"/>
      <c r="GF120" s="100"/>
      <c r="GG120" s="100"/>
      <c r="GH120" s="100"/>
      <c r="GI120" s="100"/>
      <c r="GJ120" s="100"/>
      <c r="GK120" s="100"/>
      <c r="GL120" s="100"/>
      <c r="GM120" s="100"/>
      <c r="GN120" s="100"/>
      <c r="GO120" s="100"/>
      <c r="GP120" s="100"/>
      <c r="GQ120" s="100"/>
      <c r="GR120" s="100"/>
      <c r="GS120" s="100"/>
      <c r="GT120" s="100"/>
      <c r="GU120" s="100"/>
      <c r="GV120" s="100"/>
      <c r="GW120" s="100"/>
      <c r="GX120" s="100"/>
      <c r="GY120" s="100"/>
      <c r="GZ120" s="100"/>
      <c r="HA120" s="100"/>
      <c r="HB120" s="100"/>
      <c r="HC120" s="100"/>
      <c r="HD120" s="100"/>
      <c r="HE120" s="100"/>
      <c r="HF120" s="100"/>
      <c r="HG120" s="100"/>
      <c r="HH120" s="100"/>
      <c r="HI120" s="100"/>
      <c r="HJ120" s="100"/>
      <c r="HK120" s="100"/>
      <c r="HL120" s="100"/>
      <c r="HM120" s="100"/>
      <c r="HN120" s="100"/>
      <c r="HO120" s="100"/>
      <c r="HP120" s="100"/>
      <c r="HQ120" s="100"/>
      <c r="HR120" s="100"/>
      <c r="HS120" s="100"/>
      <c r="HT120" s="100"/>
      <c r="HU120" s="100"/>
      <c r="HV120" s="100"/>
      <c r="HW120" s="100"/>
      <c r="HX120" s="100"/>
      <c r="HY120" s="100"/>
      <c r="HZ120" s="100"/>
      <c r="IA120" s="100"/>
      <c r="IB120" s="100"/>
      <c r="IC120" s="100"/>
      <c r="ID120" s="100"/>
      <c r="IE120" s="100"/>
      <c r="IF120" s="100"/>
      <c r="IG120" s="100"/>
      <c r="IH120" s="100"/>
      <c r="II120" s="100"/>
      <c r="IJ120" s="100"/>
      <c r="IK120" s="100"/>
      <c r="IL120" s="100"/>
      <c r="IM120" s="100"/>
      <c r="IN120" s="100"/>
      <c r="IO120" s="100"/>
      <c r="IP120" s="100"/>
      <c r="IQ120" s="100"/>
      <c r="IR120" s="100"/>
      <c r="IS120" s="100"/>
      <c r="IT120" s="100"/>
      <c r="IU120" s="100"/>
      <c r="IV120" s="100"/>
      <c r="IW120" s="100"/>
      <c r="IX120" s="100"/>
      <c r="IY120" s="100"/>
      <c r="IZ120" s="100"/>
      <c r="JA120" s="100"/>
      <c r="JB120" s="100"/>
      <c r="JC120" s="100"/>
      <c r="JD120" s="100"/>
      <c r="JE120" s="100"/>
      <c r="JF120" s="100"/>
      <c r="JG120" s="100"/>
      <c r="JH120" s="100"/>
      <c r="JI120" s="100"/>
      <c r="JJ120" s="100"/>
      <c r="JK120" s="100"/>
      <c r="JL120" s="100"/>
      <c r="JM120" s="100"/>
      <c r="JN120" s="100"/>
      <c r="JO120" s="100"/>
      <c r="JP120" s="100"/>
      <c r="JQ120" s="100"/>
      <c r="JR120" s="100"/>
      <c r="JS120" s="100"/>
      <c r="JT120" s="100"/>
      <c r="JU120" s="100"/>
      <c r="JV120" s="100"/>
      <c r="JW120" s="100"/>
      <c r="JX120" s="100"/>
      <c r="JY120" s="100"/>
      <c r="JZ120" s="100"/>
      <c r="KA120" s="100"/>
      <c r="KB120" s="100"/>
      <c r="KC120" s="100"/>
      <c r="KD120" s="100"/>
      <c r="KE120" s="100"/>
      <c r="KF120" s="100"/>
      <c r="KG120" s="100"/>
      <c r="KH120" s="100"/>
      <c r="KI120" s="100"/>
      <c r="KJ120" s="100"/>
      <c r="KK120" s="100"/>
      <c r="KL120" s="100"/>
      <c r="KM120" s="100"/>
      <c r="KN120" s="100"/>
      <c r="KO120" s="100"/>
      <c r="KP120" s="100"/>
      <c r="KQ120" s="100"/>
      <c r="KR120" s="100"/>
      <c r="KS120" s="100"/>
      <c r="KT120" s="100"/>
      <c r="KU120" s="100"/>
      <c r="KV120" s="100"/>
      <c r="KW120" s="100"/>
      <c r="KX120" s="100"/>
      <c r="KY120" s="100"/>
      <c r="KZ120" s="100"/>
      <c r="LA120" s="100"/>
      <c r="LB120" s="100"/>
      <c r="LC120" s="100"/>
      <c r="LD120" s="100"/>
      <c r="LE120" s="100"/>
      <c r="LF120" s="100"/>
      <c r="LG120" s="100"/>
      <c r="LH120" s="100"/>
      <c r="LI120" s="100"/>
      <c r="LJ120" s="100"/>
      <c r="LK120" s="100"/>
      <c r="LL120" s="100"/>
      <c r="LM120" s="100"/>
      <c r="LN120" s="100"/>
      <c r="LO120" s="100"/>
      <c r="LP120" s="100"/>
      <c r="LQ120" s="100"/>
      <c r="LR120" s="100"/>
      <c r="LS120" s="100"/>
      <c r="LT120" s="100"/>
      <c r="LU120" s="100"/>
      <c r="LV120" s="100"/>
      <c r="LW120" s="100"/>
      <c r="LX120" s="100"/>
      <c r="LY120" s="100"/>
      <c r="LZ120" s="100"/>
      <c r="MA120" s="100"/>
      <c r="MB120" s="100"/>
      <c r="MC120" s="100"/>
      <c r="MD120" s="100"/>
      <c r="ME120" s="100"/>
      <c r="MF120" s="100"/>
      <c r="MG120" s="100"/>
      <c r="MH120" s="100"/>
      <c r="MI120" s="100"/>
      <c r="MJ120" s="100"/>
      <c r="MK120" s="100"/>
      <c r="ML120" s="100"/>
      <c r="MM120" s="100"/>
      <c r="MN120" s="100"/>
      <c r="MO120" s="100"/>
      <c r="MP120" s="100"/>
      <c r="MQ120" s="100"/>
      <c r="MR120" s="100"/>
      <c r="MS120" s="100"/>
      <c r="MT120" s="100"/>
      <c r="MU120" s="100"/>
      <c r="MV120" s="100"/>
      <c r="MW120" s="100"/>
      <c r="MX120" s="100"/>
      <c r="MY120" s="100"/>
      <c r="MZ120" s="100"/>
      <c r="NA120" s="100"/>
      <c r="NB120" s="100"/>
      <c r="NC120" s="100"/>
      <c r="ND120" s="100"/>
      <c r="NE120" s="100"/>
      <c r="NF120" s="100"/>
      <c r="NG120" s="100"/>
      <c r="NH120" s="100"/>
      <c r="NI120" s="100"/>
      <c r="NJ120" s="100"/>
      <c r="NK120" s="100"/>
      <c r="NL120" s="100"/>
      <c r="NM120" s="100"/>
      <c r="NN120" s="100"/>
      <c r="NO120" s="100"/>
      <c r="NP120" s="100"/>
      <c r="NQ120" s="100"/>
      <c r="NR120" s="100"/>
      <c r="NS120" s="100"/>
      <c r="NT120" s="100"/>
      <c r="NU120" s="100"/>
      <c r="NV120" s="100"/>
      <c r="NW120" s="100"/>
      <c r="NX120" s="100"/>
      <c r="NY120" s="100"/>
      <c r="NZ120" s="100"/>
      <c r="OA120" s="100"/>
      <c r="OB120" s="100"/>
      <c r="OC120" s="100"/>
      <c r="OD120" s="100"/>
      <c r="OE120" s="100"/>
      <c r="OF120" s="100"/>
      <c r="OG120" s="100"/>
      <c r="OH120" s="100"/>
      <c r="OI120" s="100"/>
      <c r="OJ120" s="100"/>
      <c r="OK120" s="100"/>
      <c r="OL120" s="100"/>
      <c r="OM120" s="100"/>
      <c r="ON120" s="100"/>
      <c r="OO120" s="100"/>
      <c r="OP120" s="100"/>
      <c r="OQ120" s="100"/>
      <c r="OR120" s="100"/>
      <c r="OS120" s="100"/>
      <c r="OT120" s="100"/>
      <c r="OU120" s="100"/>
      <c r="OV120" s="100"/>
      <c r="OW120" s="100"/>
      <c r="OX120" s="100"/>
      <c r="OY120" s="100"/>
      <c r="OZ120" s="100"/>
      <c r="PA120" s="100"/>
      <c r="PB120" s="100"/>
      <c r="PC120" s="100"/>
      <c r="PD120" s="100"/>
      <c r="PE120" s="100"/>
      <c r="PF120" s="100"/>
      <c r="PG120" s="100"/>
      <c r="PH120" s="100"/>
      <c r="PI120" s="100"/>
      <c r="PJ120" s="100"/>
      <c r="PK120" s="100"/>
      <c r="PL120" s="100"/>
      <c r="PM120" s="100"/>
      <c r="PN120" s="100"/>
      <c r="PO120" s="100"/>
      <c r="PP120" s="100"/>
      <c r="PQ120" s="100"/>
      <c r="PR120" s="100"/>
      <c r="PS120" s="100"/>
      <c r="PT120" s="100"/>
      <c r="PU120" s="100"/>
      <c r="PV120" s="100"/>
      <c r="PW120" s="100"/>
      <c r="PX120" s="100"/>
      <c r="PY120" s="100"/>
      <c r="PZ120" s="100"/>
      <c r="QA120" s="100"/>
      <c r="QB120" s="100"/>
      <c r="QC120" s="100"/>
      <c r="QD120" s="100"/>
      <c r="QE120" s="100"/>
      <c r="QF120" s="100"/>
      <c r="QG120" s="100"/>
      <c r="QH120" s="100"/>
      <c r="QI120" s="100"/>
      <c r="QJ120" s="100"/>
      <c r="QK120" s="100"/>
      <c r="QL120" s="100"/>
      <c r="QM120" s="100"/>
      <c r="QN120" s="100"/>
      <c r="QO120" s="100"/>
      <c r="QP120" s="100"/>
      <c r="QQ120" s="100"/>
      <c r="QR120" s="100"/>
      <c r="QS120" s="100"/>
      <c r="QT120" s="100"/>
      <c r="QU120" s="100"/>
      <c r="QV120" s="100"/>
      <c r="QW120" s="100"/>
      <c r="QX120" s="100"/>
      <c r="QY120" s="100"/>
      <c r="QZ120" s="100"/>
      <c r="RA120" s="100"/>
      <c r="RB120" s="100"/>
      <c r="RC120" s="100"/>
      <c r="RD120" s="100"/>
      <c r="RE120" s="100"/>
      <c r="RF120" s="100"/>
      <c r="RG120" s="100"/>
      <c r="RH120" s="100"/>
      <c r="RI120" s="100"/>
      <c r="RJ120" s="100"/>
      <c r="RK120" s="100"/>
      <c r="RL120" s="100"/>
      <c r="RM120" s="100"/>
      <c r="RN120" s="100"/>
      <c r="RO120" s="100"/>
      <c r="RP120" s="100"/>
      <c r="RQ120" s="100"/>
      <c r="RR120" s="100"/>
      <c r="RS120" s="100"/>
      <c r="RT120" s="100"/>
      <c r="RU120" s="100"/>
      <c r="RV120" s="100"/>
      <c r="RW120" s="100"/>
      <c r="RX120" s="100"/>
      <c r="RY120" s="100"/>
      <c r="RZ120" s="100"/>
      <c r="SA120" s="100"/>
      <c r="SB120" s="100"/>
      <c r="SC120" s="100"/>
      <c r="SD120" s="100"/>
      <c r="SE120" s="100"/>
      <c r="SF120" s="100"/>
      <c r="SG120" s="100"/>
      <c r="SH120" s="100"/>
      <c r="SI120" s="100"/>
      <c r="SJ120" s="100"/>
      <c r="SK120" s="100"/>
      <c r="SL120" s="100"/>
      <c r="SM120" s="100"/>
      <c r="SN120" s="100"/>
      <c r="SO120" s="100"/>
      <c r="SP120" s="100"/>
      <c r="SQ120" s="100"/>
      <c r="SR120" s="100"/>
      <c r="SS120" s="100"/>
      <c r="ST120" s="100"/>
      <c r="SU120" s="100"/>
      <c r="SV120" s="100"/>
      <c r="SW120" s="100"/>
      <c r="SX120" s="100"/>
      <c r="SY120" s="100"/>
      <c r="SZ120" s="100"/>
      <c r="TA120" s="100"/>
      <c r="TB120" s="100"/>
      <c r="TC120" s="100"/>
      <c r="TD120" s="100"/>
      <c r="TE120" s="100"/>
      <c r="TF120" s="100"/>
      <c r="TG120" s="100"/>
      <c r="TH120" s="100"/>
      <c r="TI120" s="100"/>
      <c r="TJ120" s="100"/>
      <c r="TK120" s="100"/>
      <c r="TL120" s="100"/>
      <c r="TM120" s="100"/>
      <c r="TN120" s="100"/>
      <c r="TO120" s="100"/>
      <c r="TP120" s="100"/>
      <c r="TQ120" s="100"/>
      <c r="TR120" s="100"/>
      <c r="TS120" s="100"/>
      <c r="TT120" s="100"/>
      <c r="TU120" s="100"/>
      <c r="TV120" s="100"/>
      <c r="TW120" s="100"/>
      <c r="TX120" s="100"/>
      <c r="TY120" s="100"/>
      <c r="TZ120" s="100"/>
      <c r="UA120" s="100"/>
      <c r="UB120" s="100"/>
      <c r="UC120" s="100"/>
      <c r="UD120" s="100"/>
      <c r="UE120" s="100"/>
      <c r="UF120" s="100"/>
      <c r="UG120" s="100"/>
      <c r="UH120" s="100"/>
      <c r="UI120" s="100"/>
      <c r="UJ120" s="100"/>
      <c r="UK120" s="100"/>
      <c r="UL120" s="100"/>
      <c r="UM120" s="100"/>
      <c r="UN120" s="100"/>
      <c r="UO120" s="100"/>
      <c r="UP120" s="100"/>
      <c r="UQ120" s="100"/>
      <c r="UR120" s="100"/>
      <c r="US120" s="100"/>
      <c r="UT120" s="100"/>
      <c r="UU120" s="100"/>
      <c r="UV120" s="100"/>
      <c r="UW120" s="100"/>
      <c r="UX120" s="100"/>
      <c r="UY120" s="100"/>
      <c r="UZ120" s="100"/>
      <c r="VA120" s="100"/>
      <c r="VB120" s="100"/>
      <c r="VC120" s="100"/>
      <c r="VD120" s="100"/>
      <c r="VE120" s="100"/>
      <c r="VF120" s="100"/>
      <c r="VG120" s="100"/>
      <c r="VH120" s="100"/>
      <c r="VI120" s="100"/>
      <c r="VJ120" s="100"/>
      <c r="VK120" s="100"/>
      <c r="VL120" s="100"/>
      <c r="VM120" s="100"/>
      <c r="VN120" s="100"/>
      <c r="VO120" s="100"/>
      <c r="VP120" s="100"/>
      <c r="VQ120" s="100"/>
      <c r="VR120" s="100"/>
      <c r="VS120" s="100"/>
      <c r="VT120" s="100"/>
      <c r="VU120" s="100"/>
      <c r="VV120" s="100"/>
      <c r="VW120" s="100"/>
      <c r="VX120" s="100"/>
      <c r="VY120" s="100"/>
      <c r="VZ120" s="100"/>
      <c r="WA120" s="100"/>
      <c r="WB120" s="100"/>
      <c r="WC120" s="100"/>
      <c r="WD120" s="100"/>
      <c r="WE120" s="100"/>
      <c r="WF120" s="100"/>
      <c r="WG120" s="100"/>
      <c r="WH120" s="100"/>
      <c r="WI120" s="100"/>
      <c r="WJ120" s="100"/>
      <c r="WK120" s="100"/>
      <c r="WL120" s="100"/>
      <c r="WM120" s="100"/>
      <c r="WN120" s="100"/>
      <c r="WO120" s="100"/>
      <c r="WP120" s="100"/>
      <c r="WQ120" s="100"/>
      <c r="WR120" s="100"/>
      <c r="WS120" s="100"/>
      <c r="WT120" s="100"/>
      <c r="WU120" s="100"/>
      <c r="WV120" s="100"/>
      <c r="WW120" s="100"/>
      <c r="WX120" s="100"/>
      <c r="WY120" s="100"/>
      <c r="WZ120" s="100"/>
      <c r="XA120" s="100"/>
      <c r="XB120" s="100"/>
      <c r="XC120" s="100"/>
      <c r="XD120" s="100"/>
      <c r="XE120" s="100"/>
      <c r="XF120" s="100"/>
      <c r="XG120" s="100"/>
      <c r="XH120" s="100"/>
      <c r="XI120" s="100"/>
      <c r="XJ120" s="100"/>
      <c r="XK120" s="100"/>
      <c r="XL120" s="100"/>
      <c r="XM120" s="100"/>
      <c r="XN120" s="100"/>
      <c r="XO120" s="100"/>
      <c r="XP120" s="100"/>
      <c r="XQ120" s="100"/>
      <c r="XR120" s="100"/>
      <c r="XS120" s="100"/>
      <c r="XT120" s="100"/>
      <c r="XU120" s="100"/>
      <c r="XV120" s="100"/>
      <c r="XW120" s="100"/>
      <c r="XX120" s="100"/>
      <c r="XY120" s="100"/>
      <c r="XZ120" s="100"/>
      <c r="YA120" s="100"/>
      <c r="YB120" s="100"/>
      <c r="YC120" s="100"/>
      <c r="YD120" s="100"/>
      <c r="YE120" s="100"/>
      <c r="YF120" s="100"/>
      <c r="YG120" s="100"/>
      <c r="YH120" s="100"/>
      <c r="YI120" s="100"/>
      <c r="YJ120" s="100"/>
      <c r="YK120" s="100"/>
      <c r="YL120" s="100"/>
      <c r="YM120" s="100"/>
      <c r="YN120" s="100"/>
      <c r="YO120" s="100"/>
      <c r="YP120" s="100"/>
      <c r="YQ120" s="100"/>
      <c r="YR120" s="100"/>
      <c r="YS120" s="100"/>
      <c r="YT120" s="100"/>
      <c r="YU120" s="100"/>
      <c r="YV120" s="100"/>
      <c r="YW120" s="100"/>
      <c r="YX120" s="100"/>
      <c r="YY120" s="100"/>
      <c r="YZ120" s="100"/>
      <c r="ZA120" s="100"/>
      <c r="ZB120" s="100"/>
      <c r="ZC120" s="100"/>
      <c r="ZD120" s="100"/>
      <c r="ZE120" s="100"/>
      <c r="ZF120" s="100"/>
      <c r="ZG120" s="100"/>
      <c r="ZH120" s="100"/>
      <c r="ZI120" s="100"/>
      <c r="ZJ120" s="100"/>
      <c r="ZK120" s="100"/>
      <c r="ZL120" s="100"/>
      <c r="ZM120" s="100"/>
      <c r="ZN120" s="100"/>
      <c r="ZO120" s="100"/>
      <c r="ZP120" s="100"/>
      <c r="ZQ120" s="100"/>
      <c r="ZR120" s="100"/>
      <c r="ZS120" s="100"/>
      <c r="ZT120" s="100"/>
      <c r="ZU120" s="100"/>
      <c r="ZV120" s="100"/>
      <c r="ZW120" s="100"/>
      <c r="ZX120" s="100"/>
      <c r="ZY120" s="100"/>
      <c r="ZZ120" s="100"/>
    </row>
    <row r="121" spans="1:702" ht="15.95" customHeight="1" x14ac:dyDescent="0.25">
      <c r="A121" s="92">
        <v>75695</v>
      </c>
      <c r="B121" s="92" t="s">
        <v>402</v>
      </c>
      <c r="C121" s="121" t="s">
        <v>354</v>
      </c>
      <c r="D121" s="92">
        <v>7</v>
      </c>
      <c r="E121" s="92">
        <v>3</v>
      </c>
      <c r="F121" s="92" t="s">
        <v>341</v>
      </c>
      <c r="G121" s="92">
        <v>912</v>
      </c>
      <c r="H121" s="92">
        <v>11461</v>
      </c>
      <c r="I121" s="92" t="s">
        <v>403</v>
      </c>
      <c r="J121" s="92">
        <v>3</v>
      </c>
      <c r="K121" s="92" t="s">
        <v>12</v>
      </c>
      <c r="L121" s="93">
        <v>8000</v>
      </c>
      <c r="M121" s="93">
        <v>1000</v>
      </c>
      <c r="N121" s="93">
        <v>0</v>
      </c>
      <c r="O121" s="93">
        <v>1000</v>
      </c>
      <c r="P121" s="93">
        <v>709.5</v>
      </c>
      <c r="Q121" s="93">
        <v>-290.5</v>
      </c>
      <c r="R121" s="94">
        <v>0.71</v>
      </c>
      <c r="S121" s="93">
        <v>0</v>
      </c>
      <c r="T121" s="93">
        <v>0</v>
      </c>
      <c r="U121" s="94">
        <v>0</v>
      </c>
      <c r="V121" s="93">
        <v>0</v>
      </c>
      <c r="W121" s="93">
        <v>0</v>
      </c>
      <c r="X121" s="94">
        <v>0</v>
      </c>
      <c r="Y121" s="93">
        <v>0</v>
      </c>
      <c r="Z121" s="93">
        <v>0</v>
      </c>
      <c r="AA121" s="94">
        <v>0</v>
      </c>
      <c r="AB121" s="93">
        <v>0</v>
      </c>
      <c r="AC121" s="93">
        <v>0</v>
      </c>
      <c r="AD121" s="94">
        <v>0</v>
      </c>
      <c r="AE121" s="93">
        <v>0</v>
      </c>
      <c r="AF121" s="93">
        <v>0</v>
      </c>
      <c r="AG121" s="94">
        <v>0</v>
      </c>
      <c r="AH121" s="93">
        <v>0</v>
      </c>
      <c r="AI121" s="93">
        <v>0</v>
      </c>
      <c r="AJ121" s="94">
        <v>0</v>
      </c>
      <c r="AK121" s="93">
        <v>0</v>
      </c>
      <c r="AL121" s="93">
        <v>0</v>
      </c>
      <c r="AM121" s="94">
        <v>0</v>
      </c>
      <c r="AN121" s="93">
        <v>0</v>
      </c>
      <c r="AO121" s="93">
        <v>0</v>
      </c>
      <c r="AP121" s="94">
        <v>0</v>
      </c>
      <c r="AQ121" s="93">
        <v>0</v>
      </c>
      <c r="AR121" s="93">
        <v>0</v>
      </c>
      <c r="AS121" s="94">
        <v>0</v>
      </c>
      <c r="AT121" s="93">
        <v>0</v>
      </c>
      <c r="AU121" s="93">
        <v>0</v>
      </c>
      <c r="AV121" s="94">
        <v>0</v>
      </c>
      <c r="AW121" s="93">
        <v>0</v>
      </c>
      <c r="AX121" s="93">
        <v>0</v>
      </c>
      <c r="AY121" s="94">
        <v>0</v>
      </c>
      <c r="AZ121" s="93">
        <v>0</v>
      </c>
      <c r="BA121" s="93">
        <v>0</v>
      </c>
      <c r="BB121" s="94">
        <v>0</v>
      </c>
      <c r="BC121" s="93">
        <v>0</v>
      </c>
      <c r="BD121" s="93">
        <v>0</v>
      </c>
      <c r="BE121" s="94">
        <v>0</v>
      </c>
      <c r="BF121" s="93">
        <v>1000</v>
      </c>
      <c r="BG121" s="93">
        <v>709.5</v>
      </c>
      <c r="BH121" s="94">
        <v>0.71</v>
      </c>
      <c r="BI121" s="93">
        <v>0</v>
      </c>
      <c r="BJ121" s="93">
        <v>0</v>
      </c>
      <c r="BK121" s="94">
        <v>0</v>
      </c>
      <c r="BL121" s="93">
        <v>0</v>
      </c>
      <c r="BM121" s="93">
        <v>0</v>
      </c>
      <c r="BN121" s="94">
        <v>0</v>
      </c>
      <c r="BO121" s="93">
        <v>0</v>
      </c>
      <c r="BP121" s="93">
        <v>0</v>
      </c>
      <c r="BQ121" s="94">
        <v>0</v>
      </c>
      <c r="BR121" s="93">
        <v>0</v>
      </c>
      <c r="BS121" s="93">
        <v>0</v>
      </c>
      <c r="BT121" s="94">
        <v>0</v>
      </c>
      <c r="BU121" s="93">
        <v>0</v>
      </c>
      <c r="BV121" s="93">
        <v>0</v>
      </c>
      <c r="BW121" s="94">
        <v>0</v>
      </c>
      <c r="BX121" s="93">
        <v>0</v>
      </c>
      <c r="BY121" s="93">
        <v>0</v>
      </c>
      <c r="BZ121" s="94">
        <v>0</v>
      </c>
      <c r="CA121" s="93">
        <v>0</v>
      </c>
      <c r="CB121" s="93">
        <v>0</v>
      </c>
      <c r="CC121" s="94">
        <v>0</v>
      </c>
      <c r="CD121" s="93">
        <v>0</v>
      </c>
      <c r="CE121" s="93">
        <v>0</v>
      </c>
      <c r="CF121" s="94">
        <v>0</v>
      </c>
      <c r="CG121" s="93">
        <v>0</v>
      </c>
      <c r="CH121" s="93">
        <v>0</v>
      </c>
      <c r="CI121" s="94">
        <v>0</v>
      </c>
      <c r="CJ121" s="93">
        <v>0</v>
      </c>
      <c r="CK121" s="93">
        <v>0</v>
      </c>
      <c r="CL121" s="94">
        <v>0</v>
      </c>
      <c r="CM121" s="93">
        <v>0</v>
      </c>
      <c r="CN121" s="93">
        <v>0</v>
      </c>
      <c r="CO121" s="94">
        <v>0</v>
      </c>
      <c r="CP121" s="93"/>
      <c r="CQ121" s="93"/>
      <c r="CR121" s="93"/>
      <c r="CS121" s="93"/>
      <c r="CT121" s="93"/>
      <c r="CU121" s="93"/>
      <c r="CV121" s="93"/>
      <c r="CW121" s="93"/>
      <c r="CX121" s="93"/>
      <c r="CY121" s="93"/>
      <c r="CZ121" s="93"/>
      <c r="DA121" s="93"/>
      <c r="DB121" s="93"/>
      <c r="DC121" s="93"/>
      <c r="DD121" s="93"/>
      <c r="DE121" s="93"/>
      <c r="DF121" s="93"/>
      <c r="DG121" s="93"/>
      <c r="DH121" s="93"/>
      <c r="DI121" s="93"/>
      <c r="DJ121" s="93"/>
      <c r="DK121" s="93"/>
      <c r="DL121" s="93"/>
      <c r="DM121" s="93"/>
      <c r="DN121" s="93"/>
      <c r="DO121" s="93"/>
      <c r="DP121" s="93"/>
      <c r="DQ121" s="93"/>
      <c r="DR121" s="93"/>
      <c r="DS121" s="93"/>
      <c r="DT121" s="93"/>
      <c r="DU121" s="93"/>
      <c r="DV121" s="93"/>
      <c r="DW121" s="93"/>
      <c r="DX121" s="93"/>
      <c r="DY121" s="93"/>
      <c r="DZ121" s="93"/>
      <c r="EA121" s="93"/>
      <c r="EB121" s="93"/>
      <c r="EC121" s="93"/>
      <c r="ED121" s="93"/>
      <c r="EE121" s="93"/>
      <c r="EF121" s="93"/>
      <c r="EG121" s="93"/>
      <c r="EH121" s="93"/>
      <c r="EI121" s="93"/>
      <c r="EJ121" s="93"/>
      <c r="EK121" s="93"/>
      <c r="EL121" s="93"/>
      <c r="EM121" s="93"/>
      <c r="EN121" s="93"/>
      <c r="EO121" s="93"/>
      <c r="EP121" s="93"/>
      <c r="EQ121" s="93"/>
      <c r="ER121" s="93"/>
      <c r="ES121" s="93"/>
      <c r="ET121" s="93"/>
      <c r="EU121" s="93"/>
      <c r="EV121" s="93"/>
      <c r="EW121" s="93"/>
      <c r="EX121" s="93"/>
      <c r="EY121" s="93"/>
      <c r="EZ121" s="93"/>
      <c r="FA121" s="93"/>
      <c r="FB121" s="93"/>
      <c r="FC121" s="93"/>
      <c r="FD121" s="93"/>
      <c r="FE121" s="93"/>
      <c r="FF121" s="93"/>
      <c r="FG121" s="93"/>
      <c r="FH121" s="93"/>
      <c r="FI121" s="93"/>
      <c r="FJ121" s="93"/>
      <c r="FK121" s="93"/>
      <c r="FL121" s="93"/>
      <c r="FM121" s="93"/>
      <c r="FN121" s="93"/>
      <c r="FO121" s="93"/>
      <c r="FP121" s="93"/>
      <c r="FQ121" s="93"/>
      <c r="FR121" s="93"/>
      <c r="FS121" s="93"/>
      <c r="FT121" s="93"/>
      <c r="FU121" s="93"/>
      <c r="FV121" s="93"/>
      <c r="FW121" s="93"/>
      <c r="FX121" s="93"/>
      <c r="FY121" s="93"/>
      <c r="FZ121" s="93"/>
      <c r="GA121" s="93"/>
      <c r="GB121" s="93"/>
      <c r="GC121" s="93"/>
      <c r="GD121" s="93"/>
      <c r="GE121" s="93"/>
      <c r="GF121" s="93"/>
      <c r="GG121" s="93"/>
      <c r="GH121" s="93"/>
      <c r="GI121" s="93"/>
      <c r="GJ121" s="93"/>
      <c r="GK121" s="93"/>
      <c r="GL121" s="93"/>
      <c r="GM121" s="93"/>
      <c r="GN121" s="93"/>
      <c r="GO121" s="93"/>
      <c r="GP121" s="93"/>
      <c r="GQ121" s="93"/>
      <c r="GR121" s="93"/>
      <c r="GS121" s="93"/>
      <c r="GT121" s="93"/>
      <c r="GU121" s="93"/>
      <c r="GV121" s="93"/>
      <c r="GW121" s="93"/>
      <c r="GX121" s="93"/>
      <c r="GY121" s="93"/>
      <c r="GZ121" s="93"/>
      <c r="HA121" s="93"/>
      <c r="HB121" s="93"/>
      <c r="HC121" s="93"/>
      <c r="HD121" s="93"/>
      <c r="HE121" s="93"/>
      <c r="HF121" s="93"/>
      <c r="HG121" s="93"/>
      <c r="HH121" s="93"/>
      <c r="HI121" s="93"/>
      <c r="HJ121" s="93"/>
      <c r="HK121" s="93"/>
      <c r="HL121" s="93"/>
      <c r="HM121" s="93"/>
      <c r="HN121" s="93"/>
      <c r="HO121" s="93"/>
      <c r="HP121" s="93"/>
      <c r="HQ121" s="93"/>
      <c r="HR121" s="93"/>
      <c r="HS121" s="93"/>
      <c r="HT121" s="93"/>
      <c r="HU121" s="93"/>
      <c r="HV121" s="93"/>
      <c r="HW121" s="93"/>
      <c r="HX121" s="93"/>
      <c r="HY121" s="93"/>
      <c r="HZ121" s="93"/>
      <c r="IA121" s="93"/>
      <c r="IB121" s="93"/>
      <c r="IC121" s="93"/>
      <c r="ID121" s="93"/>
      <c r="IE121" s="93"/>
      <c r="IF121" s="93"/>
      <c r="IG121" s="93"/>
      <c r="IH121" s="93"/>
      <c r="II121" s="93"/>
      <c r="IJ121" s="93"/>
      <c r="IK121" s="93"/>
      <c r="IL121" s="93"/>
      <c r="IM121" s="93"/>
      <c r="IN121" s="93"/>
      <c r="IO121" s="93"/>
      <c r="IP121" s="93"/>
      <c r="IQ121" s="93"/>
      <c r="IR121" s="93"/>
      <c r="IS121" s="93"/>
      <c r="IT121" s="93"/>
      <c r="IU121" s="93"/>
      <c r="IV121" s="93"/>
      <c r="IW121" s="93"/>
      <c r="IX121" s="93"/>
      <c r="IY121" s="93"/>
      <c r="IZ121" s="93"/>
      <c r="JA121" s="93"/>
      <c r="JB121" s="93"/>
      <c r="JC121" s="93"/>
      <c r="JD121" s="93"/>
      <c r="JE121" s="93"/>
      <c r="JF121" s="93"/>
      <c r="JG121" s="93"/>
      <c r="JH121" s="93"/>
      <c r="JI121" s="93"/>
      <c r="JJ121" s="93"/>
      <c r="JK121" s="93"/>
      <c r="JL121" s="93"/>
      <c r="JM121" s="93"/>
      <c r="JN121" s="93"/>
      <c r="JO121" s="93"/>
      <c r="JP121" s="93"/>
      <c r="JQ121" s="93"/>
      <c r="JR121" s="93"/>
      <c r="JS121" s="93"/>
      <c r="JT121" s="93"/>
      <c r="JU121" s="93"/>
      <c r="JV121" s="93"/>
      <c r="JW121" s="93"/>
      <c r="JX121" s="93"/>
      <c r="JY121" s="93"/>
      <c r="JZ121" s="93"/>
      <c r="KA121" s="93"/>
      <c r="KB121" s="93"/>
      <c r="KC121" s="93"/>
      <c r="KD121" s="93"/>
      <c r="KE121" s="93"/>
      <c r="KF121" s="93"/>
      <c r="KG121" s="93"/>
      <c r="KH121" s="93"/>
      <c r="KI121" s="93"/>
      <c r="KJ121" s="93"/>
      <c r="KK121" s="93"/>
      <c r="KL121" s="93"/>
      <c r="KM121" s="93"/>
      <c r="KN121" s="93"/>
      <c r="KO121" s="93"/>
      <c r="KP121" s="93"/>
      <c r="KQ121" s="93"/>
      <c r="KR121" s="93"/>
      <c r="KS121" s="93"/>
      <c r="KT121" s="93"/>
      <c r="KU121" s="93"/>
      <c r="KV121" s="93"/>
      <c r="KW121" s="93"/>
      <c r="KX121" s="93"/>
      <c r="KY121" s="93"/>
      <c r="KZ121" s="93"/>
      <c r="LA121" s="93"/>
      <c r="LB121" s="93"/>
      <c r="LC121" s="93"/>
      <c r="LD121" s="93"/>
      <c r="LE121" s="93"/>
      <c r="LF121" s="93"/>
      <c r="LG121" s="93"/>
      <c r="LH121" s="93"/>
      <c r="LI121" s="93"/>
      <c r="LJ121" s="93"/>
      <c r="LK121" s="93"/>
      <c r="LL121" s="93"/>
      <c r="LM121" s="93"/>
      <c r="LN121" s="93"/>
      <c r="LO121" s="93"/>
      <c r="LP121" s="93"/>
      <c r="LQ121" s="93"/>
      <c r="LR121" s="93"/>
      <c r="LS121" s="93"/>
      <c r="LT121" s="93"/>
      <c r="LU121" s="93"/>
      <c r="LV121" s="93"/>
      <c r="LW121" s="93"/>
      <c r="LX121" s="93"/>
      <c r="LY121" s="93"/>
      <c r="LZ121" s="93"/>
      <c r="MA121" s="93"/>
      <c r="MB121" s="93"/>
      <c r="MC121" s="93"/>
      <c r="MD121" s="93"/>
      <c r="ME121" s="93"/>
      <c r="MF121" s="93"/>
      <c r="MG121" s="93"/>
      <c r="MH121" s="93"/>
      <c r="MI121" s="93"/>
      <c r="MJ121" s="93"/>
      <c r="MK121" s="93"/>
      <c r="ML121" s="93"/>
      <c r="MM121" s="93"/>
      <c r="MN121" s="93"/>
      <c r="MO121" s="93"/>
      <c r="MP121" s="93"/>
      <c r="MQ121" s="93"/>
      <c r="MR121" s="93"/>
      <c r="MS121" s="93"/>
      <c r="MT121" s="93"/>
      <c r="MU121" s="93"/>
      <c r="MV121" s="93"/>
      <c r="MW121" s="93"/>
      <c r="MX121" s="93"/>
      <c r="MY121" s="93"/>
      <c r="MZ121" s="93"/>
      <c r="NA121" s="93"/>
      <c r="NB121" s="93"/>
      <c r="NC121" s="93"/>
      <c r="ND121" s="93"/>
      <c r="NE121" s="93"/>
      <c r="NF121" s="93"/>
      <c r="NG121" s="93"/>
      <c r="NH121" s="93"/>
      <c r="NI121" s="93"/>
      <c r="NJ121" s="93"/>
      <c r="NK121" s="93"/>
      <c r="NL121" s="93"/>
      <c r="NM121" s="93"/>
      <c r="NN121" s="93"/>
      <c r="NO121" s="93"/>
      <c r="NP121" s="93"/>
      <c r="NQ121" s="93"/>
      <c r="NR121" s="93"/>
      <c r="NS121" s="93"/>
      <c r="NT121" s="93"/>
      <c r="NU121" s="93"/>
      <c r="NV121" s="93"/>
      <c r="NW121" s="93"/>
      <c r="NX121" s="93"/>
      <c r="NY121" s="93"/>
      <c r="NZ121" s="93"/>
      <c r="OA121" s="93"/>
      <c r="OB121" s="93"/>
      <c r="OC121" s="93"/>
      <c r="OD121" s="93"/>
      <c r="OE121" s="93"/>
      <c r="OF121" s="93"/>
      <c r="OG121" s="93"/>
      <c r="OH121" s="93"/>
      <c r="OI121" s="93"/>
      <c r="OJ121" s="93"/>
      <c r="OK121" s="93"/>
      <c r="OL121" s="93"/>
      <c r="OM121" s="93"/>
      <c r="ON121" s="93"/>
      <c r="OO121" s="93"/>
      <c r="OP121" s="93"/>
      <c r="OQ121" s="93"/>
      <c r="OR121" s="93"/>
      <c r="OS121" s="93"/>
      <c r="OT121" s="93"/>
      <c r="OU121" s="93"/>
      <c r="OV121" s="93"/>
      <c r="OW121" s="93"/>
      <c r="OX121" s="93"/>
      <c r="OY121" s="93"/>
      <c r="OZ121" s="93"/>
      <c r="PA121" s="93"/>
      <c r="PB121" s="93"/>
      <c r="PC121" s="93"/>
      <c r="PD121" s="93"/>
      <c r="PE121" s="93"/>
      <c r="PF121" s="93"/>
      <c r="PG121" s="93"/>
      <c r="PH121" s="93"/>
      <c r="PI121" s="93"/>
      <c r="PJ121" s="93"/>
      <c r="PK121" s="93"/>
      <c r="PL121" s="93"/>
      <c r="PM121" s="93"/>
      <c r="PN121" s="93"/>
      <c r="PO121" s="93"/>
      <c r="PP121" s="93"/>
      <c r="PQ121" s="93"/>
      <c r="PR121" s="93"/>
      <c r="PS121" s="93"/>
      <c r="PT121" s="93"/>
      <c r="PU121" s="93"/>
      <c r="PV121" s="93"/>
      <c r="PW121" s="93"/>
      <c r="PX121" s="93"/>
      <c r="PY121" s="93"/>
      <c r="PZ121" s="93"/>
      <c r="QA121" s="93"/>
      <c r="QB121" s="93"/>
      <c r="QC121" s="93"/>
      <c r="QD121" s="93"/>
      <c r="QE121" s="93"/>
      <c r="QF121" s="93"/>
      <c r="QG121" s="93"/>
      <c r="QH121" s="93"/>
      <c r="QI121" s="93"/>
      <c r="QJ121" s="93"/>
      <c r="QK121" s="93"/>
      <c r="QL121" s="93"/>
      <c r="QM121" s="93"/>
      <c r="QN121" s="93"/>
      <c r="QO121" s="93"/>
      <c r="QP121" s="93"/>
      <c r="QQ121" s="93"/>
      <c r="QR121" s="93"/>
      <c r="QS121" s="93"/>
      <c r="QT121" s="93"/>
      <c r="QU121" s="93"/>
      <c r="QV121" s="93"/>
      <c r="QW121" s="93"/>
      <c r="QX121" s="93"/>
      <c r="QY121" s="93"/>
      <c r="QZ121" s="93"/>
      <c r="RA121" s="93"/>
      <c r="RB121" s="93"/>
      <c r="RC121" s="93"/>
      <c r="RD121" s="93"/>
      <c r="RE121" s="93"/>
      <c r="RF121" s="93"/>
      <c r="RG121" s="93"/>
      <c r="RH121" s="93"/>
      <c r="RI121" s="93"/>
      <c r="RJ121" s="93"/>
      <c r="RK121" s="93"/>
      <c r="RL121" s="93"/>
      <c r="RM121" s="93"/>
      <c r="RN121" s="93"/>
      <c r="RO121" s="93"/>
      <c r="RP121" s="93"/>
      <c r="RQ121" s="93"/>
      <c r="RR121" s="93"/>
      <c r="RS121" s="93"/>
      <c r="RT121" s="93"/>
      <c r="RU121" s="93"/>
      <c r="RV121" s="93"/>
      <c r="RW121" s="93"/>
      <c r="RX121" s="93"/>
      <c r="RY121" s="93"/>
      <c r="RZ121" s="93"/>
      <c r="SA121" s="93"/>
      <c r="SB121" s="93"/>
      <c r="SC121" s="93"/>
      <c r="SD121" s="93"/>
      <c r="SE121" s="93"/>
      <c r="SF121" s="93"/>
      <c r="SG121" s="93"/>
      <c r="SH121" s="93"/>
      <c r="SI121" s="93"/>
      <c r="SJ121" s="93"/>
      <c r="SK121" s="93"/>
      <c r="SL121" s="93"/>
      <c r="SM121" s="93"/>
      <c r="SN121" s="93"/>
      <c r="SO121" s="93"/>
      <c r="SP121" s="93"/>
      <c r="SQ121" s="93"/>
      <c r="SR121" s="93"/>
      <c r="SS121" s="93"/>
      <c r="ST121" s="93"/>
      <c r="SU121" s="93"/>
      <c r="SV121" s="93"/>
      <c r="SW121" s="93"/>
      <c r="SX121" s="93"/>
      <c r="SY121" s="93"/>
      <c r="SZ121" s="93"/>
      <c r="TA121" s="93"/>
      <c r="TB121" s="93"/>
      <c r="TC121" s="93"/>
      <c r="TD121" s="93"/>
      <c r="TE121" s="93"/>
      <c r="TF121" s="93"/>
      <c r="TG121" s="93"/>
      <c r="TH121" s="93"/>
      <c r="TI121" s="93"/>
      <c r="TJ121" s="93"/>
      <c r="TK121" s="93"/>
      <c r="TL121" s="93"/>
      <c r="TM121" s="93"/>
      <c r="TN121" s="93"/>
      <c r="TO121" s="93"/>
      <c r="TP121" s="93"/>
      <c r="TQ121" s="93"/>
      <c r="TR121" s="93"/>
      <c r="TS121" s="93"/>
      <c r="TT121" s="93"/>
      <c r="TU121" s="93"/>
      <c r="TV121" s="93"/>
      <c r="TW121" s="93"/>
      <c r="TX121" s="93"/>
      <c r="TY121" s="93"/>
      <c r="TZ121" s="93"/>
      <c r="UA121" s="93"/>
      <c r="UB121" s="93"/>
      <c r="UC121" s="93"/>
      <c r="UD121" s="93"/>
      <c r="UE121" s="93"/>
      <c r="UF121" s="93"/>
      <c r="UG121" s="93"/>
      <c r="UH121" s="93"/>
      <c r="UI121" s="93"/>
      <c r="UJ121" s="93"/>
      <c r="UK121" s="93"/>
      <c r="UL121" s="93"/>
      <c r="UM121" s="93"/>
      <c r="UN121" s="93"/>
      <c r="UO121" s="93"/>
      <c r="UP121" s="93"/>
      <c r="UQ121" s="93"/>
      <c r="UR121" s="93"/>
      <c r="US121" s="93"/>
      <c r="UT121" s="93"/>
      <c r="UU121" s="93"/>
      <c r="UV121" s="93"/>
      <c r="UW121" s="93"/>
      <c r="UX121" s="93"/>
      <c r="UY121" s="93"/>
      <c r="UZ121" s="93"/>
      <c r="VA121" s="93"/>
      <c r="VB121" s="93"/>
      <c r="VC121" s="93"/>
      <c r="VD121" s="93"/>
      <c r="VE121" s="93"/>
      <c r="VF121" s="93"/>
      <c r="VG121" s="93"/>
      <c r="VH121" s="93"/>
      <c r="VI121" s="93"/>
      <c r="VJ121" s="93"/>
      <c r="VK121" s="93"/>
      <c r="VL121" s="93"/>
      <c r="VM121" s="93"/>
      <c r="VN121" s="93"/>
      <c r="VO121" s="93"/>
      <c r="VP121" s="93"/>
      <c r="VQ121" s="93"/>
      <c r="VR121" s="93"/>
      <c r="VS121" s="93"/>
      <c r="VT121" s="93"/>
      <c r="VU121" s="93"/>
      <c r="VV121" s="93"/>
      <c r="VW121" s="93"/>
      <c r="VX121" s="93"/>
      <c r="VY121" s="93"/>
      <c r="VZ121" s="93"/>
      <c r="WA121" s="93"/>
      <c r="WB121" s="93"/>
      <c r="WC121" s="93"/>
      <c r="WD121" s="93"/>
      <c r="WE121" s="93"/>
      <c r="WF121" s="93"/>
      <c r="WG121" s="93"/>
      <c r="WH121" s="93"/>
      <c r="WI121" s="93"/>
      <c r="WJ121" s="93"/>
      <c r="WK121" s="93"/>
      <c r="WL121" s="93"/>
      <c r="WM121" s="93"/>
      <c r="WN121" s="93"/>
      <c r="WO121" s="93"/>
      <c r="WP121" s="93"/>
      <c r="WQ121" s="93"/>
      <c r="WR121" s="93"/>
      <c r="WS121" s="93"/>
      <c r="WT121" s="93"/>
      <c r="WU121" s="93"/>
      <c r="WV121" s="93"/>
      <c r="WW121" s="93"/>
      <c r="WX121" s="93"/>
      <c r="WY121" s="93"/>
      <c r="WZ121" s="93"/>
      <c r="XA121" s="93"/>
      <c r="XB121" s="93"/>
      <c r="XC121" s="93"/>
      <c r="XD121" s="93"/>
      <c r="XE121" s="93"/>
      <c r="XF121" s="93"/>
      <c r="XG121" s="93"/>
      <c r="XH121" s="93"/>
      <c r="XI121" s="93"/>
      <c r="XJ121" s="93"/>
      <c r="XK121" s="93"/>
      <c r="XL121" s="93"/>
      <c r="XM121" s="93"/>
      <c r="XN121" s="93"/>
      <c r="XO121" s="93"/>
      <c r="XP121" s="93"/>
      <c r="XQ121" s="93"/>
      <c r="XR121" s="93"/>
      <c r="XS121" s="93"/>
      <c r="XT121" s="93"/>
      <c r="XU121" s="93"/>
      <c r="XV121" s="93"/>
      <c r="XW121" s="93"/>
      <c r="XX121" s="93"/>
      <c r="XY121" s="93"/>
      <c r="XZ121" s="93"/>
      <c r="YA121" s="93"/>
      <c r="YB121" s="93"/>
      <c r="YC121" s="93"/>
      <c r="YD121" s="93"/>
      <c r="YE121" s="93"/>
      <c r="YF121" s="93"/>
      <c r="YG121" s="93"/>
      <c r="YH121" s="93"/>
      <c r="YI121" s="93"/>
      <c r="YJ121" s="93"/>
      <c r="YK121" s="93"/>
      <c r="YL121" s="93"/>
      <c r="YM121" s="93"/>
      <c r="YN121" s="93"/>
      <c r="YO121" s="93"/>
      <c r="YP121" s="93"/>
      <c r="YQ121" s="93"/>
      <c r="YR121" s="93"/>
      <c r="YS121" s="93"/>
      <c r="YT121" s="93"/>
      <c r="YU121" s="93"/>
      <c r="YV121" s="93"/>
      <c r="YW121" s="93"/>
      <c r="YX121" s="93"/>
      <c r="YY121" s="93"/>
      <c r="YZ121" s="93"/>
      <c r="ZA121" s="93"/>
      <c r="ZB121" s="93"/>
      <c r="ZC121" s="93"/>
      <c r="ZD121" s="93"/>
      <c r="ZE121" s="93"/>
      <c r="ZF121" s="93"/>
      <c r="ZG121" s="93"/>
      <c r="ZH121" s="93"/>
      <c r="ZI121" s="93"/>
      <c r="ZJ121" s="93"/>
      <c r="ZK121" s="93"/>
      <c r="ZL121" s="93"/>
      <c r="ZM121" s="93"/>
      <c r="ZN121" s="93"/>
      <c r="ZO121" s="93"/>
      <c r="ZP121" s="93"/>
      <c r="ZQ121" s="93"/>
      <c r="ZR121" s="93"/>
      <c r="ZS121" s="93"/>
      <c r="ZT121" s="93"/>
      <c r="ZU121" s="93"/>
      <c r="ZV121" s="93"/>
      <c r="ZW121" s="93"/>
      <c r="ZX121" s="93"/>
      <c r="ZY121" s="93"/>
      <c r="ZZ121" s="93"/>
    </row>
    <row r="122" spans="1:702" s="126" customFormat="1" ht="15.95" customHeight="1" x14ac:dyDescent="0.25">
      <c r="A122" s="122">
        <v>75700</v>
      </c>
      <c r="B122" s="122" t="s">
        <v>402</v>
      </c>
      <c r="C122" s="123" t="s">
        <v>354</v>
      </c>
      <c r="D122" s="122">
        <v>7</v>
      </c>
      <c r="E122" s="122">
        <v>3</v>
      </c>
      <c r="F122" s="122" t="s">
        <v>341</v>
      </c>
      <c r="G122" s="122">
        <v>912</v>
      </c>
      <c r="H122" s="122">
        <v>11461</v>
      </c>
      <c r="I122" s="122" t="s">
        <v>403</v>
      </c>
      <c r="J122" s="122">
        <v>32</v>
      </c>
      <c r="K122" s="122" t="s">
        <v>25</v>
      </c>
      <c r="L122" s="124">
        <v>8000</v>
      </c>
      <c r="M122" s="124">
        <v>1000</v>
      </c>
      <c r="N122" s="124">
        <v>0</v>
      </c>
      <c r="O122" s="124">
        <v>1000</v>
      </c>
      <c r="P122" s="124">
        <v>709.5</v>
      </c>
      <c r="Q122" s="124">
        <v>-290.5</v>
      </c>
      <c r="R122" s="125">
        <v>0.71</v>
      </c>
      <c r="S122" s="124">
        <v>0</v>
      </c>
      <c r="T122" s="124">
        <v>0</v>
      </c>
      <c r="U122" s="125">
        <v>0</v>
      </c>
      <c r="V122" s="124">
        <v>0</v>
      </c>
      <c r="W122" s="124">
        <v>0</v>
      </c>
      <c r="X122" s="125">
        <v>0</v>
      </c>
      <c r="Y122" s="124">
        <v>0</v>
      </c>
      <c r="Z122" s="124">
        <v>0</v>
      </c>
      <c r="AA122" s="125">
        <v>0</v>
      </c>
      <c r="AB122" s="124">
        <v>0</v>
      </c>
      <c r="AC122" s="124">
        <v>0</v>
      </c>
      <c r="AD122" s="125">
        <v>0</v>
      </c>
      <c r="AE122" s="124">
        <v>0</v>
      </c>
      <c r="AF122" s="124">
        <v>0</v>
      </c>
      <c r="AG122" s="125">
        <v>0</v>
      </c>
      <c r="AH122" s="124">
        <v>0</v>
      </c>
      <c r="AI122" s="124">
        <v>0</v>
      </c>
      <c r="AJ122" s="125">
        <v>0</v>
      </c>
      <c r="AK122" s="124">
        <v>0</v>
      </c>
      <c r="AL122" s="124">
        <v>0</v>
      </c>
      <c r="AM122" s="125">
        <v>0</v>
      </c>
      <c r="AN122" s="124">
        <v>0</v>
      </c>
      <c r="AO122" s="124">
        <v>0</v>
      </c>
      <c r="AP122" s="125">
        <v>0</v>
      </c>
      <c r="AQ122" s="124">
        <v>0</v>
      </c>
      <c r="AR122" s="124">
        <v>0</v>
      </c>
      <c r="AS122" s="125">
        <v>0</v>
      </c>
      <c r="AT122" s="124">
        <v>0</v>
      </c>
      <c r="AU122" s="124">
        <v>0</v>
      </c>
      <c r="AV122" s="125">
        <v>0</v>
      </c>
      <c r="AW122" s="124">
        <v>0</v>
      </c>
      <c r="AX122" s="124">
        <v>0</v>
      </c>
      <c r="AY122" s="125">
        <v>0</v>
      </c>
      <c r="AZ122" s="124">
        <v>0</v>
      </c>
      <c r="BA122" s="124">
        <v>0</v>
      </c>
      <c r="BB122" s="125">
        <v>0</v>
      </c>
      <c r="BC122" s="124">
        <v>0</v>
      </c>
      <c r="BD122" s="124">
        <v>0</v>
      </c>
      <c r="BE122" s="125">
        <v>0</v>
      </c>
      <c r="BF122" s="124">
        <v>1000</v>
      </c>
      <c r="BG122" s="124">
        <v>709.5</v>
      </c>
      <c r="BH122" s="125">
        <v>0.71</v>
      </c>
      <c r="BI122" s="124">
        <v>0</v>
      </c>
      <c r="BJ122" s="124">
        <v>0</v>
      </c>
      <c r="BK122" s="125">
        <v>0</v>
      </c>
      <c r="BL122" s="124">
        <v>0</v>
      </c>
      <c r="BM122" s="124">
        <v>0</v>
      </c>
      <c r="BN122" s="125">
        <v>0</v>
      </c>
      <c r="BO122" s="124">
        <v>0</v>
      </c>
      <c r="BP122" s="124">
        <v>0</v>
      </c>
      <c r="BQ122" s="125">
        <v>0</v>
      </c>
      <c r="BR122" s="124">
        <v>0</v>
      </c>
      <c r="BS122" s="124">
        <v>0</v>
      </c>
      <c r="BT122" s="125">
        <v>0</v>
      </c>
      <c r="BU122" s="124">
        <v>0</v>
      </c>
      <c r="BV122" s="124">
        <v>0</v>
      </c>
      <c r="BW122" s="125">
        <v>0</v>
      </c>
      <c r="BX122" s="124">
        <v>0</v>
      </c>
      <c r="BY122" s="124">
        <v>0</v>
      </c>
      <c r="BZ122" s="125">
        <v>0</v>
      </c>
      <c r="CA122" s="124">
        <v>0</v>
      </c>
      <c r="CB122" s="124">
        <v>0</v>
      </c>
      <c r="CC122" s="125">
        <v>0</v>
      </c>
      <c r="CD122" s="124">
        <v>0</v>
      </c>
      <c r="CE122" s="124">
        <v>0</v>
      </c>
      <c r="CF122" s="125">
        <v>0</v>
      </c>
      <c r="CG122" s="124">
        <v>0</v>
      </c>
      <c r="CH122" s="124">
        <v>0</v>
      </c>
      <c r="CI122" s="125">
        <v>0</v>
      </c>
      <c r="CJ122" s="124">
        <v>0</v>
      </c>
      <c r="CK122" s="124">
        <v>0</v>
      </c>
      <c r="CL122" s="125">
        <v>0</v>
      </c>
      <c r="CM122" s="124">
        <v>0</v>
      </c>
      <c r="CN122" s="124">
        <v>0</v>
      </c>
      <c r="CO122" s="125">
        <v>0</v>
      </c>
      <c r="CP122" s="124"/>
      <c r="CQ122" s="124"/>
      <c r="CR122" s="124"/>
      <c r="CS122" s="124"/>
      <c r="CT122" s="124"/>
      <c r="CU122" s="124"/>
      <c r="CV122" s="124"/>
      <c r="CW122" s="124"/>
      <c r="CX122" s="124"/>
      <c r="CY122" s="124"/>
      <c r="CZ122" s="124"/>
      <c r="DA122" s="124"/>
      <c r="DB122" s="124"/>
      <c r="DC122" s="124"/>
      <c r="DD122" s="124"/>
      <c r="DE122" s="124"/>
      <c r="DF122" s="124"/>
      <c r="DG122" s="124"/>
      <c r="DH122" s="124"/>
      <c r="DI122" s="124"/>
      <c r="DJ122" s="124"/>
      <c r="DK122" s="124"/>
      <c r="DL122" s="124"/>
      <c r="DM122" s="124"/>
      <c r="DN122" s="124"/>
      <c r="DO122" s="124"/>
      <c r="DP122" s="124"/>
      <c r="DQ122" s="124"/>
      <c r="DR122" s="124"/>
      <c r="DS122" s="124"/>
      <c r="DT122" s="124"/>
      <c r="DU122" s="124"/>
      <c r="DV122" s="124"/>
      <c r="DW122" s="124"/>
      <c r="DX122" s="124"/>
      <c r="DY122" s="124"/>
      <c r="DZ122" s="124"/>
      <c r="EA122" s="124"/>
      <c r="EB122" s="124"/>
      <c r="EC122" s="124"/>
      <c r="ED122" s="124"/>
      <c r="EE122" s="124"/>
      <c r="EF122" s="124"/>
      <c r="EG122" s="124"/>
      <c r="EH122" s="124"/>
      <c r="EI122" s="124"/>
      <c r="EJ122" s="124"/>
      <c r="EK122" s="124"/>
      <c r="EL122" s="124"/>
      <c r="EM122" s="124"/>
      <c r="EN122" s="124"/>
      <c r="EO122" s="124"/>
      <c r="EP122" s="124"/>
      <c r="EQ122" s="124"/>
      <c r="ER122" s="124"/>
      <c r="ES122" s="124"/>
      <c r="ET122" s="124"/>
      <c r="EU122" s="124"/>
      <c r="EV122" s="124"/>
      <c r="EW122" s="124"/>
      <c r="EX122" s="124"/>
      <c r="EY122" s="124"/>
      <c r="EZ122" s="124"/>
      <c r="FA122" s="124"/>
      <c r="FB122" s="124"/>
      <c r="FC122" s="124"/>
      <c r="FD122" s="124"/>
      <c r="FE122" s="124"/>
      <c r="FF122" s="124"/>
      <c r="FG122" s="124"/>
      <c r="FH122" s="124"/>
      <c r="FI122" s="124"/>
      <c r="FJ122" s="124"/>
      <c r="FK122" s="124"/>
      <c r="FL122" s="124"/>
      <c r="FM122" s="124"/>
      <c r="FN122" s="124"/>
      <c r="FO122" s="124"/>
      <c r="FP122" s="124"/>
      <c r="FQ122" s="124"/>
      <c r="FR122" s="124"/>
      <c r="FS122" s="124"/>
      <c r="FT122" s="124"/>
      <c r="FU122" s="124"/>
      <c r="FV122" s="124"/>
      <c r="FW122" s="124"/>
      <c r="FX122" s="124"/>
      <c r="FY122" s="124"/>
      <c r="FZ122" s="124"/>
      <c r="GA122" s="124"/>
      <c r="GB122" s="124"/>
      <c r="GC122" s="124"/>
      <c r="GD122" s="124"/>
      <c r="GE122" s="124"/>
      <c r="GF122" s="124"/>
      <c r="GG122" s="124"/>
      <c r="GH122" s="124"/>
      <c r="GI122" s="124"/>
      <c r="GJ122" s="124"/>
      <c r="GK122" s="124"/>
      <c r="GL122" s="124"/>
      <c r="GM122" s="124"/>
      <c r="GN122" s="124"/>
      <c r="GO122" s="124"/>
      <c r="GP122" s="124"/>
      <c r="GQ122" s="124"/>
      <c r="GR122" s="124"/>
      <c r="GS122" s="124"/>
      <c r="GT122" s="124"/>
      <c r="GU122" s="124"/>
      <c r="GV122" s="124"/>
      <c r="GW122" s="124"/>
      <c r="GX122" s="124"/>
      <c r="GY122" s="124"/>
      <c r="GZ122" s="124"/>
      <c r="HA122" s="124"/>
      <c r="HB122" s="124"/>
      <c r="HC122" s="124"/>
      <c r="HD122" s="124"/>
      <c r="HE122" s="124"/>
      <c r="HF122" s="124"/>
      <c r="HG122" s="124"/>
      <c r="HH122" s="124"/>
      <c r="HI122" s="124"/>
      <c r="HJ122" s="124"/>
      <c r="HK122" s="124"/>
      <c r="HL122" s="124"/>
      <c r="HM122" s="124"/>
      <c r="HN122" s="124"/>
      <c r="HO122" s="124"/>
      <c r="HP122" s="124"/>
      <c r="HQ122" s="124"/>
      <c r="HR122" s="124"/>
      <c r="HS122" s="124"/>
      <c r="HT122" s="124"/>
      <c r="HU122" s="124"/>
      <c r="HV122" s="124"/>
      <c r="HW122" s="124"/>
      <c r="HX122" s="124"/>
      <c r="HY122" s="124"/>
      <c r="HZ122" s="124"/>
      <c r="IA122" s="124"/>
      <c r="IB122" s="124"/>
      <c r="IC122" s="124"/>
      <c r="ID122" s="124"/>
      <c r="IE122" s="124"/>
      <c r="IF122" s="124"/>
      <c r="IG122" s="124"/>
      <c r="IH122" s="124"/>
      <c r="II122" s="124"/>
      <c r="IJ122" s="124"/>
      <c r="IK122" s="124"/>
      <c r="IL122" s="124"/>
      <c r="IM122" s="124"/>
      <c r="IN122" s="124"/>
      <c r="IO122" s="124"/>
      <c r="IP122" s="124"/>
      <c r="IQ122" s="124"/>
      <c r="IR122" s="124"/>
      <c r="IS122" s="124"/>
      <c r="IT122" s="124"/>
      <c r="IU122" s="124"/>
      <c r="IV122" s="124"/>
      <c r="IW122" s="124"/>
      <c r="IX122" s="124"/>
      <c r="IY122" s="124"/>
      <c r="IZ122" s="124"/>
      <c r="JA122" s="124"/>
      <c r="JB122" s="124"/>
      <c r="JC122" s="124"/>
      <c r="JD122" s="124"/>
      <c r="JE122" s="124"/>
      <c r="JF122" s="124"/>
      <c r="JG122" s="124"/>
      <c r="JH122" s="124"/>
      <c r="JI122" s="124"/>
      <c r="JJ122" s="124"/>
      <c r="JK122" s="124"/>
      <c r="JL122" s="124"/>
      <c r="JM122" s="124"/>
      <c r="JN122" s="124"/>
      <c r="JO122" s="124"/>
      <c r="JP122" s="124"/>
      <c r="JQ122" s="124"/>
      <c r="JR122" s="124"/>
      <c r="JS122" s="124"/>
      <c r="JT122" s="124"/>
      <c r="JU122" s="124"/>
      <c r="JV122" s="124"/>
      <c r="JW122" s="124"/>
      <c r="JX122" s="124"/>
      <c r="JY122" s="124"/>
      <c r="JZ122" s="124"/>
      <c r="KA122" s="124"/>
      <c r="KB122" s="124"/>
      <c r="KC122" s="124"/>
      <c r="KD122" s="124"/>
      <c r="KE122" s="124"/>
      <c r="KF122" s="124"/>
      <c r="KG122" s="124"/>
      <c r="KH122" s="124"/>
      <c r="KI122" s="124"/>
      <c r="KJ122" s="124"/>
      <c r="KK122" s="124"/>
      <c r="KL122" s="124"/>
      <c r="KM122" s="124"/>
      <c r="KN122" s="124"/>
      <c r="KO122" s="124"/>
      <c r="KP122" s="124"/>
      <c r="KQ122" s="124"/>
      <c r="KR122" s="124"/>
      <c r="KS122" s="124"/>
      <c r="KT122" s="124"/>
      <c r="KU122" s="124"/>
      <c r="KV122" s="124"/>
      <c r="KW122" s="124"/>
      <c r="KX122" s="124"/>
      <c r="KY122" s="124"/>
      <c r="KZ122" s="124"/>
      <c r="LA122" s="124"/>
      <c r="LB122" s="124"/>
      <c r="LC122" s="124"/>
      <c r="LD122" s="124"/>
      <c r="LE122" s="124"/>
      <c r="LF122" s="124"/>
      <c r="LG122" s="124"/>
      <c r="LH122" s="124"/>
      <c r="LI122" s="124"/>
      <c r="LJ122" s="124"/>
      <c r="LK122" s="124"/>
      <c r="LL122" s="124"/>
      <c r="LM122" s="124"/>
      <c r="LN122" s="124"/>
      <c r="LO122" s="124"/>
      <c r="LP122" s="124"/>
      <c r="LQ122" s="124"/>
      <c r="LR122" s="124"/>
      <c r="LS122" s="124"/>
      <c r="LT122" s="124"/>
      <c r="LU122" s="124"/>
      <c r="LV122" s="124"/>
      <c r="LW122" s="124"/>
      <c r="LX122" s="124"/>
      <c r="LY122" s="124"/>
      <c r="LZ122" s="124"/>
      <c r="MA122" s="124"/>
      <c r="MB122" s="124"/>
      <c r="MC122" s="124"/>
      <c r="MD122" s="124"/>
      <c r="ME122" s="124"/>
      <c r="MF122" s="124"/>
      <c r="MG122" s="124"/>
      <c r="MH122" s="124"/>
      <c r="MI122" s="124"/>
      <c r="MJ122" s="124"/>
      <c r="MK122" s="124"/>
      <c r="ML122" s="124"/>
      <c r="MM122" s="124"/>
      <c r="MN122" s="124"/>
      <c r="MO122" s="124"/>
      <c r="MP122" s="124"/>
      <c r="MQ122" s="124"/>
      <c r="MR122" s="124"/>
      <c r="MS122" s="124"/>
      <c r="MT122" s="124"/>
      <c r="MU122" s="124"/>
      <c r="MV122" s="124"/>
      <c r="MW122" s="124"/>
      <c r="MX122" s="124"/>
      <c r="MY122" s="124"/>
      <c r="MZ122" s="124"/>
      <c r="NA122" s="124"/>
      <c r="NB122" s="124"/>
      <c r="NC122" s="124"/>
      <c r="ND122" s="124"/>
      <c r="NE122" s="124"/>
      <c r="NF122" s="124"/>
      <c r="NG122" s="124"/>
      <c r="NH122" s="124"/>
      <c r="NI122" s="124"/>
      <c r="NJ122" s="124"/>
      <c r="NK122" s="124"/>
      <c r="NL122" s="124"/>
      <c r="NM122" s="124"/>
      <c r="NN122" s="124"/>
      <c r="NO122" s="124"/>
      <c r="NP122" s="124"/>
      <c r="NQ122" s="124"/>
      <c r="NR122" s="124"/>
      <c r="NS122" s="124"/>
      <c r="NT122" s="124"/>
      <c r="NU122" s="124"/>
      <c r="NV122" s="124"/>
      <c r="NW122" s="124"/>
      <c r="NX122" s="124"/>
      <c r="NY122" s="124"/>
      <c r="NZ122" s="124"/>
      <c r="OA122" s="124"/>
      <c r="OB122" s="124"/>
      <c r="OC122" s="124"/>
      <c r="OD122" s="124"/>
      <c r="OE122" s="124"/>
      <c r="OF122" s="124"/>
      <c r="OG122" s="124"/>
      <c r="OH122" s="124"/>
      <c r="OI122" s="124"/>
      <c r="OJ122" s="124"/>
      <c r="OK122" s="124"/>
      <c r="OL122" s="124"/>
      <c r="OM122" s="124"/>
      <c r="ON122" s="124"/>
      <c r="OO122" s="124"/>
      <c r="OP122" s="124"/>
      <c r="OQ122" s="124"/>
      <c r="OR122" s="124"/>
      <c r="OS122" s="124"/>
      <c r="OT122" s="124"/>
      <c r="OU122" s="124"/>
      <c r="OV122" s="124"/>
      <c r="OW122" s="124"/>
      <c r="OX122" s="124"/>
      <c r="OY122" s="124"/>
      <c r="OZ122" s="124"/>
      <c r="PA122" s="124"/>
      <c r="PB122" s="124"/>
      <c r="PC122" s="124"/>
      <c r="PD122" s="124"/>
      <c r="PE122" s="124"/>
      <c r="PF122" s="124"/>
      <c r="PG122" s="124"/>
      <c r="PH122" s="124"/>
      <c r="PI122" s="124"/>
      <c r="PJ122" s="124"/>
      <c r="PK122" s="124"/>
      <c r="PL122" s="124"/>
      <c r="PM122" s="124"/>
      <c r="PN122" s="124"/>
      <c r="PO122" s="124"/>
      <c r="PP122" s="124"/>
      <c r="PQ122" s="124"/>
      <c r="PR122" s="124"/>
      <c r="PS122" s="124"/>
      <c r="PT122" s="124"/>
      <c r="PU122" s="124"/>
      <c r="PV122" s="124"/>
      <c r="PW122" s="124"/>
      <c r="PX122" s="124"/>
      <c r="PY122" s="124"/>
      <c r="PZ122" s="124"/>
      <c r="QA122" s="124"/>
      <c r="QB122" s="124"/>
      <c r="QC122" s="124"/>
      <c r="QD122" s="124"/>
      <c r="QE122" s="124"/>
      <c r="QF122" s="124"/>
      <c r="QG122" s="124"/>
      <c r="QH122" s="124"/>
      <c r="QI122" s="124"/>
      <c r="QJ122" s="124"/>
      <c r="QK122" s="124"/>
      <c r="QL122" s="124"/>
      <c r="QM122" s="124"/>
      <c r="QN122" s="124"/>
      <c r="QO122" s="124"/>
      <c r="QP122" s="124"/>
      <c r="QQ122" s="124"/>
      <c r="QR122" s="124"/>
      <c r="QS122" s="124"/>
      <c r="QT122" s="124"/>
      <c r="QU122" s="124"/>
      <c r="QV122" s="124"/>
      <c r="QW122" s="124"/>
      <c r="QX122" s="124"/>
      <c r="QY122" s="124"/>
      <c r="QZ122" s="124"/>
      <c r="RA122" s="124"/>
      <c r="RB122" s="124"/>
      <c r="RC122" s="124"/>
      <c r="RD122" s="124"/>
      <c r="RE122" s="124"/>
      <c r="RF122" s="124"/>
      <c r="RG122" s="124"/>
      <c r="RH122" s="124"/>
      <c r="RI122" s="124"/>
      <c r="RJ122" s="124"/>
      <c r="RK122" s="124"/>
      <c r="RL122" s="124"/>
      <c r="RM122" s="124"/>
      <c r="RN122" s="124"/>
      <c r="RO122" s="124"/>
      <c r="RP122" s="124"/>
      <c r="RQ122" s="124"/>
      <c r="RR122" s="124"/>
      <c r="RS122" s="124"/>
      <c r="RT122" s="124"/>
      <c r="RU122" s="124"/>
      <c r="RV122" s="124"/>
      <c r="RW122" s="124"/>
      <c r="RX122" s="124"/>
      <c r="RY122" s="124"/>
      <c r="RZ122" s="124"/>
      <c r="SA122" s="124"/>
      <c r="SB122" s="124"/>
      <c r="SC122" s="124"/>
      <c r="SD122" s="124"/>
      <c r="SE122" s="124"/>
      <c r="SF122" s="124"/>
      <c r="SG122" s="124"/>
      <c r="SH122" s="124"/>
      <c r="SI122" s="124"/>
      <c r="SJ122" s="124"/>
      <c r="SK122" s="124"/>
      <c r="SL122" s="124"/>
      <c r="SM122" s="124"/>
      <c r="SN122" s="124"/>
      <c r="SO122" s="124"/>
      <c r="SP122" s="124"/>
      <c r="SQ122" s="124"/>
      <c r="SR122" s="124"/>
      <c r="SS122" s="124"/>
      <c r="ST122" s="124"/>
      <c r="SU122" s="124"/>
      <c r="SV122" s="124"/>
      <c r="SW122" s="124"/>
      <c r="SX122" s="124"/>
      <c r="SY122" s="124"/>
      <c r="SZ122" s="124"/>
      <c r="TA122" s="124"/>
      <c r="TB122" s="124"/>
      <c r="TC122" s="124"/>
      <c r="TD122" s="124"/>
      <c r="TE122" s="124"/>
      <c r="TF122" s="124"/>
      <c r="TG122" s="124"/>
      <c r="TH122" s="124"/>
      <c r="TI122" s="124"/>
      <c r="TJ122" s="124"/>
      <c r="TK122" s="124"/>
      <c r="TL122" s="124"/>
      <c r="TM122" s="124"/>
      <c r="TN122" s="124"/>
      <c r="TO122" s="124"/>
      <c r="TP122" s="124"/>
      <c r="TQ122" s="124"/>
      <c r="TR122" s="124"/>
      <c r="TS122" s="124"/>
      <c r="TT122" s="124"/>
      <c r="TU122" s="124"/>
      <c r="TV122" s="124"/>
      <c r="TW122" s="124"/>
      <c r="TX122" s="124"/>
      <c r="TY122" s="124"/>
      <c r="TZ122" s="124"/>
      <c r="UA122" s="124"/>
      <c r="UB122" s="124"/>
      <c r="UC122" s="124"/>
      <c r="UD122" s="124"/>
      <c r="UE122" s="124"/>
      <c r="UF122" s="124"/>
      <c r="UG122" s="124"/>
      <c r="UH122" s="124"/>
      <c r="UI122" s="124"/>
      <c r="UJ122" s="124"/>
      <c r="UK122" s="124"/>
      <c r="UL122" s="124"/>
      <c r="UM122" s="124"/>
      <c r="UN122" s="124"/>
      <c r="UO122" s="124"/>
      <c r="UP122" s="124"/>
      <c r="UQ122" s="124"/>
      <c r="UR122" s="124"/>
      <c r="US122" s="124"/>
      <c r="UT122" s="124"/>
      <c r="UU122" s="124"/>
      <c r="UV122" s="124"/>
      <c r="UW122" s="124"/>
      <c r="UX122" s="124"/>
      <c r="UY122" s="124"/>
      <c r="UZ122" s="124"/>
      <c r="VA122" s="124"/>
      <c r="VB122" s="124"/>
      <c r="VC122" s="124"/>
      <c r="VD122" s="124"/>
      <c r="VE122" s="124"/>
      <c r="VF122" s="124"/>
      <c r="VG122" s="124"/>
      <c r="VH122" s="124"/>
      <c r="VI122" s="124"/>
      <c r="VJ122" s="124"/>
      <c r="VK122" s="124"/>
      <c r="VL122" s="124"/>
      <c r="VM122" s="124"/>
      <c r="VN122" s="124"/>
      <c r="VO122" s="124"/>
      <c r="VP122" s="124"/>
      <c r="VQ122" s="124"/>
      <c r="VR122" s="124"/>
      <c r="VS122" s="124"/>
      <c r="VT122" s="124"/>
      <c r="VU122" s="124"/>
      <c r="VV122" s="124"/>
      <c r="VW122" s="124"/>
      <c r="VX122" s="124"/>
      <c r="VY122" s="124"/>
      <c r="VZ122" s="124"/>
      <c r="WA122" s="124"/>
      <c r="WB122" s="124"/>
      <c r="WC122" s="124"/>
      <c r="WD122" s="124"/>
      <c r="WE122" s="124"/>
      <c r="WF122" s="124"/>
      <c r="WG122" s="124"/>
      <c r="WH122" s="124"/>
      <c r="WI122" s="124"/>
      <c r="WJ122" s="124"/>
      <c r="WK122" s="124"/>
      <c r="WL122" s="124"/>
      <c r="WM122" s="124"/>
      <c r="WN122" s="124"/>
      <c r="WO122" s="124"/>
      <c r="WP122" s="124"/>
      <c r="WQ122" s="124"/>
      <c r="WR122" s="124"/>
      <c r="WS122" s="124"/>
      <c r="WT122" s="124"/>
      <c r="WU122" s="124"/>
      <c r="WV122" s="124"/>
      <c r="WW122" s="124"/>
      <c r="WX122" s="124"/>
      <c r="WY122" s="124"/>
      <c r="WZ122" s="124"/>
      <c r="XA122" s="124"/>
      <c r="XB122" s="124"/>
      <c r="XC122" s="124"/>
      <c r="XD122" s="124"/>
      <c r="XE122" s="124"/>
      <c r="XF122" s="124"/>
      <c r="XG122" s="124"/>
      <c r="XH122" s="124"/>
      <c r="XI122" s="124"/>
      <c r="XJ122" s="124"/>
      <c r="XK122" s="124"/>
      <c r="XL122" s="124"/>
      <c r="XM122" s="124"/>
      <c r="XN122" s="124"/>
      <c r="XO122" s="124"/>
      <c r="XP122" s="124"/>
      <c r="XQ122" s="124"/>
      <c r="XR122" s="124"/>
      <c r="XS122" s="124"/>
      <c r="XT122" s="124"/>
      <c r="XU122" s="124"/>
      <c r="XV122" s="124"/>
      <c r="XW122" s="124"/>
      <c r="XX122" s="124"/>
      <c r="XY122" s="124"/>
      <c r="XZ122" s="124"/>
      <c r="YA122" s="124"/>
      <c r="YB122" s="124"/>
      <c r="YC122" s="124"/>
      <c r="YD122" s="124"/>
      <c r="YE122" s="124"/>
      <c r="YF122" s="124"/>
      <c r="YG122" s="124"/>
      <c r="YH122" s="124"/>
      <c r="YI122" s="124"/>
      <c r="YJ122" s="124"/>
      <c r="YK122" s="124"/>
      <c r="YL122" s="124"/>
      <c r="YM122" s="124"/>
      <c r="YN122" s="124"/>
      <c r="YO122" s="124"/>
      <c r="YP122" s="124"/>
      <c r="YQ122" s="124"/>
      <c r="YR122" s="124"/>
      <c r="YS122" s="124"/>
      <c r="YT122" s="124"/>
      <c r="YU122" s="124"/>
      <c r="YV122" s="124"/>
      <c r="YW122" s="124"/>
      <c r="YX122" s="124"/>
      <c r="YY122" s="124"/>
      <c r="YZ122" s="124"/>
      <c r="ZA122" s="124"/>
      <c r="ZB122" s="124"/>
      <c r="ZC122" s="124"/>
      <c r="ZD122" s="124"/>
      <c r="ZE122" s="124"/>
      <c r="ZF122" s="124"/>
      <c r="ZG122" s="124"/>
      <c r="ZH122" s="124"/>
      <c r="ZI122" s="124"/>
      <c r="ZJ122" s="124"/>
      <c r="ZK122" s="124"/>
      <c r="ZL122" s="124"/>
      <c r="ZM122" s="124"/>
      <c r="ZN122" s="124"/>
      <c r="ZO122" s="124"/>
      <c r="ZP122" s="124"/>
      <c r="ZQ122" s="124"/>
      <c r="ZR122" s="124"/>
      <c r="ZS122" s="124"/>
      <c r="ZT122" s="124"/>
      <c r="ZU122" s="124"/>
      <c r="ZV122" s="124"/>
      <c r="ZW122" s="124"/>
      <c r="ZX122" s="124"/>
      <c r="ZY122" s="124"/>
      <c r="ZZ122" s="124"/>
    </row>
    <row r="123" spans="1:702" ht="15.95" hidden="1" customHeight="1" x14ac:dyDescent="0.25">
      <c r="A123" s="92">
        <v>75705</v>
      </c>
      <c r="B123" s="92" t="s">
        <v>402</v>
      </c>
      <c r="C123" s="121" t="s">
        <v>354</v>
      </c>
      <c r="D123" s="92">
        <v>7</v>
      </c>
      <c r="E123" s="92">
        <v>3</v>
      </c>
      <c r="F123" s="92" t="s">
        <v>341</v>
      </c>
      <c r="G123" s="92">
        <v>912</v>
      </c>
      <c r="H123" s="92">
        <v>11461</v>
      </c>
      <c r="I123" s="92" t="s">
        <v>403</v>
      </c>
      <c r="J123" s="92">
        <v>322</v>
      </c>
      <c r="K123" s="92" t="s">
        <v>340</v>
      </c>
      <c r="L123" s="93">
        <v>8000</v>
      </c>
      <c r="M123" s="93">
        <v>1000</v>
      </c>
      <c r="N123" s="93">
        <v>0</v>
      </c>
      <c r="O123" s="93">
        <v>1000</v>
      </c>
      <c r="P123" s="93">
        <v>709.5</v>
      </c>
      <c r="Q123" s="93">
        <v>-290.5</v>
      </c>
      <c r="R123" s="94">
        <v>0.71</v>
      </c>
      <c r="S123" s="93">
        <v>0</v>
      </c>
      <c r="T123" s="93">
        <v>0</v>
      </c>
      <c r="U123" s="94">
        <v>0</v>
      </c>
      <c r="V123" s="93">
        <v>0</v>
      </c>
      <c r="W123" s="93">
        <v>0</v>
      </c>
      <c r="X123" s="94">
        <v>0</v>
      </c>
      <c r="Y123" s="93">
        <v>0</v>
      </c>
      <c r="Z123" s="93">
        <v>0</v>
      </c>
      <c r="AA123" s="94">
        <v>0</v>
      </c>
      <c r="AB123" s="93">
        <v>0</v>
      </c>
      <c r="AC123" s="93">
        <v>0</v>
      </c>
      <c r="AD123" s="94">
        <v>0</v>
      </c>
      <c r="AE123" s="93">
        <v>0</v>
      </c>
      <c r="AF123" s="93">
        <v>0</v>
      </c>
      <c r="AG123" s="94">
        <v>0</v>
      </c>
      <c r="AH123" s="93">
        <v>0</v>
      </c>
      <c r="AI123" s="93">
        <v>0</v>
      </c>
      <c r="AJ123" s="94">
        <v>0</v>
      </c>
      <c r="AK123" s="93">
        <v>0</v>
      </c>
      <c r="AL123" s="93">
        <v>0</v>
      </c>
      <c r="AM123" s="94">
        <v>0</v>
      </c>
      <c r="AN123" s="93">
        <v>0</v>
      </c>
      <c r="AO123" s="93">
        <v>0</v>
      </c>
      <c r="AP123" s="94">
        <v>0</v>
      </c>
      <c r="AQ123" s="93">
        <v>0</v>
      </c>
      <c r="AR123" s="93">
        <v>0</v>
      </c>
      <c r="AS123" s="94">
        <v>0</v>
      </c>
      <c r="AT123" s="93">
        <v>0</v>
      </c>
      <c r="AU123" s="93">
        <v>0</v>
      </c>
      <c r="AV123" s="94">
        <v>0</v>
      </c>
      <c r="AW123" s="93">
        <v>0</v>
      </c>
      <c r="AX123" s="93">
        <v>0</v>
      </c>
      <c r="AY123" s="94">
        <v>0</v>
      </c>
      <c r="AZ123" s="93">
        <v>0</v>
      </c>
      <c r="BA123" s="93">
        <v>0</v>
      </c>
      <c r="BB123" s="94">
        <v>0</v>
      </c>
      <c r="BC123" s="93">
        <v>0</v>
      </c>
      <c r="BD123" s="93">
        <v>0</v>
      </c>
      <c r="BE123" s="94">
        <v>0</v>
      </c>
      <c r="BF123" s="93">
        <v>1000</v>
      </c>
      <c r="BG123" s="93">
        <v>709.5</v>
      </c>
      <c r="BH123" s="94">
        <v>0.71</v>
      </c>
      <c r="BI123" s="93">
        <v>0</v>
      </c>
      <c r="BJ123" s="93">
        <v>0</v>
      </c>
      <c r="BK123" s="94">
        <v>0</v>
      </c>
      <c r="BL123" s="93">
        <v>0</v>
      </c>
      <c r="BM123" s="93">
        <v>0</v>
      </c>
      <c r="BN123" s="94">
        <v>0</v>
      </c>
      <c r="BO123" s="93">
        <v>0</v>
      </c>
      <c r="BP123" s="93">
        <v>0</v>
      </c>
      <c r="BQ123" s="94">
        <v>0</v>
      </c>
      <c r="BR123" s="93">
        <v>0</v>
      </c>
      <c r="BS123" s="93">
        <v>0</v>
      </c>
      <c r="BT123" s="94">
        <v>0</v>
      </c>
      <c r="BU123" s="93">
        <v>0</v>
      </c>
      <c r="BV123" s="93">
        <v>0</v>
      </c>
      <c r="BW123" s="94">
        <v>0</v>
      </c>
      <c r="BX123" s="93">
        <v>0</v>
      </c>
      <c r="BY123" s="93">
        <v>0</v>
      </c>
      <c r="BZ123" s="94">
        <v>0</v>
      </c>
      <c r="CA123" s="93">
        <v>0</v>
      </c>
      <c r="CB123" s="93">
        <v>0</v>
      </c>
      <c r="CC123" s="94">
        <v>0</v>
      </c>
      <c r="CD123" s="93">
        <v>0</v>
      </c>
      <c r="CE123" s="93">
        <v>0</v>
      </c>
      <c r="CF123" s="94">
        <v>0</v>
      </c>
      <c r="CG123" s="93">
        <v>0</v>
      </c>
      <c r="CH123" s="93">
        <v>0</v>
      </c>
      <c r="CI123" s="94">
        <v>0</v>
      </c>
      <c r="CJ123" s="93">
        <v>0</v>
      </c>
      <c r="CK123" s="93">
        <v>0</v>
      </c>
      <c r="CL123" s="94">
        <v>0</v>
      </c>
      <c r="CM123" s="93">
        <v>0</v>
      </c>
      <c r="CN123" s="93">
        <v>0</v>
      </c>
      <c r="CO123" s="94">
        <v>0</v>
      </c>
      <c r="CP123" s="93"/>
      <c r="CQ123" s="93"/>
      <c r="CR123" s="93"/>
      <c r="CS123" s="93"/>
      <c r="CT123" s="93"/>
      <c r="CU123" s="93"/>
      <c r="CV123" s="93"/>
      <c r="CW123" s="93"/>
      <c r="CX123" s="93"/>
      <c r="CY123" s="93"/>
      <c r="CZ123" s="93"/>
      <c r="DA123" s="93"/>
      <c r="DB123" s="93"/>
      <c r="DC123" s="93"/>
      <c r="DD123" s="93"/>
      <c r="DE123" s="93"/>
      <c r="DF123" s="93"/>
      <c r="DG123" s="93"/>
      <c r="DH123" s="93"/>
      <c r="DI123" s="93"/>
      <c r="DJ123" s="93"/>
      <c r="DK123" s="93"/>
      <c r="DL123" s="93"/>
      <c r="DM123" s="93"/>
      <c r="DN123" s="93"/>
      <c r="DO123" s="93"/>
      <c r="DP123" s="93"/>
      <c r="DQ123" s="93"/>
      <c r="DR123" s="93"/>
      <c r="DS123" s="93"/>
      <c r="DT123" s="93"/>
      <c r="DU123" s="93"/>
      <c r="DV123" s="93"/>
      <c r="DW123" s="93"/>
      <c r="DX123" s="93"/>
      <c r="DY123" s="93"/>
      <c r="DZ123" s="93"/>
      <c r="EA123" s="93"/>
      <c r="EB123" s="93"/>
      <c r="EC123" s="93"/>
      <c r="ED123" s="93"/>
      <c r="EE123" s="93"/>
      <c r="EF123" s="93"/>
      <c r="EG123" s="93"/>
      <c r="EH123" s="93"/>
      <c r="EI123" s="93"/>
      <c r="EJ123" s="93"/>
      <c r="EK123" s="93"/>
      <c r="EL123" s="93"/>
      <c r="EM123" s="93"/>
      <c r="EN123" s="93"/>
      <c r="EO123" s="93"/>
      <c r="EP123" s="93"/>
      <c r="EQ123" s="93"/>
      <c r="ER123" s="93"/>
      <c r="ES123" s="93"/>
      <c r="ET123" s="93"/>
      <c r="EU123" s="93"/>
      <c r="EV123" s="93"/>
      <c r="EW123" s="93"/>
      <c r="EX123" s="93"/>
      <c r="EY123" s="93"/>
      <c r="EZ123" s="93"/>
      <c r="FA123" s="93"/>
      <c r="FB123" s="93"/>
      <c r="FC123" s="93"/>
      <c r="FD123" s="93"/>
      <c r="FE123" s="93"/>
      <c r="FF123" s="93"/>
      <c r="FG123" s="93"/>
      <c r="FH123" s="93"/>
      <c r="FI123" s="93"/>
      <c r="FJ123" s="93"/>
      <c r="FK123" s="93"/>
      <c r="FL123" s="93"/>
      <c r="FM123" s="93"/>
      <c r="FN123" s="93"/>
      <c r="FO123" s="93"/>
      <c r="FP123" s="93"/>
      <c r="FQ123" s="93"/>
      <c r="FR123" s="93"/>
      <c r="FS123" s="93"/>
      <c r="FT123" s="93"/>
      <c r="FU123" s="93"/>
      <c r="FV123" s="93"/>
      <c r="FW123" s="93"/>
      <c r="FX123" s="93"/>
      <c r="FY123" s="93"/>
      <c r="FZ123" s="93"/>
      <c r="GA123" s="93"/>
      <c r="GB123" s="93"/>
      <c r="GC123" s="93"/>
      <c r="GD123" s="93"/>
      <c r="GE123" s="93"/>
      <c r="GF123" s="93"/>
      <c r="GG123" s="93"/>
      <c r="GH123" s="93"/>
      <c r="GI123" s="93"/>
      <c r="GJ123" s="93"/>
      <c r="GK123" s="93"/>
      <c r="GL123" s="93"/>
      <c r="GM123" s="93"/>
      <c r="GN123" s="93"/>
      <c r="GO123" s="93"/>
      <c r="GP123" s="93"/>
      <c r="GQ123" s="93"/>
      <c r="GR123" s="93"/>
      <c r="GS123" s="93"/>
      <c r="GT123" s="93"/>
      <c r="GU123" s="93"/>
      <c r="GV123" s="93"/>
      <c r="GW123" s="93"/>
      <c r="GX123" s="93"/>
      <c r="GY123" s="93"/>
      <c r="GZ123" s="93"/>
      <c r="HA123" s="93"/>
      <c r="HB123" s="93"/>
      <c r="HC123" s="93"/>
      <c r="HD123" s="93"/>
      <c r="HE123" s="93"/>
      <c r="HF123" s="93"/>
      <c r="HG123" s="93"/>
      <c r="HH123" s="93"/>
      <c r="HI123" s="93"/>
      <c r="HJ123" s="93"/>
      <c r="HK123" s="93"/>
      <c r="HL123" s="93"/>
      <c r="HM123" s="93"/>
      <c r="HN123" s="93"/>
      <c r="HO123" s="93"/>
      <c r="HP123" s="93"/>
      <c r="HQ123" s="93"/>
      <c r="HR123" s="93"/>
      <c r="HS123" s="93"/>
      <c r="HT123" s="93"/>
      <c r="HU123" s="93"/>
      <c r="HV123" s="93"/>
      <c r="HW123" s="93"/>
      <c r="HX123" s="93"/>
      <c r="HY123" s="93"/>
      <c r="HZ123" s="93"/>
      <c r="IA123" s="93"/>
      <c r="IB123" s="93"/>
      <c r="IC123" s="93"/>
      <c r="ID123" s="93"/>
      <c r="IE123" s="93"/>
      <c r="IF123" s="93"/>
      <c r="IG123" s="93"/>
      <c r="IH123" s="93"/>
      <c r="II123" s="93"/>
      <c r="IJ123" s="93"/>
      <c r="IK123" s="93"/>
      <c r="IL123" s="93"/>
      <c r="IM123" s="93"/>
      <c r="IN123" s="93"/>
      <c r="IO123" s="93"/>
      <c r="IP123" s="93"/>
      <c r="IQ123" s="93"/>
      <c r="IR123" s="93"/>
      <c r="IS123" s="93"/>
      <c r="IT123" s="93"/>
      <c r="IU123" s="93"/>
      <c r="IV123" s="93"/>
      <c r="IW123" s="93"/>
      <c r="IX123" s="93"/>
      <c r="IY123" s="93"/>
      <c r="IZ123" s="93"/>
      <c r="JA123" s="93"/>
      <c r="JB123" s="93"/>
      <c r="JC123" s="93"/>
      <c r="JD123" s="93"/>
      <c r="JE123" s="93"/>
      <c r="JF123" s="93"/>
      <c r="JG123" s="93"/>
      <c r="JH123" s="93"/>
      <c r="JI123" s="93"/>
      <c r="JJ123" s="93"/>
      <c r="JK123" s="93"/>
      <c r="JL123" s="93"/>
      <c r="JM123" s="93"/>
      <c r="JN123" s="93"/>
      <c r="JO123" s="93"/>
      <c r="JP123" s="93"/>
      <c r="JQ123" s="93"/>
      <c r="JR123" s="93"/>
      <c r="JS123" s="93"/>
      <c r="JT123" s="93"/>
      <c r="JU123" s="93"/>
      <c r="JV123" s="93"/>
      <c r="JW123" s="93"/>
      <c r="JX123" s="93"/>
      <c r="JY123" s="93"/>
      <c r="JZ123" s="93"/>
      <c r="KA123" s="93"/>
      <c r="KB123" s="93"/>
      <c r="KC123" s="93"/>
      <c r="KD123" s="93"/>
      <c r="KE123" s="93"/>
      <c r="KF123" s="93"/>
      <c r="KG123" s="93"/>
      <c r="KH123" s="93"/>
      <c r="KI123" s="93"/>
      <c r="KJ123" s="93"/>
      <c r="KK123" s="93"/>
      <c r="KL123" s="93"/>
      <c r="KM123" s="93"/>
      <c r="KN123" s="93"/>
      <c r="KO123" s="93"/>
      <c r="KP123" s="93"/>
      <c r="KQ123" s="93"/>
      <c r="KR123" s="93"/>
      <c r="KS123" s="93"/>
      <c r="KT123" s="93"/>
      <c r="KU123" s="93"/>
      <c r="KV123" s="93"/>
      <c r="KW123" s="93"/>
      <c r="KX123" s="93"/>
      <c r="KY123" s="93"/>
      <c r="KZ123" s="93"/>
      <c r="LA123" s="93"/>
      <c r="LB123" s="93"/>
      <c r="LC123" s="93"/>
      <c r="LD123" s="93"/>
      <c r="LE123" s="93"/>
      <c r="LF123" s="93"/>
      <c r="LG123" s="93"/>
      <c r="LH123" s="93"/>
      <c r="LI123" s="93"/>
      <c r="LJ123" s="93"/>
      <c r="LK123" s="93"/>
      <c r="LL123" s="93"/>
      <c r="LM123" s="93"/>
      <c r="LN123" s="93"/>
      <c r="LO123" s="93"/>
      <c r="LP123" s="93"/>
      <c r="LQ123" s="93"/>
      <c r="LR123" s="93"/>
      <c r="LS123" s="93"/>
      <c r="LT123" s="93"/>
      <c r="LU123" s="93"/>
      <c r="LV123" s="93"/>
      <c r="LW123" s="93"/>
      <c r="LX123" s="93"/>
      <c r="LY123" s="93"/>
      <c r="LZ123" s="93"/>
      <c r="MA123" s="93"/>
      <c r="MB123" s="93"/>
      <c r="MC123" s="93"/>
      <c r="MD123" s="93"/>
      <c r="ME123" s="93"/>
      <c r="MF123" s="93"/>
      <c r="MG123" s="93"/>
      <c r="MH123" s="93"/>
      <c r="MI123" s="93"/>
      <c r="MJ123" s="93"/>
      <c r="MK123" s="93"/>
      <c r="ML123" s="93"/>
      <c r="MM123" s="93"/>
      <c r="MN123" s="93"/>
      <c r="MO123" s="93"/>
      <c r="MP123" s="93"/>
      <c r="MQ123" s="93"/>
      <c r="MR123" s="93"/>
      <c r="MS123" s="93"/>
      <c r="MT123" s="93"/>
      <c r="MU123" s="93"/>
      <c r="MV123" s="93"/>
      <c r="MW123" s="93"/>
      <c r="MX123" s="93"/>
      <c r="MY123" s="93"/>
      <c r="MZ123" s="93"/>
      <c r="NA123" s="93"/>
      <c r="NB123" s="93"/>
      <c r="NC123" s="93"/>
      <c r="ND123" s="93"/>
      <c r="NE123" s="93"/>
      <c r="NF123" s="93"/>
      <c r="NG123" s="93"/>
      <c r="NH123" s="93"/>
      <c r="NI123" s="93"/>
      <c r="NJ123" s="93"/>
      <c r="NK123" s="93"/>
      <c r="NL123" s="93"/>
      <c r="NM123" s="93"/>
      <c r="NN123" s="93"/>
      <c r="NO123" s="93"/>
      <c r="NP123" s="93"/>
      <c r="NQ123" s="93"/>
      <c r="NR123" s="93"/>
      <c r="NS123" s="93"/>
      <c r="NT123" s="93"/>
      <c r="NU123" s="93"/>
      <c r="NV123" s="93"/>
      <c r="NW123" s="93"/>
      <c r="NX123" s="93"/>
      <c r="NY123" s="93"/>
      <c r="NZ123" s="93"/>
      <c r="OA123" s="93"/>
      <c r="OB123" s="93"/>
      <c r="OC123" s="93"/>
      <c r="OD123" s="93"/>
      <c r="OE123" s="93"/>
      <c r="OF123" s="93"/>
      <c r="OG123" s="93"/>
      <c r="OH123" s="93"/>
      <c r="OI123" s="93"/>
      <c r="OJ123" s="93"/>
      <c r="OK123" s="93"/>
      <c r="OL123" s="93"/>
      <c r="OM123" s="93"/>
      <c r="ON123" s="93"/>
      <c r="OO123" s="93"/>
      <c r="OP123" s="93"/>
      <c r="OQ123" s="93"/>
      <c r="OR123" s="93"/>
      <c r="OS123" s="93"/>
      <c r="OT123" s="93"/>
      <c r="OU123" s="93"/>
      <c r="OV123" s="93"/>
      <c r="OW123" s="93"/>
      <c r="OX123" s="93"/>
      <c r="OY123" s="93"/>
      <c r="OZ123" s="93"/>
      <c r="PA123" s="93"/>
      <c r="PB123" s="93"/>
      <c r="PC123" s="93"/>
      <c r="PD123" s="93"/>
      <c r="PE123" s="93"/>
      <c r="PF123" s="93"/>
      <c r="PG123" s="93"/>
      <c r="PH123" s="93"/>
      <c r="PI123" s="93"/>
      <c r="PJ123" s="93"/>
      <c r="PK123" s="93"/>
      <c r="PL123" s="93"/>
      <c r="PM123" s="93"/>
      <c r="PN123" s="93"/>
      <c r="PO123" s="93"/>
      <c r="PP123" s="93"/>
      <c r="PQ123" s="93"/>
      <c r="PR123" s="93"/>
      <c r="PS123" s="93"/>
      <c r="PT123" s="93"/>
      <c r="PU123" s="93"/>
      <c r="PV123" s="93"/>
      <c r="PW123" s="93"/>
      <c r="PX123" s="93"/>
      <c r="PY123" s="93"/>
      <c r="PZ123" s="93"/>
      <c r="QA123" s="93"/>
      <c r="QB123" s="93"/>
      <c r="QC123" s="93"/>
      <c r="QD123" s="93"/>
      <c r="QE123" s="93"/>
      <c r="QF123" s="93"/>
      <c r="QG123" s="93"/>
      <c r="QH123" s="93"/>
      <c r="QI123" s="93"/>
      <c r="QJ123" s="93"/>
      <c r="QK123" s="93"/>
      <c r="QL123" s="93"/>
      <c r="QM123" s="93"/>
      <c r="QN123" s="93"/>
      <c r="QO123" s="93"/>
      <c r="QP123" s="93"/>
      <c r="QQ123" s="93"/>
      <c r="QR123" s="93"/>
      <c r="QS123" s="93"/>
      <c r="QT123" s="93"/>
      <c r="QU123" s="93"/>
      <c r="QV123" s="93"/>
      <c r="QW123" s="93"/>
      <c r="QX123" s="93"/>
      <c r="QY123" s="93"/>
      <c r="QZ123" s="93"/>
      <c r="RA123" s="93"/>
      <c r="RB123" s="93"/>
      <c r="RC123" s="93"/>
      <c r="RD123" s="93"/>
      <c r="RE123" s="93"/>
      <c r="RF123" s="93"/>
      <c r="RG123" s="93"/>
      <c r="RH123" s="93"/>
      <c r="RI123" s="93"/>
      <c r="RJ123" s="93"/>
      <c r="RK123" s="93"/>
      <c r="RL123" s="93"/>
      <c r="RM123" s="93"/>
      <c r="RN123" s="93"/>
      <c r="RO123" s="93"/>
      <c r="RP123" s="93"/>
      <c r="RQ123" s="93"/>
      <c r="RR123" s="93"/>
      <c r="RS123" s="93"/>
      <c r="RT123" s="93"/>
      <c r="RU123" s="93"/>
      <c r="RV123" s="93"/>
      <c r="RW123" s="93"/>
      <c r="RX123" s="93"/>
      <c r="RY123" s="93"/>
      <c r="RZ123" s="93"/>
      <c r="SA123" s="93"/>
      <c r="SB123" s="93"/>
      <c r="SC123" s="93"/>
      <c r="SD123" s="93"/>
      <c r="SE123" s="93"/>
      <c r="SF123" s="93"/>
      <c r="SG123" s="93"/>
      <c r="SH123" s="93"/>
      <c r="SI123" s="93"/>
      <c r="SJ123" s="93"/>
      <c r="SK123" s="93"/>
      <c r="SL123" s="93"/>
      <c r="SM123" s="93"/>
      <c r="SN123" s="93"/>
      <c r="SO123" s="93"/>
      <c r="SP123" s="93"/>
      <c r="SQ123" s="93"/>
      <c r="SR123" s="93"/>
      <c r="SS123" s="93"/>
      <c r="ST123" s="93"/>
      <c r="SU123" s="93"/>
      <c r="SV123" s="93"/>
      <c r="SW123" s="93"/>
      <c r="SX123" s="93"/>
      <c r="SY123" s="93"/>
      <c r="SZ123" s="93"/>
      <c r="TA123" s="93"/>
      <c r="TB123" s="93"/>
      <c r="TC123" s="93"/>
      <c r="TD123" s="93"/>
      <c r="TE123" s="93"/>
      <c r="TF123" s="93"/>
      <c r="TG123" s="93"/>
      <c r="TH123" s="93"/>
      <c r="TI123" s="93"/>
      <c r="TJ123" s="93"/>
      <c r="TK123" s="93"/>
      <c r="TL123" s="93"/>
      <c r="TM123" s="93"/>
      <c r="TN123" s="93"/>
      <c r="TO123" s="93"/>
      <c r="TP123" s="93"/>
      <c r="TQ123" s="93"/>
      <c r="TR123" s="93"/>
      <c r="TS123" s="93"/>
      <c r="TT123" s="93"/>
      <c r="TU123" s="93"/>
      <c r="TV123" s="93"/>
      <c r="TW123" s="93"/>
      <c r="TX123" s="93"/>
      <c r="TY123" s="93"/>
      <c r="TZ123" s="93"/>
      <c r="UA123" s="93"/>
      <c r="UB123" s="93"/>
      <c r="UC123" s="93"/>
      <c r="UD123" s="93"/>
      <c r="UE123" s="93"/>
      <c r="UF123" s="93"/>
      <c r="UG123" s="93"/>
      <c r="UH123" s="93"/>
      <c r="UI123" s="93"/>
      <c r="UJ123" s="93"/>
      <c r="UK123" s="93"/>
      <c r="UL123" s="93"/>
      <c r="UM123" s="93"/>
      <c r="UN123" s="93"/>
      <c r="UO123" s="93"/>
      <c r="UP123" s="93"/>
      <c r="UQ123" s="93"/>
      <c r="UR123" s="93"/>
      <c r="US123" s="93"/>
      <c r="UT123" s="93"/>
      <c r="UU123" s="93"/>
      <c r="UV123" s="93"/>
      <c r="UW123" s="93"/>
      <c r="UX123" s="93"/>
      <c r="UY123" s="93"/>
      <c r="UZ123" s="93"/>
      <c r="VA123" s="93"/>
      <c r="VB123" s="93"/>
      <c r="VC123" s="93"/>
      <c r="VD123" s="93"/>
      <c r="VE123" s="93"/>
      <c r="VF123" s="93"/>
      <c r="VG123" s="93"/>
      <c r="VH123" s="93"/>
      <c r="VI123" s="93"/>
      <c r="VJ123" s="93"/>
      <c r="VK123" s="93"/>
      <c r="VL123" s="93"/>
      <c r="VM123" s="93"/>
      <c r="VN123" s="93"/>
      <c r="VO123" s="93"/>
      <c r="VP123" s="93"/>
      <c r="VQ123" s="93"/>
      <c r="VR123" s="93"/>
      <c r="VS123" s="93"/>
      <c r="VT123" s="93"/>
      <c r="VU123" s="93"/>
      <c r="VV123" s="93"/>
      <c r="VW123" s="93"/>
      <c r="VX123" s="93"/>
      <c r="VY123" s="93"/>
      <c r="VZ123" s="93"/>
      <c r="WA123" s="93"/>
      <c r="WB123" s="93"/>
      <c r="WC123" s="93"/>
      <c r="WD123" s="93"/>
      <c r="WE123" s="93"/>
      <c r="WF123" s="93"/>
      <c r="WG123" s="93"/>
      <c r="WH123" s="93"/>
      <c r="WI123" s="93"/>
      <c r="WJ123" s="93"/>
      <c r="WK123" s="93"/>
      <c r="WL123" s="93"/>
      <c r="WM123" s="93"/>
      <c r="WN123" s="93"/>
      <c r="WO123" s="93"/>
      <c r="WP123" s="93"/>
      <c r="WQ123" s="93"/>
      <c r="WR123" s="93"/>
      <c r="WS123" s="93"/>
      <c r="WT123" s="93"/>
      <c r="WU123" s="93"/>
      <c r="WV123" s="93"/>
      <c r="WW123" s="93"/>
      <c r="WX123" s="93"/>
      <c r="WY123" s="93"/>
      <c r="WZ123" s="93"/>
      <c r="XA123" s="93"/>
      <c r="XB123" s="93"/>
      <c r="XC123" s="93"/>
      <c r="XD123" s="93"/>
      <c r="XE123" s="93"/>
      <c r="XF123" s="93"/>
      <c r="XG123" s="93"/>
      <c r="XH123" s="93"/>
      <c r="XI123" s="93"/>
      <c r="XJ123" s="93"/>
      <c r="XK123" s="93"/>
      <c r="XL123" s="93"/>
      <c r="XM123" s="93"/>
      <c r="XN123" s="93"/>
      <c r="XO123" s="93"/>
      <c r="XP123" s="93"/>
      <c r="XQ123" s="93"/>
      <c r="XR123" s="93"/>
      <c r="XS123" s="93"/>
      <c r="XT123" s="93"/>
      <c r="XU123" s="93"/>
      <c r="XV123" s="93"/>
      <c r="XW123" s="93"/>
      <c r="XX123" s="93"/>
      <c r="XY123" s="93"/>
      <c r="XZ123" s="93"/>
      <c r="YA123" s="93"/>
      <c r="YB123" s="93"/>
      <c r="YC123" s="93"/>
      <c r="YD123" s="93"/>
      <c r="YE123" s="93"/>
      <c r="YF123" s="93"/>
      <c r="YG123" s="93"/>
      <c r="YH123" s="93"/>
      <c r="YI123" s="93"/>
      <c r="YJ123" s="93"/>
      <c r="YK123" s="93"/>
      <c r="YL123" s="93"/>
      <c r="YM123" s="93"/>
      <c r="YN123" s="93"/>
      <c r="YO123" s="93"/>
      <c r="YP123" s="93"/>
      <c r="YQ123" s="93"/>
      <c r="YR123" s="93"/>
      <c r="YS123" s="93"/>
      <c r="YT123" s="93"/>
      <c r="YU123" s="93"/>
      <c r="YV123" s="93"/>
      <c r="YW123" s="93"/>
      <c r="YX123" s="93"/>
      <c r="YY123" s="93"/>
      <c r="YZ123" s="93"/>
      <c r="ZA123" s="93"/>
      <c r="ZB123" s="93"/>
      <c r="ZC123" s="93"/>
      <c r="ZD123" s="93"/>
      <c r="ZE123" s="93"/>
      <c r="ZF123" s="93"/>
      <c r="ZG123" s="93"/>
      <c r="ZH123" s="93"/>
      <c r="ZI123" s="93"/>
      <c r="ZJ123" s="93"/>
      <c r="ZK123" s="93"/>
      <c r="ZL123" s="93"/>
      <c r="ZM123" s="93"/>
      <c r="ZN123" s="93"/>
      <c r="ZO123" s="93"/>
      <c r="ZP123" s="93"/>
      <c r="ZQ123" s="93"/>
      <c r="ZR123" s="93"/>
      <c r="ZS123" s="93"/>
      <c r="ZT123" s="93"/>
      <c r="ZU123" s="93"/>
      <c r="ZV123" s="93"/>
      <c r="ZW123" s="93"/>
      <c r="ZX123" s="93"/>
      <c r="ZY123" s="93"/>
      <c r="ZZ123" s="93"/>
    </row>
    <row r="124" spans="1:702" s="89" customFormat="1" ht="15.95" hidden="1" customHeight="1" x14ac:dyDescent="0.25">
      <c r="A124" s="116">
        <v>75715</v>
      </c>
      <c r="B124" s="116" t="s">
        <v>405</v>
      </c>
      <c r="C124" s="117" t="s">
        <v>391</v>
      </c>
      <c r="D124" s="118">
        <v>7</v>
      </c>
      <c r="E124" s="118">
        <v>3</v>
      </c>
      <c r="F124" s="118" t="s">
        <v>341</v>
      </c>
      <c r="G124" s="118">
        <v>912</v>
      </c>
      <c r="H124" s="118">
        <v>11461</v>
      </c>
      <c r="I124" s="118" t="s">
        <v>406</v>
      </c>
      <c r="J124" s="118" t="s">
        <v>319</v>
      </c>
      <c r="K124" s="118" t="s">
        <v>407</v>
      </c>
      <c r="L124" s="119">
        <v>0</v>
      </c>
      <c r="M124" s="119">
        <v>0</v>
      </c>
      <c r="N124" s="119">
        <v>0</v>
      </c>
      <c r="O124" s="119">
        <v>0</v>
      </c>
      <c r="P124" s="119">
        <v>0</v>
      </c>
      <c r="Q124" s="119">
        <v>0</v>
      </c>
      <c r="R124" s="120">
        <v>0</v>
      </c>
      <c r="S124" s="119">
        <v>0</v>
      </c>
      <c r="T124" s="119">
        <v>0</v>
      </c>
      <c r="U124" s="120">
        <v>0</v>
      </c>
      <c r="V124" s="119">
        <v>0</v>
      </c>
      <c r="W124" s="119">
        <v>0</v>
      </c>
      <c r="X124" s="120">
        <v>0</v>
      </c>
      <c r="Y124" s="119">
        <v>0</v>
      </c>
      <c r="Z124" s="119">
        <v>0</v>
      </c>
      <c r="AA124" s="120">
        <v>0</v>
      </c>
      <c r="AB124" s="119">
        <v>0</v>
      </c>
      <c r="AC124" s="119">
        <v>0</v>
      </c>
      <c r="AD124" s="120">
        <v>0</v>
      </c>
      <c r="AE124" s="119">
        <v>0</v>
      </c>
      <c r="AF124" s="119">
        <v>0</v>
      </c>
      <c r="AG124" s="120">
        <v>0</v>
      </c>
      <c r="AH124" s="119">
        <v>0</v>
      </c>
      <c r="AI124" s="119">
        <v>0</v>
      </c>
      <c r="AJ124" s="120">
        <v>0</v>
      </c>
      <c r="AK124" s="119">
        <v>0</v>
      </c>
      <c r="AL124" s="119">
        <v>0</v>
      </c>
      <c r="AM124" s="120">
        <v>0</v>
      </c>
      <c r="AN124" s="119">
        <v>0</v>
      </c>
      <c r="AO124" s="119">
        <v>0</v>
      </c>
      <c r="AP124" s="120">
        <v>0</v>
      </c>
      <c r="AQ124" s="119">
        <v>0</v>
      </c>
      <c r="AR124" s="119">
        <v>0</v>
      </c>
      <c r="AS124" s="120">
        <v>0</v>
      </c>
      <c r="AT124" s="119">
        <v>0</v>
      </c>
      <c r="AU124" s="119">
        <v>0</v>
      </c>
      <c r="AV124" s="120">
        <v>0</v>
      </c>
      <c r="AW124" s="119">
        <v>0</v>
      </c>
      <c r="AX124" s="119">
        <v>0</v>
      </c>
      <c r="AY124" s="120">
        <v>0</v>
      </c>
      <c r="AZ124" s="119">
        <v>0</v>
      </c>
      <c r="BA124" s="119">
        <v>0</v>
      </c>
      <c r="BB124" s="120">
        <v>0</v>
      </c>
      <c r="BC124" s="119">
        <v>0</v>
      </c>
      <c r="BD124" s="119">
        <v>0</v>
      </c>
      <c r="BE124" s="120">
        <v>0</v>
      </c>
      <c r="BF124" s="119">
        <v>0</v>
      </c>
      <c r="BG124" s="119">
        <v>0</v>
      </c>
      <c r="BH124" s="120">
        <v>0</v>
      </c>
      <c r="BI124" s="119">
        <v>0</v>
      </c>
      <c r="BJ124" s="119">
        <v>0</v>
      </c>
      <c r="BK124" s="120">
        <v>0</v>
      </c>
      <c r="BL124" s="119">
        <v>0</v>
      </c>
      <c r="BM124" s="119">
        <v>0</v>
      </c>
      <c r="BN124" s="120">
        <v>0</v>
      </c>
      <c r="BO124" s="119">
        <v>0</v>
      </c>
      <c r="BP124" s="119">
        <v>0</v>
      </c>
      <c r="BQ124" s="120">
        <v>0</v>
      </c>
      <c r="BR124" s="119">
        <v>0</v>
      </c>
      <c r="BS124" s="119">
        <v>0</v>
      </c>
      <c r="BT124" s="120">
        <v>0</v>
      </c>
      <c r="BU124" s="119">
        <v>0</v>
      </c>
      <c r="BV124" s="119">
        <v>0</v>
      </c>
      <c r="BW124" s="120">
        <v>0</v>
      </c>
      <c r="BX124" s="119">
        <v>0</v>
      </c>
      <c r="BY124" s="119">
        <v>0</v>
      </c>
      <c r="BZ124" s="120">
        <v>0</v>
      </c>
      <c r="CA124" s="119">
        <v>0</v>
      </c>
      <c r="CB124" s="119">
        <v>0</v>
      </c>
      <c r="CC124" s="120">
        <v>0</v>
      </c>
      <c r="CD124" s="119">
        <v>0</v>
      </c>
      <c r="CE124" s="119">
        <v>0</v>
      </c>
      <c r="CF124" s="120">
        <v>0</v>
      </c>
      <c r="CG124" s="119">
        <v>0</v>
      </c>
      <c r="CH124" s="119">
        <v>0</v>
      </c>
      <c r="CI124" s="120">
        <v>0</v>
      </c>
      <c r="CJ124" s="119">
        <v>0</v>
      </c>
      <c r="CK124" s="119">
        <v>0</v>
      </c>
      <c r="CL124" s="120">
        <v>0</v>
      </c>
      <c r="CM124" s="119">
        <v>0</v>
      </c>
      <c r="CN124" s="119">
        <v>0</v>
      </c>
      <c r="CO124" s="120">
        <v>0</v>
      </c>
      <c r="CP124" s="100"/>
      <c r="CQ124" s="100"/>
      <c r="CR124" s="100"/>
      <c r="CS124" s="100"/>
      <c r="CT124" s="100"/>
      <c r="CU124" s="100"/>
      <c r="CV124" s="100"/>
      <c r="CW124" s="100"/>
      <c r="CX124" s="100"/>
      <c r="CY124" s="100"/>
      <c r="CZ124" s="100"/>
      <c r="DA124" s="100"/>
      <c r="DB124" s="100"/>
      <c r="DC124" s="100"/>
      <c r="DD124" s="100"/>
      <c r="DE124" s="100"/>
      <c r="DF124" s="100"/>
      <c r="DG124" s="100"/>
      <c r="DH124" s="100"/>
      <c r="DI124" s="100"/>
      <c r="DJ124" s="100"/>
      <c r="DK124" s="100"/>
      <c r="DL124" s="100"/>
      <c r="DM124" s="100"/>
      <c r="DN124" s="100"/>
      <c r="DO124" s="100"/>
      <c r="DP124" s="100"/>
      <c r="DQ124" s="100"/>
      <c r="DR124" s="100"/>
      <c r="DS124" s="100"/>
      <c r="DT124" s="100"/>
      <c r="DU124" s="100"/>
      <c r="DV124" s="100"/>
      <c r="DW124" s="100"/>
      <c r="DX124" s="100"/>
      <c r="DY124" s="100"/>
      <c r="DZ124" s="100"/>
      <c r="EA124" s="100"/>
      <c r="EB124" s="100"/>
      <c r="EC124" s="100"/>
      <c r="ED124" s="100"/>
      <c r="EE124" s="100"/>
      <c r="EF124" s="100"/>
      <c r="EG124" s="100"/>
      <c r="EH124" s="100"/>
      <c r="EI124" s="100"/>
      <c r="EJ124" s="100"/>
      <c r="EK124" s="100"/>
      <c r="EL124" s="100"/>
      <c r="EM124" s="100"/>
      <c r="EN124" s="100"/>
      <c r="EO124" s="100"/>
      <c r="EP124" s="100"/>
      <c r="EQ124" s="100"/>
      <c r="ER124" s="100"/>
      <c r="ES124" s="100"/>
      <c r="ET124" s="100"/>
      <c r="EU124" s="100"/>
      <c r="EV124" s="100"/>
      <c r="EW124" s="100"/>
      <c r="EX124" s="100"/>
      <c r="EY124" s="100"/>
      <c r="EZ124" s="100"/>
      <c r="FA124" s="100"/>
      <c r="FB124" s="100"/>
      <c r="FC124" s="100"/>
      <c r="FD124" s="100"/>
      <c r="FE124" s="100"/>
      <c r="FF124" s="100"/>
      <c r="FG124" s="100"/>
      <c r="FH124" s="100"/>
      <c r="FI124" s="100"/>
      <c r="FJ124" s="100"/>
      <c r="FK124" s="100"/>
      <c r="FL124" s="100"/>
      <c r="FM124" s="100"/>
      <c r="FN124" s="100"/>
      <c r="FO124" s="100"/>
      <c r="FP124" s="100"/>
      <c r="FQ124" s="100"/>
      <c r="FR124" s="100"/>
      <c r="FS124" s="100"/>
      <c r="FT124" s="100"/>
      <c r="FU124" s="100"/>
      <c r="FV124" s="100"/>
      <c r="FW124" s="100"/>
      <c r="FX124" s="100"/>
      <c r="FY124" s="100"/>
      <c r="FZ124" s="100"/>
      <c r="GA124" s="100"/>
      <c r="GB124" s="100"/>
      <c r="GC124" s="100"/>
      <c r="GD124" s="100"/>
      <c r="GE124" s="100"/>
      <c r="GF124" s="100"/>
      <c r="GG124" s="100"/>
      <c r="GH124" s="100"/>
      <c r="GI124" s="100"/>
      <c r="GJ124" s="100"/>
      <c r="GK124" s="100"/>
      <c r="GL124" s="100"/>
      <c r="GM124" s="100"/>
      <c r="GN124" s="100"/>
      <c r="GO124" s="100"/>
      <c r="GP124" s="100"/>
      <c r="GQ124" s="100"/>
      <c r="GR124" s="100"/>
      <c r="GS124" s="100"/>
      <c r="GT124" s="100"/>
      <c r="GU124" s="100"/>
      <c r="GV124" s="100"/>
      <c r="GW124" s="100"/>
      <c r="GX124" s="100"/>
      <c r="GY124" s="100"/>
      <c r="GZ124" s="100"/>
      <c r="HA124" s="100"/>
      <c r="HB124" s="100"/>
      <c r="HC124" s="100"/>
      <c r="HD124" s="100"/>
      <c r="HE124" s="100"/>
      <c r="HF124" s="100"/>
      <c r="HG124" s="100"/>
      <c r="HH124" s="100"/>
      <c r="HI124" s="100"/>
      <c r="HJ124" s="100"/>
      <c r="HK124" s="100"/>
      <c r="HL124" s="100"/>
      <c r="HM124" s="100"/>
      <c r="HN124" s="100"/>
      <c r="HO124" s="100"/>
      <c r="HP124" s="100"/>
      <c r="HQ124" s="100"/>
      <c r="HR124" s="100"/>
      <c r="HS124" s="100"/>
      <c r="HT124" s="100"/>
      <c r="HU124" s="100"/>
      <c r="HV124" s="100"/>
      <c r="HW124" s="100"/>
      <c r="HX124" s="100"/>
      <c r="HY124" s="100"/>
      <c r="HZ124" s="100"/>
      <c r="IA124" s="100"/>
      <c r="IB124" s="100"/>
      <c r="IC124" s="100"/>
      <c r="ID124" s="100"/>
      <c r="IE124" s="100"/>
      <c r="IF124" s="100"/>
      <c r="IG124" s="100"/>
      <c r="IH124" s="100"/>
      <c r="II124" s="100"/>
      <c r="IJ124" s="100"/>
      <c r="IK124" s="100"/>
      <c r="IL124" s="100"/>
      <c r="IM124" s="100"/>
      <c r="IN124" s="100"/>
      <c r="IO124" s="100"/>
      <c r="IP124" s="100"/>
      <c r="IQ124" s="100"/>
      <c r="IR124" s="100"/>
      <c r="IS124" s="100"/>
      <c r="IT124" s="100"/>
      <c r="IU124" s="100"/>
      <c r="IV124" s="100"/>
      <c r="IW124" s="100"/>
      <c r="IX124" s="100"/>
      <c r="IY124" s="100"/>
      <c r="IZ124" s="100"/>
      <c r="JA124" s="100"/>
      <c r="JB124" s="100"/>
      <c r="JC124" s="100"/>
      <c r="JD124" s="100"/>
      <c r="JE124" s="100"/>
      <c r="JF124" s="100"/>
      <c r="JG124" s="100"/>
      <c r="JH124" s="100"/>
      <c r="JI124" s="100"/>
      <c r="JJ124" s="100"/>
      <c r="JK124" s="100"/>
      <c r="JL124" s="100"/>
      <c r="JM124" s="100"/>
      <c r="JN124" s="100"/>
      <c r="JO124" s="100"/>
      <c r="JP124" s="100"/>
      <c r="JQ124" s="100"/>
      <c r="JR124" s="100"/>
      <c r="JS124" s="100"/>
      <c r="JT124" s="100"/>
      <c r="JU124" s="100"/>
      <c r="JV124" s="100"/>
      <c r="JW124" s="100"/>
      <c r="JX124" s="100"/>
      <c r="JY124" s="100"/>
      <c r="JZ124" s="100"/>
      <c r="KA124" s="100"/>
      <c r="KB124" s="100"/>
      <c r="KC124" s="100"/>
      <c r="KD124" s="100"/>
      <c r="KE124" s="100"/>
      <c r="KF124" s="100"/>
      <c r="KG124" s="100"/>
      <c r="KH124" s="100"/>
      <c r="KI124" s="100"/>
      <c r="KJ124" s="100"/>
      <c r="KK124" s="100"/>
      <c r="KL124" s="100"/>
      <c r="KM124" s="100"/>
      <c r="KN124" s="100"/>
      <c r="KO124" s="100"/>
      <c r="KP124" s="100"/>
      <c r="KQ124" s="100"/>
      <c r="KR124" s="100"/>
      <c r="KS124" s="100"/>
      <c r="KT124" s="100"/>
      <c r="KU124" s="100"/>
      <c r="KV124" s="100"/>
      <c r="KW124" s="100"/>
      <c r="KX124" s="100"/>
      <c r="KY124" s="100"/>
      <c r="KZ124" s="100"/>
      <c r="LA124" s="100"/>
      <c r="LB124" s="100"/>
      <c r="LC124" s="100"/>
      <c r="LD124" s="100"/>
      <c r="LE124" s="100"/>
      <c r="LF124" s="100"/>
      <c r="LG124" s="100"/>
      <c r="LH124" s="100"/>
      <c r="LI124" s="100"/>
      <c r="LJ124" s="100"/>
      <c r="LK124" s="100"/>
      <c r="LL124" s="100"/>
      <c r="LM124" s="100"/>
      <c r="LN124" s="100"/>
      <c r="LO124" s="100"/>
      <c r="LP124" s="100"/>
      <c r="LQ124" s="100"/>
      <c r="LR124" s="100"/>
      <c r="LS124" s="100"/>
      <c r="LT124" s="100"/>
      <c r="LU124" s="100"/>
      <c r="LV124" s="100"/>
      <c r="LW124" s="100"/>
      <c r="LX124" s="100"/>
      <c r="LY124" s="100"/>
      <c r="LZ124" s="100"/>
      <c r="MA124" s="100"/>
      <c r="MB124" s="100"/>
      <c r="MC124" s="100"/>
      <c r="MD124" s="100"/>
      <c r="ME124" s="100"/>
      <c r="MF124" s="100"/>
      <c r="MG124" s="100"/>
      <c r="MH124" s="100"/>
      <c r="MI124" s="100"/>
      <c r="MJ124" s="100"/>
      <c r="MK124" s="100"/>
      <c r="ML124" s="100"/>
      <c r="MM124" s="100"/>
      <c r="MN124" s="100"/>
      <c r="MO124" s="100"/>
      <c r="MP124" s="100"/>
      <c r="MQ124" s="100"/>
      <c r="MR124" s="100"/>
      <c r="MS124" s="100"/>
      <c r="MT124" s="100"/>
      <c r="MU124" s="100"/>
      <c r="MV124" s="100"/>
      <c r="MW124" s="100"/>
      <c r="MX124" s="100"/>
      <c r="MY124" s="100"/>
      <c r="MZ124" s="100"/>
      <c r="NA124" s="100"/>
      <c r="NB124" s="100"/>
      <c r="NC124" s="100"/>
      <c r="ND124" s="100"/>
      <c r="NE124" s="100"/>
      <c r="NF124" s="100"/>
      <c r="NG124" s="100"/>
      <c r="NH124" s="100"/>
      <c r="NI124" s="100"/>
      <c r="NJ124" s="100"/>
      <c r="NK124" s="100"/>
      <c r="NL124" s="100"/>
      <c r="NM124" s="100"/>
      <c r="NN124" s="100"/>
      <c r="NO124" s="100"/>
      <c r="NP124" s="100"/>
      <c r="NQ124" s="100"/>
      <c r="NR124" s="100"/>
      <c r="NS124" s="100"/>
      <c r="NT124" s="100"/>
      <c r="NU124" s="100"/>
      <c r="NV124" s="100"/>
      <c r="NW124" s="100"/>
      <c r="NX124" s="100"/>
      <c r="NY124" s="100"/>
      <c r="NZ124" s="100"/>
      <c r="OA124" s="100"/>
      <c r="OB124" s="100"/>
      <c r="OC124" s="100"/>
      <c r="OD124" s="100"/>
      <c r="OE124" s="100"/>
      <c r="OF124" s="100"/>
      <c r="OG124" s="100"/>
      <c r="OH124" s="100"/>
      <c r="OI124" s="100"/>
      <c r="OJ124" s="100"/>
      <c r="OK124" s="100"/>
      <c r="OL124" s="100"/>
      <c r="OM124" s="100"/>
      <c r="ON124" s="100"/>
      <c r="OO124" s="100"/>
      <c r="OP124" s="100"/>
      <c r="OQ124" s="100"/>
      <c r="OR124" s="100"/>
      <c r="OS124" s="100"/>
      <c r="OT124" s="100"/>
      <c r="OU124" s="100"/>
      <c r="OV124" s="100"/>
      <c r="OW124" s="100"/>
      <c r="OX124" s="100"/>
      <c r="OY124" s="100"/>
      <c r="OZ124" s="100"/>
      <c r="PA124" s="100"/>
      <c r="PB124" s="100"/>
      <c r="PC124" s="100"/>
      <c r="PD124" s="100"/>
      <c r="PE124" s="100"/>
      <c r="PF124" s="100"/>
      <c r="PG124" s="100"/>
      <c r="PH124" s="100"/>
      <c r="PI124" s="100"/>
      <c r="PJ124" s="100"/>
      <c r="PK124" s="100"/>
      <c r="PL124" s="100"/>
      <c r="PM124" s="100"/>
      <c r="PN124" s="100"/>
      <c r="PO124" s="100"/>
      <c r="PP124" s="100"/>
      <c r="PQ124" s="100"/>
      <c r="PR124" s="100"/>
      <c r="PS124" s="100"/>
      <c r="PT124" s="100"/>
      <c r="PU124" s="100"/>
      <c r="PV124" s="100"/>
      <c r="PW124" s="100"/>
      <c r="PX124" s="100"/>
      <c r="PY124" s="100"/>
      <c r="PZ124" s="100"/>
      <c r="QA124" s="100"/>
      <c r="QB124" s="100"/>
      <c r="QC124" s="100"/>
      <c r="QD124" s="100"/>
      <c r="QE124" s="100"/>
      <c r="QF124" s="100"/>
      <c r="QG124" s="100"/>
      <c r="QH124" s="100"/>
      <c r="QI124" s="100"/>
      <c r="QJ124" s="100"/>
      <c r="QK124" s="100"/>
      <c r="QL124" s="100"/>
      <c r="QM124" s="100"/>
      <c r="QN124" s="100"/>
      <c r="QO124" s="100"/>
      <c r="QP124" s="100"/>
      <c r="QQ124" s="100"/>
      <c r="QR124" s="100"/>
      <c r="QS124" s="100"/>
      <c r="QT124" s="100"/>
      <c r="QU124" s="100"/>
      <c r="QV124" s="100"/>
      <c r="QW124" s="100"/>
      <c r="QX124" s="100"/>
      <c r="QY124" s="100"/>
      <c r="QZ124" s="100"/>
      <c r="RA124" s="100"/>
      <c r="RB124" s="100"/>
      <c r="RC124" s="100"/>
      <c r="RD124" s="100"/>
      <c r="RE124" s="100"/>
      <c r="RF124" s="100"/>
      <c r="RG124" s="100"/>
      <c r="RH124" s="100"/>
      <c r="RI124" s="100"/>
      <c r="RJ124" s="100"/>
      <c r="RK124" s="100"/>
      <c r="RL124" s="100"/>
      <c r="RM124" s="100"/>
      <c r="RN124" s="100"/>
      <c r="RO124" s="100"/>
      <c r="RP124" s="100"/>
      <c r="RQ124" s="100"/>
      <c r="RR124" s="100"/>
      <c r="RS124" s="100"/>
      <c r="RT124" s="100"/>
      <c r="RU124" s="100"/>
      <c r="RV124" s="100"/>
      <c r="RW124" s="100"/>
      <c r="RX124" s="100"/>
      <c r="RY124" s="100"/>
      <c r="RZ124" s="100"/>
      <c r="SA124" s="100"/>
      <c r="SB124" s="100"/>
      <c r="SC124" s="100"/>
      <c r="SD124" s="100"/>
      <c r="SE124" s="100"/>
      <c r="SF124" s="100"/>
      <c r="SG124" s="100"/>
      <c r="SH124" s="100"/>
      <c r="SI124" s="100"/>
      <c r="SJ124" s="100"/>
      <c r="SK124" s="100"/>
      <c r="SL124" s="100"/>
      <c r="SM124" s="100"/>
      <c r="SN124" s="100"/>
      <c r="SO124" s="100"/>
      <c r="SP124" s="100"/>
      <c r="SQ124" s="100"/>
      <c r="SR124" s="100"/>
      <c r="SS124" s="100"/>
      <c r="ST124" s="100"/>
      <c r="SU124" s="100"/>
      <c r="SV124" s="100"/>
      <c r="SW124" s="100"/>
      <c r="SX124" s="100"/>
      <c r="SY124" s="100"/>
      <c r="SZ124" s="100"/>
      <c r="TA124" s="100"/>
      <c r="TB124" s="100"/>
      <c r="TC124" s="100"/>
      <c r="TD124" s="100"/>
      <c r="TE124" s="100"/>
      <c r="TF124" s="100"/>
      <c r="TG124" s="100"/>
      <c r="TH124" s="100"/>
      <c r="TI124" s="100"/>
      <c r="TJ124" s="100"/>
      <c r="TK124" s="100"/>
      <c r="TL124" s="100"/>
      <c r="TM124" s="100"/>
      <c r="TN124" s="100"/>
      <c r="TO124" s="100"/>
      <c r="TP124" s="100"/>
      <c r="TQ124" s="100"/>
      <c r="TR124" s="100"/>
      <c r="TS124" s="100"/>
      <c r="TT124" s="100"/>
      <c r="TU124" s="100"/>
      <c r="TV124" s="100"/>
      <c r="TW124" s="100"/>
      <c r="TX124" s="100"/>
      <c r="TY124" s="100"/>
      <c r="TZ124" s="100"/>
      <c r="UA124" s="100"/>
      <c r="UB124" s="100"/>
      <c r="UC124" s="100"/>
      <c r="UD124" s="100"/>
      <c r="UE124" s="100"/>
      <c r="UF124" s="100"/>
      <c r="UG124" s="100"/>
      <c r="UH124" s="100"/>
      <c r="UI124" s="100"/>
      <c r="UJ124" s="100"/>
      <c r="UK124" s="100"/>
      <c r="UL124" s="100"/>
      <c r="UM124" s="100"/>
      <c r="UN124" s="100"/>
      <c r="UO124" s="100"/>
      <c r="UP124" s="100"/>
      <c r="UQ124" s="100"/>
      <c r="UR124" s="100"/>
      <c r="US124" s="100"/>
      <c r="UT124" s="100"/>
      <c r="UU124" s="100"/>
      <c r="UV124" s="100"/>
      <c r="UW124" s="100"/>
      <c r="UX124" s="100"/>
      <c r="UY124" s="100"/>
      <c r="UZ124" s="100"/>
      <c r="VA124" s="100"/>
      <c r="VB124" s="100"/>
      <c r="VC124" s="100"/>
      <c r="VD124" s="100"/>
      <c r="VE124" s="100"/>
      <c r="VF124" s="100"/>
      <c r="VG124" s="100"/>
      <c r="VH124" s="100"/>
      <c r="VI124" s="100"/>
      <c r="VJ124" s="100"/>
      <c r="VK124" s="100"/>
      <c r="VL124" s="100"/>
      <c r="VM124" s="100"/>
      <c r="VN124" s="100"/>
      <c r="VO124" s="100"/>
      <c r="VP124" s="100"/>
      <c r="VQ124" s="100"/>
      <c r="VR124" s="100"/>
      <c r="VS124" s="100"/>
      <c r="VT124" s="100"/>
      <c r="VU124" s="100"/>
      <c r="VV124" s="100"/>
      <c r="VW124" s="100"/>
      <c r="VX124" s="100"/>
      <c r="VY124" s="100"/>
      <c r="VZ124" s="100"/>
      <c r="WA124" s="100"/>
      <c r="WB124" s="100"/>
      <c r="WC124" s="100"/>
      <c r="WD124" s="100"/>
      <c r="WE124" s="100"/>
      <c r="WF124" s="100"/>
      <c r="WG124" s="100"/>
      <c r="WH124" s="100"/>
      <c r="WI124" s="100"/>
      <c r="WJ124" s="100"/>
      <c r="WK124" s="100"/>
      <c r="WL124" s="100"/>
      <c r="WM124" s="100"/>
      <c r="WN124" s="100"/>
      <c r="WO124" s="100"/>
      <c r="WP124" s="100"/>
      <c r="WQ124" s="100"/>
      <c r="WR124" s="100"/>
      <c r="WS124" s="100"/>
      <c r="WT124" s="100"/>
      <c r="WU124" s="100"/>
      <c r="WV124" s="100"/>
      <c r="WW124" s="100"/>
      <c r="WX124" s="100"/>
      <c r="WY124" s="100"/>
      <c r="WZ124" s="100"/>
      <c r="XA124" s="100"/>
      <c r="XB124" s="100"/>
      <c r="XC124" s="100"/>
      <c r="XD124" s="100"/>
      <c r="XE124" s="100"/>
      <c r="XF124" s="100"/>
      <c r="XG124" s="100"/>
      <c r="XH124" s="100"/>
      <c r="XI124" s="100"/>
      <c r="XJ124" s="100"/>
      <c r="XK124" s="100"/>
      <c r="XL124" s="100"/>
      <c r="XM124" s="100"/>
      <c r="XN124" s="100"/>
      <c r="XO124" s="100"/>
      <c r="XP124" s="100"/>
      <c r="XQ124" s="100"/>
      <c r="XR124" s="100"/>
      <c r="XS124" s="100"/>
      <c r="XT124" s="100"/>
      <c r="XU124" s="100"/>
      <c r="XV124" s="100"/>
      <c r="XW124" s="100"/>
      <c r="XX124" s="100"/>
      <c r="XY124" s="100"/>
      <c r="XZ124" s="100"/>
      <c r="YA124" s="100"/>
      <c r="YB124" s="100"/>
      <c r="YC124" s="100"/>
      <c r="YD124" s="100"/>
      <c r="YE124" s="100"/>
      <c r="YF124" s="100"/>
      <c r="YG124" s="100"/>
      <c r="YH124" s="100"/>
      <c r="YI124" s="100"/>
      <c r="YJ124" s="100"/>
      <c r="YK124" s="100"/>
      <c r="YL124" s="100"/>
      <c r="YM124" s="100"/>
      <c r="YN124" s="100"/>
      <c r="YO124" s="100"/>
      <c r="YP124" s="100"/>
      <c r="YQ124" s="100"/>
      <c r="YR124" s="100"/>
      <c r="YS124" s="100"/>
      <c r="YT124" s="100"/>
      <c r="YU124" s="100"/>
      <c r="YV124" s="100"/>
      <c r="YW124" s="100"/>
      <c r="YX124" s="100"/>
      <c r="YY124" s="100"/>
      <c r="YZ124" s="100"/>
      <c r="ZA124" s="100"/>
      <c r="ZB124" s="100"/>
      <c r="ZC124" s="100"/>
      <c r="ZD124" s="100"/>
      <c r="ZE124" s="100"/>
      <c r="ZF124" s="100"/>
      <c r="ZG124" s="100"/>
      <c r="ZH124" s="100"/>
      <c r="ZI124" s="100"/>
      <c r="ZJ124" s="100"/>
      <c r="ZK124" s="100"/>
      <c r="ZL124" s="100"/>
      <c r="ZM124" s="100"/>
      <c r="ZN124" s="100"/>
      <c r="ZO124" s="100"/>
      <c r="ZP124" s="100"/>
      <c r="ZQ124" s="100"/>
      <c r="ZR124" s="100"/>
      <c r="ZS124" s="100"/>
      <c r="ZT124" s="100"/>
      <c r="ZU124" s="100"/>
      <c r="ZV124" s="100"/>
      <c r="ZW124" s="100"/>
      <c r="ZX124" s="100"/>
      <c r="ZY124" s="100"/>
      <c r="ZZ124" s="100"/>
    </row>
    <row r="125" spans="1:702" ht="15.95" customHeight="1" x14ac:dyDescent="0.25">
      <c r="A125" s="92">
        <v>75720</v>
      </c>
      <c r="B125" s="92" t="s">
        <v>405</v>
      </c>
      <c r="C125" s="121" t="s">
        <v>391</v>
      </c>
      <c r="D125" s="92">
        <v>7</v>
      </c>
      <c r="E125" s="92">
        <v>3</v>
      </c>
      <c r="F125" s="92" t="s">
        <v>341</v>
      </c>
      <c r="G125" s="92">
        <v>912</v>
      </c>
      <c r="H125" s="92">
        <v>11461</v>
      </c>
      <c r="I125" s="92" t="s">
        <v>406</v>
      </c>
      <c r="J125" s="92">
        <v>3</v>
      </c>
      <c r="K125" s="92" t="s">
        <v>12</v>
      </c>
      <c r="L125" s="93">
        <v>0</v>
      </c>
      <c r="M125" s="93">
        <v>0</v>
      </c>
      <c r="N125" s="93">
        <v>0</v>
      </c>
      <c r="O125" s="93">
        <v>0</v>
      </c>
      <c r="P125" s="93">
        <v>0</v>
      </c>
      <c r="Q125" s="93">
        <v>0</v>
      </c>
      <c r="R125" s="94">
        <v>0</v>
      </c>
      <c r="S125" s="93">
        <v>0</v>
      </c>
      <c r="T125" s="93">
        <v>0</v>
      </c>
      <c r="U125" s="94">
        <v>0</v>
      </c>
      <c r="V125" s="93">
        <v>0</v>
      </c>
      <c r="W125" s="93">
        <v>0</v>
      </c>
      <c r="X125" s="94">
        <v>0</v>
      </c>
      <c r="Y125" s="93">
        <v>0</v>
      </c>
      <c r="Z125" s="93">
        <v>0</v>
      </c>
      <c r="AA125" s="94">
        <v>0</v>
      </c>
      <c r="AB125" s="93">
        <v>0</v>
      </c>
      <c r="AC125" s="93">
        <v>0</v>
      </c>
      <c r="AD125" s="94">
        <v>0</v>
      </c>
      <c r="AE125" s="93">
        <v>0</v>
      </c>
      <c r="AF125" s="93">
        <v>0</v>
      </c>
      <c r="AG125" s="94">
        <v>0</v>
      </c>
      <c r="AH125" s="93">
        <v>0</v>
      </c>
      <c r="AI125" s="93">
        <v>0</v>
      </c>
      <c r="AJ125" s="94">
        <v>0</v>
      </c>
      <c r="AK125" s="93">
        <v>0</v>
      </c>
      <c r="AL125" s="93">
        <v>0</v>
      </c>
      <c r="AM125" s="94">
        <v>0</v>
      </c>
      <c r="AN125" s="93">
        <v>0</v>
      </c>
      <c r="AO125" s="93">
        <v>0</v>
      </c>
      <c r="AP125" s="94">
        <v>0</v>
      </c>
      <c r="AQ125" s="93">
        <v>0</v>
      </c>
      <c r="AR125" s="93">
        <v>0</v>
      </c>
      <c r="AS125" s="94">
        <v>0</v>
      </c>
      <c r="AT125" s="93">
        <v>0</v>
      </c>
      <c r="AU125" s="93">
        <v>0</v>
      </c>
      <c r="AV125" s="94">
        <v>0</v>
      </c>
      <c r="AW125" s="93">
        <v>0</v>
      </c>
      <c r="AX125" s="93">
        <v>0</v>
      </c>
      <c r="AY125" s="94">
        <v>0</v>
      </c>
      <c r="AZ125" s="93">
        <v>0</v>
      </c>
      <c r="BA125" s="93">
        <v>0</v>
      </c>
      <c r="BB125" s="94">
        <v>0</v>
      </c>
      <c r="BC125" s="93">
        <v>0</v>
      </c>
      <c r="BD125" s="93">
        <v>0</v>
      </c>
      <c r="BE125" s="94">
        <v>0</v>
      </c>
      <c r="BF125" s="93">
        <v>0</v>
      </c>
      <c r="BG125" s="93">
        <v>0</v>
      </c>
      <c r="BH125" s="94">
        <v>0</v>
      </c>
      <c r="BI125" s="93">
        <v>0</v>
      </c>
      <c r="BJ125" s="93">
        <v>0</v>
      </c>
      <c r="BK125" s="94">
        <v>0</v>
      </c>
      <c r="BL125" s="93">
        <v>0</v>
      </c>
      <c r="BM125" s="93">
        <v>0</v>
      </c>
      <c r="BN125" s="94">
        <v>0</v>
      </c>
      <c r="BO125" s="93">
        <v>0</v>
      </c>
      <c r="BP125" s="93">
        <v>0</v>
      </c>
      <c r="BQ125" s="94">
        <v>0</v>
      </c>
      <c r="BR125" s="93">
        <v>0</v>
      </c>
      <c r="BS125" s="93">
        <v>0</v>
      </c>
      <c r="BT125" s="94">
        <v>0</v>
      </c>
      <c r="BU125" s="93">
        <v>0</v>
      </c>
      <c r="BV125" s="93">
        <v>0</v>
      </c>
      <c r="BW125" s="94">
        <v>0</v>
      </c>
      <c r="BX125" s="93">
        <v>0</v>
      </c>
      <c r="BY125" s="93">
        <v>0</v>
      </c>
      <c r="BZ125" s="94">
        <v>0</v>
      </c>
      <c r="CA125" s="93">
        <v>0</v>
      </c>
      <c r="CB125" s="93">
        <v>0</v>
      </c>
      <c r="CC125" s="94">
        <v>0</v>
      </c>
      <c r="CD125" s="93">
        <v>0</v>
      </c>
      <c r="CE125" s="93">
        <v>0</v>
      </c>
      <c r="CF125" s="94">
        <v>0</v>
      </c>
      <c r="CG125" s="93">
        <v>0</v>
      </c>
      <c r="CH125" s="93">
        <v>0</v>
      </c>
      <c r="CI125" s="94">
        <v>0</v>
      </c>
      <c r="CJ125" s="93">
        <v>0</v>
      </c>
      <c r="CK125" s="93">
        <v>0</v>
      </c>
      <c r="CL125" s="94">
        <v>0</v>
      </c>
      <c r="CM125" s="93">
        <v>0</v>
      </c>
      <c r="CN125" s="93">
        <v>0</v>
      </c>
      <c r="CO125" s="94">
        <v>0</v>
      </c>
      <c r="CP125" s="93"/>
      <c r="CQ125" s="93"/>
      <c r="CR125" s="93"/>
      <c r="CS125" s="93"/>
      <c r="CT125" s="93"/>
      <c r="CU125" s="93"/>
      <c r="CV125" s="93"/>
      <c r="CW125" s="93"/>
      <c r="CX125" s="93"/>
      <c r="CY125" s="93"/>
      <c r="CZ125" s="93"/>
      <c r="DA125" s="93"/>
      <c r="DB125" s="93"/>
      <c r="DC125" s="93"/>
      <c r="DD125" s="93"/>
      <c r="DE125" s="93"/>
      <c r="DF125" s="93"/>
      <c r="DG125" s="93"/>
      <c r="DH125" s="93"/>
      <c r="DI125" s="93"/>
      <c r="DJ125" s="93"/>
      <c r="DK125" s="93"/>
      <c r="DL125" s="93"/>
      <c r="DM125" s="93"/>
      <c r="DN125" s="93"/>
      <c r="DO125" s="93"/>
      <c r="DP125" s="93"/>
      <c r="DQ125" s="93"/>
      <c r="DR125" s="93"/>
      <c r="DS125" s="93"/>
      <c r="DT125" s="93"/>
      <c r="DU125" s="93"/>
      <c r="DV125" s="93"/>
      <c r="DW125" s="93"/>
      <c r="DX125" s="93"/>
      <c r="DY125" s="93"/>
      <c r="DZ125" s="93"/>
      <c r="EA125" s="93"/>
      <c r="EB125" s="93"/>
      <c r="EC125" s="93"/>
      <c r="ED125" s="93"/>
      <c r="EE125" s="93"/>
      <c r="EF125" s="93"/>
      <c r="EG125" s="93"/>
      <c r="EH125" s="93"/>
      <c r="EI125" s="93"/>
      <c r="EJ125" s="93"/>
      <c r="EK125" s="93"/>
      <c r="EL125" s="93"/>
      <c r="EM125" s="93"/>
      <c r="EN125" s="93"/>
      <c r="EO125" s="93"/>
      <c r="EP125" s="93"/>
      <c r="EQ125" s="93"/>
      <c r="ER125" s="93"/>
      <c r="ES125" s="93"/>
      <c r="ET125" s="93"/>
      <c r="EU125" s="93"/>
      <c r="EV125" s="93"/>
      <c r="EW125" s="93"/>
      <c r="EX125" s="93"/>
      <c r="EY125" s="93"/>
      <c r="EZ125" s="93"/>
      <c r="FA125" s="93"/>
      <c r="FB125" s="93"/>
      <c r="FC125" s="93"/>
      <c r="FD125" s="93"/>
      <c r="FE125" s="93"/>
      <c r="FF125" s="93"/>
      <c r="FG125" s="93"/>
      <c r="FH125" s="93"/>
      <c r="FI125" s="93"/>
      <c r="FJ125" s="93"/>
      <c r="FK125" s="93"/>
      <c r="FL125" s="93"/>
      <c r="FM125" s="93"/>
      <c r="FN125" s="93"/>
      <c r="FO125" s="93"/>
      <c r="FP125" s="93"/>
      <c r="FQ125" s="93"/>
      <c r="FR125" s="93"/>
      <c r="FS125" s="93"/>
      <c r="FT125" s="93"/>
      <c r="FU125" s="93"/>
      <c r="FV125" s="93"/>
      <c r="FW125" s="93"/>
      <c r="FX125" s="93"/>
      <c r="FY125" s="93"/>
      <c r="FZ125" s="93"/>
      <c r="GA125" s="93"/>
      <c r="GB125" s="93"/>
      <c r="GC125" s="93"/>
      <c r="GD125" s="93"/>
      <c r="GE125" s="93"/>
      <c r="GF125" s="93"/>
      <c r="GG125" s="93"/>
      <c r="GH125" s="93"/>
      <c r="GI125" s="93"/>
      <c r="GJ125" s="93"/>
      <c r="GK125" s="93"/>
      <c r="GL125" s="93"/>
      <c r="GM125" s="93"/>
      <c r="GN125" s="93"/>
      <c r="GO125" s="93"/>
      <c r="GP125" s="93"/>
      <c r="GQ125" s="93"/>
      <c r="GR125" s="93"/>
      <c r="GS125" s="93"/>
      <c r="GT125" s="93"/>
      <c r="GU125" s="93"/>
      <c r="GV125" s="93"/>
      <c r="GW125" s="93"/>
      <c r="GX125" s="93"/>
      <c r="GY125" s="93"/>
      <c r="GZ125" s="93"/>
      <c r="HA125" s="93"/>
      <c r="HB125" s="93"/>
      <c r="HC125" s="93"/>
      <c r="HD125" s="93"/>
      <c r="HE125" s="93"/>
      <c r="HF125" s="93"/>
      <c r="HG125" s="93"/>
      <c r="HH125" s="93"/>
      <c r="HI125" s="93"/>
      <c r="HJ125" s="93"/>
      <c r="HK125" s="93"/>
      <c r="HL125" s="93"/>
      <c r="HM125" s="93"/>
      <c r="HN125" s="93"/>
      <c r="HO125" s="93"/>
      <c r="HP125" s="93"/>
      <c r="HQ125" s="93"/>
      <c r="HR125" s="93"/>
      <c r="HS125" s="93"/>
      <c r="HT125" s="93"/>
      <c r="HU125" s="93"/>
      <c r="HV125" s="93"/>
      <c r="HW125" s="93"/>
      <c r="HX125" s="93"/>
      <c r="HY125" s="93"/>
      <c r="HZ125" s="93"/>
      <c r="IA125" s="93"/>
      <c r="IB125" s="93"/>
      <c r="IC125" s="93"/>
      <c r="ID125" s="93"/>
      <c r="IE125" s="93"/>
      <c r="IF125" s="93"/>
      <c r="IG125" s="93"/>
      <c r="IH125" s="93"/>
      <c r="II125" s="93"/>
      <c r="IJ125" s="93"/>
      <c r="IK125" s="93"/>
      <c r="IL125" s="93"/>
      <c r="IM125" s="93"/>
      <c r="IN125" s="93"/>
      <c r="IO125" s="93"/>
      <c r="IP125" s="93"/>
      <c r="IQ125" s="93"/>
      <c r="IR125" s="93"/>
      <c r="IS125" s="93"/>
      <c r="IT125" s="93"/>
      <c r="IU125" s="93"/>
      <c r="IV125" s="93"/>
      <c r="IW125" s="93"/>
      <c r="IX125" s="93"/>
      <c r="IY125" s="93"/>
      <c r="IZ125" s="93"/>
      <c r="JA125" s="93"/>
      <c r="JB125" s="93"/>
      <c r="JC125" s="93"/>
      <c r="JD125" s="93"/>
      <c r="JE125" s="93"/>
      <c r="JF125" s="93"/>
      <c r="JG125" s="93"/>
      <c r="JH125" s="93"/>
      <c r="JI125" s="93"/>
      <c r="JJ125" s="93"/>
      <c r="JK125" s="93"/>
      <c r="JL125" s="93"/>
      <c r="JM125" s="93"/>
      <c r="JN125" s="93"/>
      <c r="JO125" s="93"/>
      <c r="JP125" s="93"/>
      <c r="JQ125" s="93"/>
      <c r="JR125" s="93"/>
      <c r="JS125" s="93"/>
      <c r="JT125" s="93"/>
      <c r="JU125" s="93"/>
      <c r="JV125" s="93"/>
      <c r="JW125" s="93"/>
      <c r="JX125" s="93"/>
      <c r="JY125" s="93"/>
      <c r="JZ125" s="93"/>
      <c r="KA125" s="93"/>
      <c r="KB125" s="93"/>
      <c r="KC125" s="93"/>
      <c r="KD125" s="93"/>
      <c r="KE125" s="93"/>
      <c r="KF125" s="93"/>
      <c r="KG125" s="93"/>
      <c r="KH125" s="93"/>
      <c r="KI125" s="93"/>
      <c r="KJ125" s="93"/>
      <c r="KK125" s="93"/>
      <c r="KL125" s="93"/>
      <c r="KM125" s="93"/>
      <c r="KN125" s="93"/>
      <c r="KO125" s="93"/>
      <c r="KP125" s="93"/>
      <c r="KQ125" s="93"/>
      <c r="KR125" s="93"/>
      <c r="KS125" s="93"/>
      <c r="KT125" s="93"/>
      <c r="KU125" s="93"/>
      <c r="KV125" s="93"/>
      <c r="KW125" s="93"/>
      <c r="KX125" s="93"/>
      <c r="KY125" s="93"/>
      <c r="KZ125" s="93"/>
      <c r="LA125" s="93"/>
      <c r="LB125" s="93"/>
      <c r="LC125" s="93"/>
      <c r="LD125" s="93"/>
      <c r="LE125" s="93"/>
      <c r="LF125" s="93"/>
      <c r="LG125" s="93"/>
      <c r="LH125" s="93"/>
      <c r="LI125" s="93"/>
      <c r="LJ125" s="93"/>
      <c r="LK125" s="93"/>
      <c r="LL125" s="93"/>
      <c r="LM125" s="93"/>
      <c r="LN125" s="93"/>
      <c r="LO125" s="93"/>
      <c r="LP125" s="93"/>
      <c r="LQ125" s="93"/>
      <c r="LR125" s="93"/>
      <c r="LS125" s="93"/>
      <c r="LT125" s="93"/>
      <c r="LU125" s="93"/>
      <c r="LV125" s="93"/>
      <c r="LW125" s="93"/>
      <c r="LX125" s="93"/>
      <c r="LY125" s="93"/>
      <c r="LZ125" s="93"/>
      <c r="MA125" s="93"/>
      <c r="MB125" s="93"/>
      <c r="MC125" s="93"/>
      <c r="MD125" s="93"/>
      <c r="ME125" s="93"/>
      <c r="MF125" s="93"/>
      <c r="MG125" s="93"/>
      <c r="MH125" s="93"/>
      <c r="MI125" s="93"/>
      <c r="MJ125" s="93"/>
      <c r="MK125" s="93"/>
      <c r="ML125" s="93"/>
      <c r="MM125" s="93"/>
      <c r="MN125" s="93"/>
      <c r="MO125" s="93"/>
      <c r="MP125" s="93"/>
      <c r="MQ125" s="93"/>
      <c r="MR125" s="93"/>
      <c r="MS125" s="93"/>
      <c r="MT125" s="93"/>
      <c r="MU125" s="93"/>
      <c r="MV125" s="93"/>
      <c r="MW125" s="93"/>
      <c r="MX125" s="93"/>
      <c r="MY125" s="93"/>
      <c r="MZ125" s="93"/>
      <c r="NA125" s="93"/>
      <c r="NB125" s="93"/>
      <c r="NC125" s="93"/>
      <c r="ND125" s="93"/>
      <c r="NE125" s="93"/>
      <c r="NF125" s="93"/>
      <c r="NG125" s="93"/>
      <c r="NH125" s="93"/>
      <c r="NI125" s="93"/>
      <c r="NJ125" s="93"/>
      <c r="NK125" s="93"/>
      <c r="NL125" s="93"/>
      <c r="NM125" s="93"/>
      <c r="NN125" s="93"/>
      <c r="NO125" s="93"/>
      <c r="NP125" s="93"/>
      <c r="NQ125" s="93"/>
      <c r="NR125" s="93"/>
      <c r="NS125" s="93"/>
      <c r="NT125" s="93"/>
      <c r="NU125" s="93"/>
      <c r="NV125" s="93"/>
      <c r="NW125" s="93"/>
      <c r="NX125" s="93"/>
      <c r="NY125" s="93"/>
      <c r="NZ125" s="93"/>
      <c r="OA125" s="93"/>
      <c r="OB125" s="93"/>
      <c r="OC125" s="93"/>
      <c r="OD125" s="93"/>
      <c r="OE125" s="93"/>
      <c r="OF125" s="93"/>
      <c r="OG125" s="93"/>
      <c r="OH125" s="93"/>
      <c r="OI125" s="93"/>
      <c r="OJ125" s="93"/>
      <c r="OK125" s="93"/>
      <c r="OL125" s="93"/>
      <c r="OM125" s="93"/>
      <c r="ON125" s="93"/>
      <c r="OO125" s="93"/>
      <c r="OP125" s="93"/>
      <c r="OQ125" s="93"/>
      <c r="OR125" s="93"/>
      <c r="OS125" s="93"/>
      <c r="OT125" s="93"/>
      <c r="OU125" s="93"/>
      <c r="OV125" s="93"/>
      <c r="OW125" s="93"/>
      <c r="OX125" s="93"/>
      <c r="OY125" s="93"/>
      <c r="OZ125" s="93"/>
      <c r="PA125" s="93"/>
      <c r="PB125" s="93"/>
      <c r="PC125" s="93"/>
      <c r="PD125" s="93"/>
      <c r="PE125" s="93"/>
      <c r="PF125" s="93"/>
      <c r="PG125" s="93"/>
      <c r="PH125" s="93"/>
      <c r="PI125" s="93"/>
      <c r="PJ125" s="93"/>
      <c r="PK125" s="93"/>
      <c r="PL125" s="93"/>
      <c r="PM125" s="93"/>
      <c r="PN125" s="93"/>
      <c r="PO125" s="93"/>
      <c r="PP125" s="93"/>
      <c r="PQ125" s="93"/>
      <c r="PR125" s="93"/>
      <c r="PS125" s="93"/>
      <c r="PT125" s="93"/>
      <c r="PU125" s="93"/>
      <c r="PV125" s="93"/>
      <c r="PW125" s="93"/>
      <c r="PX125" s="93"/>
      <c r="PY125" s="93"/>
      <c r="PZ125" s="93"/>
      <c r="QA125" s="93"/>
      <c r="QB125" s="93"/>
      <c r="QC125" s="93"/>
      <c r="QD125" s="93"/>
      <c r="QE125" s="93"/>
      <c r="QF125" s="93"/>
      <c r="QG125" s="93"/>
      <c r="QH125" s="93"/>
      <c r="QI125" s="93"/>
      <c r="QJ125" s="93"/>
      <c r="QK125" s="93"/>
      <c r="QL125" s="93"/>
      <c r="QM125" s="93"/>
      <c r="QN125" s="93"/>
      <c r="QO125" s="93"/>
      <c r="QP125" s="93"/>
      <c r="QQ125" s="93"/>
      <c r="QR125" s="93"/>
      <c r="QS125" s="93"/>
      <c r="QT125" s="93"/>
      <c r="QU125" s="93"/>
      <c r="QV125" s="93"/>
      <c r="QW125" s="93"/>
      <c r="QX125" s="93"/>
      <c r="QY125" s="93"/>
      <c r="QZ125" s="93"/>
      <c r="RA125" s="93"/>
      <c r="RB125" s="93"/>
      <c r="RC125" s="93"/>
      <c r="RD125" s="93"/>
      <c r="RE125" s="93"/>
      <c r="RF125" s="93"/>
      <c r="RG125" s="93"/>
      <c r="RH125" s="93"/>
      <c r="RI125" s="93"/>
      <c r="RJ125" s="93"/>
      <c r="RK125" s="93"/>
      <c r="RL125" s="93"/>
      <c r="RM125" s="93"/>
      <c r="RN125" s="93"/>
      <c r="RO125" s="93"/>
      <c r="RP125" s="93"/>
      <c r="RQ125" s="93"/>
      <c r="RR125" s="93"/>
      <c r="RS125" s="93"/>
      <c r="RT125" s="93"/>
      <c r="RU125" s="93"/>
      <c r="RV125" s="93"/>
      <c r="RW125" s="93"/>
      <c r="RX125" s="93"/>
      <c r="RY125" s="93"/>
      <c r="RZ125" s="93"/>
      <c r="SA125" s="93"/>
      <c r="SB125" s="93"/>
      <c r="SC125" s="93"/>
      <c r="SD125" s="93"/>
      <c r="SE125" s="93"/>
      <c r="SF125" s="93"/>
      <c r="SG125" s="93"/>
      <c r="SH125" s="93"/>
      <c r="SI125" s="93"/>
      <c r="SJ125" s="93"/>
      <c r="SK125" s="93"/>
      <c r="SL125" s="93"/>
      <c r="SM125" s="93"/>
      <c r="SN125" s="93"/>
      <c r="SO125" s="93"/>
      <c r="SP125" s="93"/>
      <c r="SQ125" s="93"/>
      <c r="SR125" s="93"/>
      <c r="SS125" s="93"/>
      <c r="ST125" s="93"/>
      <c r="SU125" s="93"/>
      <c r="SV125" s="93"/>
      <c r="SW125" s="93"/>
      <c r="SX125" s="93"/>
      <c r="SY125" s="93"/>
      <c r="SZ125" s="93"/>
      <c r="TA125" s="93"/>
      <c r="TB125" s="93"/>
      <c r="TC125" s="93"/>
      <c r="TD125" s="93"/>
      <c r="TE125" s="93"/>
      <c r="TF125" s="93"/>
      <c r="TG125" s="93"/>
      <c r="TH125" s="93"/>
      <c r="TI125" s="93"/>
      <c r="TJ125" s="93"/>
      <c r="TK125" s="93"/>
      <c r="TL125" s="93"/>
      <c r="TM125" s="93"/>
      <c r="TN125" s="93"/>
      <c r="TO125" s="93"/>
      <c r="TP125" s="93"/>
      <c r="TQ125" s="93"/>
      <c r="TR125" s="93"/>
      <c r="TS125" s="93"/>
      <c r="TT125" s="93"/>
      <c r="TU125" s="93"/>
      <c r="TV125" s="93"/>
      <c r="TW125" s="93"/>
      <c r="TX125" s="93"/>
      <c r="TY125" s="93"/>
      <c r="TZ125" s="93"/>
      <c r="UA125" s="93"/>
      <c r="UB125" s="93"/>
      <c r="UC125" s="93"/>
      <c r="UD125" s="93"/>
      <c r="UE125" s="93"/>
      <c r="UF125" s="93"/>
      <c r="UG125" s="93"/>
      <c r="UH125" s="93"/>
      <c r="UI125" s="93"/>
      <c r="UJ125" s="93"/>
      <c r="UK125" s="93"/>
      <c r="UL125" s="93"/>
      <c r="UM125" s="93"/>
      <c r="UN125" s="93"/>
      <c r="UO125" s="93"/>
      <c r="UP125" s="93"/>
      <c r="UQ125" s="93"/>
      <c r="UR125" s="93"/>
      <c r="US125" s="93"/>
      <c r="UT125" s="93"/>
      <c r="UU125" s="93"/>
      <c r="UV125" s="93"/>
      <c r="UW125" s="93"/>
      <c r="UX125" s="93"/>
      <c r="UY125" s="93"/>
      <c r="UZ125" s="93"/>
      <c r="VA125" s="93"/>
      <c r="VB125" s="93"/>
      <c r="VC125" s="93"/>
      <c r="VD125" s="93"/>
      <c r="VE125" s="93"/>
      <c r="VF125" s="93"/>
      <c r="VG125" s="93"/>
      <c r="VH125" s="93"/>
      <c r="VI125" s="93"/>
      <c r="VJ125" s="93"/>
      <c r="VK125" s="93"/>
      <c r="VL125" s="93"/>
      <c r="VM125" s="93"/>
      <c r="VN125" s="93"/>
      <c r="VO125" s="93"/>
      <c r="VP125" s="93"/>
      <c r="VQ125" s="93"/>
      <c r="VR125" s="93"/>
      <c r="VS125" s="93"/>
      <c r="VT125" s="93"/>
      <c r="VU125" s="93"/>
      <c r="VV125" s="93"/>
      <c r="VW125" s="93"/>
      <c r="VX125" s="93"/>
      <c r="VY125" s="93"/>
      <c r="VZ125" s="93"/>
      <c r="WA125" s="93"/>
      <c r="WB125" s="93"/>
      <c r="WC125" s="93"/>
      <c r="WD125" s="93"/>
      <c r="WE125" s="93"/>
      <c r="WF125" s="93"/>
      <c r="WG125" s="93"/>
      <c r="WH125" s="93"/>
      <c r="WI125" s="93"/>
      <c r="WJ125" s="93"/>
      <c r="WK125" s="93"/>
      <c r="WL125" s="93"/>
      <c r="WM125" s="93"/>
      <c r="WN125" s="93"/>
      <c r="WO125" s="93"/>
      <c r="WP125" s="93"/>
      <c r="WQ125" s="93"/>
      <c r="WR125" s="93"/>
      <c r="WS125" s="93"/>
      <c r="WT125" s="93"/>
      <c r="WU125" s="93"/>
      <c r="WV125" s="93"/>
      <c r="WW125" s="93"/>
      <c r="WX125" s="93"/>
      <c r="WY125" s="93"/>
      <c r="WZ125" s="93"/>
      <c r="XA125" s="93"/>
      <c r="XB125" s="93"/>
      <c r="XC125" s="93"/>
      <c r="XD125" s="93"/>
      <c r="XE125" s="93"/>
      <c r="XF125" s="93"/>
      <c r="XG125" s="93"/>
      <c r="XH125" s="93"/>
      <c r="XI125" s="93"/>
      <c r="XJ125" s="93"/>
      <c r="XK125" s="93"/>
      <c r="XL125" s="93"/>
      <c r="XM125" s="93"/>
      <c r="XN125" s="93"/>
      <c r="XO125" s="93"/>
      <c r="XP125" s="93"/>
      <c r="XQ125" s="93"/>
      <c r="XR125" s="93"/>
      <c r="XS125" s="93"/>
      <c r="XT125" s="93"/>
      <c r="XU125" s="93"/>
      <c r="XV125" s="93"/>
      <c r="XW125" s="93"/>
      <c r="XX125" s="93"/>
      <c r="XY125" s="93"/>
      <c r="XZ125" s="93"/>
      <c r="YA125" s="93"/>
      <c r="YB125" s="93"/>
      <c r="YC125" s="93"/>
      <c r="YD125" s="93"/>
      <c r="YE125" s="93"/>
      <c r="YF125" s="93"/>
      <c r="YG125" s="93"/>
      <c r="YH125" s="93"/>
      <c r="YI125" s="93"/>
      <c r="YJ125" s="93"/>
      <c r="YK125" s="93"/>
      <c r="YL125" s="93"/>
      <c r="YM125" s="93"/>
      <c r="YN125" s="93"/>
      <c r="YO125" s="93"/>
      <c r="YP125" s="93"/>
      <c r="YQ125" s="93"/>
      <c r="YR125" s="93"/>
      <c r="YS125" s="93"/>
      <c r="YT125" s="93"/>
      <c r="YU125" s="93"/>
      <c r="YV125" s="93"/>
      <c r="YW125" s="93"/>
      <c r="YX125" s="93"/>
      <c r="YY125" s="93"/>
      <c r="YZ125" s="93"/>
      <c r="ZA125" s="93"/>
      <c r="ZB125" s="93"/>
      <c r="ZC125" s="93"/>
      <c r="ZD125" s="93"/>
      <c r="ZE125" s="93"/>
      <c r="ZF125" s="93"/>
      <c r="ZG125" s="93"/>
      <c r="ZH125" s="93"/>
      <c r="ZI125" s="93"/>
      <c r="ZJ125" s="93"/>
      <c r="ZK125" s="93"/>
      <c r="ZL125" s="93"/>
      <c r="ZM125" s="93"/>
      <c r="ZN125" s="93"/>
      <c r="ZO125" s="93"/>
      <c r="ZP125" s="93"/>
      <c r="ZQ125" s="93"/>
      <c r="ZR125" s="93"/>
      <c r="ZS125" s="93"/>
      <c r="ZT125" s="93"/>
      <c r="ZU125" s="93"/>
      <c r="ZV125" s="93"/>
      <c r="ZW125" s="93"/>
      <c r="ZX125" s="93"/>
      <c r="ZY125" s="93"/>
      <c r="ZZ125" s="93"/>
    </row>
    <row r="126" spans="1:702" s="126" customFormat="1" ht="15.95" customHeight="1" x14ac:dyDescent="0.25">
      <c r="A126" s="122">
        <v>75725</v>
      </c>
      <c r="B126" s="122" t="s">
        <v>405</v>
      </c>
      <c r="C126" s="123" t="s">
        <v>391</v>
      </c>
      <c r="D126" s="122">
        <v>7</v>
      </c>
      <c r="E126" s="122">
        <v>3</v>
      </c>
      <c r="F126" s="122" t="s">
        <v>341</v>
      </c>
      <c r="G126" s="122">
        <v>912</v>
      </c>
      <c r="H126" s="122">
        <v>11461</v>
      </c>
      <c r="I126" s="122" t="s">
        <v>406</v>
      </c>
      <c r="J126" s="122">
        <v>32</v>
      </c>
      <c r="K126" s="122" t="s">
        <v>25</v>
      </c>
      <c r="L126" s="124">
        <v>0</v>
      </c>
      <c r="M126" s="124">
        <v>0</v>
      </c>
      <c r="N126" s="124">
        <v>0</v>
      </c>
      <c r="O126" s="124">
        <v>0</v>
      </c>
      <c r="P126" s="124">
        <v>0</v>
      </c>
      <c r="Q126" s="124">
        <v>0</v>
      </c>
      <c r="R126" s="125">
        <v>0</v>
      </c>
      <c r="S126" s="124">
        <v>0</v>
      </c>
      <c r="T126" s="124">
        <v>0</v>
      </c>
      <c r="U126" s="125">
        <v>0</v>
      </c>
      <c r="V126" s="124">
        <v>0</v>
      </c>
      <c r="W126" s="124">
        <v>0</v>
      </c>
      <c r="X126" s="125">
        <v>0</v>
      </c>
      <c r="Y126" s="124">
        <v>0</v>
      </c>
      <c r="Z126" s="124">
        <v>0</v>
      </c>
      <c r="AA126" s="125">
        <v>0</v>
      </c>
      <c r="AB126" s="124">
        <v>0</v>
      </c>
      <c r="AC126" s="124">
        <v>0</v>
      </c>
      <c r="AD126" s="125">
        <v>0</v>
      </c>
      <c r="AE126" s="124">
        <v>0</v>
      </c>
      <c r="AF126" s="124">
        <v>0</v>
      </c>
      <c r="AG126" s="125">
        <v>0</v>
      </c>
      <c r="AH126" s="124">
        <v>0</v>
      </c>
      <c r="AI126" s="124">
        <v>0</v>
      </c>
      <c r="AJ126" s="125">
        <v>0</v>
      </c>
      <c r="AK126" s="124">
        <v>0</v>
      </c>
      <c r="AL126" s="124">
        <v>0</v>
      </c>
      <c r="AM126" s="125">
        <v>0</v>
      </c>
      <c r="AN126" s="124">
        <v>0</v>
      </c>
      <c r="AO126" s="124">
        <v>0</v>
      </c>
      <c r="AP126" s="125">
        <v>0</v>
      </c>
      <c r="AQ126" s="124">
        <v>0</v>
      </c>
      <c r="AR126" s="124">
        <v>0</v>
      </c>
      <c r="AS126" s="125">
        <v>0</v>
      </c>
      <c r="AT126" s="124">
        <v>0</v>
      </c>
      <c r="AU126" s="124">
        <v>0</v>
      </c>
      <c r="AV126" s="125">
        <v>0</v>
      </c>
      <c r="AW126" s="124">
        <v>0</v>
      </c>
      <c r="AX126" s="124">
        <v>0</v>
      </c>
      <c r="AY126" s="125">
        <v>0</v>
      </c>
      <c r="AZ126" s="124">
        <v>0</v>
      </c>
      <c r="BA126" s="124">
        <v>0</v>
      </c>
      <c r="BB126" s="125">
        <v>0</v>
      </c>
      <c r="BC126" s="124">
        <v>0</v>
      </c>
      <c r="BD126" s="124">
        <v>0</v>
      </c>
      <c r="BE126" s="125">
        <v>0</v>
      </c>
      <c r="BF126" s="124">
        <v>0</v>
      </c>
      <c r="BG126" s="124">
        <v>0</v>
      </c>
      <c r="BH126" s="125">
        <v>0</v>
      </c>
      <c r="BI126" s="124">
        <v>0</v>
      </c>
      <c r="BJ126" s="124">
        <v>0</v>
      </c>
      <c r="BK126" s="125">
        <v>0</v>
      </c>
      <c r="BL126" s="124">
        <v>0</v>
      </c>
      <c r="BM126" s="124">
        <v>0</v>
      </c>
      <c r="BN126" s="125">
        <v>0</v>
      </c>
      <c r="BO126" s="124">
        <v>0</v>
      </c>
      <c r="BP126" s="124">
        <v>0</v>
      </c>
      <c r="BQ126" s="125">
        <v>0</v>
      </c>
      <c r="BR126" s="124">
        <v>0</v>
      </c>
      <c r="BS126" s="124">
        <v>0</v>
      </c>
      <c r="BT126" s="125">
        <v>0</v>
      </c>
      <c r="BU126" s="124">
        <v>0</v>
      </c>
      <c r="BV126" s="124">
        <v>0</v>
      </c>
      <c r="BW126" s="125">
        <v>0</v>
      </c>
      <c r="BX126" s="124">
        <v>0</v>
      </c>
      <c r="BY126" s="124">
        <v>0</v>
      </c>
      <c r="BZ126" s="125">
        <v>0</v>
      </c>
      <c r="CA126" s="124">
        <v>0</v>
      </c>
      <c r="CB126" s="124">
        <v>0</v>
      </c>
      <c r="CC126" s="125">
        <v>0</v>
      </c>
      <c r="CD126" s="124">
        <v>0</v>
      </c>
      <c r="CE126" s="124">
        <v>0</v>
      </c>
      <c r="CF126" s="125">
        <v>0</v>
      </c>
      <c r="CG126" s="124">
        <v>0</v>
      </c>
      <c r="CH126" s="124">
        <v>0</v>
      </c>
      <c r="CI126" s="125">
        <v>0</v>
      </c>
      <c r="CJ126" s="124">
        <v>0</v>
      </c>
      <c r="CK126" s="124">
        <v>0</v>
      </c>
      <c r="CL126" s="125">
        <v>0</v>
      </c>
      <c r="CM126" s="124">
        <v>0</v>
      </c>
      <c r="CN126" s="124">
        <v>0</v>
      </c>
      <c r="CO126" s="125">
        <v>0</v>
      </c>
      <c r="CP126" s="124"/>
      <c r="CQ126" s="124"/>
      <c r="CR126" s="124"/>
      <c r="CS126" s="124"/>
      <c r="CT126" s="124"/>
      <c r="CU126" s="124"/>
      <c r="CV126" s="124"/>
      <c r="CW126" s="124"/>
      <c r="CX126" s="124"/>
      <c r="CY126" s="124"/>
      <c r="CZ126" s="124"/>
      <c r="DA126" s="124"/>
      <c r="DB126" s="124"/>
      <c r="DC126" s="124"/>
      <c r="DD126" s="124"/>
      <c r="DE126" s="124"/>
      <c r="DF126" s="124"/>
      <c r="DG126" s="124"/>
      <c r="DH126" s="124"/>
      <c r="DI126" s="124"/>
      <c r="DJ126" s="124"/>
      <c r="DK126" s="124"/>
      <c r="DL126" s="124"/>
      <c r="DM126" s="124"/>
      <c r="DN126" s="124"/>
      <c r="DO126" s="124"/>
      <c r="DP126" s="124"/>
      <c r="DQ126" s="124"/>
      <c r="DR126" s="124"/>
      <c r="DS126" s="124"/>
      <c r="DT126" s="124"/>
      <c r="DU126" s="124"/>
      <c r="DV126" s="124"/>
      <c r="DW126" s="124"/>
      <c r="DX126" s="124"/>
      <c r="DY126" s="124"/>
      <c r="DZ126" s="124"/>
      <c r="EA126" s="124"/>
      <c r="EB126" s="124"/>
      <c r="EC126" s="124"/>
      <c r="ED126" s="124"/>
      <c r="EE126" s="124"/>
      <c r="EF126" s="124"/>
      <c r="EG126" s="124"/>
      <c r="EH126" s="124"/>
      <c r="EI126" s="124"/>
      <c r="EJ126" s="124"/>
      <c r="EK126" s="124"/>
      <c r="EL126" s="124"/>
      <c r="EM126" s="124"/>
      <c r="EN126" s="124"/>
      <c r="EO126" s="124"/>
      <c r="EP126" s="124"/>
      <c r="EQ126" s="124"/>
      <c r="ER126" s="124"/>
      <c r="ES126" s="124"/>
      <c r="ET126" s="124"/>
      <c r="EU126" s="124"/>
      <c r="EV126" s="124"/>
      <c r="EW126" s="124"/>
      <c r="EX126" s="124"/>
      <c r="EY126" s="124"/>
      <c r="EZ126" s="124"/>
      <c r="FA126" s="124"/>
      <c r="FB126" s="124"/>
      <c r="FC126" s="124"/>
      <c r="FD126" s="124"/>
      <c r="FE126" s="124"/>
      <c r="FF126" s="124"/>
      <c r="FG126" s="124"/>
      <c r="FH126" s="124"/>
      <c r="FI126" s="124"/>
      <c r="FJ126" s="124"/>
      <c r="FK126" s="124"/>
      <c r="FL126" s="124"/>
      <c r="FM126" s="124"/>
      <c r="FN126" s="124"/>
      <c r="FO126" s="124"/>
      <c r="FP126" s="124"/>
      <c r="FQ126" s="124"/>
      <c r="FR126" s="124"/>
      <c r="FS126" s="124"/>
      <c r="FT126" s="124"/>
      <c r="FU126" s="124"/>
      <c r="FV126" s="124"/>
      <c r="FW126" s="124"/>
      <c r="FX126" s="124"/>
      <c r="FY126" s="124"/>
      <c r="FZ126" s="124"/>
      <c r="GA126" s="124"/>
      <c r="GB126" s="124"/>
      <c r="GC126" s="124"/>
      <c r="GD126" s="124"/>
      <c r="GE126" s="124"/>
      <c r="GF126" s="124"/>
      <c r="GG126" s="124"/>
      <c r="GH126" s="124"/>
      <c r="GI126" s="124"/>
      <c r="GJ126" s="124"/>
      <c r="GK126" s="124"/>
      <c r="GL126" s="124"/>
      <c r="GM126" s="124"/>
      <c r="GN126" s="124"/>
      <c r="GO126" s="124"/>
      <c r="GP126" s="124"/>
      <c r="GQ126" s="124"/>
      <c r="GR126" s="124"/>
      <c r="GS126" s="124"/>
      <c r="GT126" s="124"/>
      <c r="GU126" s="124"/>
      <c r="GV126" s="124"/>
      <c r="GW126" s="124"/>
      <c r="GX126" s="124"/>
      <c r="GY126" s="124"/>
      <c r="GZ126" s="124"/>
      <c r="HA126" s="124"/>
      <c r="HB126" s="124"/>
      <c r="HC126" s="124"/>
      <c r="HD126" s="124"/>
      <c r="HE126" s="124"/>
      <c r="HF126" s="124"/>
      <c r="HG126" s="124"/>
      <c r="HH126" s="124"/>
      <c r="HI126" s="124"/>
      <c r="HJ126" s="124"/>
      <c r="HK126" s="124"/>
      <c r="HL126" s="124"/>
      <c r="HM126" s="124"/>
      <c r="HN126" s="124"/>
      <c r="HO126" s="124"/>
      <c r="HP126" s="124"/>
      <c r="HQ126" s="124"/>
      <c r="HR126" s="124"/>
      <c r="HS126" s="124"/>
      <c r="HT126" s="124"/>
      <c r="HU126" s="124"/>
      <c r="HV126" s="124"/>
      <c r="HW126" s="124"/>
      <c r="HX126" s="124"/>
      <c r="HY126" s="124"/>
      <c r="HZ126" s="124"/>
      <c r="IA126" s="124"/>
      <c r="IB126" s="124"/>
      <c r="IC126" s="124"/>
      <c r="ID126" s="124"/>
      <c r="IE126" s="124"/>
      <c r="IF126" s="124"/>
      <c r="IG126" s="124"/>
      <c r="IH126" s="124"/>
      <c r="II126" s="124"/>
      <c r="IJ126" s="124"/>
      <c r="IK126" s="124"/>
      <c r="IL126" s="124"/>
      <c r="IM126" s="124"/>
      <c r="IN126" s="124"/>
      <c r="IO126" s="124"/>
      <c r="IP126" s="124"/>
      <c r="IQ126" s="124"/>
      <c r="IR126" s="124"/>
      <c r="IS126" s="124"/>
      <c r="IT126" s="124"/>
      <c r="IU126" s="124"/>
      <c r="IV126" s="124"/>
      <c r="IW126" s="124"/>
      <c r="IX126" s="124"/>
      <c r="IY126" s="124"/>
      <c r="IZ126" s="124"/>
      <c r="JA126" s="124"/>
      <c r="JB126" s="124"/>
      <c r="JC126" s="124"/>
      <c r="JD126" s="124"/>
      <c r="JE126" s="124"/>
      <c r="JF126" s="124"/>
      <c r="JG126" s="124"/>
      <c r="JH126" s="124"/>
      <c r="JI126" s="124"/>
      <c r="JJ126" s="124"/>
      <c r="JK126" s="124"/>
      <c r="JL126" s="124"/>
      <c r="JM126" s="124"/>
      <c r="JN126" s="124"/>
      <c r="JO126" s="124"/>
      <c r="JP126" s="124"/>
      <c r="JQ126" s="124"/>
      <c r="JR126" s="124"/>
      <c r="JS126" s="124"/>
      <c r="JT126" s="124"/>
      <c r="JU126" s="124"/>
      <c r="JV126" s="124"/>
      <c r="JW126" s="124"/>
      <c r="JX126" s="124"/>
      <c r="JY126" s="124"/>
      <c r="JZ126" s="124"/>
      <c r="KA126" s="124"/>
      <c r="KB126" s="124"/>
      <c r="KC126" s="124"/>
      <c r="KD126" s="124"/>
      <c r="KE126" s="124"/>
      <c r="KF126" s="124"/>
      <c r="KG126" s="124"/>
      <c r="KH126" s="124"/>
      <c r="KI126" s="124"/>
      <c r="KJ126" s="124"/>
      <c r="KK126" s="124"/>
      <c r="KL126" s="124"/>
      <c r="KM126" s="124"/>
      <c r="KN126" s="124"/>
      <c r="KO126" s="124"/>
      <c r="KP126" s="124"/>
      <c r="KQ126" s="124"/>
      <c r="KR126" s="124"/>
      <c r="KS126" s="124"/>
      <c r="KT126" s="124"/>
      <c r="KU126" s="124"/>
      <c r="KV126" s="124"/>
      <c r="KW126" s="124"/>
      <c r="KX126" s="124"/>
      <c r="KY126" s="124"/>
      <c r="KZ126" s="124"/>
      <c r="LA126" s="124"/>
      <c r="LB126" s="124"/>
      <c r="LC126" s="124"/>
      <c r="LD126" s="124"/>
      <c r="LE126" s="124"/>
      <c r="LF126" s="124"/>
      <c r="LG126" s="124"/>
      <c r="LH126" s="124"/>
      <c r="LI126" s="124"/>
      <c r="LJ126" s="124"/>
      <c r="LK126" s="124"/>
      <c r="LL126" s="124"/>
      <c r="LM126" s="124"/>
      <c r="LN126" s="124"/>
      <c r="LO126" s="124"/>
      <c r="LP126" s="124"/>
      <c r="LQ126" s="124"/>
      <c r="LR126" s="124"/>
      <c r="LS126" s="124"/>
      <c r="LT126" s="124"/>
      <c r="LU126" s="124"/>
      <c r="LV126" s="124"/>
      <c r="LW126" s="124"/>
      <c r="LX126" s="124"/>
      <c r="LY126" s="124"/>
      <c r="LZ126" s="124"/>
      <c r="MA126" s="124"/>
      <c r="MB126" s="124"/>
      <c r="MC126" s="124"/>
      <c r="MD126" s="124"/>
      <c r="ME126" s="124"/>
      <c r="MF126" s="124"/>
      <c r="MG126" s="124"/>
      <c r="MH126" s="124"/>
      <c r="MI126" s="124"/>
      <c r="MJ126" s="124"/>
      <c r="MK126" s="124"/>
      <c r="ML126" s="124"/>
      <c r="MM126" s="124"/>
      <c r="MN126" s="124"/>
      <c r="MO126" s="124"/>
      <c r="MP126" s="124"/>
      <c r="MQ126" s="124"/>
      <c r="MR126" s="124"/>
      <c r="MS126" s="124"/>
      <c r="MT126" s="124"/>
      <c r="MU126" s="124"/>
      <c r="MV126" s="124"/>
      <c r="MW126" s="124"/>
      <c r="MX126" s="124"/>
      <c r="MY126" s="124"/>
      <c r="MZ126" s="124"/>
      <c r="NA126" s="124"/>
      <c r="NB126" s="124"/>
      <c r="NC126" s="124"/>
      <c r="ND126" s="124"/>
      <c r="NE126" s="124"/>
      <c r="NF126" s="124"/>
      <c r="NG126" s="124"/>
      <c r="NH126" s="124"/>
      <c r="NI126" s="124"/>
      <c r="NJ126" s="124"/>
      <c r="NK126" s="124"/>
      <c r="NL126" s="124"/>
      <c r="NM126" s="124"/>
      <c r="NN126" s="124"/>
      <c r="NO126" s="124"/>
      <c r="NP126" s="124"/>
      <c r="NQ126" s="124"/>
      <c r="NR126" s="124"/>
      <c r="NS126" s="124"/>
      <c r="NT126" s="124"/>
      <c r="NU126" s="124"/>
      <c r="NV126" s="124"/>
      <c r="NW126" s="124"/>
      <c r="NX126" s="124"/>
      <c r="NY126" s="124"/>
      <c r="NZ126" s="124"/>
      <c r="OA126" s="124"/>
      <c r="OB126" s="124"/>
      <c r="OC126" s="124"/>
      <c r="OD126" s="124"/>
      <c r="OE126" s="124"/>
      <c r="OF126" s="124"/>
      <c r="OG126" s="124"/>
      <c r="OH126" s="124"/>
      <c r="OI126" s="124"/>
      <c r="OJ126" s="124"/>
      <c r="OK126" s="124"/>
      <c r="OL126" s="124"/>
      <c r="OM126" s="124"/>
      <c r="ON126" s="124"/>
      <c r="OO126" s="124"/>
      <c r="OP126" s="124"/>
      <c r="OQ126" s="124"/>
      <c r="OR126" s="124"/>
      <c r="OS126" s="124"/>
      <c r="OT126" s="124"/>
      <c r="OU126" s="124"/>
      <c r="OV126" s="124"/>
      <c r="OW126" s="124"/>
      <c r="OX126" s="124"/>
      <c r="OY126" s="124"/>
      <c r="OZ126" s="124"/>
      <c r="PA126" s="124"/>
      <c r="PB126" s="124"/>
      <c r="PC126" s="124"/>
      <c r="PD126" s="124"/>
      <c r="PE126" s="124"/>
      <c r="PF126" s="124"/>
      <c r="PG126" s="124"/>
      <c r="PH126" s="124"/>
      <c r="PI126" s="124"/>
      <c r="PJ126" s="124"/>
      <c r="PK126" s="124"/>
      <c r="PL126" s="124"/>
      <c r="PM126" s="124"/>
      <c r="PN126" s="124"/>
      <c r="PO126" s="124"/>
      <c r="PP126" s="124"/>
      <c r="PQ126" s="124"/>
      <c r="PR126" s="124"/>
      <c r="PS126" s="124"/>
      <c r="PT126" s="124"/>
      <c r="PU126" s="124"/>
      <c r="PV126" s="124"/>
      <c r="PW126" s="124"/>
      <c r="PX126" s="124"/>
      <c r="PY126" s="124"/>
      <c r="PZ126" s="124"/>
      <c r="QA126" s="124"/>
      <c r="QB126" s="124"/>
      <c r="QC126" s="124"/>
      <c r="QD126" s="124"/>
      <c r="QE126" s="124"/>
      <c r="QF126" s="124"/>
      <c r="QG126" s="124"/>
      <c r="QH126" s="124"/>
      <c r="QI126" s="124"/>
      <c r="QJ126" s="124"/>
      <c r="QK126" s="124"/>
      <c r="QL126" s="124"/>
      <c r="QM126" s="124"/>
      <c r="QN126" s="124"/>
      <c r="QO126" s="124"/>
      <c r="QP126" s="124"/>
      <c r="QQ126" s="124"/>
      <c r="QR126" s="124"/>
      <c r="QS126" s="124"/>
      <c r="QT126" s="124"/>
      <c r="QU126" s="124"/>
      <c r="QV126" s="124"/>
      <c r="QW126" s="124"/>
      <c r="QX126" s="124"/>
      <c r="QY126" s="124"/>
      <c r="QZ126" s="124"/>
      <c r="RA126" s="124"/>
      <c r="RB126" s="124"/>
      <c r="RC126" s="124"/>
      <c r="RD126" s="124"/>
      <c r="RE126" s="124"/>
      <c r="RF126" s="124"/>
      <c r="RG126" s="124"/>
      <c r="RH126" s="124"/>
      <c r="RI126" s="124"/>
      <c r="RJ126" s="124"/>
      <c r="RK126" s="124"/>
      <c r="RL126" s="124"/>
      <c r="RM126" s="124"/>
      <c r="RN126" s="124"/>
      <c r="RO126" s="124"/>
      <c r="RP126" s="124"/>
      <c r="RQ126" s="124"/>
      <c r="RR126" s="124"/>
      <c r="RS126" s="124"/>
      <c r="RT126" s="124"/>
      <c r="RU126" s="124"/>
      <c r="RV126" s="124"/>
      <c r="RW126" s="124"/>
      <c r="RX126" s="124"/>
      <c r="RY126" s="124"/>
      <c r="RZ126" s="124"/>
      <c r="SA126" s="124"/>
      <c r="SB126" s="124"/>
      <c r="SC126" s="124"/>
      <c r="SD126" s="124"/>
      <c r="SE126" s="124"/>
      <c r="SF126" s="124"/>
      <c r="SG126" s="124"/>
      <c r="SH126" s="124"/>
      <c r="SI126" s="124"/>
      <c r="SJ126" s="124"/>
      <c r="SK126" s="124"/>
      <c r="SL126" s="124"/>
      <c r="SM126" s="124"/>
      <c r="SN126" s="124"/>
      <c r="SO126" s="124"/>
      <c r="SP126" s="124"/>
      <c r="SQ126" s="124"/>
      <c r="SR126" s="124"/>
      <c r="SS126" s="124"/>
      <c r="ST126" s="124"/>
      <c r="SU126" s="124"/>
      <c r="SV126" s="124"/>
      <c r="SW126" s="124"/>
      <c r="SX126" s="124"/>
      <c r="SY126" s="124"/>
      <c r="SZ126" s="124"/>
      <c r="TA126" s="124"/>
      <c r="TB126" s="124"/>
      <c r="TC126" s="124"/>
      <c r="TD126" s="124"/>
      <c r="TE126" s="124"/>
      <c r="TF126" s="124"/>
      <c r="TG126" s="124"/>
      <c r="TH126" s="124"/>
      <c r="TI126" s="124"/>
      <c r="TJ126" s="124"/>
      <c r="TK126" s="124"/>
      <c r="TL126" s="124"/>
      <c r="TM126" s="124"/>
      <c r="TN126" s="124"/>
      <c r="TO126" s="124"/>
      <c r="TP126" s="124"/>
      <c r="TQ126" s="124"/>
      <c r="TR126" s="124"/>
      <c r="TS126" s="124"/>
      <c r="TT126" s="124"/>
      <c r="TU126" s="124"/>
      <c r="TV126" s="124"/>
      <c r="TW126" s="124"/>
      <c r="TX126" s="124"/>
      <c r="TY126" s="124"/>
      <c r="TZ126" s="124"/>
      <c r="UA126" s="124"/>
      <c r="UB126" s="124"/>
      <c r="UC126" s="124"/>
      <c r="UD126" s="124"/>
      <c r="UE126" s="124"/>
      <c r="UF126" s="124"/>
      <c r="UG126" s="124"/>
      <c r="UH126" s="124"/>
      <c r="UI126" s="124"/>
      <c r="UJ126" s="124"/>
      <c r="UK126" s="124"/>
      <c r="UL126" s="124"/>
      <c r="UM126" s="124"/>
      <c r="UN126" s="124"/>
      <c r="UO126" s="124"/>
      <c r="UP126" s="124"/>
      <c r="UQ126" s="124"/>
      <c r="UR126" s="124"/>
      <c r="US126" s="124"/>
      <c r="UT126" s="124"/>
      <c r="UU126" s="124"/>
      <c r="UV126" s="124"/>
      <c r="UW126" s="124"/>
      <c r="UX126" s="124"/>
      <c r="UY126" s="124"/>
      <c r="UZ126" s="124"/>
      <c r="VA126" s="124"/>
      <c r="VB126" s="124"/>
      <c r="VC126" s="124"/>
      <c r="VD126" s="124"/>
      <c r="VE126" s="124"/>
      <c r="VF126" s="124"/>
      <c r="VG126" s="124"/>
      <c r="VH126" s="124"/>
      <c r="VI126" s="124"/>
      <c r="VJ126" s="124"/>
      <c r="VK126" s="124"/>
      <c r="VL126" s="124"/>
      <c r="VM126" s="124"/>
      <c r="VN126" s="124"/>
      <c r="VO126" s="124"/>
      <c r="VP126" s="124"/>
      <c r="VQ126" s="124"/>
      <c r="VR126" s="124"/>
      <c r="VS126" s="124"/>
      <c r="VT126" s="124"/>
      <c r="VU126" s="124"/>
      <c r="VV126" s="124"/>
      <c r="VW126" s="124"/>
      <c r="VX126" s="124"/>
      <c r="VY126" s="124"/>
      <c r="VZ126" s="124"/>
      <c r="WA126" s="124"/>
      <c r="WB126" s="124"/>
      <c r="WC126" s="124"/>
      <c r="WD126" s="124"/>
      <c r="WE126" s="124"/>
      <c r="WF126" s="124"/>
      <c r="WG126" s="124"/>
      <c r="WH126" s="124"/>
      <c r="WI126" s="124"/>
      <c r="WJ126" s="124"/>
      <c r="WK126" s="124"/>
      <c r="WL126" s="124"/>
      <c r="WM126" s="124"/>
      <c r="WN126" s="124"/>
      <c r="WO126" s="124"/>
      <c r="WP126" s="124"/>
      <c r="WQ126" s="124"/>
      <c r="WR126" s="124"/>
      <c r="WS126" s="124"/>
      <c r="WT126" s="124"/>
      <c r="WU126" s="124"/>
      <c r="WV126" s="124"/>
      <c r="WW126" s="124"/>
      <c r="WX126" s="124"/>
      <c r="WY126" s="124"/>
      <c r="WZ126" s="124"/>
      <c r="XA126" s="124"/>
      <c r="XB126" s="124"/>
      <c r="XC126" s="124"/>
      <c r="XD126" s="124"/>
      <c r="XE126" s="124"/>
      <c r="XF126" s="124"/>
      <c r="XG126" s="124"/>
      <c r="XH126" s="124"/>
      <c r="XI126" s="124"/>
      <c r="XJ126" s="124"/>
      <c r="XK126" s="124"/>
      <c r="XL126" s="124"/>
      <c r="XM126" s="124"/>
      <c r="XN126" s="124"/>
      <c r="XO126" s="124"/>
      <c r="XP126" s="124"/>
      <c r="XQ126" s="124"/>
      <c r="XR126" s="124"/>
      <c r="XS126" s="124"/>
      <c r="XT126" s="124"/>
      <c r="XU126" s="124"/>
      <c r="XV126" s="124"/>
      <c r="XW126" s="124"/>
      <c r="XX126" s="124"/>
      <c r="XY126" s="124"/>
      <c r="XZ126" s="124"/>
      <c r="YA126" s="124"/>
      <c r="YB126" s="124"/>
      <c r="YC126" s="124"/>
      <c r="YD126" s="124"/>
      <c r="YE126" s="124"/>
      <c r="YF126" s="124"/>
      <c r="YG126" s="124"/>
      <c r="YH126" s="124"/>
      <c r="YI126" s="124"/>
      <c r="YJ126" s="124"/>
      <c r="YK126" s="124"/>
      <c r="YL126" s="124"/>
      <c r="YM126" s="124"/>
      <c r="YN126" s="124"/>
      <c r="YO126" s="124"/>
      <c r="YP126" s="124"/>
      <c r="YQ126" s="124"/>
      <c r="YR126" s="124"/>
      <c r="YS126" s="124"/>
      <c r="YT126" s="124"/>
      <c r="YU126" s="124"/>
      <c r="YV126" s="124"/>
      <c r="YW126" s="124"/>
      <c r="YX126" s="124"/>
      <c r="YY126" s="124"/>
      <c r="YZ126" s="124"/>
      <c r="ZA126" s="124"/>
      <c r="ZB126" s="124"/>
      <c r="ZC126" s="124"/>
      <c r="ZD126" s="124"/>
      <c r="ZE126" s="124"/>
      <c r="ZF126" s="124"/>
      <c r="ZG126" s="124"/>
      <c r="ZH126" s="124"/>
      <c r="ZI126" s="124"/>
      <c r="ZJ126" s="124"/>
      <c r="ZK126" s="124"/>
      <c r="ZL126" s="124"/>
      <c r="ZM126" s="124"/>
      <c r="ZN126" s="124"/>
      <c r="ZO126" s="124"/>
      <c r="ZP126" s="124"/>
      <c r="ZQ126" s="124"/>
      <c r="ZR126" s="124"/>
      <c r="ZS126" s="124"/>
      <c r="ZT126" s="124"/>
      <c r="ZU126" s="124"/>
      <c r="ZV126" s="124"/>
      <c r="ZW126" s="124"/>
      <c r="ZX126" s="124"/>
      <c r="ZY126" s="124"/>
      <c r="ZZ126" s="124"/>
    </row>
    <row r="127" spans="1:702" s="89" customFormat="1" ht="15.95" hidden="1" customHeight="1" x14ac:dyDescent="0.25">
      <c r="A127" s="116">
        <v>75740</v>
      </c>
      <c r="B127" s="116" t="s">
        <v>408</v>
      </c>
      <c r="C127" s="117" t="s">
        <v>354</v>
      </c>
      <c r="D127" s="118">
        <v>7</v>
      </c>
      <c r="E127" s="118">
        <v>3</v>
      </c>
      <c r="F127" s="118" t="s">
        <v>341</v>
      </c>
      <c r="G127" s="118">
        <v>912</v>
      </c>
      <c r="H127" s="118">
        <v>11461</v>
      </c>
      <c r="I127" s="118" t="s">
        <v>409</v>
      </c>
      <c r="J127" s="118" t="s">
        <v>319</v>
      </c>
      <c r="K127" s="118" t="s">
        <v>410</v>
      </c>
      <c r="L127" s="119">
        <v>4000</v>
      </c>
      <c r="M127" s="119">
        <v>4000</v>
      </c>
      <c r="N127" s="119">
        <v>0</v>
      </c>
      <c r="O127" s="119">
        <v>4000</v>
      </c>
      <c r="P127" s="119">
        <v>0</v>
      </c>
      <c r="Q127" s="119">
        <v>-4000</v>
      </c>
      <c r="R127" s="120">
        <v>0</v>
      </c>
      <c r="S127" s="119">
        <v>0</v>
      </c>
      <c r="T127" s="119">
        <v>0</v>
      </c>
      <c r="U127" s="120">
        <v>0</v>
      </c>
      <c r="V127" s="119">
        <v>0</v>
      </c>
      <c r="W127" s="119">
        <v>0</v>
      </c>
      <c r="X127" s="120">
        <v>0</v>
      </c>
      <c r="Y127" s="119">
        <v>0</v>
      </c>
      <c r="Z127" s="119">
        <v>0</v>
      </c>
      <c r="AA127" s="120">
        <v>0</v>
      </c>
      <c r="AB127" s="119">
        <v>0</v>
      </c>
      <c r="AC127" s="119">
        <v>0</v>
      </c>
      <c r="AD127" s="120">
        <v>0</v>
      </c>
      <c r="AE127" s="119">
        <v>0</v>
      </c>
      <c r="AF127" s="119">
        <v>0</v>
      </c>
      <c r="AG127" s="120">
        <v>0</v>
      </c>
      <c r="AH127" s="119">
        <v>0</v>
      </c>
      <c r="AI127" s="119">
        <v>0</v>
      </c>
      <c r="AJ127" s="120">
        <v>0</v>
      </c>
      <c r="AK127" s="119">
        <v>0</v>
      </c>
      <c r="AL127" s="119">
        <v>0</v>
      </c>
      <c r="AM127" s="120">
        <v>0</v>
      </c>
      <c r="AN127" s="119">
        <v>0</v>
      </c>
      <c r="AO127" s="119">
        <v>0</v>
      </c>
      <c r="AP127" s="120">
        <v>0</v>
      </c>
      <c r="AQ127" s="119">
        <v>0</v>
      </c>
      <c r="AR127" s="119">
        <v>0</v>
      </c>
      <c r="AS127" s="120">
        <v>0</v>
      </c>
      <c r="AT127" s="119">
        <v>0</v>
      </c>
      <c r="AU127" s="119">
        <v>0</v>
      </c>
      <c r="AV127" s="120">
        <v>0</v>
      </c>
      <c r="AW127" s="119">
        <v>0</v>
      </c>
      <c r="AX127" s="119">
        <v>0</v>
      </c>
      <c r="AY127" s="120">
        <v>0</v>
      </c>
      <c r="AZ127" s="119">
        <v>0</v>
      </c>
      <c r="BA127" s="119">
        <v>0</v>
      </c>
      <c r="BB127" s="120">
        <v>0</v>
      </c>
      <c r="BC127" s="119">
        <v>0</v>
      </c>
      <c r="BD127" s="119">
        <v>0</v>
      </c>
      <c r="BE127" s="120">
        <v>0</v>
      </c>
      <c r="BF127" s="119">
        <v>4000</v>
      </c>
      <c r="BG127" s="119">
        <v>0</v>
      </c>
      <c r="BH127" s="120">
        <v>0</v>
      </c>
      <c r="BI127" s="119">
        <v>0</v>
      </c>
      <c r="BJ127" s="119">
        <v>0</v>
      </c>
      <c r="BK127" s="120">
        <v>0</v>
      </c>
      <c r="BL127" s="119">
        <v>0</v>
      </c>
      <c r="BM127" s="119">
        <v>0</v>
      </c>
      <c r="BN127" s="120">
        <v>0</v>
      </c>
      <c r="BO127" s="119">
        <v>0</v>
      </c>
      <c r="BP127" s="119">
        <v>0</v>
      </c>
      <c r="BQ127" s="120">
        <v>0</v>
      </c>
      <c r="BR127" s="119">
        <v>0</v>
      </c>
      <c r="BS127" s="119">
        <v>0</v>
      </c>
      <c r="BT127" s="120">
        <v>0</v>
      </c>
      <c r="BU127" s="119">
        <v>0</v>
      </c>
      <c r="BV127" s="119">
        <v>0</v>
      </c>
      <c r="BW127" s="120">
        <v>0</v>
      </c>
      <c r="BX127" s="119">
        <v>0</v>
      </c>
      <c r="BY127" s="119">
        <v>0</v>
      </c>
      <c r="BZ127" s="120">
        <v>0</v>
      </c>
      <c r="CA127" s="119">
        <v>0</v>
      </c>
      <c r="CB127" s="119">
        <v>0</v>
      </c>
      <c r="CC127" s="120">
        <v>0</v>
      </c>
      <c r="CD127" s="119">
        <v>0</v>
      </c>
      <c r="CE127" s="119">
        <v>0</v>
      </c>
      <c r="CF127" s="120">
        <v>0</v>
      </c>
      <c r="CG127" s="119">
        <v>0</v>
      </c>
      <c r="CH127" s="119">
        <v>0</v>
      </c>
      <c r="CI127" s="120">
        <v>0</v>
      </c>
      <c r="CJ127" s="119">
        <v>0</v>
      </c>
      <c r="CK127" s="119">
        <v>0</v>
      </c>
      <c r="CL127" s="120">
        <v>0</v>
      </c>
      <c r="CM127" s="119">
        <v>0</v>
      </c>
      <c r="CN127" s="119">
        <v>0</v>
      </c>
      <c r="CO127" s="120">
        <v>0</v>
      </c>
      <c r="CP127" s="100"/>
      <c r="CQ127" s="100"/>
      <c r="CR127" s="100"/>
      <c r="CS127" s="100"/>
      <c r="CT127" s="100"/>
      <c r="CU127" s="100"/>
      <c r="CV127" s="100"/>
      <c r="CW127" s="100"/>
      <c r="CX127" s="100"/>
      <c r="CY127" s="100"/>
      <c r="CZ127" s="100"/>
      <c r="DA127" s="100"/>
      <c r="DB127" s="100"/>
      <c r="DC127" s="100"/>
      <c r="DD127" s="100"/>
      <c r="DE127" s="100"/>
      <c r="DF127" s="100"/>
      <c r="DG127" s="100"/>
      <c r="DH127" s="100"/>
      <c r="DI127" s="100"/>
      <c r="DJ127" s="100"/>
      <c r="DK127" s="100"/>
      <c r="DL127" s="100"/>
      <c r="DM127" s="100"/>
      <c r="DN127" s="100"/>
      <c r="DO127" s="100"/>
      <c r="DP127" s="100"/>
      <c r="DQ127" s="100"/>
      <c r="DR127" s="100"/>
      <c r="DS127" s="100"/>
      <c r="DT127" s="100"/>
      <c r="DU127" s="100"/>
      <c r="DV127" s="100"/>
      <c r="DW127" s="100"/>
      <c r="DX127" s="100"/>
      <c r="DY127" s="100"/>
      <c r="DZ127" s="100"/>
      <c r="EA127" s="100"/>
      <c r="EB127" s="100"/>
      <c r="EC127" s="100"/>
      <c r="ED127" s="100"/>
      <c r="EE127" s="100"/>
      <c r="EF127" s="100"/>
      <c r="EG127" s="100"/>
      <c r="EH127" s="100"/>
      <c r="EI127" s="100"/>
      <c r="EJ127" s="100"/>
      <c r="EK127" s="100"/>
      <c r="EL127" s="100"/>
      <c r="EM127" s="100"/>
      <c r="EN127" s="100"/>
      <c r="EO127" s="100"/>
      <c r="EP127" s="100"/>
      <c r="EQ127" s="100"/>
      <c r="ER127" s="100"/>
      <c r="ES127" s="100"/>
      <c r="ET127" s="100"/>
      <c r="EU127" s="100"/>
      <c r="EV127" s="100"/>
      <c r="EW127" s="100"/>
      <c r="EX127" s="100"/>
      <c r="EY127" s="100"/>
      <c r="EZ127" s="100"/>
      <c r="FA127" s="100"/>
      <c r="FB127" s="100"/>
      <c r="FC127" s="100"/>
      <c r="FD127" s="100"/>
      <c r="FE127" s="100"/>
      <c r="FF127" s="100"/>
      <c r="FG127" s="100"/>
      <c r="FH127" s="100"/>
      <c r="FI127" s="100"/>
      <c r="FJ127" s="100"/>
      <c r="FK127" s="100"/>
      <c r="FL127" s="100"/>
      <c r="FM127" s="100"/>
      <c r="FN127" s="100"/>
      <c r="FO127" s="100"/>
      <c r="FP127" s="100"/>
      <c r="FQ127" s="100"/>
      <c r="FR127" s="100"/>
      <c r="FS127" s="100"/>
      <c r="FT127" s="100"/>
      <c r="FU127" s="100"/>
      <c r="FV127" s="100"/>
      <c r="FW127" s="100"/>
      <c r="FX127" s="100"/>
      <c r="FY127" s="100"/>
      <c r="FZ127" s="100"/>
      <c r="GA127" s="100"/>
      <c r="GB127" s="100"/>
      <c r="GC127" s="100"/>
      <c r="GD127" s="100"/>
      <c r="GE127" s="100"/>
      <c r="GF127" s="100"/>
      <c r="GG127" s="100"/>
      <c r="GH127" s="100"/>
      <c r="GI127" s="100"/>
      <c r="GJ127" s="100"/>
      <c r="GK127" s="100"/>
      <c r="GL127" s="100"/>
      <c r="GM127" s="100"/>
      <c r="GN127" s="100"/>
      <c r="GO127" s="100"/>
      <c r="GP127" s="100"/>
      <c r="GQ127" s="100"/>
      <c r="GR127" s="100"/>
      <c r="GS127" s="100"/>
      <c r="GT127" s="100"/>
      <c r="GU127" s="100"/>
      <c r="GV127" s="100"/>
      <c r="GW127" s="100"/>
      <c r="GX127" s="100"/>
      <c r="GY127" s="100"/>
      <c r="GZ127" s="100"/>
      <c r="HA127" s="100"/>
      <c r="HB127" s="100"/>
      <c r="HC127" s="100"/>
      <c r="HD127" s="100"/>
      <c r="HE127" s="100"/>
      <c r="HF127" s="100"/>
      <c r="HG127" s="100"/>
      <c r="HH127" s="100"/>
      <c r="HI127" s="100"/>
      <c r="HJ127" s="100"/>
      <c r="HK127" s="100"/>
      <c r="HL127" s="100"/>
      <c r="HM127" s="100"/>
      <c r="HN127" s="100"/>
      <c r="HO127" s="100"/>
      <c r="HP127" s="100"/>
      <c r="HQ127" s="100"/>
      <c r="HR127" s="100"/>
      <c r="HS127" s="100"/>
      <c r="HT127" s="100"/>
      <c r="HU127" s="100"/>
      <c r="HV127" s="100"/>
      <c r="HW127" s="100"/>
      <c r="HX127" s="100"/>
      <c r="HY127" s="100"/>
      <c r="HZ127" s="100"/>
      <c r="IA127" s="100"/>
      <c r="IB127" s="100"/>
      <c r="IC127" s="100"/>
      <c r="ID127" s="100"/>
      <c r="IE127" s="100"/>
      <c r="IF127" s="100"/>
      <c r="IG127" s="100"/>
      <c r="IH127" s="100"/>
      <c r="II127" s="100"/>
      <c r="IJ127" s="100"/>
      <c r="IK127" s="100"/>
      <c r="IL127" s="100"/>
      <c r="IM127" s="100"/>
      <c r="IN127" s="100"/>
      <c r="IO127" s="100"/>
      <c r="IP127" s="100"/>
      <c r="IQ127" s="100"/>
      <c r="IR127" s="100"/>
      <c r="IS127" s="100"/>
      <c r="IT127" s="100"/>
      <c r="IU127" s="100"/>
      <c r="IV127" s="100"/>
      <c r="IW127" s="100"/>
      <c r="IX127" s="100"/>
      <c r="IY127" s="100"/>
      <c r="IZ127" s="100"/>
      <c r="JA127" s="100"/>
      <c r="JB127" s="100"/>
      <c r="JC127" s="100"/>
      <c r="JD127" s="100"/>
      <c r="JE127" s="100"/>
      <c r="JF127" s="100"/>
      <c r="JG127" s="100"/>
      <c r="JH127" s="100"/>
      <c r="JI127" s="100"/>
      <c r="JJ127" s="100"/>
      <c r="JK127" s="100"/>
      <c r="JL127" s="100"/>
      <c r="JM127" s="100"/>
      <c r="JN127" s="100"/>
      <c r="JO127" s="100"/>
      <c r="JP127" s="100"/>
      <c r="JQ127" s="100"/>
      <c r="JR127" s="100"/>
      <c r="JS127" s="100"/>
      <c r="JT127" s="100"/>
      <c r="JU127" s="100"/>
      <c r="JV127" s="100"/>
      <c r="JW127" s="100"/>
      <c r="JX127" s="100"/>
      <c r="JY127" s="100"/>
      <c r="JZ127" s="100"/>
      <c r="KA127" s="100"/>
      <c r="KB127" s="100"/>
      <c r="KC127" s="100"/>
      <c r="KD127" s="100"/>
      <c r="KE127" s="100"/>
      <c r="KF127" s="100"/>
      <c r="KG127" s="100"/>
      <c r="KH127" s="100"/>
      <c r="KI127" s="100"/>
      <c r="KJ127" s="100"/>
      <c r="KK127" s="100"/>
      <c r="KL127" s="100"/>
      <c r="KM127" s="100"/>
      <c r="KN127" s="100"/>
      <c r="KO127" s="100"/>
      <c r="KP127" s="100"/>
      <c r="KQ127" s="100"/>
      <c r="KR127" s="100"/>
      <c r="KS127" s="100"/>
      <c r="KT127" s="100"/>
      <c r="KU127" s="100"/>
      <c r="KV127" s="100"/>
      <c r="KW127" s="100"/>
      <c r="KX127" s="100"/>
      <c r="KY127" s="100"/>
      <c r="KZ127" s="100"/>
      <c r="LA127" s="100"/>
      <c r="LB127" s="100"/>
      <c r="LC127" s="100"/>
      <c r="LD127" s="100"/>
      <c r="LE127" s="100"/>
      <c r="LF127" s="100"/>
      <c r="LG127" s="100"/>
      <c r="LH127" s="100"/>
      <c r="LI127" s="100"/>
      <c r="LJ127" s="100"/>
      <c r="LK127" s="100"/>
      <c r="LL127" s="100"/>
      <c r="LM127" s="100"/>
      <c r="LN127" s="100"/>
      <c r="LO127" s="100"/>
      <c r="LP127" s="100"/>
      <c r="LQ127" s="100"/>
      <c r="LR127" s="100"/>
      <c r="LS127" s="100"/>
      <c r="LT127" s="100"/>
      <c r="LU127" s="100"/>
      <c r="LV127" s="100"/>
      <c r="LW127" s="100"/>
      <c r="LX127" s="100"/>
      <c r="LY127" s="100"/>
      <c r="LZ127" s="100"/>
      <c r="MA127" s="100"/>
      <c r="MB127" s="100"/>
      <c r="MC127" s="100"/>
      <c r="MD127" s="100"/>
      <c r="ME127" s="100"/>
      <c r="MF127" s="100"/>
      <c r="MG127" s="100"/>
      <c r="MH127" s="100"/>
      <c r="MI127" s="100"/>
      <c r="MJ127" s="100"/>
      <c r="MK127" s="100"/>
      <c r="ML127" s="100"/>
      <c r="MM127" s="100"/>
      <c r="MN127" s="100"/>
      <c r="MO127" s="100"/>
      <c r="MP127" s="100"/>
      <c r="MQ127" s="100"/>
      <c r="MR127" s="100"/>
      <c r="MS127" s="100"/>
      <c r="MT127" s="100"/>
      <c r="MU127" s="100"/>
      <c r="MV127" s="100"/>
      <c r="MW127" s="100"/>
      <c r="MX127" s="100"/>
      <c r="MY127" s="100"/>
      <c r="MZ127" s="100"/>
      <c r="NA127" s="100"/>
      <c r="NB127" s="100"/>
      <c r="NC127" s="100"/>
      <c r="ND127" s="100"/>
      <c r="NE127" s="100"/>
      <c r="NF127" s="100"/>
      <c r="NG127" s="100"/>
      <c r="NH127" s="100"/>
      <c r="NI127" s="100"/>
      <c r="NJ127" s="100"/>
      <c r="NK127" s="100"/>
      <c r="NL127" s="100"/>
      <c r="NM127" s="100"/>
      <c r="NN127" s="100"/>
      <c r="NO127" s="100"/>
      <c r="NP127" s="100"/>
      <c r="NQ127" s="100"/>
      <c r="NR127" s="100"/>
      <c r="NS127" s="100"/>
      <c r="NT127" s="100"/>
      <c r="NU127" s="100"/>
      <c r="NV127" s="100"/>
      <c r="NW127" s="100"/>
      <c r="NX127" s="100"/>
      <c r="NY127" s="100"/>
      <c r="NZ127" s="100"/>
      <c r="OA127" s="100"/>
      <c r="OB127" s="100"/>
      <c r="OC127" s="100"/>
      <c r="OD127" s="100"/>
      <c r="OE127" s="100"/>
      <c r="OF127" s="100"/>
      <c r="OG127" s="100"/>
      <c r="OH127" s="100"/>
      <c r="OI127" s="100"/>
      <c r="OJ127" s="100"/>
      <c r="OK127" s="100"/>
      <c r="OL127" s="100"/>
      <c r="OM127" s="100"/>
      <c r="ON127" s="100"/>
      <c r="OO127" s="100"/>
      <c r="OP127" s="100"/>
      <c r="OQ127" s="100"/>
      <c r="OR127" s="100"/>
      <c r="OS127" s="100"/>
      <c r="OT127" s="100"/>
      <c r="OU127" s="100"/>
      <c r="OV127" s="100"/>
      <c r="OW127" s="100"/>
      <c r="OX127" s="100"/>
      <c r="OY127" s="100"/>
      <c r="OZ127" s="100"/>
      <c r="PA127" s="100"/>
      <c r="PB127" s="100"/>
      <c r="PC127" s="100"/>
      <c r="PD127" s="100"/>
      <c r="PE127" s="100"/>
      <c r="PF127" s="100"/>
      <c r="PG127" s="100"/>
      <c r="PH127" s="100"/>
      <c r="PI127" s="100"/>
      <c r="PJ127" s="100"/>
      <c r="PK127" s="100"/>
      <c r="PL127" s="100"/>
      <c r="PM127" s="100"/>
      <c r="PN127" s="100"/>
      <c r="PO127" s="100"/>
      <c r="PP127" s="100"/>
      <c r="PQ127" s="100"/>
      <c r="PR127" s="100"/>
      <c r="PS127" s="100"/>
      <c r="PT127" s="100"/>
      <c r="PU127" s="100"/>
      <c r="PV127" s="100"/>
      <c r="PW127" s="100"/>
      <c r="PX127" s="100"/>
      <c r="PY127" s="100"/>
      <c r="PZ127" s="100"/>
      <c r="QA127" s="100"/>
      <c r="QB127" s="100"/>
      <c r="QC127" s="100"/>
      <c r="QD127" s="100"/>
      <c r="QE127" s="100"/>
      <c r="QF127" s="100"/>
      <c r="QG127" s="100"/>
      <c r="QH127" s="100"/>
      <c r="QI127" s="100"/>
      <c r="QJ127" s="100"/>
      <c r="QK127" s="100"/>
      <c r="QL127" s="100"/>
      <c r="QM127" s="100"/>
      <c r="QN127" s="100"/>
      <c r="QO127" s="100"/>
      <c r="QP127" s="100"/>
      <c r="QQ127" s="100"/>
      <c r="QR127" s="100"/>
      <c r="QS127" s="100"/>
      <c r="QT127" s="100"/>
      <c r="QU127" s="100"/>
      <c r="QV127" s="100"/>
      <c r="QW127" s="100"/>
      <c r="QX127" s="100"/>
      <c r="QY127" s="100"/>
      <c r="QZ127" s="100"/>
      <c r="RA127" s="100"/>
      <c r="RB127" s="100"/>
      <c r="RC127" s="100"/>
      <c r="RD127" s="100"/>
      <c r="RE127" s="100"/>
      <c r="RF127" s="100"/>
      <c r="RG127" s="100"/>
      <c r="RH127" s="100"/>
      <c r="RI127" s="100"/>
      <c r="RJ127" s="100"/>
      <c r="RK127" s="100"/>
      <c r="RL127" s="100"/>
      <c r="RM127" s="100"/>
      <c r="RN127" s="100"/>
      <c r="RO127" s="100"/>
      <c r="RP127" s="100"/>
      <c r="RQ127" s="100"/>
      <c r="RR127" s="100"/>
      <c r="RS127" s="100"/>
      <c r="RT127" s="100"/>
      <c r="RU127" s="100"/>
      <c r="RV127" s="100"/>
      <c r="RW127" s="100"/>
      <c r="RX127" s="100"/>
      <c r="RY127" s="100"/>
      <c r="RZ127" s="100"/>
      <c r="SA127" s="100"/>
      <c r="SB127" s="100"/>
      <c r="SC127" s="100"/>
      <c r="SD127" s="100"/>
      <c r="SE127" s="100"/>
      <c r="SF127" s="100"/>
      <c r="SG127" s="100"/>
      <c r="SH127" s="100"/>
      <c r="SI127" s="100"/>
      <c r="SJ127" s="100"/>
      <c r="SK127" s="100"/>
      <c r="SL127" s="100"/>
      <c r="SM127" s="100"/>
      <c r="SN127" s="100"/>
      <c r="SO127" s="100"/>
      <c r="SP127" s="100"/>
      <c r="SQ127" s="100"/>
      <c r="SR127" s="100"/>
      <c r="SS127" s="100"/>
      <c r="ST127" s="100"/>
      <c r="SU127" s="100"/>
      <c r="SV127" s="100"/>
      <c r="SW127" s="100"/>
      <c r="SX127" s="100"/>
      <c r="SY127" s="100"/>
      <c r="SZ127" s="100"/>
      <c r="TA127" s="100"/>
      <c r="TB127" s="100"/>
      <c r="TC127" s="100"/>
      <c r="TD127" s="100"/>
      <c r="TE127" s="100"/>
      <c r="TF127" s="100"/>
      <c r="TG127" s="100"/>
      <c r="TH127" s="100"/>
      <c r="TI127" s="100"/>
      <c r="TJ127" s="100"/>
      <c r="TK127" s="100"/>
      <c r="TL127" s="100"/>
      <c r="TM127" s="100"/>
      <c r="TN127" s="100"/>
      <c r="TO127" s="100"/>
      <c r="TP127" s="100"/>
      <c r="TQ127" s="100"/>
      <c r="TR127" s="100"/>
      <c r="TS127" s="100"/>
      <c r="TT127" s="100"/>
      <c r="TU127" s="100"/>
      <c r="TV127" s="100"/>
      <c r="TW127" s="100"/>
      <c r="TX127" s="100"/>
      <c r="TY127" s="100"/>
      <c r="TZ127" s="100"/>
      <c r="UA127" s="100"/>
      <c r="UB127" s="100"/>
      <c r="UC127" s="100"/>
      <c r="UD127" s="100"/>
      <c r="UE127" s="100"/>
      <c r="UF127" s="100"/>
      <c r="UG127" s="100"/>
      <c r="UH127" s="100"/>
      <c r="UI127" s="100"/>
      <c r="UJ127" s="100"/>
      <c r="UK127" s="100"/>
      <c r="UL127" s="100"/>
      <c r="UM127" s="100"/>
      <c r="UN127" s="100"/>
      <c r="UO127" s="100"/>
      <c r="UP127" s="100"/>
      <c r="UQ127" s="100"/>
      <c r="UR127" s="100"/>
      <c r="US127" s="100"/>
      <c r="UT127" s="100"/>
      <c r="UU127" s="100"/>
      <c r="UV127" s="100"/>
      <c r="UW127" s="100"/>
      <c r="UX127" s="100"/>
      <c r="UY127" s="100"/>
      <c r="UZ127" s="100"/>
      <c r="VA127" s="100"/>
      <c r="VB127" s="100"/>
      <c r="VC127" s="100"/>
      <c r="VD127" s="100"/>
      <c r="VE127" s="100"/>
      <c r="VF127" s="100"/>
      <c r="VG127" s="100"/>
      <c r="VH127" s="100"/>
      <c r="VI127" s="100"/>
      <c r="VJ127" s="100"/>
      <c r="VK127" s="100"/>
      <c r="VL127" s="100"/>
      <c r="VM127" s="100"/>
      <c r="VN127" s="100"/>
      <c r="VO127" s="100"/>
      <c r="VP127" s="100"/>
      <c r="VQ127" s="100"/>
      <c r="VR127" s="100"/>
      <c r="VS127" s="100"/>
      <c r="VT127" s="100"/>
      <c r="VU127" s="100"/>
      <c r="VV127" s="100"/>
      <c r="VW127" s="100"/>
      <c r="VX127" s="100"/>
      <c r="VY127" s="100"/>
      <c r="VZ127" s="100"/>
      <c r="WA127" s="100"/>
      <c r="WB127" s="100"/>
      <c r="WC127" s="100"/>
      <c r="WD127" s="100"/>
      <c r="WE127" s="100"/>
      <c r="WF127" s="100"/>
      <c r="WG127" s="100"/>
      <c r="WH127" s="100"/>
      <c r="WI127" s="100"/>
      <c r="WJ127" s="100"/>
      <c r="WK127" s="100"/>
      <c r="WL127" s="100"/>
      <c r="WM127" s="100"/>
      <c r="WN127" s="100"/>
      <c r="WO127" s="100"/>
      <c r="WP127" s="100"/>
      <c r="WQ127" s="100"/>
      <c r="WR127" s="100"/>
      <c r="WS127" s="100"/>
      <c r="WT127" s="100"/>
      <c r="WU127" s="100"/>
      <c r="WV127" s="100"/>
      <c r="WW127" s="100"/>
      <c r="WX127" s="100"/>
      <c r="WY127" s="100"/>
      <c r="WZ127" s="100"/>
      <c r="XA127" s="100"/>
      <c r="XB127" s="100"/>
      <c r="XC127" s="100"/>
      <c r="XD127" s="100"/>
      <c r="XE127" s="100"/>
      <c r="XF127" s="100"/>
      <c r="XG127" s="100"/>
      <c r="XH127" s="100"/>
      <c r="XI127" s="100"/>
      <c r="XJ127" s="100"/>
      <c r="XK127" s="100"/>
      <c r="XL127" s="100"/>
      <c r="XM127" s="100"/>
      <c r="XN127" s="100"/>
      <c r="XO127" s="100"/>
      <c r="XP127" s="100"/>
      <c r="XQ127" s="100"/>
      <c r="XR127" s="100"/>
      <c r="XS127" s="100"/>
      <c r="XT127" s="100"/>
      <c r="XU127" s="100"/>
      <c r="XV127" s="100"/>
      <c r="XW127" s="100"/>
      <c r="XX127" s="100"/>
      <c r="XY127" s="100"/>
      <c r="XZ127" s="100"/>
      <c r="YA127" s="100"/>
      <c r="YB127" s="100"/>
      <c r="YC127" s="100"/>
      <c r="YD127" s="100"/>
      <c r="YE127" s="100"/>
      <c r="YF127" s="100"/>
      <c r="YG127" s="100"/>
      <c r="YH127" s="100"/>
      <c r="YI127" s="100"/>
      <c r="YJ127" s="100"/>
      <c r="YK127" s="100"/>
      <c r="YL127" s="100"/>
      <c r="YM127" s="100"/>
      <c r="YN127" s="100"/>
      <c r="YO127" s="100"/>
      <c r="YP127" s="100"/>
      <c r="YQ127" s="100"/>
      <c r="YR127" s="100"/>
      <c r="YS127" s="100"/>
      <c r="YT127" s="100"/>
      <c r="YU127" s="100"/>
      <c r="YV127" s="100"/>
      <c r="YW127" s="100"/>
      <c r="YX127" s="100"/>
      <c r="YY127" s="100"/>
      <c r="YZ127" s="100"/>
      <c r="ZA127" s="100"/>
      <c r="ZB127" s="100"/>
      <c r="ZC127" s="100"/>
      <c r="ZD127" s="100"/>
      <c r="ZE127" s="100"/>
      <c r="ZF127" s="100"/>
      <c r="ZG127" s="100"/>
      <c r="ZH127" s="100"/>
      <c r="ZI127" s="100"/>
      <c r="ZJ127" s="100"/>
      <c r="ZK127" s="100"/>
      <c r="ZL127" s="100"/>
      <c r="ZM127" s="100"/>
      <c r="ZN127" s="100"/>
      <c r="ZO127" s="100"/>
      <c r="ZP127" s="100"/>
      <c r="ZQ127" s="100"/>
      <c r="ZR127" s="100"/>
      <c r="ZS127" s="100"/>
      <c r="ZT127" s="100"/>
      <c r="ZU127" s="100"/>
      <c r="ZV127" s="100"/>
      <c r="ZW127" s="100"/>
      <c r="ZX127" s="100"/>
      <c r="ZY127" s="100"/>
      <c r="ZZ127" s="100"/>
    </row>
    <row r="128" spans="1:702" ht="15.95" customHeight="1" x14ac:dyDescent="0.25">
      <c r="A128" s="92">
        <v>75745</v>
      </c>
      <c r="B128" s="92" t="s">
        <v>408</v>
      </c>
      <c r="C128" s="121" t="s">
        <v>354</v>
      </c>
      <c r="D128" s="92">
        <v>7</v>
      </c>
      <c r="E128" s="92">
        <v>3</v>
      </c>
      <c r="F128" s="92" t="s">
        <v>341</v>
      </c>
      <c r="G128" s="92">
        <v>912</v>
      </c>
      <c r="H128" s="92">
        <v>11461</v>
      </c>
      <c r="I128" s="92" t="s">
        <v>409</v>
      </c>
      <c r="J128" s="92">
        <v>3</v>
      </c>
      <c r="K128" s="92" t="s">
        <v>12</v>
      </c>
      <c r="L128" s="93">
        <v>4000</v>
      </c>
      <c r="M128" s="93">
        <v>4000</v>
      </c>
      <c r="N128" s="93">
        <v>0</v>
      </c>
      <c r="O128" s="93">
        <v>4000</v>
      </c>
      <c r="P128" s="93">
        <v>0</v>
      </c>
      <c r="Q128" s="93">
        <v>-4000</v>
      </c>
      <c r="R128" s="94">
        <v>0</v>
      </c>
      <c r="S128" s="93">
        <v>0</v>
      </c>
      <c r="T128" s="93">
        <v>0</v>
      </c>
      <c r="U128" s="94">
        <v>0</v>
      </c>
      <c r="V128" s="93">
        <v>0</v>
      </c>
      <c r="W128" s="93">
        <v>0</v>
      </c>
      <c r="X128" s="94">
        <v>0</v>
      </c>
      <c r="Y128" s="93">
        <v>0</v>
      </c>
      <c r="Z128" s="93">
        <v>0</v>
      </c>
      <c r="AA128" s="94">
        <v>0</v>
      </c>
      <c r="AB128" s="93">
        <v>0</v>
      </c>
      <c r="AC128" s="93">
        <v>0</v>
      </c>
      <c r="AD128" s="94">
        <v>0</v>
      </c>
      <c r="AE128" s="93">
        <v>0</v>
      </c>
      <c r="AF128" s="93">
        <v>0</v>
      </c>
      <c r="AG128" s="94">
        <v>0</v>
      </c>
      <c r="AH128" s="93">
        <v>0</v>
      </c>
      <c r="AI128" s="93">
        <v>0</v>
      </c>
      <c r="AJ128" s="94">
        <v>0</v>
      </c>
      <c r="AK128" s="93">
        <v>0</v>
      </c>
      <c r="AL128" s="93">
        <v>0</v>
      </c>
      <c r="AM128" s="94">
        <v>0</v>
      </c>
      <c r="AN128" s="93">
        <v>0</v>
      </c>
      <c r="AO128" s="93">
        <v>0</v>
      </c>
      <c r="AP128" s="94">
        <v>0</v>
      </c>
      <c r="AQ128" s="93">
        <v>0</v>
      </c>
      <c r="AR128" s="93">
        <v>0</v>
      </c>
      <c r="AS128" s="94">
        <v>0</v>
      </c>
      <c r="AT128" s="93">
        <v>0</v>
      </c>
      <c r="AU128" s="93">
        <v>0</v>
      </c>
      <c r="AV128" s="94">
        <v>0</v>
      </c>
      <c r="AW128" s="93">
        <v>0</v>
      </c>
      <c r="AX128" s="93">
        <v>0</v>
      </c>
      <c r="AY128" s="94">
        <v>0</v>
      </c>
      <c r="AZ128" s="93">
        <v>0</v>
      </c>
      <c r="BA128" s="93">
        <v>0</v>
      </c>
      <c r="BB128" s="94">
        <v>0</v>
      </c>
      <c r="BC128" s="93">
        <v>0</v>
      </c>
      <c r="BD128" s="93">
        <v>0</v>
      </c>
      <c r="BE128" s="94">
        <v>0</v>
      </c>
      <c r="BF128" s="93">
        <v>4000</v>
      </c>
      <c r="BG128" s="93">
        <v>0</v>
      </c>
      <c r="BH128" s="94">
        <v>0</v>
      </c>
      <c r="BI128" s="93">
        <v>0</v>
      </c>
      <c r="BJ128" s="93">
        <v>0</v>
      </c>
      <c r="BK128" s="94">
        <v>0</v>
      </c>
      <c r="BL128" s="93">
        <v>0</v>
      </c>
      <c r="BM128" s="93">
        <v>0</v>
      </c>
      <c r="BN128" s="94">
        <v>0</v>
      </c>
      <c r="BO128" s="93">
        <v>0</v>
      </c>
      <c r="BP128" s="93">
        <v>0</v>
      </c>
      <c r="BQ128" s="94">
        <v>0</v>
      </c>
      <c r="BR128" s="93">
        <v>0</v>
      </c>
      <c r="BS128" s="93">
        <v>0</v>
      </c>
      <c r="BT128" s="94">
        <v>0</v>
      </c>
      <c r="BU128" s="93">
        <v>0</v>
      </c>
      <c r="BV128" s="93">
        <v>0</v>
      </c>
      <c r="BW128" s="94">
        <v>0</v>
      </c>
      <c r="BX128" s="93">
        <v>0</v>
      </c>
      <c r="BY128" s="93">
        <v>0</v>
      </c>
      <c r="BZ128" s="94">
        <v>0</v>
      </c>
      <c r="CA128" s="93">
        <v>0</v>
      </c>
      <c r="CB128" s="93">
        <v>0</v>
      </c>
      <c r="CC128" s="94">
        <v>0</v>
      </c>
      <c r="CD128" s="93">
        <v>0</v>
      </c>
      <c r="CE128" s="93">
        <v>0</v>
      </c>
      <c r="CF128" s="94">
        <v>0</v>
      </c>
      <c r="CG128" s="93">
        <v>0</v>
      </c>
      <c r="CH128" s="93">
        <v>0</v>
      </c>
      <c r="CI128" s="94">
        <v>0</v>
      </c>
      <c r="CJ128" s="93">
        <v>0</v>
      </c>
      <c r="CK128" s="93">
        <v>0</v>
      </c>
      <c r="CL128" s="94">
        <v>0</v>
      </c>
      <c r="CM128" s="93">
        <v>0</v>
      </c>
      <c r="CN128" s="93">
        <v>0</v>
      </c>
      <c r="CO128" s="94">
        <v>0</v>
      </c>
      <c r="CP128" s="93"/>
      <c r="CQ128" s="93"/>
      <c r="CR128" s="93"/>
      <c r="CS128" s="93"/>
      <c r="CT128" s="93"/>
      <c r="CU128" s="93"/>
      <c r="CV128" s="93"/>
      <c r="CW128" s="93"/>
      <c r="CX128" s="93"/>
      <c r="CY128" s="93"/>
      <c r="CZ128" s="93"/>
      <c r="DA128" s="93"/>
      <c r="DB128" s="93"/>
      <c r="DC128" s="93"/>
      <c r="DD128" s="93"/>
      <c r="DE128" s="93"/>
      <c r="DF128" s="93"/>
      <c r="DG128" s="93"/>
      <c r="DH128" s="93"/>
      <c r="DI128" s="93"/>
      <c r="DJ128" s="93"/>
      <c r="DK128" s="93"/>
      <c r="DL128" s="93"/>
      <c r="DM128" s="93"/>
      <c r="DN128" s="93"/>
      <c r="DO128" s="93"/>
      <c r="DP128" s="93"/>
      <c r="DQ128" s="93"/>
      <c r="DR128" s="93"/>
      <c r="DS128" s="93"/>
      <c r="DT128" s="93"/>
      <c r="DU128" s="93"/>
      <c r="DV128" s="93"/>
      <c r="DW128" s="93"/>
      <c r="DX128" s="93"/>
      <c r="DY128" s="93"/>
      <c r="DZ128" s="93"/>
      <c r="EA128" s="93"/>
      <c r="EB128" s="93"/>
      <c r="EC128" s="93"/>
      <c r="ED128" s="93"/>
      <c r="EE128" s="93"/>
      <c r="EF128" s="93"/>
      <c r="EG128" s="93"/>
      <c r="EH128" s="93"/>
      <c r="EI128" s="93"/>
      <c r="EJ128" s="93"/>
      <c r="EK128" s="93"/>
      <c r="EL128" s="93"/>
      <c r="EM128" s="93"/>
      <c r="EN128" s="93"/>
      <c r="EO128" s="93"/>
      <c r="EP128" s="93"/>
      <c r="EQ128" s="93"/>
      <c r="ER128" s="93"/>
      <c r="ES128" s="93"/>
      <c r="ET128" s="93"/>
      <c r="EU128" s="93"/>
      <c r="EV128" s="93"/>
      <c r="EW128" s="93"/>
      <c r="EX128" s="93"/>
      <c r="EY128" s="93"/>
      <c r="EZ128" s="93"/>
      <c r="FA128" s="93"/>
      <c r="FB128" s="93"/>
      <c r="FC128" s="93"/>
      <c r="FD128" s="93"/>
      <c r="FE128" s="93"/>
      <c r="FF128" s="93"/>
      <c r="FG128" s="93"/>
      <c r="FH128" s="93"/>
      <c r="FI128" s="93"/>
      <c r="FJ128" s="93"/>
      <c r="FK128" s="93"/>
      <c r="FL128" s="93"/>
      <c r="FM128" s="93"/>
      <c r="FN128" s="93"/>
      <c r="FO128" s="93"/>
      <c r="FP128" s="93"/>
      <c r="FQ128" s="93"/>
      <c r="FR128" s="93"/>
      <c r="FS128" s="93"/>
      <c r="FT128" s="93"/>
      <c r="FU128" s="93"/>
      <c r="FV128" s="93"/>
      <c r="FW128" s="93"/>
      <c r="FX128" s="93"/>
      <c r="FY128" s="93"/>
      <c r="FZ128" s="93"/>
      <c r="GA128" s="93"/>
      <c r="GB128" s="93"/>
      <c r="GC128" s="93"/>
      <c r="GD128" s="93"/>
      <c r="GE128" s="93"/>
      <c r="GF128" s="93"/>
      <c r="GG128" s="93"/>
      <c r="GH128" s="93"/>
      <c r="GI128" s="93"/>
      <c r="GJ128" s="93"/>
      <c r="GK128" s="93"/>
      <c r="GL128" s="93"/>
      <c r="GM128" s="93"/>
      <c r="GN128" s="93"/>
      <c r="GO128" s="93"/>
      <c r="GP128" s="93"/>
      <c r="GQ128" s="93"/>
      <c r="GR128" s="93"/>
      <c r="GS128" s="93"/>
      <c r="GT128" s="93"/>
      <c r="GU128" s="93"/>
      <c r="GV128" s="93"/>
      <c r="GW128" s="93"/>
      <c r="GX128" s="93"/>
      <c r="GY128" s="93"/>
      <c r="GZ128" s="93"/>
      <c r="HA128" s="93"/>
      <c r="HB128" s="93"/>
      <c r="HC128" s="93"/>
      <c r="HD128" s="93"/>
      <c r="HE128" s="93"/>
      <c r="HF128" s="93"/>
      <c r="HG128" s="93"/>
      <c r="HH128" s="93"/>
      <c r="HI128" s="93"/>
      <c r="HJ128" s="93"/>
      <c r="HK128" s="93"/>
      <c r="HL128" s="93"/>
      <c r="HM128" s="93"/>
      <c r="HN128" s="93"/>
      <c r="HO128" s="93"/>
      <c r="HP128" s="93"/>
      <c r="HQ128" s="93"/>
      <c r="HR128" s="93"/>
      <c r="HS128" s="93"/>
      <c r="HT128" s="93"/>
      <c r="HU128" s="93"/>
      <c r="HV128" s="93"/>
      <c r="HW128" s="93"/>
      <c r="HX128" s="93"/>
      <c r="HY128" s="93"/>
      <c r="HZ128" s="93"/>
      <c r="IA128" s="93"/>
      <c r="IB128" s="93"/>
      <c r="IC128" s="93"/>
      <c r="ID128" s="93"/>
      <c r="IE128" s="93"/>
      <c r="IF128" s="93"/>
      <c r="IG128" s="93"/>
      <c r="IH128" s="93"/>
      <c r="II128" s="93"/>
      <c r="IJ128" s="93"/>
      <c r="IK128" s="93"/>
      <c r="IL128" s="93"/>
      <c r="IM128" s="93"/>
      <c r="IN128" s="93"/>
      <c r="IO128" s="93"/>
      <c r="IP128" s="93"/>
      <c r="IQ128" s="93"/>
      <c r="IR128" s="93"/>
      <c r="IS128" s="93"/>
      <c r="IT128" s="93"/>
      <c r="IU128" s="93"/>
      <c r="IV128" s="93"/>
      <c r="IW128" s="93"/>
      <c r="IX128" s="93"/>
      <c r="IY128" s="93"/>
      <c r="IZ128" s="93"/>
      <c r="JA128" s="93"/>
      <c r="JB128" s="93"/>
      <c r="JC128" s="93"/>
      <c r="JD128" s="93"/>
      <c r="JE128" s="93"/>
      <c r="JF128" s="93"/>
      <c r="JG128" s="93"/>
      <c r="JH128" s="93"/>
      <c r="JI128" s="93"/>
      <c r="JJ128" s="93"/>
      <c r="JK128" s="93"/>
      <c r="JL128" s="93"/>
      <c r="JM128" s="93"/>
      <c r="JN128" s="93"/>
      <c r="JO128" s="93"/>
      <c r="JP128" s="93"/>
      <c r="JQ128" s="93"/>
      <c r="JR128" s="93"/>
      <c r="JS128" s="93"/>
      <c r="JT128" s="93"/>
      <c r="JU128" s="93"/>
      <c r="JV128" s="93"/>
      <c r="JW128" s="93"/>
      <c r="JX128" s="93"/>
      <c r="JY128" s="93"/>
      <c r="JZ128" s="93"/>
      <c r="KA128" s="93"/>
      <c r="KB128" s="93"/>
      <c r="KC128" s="93"/>
      <c r="KD128" s="93"/>
      <c r="KE128" s="93"/>
      <c r="KF128" s="93"/>
      <c r="KG128" s="93"/>
      <c r="KH128" s="93"/>
      <c r="KI128" s="93"/>
      <c r="KJ128" s="93"/>
      <c r="KK128" s="93"/>
      <c r="KL128" s="93"/>
      <c r="KM128" s="93"/>
      <c r="KN128" s="93"/>
      <c r="KO128" s="93"/>
      <c r="KP128" s="93"/>
      <c r="KQ128" s="93"/>
      <c r="KR128" s="93"/>
      <c r="KS128" s="93"/>
      <c r="KT128" s="93"/>
      <c r="KU128" s="93"/>
      <c r="KV128" s="93"/>
      <c r="KW128" s="93"/>
      <c r="KX128" s="93"/>
      <c r="KY128" s="93"/>
      <c r="KZ128" s="93"/>
      <c r="LA128" s="93"/>
      <c r="LB128" s="93"/>
      <c r="LC128" s="93"/>
      <c r="LD128" s="93"/>
      <c r="LE128" s="93"/>
      <c r="LF128" s="93"/>
      <c r="LG128" s="93"/>
      <c r="LH128" s="93"/>
      <c r="LI128" s="93"/>
      <c r="LJ128" s="93"/>
      <c r="LK128" s="93"/>
      <c r="LL128" s="93"/>
      <c r="LM128" s="93"/>
      <c r="LN128" s="93"/>
      <c r="LO128" s="93"/>
      <c r="LP128" s="93"/>
      <c r="LQ128" s="93"/>
      <c r="LR128" s="93"/>
      <c r="LS128" s="93"/>
      <c r="LT128" s="93"/>
      <c r="LU128" s="93"/>
      <c r="LV128" s="93"/>
      <c r="LW128" s="93"/>
      <c r="LX128" s="93"/>
      <c r="LY128" s="93"/>
      <c r="LZ128" s="93"/>
      <c r="MA128" s="93"/>
      <c r="MB128" s="93"/>
      <c r="MC128" s="93"/>
      <c r="MD128" s="93"/>
      <c r="ME128" s="93"/>
      <c r="MF128" s="93"/>
      <c r="MG128" s="93"/>
      <c r="MH128" s="93"/>
      <c r="MI128" s="93"/>
      <c r="MJ128" s="93"/>
      <c r="MK128" s="93"/>
      <c r="ML128" s="93"/>
      <c r="MM128" s="93"/>
      <c r="MN128" s="93"/>
      <c r="MO128" s="93"/>
      <c r="MP128" s="93"/>
      <c r="MQ128" s="93"/>
      <c r="MR128" s="93"/>
      <c r="MS128" s="93"/>
      <c r="MT128" s="93"/>
      <c r="MU128" s="93"/>
      <c r="MV128" s="93"/>
      <c r="MW128" s="93"/>
      <c r="MX128" s="93"/>
      <c r="MY128" s="93"/>
      <c r="MZ128" s="93"/>
      <c r="NA128" s="93"/>
      <c r="NB128" s="93"/>
      <c r="NC128" s="93"/>
      <c r="ND128" s="93"/>
      <c r="NE128" s="93"/>
      <c r="NF128" s="93"/>
      <c r="NG128" s="93"/>
      <c r="NH128" s="93"/>
      <c r="NI128" s="93"/>
      <c r="NJ128" s="93"/>
      <c r="NK128" s="93"/>
      <c r="NL128" s="93"/>
      <c r="NM128" s="93"/>
      <c r="NN128" s="93"/>
      <c r="NO128" s="93"/>
      <c r="NP128" s="93"/>
      <c r="NQ128" s="93"/>
      <c r="NR128" s="93"/>
      <c r="NS128" s="93"/>
      <c r="NT128" s="93"/>
      <c r="NU128" s="93"/>
      <c r="NV128" s="93"/>
      <c r="NW128" s="93"/>
      <c r="NX128" s="93"/>
      <c r="NY128" s="93"/>
      <c r="NZ128" s="93"/>
      <c r="OA128" s="93"/>
      <c r="OB128" s="93"/>
      <c r="OC128" s="93"/>
      <c r="OD128" s="93"/>
      <c r="OE128" s="93"/>
      <c r="OF128" s="93"/>
      <c r="OG128" s="93"/>
      <c r="OH128" s="93"/>
      <c r="OI128" s="93"/>
      <c r="OJ128" s="93"/>
      <c r="OK128" s="93"/>
      <c r="OL128" s="93"/>
      <c r="OM128" s="93"/>
      <c r="ON128" s="93"/>
      <c r="OO128" s="93"/>
      <c r="OP128" s="93"/>
      <c r="OQ128" s="93"/>
      <c r="OR128" s="93"/>
      <c r="OS128" s="93"/>
      <c r="OT128" s="93"/>
      <c r="OU128" s="93"/>
      <c r="OV128" s="93"/>
      <c r="OW128" s="93"/>
      <c r="OX128" s="93"/>
      <c r="OY128" s="93"/>
      <c r="OZ128" s="93"/>
      <c r="PA128" s="93"/>
      <c r="PB128" s="93"/>
      <c r="PC128" s="93"/>
      <c r="PD128" s="93"/>
      <c r="PE128" s="93"/>
      <c r="PF128" s="93"/>
      <c r="PG128" s="93"/>
      <c r="PH128" s="93"/>
      <c r="PI128" s="93"/>
      <c r="PJ128" s="93"/>
      <c r="PK128" s="93"/>
      <c r="PL128" s="93"/>
      <c r="PM128" s="93"/>
      <c r="PN128" s="93"/>
      <c r="PO128" s="93"/>
      <c r="PP128" s="93"/>
      <c r="PQ128" s="93"/>
      <c r="PR128" s="93"/>
      <c r="PS128" s="93"/>
      <c r="PT128" s="93"/>
      <c r="PU128" s="93"/>
      <c r="PV128" s="93"/>
      <c r="PW128" s="93"/>
      <c r="PX128" s="93"/>
      <c r="PY128" s="93"/>
      <c r="PZ128" s="93"/>
      <c r="QA128" s="93"/>
      <c r="QB128" s="93"/>
      <c r="QC128" s="93"/>
      <c r="QD128" s="93"/>
      <c r="QE128" s="93"/>
      <c r="QF128" s="93"/>
      <c r="QG128" s="93"/>
      <c r="QH128" s="93"/>
      <c r="QI128" s="93"/>
      <c r="QJ128" s="93"/>
      <c r="QK128" s="93"/>
      <c r="QL128" s="93"/>
      <c r="QM128" s="93"/>
      <c r="QN128" s="93"/>
      <c r="QO128" s="93"/>
      <c r="QP128" s="93"/>
      <c r="QQ128" s="93"/>
      <c r="QR128" s="93"/>
      <c r="QS128" s="93"/>
      <c r="QT128" s="93"/>
      <c r="QU128" s="93"/>
      <c r="QV128" s="93"/>
      <c r="QW128" s="93"/>
      <c r="QX128" s="93"/>
      <c r="QY128" s="93"/>
      <c r="QZ128" s="93"/>
      <c r="RA128" s="93"/>
      <c r="RB128" s="93"/>
      <c r="RC128" s="93"/>
      <c r="RD128" s="93"/>
      <c r="RE128" s="93"/>
      <c r="RF128" s="93"/>
      <c r="RG128" s="93"/>
      <c r="RH128" s="93"/>
      <c r="RI128" s="93"/>
      <c r="RJ128" s="93"/>
      <c r="RK128" s="93"/>
      <c r="RL128" s="93"/>
      <c r="RM128" s="93"/>
      <c r="RN128" s="93"/>
      <c r="RO128" s="93"/>
      <c r="RP128" s="93"/>
      <c r="RQ128" s="93"/>
      <c r="RR128" s="93"/>
      <c r="RS128" s="93"/>
      <c r="RT128" s="93"/>
      <c r="RU128" s="93"/>
      <c r="RV128" s="93"/>
      <c r="RW128" s="93"/>
      <c r="RX128" s="93"/>
      <c r="RY128" s="93"/>
      <c r="RZ128" s="93"/>
      <c r="SA128" s="93"/>
      <c r="SB128" s="93"/>
      <c r="SC128" s="93"/>
      <c r="SD128" s="93"/>
      <c r="SE128" s="93"/>
      <c r="SF128" s="93"/>
      <c r="SG128" s="93"/>
      <c r="SH128" s="93"/>
      <c r="SI128" s="93"/>
      <c r="SJ128" s="93"/>
      <c r="SK128" s="93"/>
      <c r="SL128" s="93"/>
      <c r="SM128" s="93"/>
      <c r="SN128" s="93"/>
      <c r="SO128" s="93"/>
      <c r="SP128" s="93"/>
      <c r="SQ128" s="93"/>
      <c r="SR128" s="93"/>
      <c r="SS128" s="93"/>
      <c r="ST128" s="93"/>
      <c r="SU128" s="93"/>
      <c r="SV128" s="93"/>
      <c r="SW128" s="93"/>
      <c r="SX128" s="93"/>
      <c r="SY128" s="93"/>
      <c r="SZ128" s="93"/>
      <c r="TA128" s="93"/>
      <c r="TB128" s="93"/>
      <c r="TC128" s="93"/>
      <c r="TD128" s="93"/>
      <c r="TE128" s="93"/>
      <c r="TF128" s="93"/>
      <c r="TG128" s="93"/>
      <c r="TH128" s="93"/>
      <c r="TI128" s="93"/>
      <c r="TJ128" s="93"/>
      <c r="TK128" s="93"/>
      <c r="TL128" s="93"/>
      <c r="TM128" s="93"/>
      <c r="TN128" s="93"/>
      <c r="TO128" s="93"/>
      <c r="TP128" s="93"/>
      <c r="TQ128" s="93"/>
      <c r="TR128" s="93"/>
      <c r="TS128" s="93"/>
      <c r="TT128" s="93"/>
      <c r="TU128" s="93"/>
      <c r="TV128" s="93"/>
      <c r="TW128" s="93"/>
      <c r="TX128" s="93"/>
      <c r="TY128" s="93"/>
      <c r="TZ128" s="93"/>
      <c r="UA128" s="93"/>
      <c r="UB128" s="93"/>
      <c r="UC128" s="93"/>
      <c r="UD128" s="93"/>
      <c r="UE128" s="93"/>
      <c r="UF128" s="93"/>
      <c r="UG128" s="93"/>
      <c r="UH128" s="93"/>
      <c r="UI128" s="93"/>
      <c r="UJ128" s="93"/>
      <c r="UK128" s="93"/>
      <c r="UL128" s="93"/>
      <c r="UM128" s="93"/>
      <c r="UN128" s="93"/>
      <c r="UO128" s="93"/>
      <c r="UP128" s="93"/>
      <c r="UQ128" s="93"/>
      <c r="UR128" s="93"/>
      <c r="US128" s="93"/>
      <c r="UT128" s="93"/>
      <c r="UU128" s="93"/>
      <c r="UV128" s="93"/>
      <c r="UW128" s="93"/>
      <c r="UX128" s="93"/>
      <c r="UY128" s="93"/>
      <c r="UZ128" s="93"/>
      <c r="VA128" s="93"/>
      <c r="VB128" s="93"/>
      <c r="VC128" s="93"/>
      <c r="VD128" s="93"/>
      <c r="VE128" s="93"/>
      <c r="VF128" s="93"/>
      <c r="VG128" s="93"/>
      <c r="VH128" s="93"/>
      <c r="VI128" s="93"/>
      <c r="VJ128" s="93"/>
      <c r="VK128" s="93"/>
      <c r="VL128" s="93"/>
      <c r="VM128" s="93"/>
      <c r="VN128" s="93"/>
      <c r="VO128" s="93"/>
      <c r="VP128" s="93"/>
      <c r="VQ128" s="93"/>
      <c r="VR128" s="93"/>
      <c r="VS128" s="93"/>
      <c r="VT128" s="93"/>
      <c r="VU128" s="93"/>
      <c r="VV128" s="93"/>
      <c r="VW128" s="93"/>
      <c r="VX128" s="93"/>
      <c r="VY128" s="93"/>
      <c r="VZ128" s="93"/>
      <c r="WA128" s="93"/>
      <c r="WB128" s="93"/>
      <c r="WC128" s="93"/>
      <c r="WD128" s="93"/>
      <c r="WE128" s="93"/>
      <c r="WF128" s="93"/>
      <c r="WG128" s="93"/>
      <c r="WH128" s="93"/>
      <c r="WI128" s="93"/>
      <c r="WJ128" s="93"/>
      <c r="WK128" s="93"/>
      <c r="WL128" s="93"/>
      <c r="WM128" s="93"/>
      <c r="WN128" s="93"/>
      <c r="WO128" s="93"/>
      <c r="WP128" s="93"/>
      <c r="WQ128" s="93"/>
      <c r="WR128" s="93"/>
      <c r="WS128" s="93"/>
      <c r="WT128" s="93"/>
      <c r="WU128" s="93"/>
      <c r="WV128" s="93"/>
      <c r="WW128" s="93"/>
      <c r="WX128" s="93"/>
      <c r="WY128" s="93"/>
      <c r="WZ128" s="93"/>
      <c r="XA128" s="93"/>
      <c r="XB128" s="93"/>
      <c r="XC128" s="93"/>
      <c r="XD128" s="93"/>
      <c r="XE128" s="93"/>
      <c r="XF128" s="93"/>
      <c r="XG128" s="93"/>
      <c r="XH128" s="93"/>
      <c r="XI128" s="93"/>
      <c r="XJ128" s="93"/>
      <c r="XK128" s="93"/>
      <c r="XL128" s="93"/>
      <c r="XM128" s="93"/>
      <c r="XN128" s="93"/>
      <c r="XO128" s="93"/>
      <c r="XP128" s="93"/>
      <c r="XQ128" s="93"/>
      <c r="XR128" s="93"/>
      <c r="XS128" s="93"/>
      <c r="XT128" s="93"/>
      <c r="XU128" s="93"/>
      <c r="XV128" s="93"/>
      <c r="XW128" s="93"/>
      <c r="XX128" s="93"/>
      <c r="XY128" s="93"/>
      <c r="XZ128" s="93"/>
      <c r="YA128" s="93"/>
      <c r="YB128" s="93"/>
      <c r="YC128" s="93"/>
      <c r="YD128" s="93"/>
      <c r="YE128" s="93"/>
      <c r="YF128" s="93"/>
      <c r="YG128" s="93"/>
      <c r="YH128" s="93"/>
      <c r="YI128" s="93"/>
      <c r="YJ128" s="93"/>
      <c r="YK128" s="93"/>
      <c r="YL128" s="93"/>
      <c r="YM128" s="93"/>
      <c r="YN128" s="93"/>
      <c r="YO128" s="93"/>
      <c r="YP128" s="93"/>
      <c r="YQ128" s="93"/>
      <c r="YR128" s="93"/>
      <c r="YS128" s="93"/>
      <c r="YT128" s="93"/>
      <c r="YU128" s="93"/>
      <c r="YV128" s="93"/>
      <c r="YW128" s="93"/>
      <c r="YX128" s="93"/>
      <c r="YY128" s="93"/>
      <c r="YZ128" s="93"/>
      <c r="ZA128" s="93"/>
      <c r="ZB128" s="93"/>
      <c r="ZC128" s="93"/>
      <c r="ZD128" s="93"/>
      <c r="ZE128" s="93"/>
      <c r="ZF128" s="93"/>
      <c r="ZG128" s="93"/>
      <c r="ZH128" s="93"/>
      <c r="ZI128" s="93"/>
      <c r="ZJ128" s="93"/>
      <c r="ZK128" s="93"/>
      <c r="ZL128" s="93"/>
      <c r="ZM128" s="93"/>
      <c r="ZN128" s="93"/>
      <c r="ZO128" s="93"/>
      <c r="ZP128" s="93"/>
      <c r="ZQ128" s="93"/>
      <c r="ZR128" s="93"/>
      <c r="ZS128" s="93"/>
      <c r="ZT128" s="93"/>
      <c r="ZU128" s="93"/>
      <c r="ZV128" s="93"/>
      <c r="ZW128" s="93"/>
      <c r="ZX128" s="93"/>
      <c r="ZY128" s="93"/>
      <c r="ZZ128" s="93"/>
    </row>
    <row r="129" spans="1:702" s="131" customFormat="1" ht="15.95" customHeight="1" x14ac:dyDescent="0.25">
      <c r="A129" s="127">
        <v>75750</v>
      </c>
      <c r="B129" s="127" t="s">
        <v>408</v>
      </c>
      <c r="C129" s="128" t="s">
        <v>391</v>
      </c>
      <c r="D129" s="127">
        <v>7</v>
      </c>
      <c r="E129" s="127">
        <v>3</v>
      </c>
      <c r="F129" s="127" t="s">
        <v>341</v>
      </c>
      <c r="G129" s="127">
        <v>912</v>
      </c>
      <c r="H129" s="127">
        <v>11461</v>
      </c>
      <c r="I129" s="127" t="s">
        <v>409</v>
      </c>
      <c r="J129" s="127">
        <v>31</v>
      </c>
      <c r="K129" s="127" t="s">
        <v>13</v>
      </c>
      <c r="L129" s="129">
        <v>0</v>
      </c>
      <c r="M129" s="129">
        <v>0</v>
      </c>
      <c r="N129" s="129">
        <v>0</v>
      </c>
      <c r="O129" s="129">
        <v>0</v>
      </c>
      <c r="P129" s="129">
        <v>0</v>
      </c>
      <c r="Q129" s="129">
        <v>0</v>
      </c>
      <c r="R129" s="130">
        <v>0</v>
      </c>
      <c r="S129" s="129">
        <v>0</v>
      </c>
      <c r="T129" s="129">
        <v>0</v>
      </c>
      <c r="U129" s="130">
        <v>0</v>
      </c>
      <c r="V129" s="129">
        <v>0</v>
      </c>
      <c r="W129" s="129">
        <v>0</v>
      </c>
      <c r="X129" s="130">
        <v>0</v>
      </c>
      <c r="Y129" s="129">
        <v>0</v>
      </c>
      <c r="Z129" s="129">
        <v>0</v>
      </c>
      <c r="AA129" s="130">
        <v>0</v>
      </c>
      <c r="AB129" s="129">
        <v>0</v>
      </c>
      <c r="AC129" s="129">
        <v>0</v>
      </c>
      <c r="AD129" s="130">
        <v>0</v>
      </c>
      <c r="AE129" s="129">
        <v>0</v>
      </c>
      <c r="AF129" s="129">
        <v>0</v>
      </c>
      <c r="AG129" s="130">
        <v>0</v>
      </c>
      <c r="AH129" s="129">
        <v>0</v>
      </c>
      <c r="AI129" s="129">
        <v>0</v>
      </c>
      <c r="AJ129" s="130">
        <v>0</v>
      </c>
      <c r="AK129" s="129">
        <v>0</v>
      </c>
      <c r="AL129" s="129">
        <v>0</v>
      </c>
      <c r="AM129" s="130">
        <v>0</v>
      </c>
      <c r="AN129" s="129">
        <v>0</v>
      </c>
      <c r="AO129" s="129">
        <v>0</v>
      </c>
      <c r="AP129" s="130">
        <v>0</v>
      </c>
      <c r="AQ129" s="129">
        <v>0</v>
      </c>
      <c r="AR129" s="129">
        <v>0</v>
      </c>
      <c r="AS129" s="130">
        <v>0</v>
      </c>
      <c r="AT129" s="129">
        <v>0</v>
      </c>
      <c r="AU129" s="129">
        <v>0</v>
      </c>
      <c r="AV129" s="130">
        <v>0</v>
      </c>
      <c r="AW129" s="129">
        <v>0</v>
      </c>
      <c r="AX129" s="129">
        <v>0</v>
      </c>
      <c r="AY129" s="130">
        <v>0</v>
      </c>
      <c r="AZ129" s="129">
        <v>0</v>
      </c>
      <c r="BA129" s="129">
        <v>0</v>
      </c>
      <c r="BB129" s="130">
        <v>0</v>
      </c>
      <c r="BC129" s="129">
        <v>0</v>
      </c>
      <c r="BD129" s="129">
        <v>0</v>
      </c>
      <c r="BE129" s="130">
        <v>0</v>
      </c>
      <c r="BF129" s="129">
        <v>0</v>
      </c>
      <c r="BG129" s="129">
        <v>0</v>
      </c>
      <c r="BH129" s="130">
        <v>0</v>
      </c>
      <c r="BI129" s="129">
        <v>0</v>
      </c>
      <c r="BJ129" s="129">
        <v>0</v>
      </c>
      <c r="BK129" s="130">
        <v>0</v>
      </c>
      <c r="BL129" s="129">
        <v>0</v>
      </c>
      <c r="BM129" s="129">
        <v>0</v>
      </c>
      <c r="BN129" s="130">
        <v>0</v>
      </c>
      <c r="BO129" s="129">
        <v>0</v>
      </c>
      <c r="BP129" s="129">
        <v>0</v>
      </c>
      <c r="BQ129" s="130">
        <v>0</v>
      </c>
      <c r="BR129" s="129">
        <v>0</v>
      </c>
      <c r="BS129" s="129">
        <v>0</v>
      </c>
      <c r="BT129" s="130">
        <v>0</v>
      </c>
      <c r="BU129" s="129">
        <v>0</v>
      </c>
      <c r="BV129" s="129">
        <v>0</v>
      </c>
      <c r="BW129" s="130">
        <v>0</v>
      </c>
      <c r="BX129" s="129">
        <v>0</v>
      </c>
      <c r="BY129" s="129">
        <v>0</v>
      </c>
      <c r="BZ129" s="130">
        <v>0</v>
      </c>
      <c r="CA129" s="129">
        <v>0</v>
      </c>
      <c r="CB129" s="129">
        <v>0</v>
      </c>
      <c r="CC129" s="130">
        <v>0</v>
      </c>
      <c r="CD129" s="129">
        <v>0</v>
      </c>
      <c r="CE129" s="129">
        <v>0</v>
      </c>
      <c r="CF129" s="130">
        <v>0</v>
      </c>
      <c r="CG129" s="129">
        <v>0</v>
      </c>
      <c r="CH129" s="129">
        <v>0</v>
      </c>
      <c r="CI129" s="130">
        <v>0</v>
      </c>
      <c r="CJ129" s="129">
        <v>0</v>
      </c>
      <c r="CK129" s="129">
        <v>0</v>
      </c>
      <c r="CL129" s="130">
        <v>0</v>
      </c>
      <c r="CM129" s="129">
        <v>0</v>
      </c>
      <c r="CN129" s="129">
        <v>0</v>
      </c>
      <c r="CO129" s="130">
        <v>0</v>
      </c>
      <c r="CP129" s="129"/>
      <c r="CQ129" s="129"/>
      <c r="CR129" s="129"/>
      <c r="CS129" s="129"/>
      <c r="CT129" s="129"/>
      <c r="CU129" s="129"/>
      <c r="CV129" s="129"/>
      <c r="CW129" s="129"/>
      <c r="CX129" s="129"/>
      <c r="CY129" s="129"/>
      <c r="CZ129" s="129"/>
      <c r="DA129" s="129"/>
      <c r="DB129" s="129"/>
      <c r="DC129" s="129"/>
      <c r="DD129" s="129"/>
      <c r="DE129" s="129"/>
      <c r="DF129" s="129"/>
      <c r="DG129" s="129"/>
      <c r="DH129" s="129"/>
      <c r="DI129" s="129"/>
      <c r="DJ129" s="129"/>
      <c r="DK129" s="129"/>
      <c r="DL129" s="129"/>
      <c r="DM129" s="129"/>
      <c r="DN129" s="129"/>
      <c r="DO129" s="129"/>
      <c r="DP129" s="129"/>
      <c r="DQ129" s="129"/>
      <c r="DR129" s="129"/>
      <c r="DS129" s="129"/>
      <c r="DT129" s="129"/>
      <c r="DU129" s="129"/>
      <c r="DV129" s="129"/>
      <c r="DW129" s="129"/>
      <c r="DX129" s="129"/>
      <c r="DY129" s="129"/>
      <c r="DZ129" s="129"/>
      <c r="EA129" s="129"/>
      <c r="EB129" s="129"/>
      <c r="EC129" s="129"/>
      <c r="ED129" s="129"/>
      <c r="EE129" s="129"/>
      <c r="EF129" s="129"/>
      <c r="EG129" s="129"/>
      <c r="EH129" s="129"/>
      <c r="EI129" s="129"/>
      <c r="EJ129" s="129"/>
      <c r="EK129" s="129"/>
      <c r="EL129" s="129"/>
      <c r="EM129" s="129"/>
      <c r="EN129" s="129"/>
      <c r="EO129" s="129"/>
      <c r="EP129" s="129"/>
      <c r="EQ129" s="129"/>
      <c r="ER129" s="129"/>
      <c r="ES129" s="129"/>
      <c r="ET129" s="129"/>
      <c r="EU129" s="129"/>
      <c r="EV129" s="129"/>
      <c r="EW129" s="129"/>
      <c r="EX129" s="129"/>
      <c r="EY129" s="129"/>
      <c r="EZ129" s="129"/>
      <c r="FA129" s="129"/>
      <c r="FB129" s="129"/>
      <c r="FC129" s="129"/>
      <c r="FD129" s="129"/>
      <c r="FE129" s="129"/>
      <c r="FF129" s="129"/>
      <c r="FG129" s="129"/>
      <c r="FH129" s="129"/>
      <c r="FI129" s="129"/>
      <c r="FJ129" s="129"/>
      <c r="FK129" s="129"/>
      <c r="FL129" s="129"/>
      <c r="FM129" s="129"/>
      <c r="FN129" s="129"/>
      <c r="FO129" s="129"/>
      <c r="FP129" s="129"/>
      <c r="FQ129" s="129"/>
      <c r="FR129" s="129"/>
      <c r="FS129" s="129"/>
      <c r="FT129" s="129"/>
      <c r="FU129" s="129"/>
      <c r="FV129" s="129"/>
      <c r="FW129" s="129"/>
      <c r="FX129" s="129"/>
      <c r="FY129" s="129"/>
      <c r="FZ129" s="129"/>
      <c r="GA129" s="129"/>
      <c r="GB129" s="129"/>
      <c r="GC129" s="129"/>
      <c r="GD129" s="129"/>
      <c r="GE129" s="129"/>
      <c r="GF129" s="129"/>
      <c r="GG129" s="129"/>
      <c r="GH129" s="129"/>
      <c r="GI129" s="129"/>
      <c r="GJ129" s="129"/>
      <c r="GK129" s="129"/>
      <c r="GL129" s="129"/>
      <c r="GM129" s="129"/>
      <c r="GN129" s="129"/>
      <c r="GO129" s="129"/>
      <c r="GP129" s="129"/>
      <c r="GQ129" s="129"/>
      <c r="GR129" s="129"/>
      <c r="GS129" s="129"/>
      <c r="GT129" s="129"/>
      <c r="GU129" s="129"/>
      <c r="GV129" s="129"/>
      <c r="GW129" s="129"/>
      <c r="GX129" s="129"/>
      <c r="GY129" s="129"/>
      <c r="GZ129" s="129"/>
      <c r="HA129" s="129"/>
      <c r="HB129" s="129"/>
      <c r="HC129" s="129"/>
      <c r="HD129" s="129"/>
      <c r="HE129" s="129"/>
      <c r="HF129" s="129"/>
      <c r="HG129" s="129"/>
      <c r="HH129" s="129"/>
      <c r="HI129" s="129"/>
      <c r="HJ129" s="129"/>
      <c r="HK129" s="129"/>
      <c r="HL129" s="129"/>
      <c r="HM129" s="129"/>
      <c r="HN129" s="129"/>
      <c r="HO129" s="129"/>
      <c r="HP129" s="129"/>
      <c r="HQ129" s="129"/>
      <c r="HR129" s="129"/>
      <c r="HS129" s="129"/>
      <c r="HT129" s="129"/>
      <c r="HU129" s="129"/>
      <c r="HV129" s="129"/>
      <c r="HW129" s="129"/>
      <c r="HX129" s="129"/>
      <c r="HY129" s="129"/>
      <c r="HZ129" s="129"/>
      <c r="IA129" s="129"/>
      <c r="IB129" s="129"/>
      <c r="IC129" s="129"/>
      <c r="ID129" s="129"/>
      <c r="IE129" s="129"/>
      <c r="IF129" s="129"/>
      <c r="IG129" s="129"/>
      <c r="IH129" s="129"/>
      <c r="II129" s="129"/>
      <c r="IJ129" s="129"/>
      <c r="IK129" s="129"/>
      <c r="IL129" s="129"/>
      <c r="IM129" s="129"/>
      <c r="IN129" s="129"/>
      <c r="IO129" s="129"/>
      <c r="IP129" s="129"/>
      <c r="IQ129" s="129"/>
      <c r="IR129" s="129"/>
      <c r="IS129" s="129"/>
      <c r="IT129" s="129"/>
      <c r="IU129" s="129"/>
      <c r="IV129" s="129"/>
      <c r="IW129" s="129"/>
      <c r="IX129" s="129"/>
      <c r="IY129" s="129"/>
      <c r="IZ129" s="129"/>
      <c r="JA129" s="129"/>
      <c r="JB129" s="129"/>
      <c r="JC129" s="129"/>
      <c r="JD129" s="129"/>
      <c r="JE129" s="129"/>
      <c r="JF129" s="129"/>
      <c r="JG129" s="129"/>
      <c r="JH129" s="129"/>
      <c r="JI129" s="129"/>
      <c r="JJ129" s="129"/>
      <c r="JK129" s="129"/>
      <c r="JL129" s="129"/>
      <c r="JM129" s="129"/>
      <c r="JN129" s="129"/>
      <c r="JO129" s="129"/>
      <c r="JP129" s="129"/>
      <c r="JQ129" s="129"/>
      <c r="JR129" s="129"/>
      <c r="JS129" s="129"/>
      <c r="JT129" s="129"/>
      <c r="JU129" s="129"/>
      <c r="JV129" s="129"/>
      <c r="JW129" s="129"/>
      <c r="JX129" s="129"/>
      <c r="JY129" s="129"/>
      <c r="JZ129" s="129"/>
      <c r="KA129" s="129"/>
      <c r="KB129" s="129"/>
      <c r="KC129" s="129"/>
      <c r="KD129" s="129"/>
      <c r="KE129" s="129"/>
      <c r="KF129" s="129"/>
      <c r="KG129" s="129"/>
      <c r="KH129" s="129"/>
      <c r="KI129" s="129"/>
      <c r="KJ129" s="129"/>
      <c r="KK129" s="129"/>
      <c r="KL129" s="129"/>
      <c r="KM129" s="129"/>
      <c r="KN129" s="129"/>
      <c r="KO129" s="129"/>
      <c r="KP129" s="129"/>
      <c r="KQ129" s="129"/>
      <c r="KR129" s="129"/>
      <c r="KS129" s="129"/>
      <c r="KT129" s="129"/>
      <c r="KU129" s="129"/>
      <c r="KV129" s="129"/>
      <c r="KW129" s="129"/>
      <c r="KX129" s="129"/>
      <c r="KY129" s="129"/>
      <c r="KZ129" s="129"/>
      <c r="LA129" s="129"/>
      <c r="LB129" s="129"/>
      <c r="LC129" s="129"/>
      <c r="LD129" s="129"/>
      <c r="LE129" s="129"/>
      <c r="LF129" s="129"/>
      <c r="LG129" s="129"/>
      <c r="LH129" s="129"/>
      <c r="LI129" s="129"/>
      <c r="LJ129" s="129"/>
      <c r="LK129" s="129"/>
      <c r="LL129" s="129"/>
      <c r="LM129" s="129"/>
      <c r="LN129" s="129"/>
      <c r="LO129" s="129"/>
      <c r="LP129" s="129"/>
      <c r="LQ129" s="129"/>
      <c r="LR129" s="129"/>
      <c r="LS129" s="129"/>
      <c r="LT129" s="129"/>
      <c r="LU129" s="129"/>
      <c r="LV129" s="129"/>
      <c r="LW129" s="129"/>
      <c r="LX129" s="129"/>
      <c r="LY129" s="129"/>
      <c r="LZ129" s="129"/>
      <c r="MA129" s="129"/>
      <c r="MB129" s="129"/>
      <c r="MC129" s="129"/>
      <c r="MD129" s="129"/>
      <c r="ME129" s="129"/>
      <c r="MF129" s="129"/>
      <c r="MG129" s="129"/>
      <c r="MH129" s="129"/>
      <c r="MI129" s="129"/>
      <c r="MJ129" s="129"/>
      <c r="MK129" s="129"/>
      <c r="ML129" s="129"/>
      <c r="MM129" s="129"/>
      <c r="MN129" s="129"/>
      <c r="MO129" s="129"/>
      <c r="MP129" s="129"/>
      <c r="MQ129" s="129"/>
      <c r="MR129" s="129"/>
      <c r="MS129" s="129"/>
      <c r="MT129" s="129"/>
      <c r="MU129" s="129"/>
      <c r="MV129" s="129"/>
      <c r="MW129" s="129"/>
      <c r="MX129" s="129"/>
      <c r="MY129" s="129"/>
      <c r="MZ129" s="129"/>
      <c r="NA129" s="129"/>
      <c r="NB129" s="129"/>
      <c r="NC129" s="129"/>
      <c r="ND129" s="129"/>
      <c r="NE129" s="129"/>
      <c r="NF129" s="129"/>
      <c r="NG129" s="129"/>
      <c r="NH129" s="129"/>
      <c r="NI129" s="129"/>
      <c r="NJ129" s="129"/>
      <c r="NK129" s="129"/>
      <c r="NL129" s="129"/>
      <c r="NM129" s="129"/>
      <c r="NN129" s="129"/>
      <c r="NO129" s="129"/>
      <c r="NP129" s="129"/>
      <c r="NQ129" s="129"/>
      <c r="NR129" s="129"/>
      <c r="NS129" s="129"/>
      <c r="NT129" s="129"/>
      <c r="NU129" s="129"/>
      <c r="NV129" s="129"/>
      <c r="NW129" s="129"/>
      <c r="NX129" s="129"/>
      <c r="NY129" s="129"/>
      <c r="NZ129" s="129"/>
      <c r="OA129" s="129"/>
      <c r="OB129" s="129"/>
      <c r="OC129" s="129"/>
      <c r="OD129" s="129"/>
      <c r="OE129" s="129"/>
      <c r="OF129" s="129"/>
      <c r="OG129" s="129"/>
      <c r="OH129" s="129"/>
      <c r="OI129" s="129"/>
      <c r="OJ129" s="129"/>
      <c r="OK129" s="129"/>
      <c r="OL129" s="129"/>
      <c r="OM129" s="129"/>
      <c r="ON129" s="129"/>
      <c r="OO129" s="129"/>
      <c r="OP129" s="129"/>
      <c r="OQ129" s="129"/>
      <c r="OR129" s="129"/>
      <c r="OS129" s="129"/>
      <c r="OT129" s="129"/>
      <c r="OU129" s="129"/>
      <c r="OV129" s="129"/>
      <c r="OW129" s="129"/>
      <c r="OX129" s="129"/>
      <c r="OY129" s="129"/>
      <c r="OZ129" s="129"/>
      <c r="PA129" s="129"/>
      <c r="PB129" s="129"/>
      <c r="PC129" s="129"/>
      <c r="PD129" s="129"/>
      <c r="PE129" s="129"/>
      <c r="PF129" s="129"/>
      <c r="PG129" s="129"/>
      <c r="PH129" s="129"/>
      <c r="PI129" s="129"/>
      <c r="PJ129" s="129"/>
      <c r="PK129" s="129"/>
      <c r="PL129" s="129"/>
      <c r="PM129" s="129"/>
      <c r="PN129" s="129"/>
      <c r="PO129" s="129"/>
      <c r="PP129" s="129"/>
      <c r="PQ129" s="129"/>
      <c r="PR129" s="129"/>
      <c r="PS129" s="129"/>
      <c r="PT129" s="129"/>
      <c r="PU129" s="129"/>
      <c r="PV129" s="129"/>
      <c r="PW129" s="129"/>
      <c r="PX129" s="129"/>
      <c r="PY129" s="129"/>
      <c r="PZ129" s="129"/>
      <c r="QA129" s="129"/>
      <c r="QB129" s="129"/>
      <c r="QC129" s="129"/>
      <c r="QD129" s="129"/>
      <c r="QE129" s="129"/>
      <c r="QF129" s="129"/>
      <c r="QG129" s="129"/>
      <c r="QH129" s="129"/>
      <c r="QI129" s="129"/>
      <c r="QJ129" s="129"/>
      <c r="QK129" s="129"/>
      <c r="QL129" s="129"/>
      <c r="QM129" s="129"/>
      <c r="QN129" s="129"/>
      <c r="QO129" s="129"/>
      <c r="QP129" s="129"/>
      <c r="QQ129" s="129"/>
      <c r="QR129" s="129"/>
      <c r="QS129" s="129"/>
      <c r="QT129" s="129"/>
      <c r="QU129" s="129"/>
      <c r="QV129" s="129"/>
      <c r="QW129" s="129"/>
      <c r="QX129" s="129"/>
      <c r="QY129" s="129"/>
      <c r="QZ129" s="129"/>
      <c r="RA129" s="129"/>
      <c r="RB129" s="129"/>
      <c r="RC129" s="129"/>
      <c r="RD129" s="129"/>
      <c r="RE129" s="129"/>
      <c r="RF129" s="129"/>
      <c r="RG129" s="129"/>
      <c r="RH129" s="129"/>
      <c r="RI129" s="129"/>
      <c r="RJ129" s="129"/>
      <c r="RK129" s="129"/>
      <c r="RL129" s="129"/>
      <c r="RM129" s="129"/>
      <c r="RN129" s="129"/>
      <c r="RO129" s="129"/>
      <c r="RP129" s="129"/>
      <c r="RQ129" s="129"/>
      <c r="RR129" s="129"/>
      <c r="RS129" s="129"/>
      <c r="RT129" s="129"/>
      <c r="RU129" s="129"/>
      <c r="RV129" s="129"/>
      <c r="RW129" s="129"/>
      <c r="RX129" s="129"/>
      <c r="RY129" s="129"/>
      <c r="RZ129" s="129"/>
      <c r="SA129" s="129"/>
      <c r="SB129" s="129"/>
      <c r="SC129" s="129"/>
      <c r="SD129" s="129"/>
      <c r="SE129" s="129"/>
      <c r="SF129" s="129"/>
      <c r="SG129" s="129"/>
      <c r="SH129" s="129"/>
      <c r="SI129" s="129"/>
      <c r="SJ129" s="129"/>
      <c r="SK129" s="129"/>
      <c r="SL129" s="129"/>
      <c r="SM129" s="129"/>
      <c r="SN129" s="129"/>
      <c r="SO129" s="129"/>
      <c r="SP129" s="129"/>
      <c r="SQ129" s="129"/>
      <c r="SR129" s="129"/>
      <c r="SS129" s="129"/>
      <c r="ST129" s="129"/>
      <c r="SU129" s="129"/>
      <c r="SV129" s="129"/>
      <c r="SW129" s="129"/>
      <c r="SX129" s="129"/>
      <c r="SY129" s="129"/>
      <c r="SZ129" s="129"/>
      <c r="TA129" s="129"/>
      <c r="TB129" s="129"/>
      <c r="TC129" s="129"/>
      <c r="TD129" s="129"/>
      <c r="TE129" s="129"/>
      <c r="TF129" s="129"/>
      <c r="TG129" s="129"/>
      <c r="TH129" s="129"/>
      <c r="TI129" s="129"/>
      <c r="TJ129" s="129"/>
      <c r="TK129" s="129"/>
      <c r="TL129" s="129"/>
      <c r="TM129" s="129"/>
      <c r="TN129" s="129"/>
      <c r="TO129" s="129"/>
      <c r="TP129" s="129"/>
      <c r="TQ129" s="129"/>
      <c r="TR129" s="129"/>
      <c r="TS129" s="129"/>
      <c r="TT129" s="129"/>
      <c r="TU129" s="129"/>
      <c r="TV129" s="129"/>
      <c r="TW129" s="129"/>
      <c r="TX129" s="129"/>
      <c r="TY129" s="129"/>
      <c r="TZ129" s="129"/>
      <c r="UA129" s="129"/>
      <c r="UB129" s="129"/>
      <c r="UC129" s="129"/>
      <c r="UD129" s="129"/>
      <c r="UE129" s="129"/>
      <c r="UF129" s="129"/>
      <c r="UG129" s="129"/>
      <c r="UH129" s="129"/>
      <c r="UI129" s="129"/>
      <c r="UJ129" s="129"/>
      <c r="UK129" s="129"/>
      <c r="UL129" s="129"/>
      <c r="UM129" s="129"/>
      <c r="UN129" s="129"/>
      <c r="UO129" s="129"/>
      <c r="UP129" s="129"/>
      <c r="UQ129" s="129"/>
      <c r="UR129" s="129"/>
      <c r="US129" s="129"/>
      <c r="UT129" s="129"/>
      <c r="UU129" s="129"/>
      <c r="UV129" s="129"/>
      <c r="UW129" s="129"/>
      <c r="UX129" s="129"/>
      <c r="UY129" s="129"/>
      <c r="UZ129" s="129"/>
      <c r="VA129" s="129"/>
      <c r="VB129" s="129"/>
      <c r="VC129" s="129"/>
      <c r="VD129" s="129"/>
      <c r="VE129" s="129"/>
      <c r="VF129" s="129"/>
      <c r="VG129" s="129"/>
      <c r="VH129" s="129"/>
      <c r="VI129" s="129"/>
      <c r="VJ129" s="129"/>
      <c r="VK129" s="129"/>
      <c r="VL129" s="129"/>
      <c r="VM129" s="129"/>
      <c r="VN129" s="129"/>
      <c r="VO129" s="129"/>
      <c r="VP129" s="129"/>
      <c r="VQ129" s="129"/>
      <c r="VR129" s="129"/>
      <c r="VS129" s="129"/>
      <c r="VT129" s="129"/>
      <c r="VU129" s="129"/>
      <c r="VV129" s="129"/>
      <c r="VW129" s="129"/>
      <c r="VX129" s="129"/>
      <c r="VY129" s="129"/>
      <c r="VZ129" s="129"/>
      <c r="WA129" s="129"/>
      <c r="WB129" s="129"/>
      <c r="WC129" s="129"/>
      <c r="WD129" s="129"/>
      <c r="WE129" s="129"/>
      <c r="WF129" s="129"/>
      <c r="WG129" s="129"/>
      <c r="WH129" s="129"/>
      <c r="WI129" s="129"/>
      <c r="WJ129" s="129"/>
      <c r="WK129" s="129"/>
      <c r="WL129" s="129"/>
      <c r="WM129" s="129"/>
      <c r="WN129" s="129"/>
      <c r="WO129" s="129"/>
      <c r="WP129" s="129"/>
      <c r="WQ129" s="129"/>
      <c r="WR129" s="129"/>
      <c r="WS129" s="129"/>
      <c r="WT129" s="129"/>
      <c r="WU129" s="129"/>
      <c r="WV129" s="129"/>
      <c r="WW129" s="129"/>
      <c r="WX129" s="129"/>
      <c r="WY129" s="129"/>
      <c r="WZ129" s="129"/>
      <c r="XA129" s="129"/>
      <c r="XB129" s="129"/>
      <c r="XC129" s="129"/>
      <c r="XD129" s="129"/>
      <c r="XE129" s="129"/>
      <c r="XF129" s="129"/>
      <c r="XG129" s="129"/>
      <c r="XH129" s="129"/>
      <c r="XI129" s="129"/>
      <c r="XJ129" s="129"/>
      <c r="XK129" s="129"/>
      <c r="XL129" s="129"/>
      <c r="XM129" s="129"/>
      <c r="XN129" s="129"/>
      <c r="XO129" s="129"/>
      <c r="XP129" s="129"/>
      <c r="XQ129" s="129"/>
      <c r="XR129" s="129"/>
      <c r="XS129" s="129"/>
      <c r="XT129" s="129"/>
      <c r="XU129" s="129"/>
      <c r="XV129" s="129"/>
      <c r="XW129" s="129"/>
      <c r="XX129" s="129"/>
      <c r="XY129" s="129"/>
      <c r="XZ129" s="129"/>
      <c r="YA129" s="129"/>
      <c r="YB129" s="129"/>
      <c r="YC129" s="129"/>
      <c r="YD129" s="129"/>
      <c r="YE129" s="129"/>
      <c r="YF129" s="129"/>
      <c r="YG129" s="129"/>
      <c r="YH129" s="129"/>
      <c r="YI129" s="129"/>
      <c r="YJ129" s="129"/>
      <c r="YK129" s="129"/>
      <c r="YL129" s="129"/>
      <c r="YM129" s="129"/>
      <c r="YN129" s="129"/>
      <c r="YO129" s="129"/>
      <c r="YP129" s="129"/>
      <c r="YQ129" s="129"/>
      <c r="YR129" s="129"/>
      <c r="YS129" s="129"/>
      <c r="YT129" s="129"/>
      <c r="YU129" s="129"/>
      <c r="YV129" s="129"/>
      <c r="YW129" s="129"/>
      <c r="YX129" s="129"/>
      <c r="YY129" s="129"/>
      <c r="YZ129" s="129"/>
      <c r="ZA129" s="129"/>
      <c r="ZB129" s="129"/>
      <c r="ZC129" s="129"/>
      <c r="ZD129" s="129"/>
      <c r="ZE129" s="129"/>
      <c r="ZF129" s="129"/>
      <c r="ZG129" s="129"/>
      <c r="ZH129" s="129"/>
      <c r="ZI129" s="129"/>
      <c r="ZJ129" s="129"/>
      <c r="ZK129" s="129"/>
      <c r="ZL129" s="129"/>
      <c r="ZM129" s="129"/>
      <c r="ZN129" s="129"/>
      <c r="ZO129" s="129"/>
      <c r="ZP129" s="129"/>
      <c r="ZQ129" s="129"/>
      <c r="ZR129" s="129"/>
      <c r="ZS129" s="129"/>
      <c r="ZT129" s="129"/>
      <c r="ZU129" s="129"/>
      <c r="ZV129" s="129"/>
      <c r="ZW129" s="129"/>
      <c r="ZX129" s="129"/>
      <c r="ZY129" s="129"/>
      <c r="ZZ129" s="129"/>
    </row>
    <row r="130" spans="1:702" s="126" customFormat="1" ht="15.95" customHeight="1" x14ac:dyDescent="0.25">
      <c r="A130" s="122">
        <v>75790</v>
      </c>
      <c r="B130" s="122" t="s">
        <v>408</v>
      </c>
      <c r="C130" s="123" t="s">
        <v>354</v>
      </c>
      <c r="D130" s="122">
        <v>7</v>
      </c>
      <c r="E130" s="122">
        <v>3</v>
      </c>
      <c r="F130" s="122" t="s">
        <v>341</v>
      </c>
      <c r="G130" s="122">
        <v>912</v>
      </c>
      <c r="H130" s="122">
        <v>11461</v>
      </c>
      <c r="I130" s="122" t="s">
        <v>409</v>
      </c>
      <c r="J130" s="122">
        <v>32</v>
      </c>
      <c r="K130" s="122" t="s">
        <v>25</v>
      </c>
      <c r="L130" s="124">
        <v>4000</v>
      </c>
      <c r="M130" s="124">
        <v>4000</v>
      </c>
      <c r="N130" s="124">
        <v>0</v>
      </c>
      <c r="O130" s="124">
        <v>4000</v>
      </c>
      <c r="P130" s="124">
        <v>0</v>
      </c>
      <c r="Q130" s="124">
        <v>-4000</v>
      </c>
      <c r="R130" s="125">
        <v>0</v>
      </c>
      <c r="S130" s="124">
        <v>0</v>
      </c>
      <c r="T130" s="124">
        <v>0</v>
      </c>
      <c r="U130" s="125">
        <v>0</v>
      </c>
      <c r="V130" s="124">
        <v>0</v>
      </c>
      <c r="W130" s="124">
        <v>0</v>
      </c>
      <c r="X130" s="125">
        <v>0</v>
      </c>
      <c r="Y130" s="124">
        <v>0</v>
      </c>
      <c r="Z130" s="124">
        <v>0</v>
      </c>
      <c r="AA130" s="125">
        <v>0</v>
      </c>
      <c r="AB130" s="124">
        <v>0</v>
      </c>
      <c r="AC130" s="124">
        <v>0</v>
      </c>
      <c r="AD130" s="125">
        <v>0</v>
      </c>
      <c r="AE130" s="124">
        <v>0</v>
      </c>
      <c r="AF130" s="124">
        <v>0</v>
      </c>
      <c r="AG130" s="125">
        <v>0</v>
      </c>
      <c r="AH130" s="124">
        <v>0</v>
      </c>
      <c r="AI130" s="124">
        <v>0</v>
      </c>
      <c r="AJ130" s="125">
        <v>0</v>
      </c>
      <c r="AK130" s="124">
        <v>0</v>
      </c>
      <c r="AL130" s="124">
        <v>0</v>
      </c>
      <c r="AM130" s="125">
        <v>0</v>
      </c>
      <c r="AN130" s="124">
        <v>0</v>
      </c>
      <c r="AO130" s="124">
        <v>0</v>
      </c>
      <c r="AP130" s="125">
        <v>0</v>
      </c>
      <c r="AQ130" s="124">
        <v>0</v>
      </c>
      <c r="AR130" s="124">
        <v>0</v>
      </c>
      <c r="AS130" s="125">
        <v>0</v>
      </c>
      <c r="AT130" s="124">
        <v>0</v>
      </c>
      <c r="AU130" s="124">
        <v>0</v>
      </c>
      <c r="AV130" s="125">
        <v>0</v>
      </c>
      <c r="AW130" s="124">
        <v>0</v>
      </c>
      <c r="AX130" s="124">
        <v>0</v>
      </c>
      <c r="AY130" s="125">
        <v>0</v>
      </c>
      <c r="AZ130" s="124">
        <v>0</v>
      </c>
      <c r="BA130" s="124">
        <v>0</v>
      </c>
      <c r="BB130" s="125">
        <v>0</v>
      </c>
      <c r="BC130" s="124">
        <v>0</v>
      </c>
      <c r="BD130" s="124">
        <v>0</v>
      </c>
      <c r="BE130" s="125">
        <v>0</v>
      </c>
      <c r="BF130" s="124">
        <v>4000</v>
      </c>
      <c r="BG130" s="124">
        <v>0</v>
      </c>
      <c r="BH130" s="125">
        <v>0</v>
      </c>
      <c r="BI130" s="124">
        <v>0</v>
      </c>
      <c r="BJ130" s="124">
        <v>0</v>
      </c>
      <c r="BK130" s="125">
        <v>0</v>
      </c>
      <c r="BL130" s="124">
        <v>0</v>
      </c>
      <c r="BM130" s="124">
        <v>0</v>
      </c>
      <c r="BN130" s="125">
        <v>0</v>
      </c>
      <c r="BO130" s="124">
        <v>0</v>
      </c>
      <c r="BP130" s="124">
        <v>0</v>
      </c>
      <c r="BQ130" s="125">
        <v>0</v>
      </c>
      <c r="BR130" s="124">
        <v>0</v>
      </c>
      <c r="BS130" s="124">
        <v>0</v>
      </c>
      <c r="BT130" s="125">
        <v>0</v>
      </c>
      <c r="BU130" s="124">
        <v>0</v>
      </c>
      <c r="BV130" s="124">
        <v>0</v>
      </c>
      <c r="BW130" s="125">
        <v>0</v>
      </c>
      <c r="BX130" s="124">
        <v>0</v>
      </c>
      <c r="BY130" s="124">
        <v>0</v>
      </c>
      <c r="BZ130" s="125">
        <v>0</v>
      </c>
      <c r="CA130" s="124">
        <v>0</v>
      </c>
      <c r="CB130" s="124">
        <v>0</v>
      </c>
      <c r="CC130" s="125">
        <v>0</v>
      </c>
      <c r="CD130" s="124">
        <v>0</v>
      </c>
      <c r="CE130" s="124">
        <v>0</v>
      </c>
      <c r="CF130" s="125">
        <v>0</v>
      </c>
      <c r="CG130" s="124">
        <v>0</v>
      </c>
      <c r="CH130" s="124">
        <v>0</v>
      </c>
      <c r="CI130" s="125">
        <v>0</v>
      </c>
      <c r="CJ130" s="124">
        <v>0</v>
      </c>
      <c r="CK130" s="124">
        <v>0</v>
      </c>
      <c r="CL130" s="125">
        <v>0</v>
      </c>
      <c r="CM130" s="124">
        <v>0</v>
      </c>
      <c r="CN130" s="124">
        <v>0</v>
      </c>
      <c r="CO130" s="125">
        <v>0</v>
      </c>
      <c r="CP130" s="124"/>
      <c r="CQ130" s="124"/>
      <c r="CR130" s="124"/>
      <c r="CS130" s="124"/>
      <c r="CT130" s="124"/>
      <c r="CU130" s="124"/>
      <c r="CV130" s="124"/>
      <c r="CW130" s="124"/>
      <c r="CX130" s="124"/>
      <c r="CY130" s="124"/>
      <c r="CZ130" s="124"/>
      <c r="DA130" s="124"/>
      <c r="DB130" s="124"/>
      <c r="DC130" s="124"/>
      <c r="DD130" s="124"/>
      <c r="DE130" s="124"/>
      <c r="DF130" s="124"/>
      <c r="DG130" s="124"/>
      <c r="DH130" s="124"/>
      <c r="DI130" s="124"/>
      <c r="DJ130" s="124"/>
      <c r="DK130" s="124"/>
      <c r="DL130" s="124"/>
      <c r="DM130" s="124"/>
      <c r="DN130" s="124"/>
      <c r="DO130" s="124"/>
      <c r="DP130" s="124"/>
      <c r="DQ130" s="124"/>
      <c r="DR130" s="124"/>
      <c r="DS130" s="124"/>
      <c r="DT130" s="124"/>
      <c r="DU130" s="124"/>
      <c r="DV130" s="124"/>
      <c r="DW130" s="124"/>
      <c r="DX130" s="124"/>
      <c r="DY130" s="124"/>
      <c r="DZ130" s="124"/>
      <c r="EA130" s="124"/>
      <c r="EB130" s="124"/>
      <c r="EC130" s="124"/>
      <c r="ED130" s="124"/>
      <c r="EE130" s="124"/>
      <c r="EF130" s="124"/>
      <c r="EG130" s="124"/>
      <c r="EH130" s="124"/>
      <c r="EI130" s="124"/>
      <c r="EJ130" s="124"/>
      <c r="EK130" s="124"/>
      <c r="EL130" s="124"/>
      <c r="EM130" s="124"/>
      <c r="EN130" s="124"/>
      <c r="EO130" s="124"/>
      <c r="EP130" s="124"/>
      <c r="EQ130" s="124"/>
      <c r="ER130" s="124"/>
      <c r="ES130" s="124"/>
      <c r="ET130" s="124"/>
      <c r="EU130" s="124"/>
      <c r="EV130" s="124"/>
      <c r="EW130" s="124"/>
      <c r="EX130" s="124"/>
      <c r="EY130" s="124"/>
      <c r="EZ130" s="124"/>
      <c r="FA130" s="124"/>
      <c r="FB130" s="124"/>
      <c r="FC130" s="124"/>
      <c r="FD130" s="124"/>
      <c r="FE130" s="124"/>
      <c r="FF130" s="124"/>
      <c r="FG130" s="124"/>
      <c r="FH130" s="124"/>
      <c r="FI130" s="124"/>
      <c r="FJ130" s="124"/>
      <c r="FK130" s="124"/>
      <c r="FL130" s="124"/>
      <c r="FM130" s="124"/>
      <c r="FN130" s="124"/>
      <c r="FO130" s="124"/>
      <c r="FP130" s="124"/>
      <c r="FQ130" s="124"/>
      <c r="FR130" s="124"/>
      <c r="FS130" s="124"/>
      <c r="FT130" s="124"/>
      <c r="FU130" s="124"/>
      <c r="FV130" s="124"/>
      <c r="FW130" s="124"/>
      <c r="FX130" s="124"/>
      <c r="FY130" s="124"/>
      <c r="FZ130" s="124"/>
      <c r="GA130" s="124"/>
      <c r="GB130" s="124"/>
      <c r="GC130" s="124"/>
      <c r="GD130" s="124"/>
      <c r="GE130" s="124"/>
      <c r="GF130" s="124"/>
      <c r="GG130" s="124"/>
      <c r="GH130" s="124"/>
      <c r="GI130" s="124"/>
      <c r="GJ130" s="124"/>
      <c r="GK130" s="124"/>
      <c r="GL130" s="124"/>
      <c r="GM130" s="124"/>
      <c r="GN130" s="124"/>
      <c r="GO130" s="124"/>
      <c r="GP130" s="124"/>
      <c r="GQ130" s="124"/>
      <c r="GR130" s="124"/>
      <c r="GS130" s="124"/>
      <c r="GT130" s="124"/>
      <c r="GU130" s="124"/>
      <c r="GV130" s="124"/>
      <c r="GW130" s="124"/>
      <c r="GX130" s="124"/>
      <c r="GY130" s="124"/>
      <c r="GZ130" s="124"/>
      <c r="HA130" s="124"/>
      <c r="HB130" s="124"/>
      <c r="HC130" s="124"/>
      <c r="HD130" s="124"/>
      <c r="HE130" s="124"/>
      <c r="HF130" s="124"/>
      <c r="HG130" s="124"/>
      <c r="HH130" s="124"/>
      <c r="HI130" s="124"/>
      <c r="HJ130" s="124"/>
      <c r="HK130" s="124"/>
      <c r="HL130" s="124"/>
      <c r="HM130" s="124"/>
      <c r="HN130" s="124"/>
      <c r="HO130" s="124"/>
      <c r="HP130" s="124"/>
      <c r="HQ130" s="124"/>
      <c r="HR130" s="124"/>
      <c r="HS130" s="124"/>
      <c r="HT130" s="124"/>
      <c r="HU130" s="124"/>
      <c r="HV130" s="124"/>
      <c r="HW130" s="124"/>
      <c r="HX130" s="124"/>
      <c r="HY130" s="124"/>
      <c r="HZ130" s="124"/>
      <c r="IA130" s="124"/>
      <c r="IB130" s="124"/>
      <c r="IC130" s="124"/>
      <c r="ID130" s="124"/>
      <c r="IE130" s="124"/>
      <c r="IF130" s="124"/>
      <c r="IG130" s="124"/>
      <c r="IH130" s="124"/>
      <c r="II130" s="124"/>
      <c r="IJ130" s="124"/>
      <c r="IK130" s="124"/>
      <c r="IL130" s="124"/>
      <c r="IM130" s="124"/>
      <c r="IN130" s="124"/>
      <c r="IO130" s="124"/>
      <c r="IP130" s="124"/>
      <c r="IQ130" s="124"/>
      <c r="IR130" s="124"/>
      <c r="IS130" s="124"/>
      <c r="IT130" s="124"/>
      <c r="IU130" s="124"/>
      <c r="IV130" s="124"/>
      <c r="IW130" s="124"/>
      <c r="IX130" s="124"/>
      <c r="IY130" s="124"/>
      <c r="IZ130" s="124"/>
      <c r="JA130" s="124"/>
      <c r="JB130" s="124"/>
      <c r="JC130" s="124"/>
      <c r="JD130" s="124"/>
      <c r="JE130" s="124"/>
      <c r="JF130" s="124"/>
      <c r="JG130" s="124"/>
      <c r="JH130" s="124"/>
      <c r="JI130" s="124"/>
      <c r="JJ130" s="124"/>
      <c r="JK130" s="124"/>
      <c r="JL130" s="124"/>
      <c r="JM130" s="124"/>
      <c r="JN130" s="124"/>
      <c r="JO130" s="124"/>
      <c r="JP130" s="124"/>
      <c r="JQ130" s="124"/>
      <c r="JR130" s="124"/>
      <c r="JS130" s="124"/>
      <c r="JT130" s="124"/>
      <c r="JU130" s="124"/>
      <c r="JV130" s="124"/>
      <c r="JW130" s="124"/>
      <c r="JX130" s="124"/>
      <c r="JY130" s="124"/>
      <c r="JZ130" s="124"/>
      <c r="KA130" s="124"/>
      <c r="KB130" s="124"/>
      <c r="KC130" s="124"/>
      <c r="KD130" s="124"/>
      <c r="KE130" s="124"/>
      <c r="KF130" s="124"/>
      <c r="KG130" s="124"/>
      <c r="KH130" s="124"/>
      <c r="KI130" s="124"/>
      <c r="KJ130" s="124"/>
      <c r="KK130" s="124"/>
      <c r="KL130" s="124"/>
      <c r="KM130" s="124"/>
      <c r="KN130" s="124"/>
      <c r="KO130" s="124"/>
      <c r="KP130" s="124"/>
      <c r="KQ130" s="124"/>
      <c r="KR130" s="124"/>
      <c r="KS130" s="124"/>
      <c r="KT130" s="124"/>
      <c r="KU130" s="124"/>
      <c r="KV130" s="124"/>
      <c r="KW130" s="124"/>
      <c r="KX130" s="124"/>
      <c r="KY130" s="124"/>
      <c r="KZ130" s="124"/>
      <c r="LA130" s="124"/>
      <c r="LB130" s="124"/>
      <c r="LC130" s="124"/>
      <c r="LD130" s="124"/>
      <c r="LE130" s="124"/>
      <c r="LF130" s="124"/>
      <c r="LG130" s="124"/>
      <c r="LH130" s="124"/>
      <c r="LI130" s="124"/>
      <c r="LJ130" s="124"/>
      <c r="LK130" s="124"/>
      <c r="LL130" s="124"/>
      <c r="LM130" s="124"/>
      <c r="LN130" s="124"/>
      <c r="LO130" s="124"/>
      <c r="LP130" s="124"/>
      <c r="LQ130" s="124"/>
      <c r="LR130" s="124"/>
      <c r="LS130" s="124"/>
      <c r="LT130" s="124"/>
      <c r="LU130" s="124"/>
      <c r="LV130" s="124"/>
      <c r="LW130" s="124"/>
      <c r="LX130" s="124"/>
      <c r="LY130" s="124"/>
      <c r="LZ130" s="124"/>
      <c r="MA130" s="124"/>
      <c r="MB130" s="124"/>
      <c r="MC130" s="124"/>
      <c r="MD130" s="124"/>
      <c r="ME130" s="124"/>
      <c r="MF130" s="124"/>
      <c r="MG130" s="124"/>
      <c r="MH130" s="124"/>
      <c r="MI130" s="124"/>
      <c r="MJ130" s="124"/>
      <c r="MK130" s="124"/>
      <c r="ML130" s="124"/>
      <c r="MM130" s="124"/>
      <c r="MN130" s="124"/>
      <c r="MO130" s="124"/>
      <c r="MP130" s="124"/>
      <c r="MQ130" s="124"/>
      <c r="MR130" s="124"/>
      <c r="MS130" s="124"/>
      <c r="MT130" s="124"/>
      <c r="MU130" s="124"/>
      <c r="MV130" s="124"/>
      <c r="MW130" s="124"/>
      <c r="MX130" s="124"/>
      <c r="MY130" s="124"/>
      <c r="MZ130" s="124"/>
      <c r="NA130" s="124"/>
      <c r="NB130" s="124"/>
      <c r="NC130" s="124"/>
      <c r="ND130" s="124"/>
      <c r="NE130" s="124"/>
      <c r="NF130" s="124"/>
      <c r="NG130" s="124"/>
      <c r="NH130" s="124"/>
      <c r="NI130" s="124"/>
      <c r="NJ130" s="124"/>
      <c r="NK130" s="124"/>
      <c r="NL130" s="124"/>
      <c r="NM130" s="124"/>
      <c r="NN130" s="124"/>
      <c r="NO130" s="124"/>
      <c r="NP130" s="124"/>
      <c r="NQ130" s="124"/>
      <c r="NR130" s="124"/>
      <c r="NS130" s="124"/>
      <c r="NT130" s="124"/>
      <c r="NU130" s="124"/>
      <c r="NV130" s="124"/>
      <c r="NW130" s="124"/>
      <c r="NX130" s="124"/>
      <c r="NY130" s="124"/>
      <c r="NZ130" s="124"/>
      <c r="OA130" s="124"/>
      <c r="OB130" s="124"/>
      <c r="OC130" s="124"/>
      <c r="OD130" s="124"/>
      <c r="OE130" s="124"/>
      <c r="OF130" s="124"/>
      <c r="OG130" s="124"/>
      <c r="OH130" s="124"/>
      <c r="OI130" s="124"/>
      <c r="OJ130" s="124"/>
      <c r="OK130" s="124"/>
      <c r="OL130" s="124"/>
      <c r="OM130" s="124"/>
      <c r="ON130" s="124"/>
      <c r="OO130" s="124"/>
      <c r="OP130" s="124"/>
      <c r="OQ130" s="124"/>
      <c r="OR130" s="124"/>
      <c r="OS130" s="124"/>
      <c r="OT130" s="124"/>
      <c r="OU130" s="124"/>
      <c r="OV130" s="124"/>
      <c r="OW130" s="124"/>
      <c r="OX130" s="124"/>
      <c r="OY130" s="124"/>
      <c r="OZ130" s="124"/>
      <c r="PA130" s="124"/>
      <c r="PB130" s="124"/>
      <c r="PC130" s="124"/>
      <c r="PD130" s="124"/>
      <c r="PE130" s="124"/>
      <c r="PF130" s="124"/>
      <c r="PG130" s="124"/>
      <c r="PH130" s="124"/>
      <c r="PI130" s="124"/>
      <c r="PJ130" s="124"/>
      <c r="PK130" s="124"/>
      <c r="PL130" s="124"/>
      <c r="PM130" s="124"/>
      <c r="PN130" s="124"/>
      <c r="PO130" s="124"/>
      <c r="PP130" s="124"/>
      <c r="PQ130" s="124"/>
      <c r="PR130" s="124"/>
      <c r="PS130" s="124"/>
      <c r="PT130" s="124"/>
      <c r="PU130" s="124"/>
      <c r="PV130" s="124"/>
      <c r="PW130" s="124"/>
      <c r="PX130" s="124"/>
      <c r="PY130" s="124"/>
      <c r="PZ130" s="124"/>
      <c r="QA130" s="124"/>
      <c r="QB130" s="124"/>
      <c r="QC130" s="124"/>
      <c r="QD130" s="124"/>
      <c r="QE130" s="124"/>
      <c r="QF130" s="124"/>
      <c r="QG130" s="124"/>
      <c r="QH130" s="124"/>
      <c r="QI130" s="124"/>
      <c r="QJ130" s="124"/>
      <c r="QK130" s="124"/>
      <c r="QL130" s="124"/>
      <c r="QM130" s="124"/>
      <c r="QN130" s="124"/>
      <c r="QO130" s="124"/>
      <c r="QP130" s="124"/>
      <c r="QQ130" s="124"/>
      <c r="QR130" s="124"/>
      <c r="QS130" s="124"/>
      <c r="QT130" s="124"/>
      <c r="QU130" s="124"/>
      <c r="QV130" s="124"/>
      <c r="QW130" s="124"/>
      <c r="QX130" s="124"/>
      <c r="QY130" s="124"/>
      <c r="QZ130" s="124"/>
      <c r="RA130" s="124"/>
      <c r="RB130" s="124"/>
      <c r="RC130" s="124"/>
      <c r="RD130" s="124"/>
      <c r="RE130" s="124"/>
      <c r="RF130" s="124"/>
      <c r="RG130" s="124"/>
      <c r="RH130" s="124"/>
      <c r="RI130" s="124"/>
      <c r="RJ130" s="124"/>
      <c r="RK130" s="124"/>
      <c r="RL130" s="124"/>
      <c r="RM130" s="124"/>
      <c r="RN130" s="124"/>
      <c r="RO130" s="124"/>
      <c r="RP130" s="124"/>
      <c r="RQ130" s="124"/>
      <c r="RR130" s="124"/>
      <c r="RS130" s="124"/>
      <c r="RT130" s="124"/>
      <c r="RU130" s="124"/>
      <c r="RV130" s="124"/>
      <c r="RW130" s="124"/>
      <c r="RX130" s="124"/>
      <c r="RY130" s="124"/>
      <c r="RZ130" s="124"/>
      <c r="SA130" s="124"/>
      <c r="SB130" s="124"/>
      <c r="SC130" s="124"/>
      <c r="SD130" s="124"/>
      <c r="SE130" s="124"/>
      <c r="SF130" s="124"/>
      <c r="SG130" s="124"/>
      <c r="SH130" s="124"/>
      <c r="SI130" s="124"/>
      <c r="SJ130" s="124"/>
      <c r="SK130" s="124"/>
      <c r="SL130" s="124"/>
      <c r="SM130" s="124"/>
      <c r="SN130" s="124"/>
      <c r="SO130" s="124"/>
      <c r="SP130" s="124"/>
      <c r="SQ130" s="124"/>
      <c r="SR130" s="124"/>
      <c r="SS130" s="124"/>
      <c r="ST130" s="124"/>
      <c r="SU130" s="124"/>
      <c r="SV130" s="124"/>
      <c r="SW130" s="124"/>
      <c r="SX130" s="124"/>
      <c r="SY130" s="124"/>
      <c r="SZ130" s="124"/>
      <c r="TA130" s="124"/>
      <c r="TB130" s="124"/>
      <c r="TC130" s="124"/>
      <c r="TD130" s="124"/>
      <c r="TE130" s="124"/>
      <c r="TF130" s="124"/>
      <c r="TG130" s="124"/>
      <c r="TH130" s="124"/>
      <c r="TI130" s="124"/>
      <c r="TJ130" s="124"/>
      <c r="TK130" s="124"/>
      <c r="TL130" s="124"/>
      <c r="TM130" s="124"/>
      <c r="TN130" s="124"/>
      <c r="TO130" s="124"/>
      <c r="TP130" s="124"/>
      <c r="TQ130" s="124"/>
      <c r="TR130" s="124"/>
      <c r="TS130" s="124"/>
      <c r="TT130" s="124"/>
      <c r="TU130" s="124"/>
      <c r="TV130" s="124"/>
      <c r="TW130" s="124"/>
      <c r="TX130" s="124"/>
      <c r="TY130" s="124"/>
      <c r="TZ130" s="124"/>
      <c r="UA130" s="124"/>
      <c r="UB130" s="124"/>
      <c r="UC130" s="124"/>
      <c r="UD130" s="124"/>
      <c r="UE130" s="124"/>
      <c r="UF130" s="124"/>
      <c r="UG130" s="124"/>
      <c r="UH130" s="124"/>
      <c r="UI130" s="124"/>
      <c r="UJ130" s="124"/>
      <c r="UK130" s="124"/>
      <c r="UL130" s="124"/>
      <c r="UM130" s="124"/>
      <c r="UN130" s="124"/>
      <c r="UO130" s="124"/>
      <c r="UP130" s="124"/>
      <c r="UQ130" s="124"/>
      <c r="UR130" s="124"/>
      <c r="US130" s="124"/>
      <c r="UT130" s="124"/>
      <c r="UU130" s="124"/>
      <c r="UV130" s="124"/>
      <c r="UW130" s="124"/>
      <c r="UX130" s="124"/>
      <c r="UY130" s="124"/>
      <c r="UZ130" s="124"/>
      <c r="VA130" s="124"/>
      <c r="VB130" s="124"/>
      <c r="VC130" s="124"/>
      <c r="VD130" s="124"/>
      <c r="VE130" s="124"/>
      <c r="VF130" s="124"/>
      <c r="VG130" s="124"/>
      <c r="VH130" s="124"/>
      <c r="VI130" s="124"/>
      <c r="VJ130" s="124"/>
      <c r="VK130" s="124"/>
      <c r="VL130" s="124"/>
      <c r="VM130" s="124"/>
      <c r="VN130" s="124"/>
      <c r="VO130" s="124"/>
      <c r="VP130" s="124"/>
      <c r="VQ130" s="124"/>
      <c r="VR130" s="124"/>
      <c r="VS130" s="124"/>
      <c r="VT130" s="124"/>
      <c r="VU130" s="124"/>
      <c r="VV130" s="124"/>
      <c r="VW130" s="124"/>
      <c r="VX130" s="124"/>
      <c r="VY130" s="124"/>
      <c r="VZ130" s="124"/>
      <c r="WA130" s="124"/>
      <c r="WB130" s="124"/>
      <c r="WC130" s="124"/>
      <c r="WD130" s="124"/>
      <c r="WE130" s="124"/>
      <c r="WF130" s="124"/>
      <c r="WG130" s="124"/>
      <c r="WH130" s="124"/>
      <c r="WI130" s="124"/>
      <c r="WJ130" s="124"/>
      <c r="WK130" s="124"/>
      <c r="WL130" s="124"/>
      <c r="WM130" s="124"/>
      <c r="WN130" s="124"/>
      <c r="WO130" s="124"/>
      <c r="WP130" s="124"/>
      <c r="WQ130" s="124"/>
      <c r="WR130" s="124"/>
      <c r="WS130" s="124"/>
      <c r="WT130" s="124"/>
      <c r="WU130" s="124"/>
      <c r="WV130" s="124"/>
      <c r="WW130" s="124"/>
      <c r="WX130" s="124"/>
      <c r="WY130" s="124"/>
      <c r="WZ130" s="124"/>
      <c r="XA130" s="124"/>
      <c r="XB130" s="124"/>
      <c r="XC130" s="124"/>
      <c r="XD130" s="124"/>
      <c r="XE130" s="124"/>
      <c r="XF130" s="124"/>
      <c r="XG130" s="124"/>
      <c r="XH130" s="124"/>
      <c r="XI130" s="124"/>
      <c r="XJ130" s="124"/>
      <c r="XK130" s="124"/>
      <c r="XL130" s="124"/>
      <c r="XM130" s="124"/>
      <c r="XN130" s="124"/>
      <c r="XO130" s="124"/>
      <c r="XP130" s="124"/>
      <c r="XQ130" s="124"/>
      <c r="XR130" s="124"/>
      <c r="XS130" s="124"/>
      <c r="XT130" s="124"/>
      <c r="XU130" s="124"/>
      <c r="XV130" s="124"/>
      <c r="XW130" s="124"/>
      <c r="XX130" s="124"/>
      <c r="XY130" s="124"/>
      <c r="XZ130" s="124"/>
      <c r="YA130" s="124"/>
      <c r="YB130" s="124"/>
      <c r="YC130" s="124"/>
      <c r="YD130" s="124"/>
      <c r="YE130" s="124"/>
      <c r="YF130" s="124"/>
      <c r="YG130" s="124"/>
      <c r="YH130" s="124"/>
      <c r="YI130" s="124"/>
      <c r="YJ130" s="124"/>
      <c r="YK130" s="124"/>
      <c r="YL130" s="124"/>
      <c r="YM130" s="124"/>
      <c r="YN130" s="124"/>
      <c r="YO130" s="124"/>
      <c r="YP130" s="124"/>
      <c r="YQ130" s="124"/>
      <c r="YR130" s="124"/>
      <c r="YS130" s="124"/>
      <c r="YT130" s="124"/>
      <c r="YU130" s="124"/>
      <c r="YV130" s="124"/>
      <c r="YW130" s="124"/>
      <c r="YX130" s="124"/>
      <c r="YY130" s="124"/>
      <c r="YZ130" s="124"/>
      <c r="ZA130" s="124"/>
      <c r="ZB130" s="124"/>
      <c r="ZC130" s="124"/>
      <c r="ZD130" s="124"/>
      <c r="ZE130" s="124"/>
      <c r="ZF130" s="124"/>
      <c r="ZG130" s="124"/>
      <c r="ZH130" s="124"/>
      <c r="ZI130" s="124"/>
      <c r="ZJ130" s="124"/>
      <c r="ZK130" s="124"/>
      <c r="ZL130" s="124"/>
      <c r="ZM130" s="124"/>
      <c r="ZN130" s="124"/>
      <c r="ZO130" s="124"/>
      <c r="ZP130" s="124"/>
      <c r="ZQ130" s="124"/>
      <c r="ZR130" s="124"/>
      <c r="ZS130" s="124"/>
      <c r="ZT130" s="124"/>
      <c r="ZU130" s="124"/>
      <c r="ZV130" s="124"/>
      <c r="ZW130" s="124"/>
      <c r="ZX130" s="124"/>
      <c r="ZY130" s="124"/>
      <c r="ZZ130" s="124"/>
    </row>
    <row r="131" spans="1:702" ht="15.95" hidden="1" customHeight="1" x14ac:dyDescent="0.25">
      <c r="A131" s="92">
        <v>75795</v>
      </c>
      <c r="B131" s="92" t="s">
        <v>408</v>
      </c>
      <c r="C131" s="121" t="s">
        <v>354</v>
      </c>
      <c r="D131" s="92">
        <v>7</v>
      </c>
      <c r="E131" s="92">
        <v>3</v>
      </c>
      <c r="F131" s="92" t="s">
        <v>341</v>
      </c>
      <c r="G131" s="92">
        <v>912</v>
      </c>
      <c r="H131" s="92">
        <v>11461</v>
      </c>
      <c r="I131" s="92" t="s">
        <v>409</v>
      </c>
      <c r="J131" s="92">
        <v>321</v>
      </c>
      <c r="K131" s="92" t="s">
        <v>349</v>
      </c>
      <c r="L131" s="93">
        <v>1500</v>
      </c>
      <c r="M131" s="93">
        <v>1500</v>
      </c>
      <c r="N131" s="93">
        <v>0</v>
      </c>
      <c r="O131" s="93">
        <v>1500</v>
      </c>
      <c r="P131" s="93">
        <v>0</v>
      </c>
      <c r="Q131" s="93">
        <v>-1500</v>
      </c>
      <c r="R131" s="94">
        <v>0</v>
      </c>
      <c r="S131" s="93">
        <v>0</v>
      </c>
      <c r="T131" s="93">
        <v>0</v>
      </c>
      <c r="U131" s="94">
        <v>0</v>
      </c>
      <c r="V131" s="93">
        <v>0</v>
      </c>
      <c r="W131" s="93">
        <v>0</v>
      </c>
      <c r="X131" s="94">
        <v>0</v>
      </c>
      <c r="Y131" s="93">
        <v>0</v>
      </c>
      <c r="Z131" s="93">
        <v>0</v>
      </c>
      <c r="AA131" s="94">
        <v>0</v>
      </c>
      <c r="AB131" s="93">
        <v>0</v>
      </c>
      <c r="AC131" s="93">
        <v>0</v>
      </c>
      <c r="AD131" s="94">
        <v>0</v>
      </c>
      <c r="AE131" s="93">
        <v>0</v>
      </c>
      <c r="AF131" s="93">
        <v>0</v>
      </c>
      <c r="AG131" s="94">
        <v>0</v>
      </c>
      <c r="AH131" s="93">
        <v>0</v>
      </c>
      <c r="AI131" s="93">
        <v>0</v>
      </c>
      <c r="AJ131" s="94">
        <v>0</v>
      </c>
      <c r="AK131" s="93">
        <v>0</v>
      </c>
      <c r="AL131" s="93">
        <v>0</v>
      </c>
      <c r="AM131" s="94">
        <v>0</v>
      </c>
      <c r="AN131" s="93">
        <v>0</v>
      </c>
      <c r="AO131" s="93">
        <v>0</v>
      </c>
      <c r="AP131" s="94">
        <v>0</v>
      </c>
      <c r="AQ131" s="93">
        <v>0</v>
      </c>
      <c r="AR131" s="93">
        <v>0</v>
      </c>
      <c r="AS131" s="94">
        <v>0</v>
      </c>
      <c r="AT131" s="93">
        <v>0</v>
      </c>
      <c r="AU131" s="93">
        <v>0</v>
      </c>
      <c r="AV131" s="94">
        <v>0</v>
      </c>
      <c r="AW131" s="93">
        <v>0</v>
      </c>
      <c r="AX131" s="93">
        <v>0</v>
      </c>
      <c r="AY131" s="94">
        <v>0</v>
      </c>
      <c r="AZ131" s="93">
        <v>0</v>
      </c>
      <c r="BA131" s="93">
        <v>0</v>
      </c>
      <c r="BB131" s="94">
        <v>0</v>
      </c>
      <c r="BC131" s="93">
        <v>0</v>
      </c>
      <c r="BD131" s="93">
        <v>0</v>
      </c>
      <c r="BE131" s="94">
        <v>0</v>
      </c>
      <c r="BF131" s="93">
        <v>1500</v>
      </c>
      <c r="BG131" s="93">
        <v>0</v>
      </c>
      <c r="BH131" s="94">
        <v>0</v>
      </c>
      <c r="BI131" s="93">
        <v>0</v>
      </c>
      <c r="BJ131" s="93">
        <v>0</v>
      </c>
      <c r="BK131" s="94">
        <v>0</v>
      </c>
      <c r="BL131" s="93">
        <v>0</v>
      </c>
      <c r="BM131" s="93">
        <v>0</v>
      </c>
      <c r="BN131" s="94">
        <v>0</v>
      </c>
      <c r="BO131" s="93">
        <v>0</v>
      </c>
      <c r="BP131" s="93">
        <v>0</v>
      </c>
      <c r="BQ131" s="94">
        <v>0</v>
      </c>
      <c r="BR131" s="93">
        <v>0</v>
      </c>
      <c r="BS131" s="93">
        <v>0</v>
      </c>
      <c r="BT131" s="94">
        <v>0</v>
      </c>
      <c r="BU131" s="93">
        <v>0</v>
      </c>
      <c r="BV131" s="93">
        <v>0</v>
      </c>
      <c r="BW131" s="94">
        <v>0</v>
      </c>
      <c r="BX131" s="93">
        <v>0</v>
      </c>
      <c r="BY131" s="93">
        <v>0</v>
      </c>
      <c r="BZ131" s="94">
        <v>0</v>
      </c>
      <c r="CA131" s="93">
        <v>0</v>
      </c>
      <c r="CB131" s="93">
        <v>0</v>
      </c>
      <c r="CC131" s="94">
        <v>0</v>
      </c>
      <c r="CD131" s="93">
        <v>0</v>
      </c>
      <c r="CE131" s="93">
        <v>0</v>
      </c>
      <c r="CF131" s="94">
        <v>0</v>
      </c>
      <c r="CG131" s="93">
        <v>0</v>
      </c>
      <c r="CH131" s="93">
        <v>0</v>
      </c>
      <c r="CI131" s="94">
        <v>0</v>
      </c>
      <c r="CJ131" s="93">
        <v>0</v>
      </c>
      <c r="CK131" s="93">
        <v>0</v>
      </c>
      <c r="CL131" s="94">
        <v>0</v>
      </c>
      <c r="CM131" s="93">
        <v>0</v>
      </c>
      <c r="CN131" s="93">
        <v>0</v>
      </c>
      <c r="CO131" s="94">
        <v>0</v>
      </c>
      <c r="CP131" s="93"/>
      <c r="CQ131" s="93"/>
      <c r="CR131" s="93"/>
      <c r="CS131" s="93"/>
      <c r="CT131" s="93"/>
      <c r="CU131" s="93"/>
      <c r="CV131" s="93"/>
      <c r="CW131" s="93"/>
      <c r="CX131" s="93"/>
      <c r="CY131" s="93"/>
      <c r="CZ131" s="93"/>
      <c r="DA131" s="93"/>
      <c r="DB131" s="93"/>
      <c r="DC131" s="93"/>
      <c r="DD131" s="93"/>
      <c r="DE131" s="93"/>
      <c r="DF131" s="93"/>
      <c r="DG131" s="93"/>
      <c r="DH131" s="93"/>
      <c r="DI131" s="93"/>
      <c r="DJ131" s="93"/>
      <c r="DK131" s="93"/>
      <c r="DL131" s="93"/>
      <c r="DM131" s="93"/>
      <c r="DN131" s="93"/>
      <c r="DO131" s="93"/>
      <c r="DP131" s="93"/>
      <c r="DQ131" s="93"/>
      <c r="DR131" s="93"/>
      <c r="DS131" s="93"/>
      <c r="DT131" s="93"/>
      <c r="DU131" s="93"/>
      <c r="DV131" s="93"/>
      <c r="DW131" s="93"/>
      <c r="DX131" s="93"/>
      <c r="DY131" s="93"/>
      <c r="DZ131" s="93"/>
      <c r="EA131" s="93"/>
      <c r="EB131" s="93"/>
      <c r="EC131" s="93"/>
      <c r="ED131" s="93"/>
      <c r="EE131" s="93"/>
      <c r="EF131" s="93"/>
      <c r="EG131" s="93"/>
      <c r="EH131" s="93"/>
      <c r="EI131" s="93"/>
      <c r="EJ131" s="93"/>
      <c r="EK131" s="93"/>
      <c r="EL131" s="93"/>
      <c r="EM131" s="93"/>
      <c r="EN131" s="93"/>
      <c r="EO131" s="93"/>
      <c r="EP131" s="93"/>
      <c r="EQ131" s="93"/>
      <c r="ER131" s="93"/>
      <c r="ES131" s="93"/>
      <c r="ET131" s="93"/>
      <c r="EU131" s="93"/>
      <c r="EV131" s="93"/>
      <c r="EW131" s="93"/>
      <c r="EX131" s="93"/>
      <c r="EY131" s="93"/>
      <c r="EZ131" s="93"/>
      <c r="FA131" s="93"/>
      <c r="FB131" s="93"/>
      <c r="FC131" s="93"/>
      <c r="FD131" s="93"/>
      <c r="FE131" s="93"/>
      <c r="FF131" s="93"/>
      <c r="FG131" s="93"/>
      <c r="FH131" s="93"/>
      <c r="FI131" s="93"/>
      <c r="FJ131" s="93"/>
      <c r="FK131" s="93"/>
      <c r="FL131" s="93"/>
      <c r="FM131" s="93"/>
      <c r="FN131" s="93"/>
      <c r="FO131" s="93"/>
      <c r="FP131" s="93"/>
      <c r="FQ131" s="93"/>
      <c r="FR131" s="93"/>
      <c r="FS131" s="93"/>
      <c r="FT131" s="93"/>
      <c r="FU131" s="93"/>
      <c r="FV131" s="93"/>
      <c r="FW131" s="93"/>
      <c r="FX131" s="93"/>
      <c r="FY131" s="93"/>
      <c r="FZ131" s="93"/>
      <c r="GA131" s="93"/>
      <c r="GB131" s="93"/>
      <c r="GC131" s="93"/>
      <c r="GD131" s="93"/>
      <c r="GE131" s="93"/>
      <c r="GF131" s="93"/>
      <c r="GG131" s="93"/>
      <c r="GH131" s="93"/>
      <c r="GI131" s="93"/>
      <c r="GJ131" s="93"/>
      <c r="GK131" s="93"/>
      <c r="GL131" s="93"/>
      <c r="GM131" s="93"/>
      <c r="GN131" s="93"/>
      <c r="GO131" s="93"/>
      <c r="GP131" s="93"/>
      <c r="GQ131" s="93"/>
      <c r="GR131" s="93"/>
      <c r="GS131" s="93"/>
      <c r="GT131" s="93"/>
      <c r="GU131" s="93"/>
      <c r="GV131" s="93"/>
      <c r="GW131" s="93"/>
      <c r="GX131" s="93"/>
      <c r="GY131" s="93"/>
      <c r="GZ131" s="93"/>
      <c r="HA131" s="93"/>
      <c r="HB131" s="93"/>
      <c r="HC131" s="93"/>
      <c r="HD131" s="93"/>
      <c r="HE131" s="93"/>
      <c r="HF131" s="93"/>
      <c r="HG131" s="93"/>
      <c r="HH131" s="93"/>
      <c r="HI131" s="93"/>
      <c r="HJ131" s="93"/>
      <c r="HK131" s="93"/>
      <c r="HL131" s="93"/>
      <c r="HM131" s="93"/>
      <c r="HN131" s="93"/>
      <c r="HO131" s="93"/>
      <c r="HP131" s="93"/>
      <c r="HQ131" s="93"/>
      <c r="HR131" s="93"/>
      <c r="HS131" s="93"/>
      <c r="HT131" s="93"/>
      <c r="HU131" s="93"/>
      <c r="HV131" s="93"/>
      <c r="HW131" s="93"/>
      <c r="HX131" s="93"/>
      <c r="HY131" s="93"/>
      <c r="HZ131" s="93"/>
      <c r="IA131" s="93"/>
      <c r="IB131" s="93"/>
      <c r="IC131" s="93"/>
      <c r="ID131" s="93"/>
      <c r="IE131" s="93"/>
      <c r="IF131" s="93"/>
      <c r="IG131" s="93"/>
      <c r="IH131" s="93"/>
      <c r="II131" s="93"/>
      <c r="IJ131" s="93"/>
      <c r="IK131" s="93"/>
      <c r="IL131" s="93"/>
      <c r="IM131" s="93"/>
      <c r="IN131" s="93"/>
      <c r="IO131" s="93"/>
      <c r="IP131" s="93"/>
      <c r="IQ131" s="93"/>
      <c r="IR131" s="93"/>
      <c r="IS131" s="93"/>
      <c r="IT131" s="93"/>
      <c r="IU131" s="93"/>
      <c r="IV131" s="93"/>
      <c r="IW131" s="93"/>
      <c r="IX131" s="93"/>
      <c r="IY131" s="93"/>
      <c r="IZ131" s="93"/>
      <c r="JA131" s="93"/>
      <c r="JB131" s="93"/>
      <c r="JC131" s="93"/>
      <c r="JD131" s="93"/>
      <c r="JE131" s="93"/>
      <c r="JF131" s="93"/>
      <c r="JG131" s="93"/>
      <c r="JH131" s="93"/>
      <c r="JI131" s="93"/>
      <c r="JJ131" s="93"/>
      <c r="JK131" s="93"/>
      <c r="JL131" s="93"/>
      <c r="JM131" s="93"/>
      <c r="JN131" s="93"/>
      <c r="JO131" s="93"/>
      <c r="JP131" s="93"/>
      <c r="JQ131" s="93"/>
      <c r="JR131" s="93"/>
      <c r="JS131" s="93"/>
      <c r="JT131" s="93"/>
      <c r="JU131" s="93"/>
      <c r="JV131" s="93"/>
      <c r="JW131" s="93"/>
      <c r="JX131" s="93"/>
      <c r="JY131" s="93"/>
      <c r="JZ131" s="93"/>
      <c r="KA131" s="93"/>
      <c r="KB131" s="93"/>
      <c r="KC131" s="93"/>
      <c r="KD131" s="93"/>
      <c r="KE131" s="93"/>
      <c r="KF131" s="93"/>
      <c r="KG131" s="93"/>
      <c r="KH131" s="93"/>
      <c r="KI131" s="93"/>
      <c r="KJ131" s="93"/>
      <c r="KK131" s="93"/>
      <c r="KL131" s="93"/>
      <c r="KM131" s="93"/>
      <c r="KN131" s="93"/>
      <c r="KO131" s="93"/>
      <c r="KP131" s="93"/>
      <c r="KQ131" s="93"/>
      <c r="KR131" s="93"/>
      <c r="KS131" s="93"/>
      <c r="KT131" s="93"/>
      <c r="KU131" s="93"/>
      <c r="KV131" s="93"/>
      <c r="KW131" s="93"/>
      <c r="KX131" s="93"/>
      <c r="KY131" s="93"/>
      <c r="KZ131" s="93"/>
      <c r="LA131" s="93"/>
      <c r="LB131" s="93"/>
      <c r="LC131" s="93"/>
      <c r="LD131" s="93"/>
      <c r="LE131" s="93"/>
      <c r="LF131" s="93"/>
      <c r="LG131" s="93"/>
      <c r="LH131" s="93"/>
      <c r="LI131" s="93"/>
      <c r="LJ131" s="93"/>
      <c r="LK131" s="93"/>
      <c r="LL131" s="93"/>
      <c r="LM131" s="93"/>
      <c r="LN131" s="93"/>
      <c r="LO131" s="93"/>
      <c r="LP131" s="93"/>
      <c r="LQ131" s="93"/>
      <c r="LR131" s="93"/>
      <c r="LS131" s="93"/>
      <c r="LT131" s="93"/>
      <c r="LU131" s="93"/>
      <c r="LV131" s="93"/>
      <c r="LW131" s="93"/>
      <c r="LX131" s="93"/>
      <c r="LY131" s="93"/>
      <c r="LZ131" s="93"/>
      <c r="MA131" s="93"/>
      <c r="MB131" s="93"/>
      <c r="MC131" s="93"/>
      <c r="MD131" s="93"/>
      <c r="ME131" s="93"/>
      <c r="MF131" s="93"/>
      <c r="MG131" s="93"/>
      <c r="MH131" s="93"/>
      <c r="MI131" s="93"/>
      <c r="MJ131" s="93"/>
      <c r="MK131" s="93"/>
      <c r="ML131" s="93"/>
      <c r="MM131" s="93"/>
      <c r="MN131" s="93"/>
      <c r="MO131" s="93"/>
      <c r="MP131" s="93"/>
      <c r="MQ131" s="93"/>
      <c r="MR131" s="93"/>
      <c r="MS131" s="93"/>
      <c r="MT131" s="93"/>
      <c r="MU131" s="93"/>
      <c r="MV131" s="93"/>
      <c r="MW131" s="93"/>
      <c r="MX131" s="93"/>
      <c r="MY131" s="93"/>
      <c r="MZ131" s="93"/>
      <c r="NA131" s="93"/>
      <c r="NB131" s="93"/>
      <c r="NC131" s="93"/>
      <c r="ND131" s="93"/>
      <c r="NE131" s="93"/>
      <c r="NF131" s="93"/>
      <c r="NG131" s="93"/>
      <c r="NH131" s="93"/>
      <c r="NI131" s="93"/>
      <c r="NJ131" s="93"/>
      <c r="NK131" s="93"/>
      <c r="NL131" s="93"/>
      <c r="NM131" s="93"/>
      <c r="NN131" s="93"/>
      <c r="NO131" s="93"/>
      <c r="NP131" s="93"/>
      <c r="NQ131" s="93"/>
      <c r="NR131" s="93"/>
      <c r="NS131" s="93"/>
      <c r="NT131" s="93"/>
      <c r="NU131" s="93"/>
      <c r="NV131" s="93"/>
      <c r="NW131" s="93"/>
      <c r="NX131" s="93"/>
      <c r="NY131" s="93"/>
      <c r="NZ131" s="93"/>
      <c r="OA131" s="93"/>
      <c r="OB131" s="93"/>
      <c r="OC131" s="93"/>
      <c r="OD131" s="93"/>
      <c r="OE131" s="93"/>
      <c r="OF131" s="93"/>
      <c r="OG131" s="93"/>
      <c r="OH131" s="93"/>
      <c r="OI131" s="93"/>
      <c r="OJ131" s="93"/>
      <c r="OK131" s="93"/>
      <c r="OL131" s="93"/>
      <c r="OM131" s="93"/>
      <c r="ON131" s="93"/>
      <c r="OO131" s="93"/>
      <c r="OP131" s="93"/>
      <c r="OQ131" s="93"/>
      <c r="OR131" s="93"/>
      <c r="OS131" s="93"/>
      <c r="OT131" s="93"/>
      <c r="OU131" s="93"/>
      <c r="OV131" s="93"/>
      <c r="OW131" s="93"/>
      <c r="OX131" s="93"/>
      <c r="OY131" s="93"/>
      <c r="OZ131" s="93"/>
      <c r="PA131" s="93"/>
      <c r="PB131" s="93"/>
      <c r="PC131" s="93"/>
      <c r="PD131" s="93"/>
      <c r="PE131" s="93"/>
      <c r="PF131" s="93"/>
      <c r="PG131" s="93"/>
      <c r="PH131" s="93"/>
      <c r="PI131" s="93"/>
      <c r="PJ131" s="93"/>
      <c r="PK131" s="93"/>
      <c r="PL131" s="93"/>
      <c r="PM131" s="93"/>
      <c r="PN131" s="93"/>
      <c r="PO131" s="93"/>
      <c r="PP131" s="93"/>
      <c r="PQ131" s="93"/>
      <c r="PR131" s="93"/>
      <c r="PS131" s="93"/>
      <c r="PT131" s="93"/>
      <c r="PU131" s="93"/>
      <c r="PV131" s="93"/>
      <c r="PW131" s="93"/>
      <c r="PX131" s="93"/>
      <c r="PY131" s="93"/>
      <c r="PZ131" s="93"/>
      <c r="QA131" s="93"/>
      <c r="QB131" s="93"/>
      <c r="QC131" s="93"/>
      <c r="QD131" s="93"/>
      <c r="QE131" s="93"/>
      <c r="QF131" s="93"/>
      <c r="QG131" s="93"/>
      <c r="QH131" s="93"/>
      <c r="QI131" s="93"/>
      <c r="QJ131" s="93"/>
      <c r="QK131" s="93"/>
      <c r="QL131" s="93"/>
      <c r="QM131" s="93"/>
      <c r="QN131" s="93"/>
      <c r="QO131" s="93"/>
      <c r="QP131" s="93"/>
      <c r="QQ131" s="93"/>
      <c r="QR131" s="93"/>
      <c r="QS131" s="93"/>
      <c r="QT131" s="93"/>
      <c r="QU131" s="93"/>
      <c r="QV131" s="93"/>
      <c r="QW131" s="93"/>
      <c r="QX131" s="93"/>
      <c r="QY131" s="93"/>
      <c r="QZ131" s="93"/>
      <c r="RA131" s="93"/>
      <c r="RB131" s="93"/>
      <c r="RC131" s="93"/>
      <c r="RD131" s="93"/>
      <c r="RE131" s="93"/>
      <c r="RF131" s="93"/>
      <c r="RG131" s="93"/>
      <c r="RH131" s="93"/>
      <c r="RI131" s="93"/>
      <c r="RJ131" s="93"/>
      <c r="RK131" s="93"/>
      <c r="RL131" s="93"/>
      <c r="RM131" s="93"/>
      <c r="RN131" s="93"/>
      <c r="RO131" s="93"/>
      <c r="RP131" s="93"/>
      <c r="RQ131" s="93"/>
      <c r="RR131" s="93"/>
      <c r="RS131" s="93"/>
      <c r="RT131" s="93"/>
      <c r="RU131" s="93"/>
      <c r="RV131" s="93"/>
      <c r="RW131" s="93"/>
      <c r="RX131" s="93"/>
      <c r="RY131" s="93"/>
      <c r="RZ131" s="93"/>
      <c r="SA131" s="93"/>
      <c r="SB131" s="93"/>
      <c r="SC131" s="93"/>
      <c r="SD131" s="93"/>
      <c r="SE131" s="93"/>
      <c r="SF131" s="93"/>
      <c r="SG131" s="93"/>
      <c r="SH131" s="93"/>
      <c r="SI131" s="93"/>
      <c r="SJ131" s="93"/>
      <c r="SK131" s="93"/>
      <c r="SL131" s="93"/>
      <c r="SM131" s="93"/>
      <c r="SN131" s="93"/>
      <c r="SO131" s="93"/>
      <c r="SP131" s="93"/>
      <c r="SQ131" s="93"/>
      <c r="SR131" s="93"/>
      <c r="SS131" s="93"/>
      <c r="ST131" s="93"/>
      <c r="SU131" s="93"/>
      <c r="SV131" s="93"/>
      <c r="SW131" s="93"/>
      <c r="SX131" s="93"/>
      <c r="SY131" s="93"/>
      <c r="SZ131" s="93"/>
      <c r="TA131" s="93"/>
      <c r="TB131" s="93"/>
      <c r="TC131" s="93"/>
      <c r="TD131" s="93"/>
      <c r="TE131" s="93"/>
      <c r="TF131" s="93"/>
      <c r="TG131" s="93"/>
      <c r="TH131" s="93"/>
      <c r="TI131" s="93"/>
      <c r="TJ131" s="93"/>
      <c r="TK131" s="93"/>
      <c r="TL131" s="93"/>
      <c r="TM131" s="93"/>
      <c r="TN131" s="93"/>
      <c r="TO131" s="93"/>
      <c r="TP131" s="93"/>
      <c r="TQ131" s="93"/>
      <c r="TR131" s="93"/>
      <c r="TS131" s="93"/>
      <c r="TT131" s="93"/>
      <c r="TU131" s="93"/>
      <c r="TV131" s="93"/>
      <c r="TW131" s="93"/>
      <c r="TX131" s="93"/>
      <c r="TY131" s="93"/>
      <c r="TZ131" s="93"/>
      <c r="UA131" s="93"/>
      <c r="UB131" s="93"/>
      <c r="UC131" s="93"/>
      <c r="UD131" s="93"/>
      <c r="UE131" s="93"/>
      <c r="UF131" s="93"/>
      <c r="UG131" s="93"/>
      <c r="UH131" s="93"/>
      <c r="UI131" s="93"/>
      <c r="UJ131" s="93"/>
      <c r="UK131" s="93"/>
      <c r="UL131" s="93"/>
      <c r="UM131" s="93"/>
      <c r="UN131" s="93"/>
      <c r="UO131" s="93"/>
      <c r="UP131" s="93"/>
      <c r="UQ131" s="93"/>
      <c r="UR131" s="93"/>
      <c r="US131" s="93"/>
      <c r="UT131" s="93"/>
      <c r="UU131" s="93"/>
      <c r="UV131" s="93"/>
      <c r="UW131" s="93"/>
      <c r="UX131" s="93"/>
      <c r="UY131" s="93"/>
      <c r="UZ131" s="93"/>
      <c r="VA131" s="93"/>
      <c r="VB131" s="93"/>
      <c r="VC131" s="93"/>
      <c r="VD131" s="93"/>
      <c r="VE131" s="93"/>
      <c r="VF131" s="93"/>
      <c r="VG131" s="93"/>
      <c r="VH131" s="93"/>
      <c r="VI131" s="93"/>
      <c r="VJ131" s="93"/>
      <c r="VK131" s="93"/>
      <c r="VL131" s="93"/>
      <c r="VM131" s="93"/>
      <c r="VN131" s="93"/>
      <c r="VO131" s="93"/>
      <c r="VP131" s="93"/>
      <c r="VQ131" s="93"/>
      <c r="VR131" s="93"/>
      <c r="VS131" s="93"/>
      <c r="VT131" s="93"/>
      <c r="VU131" s="93"/>
      <c r="VV131" s="93"/>
      <c r="VW131" s="93"/>
      <c r="VX131" s="93"/>
      <c r="VY131" s="93"/>
      <c r="VZ131" s="93"/>
      <c r="WA131" s="93"/>
      <c r="WB131" s="93"/>
      <c r="WC131" s="93"/>
      <c r="WD131" s="93"/>
      <c r="WE131" s="93"/>
      <c r="WF131" s="93"/>
      <c r="WG131" s="93"/>
      <c r="WH131" s="93"/>
      <c r="WI131" s="93"/>
      <c r="WJ131" s="93"/>
      <c r="WK131" s="93"/>
      <c r="WL131" s="93"/>
      <c r="WM131" s="93"/>
      <c r="WN131" s="93"/>
      <c r="WO131" s="93"/>
      <c r="WP131" s="93"/>
      <c r="WQ131" s="93"/>
      <c r="WR131" s="93"/>
      <c r="WS131" s="93"/>
      <c r="WT131" s="93"/>
      <c r="WU131" s="93"/>
      <c r="WV131" s="93"/>
      <c r="WW131" s="93"/>
      <c r="WX131" s="93"/>
      <c r="WY131" s="93"/>
      <c r="WZ131" s="93"/>
      <c r="XA131" s="93"/>
      <c r="XB131" s="93"/>
      <c r="XC131" s="93"/>
      <c r="XD131" s="93"/>
      <c r="XE131" s="93"/>
      <c r="XF131" s="93"/>
      <c r="XG131" s="93"/>
      <c r="XH131" s="93"/>
      <c r="XI131" s="93"/>
      <c r="XJ131" s="93"/>
      <c r="XK131" s="93"/>
      <c r="XL131" s="93"/>
      <c r="XM131" s="93"/>
      <c r="XN131" s="93"/>
      <c r="XO131" s="93"/>
      <c r="XP131" s="93"/>
      <c r="XQ131" s="93"/>
      <c r="XR131" s="93"/>
      <c r="XS131" s="93"/>
      <c r="XT131" s="93"/>
      <c r="XU131" s="93"/>
      <c r="XV131" s="93"/>
      <c r="XW131" s="93"/>
      <c r="XX131" s="93"/>
      <c r="XY131" s="93"/>
      <c r="XZ131" s="93"/>
      <c r="YA131" s="93"/>
      <c r="YB131" s="93"/>
      <c r="YC131" s="93"/>
      <c r="YD131" s="93"/>
      <c r="YE131" s="93"/>
      <c r="YF131" s="93"/>
      <c r="YG131" s="93"/>
      <c r="YH131" s="93"/>
      <c r="YI131" s="93"/>
      <c r="YJ131" s="93"/>
      <c r="YK131" s="93"/>
      <c r="YL131" s="93"/>
      <c r="YM131" s="93"/>
      <c r="YN131" s="93"/>
      <c r="YO131" s="93"/>
      <c r="YP131" s="93"/>
      <c r="YQ131" s="93"/>
      <c r="YR131" s="93"/>
      <c r="YS131" s="93"/>
      <c r="YT131" s="93"/>
      <c r="YU131" s="93"/>
      <c r="YV131" s="93"/>
      <c r="YW131" s="93"/>
      <c r="YX131" s="93"/>
      <c r="YY131" s="93"/>
      <c r="YZ131" s="93"/>
      <c r="ZA131" s="93"/>
      <c r="ZB131" s="93"/>
      <c r="ZC131" s="93"/>
      <c r="ZD131" s="93"/>
      <c r="ZE131" s="93"/>
      <c r="ZF131" s="93"/>
      <c r="ZG131" s="93"/>
      <c r="ZH131" s="93"/>
      <c r="ZI131" s="93"/>
      <c r="ZJ131" s="93"/>
      <c r="ZK131" s="93"/>
      <c r="ZL131" s="93"/>
      <c r="ZM131" s="93"/>
      <c r="ZN131" s="93"/>
      <c r="ZO131" s="93"/>
      <c r="ZP131" s="93"/>
      <c r="ZQ131" s="93"/>
      <c r="ZR131" s="93"/>
      <c r="ZS131" s="93"/>
      <c r="ZT131" s="93"/>
      <c r="ZU131" s="93"/>
      <c r="ZV131" s="93"/>
      <c r="ZW131" s="93"/>
      <c r="ZX131" s="93"/>
      <c r="ZY131" s="93"/>
      <c r="ZZ131" s="93"/>
    </row>
    <row r="132" spans="1:702" ht="15" hidden="1" customHeight="1" x14ac:dyDescent="0.25">
      <c r="A132" s="92">
        <v>75810</v>
      </c>
      <c r="B132" s="92" t="s">
        <v>408</v>
      </c>
      <c r="C132" s="121" t="s">
        <v>354</v>
      </c>
      <c r="D132" s="92">
        <v>7</v>
      </c>
      <c r="E132" s="92">
        <v>3</v>
      </c>
      <c r="F132" s="92" t="s">
        <v>341</v>
      </c>
      <c r="G132" s="92">
        <v>912</v>
      </c>
      <c r="H132" s="92">
        <v>11461</v>
      </c>
      <c r="I132" s="92" t="s">
        <v>409</v>
      </c>
      <c r="J132" s="92">
        <v>322</v>
      </c>
      <c r="K132" s="92" t="s">
        <v>340</v>
      </c>
      <c r="L132" s="93">
        <v>500</v>
      </c>
      <c r="M132" s="93">
        <v>500</v>
      </c>
      <c r="N132" s="93">
        <v>0</v>
      </c>
      <c r="O132" s="93">
        <v>500</v>
      </c>
      <c r="P132" s="93">
        <v>0</v>
      </c>
      <c r="Q132" s="93">
        <v>-500</v>
      </c>
      <c r="R132" s="94">
        <v>0</v>
      </c>
      <c r="S132" s="93">
        <v>0</v>
      </c>
      <c r="T132" s="93">
        <v>0</v>
      </c>
      <c r="U132" s="94">
        <v>0</v>
      </c>
      <c r="V132" s="93">
        <v>0</v>
      </c>
      <c r="W132" s="93">
        <v>0</v>
      </c>
      <c r="X132" s="94">
        <v>0</v>
      </c>
      <c r="Y132" s="93">
        <v>0</v>
      </c>
      <c r="Z132" s="93">
        <v>0</v>
      </c>
      <c r="AA132" s="94">
        <v>0</v>
      </c>
      <c r="AB132" s="93">
        <v>0</v>
      </c>
      <c r="AC132" s="93">
        <v>0</v>
      </c>
      <c r="AD132" s="94">
        <v>0</v>
      </c>
      <c r="AE132" s="93">
        <v>0</v>
      </c>
      <c r="AF132" s="93">
        <v>0</v>
      </c>
      <c r="AG132" s="94">
        <v>0</v>
      </c>
      <c r="AH132" s="93">
        <v>0</v>
      </c>
      <c r="AI132" s="93">
        <v>0</v>
      </c>
      <c r="AJ132" s="94">
        <v>0</v>
      </c>
      <c r="AK132" s="93">
        <v>0</v>
      </c>
      <c r="AL132" s="93">
        <v>0</v>
      </c>
      <c r="AM132" s="94">
        <v>0</v>
      </c>
      <c r="AN132" s="93">
        <v>0</v>
      </c>
      <c r="AO132" s="93">
        <v>0</v>
      </c>
      <c r="AP132" s="94">
        <v>0</v>
      </c>
      <c r="AQ132" s="93">
        <v>0</v>
      </c>
      <c r="AR132" s="93">
        <v>0</v>
      </c>
      <c r="AS132" s="94">
        <v>0</v>
      </c>
      <c r="AT132" s="93">
        <v>0</v>
      </c>
      <c r="AU132" s="93">
        <v>0</v>
      </c>
      <c r="AV132" s="94">
        <v>0</v>
      </c>
      <c r="AW132" s="93">
        <v>0</v>
      </c>
      <c r="AX132" s="93">
        <v>0</v>
      </c>
      <c r="AY132" s="94">
        <v>0</v>
      </c>
      <c r="AZ132" s="93">
        <v>0</v>
      </c>
      <c r="BA132" s="93">
        <v>0</v>
      </c>
      <c r="BB132" s="94">
        <v>0</v>
      </c>
      <c r="BC132" s="93">
        <v>0</v>
      </c>
      <c r="BD132" s="93">
        <v>0</v>
      </c>
      <c r="BE132" s="94">
        <v>0</v>
      </c>
      <c r="BF132" s="93">
        <v>500</v>
      </c>
      <c r="BG132" s="93">
        <v>0</v>
      </c>
      <c r="BH132" s="94">
        <v>0</v>
      </c>
      <c r="BI132" s="93">
        <v>0</v>
      </c>
      <c r="BJ132" s="93">
        <v>0</v>
      </c>
      <c r="BK132" s="94">
        <v>0</v>
      </c>
      <c r="BL132" s="93">
        <v>0</v>
      </c>
      <c r="BM132" s="93">
        <v>0</v>
      </c>
      <c r="BN132" s="94">
        <v>0</v>
      </c>
      <c r="BO132" s="93">
        <v>0</v>
      </c>
      <c r="BP132" s="93">
        <v>0</v>
      </c>
      <c r="BQ132" s="94">
        <v>0</v>
      </c>
      <c r="BR132" s="93">
        <v>0</v>
      </c>
      <c r="BS132" s="93">
        <v>0</v>
      </c>
      <c r="BT132" s="94">
        <v>0</v>
      </c>
      <c r="BU132" s="93">
        <v>0</v>
      </c>
      <c r="BV132" s="93">
        <v>0</v>
      </c>
      <c r="BW132" s="94">
        <v>0</v>
      </c>
      <c r="BX132" s="93">
        <v>0</v>
      </c>
      <c r="BY132" s="93">
        <v>0</v>
      </c>
      <c r="BZ132" s="94">
        <v>0</v>
      </c>
      <c r="CA132" s="93">
        <v>0</v>
      </c>
      <c r="CB132" s="93">
        <v>0</v>
      </c>
      <c r="CC132" s="94">
        <v>0</v>
      </c>
      <c r="CD132" s="93">
        <v>0</v>
      </c>
      <c r="CE132" s="93">
        <v>0</v>
      </c>
      <c r="CF132" s="94">
        <v>0</v>
      </c>
      <c r="CG132" s="93">
        <v>0</v>
      </c>
      <c r="CH132" s="93">
        <v>0</v>
      </c>
      <c r="CI132" s="94">
        <v>0</v>
      </c>
      <c r="CJ132" s="93">
        <v>0</v>
      </c>
      <c r="CK132" s="93">
        <v>0</v>
      </c>
      <c r="CL132" s="94">
        <v>0</v>
      </c>
      <c r="CM132" s="93">
        <v>0</v>
      </c>
      <c r="CN132" s="93">
        <v>0</v>
      </c>
      <c r="CO132" s="94">
        <v>0</v>
      </c>
      <c r="CP132" s="93"/>
      <c r="CQ132" s="93"/>
      <c r="CR132" s="93"/>
      <c r="CS132" s="93"/>
      <c r="CT132" s="93"/>
      <c r="CU132" s="93"/>
      <c r="CV132" s="93"/>
      <c r="CW132" s="93"/>
      <c r="CX132" s="93"/>
      <c r="CY132" s="93"/>
      <c r="CZ132" s="93"/>
      <c r="DA132" s="93"/>
      <c r="DB132" s="93"/>
      <c r="DC132" s="93"/>
      <c r="DD132" s="93"/>
      <c r="DE132" s="93"/>
      <c r="DF132" s="93"/>
      <c r="DG132" s="93"/>
      <c r="DH132" s="93"/>
      <c r="DI132" s="93"/>
      <c r="DJ132" s="93"/>
      <c r="DK132" s="93"/>
      <c r="DL132" s="93"/>
      <c r="DM132" s="93"/>
      <c r="DN132" s="93"/>
      <c r="DO132" s="93"/>
      <c r="DP132" s="93"/>
      <c r="DQ132" s="93"/>
      <c r="DR132" s="93"/>
      <c r="DS132" s="93"/>
      <c r="DT132" s="93"/>
      <c r="DU132" s="93"/>
      <c r="DV132" s="93"/>
      <c r="DW132" s="93"/>
      <c r="DX132" s="93"/>
      <c r="DY132" s="93"/>
      <c r="DZ132" s="93"/>
      <c r="EA132" s="93"/>
      <c r="EB132" s="93"/>
      <c r="EC132" s="93"/>
      <c r="ED132" s="93"/>
      <c r="EE132" s="93"/>
      <c r="EF132" s="93"/>
      <c r="EG132" s="93"/>
      <c r="EH132" s="93"/>
      <c r="EI132" s="93"/>
      <c r="EJ132" s="93"/>
      <c r="EK132" s="93"/>
      <c r="EL132" s="93"/>
      <c r="EM132" s="93"/>
      <c r="EN132" s="93"/>
      <c r="EO132" s="93"/>
      <c r="EP132" s="93"/>
      <c r="EQ132" s="93"/>
      <c r="ER132" s="93"/>
      <c r="ES132" s="93"/>
      <c r="ET132" s="93"/>
      <c r="EU132" s="93"/>
      <c r="EV132" s="93"/>
      <c r="EW132" s="93"/>
      <c r="EX132" s="93"/>
      <c r="EY132" s="93"/>
      <c r="EZ132" s="93"/>
      <c r="FA132" s="93"/>
      <c r="FB132" s="93"/>
      <c r="FC132" s="93"/>
      <c r="FD132" s="93"/>
      <c r="FE132" s="93"/>
      <c r="FF132" s="93"/>
      <c r="FG132" s="93"/>
      <c r="FH132" s="93"/>
      <c r="FI132" s="93"/>
      <c r="FJ132" s="93"/>
      <c r="FK132" s="93"/>
      <c r="FL132" s="93"/>
      <c r="FM132" s="93"/>
      <c r="FN132" s="93"/>
      <c r="FO132" s="93"/>
      <c r="FP132" s="93"/>
      <c r="FQ132" s="93"/>
      <c r="FR132" s="93"/>
      <c r="FS132" s="93"/>
      <c r="FT132" s="93"/>
      <c r="FU132" s="93"/>
      <c r="FV132" s="93"/>
      <c r="FW132" s="93"/>
      <c r="FX132" s="93"/>
      <c r="FY132" s="93"/>
      <c r="FZ132" s="93"/>
      <c r="GA132" s="93"/>
      <c r="GB132" s="93"/>
      <c r="GC132" s="93"/>
      <c r="GD132" s="93"/>
      <c r="GE132" s="93"/>
      <c r="GF132" s="93"/>
      <c r="GG132" s="93"/>
      <c r="GH132" s="93"/>
      <c r="GI132" s="93"/>
      <c r="GJ132" s="93"/>
      <c r="GK132" s="93"/>
      <c r="GL132" s="93"/>
      <c r="GM132" s="93"/>
      <c r="GN132" s="93"/>
      <c r="GO132" s="93"/>
      <c r="GP132" s="93"/>
      <c r="GQ132" s="93"/>
      <c r="GR132" s="93"/>
      <c r="GS132" s="93"/>
      <c r="GT132" s="93"/>
      <c r="GU132" s="93"/>
      <c r="GV132" s="93"/>
      <c r="GW132" s="93"/>
      <c r="GX132" s="93"/>
      <c r="GY132" s="93"/>
      <c r="GZ132" s="93"/>
      <c r="HA132" s="93"/>
      <c r="HB132" s="93"/>
      <c r="HC132" s="93"/>
      <c r="HD132" s="93"/>
      <c r="HE132" s="93"/>
      <c r="HF132" s="93"/>
      <c r="HG132" s="93"/>
      <c r="HH132" s="93"/>
      <c r="HI132" s="93"/>
      <c r="HJ132" s="93"/>
      <c r="HK132" s="93"/>
      <c r="HL132" s="93"/>
      <c r="HM132" s="93"/>
      <c r="HN132" s="93"/>
      <c r="HO132" s="93"/>
      <c r="HP132" s="93"/>
      <c r="HQ132" s="93"/>
      <c r="HR132" s="93"/>
      <c r="HS132" s="93"/>
      <c r="HT132" s="93"/>
      <c r="HU132" s="93"/>
      <c r="HV132" s="93"/>
      <c r="HW132" s="93"/>
      <c r="HX132" s="93"/>
      <c r="HY132" s="93"/>
      <c r="HZ132" s="93"/>
      <c r="IA132" s="93"/>
      <c r="IB132" s="93"/>
      <c r="IC132" s="93"/>
      <c r="ID132" s="93"/>
      <c r="IE132" s="93"/>
      <c r="IF132" s="93"/>
      <c r="IG132" s="93"/>
      <c r="IH132" s="93"/>
      <c r="II132" s="93"/>
      <c r="IJ132" s="93"/>
      <c r="IK132" s="93"/>
      <c r="IL132" s="93"/>
      <c r="IM132" s="93"/>
      <c r="IN132" s="93"/>
      <c r="IO132" s="93"/>
      <c r="IP132" s="93"/>
      <c r="IQ132" s="93"/>
      <c r="IR132" s="93"/>
      <c r="IS132" s="93"/>
      <c r="IT132" s="93"/>
      <c r="IU132" s="93"/>
      <c r="IV132" s="93"/>
      <c r="IW132" s="93"/>
      <c r="IX132" s="93"/>
      <c r="IY132" s="93"/>
      <c r="IZ132" s="93"/>
      <c r="JA132" s="93"/>
      <c r="JB132" s="93"/>
      <c r="JC132" s="93"/>
      <c r="JD132" s="93"/>
      <c r="JE132" s="93"/>
      <c r="JF132" s="93"/>
      <c r="JG132" s="93"/>
      <c r="JH132" s="93"/>
      <c r="JI132" s="93"/>
      <c r="JJ132" s="93"/>
      <c r="JK132" s="93"/>
      <c r="JL132" s="93"/>
      <c r="JM132" s="93"/>
      <c r="JN132" s="93"/>
      <c r="JO132" s="93"/>
      <c r="JP132" s="93"/>
      <c r="JQ132" s="93"/>
      <c r="JR132" s="93"/>
      <c r="JS132" s="93"/>
      <c r="JT132" s="93"/>
      <c r="JU132" s="93"/>
      <c r="JV132" s="93"/>
      <c r="JW132" s="93"/>
      <c r="JX132" s="93"/>
      <c r="JY132" s="93"/>
      <c r="JZ132" s="93"/>
      <c r="KA132" s="93"/>
      <c r="KB132" s="93"/>
      <c r="KC132" s="93"/>
      <c r="KD132" s="93"/>
      <c r="KE132" s="93"/>
      <c r="KF132" s="93"/>
      <c r="KG132" s="93"/>
      <c r="KH132" s="93"/>
      <c r="KI132" s="93"/>
      <c r="KJ132" s="93"/>
      <c r="KK132" s="93"/>
      <c r="KL132" s="93"/>
      <c r="KM132" s="93"/>
      <c r="KN132" s="93"/>
      <c r="KO132" s="93"/>
      <c r="KP132" s="93"/>
      <c r="KQ132" s="93"/>
      <c r="KR132" s="93"/>
      <c r="KS132" s="93"/>
      <c r="KT132" s="93"/>
      <c r="KU132" s="93"/>
      <c r="KV132" s="93"/>
      <c r="KW132" s="93"/>
      <c r="KX132" s="93"/>
      <c r="KY132" s="93"/>
      <c r="KZ132" s="93"/>
      <c r="LA132" s="93"/>
      <c r="LB132" s="93"/>
      <c r="LC132" s="93"/>
      <c r="LD132" s="93"/>
      <c r="LE132" s="93"/>
      <c r="LF132" s="93"/>
      <c r="LG132" s="93"/>
      <c r="LH132" s="93"/>
      <c r="LI132" s="93"/>
      <c r="LJ132" s="93"/>
      <c r="LK132" s="93"/>
      <c r="LL132" s="93"/>
      <c r="LM132" s="93"/>
      <c r="LN132" s="93"/>
      <c r="LO132" s="93"/>
      <c r="LP132" s="93"/>
      <c r="LQ132" s="93"/>
      <c r="LR132" s="93"/>
      <c r="LS132" s="93"/>
      <c r="LT132" s="93"/>
      <c r="LU132" s="93"/>
      <c r="LV132" s="93"/>
      <c r="LW132" s="93"/>
      <c r="LX132" s="93"/>
      <c r="LY132" s="93"/>
      <c r="LZ132" s="93"/>
      <c r="MA132" s="93"/>
      <c r="MB132" s="93"/>
      <c r="MC132" s="93"/>
      <c r="MD132" s="93"/>
      <c r="ME132" s="93"/>
      <c r="MF132" s="93"/>
      <c r="MG132" s="93"/>
      <c r="MH132" s="93"/>
      <c r="MI132" s="93"/>
      <c r="MJ132" s="93"/>
      <c r="MK132" s="93"/>
      <c r="ML132" s="93"/>
      <c r="MM132" s="93"/>
      <c r="MN132" s="93"/>
      <c r="MO132" s="93"/>
      <c r="MP132" s="93"/>
      <c r="MQ132" s="93"/>
      <c r="MR132" s="93"/>
      <c r="MS132" s="93"/>
      <c r="MT132" s="93"/>
      <c r="MU132" s="93"/>
      <c r="MV132" s="93"/>
      <c r="MW132" s="93"/>
      <c r="MX132" s="93"/>
      <c r="MY132" s="93"/>
      <c r="MZ132" s="93"/>
      <c r="NA132" s="93"/>
      <c r="NB132" s="93"/>
      <c r="NC132" s="93"/>
      <c r="ND132" s="93"/>
      <c r="NE132" s="93"/>
      <c r="NF132" s="93"/>
      <c r="NG132" s="93"/>
      <c r="NH132" s="93"/>
      <c r="NI132" s="93"/>
      <c r="NJ132" s="93"/>
      <c r="NK132" s="93"/>
      <c r="NL132" s="93"/>
      <c r="NM132" s="93"/>
      <c r="NN132" s="93"/>
      <c r="NO132" s="93"/>
      <c r="NP132" s="93"/>
      <c r="NQ132" s="93"/>
      <c r="NR132" s="93"/>
      <c r="NS132" s="93"/>
      <c r="NT132" s="93"/>
      <c r="NU132" s="93"/>
      <c r="NV132" s="93"/>
      <c r="NW132" s="93"/>
      <c r="NX132" s="93"/>
      <c r="NY132" s="93"/>
      <c r="NZ132" s="93"/>
      <c r="OA132" s="93"/>
      <c r="OB132" s="93"/>
      <c r="OC132" s="93"/>
      <c r="OD132" s="93"/>
      <c r="OE132" s="93"/>
      <c r="OF132" s="93"/>
      <c r="OG132" s="93"/>
      <c r="OH132" s="93"/>
      <c r="OI132" s="93"/>
      <c r="OJ132" s="93"/>
      <c r="OK132" s="93"/>
      <c r="OL132" s="93"/>
      <c r="OM132" s="93"/>
      <c r="ON132" s="93"/>
      <c r="OO132" s="93"/>
      <c r="OP132" s="93"/>
      <c r="OQ132" s="93"/>
      <c r="OR132" s="93"/>
      <c r="OS132" s="93"/>
      <c r="OT132" s="93"/>
      <c r="OU132" s="93"/>
      <c r="OV132" s="93"/>
      <c r="OW132" s="93"/>
      <c r="OX132" s="93"/>
      <c r="OY132" s="93"/>
      <c r="OZ132" s="93"/>
      <c r="PA132" s="93"/>
      <c r="PB132" s="93"/>
      <c r="PC132" s="93"/>
      <c r="PD132" s="93"/>
      <c r="PE132" s="93"/>
      <c r="PF132" s="93"/>
      <c r="PG132" s="93"/>
      <c r="PH132" s="93"/>
      <c r="PI132" s="93"/>
      <c r="PJ132" s="93"/>
      <c r="PK132" s="93"/>
      <c r="PL132" s="93"/>
      <c r="PM132" s="93"/>
      <c r="PN132" s="93"/>
      <c r="PO132" s="93"/>
      <c r="PP132" s="93"/>
      <c r="PQ132" s="93"/>
      <c r="PR132" s="93"/>
      <c r="PS132" s="93"/>
      <c r="PT132" s="93"/>
      <c r="PU132" s="93"/>
      <c r="PV132" s="93"/>
      <c r="PW132" s="93"/>
      <c r="PX132" s="93"/>
      <c r="PY132" s="93"/>
      <c r="PZ132" s="93"/>
      <c r="QA132" s="93"/>
      <c r="QB132" s="93"/>
      <c r="QC132" s="93"/>
      <c r="QD132" s="93"/>
      <c r="QE132" s="93"/>
      <c r="QF132" s="93"/>
      <c r="QG132" s="93"/>
      <c r="QH132" s="93"/>
      <c r="QI132" s="93"/>
      <c r="QJ132" s="93"/>
      <c r="QK132" s="93"/>
      <c r="QL132" s="93"/>
      <c r="QM132" s="93"/>
      <c r="QN132" s="93"/>
      <c r="QO132" s="93"/>
      <c r="QP132" s="93"/>
      <c r="QQ132" s="93"/>
      <c r="QR132" s="93"/>
      <c r="QS132" s="93"/>
      <c r="QT132" s="93"/>
      <c r="QU132" s="93"/>
      <c r="QV132" s="93"/>
      <c r="QW132" s="93"/>
      <c r="QX132" s="93"/>
      <c r="QY132" s="93"/>
      <c r="QZ132" s="93"/>
      <c r="RA132" s="93"/>
      <c r="RB132" s="93"/>
      <c r="RC132" s="93"/>
      <c r="RD132" s="93"/>
      <c r="RE132" s="93"/>
      <c r="RF132" s="93"/>
      <c r="RG132" s="93"/>
      <c r="RH132" s="93"/>
      <c r="RI132" s="93"/>
      <c r="RJ132" s="93"/>
      <c r="RK132" s="93"/>
      <c r="RL132" s="93"/>
      <c r="RM132" s="93"/>
      <c r="RN132" s="93"/>
      <c r="RO132" s="93"/>
      <c r="RP132" s="93"/>
      <c r="RQ132" s="93"/>
      <c r="RR132" s="93"/>
      <c r="RS132" s="93"/>
      <c r="RT132" s="93"/>
      <c r="RU132" s="93"/>
      <c r="RV132" s="93"/>
      <c r="RW132" s="93"/>
      <c r="RX132" s="93"/>
      <c r="RY132" s="93"/>
      <c r="RZ132" s="93"/>
      <c r="SA132" s="93"/>
      <c r="SB132" s="93"/>
      <c r="SC132" s="93"/>
      <c r="SD132" s="93"/>
      <c r="SE132" s="93"/>
      <c r="SF132" s="93"/>
      <c r="SG132" s="93"/>
      <c r="SH132" s="93"/>
      <c r="SI132" s="93"/>
      <c r="SJ132" s="93"/>
      <c r="SK132" s="93"/>
      <c r="SL132" s="93"/>
      <c r="SM132" s="93"/>
      <c r="SN132" s="93"/>
      <c r="SO132" s="93"/>
      <c r="SP132" s="93"/>
      <c r="SQ132" s="93"/>
      <c r="SR132" s="93"/>
      <c r="SS132" s="93"/>
      <c r="ST132" s="93"/>
      <c r="SU132" s="93"/>
      <c r="SV132" s="93"/>
      <c r="SW132" s="93"/>
      <c r="SX132" s="93"/>
      <c r="SY132" s="93"/>
      <c r="SZ132" s="93"/>
      <c r="TA132" s="93"/>
      <c r="TB132" s="93"/>
      <c r="TC132" s="93"/>
      <c r="TD132" s="93"/>
      <c r="TE132" s="93"/>
      <c r="TF132" s="93"/>
      <c r="TG132" s="93"/>
      <c r="TH132" s="93"/>
      <c r="TI132" s="93"/>
      <c r="TJ132" s="93"/>
      <c r="TK132" s="93"/>
      <c r="TL132" s="93"/>
      <c r="TM132" s="93"/>
      <c r="TN132" s="93"/>
      <c r="TO132" s="93"/>
      <c r="TP132" s="93"/>
      <c r="TQ132" s="93"/>
      <c r="TR132" s="93"/>
      <c r="TS132" s="93"/>
      <c r="TT132" s="93"/>
      <c r="TU132" s="93"/>
      <c r="TV132" s="93"/>
      <c r="TW132" s="93"/>
      <c r="TX132" s="93"/>
      <c r="TY132" s="93"/>
      <c r="TZ132" s="93"/>
      <c r="UA132" s="93"/>
      <c r="UB132" s="93"/>
      <c r="UC132" s="93"/>
      <c r="UD132" s="93"/>
      <c r="UE132" s="93"/>
      <c r="UF132" s="93"/>
      <c r="UG132" s="93"/>
      <c r="UH132" s="93"/>
      <c r="UI132" s="93"/>
      <c r="UJ132" s="93"/>
      <c r="UK132" s="93"/>
      <c r="UL132" s="93"/>
      <c r="UM132" s="93"/>
      <c r="UN132" s="93"/>
      <c r="UO132" s="93"/>
      <c r="UP132" s="93"/>
      <c r="UQ132" s="93"/>
      <c r="UR132" s="93"/>
      <c r="US132" s="93"/>
      <c r="UT132" s="93"/>
      <c r="UU132" s="93"/>
      <c r="UV132" s="93"/>
      <c r="UW132" s="93"/>
      <c r="UX132" s="93"/>
      <c r="UY132" s="93"/>
      <c r="UZ132" s="93"/>
      <c r="VA132" s="93"/>
      <c r="VB132" s="93"/>
      <c r="VC132" s="93"/>
      <c r="VD132" s="93"/>
      <c r="VE132" s="93"/>
      <c r="VF132" s="93"/>
      <c r="VG132" s="93"/>
      <c r="VH132" s="93"/>
      <c r="VI132" s="93"/>
      <c r="VJ132" s="93"/>
      <c r="VK132" s="93"/>
      <c r="VL132" s="93"/>
      <c r="VM132" s="93"/>
      <c r="VN132" s="93"/>
      <c r="VO132" s="93"/>
      <c r="VP132" s="93"/>
      <c r="VQ132" s="93"/>
      <c r="VR132" s="93"/>
      <c r="VS132" s="93"/>
      <c r="VT132" s="93"/>
      <c r="VU132" s="93"/>
      <c r="VV132" s="93"/>
      <c r="VW132" s="93"/>
      <c r="VX132" s="93"/>
      <c r="VY132" s="93"/>
      <c r="VZ132" s="93"/>
      <c r="WA132" s="93"/>
      <c r="WB132" s="93"/>
      <c r="WC132" s="93"/>
      <c r="WD132" s="93"/>
      <c r="WE132" s="93"/>
      <c r="WF132" s="93"/>
      <c r="WG132" s="93"/>
      <c r="WH132" s="93"/>
      <c r="WI132" s="93"/>
      <c r="WJ132" s="93"/>
      <c r="WK132" s="93"/>
      <c r="WL132" s="93"/>
      <c r="WM132" s="93"/>
      <c r="WN132" s="93"/>
      <c r="WO132" s="93"/>
      <c r="WP132" s="93"/>
      <c r="WQ132" s="93"/>
      <c r="WR132" s="93"/>
      <c r="WS132" s="93"/>
      <c r="WT132" s="93"/>
      <c r="WU132" s="93"/>
      <c r="WV132" s="93"/>
      <c r="WW132" s="93"/>
      <c r="WX132" s="93"/>
      <c r="WY132" s="93"/>
      <c r="WZ132" s="93"/>
      <c r="XA132" s="93"/>
      <c r="XB132" s="93"/>
      <c r="XC132" s="93"/>
      <c r="XD132" s="93"/>
      <c r="XE132" s="93"/>
      <c r="XF132" s="93"/>
      <c r="XG132" s="93"/>
      <c r="XH132" s="93"/>
      <c r="XI132" s="93"/>
      <c r="XJ132" s="93"/>
      <c r="XK132" s="93"/>
      <c r="XL132" s="93"/>
      <c r="XM132" s="93"/>
      <c r="XN132" s="93"/>
      <c r="XO132" s="93"/>
      <c r="XP132" s="93"/>
      <c r="XQ132" s="93"/>
      <c r="XR132" s="93"/>
      <c r="XS132" s="93"/>
      <c r="XT132" s="93"/>
      <c r="XU132" s="93"/>
      <c r="XV132" s="93"/>
      <c r="XW132" s="93"/>
      <c r="XX132" s="93"/>
      <c r="XY132" s="93"/>
      <c r="XZ132" s="93"/>
      <c r="YA132" s="93"/>
      <c r="YB132" s="93"/>
      <c r="YC132" s="93"/>
      <c r="YD132" s="93"/>
      <c r="YE132" s="93"/>
      <c r="YF132" s="93"/>
      <c r="YG132" s="93"/>
      <c r="YH132" s="93"/>
      <c r="YI132" s="93"/>
      <c r="YJ132" s="93"/>
      <c r="YK132" s="93"/>
      <c r="YL132" s="93"/>
      <c r="YM132" s="93"/>
      <c r="YN132" s="93"/>
      <c r="YO132" s="93"/>
      <c r="YP132" s="93"/>
      <c r="YQ132" s="93"/>
      <c r="YR132" s="93"/>
      <c r="YS132" s="93"/>
      <c r="YT132" s="93"/>
      <c r="YU132" s="93"/>
      <c r="YV132" s="93"/>
      <c r="YW132" s="93"/>
      <c r="YX132" s="93"/>
      <c r="YY132" s="93"/>
      <c r="YZ132" s="93"/>
      <c r="ZA132" s="93"/>
      <c r="ZB132" s="93"/>
      <c r="ZC132" s="93"/>
      <c r="ZD132" s="93"/>
      <c r="ZE132" s="93"/>
      <c r="ZF132" s="93"/>
      <c r="ZG132" s="93"/>
      <c r="ZH132" s="93"/>
      <c r="ZI132" s="93"/>
      <c r="ZJ132" s="93"/>
      <c r="ZK132" s="93"/>
      <c r="ZL132" s="93"/>
      <c r="ZM132" s="93"/>
      <c r="ZN132" s="93"/>
      <c r="ZO132" s="93"/>
      <c r="ZP132" s="93"/>
      <c r="ZQ132" s="93"/>
      <c r="ZR132" s="93"/>
      <c r="ZS132" s="93"/>
      <c r="ZT132" s="93"/>
      <c r="ZU132" s="93"/>
      <c r="ZV132" s="93"/>
      <c r="ZW132" s="93"/>
      <c r="ZX132" s="93"/>
      <c r="ZY132" s="93"/>
      <c r="ZZ132" s="93"/>
    </row>
    <row r="133" spans="1:702" ht="15.95" hidden="1" customHeight="1" x14ac:dyDescent="0.25">
      <c r="A133" s="92">
        <v>75820</v>
      </c>
      <c r="B133" s="92" t="s">
        <v>408</v>
      </c>
      <c r="C133" s="121" t="s">
        <v>354</v>
      </c>
      <c r="D133" s="92">
        <v>7</v>
      </c>
      <c r="E133" s="92">
        <v>3</v>
      </c>
      <c r="F133" s="92" t="s">
        <v>341</v>
      </c>
      <c r="G133" s="92">
        <v>912</v>
      </c>
      <c r="H133" s="92">
        <v>11461</v>
      </c>
      <c r="I133" s="92" t="s">
        <v>409</v>
      </c>
      <c r="J133" s="92">
        <v>323</v>
      </c>
      <c r="K133" s="92" t="s">
        <v>351</v>
      </c>
      <c r="L133" s="93">
        <v>2000</v>
      </c>
      <c r="M133" s="93">
        <v>2000</v>
      </c>
      <c r="N133" s="93">
        <v>0</v>
      </c>
      <c r="O133" s="93">
        <v>2000</v>
      </c>
      <c r="P133" s="93">
        <v>0</v>
      </c>
      <c r="Q133" s="93">
        <v>-2000</v>
      </c>
      <c r="R133" s="94">
        <v>0</v>
      </c>
      <c r="S133" s="93">
        <v>0</v>
      </c>
      <c r="T133" s="93">
        <v>0</v>
      </c>
      <c r="U133" s="94">
        <v>0</v>
      </c>
      <c r="V133" s="93">
        <v>0</v>
      </c>
      <c r="W133" s="93">
        <v>0</v>
      </c>
      <c r="X133" s="94">
        <v>0</v>
      </c>
      <c r="Y133" s="93">
        <v>0</v>
      </c>
      <c r="Z133" s="93">
        <v>0</v>
      </c>
      <c r="AA133" s="94">
        <v>0</v>
      </c>
      <c r="AB133" s="93">
        <v>0</v>
      </c>
      <c r="AC133" s="93">
        <v>0</v>
      </c>
      <c r="AD133" s="94">
        <v>0</v>
      </c>
      <c r="AE133" s="93">
        <v>0</v>
      </c>
      <c r="AF133" s="93">
        <v>0</v>
      </c>
      <c r="AG133" s="94">
        <v>0</v>
      </c>
      <c r="AH133" s="93">
        <v>0</v>
      </c>
      <c r="AI133" s="93">
        <v>0</v>
      </c>
      <c r="AJ133" s="94">
        <v>0</v>
      </c>
      <c r="AK133" s="93">
        <v>0</v>
      </c>
      <c r="AL133" s="93">
        <v>0</v>
      </c>
      <c r="AM133" s="94">
        <v>0</v>
      </c>
      <c r="AN133" s="93">
        <v>0</v>
      </c>
      <c r="AO133" s="93">
        <v>0</v>
      </c>
      <c r="AP133" s="94">
        <v>0</v>
      </c>
      <c r="AQ133" s="93">
        <v>0</v>
      </c>
      <c r="AR133" s="93">
        <v>0</v>
      </c>
      <c r="AS133" s="94">
        <v>0</v>
      </c>
      <c r="AT133" s="93">
        <v>0</v>
      </c>
      <c r="AU133" s="93">
        <v>0</v>
      </c>
      <c r="AV133" s="94">
        <v>0</v>
      </c>
      <c r="AW133" s="93">
        <v>0</v>
      </c>
      <c r="AX133" s="93">
        <v>0</v>
      </c>
      <c r="AY133" s="94">
        <v>0</v>
      </c>
      <c r="AZ133" s="93">
        <v>0</v>
      </c>
      <c r="BA133" s="93">
        <v>0</v>
      </c>
      <c r="BB133" s="94">
        <v>0</v>
      </c>
      <c r="BC133" s="93">
        <v>0</v>
      </c>
      <c r="BD133" s="93">
        <v>0</v>
      </c>
      <c r="BE133" s="94">
        <v>0</v>
      </c>
      <c r="BF133" s="93">
        <v>2000</v>
      </c>
      <c r="BG133" s="93">
        <v>0</v>
      </c>
      <c r="BH133" s="94">
        <v>0</v>
      </c>
      <c r="BI133" s="93">
        <v>0</v>
      </c>
      <c r="BJ133" s="93">
        <v>0</v>
      </c>
      <c r="BK133" s="94">
        <v>0</v>
      </c>
      <c r="BL133" s="93">
        <v>0</v>
      </c>
      <c r="BM133" s="93">
        <v>0</v>
      </c>
      <c r="BN133" s="94">
        <v>0</v>
      </c>
      <c r="BO133" s="93">
        <v>0</v>
      </c>
      <c r="BP133" s="93">
        <v>0</v>
      </c>
      <c r="BQ133" s="94">
        <v>0</v>
      </c>
      <c r="BR133" s="93">
        <v>0</v>
      </c>
      <c r="BS133" s="93">
        <v>0</v>
      </c>
      <c r="BT133" s="94">
        <v>0</v>
      </c>
      <c r="BU133" s="93">
        <v>0</v>
      </c>
      <c r="BV133" s="93">
        <v>0</v>
      </c>
      <c r="BW133" s="94">
        <v>0</v>
      </c>
      <c r="BX133" s="93">
        <v>0</v>
      </c>
      <c r="BY133" s="93">
        <v>0</v>
      </c>
      <c r="BZ133" s="94">
        <v>0</v>
      </c>
      <c r="CA133" s="93">
        <v>0</v>
      </c>
      <c r="CB133" s="93">
        <v>0</v>
      </c>
      <c r="CC133" s="94">
        <v>0</v>
      </c>
      <c r="CD133" s="93">
        <v>0</v>
      </c>
      <c r="CE133" s="93">
        <v>0</v>
      </c>
      <c r="CF133" s="94">
        <v>0</v>
      </c>
      <c r="CG133" s="93">
        <v>0</v>
      </c>
      <c r="CH133" s="93">
        <v>0</v>
      </c>
      <c r="CI133" s="94">
        <v>0</v>
      </c>
      <c r="CJ133" s="93">
        <v>0</v>
      </c>
      <c r="CK133" s="93">
        <v>0</v>
      </c>
      <c r="CL133" s="94">
        <v>0</v>
      </c>
      <c r="CM133" s="93">
        <v>0</v>
      </c>
      <c r="CN133" s="93">
        <v>0</v>
      </c>
      <c r="CO133" s="94">
        <v>0</v>
      </c>
      <c r="CP133" s="93"/>
      <c r="CQ133" s="93"/>
      <c r="CR133" s="93"/>
      <c r="CS133" s="93"/>
      <c r="CT133" s="93"/>
      <c r="CU133" s="93"/>
      <c r="CV133" s="93"/>
      <c r="CW133" s="93"/>
      <c r="CX133" s="93"/>
      <c r="CY133" s="93"/>
      <c r="CZ133" s="93"/>
      <c r="DA133" s="93"/>
      <c r="DB133" s="93"/>
      <c r="DC133" s="93"/>
      <c r="DD133" s="93"/>
      <c r="DE133" s="93"/>
      <c r="DF133" s="93"/>
      <c r="DG133" s="93"/>
      <c r="DH133" s="93"/>
      <c r="DI133" s="93"/>
      <c r="DJ133" s="93"/>
      <c r="DK133" s="93"/>
      <c r="DL133" s="93"/>
      <c r="DM133" s="93"/>
      <c r="DN133" s="93"/>
      <c r="DO133" s="93"/>
      <c r="DP133" s="93"/>
      <c r="DQ133" s="93"/>
      <c r="DR133" s="93"/>
      <c r="DS133" s="93"/>
      <c r="DT133" s="93"/>
      <c r="DU133" s="93"/>
      <c r="DV133" s="93"/>
      <c r="DW133" s="93"/>
      <c r="DX133" s="93"/>
      <c r="DY133" s="93"/>
      <c r="DZ133" s="93"/>
      <c r="EA133" s="93"/>
      <c r="EB133" s="93"/>
      <c r="EC133" s="93"/>
      <c r="ED133" s="93"/>
      <c r="EE133" s="93"/>
      <c r="EF133" s="93"/>
      <c r="EG133" s="93"/>
      <c r="EH133" s="93"/>
      <c r="EI133" s="93"/>
      <c r="EJ133" s="93"/>
      <c r="EK133" s="93"/>
      <c r="EL133" s="93"/>
      <c r="EM133" s="93"/>
      <c r="EN133" s="93"/>
      <c r="EO133" s="93"/>
      <c r="EP133" s="93"/>
      <c r="EQ133" s="93"/>
      <c r="ER133" s="93"/>
      <c r="ES133" s="93"/>
      <c r="ET133" s="93"/>
      <c r="EU133" s="93"/>
      <c r="EV133" s="93"/>
      <c r="EW133" s="93"/>
      <c r="EX133" s="93"/>
      <c r="EY133" s="93"/>
      <c r="EZ133" s="93"/>
      <c r="FA133" s="93"/>
      <c r="FB133" s="93"/>
      <c r="FC133" s="93"/>
      <c r="FD133" s="93"/>
      <c r="FE133" s="93"/>
      <c r="FF133" s="93"/>
      <c r="FG133" s="93"/>
      <c r="FH133" s="93"/>
      <c r="FI133" s="93"/>
      <c r="FJ133" s="93"/>
      <c r="FK133" s="93"/>
      <c r="FL133" s="93"/>
      <c r="FM133" s="93"/>
      <c r="FN133" s="93"/>
      <c r="FO133" s="93"/>
      <c r="FP133" s="93"/>
      <c r="FQ133" s="93"/>
      <c r="FR133" s="93"/>
      <c r="FS133" s="93"/>
      <c r="FT133" s="93"/>
      <c r="FU133" s="93"/>
      <c r="FV133" s="93"/>
      <c r="FW133" s="93"/>
      <c r="FX133" s="93"/>
      <c r="FY133" s="93"/>
      <c r="FZ133" s="93"/>
      <c r="GA133" s="93"/>
      <c r="GB133" s="93"/>
      <c r="GC133" s="93"/>
      <c r="GD133" s="93"/>
      <c r="GE133" s="93"/>
      <c r="GF133" s="93"/>
      <c r="GG133" s="93"/>
      <c r="GH133" s="93"/>
      <c r="GI133" s="93"/>
      <c r="GJ133" s="93"/>
      <c r="GK133" s="93"/>
      <c r="GL133" s="93"/>
      <c r="GM133" s="93"/>
      <c r="GN133" s="93"/>
      <c r="GO133" s="93"/>
      <c r="GP133" s="93"/>
      <c r="GQ133" s="93"/>
      <c r="GR133" s="93"/>
      <c r="GS133" s="93"/>
      <c r="GT133" s="93"/>
      <c r="GU133" s="93"/>
      <c r="GV133" s="93"/>
      <c r="GW133" s="93"/>
      <c r="GX133" s="93"/>
      <c r="GY133" s="93"/>
      <c r="GZ133" s="93"/>
      <c r="HA133" s="93"/>
      <c r="HB133" s="93"/>
      <c r="HC133" s="93"/>
      <c r="HD133" s="93"/>
      <c r="HE133" s="93"/>
      <c r="HF133" s="93"/>
      <c r="HG133" s="93"/>
      <c r="HH133" s="93"/>
      <c r="HI133" s="93"/>
      <c r="HJ133" s="93"/>
      <c r="HK133" s="93"/>
      <c r="HL133" s="93"/>
      <c r="HM133" s="93"/>
      <c r="HN133" s="93"/>
      <c r="HO133" s="93"/>
      <c r="HP133" s="93"/>
      <c r="HQ133" s="93"/>
      <c r="HR133" s="93"/>
      <c r="HS133" s="93"/>
      <c r="HT133" s="93"/>
      <c r="HU133" s="93"/>
      <c r="HV133" s="93"/>
      <c r="HW133" s="93"/>
      <c r="HX133" s="93"/>
      <c r="HY133" s="93"/>
      <c r="HZ133" s="93"/>
      <c r="IA133" s="93"/>
      <c r="IB133" s="93"/>
      <c r="IC133" s="93"/>
      <c r="ID133" s="93"/>
      <c r="IE133" s="93"/>
      <c r="IF133" s="93"/>
      <c r="IG133" s="93"/>
      <c r="IH133" s="93"/>
      <c r="II133" s="93"/>
      <c r="IJ133" s="93"/>
      <c r="IK133" s="93"/>
      <c r="IL133" s="93"/>
      <c r="IM133" s="93"/>
      <c r="IN133" s="93"/>
      <c r="IO133" s="93"/>
      <c r="IP133" s="93"/>
      <c r="IQ133" s="93"/>
      <c r="IR133" s="93"/>
      <c r="IS133" s="93"/>
      <c r="IT133" s="93"/>
      <c r="IU133" s="93"/>
      <c r="IV133" s="93"/>
      <c r="IW133" s="93"/>
      <c r="IX133" s="93"/>
      <c r="IY133" s="93"/>
      <c r="IZ133" s="93"/>
      <c r="JA133" s="93"/>
      <c r="JB133" s="93"/>
      <c r="JC133" s="93"/>
      <c r="JD133" s="93"/>
      <c r="JE133" s="93"/>
      <c r="JF133" s="93"/>
      <c r="JG133" s="93"/>
      <c r="JH133" s="93"/>
      <c r="JI133" s="93"/>
      <c r="JJ133" s="93"/>
      <c r="JK133" s="93"/>
      <c r="JL133" s="93"/>
      <c r="JM133" s="93"/>
      <c r="JN133" s="93"/>
      <c r="JO133" s="93"/>
      <c r="JP133" s="93"/>
      <c r="JQ133" s="93"/>
      <c r="JR133" s="93"/>
      <c r="JS133" s="93"/>
      <c r="JT133" s="93"/>
      <c r="JU133" s="93"/>
      <c r="JV133" s="93"/>
      <c r="JW133" s="93"/>
      <c r="JX133" s="93"/>
      <c r="JY133" s="93"/>
      <c r="JZ133" s="93"/>
      <c r="KA133" s="93"/>
      <c r="KB133" s="93"/>
      <c r="KC133" s="93"/>
      <c r="KD133" s="93"/>
      <c r="KE133" s="93"/>
      <c r="KF133" s="93"/>
      <c r="KG133" s="93"/>
      <c r="KH133" s="93"/>
      <c r="KI133" s="93"/>
      <c r="KJ133" s="93"/>
      <c r="KK133" s="93"/>
      <c r="KL133" s="93"/>
      <c r="KM133" s="93"/>
      <c r="KN133" s="93"/>
      <c r="KO133" s="93"/>
      <c r="KP133" s="93"/>
      <c r="KQ133" s="93"/>
      <c r="KR133" s="93"/>
      <c r="KS133" s="93"/>
      <c r="KT133" s="93"/>
      <c r="KU133" s="93"/>
      <c r="KV133" s="93"/>
      <c r="KW133" s="93"/>
      <c r="KX133" s="93"/>
      <c r="KY133" s="93"/>
      <c r="KZ133" s="93"/>
      <c r="LA133" s="93"/>
      <c r="LB133" s="93"/>
      <c r="LC133" s="93"/>
      <c r="LD133" s="93"/>
      <c r="LE133" s="93"/>
      <c r="LF133" s="93"/>
      <c r="LG133" s="93"/>
      <c r="LH133" s="93"/>
      <c r="LI133" s="93"/>
      <c r="LJ133" s="93"/>
      <c r="LK133" s="93"/>
      <c r="LL133" s="93"/>
      <c r="LM133" s="93"/>
      <c r="LN133" s="93"/>
      <c r="LO133" s="93"/>
      <c r="LP133" s="93"/>
      <c r="LQ133" s="93"/>
      <c r="LR133" s="93"/>
      <c r="LS133" s="93"/>
      <c r="LT133" s="93"/>
      <c r="LU133" s="93"/>
      <c r="LV133" s="93"/>
      <c r="LW133" s="93"/>
      <c r="LX133" s="93"/>
      <c r="LY133" s="93"/>
      <c r="LZ133" s="93"/>
      <c r="MA133" s="93"/>
      <c r="MB133" s="93"/>
      <c r="MC133" s="93"/>
      <c r="MD133" s="93"/>
      <c r="ME133" s="93"/>
      <c r="MF133" s="93"/>
      <c r="MG133" s="93"/>
      <c r="MH133" s="93"/>
      <c r="MI133" s="93"/>
      <c r="MJ133" s="93"/>
      <c r="MK133" s="93"/>
      <c r="ML133" s="93"/>
      <c r="MM133" s="93"/>
      <c r="MN133" s="93"/>
      <c r="MO133" s="93"/>
      <c r="MP133" s="93"/>
      <c r="MQ133" s="93"/>
      <c r="MR133" s="93"/>
      <c r="MS133" s="93"/>
      <c r="MT133" s="93"/>
      <c r="MU133" s="93"/>
      <c r="MV133" s="93"/>
      <c r="MW133" s="93"/>
      <c r="MX133" s="93"/>
      <c r="MY133" s="93"/>
      <c r="MZ133" s="93"/>
      <c r="NA133" s="93"/>
      <c r="NB133" s="93"/>
      <c r="NC133" s="93"/>
      <c r="ND133" s="93"/>
      <c r="NE133" s="93"/>
      <c r="NF133" s="93"/>
      <c r="NG133" s="93"/>
      <c r="NH133" s="93"/>
      <c r="NI133" s="93"/>
      <c r="NJ133" s="93"/>
      <c r="NK133" s="93"/>
      <c r="NL133" s="93"/>
      <c r="NM133" s="93"/>
      <c r="NN133" s="93"/>
      <c r="NO133" s="93"/>
      <c r="NP133" s="93"/>
      <c r="NQ133" s="93"/>
      <c r="NR133" s="93"/>
      <c r="NS133" s="93"/>
      <c r="NT133" s="93"/>
      <c r="NU133" s="93"/>
      <c r="NV133" s="93"/>
      <c r="NW133" s="93"/>
      <c r="NX133" s="93"/>
      <c r="NY133" s="93"/>
      <c r="NZ133" s="93"/>
      <c r="OA133" s="93"/>
      <c r="OB133" s="93"/>
      <c r="OC133" s="93"/>
      <c r="OD133" s="93"/>
      <c r="OE133" s="93"/>
      <c r="OF133" s="93"/>
      <c r="OG133" s="93"/>
      <c r="OH133" s="93"/>
      <c r="OI133" s="93"/>
      <c r="OJ133" s="93"/>
      <c r="OK133" s="93"/>
      <c r="OL133" s="93"/>
      <c r="OM133" s="93"/>
      <c r="ON133" s="93"/>
      <c r="OO133" s="93"/>
      <c r="OP133" s="93"/>
      <c r="OQ133" s="93"/>
      <c r="OR133" s="93"/>
      <c r="OS133" s="93"/>
      <c r="OT133" s="93"/>
      <c r="OU133" s="93"/>
      <c r="OV133" s="93"/>
      <c r="OW133" s="93"/>
      <c r="OX133" s="93"/>
      <c r="OY133" s="93"/>
      <c r="OZ133" s="93"/>
      <c r="PA133" s="93"/>
      <c r="PB133" s="93"/>
      <c r="PC133" s="93"/>
      <c r="PD133" s="93"/>
      <c r="PE133" s="93"/>
      <c r="PF133" s="93"/>
      <c r="PG133" s="93"/>
      <c r="PH133" s="93"/>
      <c r="PI133" s="93"/>
      <c r="PJ133" s="93"/>
      <c r="PK133" s="93"/>
      <c r="PL133" s="93"/>
      <c r="PM133" s="93"/>
      <c r="PN133" s="93"/>
      <c r="PO133" s="93"/>
      <c r="PP133" s="93"/>
      <c r="PQ133" s="93"/>
      <c r="PR133" s="93"/>
      <c r="PS133" s="93"/>
      <c r="PT133" s="93"/>
      <c r="PU133" s="93"/>
      <c r="PV133" s="93"/>
      <c r="PW133" s="93"/>
      <c r="PX133" s="93"/>
      <c r="PY133" s="93"/>
      <c r="PZ133" s="93"/>
      <c r="QA133" s="93"/>
      <c r="QB133" s="93"/>
      <c r="QC133" s="93"/>
      <c r="QD133" s="93"/>
      <c r="QE133" s="93"/>
      <c r="QF133" s="93"/>
      <c r="QG133" s="93"/>
      <c r="QH133" s="93"/>
      <c r="QI133" s="93"/>
      <c r="QJ133" s="93"/>
      <c r="QK133" s="93"/>
      <c r="QL133" s="93"/>
      <c r="QM133" s="93"/>
      <c r="QN133" s="93"/>
      <c r="QO133" s="93"/>
      <c r="QP133" s="93"/>
      <c r="QQ133" s="93"/>
      <c r="QR133" s="93"/>
      <c r="QS133" s="93"/>
      <c r="QT133" s="93"/>
      <c r="QU133" s="93"/>
      <c r="QV133" s="93"/>
      <c r="QW133" s="93"/>
      <c r="QX133" s="93"/>
      <c r="QY133" s="93"/>
      <c r="QZ133" s="93"/>
      <c r="RA133" s="93"/>
      <c r="RB133" s="93"/>
      <c r="RC133" s="93"/>
      <c r="RD133" s="93"/>
      <c r="RE133" s="93"/>
      <c r="RF133" s="93"/>
      <c r="RG133" s="93"/>
      <c r="RH133" s="93"/>
      <c r="RI133" s="93"/>
      <c r="RJ133" s="93"/>
      <c r="RK133" s="93"/>
      <c r="RL133" s="93"/>
      <c r="RM133" s="93"/>
      <c r="RN133" s="93"/>
      <c r="RO133" s="93"/>
      <c r="RP133" s="93"/>
      <c r="RQ133" s="93"/>
      <c r="RR133" s="93"/>
      <c r="RS133" s="93"/>
      <c r="RT133" s="93"/>
      <c r="RU133" s="93"/>
      <c r="RV133" s="93"/>
      <c r="RW133" s="93"/>
      <c r="RX133" s="93"/>
      <c r="RY133" s="93"/>
      <c r="RZ133" s="93"/>
      <c r="SA133" s="93"/>
      <c r="SB133" s="93"/>
      <c r="SC133" s="93"/>
      <c r="SD133" s="93"/>
      <c r="SE133" s="93"/>
      <c r="SF133" s="93"/>
      <c r="SG133" s="93"/>
      <c r="SH133" s="93"/>
      <c r="SI133" s="93"/>
      <c r="SJ133" s="93"/>
      <c r="SK133" s="93"/>
      <c r="SL133" s="93"/>
      <c r="SM133" s="93"/>
      <c r="SN133" s="93"/>
      <c r="SO133" s="93"/>
      <c r="SP133" s="93"/>
      <c r="SQ133" s="93"/>
      <c r="SR133" s="93"/>
      <c r="SS133" s="93"/>
      <c r="ST133" s="93"/>
      <c r="SU133" s="93"/>
      <c r="SV133" s="93"/>
      <c r="SW133" s="93"/>
      <c r="SX133" s="93"/>
      <c r="SY133" s="93"/>
      <c r="SZ133" s="93"/>
      <c r="TA133" s="93"/>
      <c r="TB133" s="93"/>
      <c r="TC133" s="93"/>
      <c r="TD133" s="93"/>
      <c r="TE133" s="93"/>
      <c r="TF133" s="93"/>
      <c r="TG133" s="93"/>
      <c r="TH133" s="93"/>
      <c r="TI133" s="93"/>
      <c r="TJ133" s="93"/>
      <c r="TK133" s="93"/>
      <c r="TL133" s="93"/>
      <c r="TM133" s="93"/>
      <c r="TN133" s="93"/>
      <c r="TO133" s="93"/>
      <c r="TP133" s="93"/>
      <c r="TQ133" s="93"/>
      <c r="TR133" s="93"/>
      <c r="TS133" s="93"/>
      <c r="TT133" s="93"/>
      <c r="TU133" s="93"/>
      <c r="TV133" s="93"/>
      <c r="TW133" s="93"/>
      <c r="TX133" s="93"/>
      <c r="TY133" s="93"/>
      <c r="TZ133" s="93"/>
      <c r="UA133" s="93"/>
      <c r="UB133" s="93"/>
      <c r="UC133" s="93"/>
      <c r="UD133" s="93"/>
      <c r="UE133" s="93"/>
      <c r="UF133" s="93"/>
      <c r="UG133" s="93"/>
      <c r="UH133" s="93"/>
      <c r="UI133" s="93"/>
      <c r="UJ133" s="93"/>
      <c r="UK133" s="93"/>
      <c r="UL133" s="93"/>
      <c r="UM133" s="93"/>
      <c r="UN133" s="93"/>
      <c r="UO133" s="93"/>
      <c r="UP133" s="93"/>
      <c r="UQ133" s="93"/>
      <c r="UR133" s="93"/>
      <c r="US133" s="93"/>
      <c r="UT133" s="93"/>
      <c r="UU133" s="93"/>
      <c r="UV133" s="93"/>
      <c r="UW133" s="93"/>
      <c r="UX133" s="93"/>
      <c r="UY133" s="93"/>
      <c r="UZ133" s="93"/>
      <c r="VA133" s="93"/>
      <c r="VB133" s="93"/>
      <c r="VC133" s="93"/>
      <c r="VD133" s="93"/>
      <c r="VE133" s="93"/>
      <c r="VF133" s="93"/>
      <c r="VG133" s="93"/>
      <c r="VH133" s="93"/>
      <c r="VI133" s="93"/>
      <c r="VJ133" s="93"/>
      <c r="VK133" s="93"/>
      <c r="VL133" s="93"/>
      <c r="VM133" s="93"/>
      <c r="VN133" s="93"/>
      <c r="VO133" s="93"/>
      <c r="VP133" s="93"/>
      <c r="VQ133" s="93"/>
      <c r="VR133" s="93"/>
      <c r="VS133" s="93"/>
      <c r="VT133" s="93"/>
      <c r="VU133" s="93"/>
      <c r="VV133" s="93"/>
      <c r="VW133" s="93"/>
      <c r="VX133" s="93"/>
      <c r="VY133" s="93"/>
      <c r="VZ133" s="93"/>
      <c r="WA133" s="93"/>
      <c r="WB133" s="93"/>
      <c r="WC133" s="93"/>
      <c r="WD133" s="93"/>
      <c r="WE133" s="93"/>
      <c r="WF133" s="93"/>
      <c r="WG133" s="93"/>
      <c r="WH133" s="93"/>
      <c r="WI133" s="93"/>
      <c r="WJ133" s="93"/>
      <c r="WK133" s="93"/>
      <c r="WL133" s="93"/>
      <c r="WM133" s="93"/>
      <c r="WN133" s="93"/>
      <c r="WO133" s="93"/>
      <c r="WP133" s="93"/>
      <c r="WQ133" s="93"/>
      <c r="WR133" s="93"/>
      <c r="WS133" s="93"/>
      <c r="WT133" s="93"/>
      <c r="WU133" s="93"/>
      <c r="WV133" s="93"/>
      <c r="WW133" s="93"/>
      <c r="WX133" s="93"/>
      <c r="WY133" s="93"/>
      <c r="WZ133" s="93"/>
      <c r="XA133" s="93"/>
      <c r="XB133" s="93"/>
      <c r="XC133" s="93"/>
      <c r="XD133" s="93"/>
      <c r="XE133" s="93"/>
      <c r="XF133" s="93"/>
      <c r="XG133" s="93"/>
      <c r="XH133" s="93"/>
      <c r="XI133" s="93"/>
      <c r="XJ133" s="93"/>
      <c r="XK133" s="93"/>
      <c r="XL133" s="93"/>
      <c r="XM133" s="93"/>
      <c r="XN133" s="93"/>
      <c r="XO133" s="93"/>
      <c r="XP133" s="93"/>
      <c r="XQ133" s="93"/>
      <c r="XR133" s="93"/>
      <c r="XS133" s="93"/>
      <c r="XT133" s="93"/>
      <c r="XU133" s="93"/>
      <c r="XV133" s="93"/>
      <c r="XW133" s="93"/>
      <c r="XX133" s="93"/>
      <c r="XY133" s="93"/>
      <c r="XZ133" s="93"/>
      <c r="YA133" s="93"/>
      <c r="YB133" s="93"/>
      <c r="YC133" s="93"/>
      <c r="YD133" s="93"/>
      <c r="YE133" s="93"/>
      <c r="YF133" s="93"/>
      <c r="YG133" s="93"/>
      <c r="YH133" s="93"/>
      <c r="YI133" s="93"/>
      <c r="YJ133" s="93"/>
      <c r="YK133" s="93"/>
      <c r="YL133" s="93"/>
      <c r="YM133" s="93"/>
      <c r="YN133" s="93"/>
      <c r="YO133" s="93"/>
      <c r="YP133" s="93"/>
      <c r="YQ133" s="93"/>
      <c r="YR133" s="93"/>
      <c r="YS133" s="93"/>
      <c r="YT133" s="93"/>
      <c r="YU133" s="93"/>
      <c r="YV133" s="93"/>
      <c r="YW133" s="93"/>
      <c r="YX133" s="93"/>
      <c r="YY133" s="93"/>
      <c r="YZ133" s="93"/>
      <c r="ZA133" s="93"/>
      <c r="ZB133" s="93"/>
      <c r="ZC133" s="93"/>
      <c r="ZD133" s="93"/>
      <c r="ZE133" s="93"/>
      <c r="ZF133" s="93"/>
      <c r="ZG133" s="93"/>
      <c r="ZH133" s="93"/>
      <c r="ZI133" s="93"/>
      <c r="ZJ133" s="93"/>
      <c r="ZK133" s="93"/>
      <c r="ZL133" s="93"/>
      <c r="ZM133" s="93"/>
      <c r="ZN133" s="93"/>
      <c r="ZO133" s="93"/>
      <c r="ZP133" s="93"/>
      <c r="ZQ133" s="93"/>
      <c r="ZR133" s="93"/>
      <c r="ZS133" s="93"/>
      <c r="ZT133" s="93"/>
      <c r="ZU133" s="93"/>
      <c r="ZV133" s="93"/>
      <c r="ZW133" s="93"/>
      <c r="ZX133" s="93"/>
      <c r="ZY133" s="93"/>
      <c r="ZZ133" s="93"/>
    </row>
    <row r="134" spans="1:702" s="89" customFormat="1" ht="15.95" hidden="1" customHeight="1" x14ac:dyDescent="0.25">
      <c r="A134" s="116">
        <v>75855</v>
      </c>
      <c r="B134" s="116" t="s">
        <v>411</v>
      </c>
      <c r="C134" s="117" t="s">
        <v>396</v>
      </c>
      <c r="D134" s="118">
        <v>7</v>
      </c>
      <c r="E134" s="118">
        <v>3</v>
      </c>
      <c r="F134" s="118" t="s">
        <v>341</v>
      </c>
      <c r="G134" s="118">
        <v>912</v>
      </c>
      <c r="H134" s="118">
        <v>11461</v>
      </c>
      <c r="I134" s="118" t="s">
        <v>412</v>
      </c>
      <c r="J134" s="118" t="s">
        <v>319</v>
      </c>
      <c r="K134" s="118" t="s">
        <v>413</v>
      </c>
      <c r="L134" s="119">
        <v>135000</v>
      </c>
      <c r="M134" s="119">
        <v>160000</v>
      </c>
      <c r="N134" s="119">
        <v>0</v>
      </c>
      <c r="O134" s="119">
        <v>160000</v>
      </c>
      <c r="P134" s="119">
        <v>155880.29999999999</v>
      </c>
      <c r="Q134" s="119">
        <v>-4119.7000000000116</v>
      </c>
      <c r="R134" s="120">
        <v>0.97</v>
      </c>
      <c r="S134" s="119">
        <v>0</v>
      </c>
      <c r="T134" s="119">
        <v>0</v>
      </c>
      <c r="U134" s="120">
        <v>0</v>
      </c>
      <c r="V134" s="119">
        <v>0</v>
      </c>
      <c r="W134" s="119">
        <v>0</v>
      </c>
      <c r="X134" s="120">
        <v>0</v>
      </c>
      <c r="Y134" s="119">
        <v>0</v>
      </c>
      <c r="Z134" s="119">
        <v>0</v>
      </c>
      <c r="AA134" s="120">
        <v>0</v>
      </c>
      <c r="AB134" s="119">
        <v>0</v>
      </c>
      <c r="AC134" s="119">
        <v>0</v>
      </c>
      <c r="AD134" s="120">
        <v>0</v>
      </c>
      <c r="AE134" s="119">
        <v>0</v>
      </c>
      <c r="AF134" s="119">
        <v>0</v>
      </c>
      <c r="AG134" s="120">
        <v>0</v>
      </c>
      <c r="AH134" s="119">
        <v>0</v>
      </c>
      <c r="AI134" s="119">
        <v>0</v>
      </c>
      <c r="AJ134" s="120">
        <v>0</v>
      </c>
      <c r="AK134" s="119">
        <v>0</v>
      </c>
      <c r="AL134" s="119">
        <v>0</v>
      </c>
      <c r="AM134" s="120">
        <v>0</v>
      </c>
      <c r="AN134" s="119">
        <v>0</v>
      </c>
      <c r="AO134" s="119">
        <v>0</v>
      </c>
      <c r="AP134" s="120">
        <v>0</v>
      </c>
      <c r="AQ134" s="119">
        <v>0</v>
      </c>
      <c r="AR134" s="119">
        <v>0</v>
      </c>
      <c r="AS134" s="120">
        <v>0</v>
      </c>
      <c r="AT134" s="119">
        <v>0</v>
      </c>
      <c r="AU134" s="119">
        <v>0</v>
      </c>
      <c r="AV134" s="120">
        <v>0</v>
      </c>
      <c r="AW134" s="119">
        <v>0</v>
      </c>
      <c r="AX134" s="119">
        <v>0</v>
      </c>
      <c r="AY134" s="120">
        <v>0</v>
      </c>
      <c r="AZ134" s="119">
        <v>0</v>
      </c>
      <c r="BA134" s="119">
        <v>0</v>
      </c>
      <c r="BB134" s="120">
        <v>0</v>
      </c>
      <c r="BC134" s="119">
        <v>0</v>
      </c>
      <c r="BD134" s="119">
        <v>0</v>
      </c>
      <c r="BE134" s="120">
        <v>0</v>
      </c>
      <c r="BF134" s="119">
        <v>0</v>
      </c>
      <c r="BG134" s="119">
        <v>0</v>
      </c>
      <c r="BH134" s="120">
        <v>0</v>
      </c>
      <c r="BI134" s="119">
        <v>0</v>
      </c>
      <c r="BJ134" s="119">
        <v>0</v>
      </c>
      <c r="BK134" s="120">
        <v>0</v>
      </c>
      <c r="BL134" s="119">
        <v>0</v>
      </c>
      <c r="BM134" s="119">
        <v>0</v>
      </c>
      <c r="BN134" s="120">
        <v>0</v>
      </c>
      <c r="BO134" s="119">
        <v>0</v>
      </c>
      <c r="BP134" s="119">
        <v>0</v>
      </c>
      <c r="BQ134" s="120">
        <v>0</v>
      </c>
      <c r="BR134" s="119">
        <v>0</v>
      </c>
      <c r="BS134" s="119">
        <v>0</v>
      </c>
      <c r="BT134" s="120">
        <v>0</v>
      </c>
      <c r="BU134" s="119">
        <v>160000</v>
      </c>
      <c r="BV134" s="119">
        <v>155880.29999999999</v>
      </c>
      <c r="BW134" s="120">
        <v>0.97</v>
      </c>
      <c r="BX134" s="119">
        <v>0</v>
      </c>
      <c r="BY134" s="119">
        <v>0</v>
      </c>
      <c r="BZ134" s="120">
        <v>0</v>
      </c>
      <c r="CA134" s="119">
        <v>0</v>
      </c>
      <c r="CB134" s="119">
        <v>0</v>
      </c>
      <c r="CC134" s="120">
        <v>0</v>
      </c>
      <c r="CD134" s="119">
        <v>0</v>
      </c>
      <c r="CE134" s="119">
        <v>0</v>
      </c>
      <c r="CF134" s="120">
        <v>0</v>
      </c>
      <c r="CG134" s="119">
        <v>0</v>
      </c>
      <c r="CH134" s="119">
        <v>0</v>
      </c>
      <c r="CI134" s="120">
        <v>0</v>
      </c>
      <c r="CJ134" s="119">
        <v>0</v>
      </c>
      <c r="CK134" s="119">
        <v>0</v>
      </c>
      <c r="CL134" s="120">
        <v>0</v>
      </c>
      <c r="CM134" s="119">
        <v>0</v>
      </c>
      <c r="CN134" s="119">
        <v>0</v>
      </c>
      <c r="CO134" s="120">
        <v>0</v>
      </c>
      <c r="CP134" s="100"/>
      <c r="CQ134" s="100"/>
      <c r="CR134" s="100"/>
      <c r="CS134" s="100"/>
      <c r="CT134" s="100"/>
      <c r="CU134" s="100"/>
      <c r="CV134" s="100"/>
      <c r="CW134" s="100"/>
      <c r="CX134" s="100"/>
      <c r="CY134" s="100"/>
      <c r="CZ134" s="100"/>
      <c r="DA134" s="100"/>
      <c r="DB134" s="100"/>
      <c r="DC134" s="100"/>
      <c r="DD134" s="100"/>
      <c r="DE134" s="100"/>
      <c r="DF134" s="100"/>
      <c r="DG134" s="100"/>
      <c r="DH134" s="100"/>
      <c r="DI134" s="100"/>
      <c r="DJ134" s="100"/>
      <c r="DK134" s="100"/>
      <c r="DL134" s="100"/>
      <c r="DM134" s="100"/>
      <c r="DN134" s="100"/>
      <c r="DO134" s="100"/>
      <c r="DP134" s="100"/>
      <c r="DQ134" s="100"/>
      <c r="DR134" s="100"/>
      <c r="DS134" s="100"/>
      <c r="DT134" s="100"/>
      <c r="DU134" s="100"/>
      <c r="DV134" s="100"/>
      <c r="DW134" s="100"/>
      <c r="DX134" s="100"/>
      <c r="DY134" s="100"/>
      <c r="DZ134" s="100"/>
      <c r="EA134" s="100"/>
      <c r="EB134" s="100"/>
      <c r="EC134" s="100"/>
      <c r="ED134" s="100"/>
      <c r="EE134" s="100"/>
      <c r="EF134" s="100"/>
      <c r="EG134" s="100"/>
      <c r="EH134" s="100"/>
      <c r="EI134" s="100"/>
      <c r="EJ134" s="100"/>
      <c r="EK134" s="100"/>
      <c r="EL134" s="100"/>
      <c r="EM134" s="100"/>
      <c r="EN134" s="100"/>
      <c r="EO134" s="100"/>
      <c r="EP134" s="100"/>
      <c r="EQ134" s="100"/>
      <c r="ER134" s="100"/>
      <c r="ES134" s="100"/>
      <c r="ET134" s="100"/>
      <c r="EU134" s="100"/>
      <c r="EV134" s="100"/>
      <c r="EW134" s="100"/>
      <c r="EX134" s="100"/>
      <c r="EY134" s="100"/>
      <c r="EZ134" s="100"/>
      <c r="FA134" s="100"/>
      <c r="FB134" s="100"/>
      <c r="FC134" s="100"/>
      <c r="FD134" s="100"/>
      <c r="FE134" s="100"/>
      <c r="FF134" s="100"/>
      <c r="FG134" s="100"/>
      <c r="FH134" s="100"/>
      <c r="FI134" s="100"/>
      <c r="FJ134" s="100"/>
      <c r="FK134" s="100"/>
      <c r="FL134" s="100"/>
      <c r="FM134" s="100"/>
      <c r="FN134" s="100"/>
      <c r="FO134" s="100"/>
      <c r="FP134" s="100"/>
      <c r="FQ134" s="100"/>
      <c r="FR134" s="100"/>
      <c r="FS134" s="100"/>
      <c r="FT134" s="100"/>
      <c r="FU134" s="100"/>
      <c r="FV134" s="100"/>
      <c r="FW134" s="100"/>
      <c r="FX134" s="100"/>
      <c r="FY134" s="100"/>
      <c r="FZ134" s="100"/>
      <c r="GA134" s="100"/>
      <c r="GB134" s="100"/>
      <c r="GC134" s="100"/>
      <c r="GD134" s="100"/>
      <c r="GE134" s="100"/>
      <c r="GF134" s="100"/>
      <c r="GG134" s="100"/>
      <c r="GH134" s="100"/>
      <c r="GI134" s="100"/>
      <c r="GJ134" s="100"/>
      <c r="GK134" s="100"/>
      <c r="GL134" s="100"/>
      <c r="GM134" s="100"/>
      <c r="GN134" s="100"/>
      <c r="GO134" s="100"/>
      <c r="GP134" s="100"/>
      <c r="GQ134" s="100"/>
      <c r="GR134" s="100"/>
      <c r="GS134" s="100"/>
      <c r="GT134" s="100"/>
      <c r="GU134" s="100"/>
      <c r="GV134" s="100"/>
      <c r="GW134" s="100"/>
      <c r="GX134" s="100"/>
      <c r="GY134" s="100"/>
      <c r="GZ134" s="100"/>
      <c r="HA134" s="100"/>
      <c r="HB134" s="100"/>
      <c r="HC134" s="100"/>
      <c r="HD134" s="100"/>
      <c r="HE134" s="100"/>
      <c r="HF134" s="100"/>
      <c r="HG134" s="100"/>
      <c r="HH134" s="100"/>
      <c r="HI134" s="100"/>
      <c r="HJ134" s="100"/>
      <c r="HK134" s="100"/>
      <c r="HL134" s="100"/>
      <c r="HM134" s="100"/>
      <c r="HN134" s="100"/>
      <c r="HO134" s="100"/>
      <c r="HP134" s="100"/>
      <c r="HQ134" s="100"/>
      <c r="HR134" s="100"/>
      <c r="HS134" s="100"/>
      <c r="HT134" s="100"/>
      <c r="HU134" s="100"/>
      <c r="HV134" s="100"/>
      <c r="HW134" s="100"/>
      <c r="HX134" s="100"/>
      <c r="HY134" s="100"/>
      <c r="HZ134" s="100"/>
      <c r="IA134" s="100"/>
      <c r="IB134" s="100"/>
      <c r="IC134" s="100"/>
      <c r="ID134" s="100"/>
      <c r="IE134" s="100"/>
      <c r="IF134" s="100"/>
      <c r="IG134" s="100"/>
      <c r="IH134" s="100"/>
      <c r="II134" s="100"/>
      <c r="IJ134" s="100"/>
      <c r="IK134" s="100"/>
      <c r="IL134" s="100"/>
      <c r="IM134" s="100"/>
      <c r="IN134" s="100"/>
      <c r="IO134" s="100"/>
      <c r="IP134" s="100"/>
      <c r="IQ134" s="100"/>
      <c r="IR134" s="100"/>
      <c r="IS134" s="100"/>
      <c r="IT134" s="100"/>
      <c r="IU134" s="100"/>
      <c r="IV134" s="100"/>
      <c r="IW134" s="100"/>
      <c r="IX134" s="100"/>
      <c r="IY134" s="100"/>
      <c r="IZ134" s="100"/>
      <c r="JA134" s="100"/>
      <c r="JB134" s="100"/>
      <c r="JC134" s="100"/>
      <c r="JD134" s="100"/>
      <c r="JE134" s="100"/>
      <c r="JF134" s="100"/>
      <c r="JG134" s="100"/>
      <c r="JH134" s="100"/>
      <c r="JI134" s="100"/>
      <c r="JJ134" s="100"/>
      <c r="JK134" s="100"/>
      <c r="JL134" s="100"/>
      <c r="JM134" s="100"/>
      <c r="JN134" s="100"/>
      <c r="JO134" s="100"/>
      <c r="JP134" s="100"/>
      <c r="JQ134" s="100"/>
      <c r="JR134" s="100"/>
      <c r="JS134" s="100"/>
      <c r="JT134" s="100"/>
      <c r="JU134" s="100"/>
      <c r="JV134" s="100"/>
      <c r="JW134" s="100"/>
      <c r="JX134" s="100"/>
      <c r="JY134" s="100"/>
      <c r="JZ134" s="100"/>
      <c r="KA134" s="100"/>
      <c r="KB134" s="100"/>
      <c r="KC134" s="100"/>
      <c r="KD134" s="100"/>
      <c r="KE134" s="100"/>
      <c r="KF134" s="100"/>
      <c r="KG134" s="100"/>
      <c r="KH134" s="100"/>
      <c r="KI134" s="100"/>
      <c r="KJ134" s="100"/>
      <c r="KK134" s="100"/>
      <c r="KL134" s="100"/>
      <c r="KM134" s="100"/>
      <c r="KN134" s="100"/>
      <c r="KO134" s="100"/>
      <c r="KP134" s="100"/>
      <c r="KQ134" s="100"/>
      <c r="KR134" s="100"/>
      <c r="KS134" s="100"/>
      <c r="KT134" s="100"/>
      <c r="KU134" s="100"/>
      <c r="KV134" s="100"/>
      <c r="KW134" s="100"/>
      <c r="KX134" s="100"/>
      <c r="KY134" s="100"/>
      <c r="KZ134" s="100"/>
      <c r="LA134" s="100"/>
      <c r="LB134" s="100"/>
      <c r="LC134" s="100"/>
      <c r="LD134" s="100"/>
      <c r="LE134" s="100"/>
      <c r="LF134" s="100"/>
      <c r="LG134" s="100"/>
      <c r="LH134" s="100"/>
      <c r="LI134" s="100"/>
      <c r="LJ134" s="100"/>
      <c r="LK134" s="100"/>
      <c r="LL134" s="100"/>
      <c r="LM134" s="100"/>
      <c r="LN134" s="100"/>
      <c r="LO134" s="100"/>
      <c r="LP134" s="100"/>
      <c r="LQ134" s="100"/>
      <c r="LR134" s="100"/>
      <c r="LS134" s="100"/>
      <c r="LT134" s="100"/>
      <c r="LU134" s="100"/>
      <c r="LV134" s="100"/>
      <c r="LW134" s="100"/>
      <c r="LX134" s="100"/>
      <c r="LY134" s="100"/>
      <c r="LZ134" s="100"/>
      <c r="MA134" s="100"/>
      <c r="MB134" s="100"/>
      <c r="MC134" s="100"/>
      <c r="MD134" s="100"/>
      <c r="ME134" s="100"/>
      <c r="MF134" s="100"/>
      <c r="MG134" s="100"/>
      <c r="MH134" s="100"/>
      <c r="MI134" s="100"/>
      <c r="MJ134" s="100"/>
      <c r="MK134" s="100"/>
      <c r="ML134" s="100"/>
      <c r="MM134" s="100"/>
      <c r="MN134" s="100"/>
      <c r="MO134" s="100"/>
      <c r="MP134" s="100"/>
      <c r="MQ134" s="100"/>
      <c r="MR134" s="100"/>
      <c r="MS134" s="100"/>
      <c r="MT134" s="100"/>
      <c r="MU134" s="100"/>
      <c r="MV134" s="100"/>
      <c r="MW134" s="100"/>
      <c r="MX134" s="100"/>
      <c r="MY134" s="100"/>
      <c r="MZ134" s="100"/>
      <c r="NA134" s="100"/>
      <c r="NB134" s="100"/>
      <c r="NC134" s="100"/>
      <c r="ND134" s="100"/>
      <c r="NE134" s="100"/>
      <c r="NF134" s="100"/>
      <c r="NG134" s="100"/>
      <c r="NH134" s="100"/>
      <c r="NI134" s="100"/>
      <c r="NJ134" s="100"/>
      <c r="NK134" s="100"/>
      <c r="NL134" s="100"/>
      <c r="NM134" s="100"/>
      <c r="NN134" s="100"/>
      <c r="NO134" s="100"/>
      <c r="NP134" s="100"/>
      <c r="NQ134" s="100"/>
      <c r="NR134" s="100"/>
      <c r="NS134" s="100"/>
      <c r="NT134" s="100"/>
      <c r="NU134" s="100"/>
      <c r="NV134" s="100"/>
      <c r="NW134" s="100"/>
      <c r="NX134" s="100"/>
      <c r="NY134" s="100"/>
      <c r="NZ134" s="100"/>
      <c r="OA134" s="100"/>
      <c r="OB134" s="100"/>
      <c r="OC134" s="100"/>
      <c r="OD134" s="100"/>
      <c r="OE134" s="100"/>
      <c r="OF134" s="100"/>
      <c r="OG134" s="100"/>
      <c r="OH134" s="100"/>
      <c r="OI134" s="100"/>
      <c r="OJ134" s="100"/>
      <c r="OK134" s="100"/>
      <c r="OL134" s="100"/>
      <c r="OM134" s="100"/>
      <c r="ON134" s="100"/>
      <c r="OO134" s="100"/>
      <c r="OP134" s="100"/>
      <c r="OQ134" s="100"/>
      <c r="OR134" s="100"/>
      <c r="OS134" s="100"/>
      <c r="OT134" s="100"/>
      <c r="OU134" s="100"/>
      <c r="OV134" s="100"/>
      <c r="OW134" s="100"/>
      <c r="OX134" s="100"/>
      <c r="OY134" s="100"/>
      <c r="OZ134" s="100"/>
      <c r="PA134" s="100"/>
      <c r="PB134" s="100"/>
      <c r="PC134" s="100"/>
      <c r="PD134" s="100"/>
      <c r="PE134" s="100"/>
      <c r="PF134" s="100"/>
      <c r="PG134" s="100"/>
      <c r="PH134" s="100"/>
      <c r="PI134" s="100"/>
      <c r="PJ134" s="100"/>
      <c r="PK134" s="100"/>
      <c r="PL134" s="100"/>
      <c r="PM134" s="100"/>
      <c r="PN134" s="100"/>
      <c r="PO134" s="100"/>
      <c r="PP134" s="100"/>
      <c r="PQ134" s="100"/>
      <c r="PR134" s="100"/>
      <c r="PS134" s="100"/>
      <c r="PT134" s="100"/>
      <c r="PU134" s="100"/>
      <c r="PV134" s="100"/>
      <c r="PW134" s="100"/>
      <c r="PX134" s="100"/>
      <c r="PY134" s="100"/>
      <c r="PZ134" s="100"/>
      <c r="QA134" s="100"/>
      <c r="QB134" s="100"/>
      <c r="QC134" s="100"/>
      <c r="QD134" s="100"/>
      <c r="QE134" s="100"/>
      <c r="QF134" s="100"/>
      <c r="QG134" s="100"/>
      <c r="QH134" s="100"/>
      <c r="QI134" s="100"/>
      <c r="QJ134" s="100"/>
      <c r="QK134" s="100"/>
      <c r="QL134" s="100"/>
      <c r="QM134" s="100"/>
      <c r="QN134" s="100"/>
      <c r="QO134" s="100"/>
      <c r="QP134" s="100"/>
      <c r="QQ134" s="100"/>
      <c r="QR134" s="100"/>
      <c r="QS134" s="100"/>
      <c r="QT134" s="100"/>
      <c r="QU134" s="100"/>
      <c r="QV134" s="100"/>
      <c r="QW134" s="100"/>
      <c r="QX134" s="100"/>
      <c r="QY134" s="100"/>
      <c r="QZ134" s="100"/>
      <c r="RA134" s="100"/>
      <c r="RB134" s="100"/>
      <c r="RC134" s="100"/>
      <c r="RD134" s="100"/>
      <c r="RE134" s="100"/>
      <c r="RF134" s="100"/>
      <c r="RG134" s="100"/>
      <c r="RH134" s="100"/>
      <c r="RI134" s="100"/>
      <c r="RJ134" s="100"/>
      <c r="RK134" s="100"/>
      <c r="RL134" s="100"/>
      <c r="RM134" s="100"/>
      <c r="RN134" s="100"/>
      <c r="RO134" s="100"/>
      <c r="RP134" s="100"/>
      <c r="RQ134" s="100"/>
      <c r="RR134" s="100"/>
      <c r="RS134" s="100"/>
      <c r="RT134" s="100"/>
      <c r="RU134" s="100"/>
      <c r="RV134" s="100"/>
      <c r="RW134" s="100"/>
      <c r="RX134" s="100"/>
      <c r="RY134" s="100"/>
      <c r="RZ134" s="100"/>
      <c r="SA134" s="100"/>
      <c r="SB134" s="100"/>
      <c r="SC134" s="100"/>
      <c r="SD134" s="100"/>
      <c r="SE134" s="100"/>
      <c r="SF134" s="100"/>
      <c r="SG134" s="100"/>
      <c r="SH134" s="100"/>
      <c r="SI134" s="100"/>
      <c r="SJ134" s="100"/>
      <c r="SK134" s="100"/>
      <c r="SL134" s="100"/>
      <c r="SM134" s="100"/>
      <c r="SN134" s="100"/>
      <c r="SO134" s="100"/>
      <c r="SP134" s="100"/>
      <c r="SQ134" s="100"/>
      <c r="SR134" s="100"/>
      <c r="SS134" s="100"/>
      <c r="ST134" s="100"/>
      <c r="SU134" s="100"/>
      <c r="SV134" s="100"/>
      <c r="SW134" s="100"/>
      <c r="SX134" s="100"/>
      <c r="SY134" s="100"/>
      <c r="SZ134" s="100"/>
      <c r="TA134" s="100"/>
      <c r="TB134" s="100"/>
      <c r="TC134" s="100"/>
      <c r="TD134" s="100"/>
      <c r="TE134" s="100"/>
      <c r="TF134" s="100"/>
      <c r="TG134" s="100"/>
      <c r="TH134" s="100"/>
      <c r="TI134" s="100"/>
      <c r="TJ134" s="100"/>
      <c r="TK134" s="100"/>
      <c r="TL134" s="100"/>
      <c r="TM134" s="100"/>
      <c r="TN134" s="100"/>
      <c r="TO134" s="100"/>
      <c r="TP134" s="100"/>
      <c r="TQ134" s="100"/>
      <c r="TR134" s="100"/>
      <c r="TS134" s="100"/>
      <c r="TT134" s="100"/>
      <c r="TU134" s="100"/>
      <c r="TV134" s="100"/>
      <c r="TW134" s="100"/>
      <c r="TX134" s="100"/>
      <c r="TY134" s="100"/>
      <c r="TZ134" s="100"/>
      <c r="UA134" s="100"/>
      <c r="UB134" s="100"/>
      <c r="UC134" s="100"/>
      <c r="UD134" s="100"/>
      <c r="UE134" s="100"/>
      <c r="UF134" s="100"/>
      <c r="UG134" s="100"/>
      <c r="UH134" s="100"/>
      <c r="UI134" s="100"/>
      <c r="UJ134" s="100"/>
      <c r="UK134" s="100"/>
      <c r="UL134" s="100"/>
      <c r="UM134" s="100"/>
      <c r="UN134" s="100"/>
      <c r="UO134" s="100"/>
      <c r="UP134" s="100"/>
      <c r="UQ134" s="100"/>
      <c r="UR134" s="100"/>
      <c r="US134" s="100"/>
      <c r="UT134" s="100"/>
      <c r="UU134" s="100"/>
      <c r="UV134" s="100"/>
      <c r="UW134" s="100"/>
      <c r="UX134" s="100"/>
      <c r="UY134" s="100"/>
      <c r="UZ134" s="100"/>
      <c r="VA134" s="100"/>
      <c r="VB134" s="100"/>
      <c r="VC134" s="100"/>
      <c r="VD134" s="100"/>
      <c r="VE134" s="100"/>
      <c r="VF134" s="100"/>
      <c r="VG134" s="100"/>
      <c r="VH134" s="100"/>
      <c r="VI134" s="100"/>
      <c r="VJ134" s="100"/>
      <c r="VK134" s="100"/>
      <c r="VL134" s="100"/>
      <c r="VM134" s="100"/>
      <c r="VN134" s="100"/>
      <c r="VO134" s="100"/>
      <c r="VP134" s="100"/>
      <c r="VQ134" s="100"/>
      <c r="VR134" s="100"/>
      <c r="VS134" s="100"/>
      <c r="VT134" s="100"/>
      <c r="VU134" s="100"/>
      <c r="VV134" s="100"/>
      <c r="VW134" s="100"/>
      <c r="VX134" s="100"/>
      <c r="VY134" s="100"/>
      <c r="VZ134" s="100"/>
      <c r="WA134" s="100"/>
      <c r="WB134" s="100"/>
      <c r="WC134" s="100"/>
      <c r="WD134" s="100"/>
      <c r="WE134" s="100"/>
      <c r="WF134" s="100"/>
      <c r="WG134" s="100"/>
      <c r="WH134" s="100"/>
      <c r="WI134" s="100"/>
      <c r="WJ134" s="100"/>
      <c r="WK134" s="100"/>
      <c r="WL134" s="100"/>
      <c r="WM134" s="100"/>
      <c r="WN134" s="100"/>
      <c r="WO134" s="100"/>
      <c r="WP134" s="100"/>
      <c r="WQ134" s="100"/>
      <c r="WR134" s="100"/>
      <c r="WS134" s="100"/>
      <c r="WT134" s="100"/>
      <c r="WU134" s="100"/>
      <c r="WV134" s="100"/>
      <c r="WW134" s="100"/>
      <c r="WX134" s="100"/>
      <c r="WY134" s="100"/>
      <c r="WZ134" s="100"/>
      <c r="XA134" s="100"/>
      <c r="XB134" s="100"/>
      <c r="XC134" s="100"/>
      <c r="XD134" s="100"/>
      <c r="XE134" s="100"/>
      <c r="XF134" s="100"/>
      <c r="XG134" s="100"/>
      <c r="XH134" s="100"/>
      <c r="XI134" s="100"/>
      <c r="XJ134" s="100"/>
      <c r="XK134" s="100"/>
      <c r="XL134" s="100"/>
      <c r="XM134" s="100"/>
      <c r="XN134" s="100"/>
      <c r="XO134" s="100"/>
      <c r="XP134" s="100"/>
      <c r="XQ134" s="100"/>
      <c r="XR134" s="100"/>
      <c r="XS134" s="100"/>
      <c r="XT134" s="100"/>
      <c r="XU134" s="100"/>
      <c r="XV134" s="100"/>
      <c r="XW134" s="100"/>
      <c r="XX134" s="100"/>
      <c r="XY134" s="100"/>
      <c r="XZ134" s="100"/>
      <c r="YA134" s="100"/>
      <c r="YB134" s="100"/>
      <c r="YC134" s="100"/>
      <c r="YD134" s="100"/>
      <c r="YE134" s="100"/>
      <c r="YF134" s="100"/>
      <c r="YG134" s="100"/>
      <c r="YH134" s="100"/>
      <c r="YI134" s="100"/>
      <c r="YJ134" s="100"/>
      <c r="YK134" s="100"/>
      <c r="YL134" s="100"/>
      <c r="YM134" s="100"/>
      <c r="YN134" s="100"/>
      <c r="YO134" s="100"/>
      <c r="YP134" s="100"/>
      <c r="YQ134" s="100"/>
      <c r="YR134" s="100"/>
      <c r="YS134" s="100"/>
      <c r="YT134" s="100"/>
      <c r="YU134" s="100"/>
      <c r="YV134" s="100"/>
      <c r="YW134" s="100"/>
      <c r="YX134" s="100"/>
      <c r="YY134" s="100"/>
      <c r="YZ134" s="100"/>
      <c r="ZA134" s="100"/>
      <c r="ZB134" s="100"/>
      <c r="ZC134" s="100"/>
      <c r="ZD134" s="100"/>
      <c r="ZE134" s="100"/>
      <c r="ZF134" s="100"/>
      <c r="ZG134" s="100"/>
      <c r="ZH134" s="100"/>
      <c r="ZI134" s="100"/>
      <c r="ZJ134" s="100"/>
      <c r="ZK134" s="100"/>
      <c r="ZL134" s="100"/>
      <c r="ZM134" s="100"/>
      <c r="ZN134" s="100"/>
      <c r="ZO134" s="100"/>
      <c r="ZP134" s="100"/>
      <c r="ZQ134" s="100"/>
      <c r="ZR134" s="100"/>
      <c r="ZS134" s="100"/>
      <c r="ZT134" s="100"/>
      <c r="ZU134" s="100"/>
      <c r="ZV134" s="100"/>
      <c r="ZW134" s="100"/>
      <c r="ZX134" s="100"/>
      <c r="ZY134" s="100"/>
      <c r="ZZ134" s="100"/>
    </row>
    <row r="135" spans="1:702" ht="15.95" customHeight="1" x14ac:dyDescent="0.25">
      <c r="A135" s="92">
        <v>75860</v>
      </c>
      <c r="B135" s="92" t="s">
        <v>411</v>
      </c>
      <c r="C135" s="121" t="s">
        <v>396</v>
      </c>
      <c r="D135" s="92">
        <v>7</v>
      </c>
      <c r="E135" s="92">
        <v>3</v>
      </c>
      <c r="F135" s="92" t="s">
        <v>341</v>
      </c>
      <c r="G135" s="92">
        <v>912</v>
      </c>
      <c r="H135" s="92">
        <v>11461</v>
      </c>
      <c r="I135" s="92" t="s">
        <v>412</v>
      </c>
      <c r="J135" s="92">
        <v>4</v>
      </c>
      <c r="K135" s="92" t="s">
        <v>14</v>
      </c>
      <c r="L135" s="93">
        <v>135000</v>
      </c>
      <c r="M135" s="93">
        <v>160000</v>
      </c>
      <c r="N135" s="93">
        <v>0</v>
      </c>
      <c r="O135" s="93">
        <v>160000</v>
      </c>
      <c r="P135" s="93">
        <v>155880.29999999999</v>
      </c>
      <c r="Q135" s="93">
        <v>-4119.7000000000116</v>
      </c>
      <c r="R135" s="94">
        <v>0.97</v>
      </c>
      <c r="S135" s="93">
        <v>0</v>
      </c>
      <c r="T135" s="93">
        <v>0</v>
      </c>
      <c r="U135" s="94">
        <v>0</v>
      </c>
      <c r="V135" s="93">
        <v>0</v>
      </c>
      <c r="W135" s="93">
        <v>0</v>
      </c>
      <c r="X135" s="94">
        <v>0</v>
      </c>
      <c r="Y135" s="93">
        <v>0</v>
      </c>
      <c r="Z135" s="93">
        <v>0</v>
      </c>
      <c r="AA135" s="94">
        <v>0</v>
      </c>
      <c r="AB135" s="93">
        <v>0</v>
      </c>
      <c r="AC135" s="93">
        <v>0</v>
      </c>
      <c r="AD135" s="94">
        <v>0</v>
      </c>
      <c r="AE135" s="93">
        <v>0</v>
      </c>
      <c r="AF135" s="93">
        <v>0</v>
      </c>
      <c r="AG135" s="94">
        <v>0</v>
      </c>
      <c r="AH135" s="93">
        <v>0</v>
      </c>
      <c r="AI135" s="93">
        <v>0</v>
      </c>
      <c r="AJ135" s="94">
        <v>0</v>
      </c>
      <c r="AK135" s="93">
        <v>0</v>
      </c>
      <c r="AL135" s="93">
        <v>0</v>
      </c>
      <c r="AM135" s="94">
        <v>0</v>
      </c>
      <c r="AN135" s="93">
        <v>0</v>
      </c>
      <c r="AO135" s="93">
        <v>0</v>
      </c>
      <c r="AP135" s="94">
        <v>0</v>
      </c>
      <c r="AQ135" s="93">
        <v>0</v>
      </c>
      <c r="AR135" s="93">
        <v>0</v>
      </c>
      <c r="AS135" s="94">
        <v>0</v>
      </c>
      <c r="AT135" s="93">
        <v>0</v>
      </c>
      <c r="AU135" s="93">
        <v>0</v>
      </c>
      <c r="AV135" s="94">
        <v>0</v>
      </c>
      <c r="AW135" s="93">
        <v>0</v>
      </c>
      <c r="AX135" s="93">
        <v>0</v>
      </c>
      <c r="AY135" s="94">
        <v>0</v>
      </c>
      <c r="AZ135" s="93">
        <v>0</v>
      </c>
      <c r="BA135" s="93">
        <v>0</v>
      </c>
      <c r="BB135" s="94">
        <v>0</v>
      </c>
      <c r="BC135" s="93">
        <v>0</v>
      </c>
      <c r="BD135" s="93">
        <v>0</v>
      </c>
      <c r="BE135" s="94">
        <v>0</v>
      </c>
      <c r="BF135" s="93">
        <v>0</v>
      </c>
      <c r="BG135" s="93">
        <v>0</v>
      </c>
      <c r="BH135" s="94">
        <v>0</v>
      </c>
      <c r="BI135" s="93">
        <v>0</v>
      </c>
      <c r="BJ135" s="93">
        <v>0</v>
      </c>
      <c r="BK135" s="94">
        <v>0</v>
      </c>
      <c r="BL135" s="93">
        <v>0</v>
      </c>
      <c r="BM135" s="93">
        <v>0</v>
      </c>
      <c r="BN135" s="94">
        <v>0</v>
      </c>
      <c r="BO135" s="93">
        <v>0</v>
      </c>
      <c r="BP135" s="93">
        <v>0</v>
      </c>
      <c r="BQ135" s="94">
        <v>0</v>
      </c>
      <c r="BR135" s="93">
        <v>0</v>
      </c>
      <c r="BS135" s="93">
        <v>0</v>
      </c>
      <c r="BT135" s="94">
        <v>0</v>
      </c>
      <c r="BU135" s="93">
        <v>160000</v>
      </c>
      <c r="BV135" s="93">
        <v>155880.29999999999</v>
      </c>
      <c r="BW135" s="94">
        <v>0.97</v>
      </c>
      <c r="BX135" s="93">
        <v>0</v>
      </c>
      <c r="BY135" s="93">
        <v>0</v>
      </c>
      <c r="BZ135" s="94">
        <v>0</v>
      </c>
      <c r="CA135" s="93">
        <v>0</v>
      </c>
      <c r="CB135" s="93">
        <v>0</v>
      </c>
      <c r="CC135" s="94">
        <v>0</v>
      </c>
      <c r="CD135" s="93">
        <v>0</v>
      </c>
      <c r="CE135" s="93">
        <v>0</v>
      </c>
      <c r="CF135" s="94">
        <v>0</v>
      </c>
      <c r="CG135" s="93">
        <v>0</v>
      </c>
      <c r="CH135" s="93">
        <v>0</v>
      </c>
      <c r="CI135" s="94">
        <v>0</v>
      </c>
      <c r="CJ135" s="93">
        <v>0</v>
      </c>
      <c r="CK135" s="93">
        <v>0</v>
      </c>
      <c r="CL135" s="94">
        <v>0</v>
      </c>
      <c r="CM135" s="93">
        <v>0</v>
      </c>
      <c r="CN135" s="93">
        <v>0</v>
      </c>
      <c r="CO135" s="94">
        <v>0</v>
      </c>
      <c r="CP135" s="93"/>
      <c r="CQ135" s="93"/>
      <c r="CR135" s="93"/>
      <c r="CS135" s="93"/>
      <c r="CT135" s="93"/>
      <c r="CU135" s="93"/>
      <c r="CV135" s="93"/>
      <c r="CW135" s="93"/>
      <c r="CX135" s="93"/>
      <c r="CY135" s="93"/>
      <c r="CZ135" s="93"/>
      <c r="DA135" s="93"/>
      <c r="DB135" s="93"/>
      <c r="DC135" s="93"/>
      <c r="DD135" s="93"/>
      <c r="DE135" s="93"/>
      <c r="DF135" s="93"/>
      <c r="DG135" s="93"/>
      <c r="DH135" s="93"/>
      <c r="DI135" s="93"/>
      <c r="DJ135" s="93"/>
      <c r="DK135" s="93"/>
      <c r="DL135" s="93"/>
      <c r="DM135" s="93"/>
      <c r="DN135" s="93"/>
      <c r="DO135" s="93"/>
      <c r="DP135" s="93"/>
      <c r="DQ135" s="93"/>
      <c r="DR135" s="93"/>
      <c r="DS135" s="93"/>
      <c r="DT135" s="93"/>
      <c r="DU135" s="93"/>
      <c r="DV135" s="93"/>
      <c r="DW135" s="93"/>
      <c r="DX135" s="93"/>
      <c r="DY135" s="93"/>
      <c r="DZ135" s="93"/>
      <c r="EA135" s="93"/>
      <c r="EB135" s="93"/>
      <c r="EC135" s="93"/>
      <c r="ED135" s="93"/>
      <c r="EE135" s="93"/>
      <c r="EF135" s="93"/>
      <c r="EG135" s="93"/>
      <c r="EH135" s="93"/>
      <c r="EI135" s="93"/>
      <c r="EJ135" s="93"/>
      <c r="EK135" s="93"/>
      <c r="EL135" s="93"/>
      <c r="EM135" s="93"/>
      <c r="EN135" s="93"/>
      <c r="EO135" s="93"/>
      <c r="EP135" s="93"/>
      <c r="EQ135" s="93"/>
      <c r="ER135" s="93"/>
      <c r="ES135" s="93"/>
      <c r="ET135" s="93"/>
      <c r="EU135" s="93"/>
      <c r="EV135" s="93"/>
      <c r="EW135" s="93"/>
      <c r="EX135" s="93"/>
      <c r="EY135" s="93"/>
      <c r="EZ135" s="93"/>
      <c r="FA135" s="93"/>
      <c r="FB135" s="93"/>
      <c r="FC135" s="93"/>
      <c r="FD135" s="93"/>
      <c r="FE135" s="93"/>
      <c r="FF135" s="93"/>
      <c r="FG135" s="93"/>
      <c r="FH135" s="93"/>
      <c r="FI135" s="93"/>
      <c r="FJ135" s="93"/>
      <c r="FK135" s="93"/>
      <c r="FL135" s="93"/>
      <c r="FM135" s="93"/>
      <c r="FN135" s="93"/>
      <c r="FO135" s="93"/>
      <c r="FP135" s="93"/>
      <c r="FQ135" s="93"/>
      <c r="FR135" s="93"/>
      <c r="FS135" s="93"/>
      <c r="FT135" s="93"/>
      <c r="FU135" s="93"/>
      <c r="FV135" s="93"/>
      <c r="FW135" s="93"/>
      <c r="FX135" s="93"/>
      <c r="FY135" s="93"/>
      <c r="FZ135" s="93"/>
      <c r="GA135" s="93"/>
      <c r="GB135" s="93"/>
      <c r="GC135" s="93"/>
      <c r="GD135" s="93"/>
      <c r="GE135" s="93"/>
      <c r="GF135" s="93"/>
      <c r="GG135" s="93"/>
      <c r="GH135" s="93"/>
      <c r="GI135" s="93"/>
      <c r="GJ135" s="93"/>
      <c r="GK135" s="93"/>
      <c r="GL135" s="93"/>
      <c r="GM135" s="93"/>
      <c r="GN135" s="93"/>
      <c r="GO135" s="93"/>
      <c r="GP135" s="93"/>
      <c r="GQ135" s="93"/>
      <c r="GR135" s="93"/>
      <c r="GS135" s="93"/>
      <c r="GT135" s="93"/>
      <c r="GU135" s="93"/>
      <c r="GV135" s="93"/>
      <c r="GW135" s="93"/>
      <c r="GX135" s="93"/>
      <c r="GY135" s="93"/>
      <c r="GZ135" s="93"/>
      <c r="HA135" s="93"/>
      <c r="HB135" s="93"/>
      <c r="HC135" s="93"/>
      <c r="HD135" s="93"/>
      <c r="HE135" s="93"/>
      <c r="HF135" s="93"/>
      <c r="HG135" s="93"/>
      <c r="HH135" s="93"/>
      <c r="HI135" s="93"/>
      <c r="HJ135" s="93"/>
      <c r="HK135" s="93"/>
      <c r="HL135" s="93"/>
      <c r="HM135" s="93"/>
      <c r="HN135" s="93"/>
      <c r="HO135" s="93"/>
      <c r="HP135" s="93"/>
      <c r="HQ135" s="93"/>
      <c r="HR135" s="93"/>
      <c r="HS135" s="93"/>
      <c r="HT135" s="93"/>
      <c r="HU135" s="93"/>
      <c r="HV135" s="93"/>
      <c r="HW135" s="93"/>
      <c r="HX135" s="93"/>
      <c r="HY135" s="93"/>
      <c r="HZ135" s="93"/>
      <c r="IA135" s="93"/>
      <c r="IB135" s="93"/>
      <c r="IC135" s="93"/>
      <c r="ID135" s="93"/>
      <c r="IE135" s="93"/>
      <c r="IF135" s="93"/>
      <c r="IG135" s="93"/>
      <c r="IH135" s="93"/>
      <c r="II135" s="93"/>
      <c r="IJ135" s="93"/>
      <c r="IK135" s="93"/>
      <c r="IL135" s="93"/>
      <c r="IM135" s="93"/>
      <c r="IN135" s="93"/>
      <c r="IO135" s="93"/>
      <c r="IP135" s="93"/>
      <c r="IQ135" s="93"/>
      <c r="IR135" s="93"/>
      <c r="IS135" s="93"/>
      <c r="IT135" s="93"/>
      <c r="IU135" s="93"/>
      <c r="IV135" s="93"/>
      <c r="IW135" s="93"/>
      <c r="IX135" s="93"/>
      <c r="IY135" s="93"/>
      <c r="IZ135" s="93"/>
      <c r="JA135" s="93"/>
      <c r="JB135" s="93"/>
      <c r="JC135" s="93"/>
      <c r="JD135" s="93"/>
      <c r="JE135" s="93"/>
      <c r="JF135" s="93"/>
      <c r="JG135" s="93"/>
      <c r="JH135" s="93"/>
      <c r="JI135" s="93"/>
      <c r="JJ135" s="93"/>
      <c r="JK135" s="93"/>
      <c r="JL135" s="93"/>
      <c r="JM135" s="93"/>
      <c r="JN135" s="93"/>
      <c r="JO135" s="93"/>
      <c r="JP135" s="93"/>
      <c r="JQ135" s="93"/>
      <c r="JR135" s="93"/>
      <c r="JS135" s="93"/>
      <c r="JT135" s="93"/>
      <c r="JU135" s="93"/>
      <c r="JV135" s="93"/>
      <c r="JW135" s="93"/>
      <c r="JX135" s="93"/>
      <c r="JY135" s="93"/>
      <c r="JZ135" s="93"/>
      <c r="KA135" s="93"/>
      <c r="KB135" s="93"/>
      <c r="KC135" s="93"/>
      <c r="KD135" s="93"/>
      <c r="KE135" s="93"/>
      <c r="KF135" s="93"/>
      <c r="KG135" s="93"/>
      <c r="KH135" s="93"/>
      <c r="KI135" s="93"/>
      <c r="KJ135" s="93"/>
      <c r="KK135" s="93"/>
      <c r="KL135" s="93"/>
      <c r="KM135" s="93"/>
      <c r="KN135" s="93"/>
      <c r="KO135" s="93"/>
      <c r="KP135" s="93"/>
      <c r="KQ135" s="93"/>
      <c r="KR135" s="93"/>
      <c r="KS135" s="93"/>
      <c r="KT135" s="93"/>
      <c r="KU135" s="93"/>
      <c r="KV135" s="93"/>
      <c r="KW135" s="93"/>
      <c r="KX135" s="93"/>
      <c r="KY135" s="93"/>
      <c r="KZ135" s="93"/>
      <c r="LA135" s="93"/>
      <c r="LB135" s="93"/>
      <c r="LC135" s="93"/>
      <c r="LD135" s="93"/>
      <c r="LE135" s="93"/>
      <c r="LF135" s="93"/>
      <c r="LG135" s="93"/>
      <c r="LH135" s="93"/>
      <c r="LI135" s="93"/>
      <c r="LJ135" s="93"/>
      <c r="LK135" s="93"/>
      <c r="LL135" s="93"/>
      <c r="LM135" s="93"/>
      <c r="LN135" s="93"/>
      <c r="LO135" s="93"/>
      <c r="LP135" s="93"/>
      <c r="LQ135" s="93"/>
      <c r="LR135" s="93"/>
      <c r="LS135" s="93"/>
      <c r="LT135" s="93"/>
      <c r="LU135" s="93"/>
      <c r="LV135" s="93"/>
      <c r="LW135" s="93"/>
      <c r="LX135" s="93"/>
      <c r="LY135" s="93"/>
      <c r="LZ135" s="93"/>
      <c r="MA135" s="93"/>
      <c r="MB135" s="93"/>
      <c r="MC135" s="93"/>
      <c r="MD135" s="93"/>
      <c r="ME135" s="93"/>
      <c r="MF135" s="93"/>
      <c r="MG135" s="93"/>
      <c r="MH135" s="93"/>
      <c r="MI135" s="93"/>
      <c r="MJ135" s="93"/>
      <c r="MK135" s="93"/>
      <c r="ML135" s="93"/>
      <c r="MM135" s="93"/>
      <c r="MN135" s="93"/>
      <c r="MO135" s="93"/>
      <c r="MP135" s="93"/>
      <c r="MQ135" s="93"/>
      <c r="MR135" s="93"/>
      <c r="MS135" s="93"/>
      <c r="MT135" s="93"/>
      <c r="MU135" s="93"/>
      <c r="MV135" s="93"/>
      <c r="MW135" s="93"/>
      <c r="MX135" s="93"/>
      <c r="MY135" s="93"/>
      <c r="MZ135" s="93"/>
      <c r="NA135" s="93"/>
      <c r="NB135" s="93"/>
      <c r="NC135" s="93"/>
      <c r="ND135" s="93"/>
      <c r="NE135" s="93"/>
      <c r="NF135" s="93"/>
      <c r="NG135" s="93"/>
      <c r="NH135" s="93"/>
      <c r="NI135" s="93"/>
      <c r="NJ135" s="93"/>
      <c r="NK135" s="93"/>
      <c r="NL135" s="93"/>
      <c r="NM135" s="93"/>
      <c r="NN135" s="93"/>
      <c r="NO135" s="93"/>
      <c r="NP135" s="93"/>
      <c r="NQ135" s="93"/>
      <c r="NR135" s="93"/>
      <c r="NS135" s="93"/>
      <c r="NT135" s="93"/>
      <c r="NU135" s="93"/>
      <c r="NV135" s="93"/>
      <c r="NW135" s="93"/>
      <c r="NX135" s="93"/>
      <c r="NY135" s="93"/>
      <c r="NZ135" s="93"/>
      <c r="OA135" s="93"/>
      <c r="OB135" s="93"/>
      <c r="OC135" s="93"/>
      <c r="OD135" s="93"/>
      <c r="OE135" s="93"/>
      <c r="OF135" s="93"/>
      <c r="OG135" s="93"/>
      <c r="OH135" s="93"/>
      <c r="OI135" s="93"/>
      <c r="OJ135" s="93"/>
      <c r="OK135" s="93"/>
      <c r="OL135" s="93"/>
      <c r="OM135" s="93"/>
      <c r="ON135" s="93"/>
      <c r="OO135" s="93"/>
      <c r="OP135" s="93"/>
      <c r="OQ135" s="93"/>
      <c r="OR135" s="93"/>
      <c r="OS135" s="93"/>
      <c r="OT135" s="93"/>
      <c r="OU135" s="93"/>
      <c r="OV135" s="93"/>
      <c r="OW135" s="93"/>
      <c r="OX135" s="93"/>
      <c r="OY135" s="93"/>
      <c r="OZ135" s="93"/>
      <c r="PA135" s="93"/>
      <c r="PB135" s="93"/>
      <c r="PC135" s="93"/>
      <c r="PD135" s="93"/>
      <c r="PE135" s="93"/>
      <c r="PF135" s="93"/>
      <c r="PG135" s="93"/>
      <c r="PH135" s="93"/>
      <c r="PI135" s="93"/>
      <c r="PJ135" s="93"/>
      <c r="PK135" s="93"/>
      <c r="PL135" s="93"/>
      <c r="PM135" s="93"/>
      <c r="PN135" s="93"/>
      <c r="PO135" s="93"/>
      <c r="PP135" s="93"/>
      <c r="PQ135" s="93"/>
      <c r="PR135" s="93"/>
      <c r="PS135" s="93"/>
      <c r="PT135" s="93"/>
      <c r="PU135" s="93"/>
      <c r="PV135" s="93"/>
      <c r="PW135" s="93"/>
      <c r="PX135" s="93"/>
      <c r="PY135" s="93"/>
      <c r="PZ135" s="93"/>
      <c r="QA135" s="93"/>
      <c r="QB135" s="93"/>
      <c r="QC135" s="93"/>
      <c r="QD135" s="93"/>
      <c r="QE135" s="93"/>
      <c r="QF135" s="93"/>
      <c r="QG135" s="93"/>
      <c r="QH135" s="93"/>
      <c r="QI135" s="93"/>
      <c r="QJ135" s="93"/>
      <c r="QK135" s="93"/>
      <c r="QL135" s="93"/>
      <c r="QM135" s="93"/>
      <c r="QN135" s="93"/>
      <c r="QO135" s="93"/>
      <c r="QP135" s="93"/>
      <c r="QQ135" s="93"/>
      <c r="QR135" s="93"/>
      <c r="QS135" s="93"/>
      <c r="QT135" s="93"/>
      <c r="QU135" s="93"/>
      <c r="QV135" s="93"/>
      <c r="QW135" s="93"/>
      <c r="QX135" s="93"/>
      <c r="QY135" s="93"/>
      <c r="QZ135" s="93"/>
      <c r="RA135" s="93"/>
      <c r="RB135" s="93"/>
      <c r="RC135" s="93"/>
      <c r="RD135" s="93"/>
      <c r="RE135" s="93"/>
      <c r="RF135" s="93"/>
      <c r="RG135" s="93"/>
      <c r="RH135" s="93"/>
      <c r="RI135" s="93"/>
      <c r="RJ135" s="93"/>
      <c r="RK135" s="93"/>
      <c r="RL135" s="93"/>
      <c r="RM135" s="93"/>
      <c r="RN135" s="93"/>
      <c r="RO135" s="93"/>
      <c r="RP135" s="93"/>
      <c r="RQ135" s="93"/>
      <c r="RR135" s="93"/>
      <c r="RS135" s="93"/>
      <c r="RT135" s="93"/>
      <c r="RU135" s="93"/>
      <c r="RV135" s="93"/>
      <c r="RW135" s="93"/>
      <c r="RX135" s="93"/>
      <c r="RY135" s="93"/>
      <c r="RZ135" s="93"/>
      <c r="SA135" s="93"/>
      <c r="SB135" s="93"/>
      <c r="SC135" s="93"/>
      <c r="SD135" s="93"/>
      <c r="SE135" s="93"/>
      <c r="SF135" s="93"/>
      <c r="SG135" s="93"/>
      <c r="SH135" s="93"/>
      <c r="SI135" s="93"/>
      <c r="SJ135" s="93"/>
      <c r="SK135" s="93"/>
      <c r="SL135" s="93"/>
      <c r="SM135" s="93"/>
      <c r="SN135" s="93"/>
      <c r="SO135" s="93"/>
      <c r="SP135" s="93"/>
      <c r="SQ135" s="93"/>
      <c r="SR135" s="93"/>
      <c r="SS135" s="93"/>
      <c r="ST135" s="93"/>
      <c r="SU135" s="93"/>
      <c r="SV135" s="93"/>
      <c r="SW135" s="93"/>
      <c r="SX135" s="93"/>
      <c r="SY135" s="93"/>
      <c r="SZ135" s="93"/>
      <c r="TA135" s="93"/>
      <c r="TB135" s="93"/>
      <c r="TC135" s="93"/>
      <c r="TD135" s="93"/>
      <c r="TE135" s="93"/>
      <c r="TF135" s="93"/>
      <c r="TG135" s="93"/>
      <c r="TH135" s="93"/>
      <c r="TI135" s="93"/>
      <c r="TJ135" s="93"/>
      <c r="TK135" s="93"/>
      <c r="TL135" s="93"/>
      <c r="TM135" s="93"/>
      <c r="TN135" s="93"/>
      <c r="TO135" s="93"/>
      <c r="TP135" s="93"/>
      <c r="TQ135" s="93"/>
      <c r="TR135" s="93"/>
      <c r="TS135" s="93"/>
      <c r="TT135" s="93"/>
      <c r="TU135" s="93"/>
      <c r="TV135" s="93"/>
      <c r="TW135" s="93"/>
      <c r="TX135" s="93"/>
      <c r="TY135" s="93"/>
      <c r="TZ135" s="93"/>
      <c r="UA135" s="93"/>
      <c r="UB135" s="93"/>
      <c r="UC135" s="93"/>
      <c r="UD135" s="93"/>
      <c r="UE135" s="93"/>
      <c r="UF135" s="93"/>
      <c r="UG135" s="93"/>
      <c r="UH135" s="93"/>
      <c r="UI135" s="93"/>
      <c r="UJ135" s="93"/>
      <c r="UK135" s="93"/>
      <c r="UL135" s="93"/>
      <c r="UM135" s="93"/>
      <c r="UN135" s="93"/>
      <c r="UO135" s="93"/>
      <c r="UP135" s="93"/>
      <c r="UQ135" s="93"/>
      <c r="UR135" s="93"/>
      <c r="US135" s="93"/>
      <c r="UT135" s="93"/>
      <c r="UU135" s="93"/>
      <c r="UV135" s="93"/>
      <c r="UW135" s="93"/>
      <c r="UX135" s="93"/>
      <c r="UY135" s="93"/>
      <c r="UZ135" s="93"/>
      <c r="VA135" s="93"/>
      <c r="VB135" s="93"/>
      <c r="VC135" s="93"/>
      <c r="VD135" s="93"/>
      <c r="VE135" s="93"/>
      <c r="VF135" s="93"/>
      <c r="VG135" s="93"/>
      <c r="VH135" s="93"/>
      <c r="VI135" s="93"/>
      <c r="VJ135" s="93"/>
      <c r="VK135" s="93"/>
      <c r="VL135" s="93"/>
      <c r="VM135" s="93"/>
      <c r="VN135" s="93"/>
      <c r="VO135" s="93"/>
      <c r="VP135" s="93"/>
      <c r="VQ135" s="93"/>
      <c r="VR135" s="93"/>
      <c r="VS135" s="93"/>
      <c r="VT135" s="93"/>
      <c r="VU135" s="93"/>
      <c r="VV135" s="93"/>
      <c r="VW135" s="93"/>
      <c r="VX135" s="93"/>
      <c r="VY135" s="93"/>
      <c r="VZ135" s="93"/>
      <c r="WA135" s="93"/>
      <c r="WB135" s="93"/>
      <c r="WC135" s="93"/>
      <c r="WD135" s="93"/>
      <c r="WE135" s="93"/>
      <c r="WF135" s="93"/>
      <c r="WG135" s="93"/>
      <c r="WH135" s="93"/>
      <c r="WI135" s="93"/>
      <c r="WJ135" s="93"/>
      <c r="WK135" s="93"/>
      <c r="WL135" s="93"/>
      <c r="WM135" s="93"/>
      <c r="WN135" s="93"/>
      <c r="WO135" s="93"/>
      <c r="WP135" s="93"/>
      <c r="WQ135" s="93"/>
      <c r="WR135" s="93"/>
      <c r="WS135" s="93"/>
      <c r="WT135" s="93"/>
      <c r="WU135" s="93"/>
      <c r="WV135" s="93"/>
      <c r="WW135" s="93"/>
      <c r="WX135" s="93"/>
      <c r="WY135" s="93"/>
      <c r="WZ135" s="93"/>
      <c r="XA135" s="93"/>
      <c r="XB135" s="93"/>
      <c r="XC135" s="93"/>
      <c r="XD135" s="93"/>
      <c r="XE135" s="93"/>
      <c r="XF135" s="93"/>
      <c r="XG135" s="93"/>
      <c r="XH135" s="93"/>
      <c r="XI135" s="93"/>
      <c r="XJ135" s="93"/>
      <c r="XK135" s="93"/>
      <c r="XL135" s="93"/>
      <c r="XM135" s="93"/>
      <c r="XN135" s="93"/>
      <c r="XO135" s="93"/>
      <c r="XP135" s="93"/>
      <c r="XQ135" s="93"/>
      <c r="XR135" s="93"/>
      <c r="XS135" s="93"/>
      <c r="XT135" s="93"/>
      <c r="XU135" s="93"/>
      <c r="XV135" s="93"/>
      <c r="XW135" s="93"/>
      <c r="XX135" s="93"/>
      <c r="XY135" s="93"/>
      <c r="XZ135" s="93"/>
      <c r="YA135" s="93"/>
      <c r="YB135" s="93"/>
      <c r="YC135" s="93"/>
      <c r="YD135" s="93"/>
      <c r="YE135" s="93"/>
      <c r="YF135" s="93"/>
      <c r="YG135" s="93"/>
      <c r="YH135" s="93"/>
      <c r="YI135" s="93"/>
      <c r="YJ135" s="93"/>
      <c r="YK135" s="93"/>
      <c r="YL135" s="93"/>
      <c r="YM135" s="93"/>
      <c r="YN135" s="93"/>
      <c r="YO135" s="93"/>
      <c r="YP135" s="93"/>
      <c r="YQ135" s="93"/>
      <c r="YR135" s="93"/>
      <c r="YS135" s="93"/>
      <c r="YT135" s="93"/>
      <c r="YU135" s="93"/>
      <c r="YV135" s="93"/>
      <c r="YW135" s="93"/>
      <c r="YX135" s="93"/>
      <c r="YY135" s="93"/>
      <c r="YZ135" s="93"/>
      <c r="ZA135" s="93"/>
      <c r="ZB135" s="93"/>
      <c r="ZC135" s="93"/>
      <c r="ZD135" s="93"/>
      <c r="ZE135" s="93"/>
      <c r="ZF135" s="93"/>
      <c r="ZG135" s="93"/>
      <c r="ZH135" s="93"/>
      <c r="ZI135" s="93"/>
      <c r="ZJ135" s="93"/>
      <c r="ZK135" s="93"/>
      <c r="ZL135" s="93"/>
      <c r="ZM135" s="93"/>
      <c r="ZN135" s="93"/>
      <c r="ZO135" s="93"/>
      <c r="ZP135" s="93"/>
      <c r="ZQ135" s="93"/>
      <c r="ZR135" s="93"/>
      <c r="ZS135" s="93"/>
      <c r="ZT135" s="93"/>
      <c r="ZU135" s="93"/>
      <c r="ZV135" s="93"/>
      <c r="ZW135" s="93"/>
      <c r="ZX135" s="93"/>
      <c r="ZY135" s="93"/>
      <c r="ZZ135" s="93"/>
    </row>
    <row r="136" spans="1:702" s="146" customFormat="1" ht="15.95" customHeight="1" x14ac:dyDescent="0.25">
      <c r="A136" s="142">
        <v>75865</v>
      </c>
      <c r="B136" s="142" t="s">
        <v>411</v>
      </c>
      <c r="C136" s="143" t="s">
        <v>396</v>
      </c>
      <c r="D136" s="142">
        <v>7</v>
      </c>
      <c r="E136" s="142">
        <v>3</v>
      </c>
      <c r="F136" s="142" t="s">
        <v>341</v>
      </c>
      <c r="G136" s="142">
        <v>912</v>
      </c>
      <c r="H136" s="142">
        <v>11461</v>
      </c>
      <c r="I136" s="142" t="s">
        <v>412</v>
      </c>
      <c r="J136" s="142">
        <v>42</v>
      </c>
      <c r="K136" s="142" t="s">
        <v>34</v>
      </c>
      <c r="L136" s="144">
        <v>135000</v>
      </c>
      <c r="M136" s="144">
        <v>160000</v>
      </c>
      <c r="N136" s="144">
        <v>0</v>
      </c>
      <c r="O136" s="144">
        <v>160000</v>
      </c>
      <c r="P136" s="144">
        <v>155880.29999999999</v>
      </c>
      <c r="Q136" s="144">
        <v>-4119.7000000000116</v>
      </c>
      <c r="R136" s="145">
        <v>0.97</v>
      </c>
      <c r="S136" s="144">
        <v>0</v>
      </c>
      <c r="T136" s="144">
        <v>0</v>
      </c>
      <c r="U136" s="145">
        <v>0</v>
      </c>
      <c r="V136" s="144">
        <v>0</v>
      </c>
      <c r="W136" s="144">
        <v>0</v>
      </c>
      <c r="X136" s="145">
        <v>0</v>
      </c>
      <c r="Y136" s="144">
        <v>0</v>
      </c>
      <c r="Z136" s="144">
        <v>0</v>
      </c>
      <c r="AA136" s="145">
        <v>0</v>
      </c>
      <c r="AB136" s="144">
        <v>0</v>
      </c>
      <c r="AC136" s="144">
        <v>0</v>
      </c>
      <c r="AD136" s="145">
        <v>0</v>
      </c>
      <c r="AE136" s="144">
        <v>0</v>
      </c>
      <c r="AF136" s="144">
        <v>0</v>
      </c>
      <c r="AG136" s="145">
        <v>0</v>
      </c>
      <c r="AH136" s="144">
        <v>0</v>
      </c>
      <c r="AI136" s="144">
        <v>0</v>
      </c>
      <c r="AJ136" s="145">
        <v>0</v>
      </c>
      <c r="AK136" s="144">
        <v>0</v>
      </c>
      <c r="AL136" s="144">
        <v>0</v>
      </c>
      <c r="AM136" s="145">
        <v>0</v>
      </c>
      <c r="AN136" s="144">
        <v>0</v>
      </c>
      <c r="AO136" s="144">
        <v>0</v>
      </c>
      <c r="AP136" s="145">
        <v>0</v>
      </c>
      <c r="AQ136" s="144">
        <v>0</v>
      </c>
      <c r="AR136" s="144">
        <v>0</v>
      </c>
      <c r="AS136" s="145">
        <v>0</v>
      </c>
      <c r="AT136" s="144">
        <v>0</v>
      </c>
      <c r="AU136" s="144">
        <v>0</v>
      </c>
      <c r="AV136" s="145">
        <v>0</v>
      </c>
      <c r="AW136" s="144">
        <v>0</v>
      </c>
      <c r="AX136" s="144">
        <v>0</v>
      </c>
      <c r="AY136" s="145">
        <v>0</v>
      </c>
      <c r="AZ136" s="144">
        <v>0</v>
      </c>
      <c r="BA136" s="144">
        <v>0</v>
      </c>
      <c r="BB136" s="145">
        <v>0</v>
      </c>
      <c r="BC136" s="144">
        <v>0</v>
      </c>
      <c r="BD136" s="144">
        <v>0</v>
      </c>
      <c r="BE136" s="145">
        <v>0</v>
      </c>
      <c r="BF136" s="144">
        <v>0</v>
      </c>
      <c r="BG136" s="144">
        <v>0</v>
      </c>
      <c r="BH136" s="145">
        <v>0</v>
      </c>
      <c r="BI136" s="144">
        <v>0</v>
      </c>
      <c r="BJ136" s="144">
        <v>0</v>
      </c>
      <c r="BK136" s="145">
        <v>0</v>
      </c>
      <c r="BL136" s="144">
        <v>0</v>
      </c>
      <c r="BM136" s="144">
        <v>0</v>
      </c>
      <c r="BN136" s="145">
        <v>0</v>
      </c>
      <c r="BO136" s="144">
        <v>0</v>
      </c>
      <c r="BP136" s="144">
        <v>0</v>
      </c>
      <c r="BQ136" s="145">
        <v>0</v>
      </c>
      <c r="BR136" s="144">
        <v>0</v>
      </c>
      <c r="BS136" s="144">
        <v>0</v>
      </c>
      <c r="BT136" s="145">
        <v>0</v>
      </c>
      <c r="BU136" s="144">
        <v>160000</v>
      </c>
      <c r="BV136" s="144">
        <v>155880.29999999999</v>
      </c>
      <c r="BW136" s="145">
        <v>0.97</v>
      </c>
      <c r="BX136" s="144">
        <v>0</v>
      </c>
      <c r="BY136" s="144">
        <v>0</v>
      </c>
      <c r="BZ136" s="145">
        <v>0</v>
      </c>
      <c r="CA136" s="144">
        <v>0</v>
      </c>
      <c r="CB136" s="144">
        <v>0</v>
      </c>
      <c r="CC136" s="145">
        <v>0</v>
      </c>
      <c r="CD136" s="144">
        <v>0</v>
      </c>
      <c r="CE136" s="144">
        <v>0</v>
      </c>
      <c r="CF136" s="145">
        <v>0</v>
      </c>
      <c r="CG136" s="144">
        <v>0</v>
      </c>
      <c r="CH136" s="144">
        <v>0</v>
      </c>
      <c r="CI136" s="145">
        <v>0</v>
      </c>
      <c r="CJ136" s="144">
        <v>0</v>
      </c>
      <c r="CK136" s="144">
        <v>0</v>
      </c>
      <c r="CL136" s="145">
        <v>0</v>
      </c>
      <c r="CM136" s="144">
        <v>0</v>
      </c>
      <c r="CN136" s="144">
        <v>0</v>
      </c>
      <c r="CO136" s="145">
        <v>0</v>
      </c>
      <c r="CP136" s="144"/>
      <c r="CQ136" s="144"/>
      <c r="CR136" s="144"/>
      <c r="CS136" s="144"/>
      <c r="CT136" s="144"/>
      <c r="CU136" s="144"/>
      <c r="CV136" s="144"/>
      <c r="CW136" s="144"/>
      <c r="CX136" s="144"/>
      <c r="CY136" s="144"/>
      <c r="CZ136" s="144"/>
      <c r="DA136" s="144"/>
      <c r="DB136" s="144"/>
      <c r="DC136" s="144"/>
      <c r="DD136" s="144"/>
      <c r="DE136" s="144"/>
      <c r="DF136" s="144"/>
      <c r="DG136" s="144"/>
      <c r="DH136" s="144"/>
      <c r="DI136" s="144"/>
      <c r="DJ136" s="144"/>
      <c r="DK136" s="144"/>
      <c r="DL136" s="144"/>
      <c r="DM136" s="144"/>
      <c r="DN136" s="144"/>
      <c r="DO136" s="144"/>
      <c r="DP136" s="144"/>
      <c r="DQ136" s="144"/>
      <c r="DR136" s="144"/>
      <c r="DS136" s="144"/>
      <c r="DT136" s="144"/>
      <c r="DU136" s="144"/>
      <c r="DV136" s="144"/>
      <c r="DW136" s="144"/>
      <c r="DX136" s="144"/>
      <c r="DY136" s="144"/>
      <c r="DZ136" s="144"/>
      <c r="EA136" s="144"/>
      <c r="EB136" s="144"/>
      <c r="EC136" s="144"/>
      <c r="ED136" s="144"/>
      <c r="EE136" s="144"/>
      <c r="EF136" s="144"/>
      <c r="EG136" s="144"/>
      <c r="EH136" s="144"/>
      <c r="EI136" s="144"/>
      <c r="EJ136" s="144"/>
      <c r="EK136" s="144"/>
      <c r="EL136" s="144"/>
      <c r="EM136" s="144"/>
      <c r="EN136" s="144"/>
      <c r="EO136" s="144"/>
      <c r="EP136" s="144"/>
      <c r="EQ136" s="144"/>
      <c r="ER136" s="144"/>
      <c r="ES136" s="144"/>
      <c r="ET136" s="144"/>
      <c r="EU136" s="144"/>
      <c r="EV136" s="144"/>
      <c r="EW136" s="144"/>
      <c r="EX136" s="144"/>
      <c r="EY136" s="144"/>
      <c r="EZ136" s="144"/>
      <c r="FA136" s="144"/>
      <c r="FB136" s="144"/>
      <c r="FC136" s="144"/>
      <c r="FD136" s="144"/>
      <c r="FE136" s="144"/>
      <c r="FF136" s="144"/>
      <c r="FG136" s="144"/>
      <c r="FH136" s="144"/>
      <c r="FI136" s="144"/>
      <c r="FJ136" s="144"/>
      <c r="FK136" s="144"/>
      <c r="FL136" s="144"/>
      <c r="FM136" s="144"/>
      <c r="FN136" s="144"/>
      <c r="FO136" s="144"/>
      <c r="FP136" s="144"/>
      <c r="FQ136" s="144"/>
      <c r="FR136" s="144"/>
      <c r="FS136" s="144"/>
      <c r="FT136" s="144"/>
      <c r="FU136" s="144"/>
      <c r="FV136" s="144"/>
      <c r="FW136" s="144"/>
      <c r="FX136" s="144"/>
      <c r="FY136" s="144"/>
      <c r="FZ136" s="144"/>
      <c r="GA136" s="144"/>
      <c r="GB136" s="144"/>
      <c r="GC136" s="144"/>
      <c r="GD136" s="144"/>
      <c r="GE136" s="144"/>
      <c r="GF136" s="144"/>
      <c r="GG136" s="144"/>
      <c r="GH136" s="144"/>
      <c r="GI136" s="144"/>
      <c r="GJ136" s="144"/>
      <c r="GK136" s="144"/>
      <c r="GL136" s="144"/>
      <c r="GM136" s="144"/>
      <c r="GN136" s="144"/>
      <c r="GO136" s="144"/>
      <c r="GP136" s="144"/>
      <c r="GQ136" s="144"/>
      <c r="GR136" s="144"/>
      <c r="GS136" s="144"/>
      <c r="GT136" s="144"/>
      <c r="GU136" s="144"/>
      <c r="GV136" s="144"/>
      <c r="GW136" s="144"/>
      <c r="GX136" s="144"/>
      <c r="GY136" s="144"/>
      <c r="GZ136" s="144"/>
      <c r="HA136" s="144"/>
      <c r="HB136" s="144"/>
      <c r="HC136" s="144"/>
      <c r="HD136" s="144"/>
      <c r="HE136" s="144"/>
      <c r="HF136" s="144"/>
      <c r="HG136" s="144"/>
      <c r="HH136" s="144"/>
      <c r="HI136" s="144"/>
      <c r="HJ136" s="144"/>
      <c r="HK136" s="144"/>
      <c r="HL136" s="144"/>
      <c r="HM136" s="144"/>
      <c r="HN136" s="144"/>
      <c r="HO136" s="144"/>
      <c r="HP136" s="144"/>
      <c r="HQ136" s="144"/>
      <c r="HR136" s="144"/>
      <c r="HS136" s="144"/>
      <c r="HT136" s="144"/>
      <c r="HU136" s="144"/>
      <c r="HV136" s="144"/>
      <c r="HW136" s="144"/>
      <c r="HX136" s="144"/>
      <c r="HY136" s="144"/>
      <c r="HZ136" s="144"/>
      <c r="IA136" s="144"/>
      <c r="IB136" s="144"/>
      <c r="IC136" s="144"/>
      <c r="ID136" s="144"/>
      <c r="IE136" s="144"/>
      <c r="IF136" s="144"/>
      <c r="IG136" s="144"/>
      <c r="IH136" s="144"/>
      <c r="II136" s="144"/>
      <c r="IJ136" s="144"/>
      <c r="IK136" s="144"/>
      <c r="IL136" s="144"/>
      <c r="IM136" s="144"/>
      <c r="IN136" s="144"/>
      <c r="IO136" s="144"/>
      <c r="IP136" s="144"/>
      <c r="IQ136" s="144"/>
      <c r="IR136" s="144"/>
      <c r="IS136" s="144"/>
      <c r="IT136" s="144"/>
      <c r="IU136" s="144"/>
      <c r="IV136" s="144"/>
      <c r="IW136" s="144"/>
      <c r="IX136" s="144"/>
      <c r="IY136" s="144"/>
      <c r="IZ136" s="144"/>
      <c r="JA136" s="144"/>
      <c r="JB136" s="144"/>
      <c r="JC136" s="144"/>
      <c r="JD136" s="144"/>
      <c r="JE136" s="144"/>
      <c r="JF136" s="144"/>
      <c r="JG136" s="144"/>
      <c r="JH136" s="144"/>
      <c r="JI136" s="144"/>
      <c r="JJ136" s="144"/>
      <c r="JK136" s="144"/>
      <c r="JL136" s="144"/>
      <c r="JM136" s="144"/>
      <c r="JN136" s="144"/>
      <c r="JO136" s="144"/>
      <c r="JP136" s="144"/>
      <c r="JQ136" s="144"/>
      <c r="JR136" s="144"/>
      <c r="JS136" s="144"/>
      <c r="JT136" s="144"/>
      <c r="JU136" s="144"/>
      <c r="JV136" s="144"/>
      <c r="JW136" s="144"/>
      <c r="JX136" s="144"/>
      <c r="JY136" s="144"/>
      <c r="JZ136" s="144"/>
      <c r="KA136" s="144"/>
      <c r="KB136" s="144"/>
      <c r="KC136" s="144"/>
      <c r="KD136" s="144"/>
      <c r="KE136" s="144"/>
      <c r="KF136" s="144"/>
      <c r="KG136" s="144"/>
      <c r="KH136" s="144"/>
      <c r="KI136" s="144"/>
      <c r="KJ136" s="144"/>
      <c r="KK136" s="144"/>
      <c r="KL136" s="144"/>
      <c r="KM136" s="144"/>
      <c r="KN136" s="144"/>
      <c r="KO136" s="144"/>
      <c r="KP136" s="144"/>
      <c r="KQ136" s="144"/>
      <c r="KR136" s="144"/>
      <c r="KS136" s="144"/>
      <c r="KT136" s="144"/>
      <c r="KU136" s="144"/>
      <c r="KV136" s="144"/>
      <c r="KW136" s="144"/>
      <c r="KX136" s="144"/>
      <c r="KY136" s="144"/>
      <c r="KZ136" s="144"/>
      <c r="LA136" s="144"/>
      <c r="LB136" s="144"/>
      <c r="LC136" s="144"/>
      <c r="LD136" s="144"/>
      <c r="LE136" s="144"/>
      <c r="LF136" s="144"/>
      <c r="LG136" s="144"/>
      <c r="LH136" s="144"/>
      <c r="LI136" s="144"/>
      <c r="LJ136" s="144"/>
      <c r="LK136" s="144"/>
      <c r="LL136" s="144"/>
      <c r="LM136" s="144"/>
      <c r="LN136" s="144"/>
      <c r="LO136" s="144"/>
      <c r="LP136" s="144"/>
      <c r="LQ136" s="144"/>
      <c r="LR136" s="144"/>
      <c r="LS136" s="144"/>
      <c r="LT136" s="144"/>
      <c r="LU136" s="144"/>
      <c r="LV136" s="144"/>
      <c r="LW136" s="144"/>
      <c r="LX136" s="144"/>
      <c r="LY136" s="144"/>
      <c r="LZ136" s="144"/>
      <c r="MA136" s="144"/>
      <c r="MB136" s="144"/>
      <c r="MC136" s="144"/>
      <c r="MD136" s="144"/>
      <c r="ME136" s="144"/>
      <c r="MF136" s="144"/>
      <c r="MG136" s="144"/>
      <c r="MH136" s="144"/>
      <c r="MI136" s="144"/>
      <c r="MJ136" s="144"/>
      <c r="MK136" s="144"/>
      <c r="ML136" s="144"/>
      <c r="MM136" s="144"/>
      <c r="MN136" s="144"/>
      <c r="MO136" s="144"/>
      <c r="MP136" s="144"/>
      <c r="MQ136" s="144"/>
      <c r="MR136" s="144"/>
      <c r="MS136" s="144"/>
      <c r="MT136" s="144"/>
      <c r="MU136" s="144"/>
      <c r="MV136" s="144"/>
      <c r="MW136" s="144"/>
      <c r="MX136" s="144"/>
      <c r="MY136" s="144"/>
      <c r="MZ136" s="144"/>
      <c r="NA136" s="144"/>
      <c r="NB136" s="144"/>
      <c r="NC136" s="144"/>
      <c r="ND136" s="144"/>
      <c r="NE136" s="144"/>
      <c r="NF136" s="144"/>
      <c r="NG136" s="144"/>
      <c r="NH136" s="144"/>
      <c r="NI136" s="144"/>
      <c r="NJ136" s="144"/>
      <c r="NK136" s="144"/>
      <c r="NL136" s="144"/>
      <c r="NM136" s="144"/>
      <c r="NN136" s="144"/>
      <c r="NO136" s="144"/>
      <c r="NP136" s="144"/>
      <c r="NQ136" s="144"/>
      <c r="NR136" s="144"/>
      <c r="NS136" s="144"/>
      <c r="NT136" s="144"/>
      <c r="NU136" s="144"/>
      <c r="NV136" s="144"/>
      <c r="NW136" s="144"/>
      <c r="NX136" s="144"/>
      <c r="NY136" s="144"/>
      <c r="NZ136" s="144"/>
      <c r="OA136" s="144"/>
      <c r="OB136" s="144"/>
      <c r="OC136" s="144"/>
      <c r="OD136" s="144"/>
      <c r="OE136" s="144"/>
      <c r="OF136" s="144"/>
      <c r="OG136" s="144"/>
      <c r="OH136" s="144"/>
      <c r="OI136" s="144"/>
      <c r="OJ136" s="144"/>
      <c r="OK136" s="144"/>
      <c r="OL136" s="144"/>
      <c r="OM136" s="144"/>
      <c r="ON136" s="144"/>
      <c r="OO136" s="144"/>
      <c r="OP136" s="144"/>
      <c r="OQ136" s="144"/>
      <c r="OR136" s="144"/>
      <c r="OS136" s="144"/>
      <c r="OT136" s="144"/>
      <c r="OU136" s="144"/>
      <c r="OV136" s="144"/>
      <c r="OW136" s="144"/>
      <c r="OX136" s="144"/>
      <c r="OY136" s="144"/>
      <c r="OZ136" s="144"/>
      <c r="PA136" s="144"/>
      <c r="PB136" s="144"/>
      <c r="PC136" s="144"/>
      <c r="PD136" s="144"/>
      <c r="PE136" s="144"/>
      <c r="PF136" s="144"/>
      <c r="PG136" s="144"/>
      <c r="PH136" s="144"/>
      <c r="PI136" s="144"/>
      <c r="PJ136" s="144"/>
      <c r="PK136" s="144"/>
      <c r="PL136" s="144"/>
      <c r="PM136" s="144"/>
      <c r="PN136" s="144"/>
      <c r="PO136" s="144"/>
      <c r="PP136" s="144"/>
      <c r="PQ136" s="144"/>
      <c r="PR136" s="144"/>
      <c r="PS136" s="144"/>
      <c r="PT136" s="144"/>
      <c r="PU136" s="144"/>
      <c r="PV136" s="144"/>
      <c r="PW136" s="144"/>
      <c r="PX136" s="144"/>
      <c r="PY136" s="144"/>
      <c r="PZ136" s="144"/>
      <c r="QA136" s="144"/>
      <c r="QB136" s="144"/>
      <c r="QC136" s="144"/>
      <c r="QD136" s="144"/>
      <c r="QE136" s="144"/>
      <c r="QF136" s="144"/>
      <c r="QG136" s="144"/>
      <c r="QH136" s="144"/>
      <c r="QI136" s="144"/>
      <c r="QJ136" s="144"/>
      <c r="QK136" s="144"/>
      <c r="QL136" s="144"/>
      <c r="QM136" s="144"/>
      <c r="QN136" s="144"/>
      <c r="QO136" s="144"/>
      <c r="QP136" s="144"/>
      <c r="QQ136" s="144"/>
      <c r="QR136" s="144"/>
      <c r="QS136" s="144"/>
      <c r="QT136" s="144"/>
      <c r="QU136" s="144"/>
      <c r="QV136" s="144"/>
      <c r="QW136" s="144"/>
      <c r="QX136" s="144"/>
      <c r="QY136" s="144"/>
      <c r="QZ136" s="144"/>
      <c r="RA136" s="144"/>
      <c r="RB136" s="144"/>
      <c r="RC136" s="144"/>
      <c r="RD136" s="144"/>
      <c r="RE136" s="144"/>
      <c r="RF136" s="144"/>
      <c r="RG136" s="144"/>
      <c r="RH136" s="144"/>
      <c r="RI136" s="144"/>
      <c r="RJ136" s="144"/>
      <c r="RK136" s="144"/>
      <c r="RL136" s="144"/>
      <c r="RM136" s="144"/>
      <c r="RN136" s="144"/>
      <c r="RO136" s="144"/>
      <c r="RP136" s="144"/>
      <c r="RQ136" s="144"/>
      <c r="RR136" s="144"/>
      <c r="RS136" s="144"/>
      <c r="RT136" s="144"/>
      <c r="RU136" s="144"/>
      <c r="RV136" s="144"/>
      <c r="RW136" s="144"/>
      <c r="RX136" s="144"/>
      <c r="RY136" s="144"/>
      <c r="RZ136" s="144"/>
      <c r="SA136" s="144"/>
      <c r="SB136" s="144"/>
      <c r="SC136" s="144"/>
      <c r="SD136" s="144"/>
      <c r="SE136" s="144"/>
      <c r="SF136" s="144"/>
      <c r="SG136" s="144"/>
      <c r="SH136" s="144"/>
      <c r="SI136" s="144"/>
      <c r="SJ136" s="144"/>
      <c r="SK136" s="144"/>
      <c r="SL136" s="144"/>
      <c r="SM136" s="144"/>
      <c r="SN136" s="144"/>
      <c r="SO136" s="144"/>
      <c r="SP136" s="144"/>
      <c r="SQ136" s="144"/>
      <c r="SR136" s="144"/>
      <c r="SS136" s="144"/>
      <c r="ST136" s="144"/>
      <c r="SU136" s="144"/>
      <c r="SV136" s="144"/>
      <c r="SW136" s="144"/>
      <c r="SX136" s="144"/>
      <c r="SY136" s="144"/>
      <c r="SZ136" s="144"/>
      <c r="TA136" s="144"/>
      <c r="TB136" s="144"/>
      <c r="TC136" s="144"/>
      <c r="TD136" s="144"/>
      <c r="TE136" s="144"/>
      <c r="TF136" s="144"/>
      <c r="TG136" s="144"/>
      <c r="TH136" s="144"/>
      <c r="TI136" s="144"/>
      <c r="TJ136" s="144"/>
      <c r="TK136" s="144"/>
      <c r="TL136" s="144"/>
      <c r="TM136" s="144"/>
      <c r="TN136" s="144"/>
      <c r="TO136" s="144"/>
      <c r="TP136" s="144"/>
      <c r="TQ136" s="144"/>
      <c r="TR136" s="144"/>
      <c r="TS136" s="144"/>
      <c r="TT136" s="144"/>
      <c r="TU136" s="144"/>
      <c r="TV136" s="144"/>
      <c r="TW136" s="144"/>
      <c r="TX136" s="144"/>
      <c r="TY136" s="144"/>
      <c r="TZ136" s="144"/>
      <c r="UA136" s="144"/>
      <c r="UB136" s="144"/>
      <c r="UC136" s="144"/>
      <c r="UD136" s="144"/>
      <c r="UE136" s="144"/>
      <c r="UF136" s="144"/>
      <c r="UG136" s="144"/>
      <c r="UH136" s="144"/>
      <c r="UI136" s="144"/>
      <c r="UJ136" s="144"/>
      <c r="UK136" s="144"/>
      <c r="UL136" s="144"/>
      <c r="UM136" s="144"/>
      <c r="UN136" s="144"/>
      <c r="UO136" s="144"/>
      <c r="UP136" s="144"/>
      <c r="UQ136" s="144"/>
      <c r="UR136" s="144"/>
      <c r="US136" s="144"/>
      <c r="UT136" s="144"/>
      <c r="UU136" s="144"/>
      <c r="UV136" s="144"/>
      <c r="UW136" s="144"/>
      <c r="UX136" s="144"/>
      <c r="UY136" s="144"/>
      <c r="UZ136" s="144"/>
      <c r="VA136" s="144"/>
      <c r="VB136" s="144"/>
      <c r="VC136" s="144"/>
      <c r="VD136" s="144"/>
      <c r="VE136" s="144"/>
      <c r="VF136" s="144"/>
      <c r="VG136" s="144"/>
      <c r="VH136" s="144"/>
      <c r="VI136" s="144"/>
      <c r="VJ136" s="144"/>
      <c r="VK136" s="144"/>
      <c r="VL136" s="144"/>
      <c r="VM136" s="144"/>
      <c r="VN136" s="144"/>
      <c r="VO136" s="144"/>
      <c r="VP136" s="144"/>
      <c r="VQ136" s="144"/>
      <c r="VR136" s="144"/>
      <c r="VS136" s="144"/>
      <c r="VT136" s="144"/>
      <c r="VU136" s="144"/>
      <c r="VV136" s="144"/>
      <c r="VW136" s="144"/>
      <c r="VX136" s="144"/>
      <c r="VY136" s="144"/>
      <c r="VZ136" s="144"/>
      <c r="WA136" s="144"/>
      <c r="WB136" s="144"/>
      <c r="WC136" s="144"/>
      <c r="WD136" s="144"/>
      <c r="WE136" s="144"/>
      <c r="WF136" s="144"/>
      <c r="WG136" s="144"/>
      <c r="WH136" s="144"/>
      <c r="WI136" s="144"/>
      <c r="WJ136" s="144"/>
      <c r="WK136" s="144"/>
      <c r="WL136" s="144"/>
      <c r="WM136" s="144"/>
      <c r="WN136" s="144"/>
      <c r="WO136" s="144"/>
      <c r="WP136" s="144"/>
      <c r="WQ136" s="144"/>
      <c r="WR136" s="144"/>
      <c r="WS136" s="144"/>
      <c r="WT136" s="144"/>
      <c r="WU136" s="144"/>
      <c r="WV136" s="144"/>
      <c r="WW136" s="144"/>
      <c r="WX136" s="144"/>
      <c r="WY136" s="144"/>
      <c r="WZ136" s="144"/>
      <c r="XA136" s="144"/>
      <c r="XB136" s="144"/>
      <c r="XC136" s="144"/>
      <c r="XD136" s="144"/>
      <c r="XE136" s="144"/>
      <c r="XF136" s="144"/>
      <c r="XG136" s="144"/>
      <c r="XH136" s="144"/>
      <c r="XI136" s="144"/>
      <c r="XJ136" s="144"/>
      <c r="XK136" s="144"/>
      <c r="XL136" s="144"/>
      <c r="XM136" s="144"/>
      <c r="XN136" s="144"/>
      <c r="XO136" s="144"/>
      <c r="XP136" s="144"/>
      <c r="XQ136" s="144"/>
      <c r="XR136" s="144"/>
      <c r="XS136" s="144"/>
      <c r="XT136" s="144"/>
      <c r="XU136" s="144"/>
      <c r="XV136" s="144"/>
      <c r="XW136" s="144"/>
      <c r="XX136" s="144"/>
      <c r="XY136" s="144"/>
      <c r="XZ136" s="144"/>
      <c r="YA136" s="144"/>
      <c r="YB136" s="144"/>
      <c r="YC136" s="144"/>
      <c r="YD136" s="144"/>
      <c r="YE136" s="144"/>
      <c r="YF136" s="144"/>
      <c r="YG136" s="144"/>
      <c r="YH136" s="144"/>
      <c r="YI136" s="144"/>
      <c r="YJ136" s="144"/>
      <c r="YK136" s="144"/>
      <c r="YL136" s="144"/>
      <c r="YM136" s="144"/>
      <c r="YN136" s="144"/>
      <c r="YO136" s="144"/>
      <c r="YP136" s="144"/>
      <c r="YQ136" s="144"/>
      <c r="YR136" s="144"/>
      <c r="YS136" s="144"/>
      <c r="YT136" s="144"/>
      <c r="YU136" s="144"/>
      <c r="YV136" s="144"/>
      <c r="YW136" s="144"/>
      <c r="YX136" s="144"/>
      <c r="YY136" s="144"/>
      <c r="YZ136" s="144"/>
      <c r="ZA136" s="144"/>
      <c r="ZB136" s="144"/>
      <c r="ZC136" s="144"/>
      <c r="ZD136" s="144"/>
      <c r="ZE136" s="144"/>
      <c r="ZF136" s="144"/>
      <c r="ZG136" s="144"/>
      <c r="ZH136" s="144"/>
      <c r="ZI136" s="144"/>
      <c r="ZJ136" s="144"/>
      <c r="ZK136" s="144"/>
      <c r="ZL136" s="144"/>
      <c r="ZM136" s="144"/>
      <c r="ZN136" s="144"/>
      <c r="ZO136" s="144"/>
      <c r="ZP136" s="144"/>
      <c r="ZQ136" s="144"/>
      <c r="ZR136" s="144"/>
      <c r="ZS136" s="144"/>
      <c r="ZT136" s="144"/>
      <c r="ZU136" s="144"/>
      <c r="ZV136" s="144"/>
      <c r="ZW136" s="144"/>
      <c r="ZX136" s="144"/>
      <c r="ZY136" s="144"/>
      <c r="ZZ136" s="144"/>
    </row>
    <row r="137" spans="1:702" ht="15.95" hidden="1" customHeight="1" x14ac:dyDescent="0.25">
      <c r="A137" s="92">
        <v>75870</v>
      </c>
      <c r="B137" s="92" t="s">
        <v>411</v>
      </c>
      <c r="C137" s="121" t="s">
        <v>396</v>
      </c>
      <c r="D137" s="92">
        <v>7</v>
      </c>
      <c r="E137" s="92">
        <v>3</v>
      </c>
      <c r="F137" s="92" t="s">
        <v>341</v>
      </c>
      <c r="G137" s="92">
        <v>912</v>
      </c>
      <c r="H137" s="92">
        <v>11461</v>
      </c>
      <c r="I137" s="92" t="s">
        <v>412</v>
      </c>
      <c r="J137" s="92">
        <v>424</v>
      </c>
      <c r="K137" s="92" t="s">
        <v>394</v>
      </c>
      <c r="L137" s="93">
        <v>135000</v>
      </c>
      <c r="M137" s="93">
        <v>160000</v>
      </c>
      <c r="N137" s="93">
        <v>0</v>
      </c>
      <c r="O137" s="93">
        <v>160000</v>
      </c>
      <c r="P137" s="93">
        <v>155880.29999999999</v>
      </c>
      <c r="Q137" s="93">
        <v>-4119.7000000000116</v>
      </c>
      <c r="R137" s="94">
        <v>0.97</v>
      </c>
      <c r="S137" s="93">
        <v>0</v>
      </c>
      <c r="T137" s="93">
        <v>0</v>
      </c>
      <c r="U137" s="94">
        <v>0</v>
      </c>
      <c r="V137" s="93">
        <v>0</v>
      </c>
      <c r="W137" s="93">
        <v>0</v>
      </c>
      <c r="X137" s="94">
        <v>0</v>
      </c>
      <c r="Y137" s="93">
        <v>0</v>
      </c>
      <c r="Z137" s="93">
        <v>0</v>
      </c>
      <c r="AA137" s="94">
        <v>0</v>
      </c>
      <c r="AB137" s="93">
        <v>0</v>
      </c>
      <c r="AC137" s="93">
        <v>0</v>
      </c>
      <c r="AD137" s="94">
        <v>0</v>
      </c>
      <c r="AE137" s="93">
        <v>0</v>
      </c>
      <c r="AF137" s="93">
        <v>0</v>
      </c>
      <c r="AG137" s="94">
        <v>0</v>
      </c>
      <c r="AH137" s="93">
        <v>0</v>
      </c>
      <c r="AI137" s="93">
        <v>0</v>
      </c>
      <c r="AJ137" s="94">
        <v>0</v>
      </c>
      <c r="AK137" s="93">
        <v>0</v>
      </c>
      <c r="AL137" s="93">
        <v>0</v>
      </c>
      <c r="AM137" s="94">
        <v>0</v>
      </c>
      <c r="AN137" s="93">
        <v>0</v>
      </c>
      <c r="AO137" s="93">
        <v>0</v>
      </c>
      <c r="AP137" s="94">
        <v>0</v>
      </c>
      <c r="AQ137" s="93">
        <v>0</v>
      </c>
      <c r="AR137" s="93">
        <v>0</v>
      </c>
      <c r="AS137" s="94">
        <v>0</v>
      </c>
      <c r="AT137" s="93">
        <v>0</v>
      </c>
      <c r="AU137" s="93">
        <v>0</v>
      </c>
      <c r="AV137" s="94">
        <v>0</v>
      </c>
      <c r="AW137" s="93">
        <v>0</v>
      </c>
      <c r="AX137" s="93">
        <v>0</v>
      </c>
      <c r="AY137" s="94">
        <v>0</v>
      </c>
      <c r="AZ137" s="93">
        <v>0</v>
      </c>
      <c r="BA137" s="93">
        <v>0</v>
      </c>
      <c r="BB137" s="94">
        <v>0</v>
      </c>
      <c r="BC137" s="93">
        <v>0</v>
      </c>
      <c r="BD137" s="93">
        <v>0</v>
      </c>
      <c r="BE137" s="94">
        <v>0</v>
      </c>
      <c r="BF137" s="93">
        <v>0</v>
      </c>
      <c r="BG137" s="93">
        <v>0</v>
      </c>
      <c r="BH137" s="94">
        <v>0</v>
      </c>
      <c r="BI137" s="93">
        <v>0</v>
      </c>
      <c r="BJ137" s="93">
        <v>0</v>
      </c>
      <c r="BK137" s="94">
        <v>0</v>
      </c>
      <c r="BL137" s="93">
        <v>0</v>
      </c>
      <c r="BM137" s="93">
        <v>0</v>
      </c>
      <c r="BN137" s="94">
        <v>0</v>
      </c>
      <c r="BO137" s="93">
        <v>0</v>
      </c>
      <c r="BP137" s="93">
        <v>0</v>
      </c>
      <c r="BQ137" s="94">
        <v>0</v>
      </c>
      <c r="BR137" s="93">
        <v>0</v>
      </c>
      <c r="BS137" s="93">
        <v>0</v>
      </c>
      <c r="BT137" s="94">
        <v>0</v>
      </c>
      <c r="BU137" s="93">
        <v>160000</v>
      </c>
      <c r="BV137" s="93">
        <v>155880.29999999999</v>
      </c>
      <c r="BW137" s="94">
        <v>0.97</v>
      </c>
      <c r="BX137" s="93">
        <v>0</v>
      </c>
      <c r="BY137" s="93">
        <v>0</v>
      </c>
      <c r="BZ137" s="94">
        <v>0</v>
      </c>
      <c r="CA137" s="93">
        <v>0</v>
      </c>
      <c r="CB137" s="93">
        <v>0</v>
      </c>
      <c r="CC137" s="94">
        <v>0</v>
      </c>
      <c r="CD137" s="93">
        <v>0</v>
      </c>
      <c r="CE137" s="93">
        <v>0</v>
      </c>
      <c r="CF137" s="94">
        <v>0</v>
      </c>
      <c r="CG137" s="93">
        <v>0</v>
      </c>
      <c r="CH137" s="93">
        <v>0</v>
      </c>
      <c r="CI137" s="94">
        <v>0</v>
      </c>
      <c r="CJ137" s="93">
        <v>0</v>
      </c>
      <c r="CK137" s="93">
        <v>0</v>
      </c>
      <c r="CL137" s="94">
        <v>0</v>
      </c>
      <c r="CM137" s="93">
        <v>0</v>
      </c>
      <c r="CN137" s="93">
        <v>0</v>
      </c>
      <c r="CO137" s="94">
        <v>0</v>
      </c>
      <c r="CP137" s="93"/>
      <c r="CQ137" s="93"/>
      <c r="CR137" s="93"/>
      <c r="CS137" s="93"/>
      <c r="CT137" s="93"/>
      <c r="CU137" s="93"/>
      <c r="CV137" s="93"/>
      <c r="CW137" s="93"/>
      <c r="CX137" s="93"/>
      <c r="CY137" s="93"/>
      <c r="CZ137" s="93"/>
      <c r="DA137" s="93"/>
      <c r="DB137" s="93"/>
      <c r="DC137" s="93"/>
      <c r="DD137" s="93"/>
      <c r="DE137" s="93"/>
      <c r="DF137" s="93"/>
      <c r="DG137" s="93"/>
      <c r="DH137" s="93"/>
      <c r="DI137" s="93"/>
      <c r="DJ137" s="93"/>
      <c r="DK137" s="93"/>
      <c r="DL137" s="93"/>
      <c r="DM137" s="93"/>
      <c r="DN137" s="93"/>
      <c r="DO137" s="93"/>
      <c r="DP137" s="93"/>
      <c r="DQ137" s="93"/>
      <c r="DR137" s="93"/>
      <c r="DS137" s="93"/>
      <c r="DT137" s="93"/>
      <c r="DU137" s="93"/>
      <c r="DV137" s="93"/>
      <c r="DW137" s="93"/>
      <c r="DX137" s="93"/>
      <c r="DY137" s="93"/>
      <c r="DZ137" s="93"/>
      <c r="EA137" s="93"/>
      <c r="EB137" s="93"/>
      <c r="EC137" s="93"/>
      <c r="ED137" s="93"/>
      <c r="EE137" s="93"/>
      <c r="EF137" s="93"/>
      <c r="EG137" s="93"/>
      <c r="EH137" s="93"/>
      <c r="EI137" s="93"/>
      <c r="EJ137" s="93"/>
      <c r="EK137" s="93"/>
      <c r="EL137" s="93"/>
      <c r="EM137" s="93"/>
      <c r="EN137" s="93"/>
      <c r="EO137" s="93"/>
      <c r="EP137" s="93"/>
      <c r="EQ137" s="93"/>
      <c r="ER137" s="93"/>
      <c r="ES137" s="93"/>
      <c r="ET137" s="93"/>
      <c r="EU137" s="93"/>
      <c r="EV137" s="93"/>
      <c r="EW137" s="93"/>
      <c r="EX137" s="93"/>
      <c r="EY137" s="93"/>
      <c r="EZ137" s="93"/>
      <c r="FA137" s="93"/>
      <c r="FB137" s="93"/>
      <c r="FC137" s="93"/>
      <c r="FD137" s="93"/>
      <c r="FE137" s="93"/>
      <c r="FF137" s="93"/>
      <c r="FG137" s="93"/>
      <c r="FH137" s="93"/>
      <c r="FI137" s="93"/>
      <c r="FJ137" s="93"/>
      <c r="FK137" s="93"/>
      <c r="FL137" s="93"/>
      <c r="FM137" s="93"/>
      <c r="FN137" s="93"/>
      <c r="FO137" s="93"/>
      <c r="FP137" s="93"/>
      <c r="FQ137" s="93"/>
      <c r="FR137" s="93"/>
      <c r="FS137" s="93"/>
      <c r="FT137" s="93"/>
      <c r="FU137" s="93"/>
      <c r="FV137" s="93"/>
      <c r="FW137" s="93"/>
      <c r="FX137" s="93"/>
      <c r="FY137" s="93"/>
      <c r="FZ137" s="93"/>
      <c r="GA137" s="93"/>
      <c r="GB137" s="93"/>
      <c r="GC137" s="93"/>
      <c r="GD137" s="93"/>
      <c r="GE137" s="93"/>
      <c r="GF137" s="93"/>
      <c r="GG137" s="93"/>
      <c r="GH137" s="93"/>
      <c r="GI137" s="93"/>
      <c r="GJ137" s="93"/>
      <c r="GK137" s="93"/>
      <c r="GL137" s="93"/>
      <c r="GM137" s="93"/>
      <c r="GN137" s="93"/>
      <c r="GO137" s="93"/>
      <c r="GP137" s="93"/>
      <c r="GQ137" s="93"/>
      <c r="GR137" s="93"/>
      <c r="GS137" s="93"/>
      <c r="GT137" s="93"/>
      <c r="GU137" s="93"/>
      <c r="GV137" s="93"/>
      <c r="GW137" s="93"/>
      <c r="GX137" s="93"/>
      <c r="GY137" s="93"/>
      <c r="GZ137" s="93"/>
      <c r="HA137" s="93"/>
      <c r="HB137" s="93"/>
      <c r="HC137" s="93"/>
      <c r="HD137" s="93"/>
      <c r="HE137" s="93"/>
      <c r="HF137" s="93"/>
      <c r="HG137" s="93"/>
      <c r="HH137" s="93"/>
      <c r="HI137" s="93"/>
      <c r="HJ137" s="93"/>
      <c r="HK137" s="93"/>
      <c r="HL137" s="93"/>
      <c r="HM137" s="93"/>
      <c r="HN137" s="93"/>
      <c r="HO137" s="93"/>
      <c r="HP137" s="93"/>
      <c r="HQ137" s="93"/>
      <c r="HR137" s="93"/>
      <c r="HS137" s="93"/>
      <c r="HT137" s="93"/>
      <c r="HU137" s="93"/>
      <c r="HV137" s="93"/>
      <c r="HW137" s="93"/>
      <c r="HX137" s="93"/>
      <c r="HY137" s="93"/>
      <c r="HZ137" s="93"/>
      <c r="IA137" s="93"/>
      <c r="IB137" s="93"/>
      <c r="IC137" s="93"/>
      <c r="ID137" s="93"/>
      <c r="IE137" s="93"/>
      <c r="IF137" s="93"/>
      <c r="IG137" s="93"/>
      <c r="IH137" s="93"/>
      <c r="II137" s="93"/>
      <c r="IJ137" s="93"/>
      <c r="IK137" s="93"/>
      <c r="IL137" s="93"/>
      <c r="IM137" s="93"/>
      <c r="IN137" s="93"/>
      <c r="IO137" s="93"/>
      <c r="IP137" s="93"/>
      <c r="IQ137" s="93"/>
      <c r="IR137" s="93"/>
      <c r="IS137" s="93"/>
      <c r="IT137" s="93"/>
      <c r="IU137" s="93"/>
      <c r="IV137" s="93"/>
      <c r="IW137" s="93"/>
      <c r="IX137" s="93"/>
      <c r="IY137" s="93"/>
      <c r="IZ137" s="93"/>
      <c r="JA137" s="93"/>
      <c r="JB137" s="93"/>
      <c r="JC137" s="93"/>
      <c r="JD137" s="93"/>
      <c r="JE137" s="93"/>
      <c r="JF137" s="93"/>
      <c r="JG137" s="93"/>
      <c r="JH137" s="93"/>
      <c r="JI137" s="93"/>
      <c r="JJ137" s="93"/>
      <c r="JK137" s="93"/>
      <c r="JL137" s="93"/>
      <c r="JM137" s="93"/>
      <c r="JN137" s="93"/>
      <c r="JO137" s="93"/>
      <c r="JP137" s="93"/>
      <c r="JQ137" s="93"/>
      <c r="JR137" s="93"/>
      <c r="JS137" s="93"/>
      <c r="JT137" s="93"/>
      <c r="JU137" s="93"/>
      <c r="JV137" s="93"/>
      <c r="JW137" s="93"/>
      <c r="JX137" s="93"/>
      <c r="JY137" s="93"/>
      <c r="JZ137" s="93"/>
      <c r="KA137" s="93"/>
      <c r="KB137" s="93"/>
      <c r="KC137" s="93"/>
      <c r="KD137" s="93"/>
      <c r="KE137" s="93"/>
      <c r="KF137" s="93"/>
      <c r="KG137" s="93"/>
      <c r="KH137" s="93"/>
      <c r="KI137" s="93"/>
      <c r="KJ137" s="93"/>
      <c r="KK137" s="93"/>
      <c r="KL137" s="93"/>
      <c r="KM137" s="93"/>
      <c r="KN137" s="93"/>
      <c r="KO137" s="93"/>
      <c r="KP137" s="93"/>
      <c r="KQ137" s="93"/>
      <c r="KR137" s="93"/>
      <c r="KS137" s="93"/>
      <c r="KT137" s="93"/>
      <c r="KU137" s="93"/>
      <c r="KV137" s="93"/>
      <c r="KW137" s="93"/>
      <c r="KX137" s="93"/>
      <c r="KY137" s="93"/>
      <c r="KZ137" s="93"/>
      <c r="LA137" s="93"/>
      <c r="LB137" s="93"/>
      <c r="LC137" s="93"/>
      <c r="LD137" s="93"/>
      <c r="LE137" s="93"/>
      <c r="LF137" s="93"/>
      <c r="LG137" s="93"/>
      <c r="LH137" s="93"/>
      <c r="LI137" s="93"/>
      <c r="LJ137" s="93"/>
      <c r="LK137" s="93"/>
      <c r="LL137" s="93"/>
      <c r="LM137" s="93"/>
      <c r="LN137" s="93"/>
      <c r="LO137" s="93"/>
      <c r="LP137" s="93"/>
      <c r="LQ137" s="93"/>
      <c r="LR137" s="93"/>
      <c r="LS137" s="93"/>
      <c r="LT137" s="93"/>
      <c r="LU137" s="93"/>
      <c r="LV137" s="93"/>
      <c r="LW137" s="93"/>
      <c r="LX137" s="93"/>
      <c r="LY137" s="93"/>
      <c r="LZ137" s="93"/>
      <c r="MA137" s="93"/>
      <c r="MB137" s="93"/>
      <c r="MC137" s="93"/>
      <c r="MD137" s="93"/>
      <c r="ME137" s="93"/>
      <c r="MF137" s="93"/>
      <c r="MG137" s="93"/>
      <c r="MH137" s="93"/>
      <c r="MI137" s="93"/>
      <c r="MJ137" s="93"/>
      <c r="MK137" s="93"/>
      <c r="ML137" s="93"/>
      <c r="MM137" s="93"/>
      <c r="MN137" s="93"/>
      <c r="MO137" s="93"/>
      <c r="MP137" s="93"/>
      <c r="MQ137" s="93"/>
      <c r="MR137" s="93"/>
      <c r="MS137" s="93"/>
      <c r="MT137" s="93"/>
      <c r="MU137" s="93"/>
      <c r="MV137" s="93"/>
      <c r="MW137" s="93"/>
      <c r="MX137" s="93"/>
      <c r="MY137" s="93"/>
      <c r="MZ137" s="93"/>
      <c r="NA137" s="93"/>
      <c r="NB137" s="93"/>
      <c r="NC137" s="93"/>
      <c r="ND137" s="93"/>
      <c r="NE137" s="93"/>
      <c r="NF137" s="93"/>
      <c r="NG137" s="93"/>
      <c r="NH137" s="93"/>
      <c r="NI137" s="93"/>
      <c r="NJ137" s="93"/>
      <c r="NK137" s="93"/>
      <c r="NL137" s="93"/>
      <c r="NM137" s="93"/>
      <c r="NN137" s="93"/>
      <c r="NO137" s="93"/>
      <c r="NP137" s="93"/>
      <c r="NQ137" s="93"/>
      <c r="NR137" s="93"/>
      <c r="NS137" s="93"/>
      <c r="NT137" s="93"/>
      <c r="NU137" s="93"/>
      <c r="NV137" s="93"/>
      <c r="NW137" s="93"/>
      <c r="NX137" s="93"/>
      <c r="NY137" s="93"/>
      <c r="NZ137" s="93"/>
      <c r="OA137" s="93"/>
      <c r="OB137" s="93"/>
      <c r="OC137" s="93"/>
      <c r="OD137" s="93"/>
      <c r="OE137" s="93"/>
      <c r="OF137" s="93"/>
      <c r="OG137" s="93"/>
      <c r="OH137" s="93"/>
      <c r="OI137" s="93"/>
      <c r="OJ137" s="93"/>
      <c r="OK137" s="93"/>
      <c r="OL137" s="93"/>
      <c r="OM137" s="93"/>
      <c r="ON137" s="93"/>
      <c r="OO137" s="93"/>
      <c r="OP137" s="93"/>
      <c r="OQ137" s="93"/>
      <c r="OR137" s="93"/>
      <c r="OS137" s="93"/>
      <c r="OT137" s="93"/>
      <c r="OU137" s="93"/>
      <c r="OV137" s="93"/>
      <c r="OW137" s="93"/>
      <c r="OX137" s="93"/>
      <c r="OY137" s="93"/>
      <c r="OZ137" s="93"/>
      <c r="PA137" s="93"/>
      <c r="PB137" s="93"/>
      <c r="PC137" s="93"/>
      <c r="PD137" s="93"/>
      <c r="PE137" s="93"/>
      <c r="PF137" s="93"/>
      <c r="PG137" s="93"/>
      <c r="PH137" s="93"/>
      <c r="PI137" s="93"/>
      <c r="PJ137" s="93"/>
      <c r="PK137" s="93"/>
      <c r="PL137" s="93"/>
      <c r="PM137" s="93"/>
      <c r="PN137" s="93"/>
      <c r="PO137" s="93"/>
      <c r="PP137" s="93"/>
      <c r="PQ137" s="93"/>
      <c r="PR137" s="93"/>
      <c r="PS137" s="93"/>
      <c r="PT137" s="93"/>
      <c r="PU137" s="93"/>
      <c r="PV137" s="93"/>
      <c r="PW137" s="93"/>
      <c r="PX137" s="93"/>
      <c r="PY137" s="93"/>
      <c r="PZ137" s="93"/>
      <c r="QA137" s="93"/>
      <c r="QB137" s="93"/>
      <c r="QC137" s="93"/>
      <c r="QD137" s="93"/>
      <c r="QE137" s="93"/>
      <c r="QF137" s="93"/>
      <c r="QG137" s="93"/>
      <c r="QH137" s="93"/>
      <c r="QI137" s="93"/>
      <c r="QJ137" s="93"/>
      <c r="QK137" s="93"/>
      <c r="QL137" s="93"/>
      <c r="QM137" s="93"/>
      <c r="QN137" s="93"/>
      <c r="QO137" s="93"/>
      <c r="QP137" s="93"/>
      <c r="QQ137" s="93"/>
      <c r="QR137" s="93"/>
      <c r="QS137" s="93"/>
      <c r="QT137" s="93"/>
      <c r="QU137" s="93"/>
      <c r="QV137" s="93"/>
      <c r="QW137" s="93"/>
      <c r="QX137" s="93"/>
      <c r="QY137" s="93"/>
      <c r="QZ137" s="93"/>
      <c r="RA137" s="93"/>
      <c r="RB137" s="93"/>
      <c r="RC137" s="93"/>
      <c r="RD137" s="93"/>
      <c r="RE137" s="93"/>
      <c r="RF137" s="93"/>
      <c r="RG137" s="93"/>
      <c r="RH137" s="93"/>
      <c r="RI137" s="93"/>
      <c r="RJ137" s="93"/>
      <c r="RK137" s="93"/>
      <c r="RL137" s="93"/>
      <c r="RM137" s="93"/>
      <c r="RN137" s="93"/>
      <c r="RO137" s="93"/>
      <c r="RP137" s="93"/>
      <c r="RQ137" s="93"/>
      <c r="RR137" s="93"/>
      <c r="RS137" s="93"/>
      <c r="RT137" s="93"/>
      <c r="RU137" s="93"/>
      <c r="RV137" s="93"/>
      <c r="RW137" s="93"/>
      <c r="RX137" s="93"/>
      <c r="RY137" s="93"/>
      <c r="RZ137" s="93"/>
      <c r="SA137" s="93"/>
      <c r="SB137" s="93"/>
      <c r="SC137" s="93"/>
      <c r="SD137" s="93"/>
      <c r="SE137" s="93"/>
      <c r="SF137" s="93"/>
      <c r="SG137" s="93"/>
      <c r="SH137" s="93"/>
      <c r="SI137" s="93"/>
      <c r="SJ137" s="93"/>
      <c r="SK137" s="93"/>
      <c r="SL137" s="93"/>
      <c r="SM137" s="93"/>
      <c r="SN137" s="93"/>
      <c r="SO137" s="93"/>
      <c r="SP137" s="93"/>
      <c r="SQ137" s="93"/>
      <c r="SR137" s="93"/>
      <c r="SS137" s="93"/>
      <c r="ST137" s="93"/>
      <c r="SU137" s="93"/>
      <c r="SV137" s="93"/>
      <c r="SW137" s="93"/>
      <c r="SX137" s="93"/>
      <c r="SY137" s="93"/>
      <c r="SZ137" s="93"/>
      <c r="TA137" s="93"/>
      <c r="TB137" s="93"/>
      <c r="TC137" s="93"/>
      <c r="TD137" s="93"/>
      <c r="TE137" s="93"/>
      <c r="TF137" s="93"/>
      <c r="TG137" s="93"/>
      <c r="TH137" s="93"/>
      <c r="TI137" s="93"/>
      <c r="TJ137" s="93"/>
      <c r="TK137" s="93"/>
      <c r="TL137" s="93"/>
      <c r="TM137" s="93"/>
      <c r="TN137" s="93"/>
      <c r="TO137" s="93"/>
      <c r="TP137" s="93"/>
      <c r="TQ137" s="93"/>
      <c r="TR137" s="93"/>
      <c r="TS137" s="93"/>
      <c r="TT137" s="93"/>
      <c r="TU137" s="93"/>
      <c r="TV137" s="93"/>
      <c r="TW137" s="93"/>
      <c r="TX137" s="93"/>
      <c r="TY137" s="93"/>
      <c r="TZ137" s="93"/>
      <c r="UA137" s="93"/>
      <c r="UB137" s="93"/>
      <c r="UC137" s="93"/>
      <c r="UD137" s="93"/>
      <c r="UE137" s="93"/>
      <c r="UF137" s="93"/>
      <c r="UG137" s="93"/>
      <c r="UH137" s="93"/>
      <c r="UI137" s="93"/>
      <c r="UJ137" s="93"/>
      <c r="UK137" s="93"/>
      <c r="UL137" s="93"/>
      <c r="UM137" s="93"/>
      <c r="UN137" s="93"/>
      <c r="UO137" s="93"/>
      <c r="UP137" s="93"/>
      <c r="UQ137" s="93"/>
      <c r="UR137" s="93"/>
      <c r="US137" s="93"/>
      <c r="UT137" s="93"/>
      <c r="UU137" s="93"/>
      <c r="UV137" s="93"/>
      <c r="UW137" s="93"/>
      <c r="UX137" s="93"/>
      <c r="UY137" s="93"/>
      <c r="UZ137" s="93"/>
      <c r="VA137" s="93"/>
      <c r="VB137" s="93"/>
      <c r="VC137" s="93"/>
      <c r="VD137" s="93"/>
      <c r="VE137" s="93"/>
      <c r="VF137" s="93"/>
      <c r="VG137" s="93"/>
      <c r="VH137" s="93"/>
      <c r="VI137" s="93"/>
      <c r="VJ137" s="93"/>
      <c r="VK137" s="93"/>
      <c r="VL137" s="93"/>
      <c r="VM137" s="93"/>
      <c r="VN137" s="93"/>
      <c r="VO137" s="93"/>
      <c r="VP137" s="93"/>
      <c r="VQ137" s="93"/>
      <c r="VR137" s="93"/>
      <c r="VS137" s="93"/>
      <c r="VT137" s="93"/>
      <c r="VU137" s="93"/>
      <c r="VV137" s="93"/>
      <c r="VW137" s="93"/>
      <c r="VX137" s="93"/>
      <c r="VY137" s="93"/>
      <c r="VZ137" s="93"/>
      <c r="WA137" s="93"/>
      <c r="WB137" s="93"/>
      <c r="WC137" s="93"/>
      <c r="WD137" s="93"/>
      <c r="WE137" s="93"/>
      <c r="WF137" s="93"/>
      <c r="WG137" s="93"/>
      <c r="WH137" s="93"/>
      <c r="WI137" s="93"/>
      <c r="WJ137" s="93"/>
      <c r="WK137" s="93"/>
      <c r="WL137" s="93"/>
      <c r="WM137" s="93"/>
      <c r="WN137" s="93"/>
      <c r="WO137" s="93"/>
      <c r="WP137" s="93"/>
      <c r="WQ137" s="93"/>
      <c r="WR137" s="93"/>
      <c r="WS137" s="93"/>
      <c r="WT137" s="93"/>
      <c r="WU137" s="93"/>
      <c r="WV137" s="93"/>
      <c r="WW137" s="93"/>
      <c r="WX137" s="93"/>
      <c r="WY137" s="93"/>
      <c r="WZ137" s="93"/>
      <c r="XA137" s="93"/>
      <c r="XB137" s="93"/>
      <c r="XC137" s="93"/>
      <c r="XD137" s="93"/>
      <c r="XE137" s="93"/>
      <c r="XF137" s="93"/>
      <c r="XG137" s="93"/>
      <c r="XH137" s="93"/>
      <c r="XI137" s="93"/>
      <c r="XJ137" s="93"/>
      <c r="XK137" s="93"/>
      <c r="XL137" s="93"/>
      <c r="XM137" s="93"/>
      <c r="XN137" s="93"/>
      <c r="XO137" s="93"/>
      <c r="XP137" s="93"/>
      <c r="XQ137" s="93"/>
      <c r="XR137" s="93"/>
      <c r="XS137" s="93"/>
      <c r="XT137" s="93"/>
      <c r="XU137" s="93"/>
      <c r="XV137" s="93"/>
      <c r="XW137" s="93"/>
      <c r="XX137" s="93"/>
      <c r="XY137" s="93"/>
      <c r="XZ137" s="93"/>
      <c r="YA137" s="93"/>
      <c r="YB137" s="93"/>
      <c r="YC137" s="93"/>
      <c r="YD137" s="93"/>
      <c r="YE137" s="93"/>
      <c r="YF137" s="93"/>
      <c r="YG137" s="93"/>
      <c r="YH137" s="93"/>
      <c r="YI137" s="93"/>
      <c r="YJ137" s="93"/>
      <c r="YK137" s="93"/>
      <c r="YL137" s="93"/>
      <c r="YM137" s="93"/>
      <c r="YN137" s="93"/>
      <c r="YO137" s="93"/>
      <c r="YP137" s="93"/>
      <c r="YQ137" s="93"/>
      <c r="YR137" s="93"/>
      <c r="YS137" s="93"/>
      <c r="YT137" s="93"/>
      <c r="YU137" s="93"/>
      <c r="YV137" s="93"/>
      <c r="YW137" s="93"/>
      <c r="YX137" s="93"/>
      <c r="YY137" s="93"/>
      <c r="YZ137" s="93"/>
      <c r="ZA137" s="93"/>
      <c r="ZB137" s="93"/>
      <c r="ZC137" s="93"/>
      <c r="ZD137" s="93"/>
      <c r="ZE137" s="93"/>
      <c r="ZF137" s="93"/>
      <c r="ZG137" s="93"/>
      <c r="ZH137" s="93"/>
      <c r="ZI137" s="93"/>
      <c r="ZJ137" s="93"/>
      <c r="ZK137" s="93"/>
      <c r="ZL137" s="93"/>
      <c r="ZM137" s="93"/>
      <c r="ZN137" s="93"/>
      <c r="ZO137" s="93"/>
      <c r="ZP137" s="93"/>
      <c r="ZQ137" s="93"/>
      <c r="ZR137" s="93"/>
      <c r="ZS137" s="93"/>
      <c r="ZT137" s="93"/>
      <c r="ZU137" s="93"/>
      <c r="ZV137" s="93"/>
      <c r="ZW137" s="93"/>
      <c r="ZX137" s="93"/>
      <c r="ZY137" s="93"/>
      <c r="ZZ137" s="93"/>
    </row>
    <row r="138" spans="1:702" s="89" customFormat="1" ht="15.95" hidden="1" customHeight="1" x14ac:dyDescent="0.25">
      <c r="A138" s="116">
        <v>75880</v>
      </c>
      <c r="B138" s="116" t="s">
        <v>414</v>
      </c>
      <c r="C138" s="117" t="s">
        <v>350</v>
      </c>
      <c r="D138" s="118">
        <v>7</v>
      </c>
      <c r="E138" s="118">
        <v>3</v>
      </c>
      <c r="F138" s="118" t="s">
        <v>341</v>
      </c>
      <c r="G138" s="118">
        <v>912</v>
      </c>
      <c r="H138" s="118">
        <v>11461</v>
      </c>
      <c r="I138" s="118" t="s">
        <v>415</v>
      </c>
      <c r="J138" s="118" t="s">
        <v>319</v>
      </c>
      <c r="K138" s="118" t="s">
        <v>416</v>
      </c>
      <c r="L138" s="119">
        <v>140000</v>
      </c>
      <c r="M138" s="119">
        <v>148000</v>
      </c>
      <c r="N138" s="119">
        <v>0</v>
      </c>
      <c r="O138" s="119">
        <v>148000</v>
      </c>
      <c r="P138" s="119">
        <v>143998.85</v>
      </c>
      <c r="Q138" s="119">
        <v>-4001.1499999999942</v>
      </c>
      <c r="R138" s="120">
        <v>0.97</v>
      </c>
      <c r="S138" s="119">
        <v>0</v>
      </c>
      <c r="T138" s="119">
        <v>0</v>
      </c>
      <c r="U138" s="120">
        <v>0</v>
      </c>
      <c r="V138" s="119">
        <v>0</v>
      </c>
      <c r="W138" s="119">
        <v>0</v>
      </c>
      <c r="X138" s="120">
        <v>0</v>
      </c>
      <c r="Y138" s="119">
        <v>0</v>
      </c>
      <c r="Z138" s="119">
        <v>0</v>
      </c>
      <c r="AA138" s="120">
        <v>0</v>
      </c>
      <c r="AB138" s="119">
        <v>0</v>
      </c>
      <c r="AC138" s="119">
        <v>0</v>
      </c>
      <c r="AD138" s="120">
        <v>0</v>
      </c>
      <c r="AE138" s="119">
        <v>0</v>
      </c>
      <c r="AF138" s="119">
        <v>0</v>
      </c>
      <c r="AG138" s="120">
        <v>0</v>
      </c>
      <c r="AH138" s="119">
        <v>0</v>
      </c>
      <c r="AI138" s="119">
        <v>0</v>
      </c>
      <c r="AJ138" s="120">
        <v>0</v>
      </c>
      <c r="AK138" s="119">
        <v>0</v>
      </c>
      <c r="AL138" s="119">
        <v>0</v>
      </c>
      <c r="AM138" s="120">
        <v>0</v>
      </c>
      <c r="AN138" s="119">
        <v>0</v>
      </c>
      <c r="AO138" s="119">
        <v>0</v>
      </c>
      <c r="AP138" s="120">
        <v>0</v>
      </c>
      <c r="AQ138" s="119">
        <v>0</v>
      </c>
      <c r="AR138" s="119">
        <v>0</v>
      </c>
      <c r="AS138" s="120">
        <v>0</v>
      </c>
      <c r="AT138" s="119">
        <v>0</v>
      </c>
      <c r="AU138" s="119">
        <v>0</v>
      </c>
      <c r="AV138" s="120">
        <v>0</v>
      </c>
      <c r="AW138" s="119">
        <v>0</v>
      </c>
      <c r="AX138" s="119">
        <v>0</v>
      </c>
      <c r="AY138" s="120">
        <v>0</v>
      </c>
      <c r="AZ138" s="119">
        <v>0</v>
      </c>
      <c r="BA138" s="119">
        <v>0</v>
      </c>
      <c r="BB138" s="120">
        <v>0</v>
      </c>
      <c r="BC138" s="119">
        <v>0</v>
      </c>
      <c r="BD138" s="119">
        <v>0</v>
      </c>
      <c r="BE138" s="120">
        <v>0</v>
      </c>
      <c r="BF138" s="119">
        <v>146000</v>
      </c>
      <c r="BG138" s="119">
        <v>142016.21</v>
      </c>
      <c r="BH138" s="120">
        <v>0.97</v>
      </c>
      <c r="BI138" s="119">
        <v>0</v>
      </c>
      <c r="BJ138" s="119">
        <v>0</v>
      </c>
      <c r="BK138" s="120">
        <v>0</v>
      </c>
      <c r="BL138" s="119">
        <v>0</v>
      </c>
      <c r="BM138" s="119">
        <v>0</v>
      </c>
      <c r="BN138" s="120">
        <v>0</v>
      </c>
      <c r="BO138" s="119">
        <v>0</v>
      </c>
      <c r="BP138" s="119">
        <v>0</v>
      </c>
      <c r="BQ138" s="120">
        <v>0</v>
      </c>
      <c r="BR138" s="119">
        <v>0</v>
      </c>
      <c r="BS138" s="119">
        <v>0</v>
      </c>
      <c r="BT138" s="120">
        <v>0</v>
      </c>
      <c r="BU138" s="119">
        <v>2000</v>
      </c>
      <c r="BV138" s="119">
        <v>1982.64</v>
      </c>
      <c r="BW138" s="120">
        <v>0.99</v>
      </c>
      <c r="BX138" s="119">
        <v>0</v>
      </c>
      <c r="BY138" s="119">
        <v>0</v>
      </c>
      <c r="BZ138" s="120">
        <v>0</v>
      </c>
      <c r="CA138" s="119">
        <v>0</v>
      </c>
      <c r="CB138" s="119">
        <v>0</v>
      </c>
      <c r="CC138" s="120">
        <v>0</v>
      </c>
      <c r="CD138" s="119">
        <v>0</v>
      </c>
      <c r="CE138" s="119">
        <v>0</v>
      </c>
      <c r="CF138" s="120">
        <v>0</v>
      </c>
      <c r="CG138" s="119">
        <v>0</v>
      </c>
      <c r="CH138" s="119">
        <v>0</v>
      </c>
      <c r="CI138" s="120">
        <v>0</v>
      </c>
      <c r="CJ138" s="119">
        <v>0</v>
      </c>
      <c r="CK138" s="119">
        <v>0</v>
      </c>
      <c r="CL138" s="120">
        <v>0</v>
      </c>
      <c r="CM138" s="119">
        <v>0</v>
      </c>
      <c r="CN138" s="119">
        <v>0</v>
      </c>
      <c r="CO138" s="120">
        <v>0</v>
      </c>
      <c r="CP138" s="100"/>
      <c r="CQ138" s="100"/>
      <c r="CR138" s="100"/>
      <c r="CS138" s="100"/>
      <c r="CT138" s="100"/>
      <c r="CU138" s="100"/>
      <c r="CV138" s="100"/>
      <c r="CW138" s="100"/>
      <c r="CX138" s="100"/>
      <c r="CY138" s="100"/>
      <c r="CZ138" s="100"/>
      <c r="DA138" s="100"/>
      <c r="DB138" s="100"/>
      <c r="DC138" s="100"/>
      <c r="DD138" s="100"/>
      <c r="DE138" s="100"/>
      <c r="DF138" s="100"/>
      <c r="DG138" s="100"/>
      <c r="DH138" s="100"/>
      <c r="DI138" s="100"/>
      <c r="DJ138" s="100"/>
      <c r="DK138" s="100"/>
      <c r="DL138" s="100"/>
      <c r="DM138" s="100"/>
      <c r="DN138" s="100"/>
      <c r="DO138" s="100"/>
      <c r="DP138" s="100"/>
      <c r="DQ138" s="100"/>
      <c r="DR138" s="100"/>
      <c r="DS138" s="100"/>
      <c r="DT138" s="100"/>
      <c r="DU138" s="100"/>
      <c r="DV138" s="100"/>
      <c r="DW138" s="100"/>
      <c r="DX138" s="100"/>
      <c r="DY138" s="100"/>
      <c r="DZ138" s="100"/>
      <c r="EA138" s="100"/>
      <c r="EB138" s="100"/>
      <c r="EC138" s="100"/>
      <c r="ED138" s="100"/>
      <c r="EE138" s="100"/>
      <c r="EF138" s="100"/>
      <c r="EG138" s="100"/>
      <c r="EH138" s="100"/>
      <c r="EI138" s="100"/>
      <c r="EJ138" s="100"/>
      <c r="EK138" s="100"/>
      <c r="EL138" s="100"/>
      <c r="EM138" s="100"/>
      <c r="EN138" s="100"/>
      <c r="EO138" s="100"/>
      <c r="EP138" s="100"/>
      <c r="EQ138" s="100"/>
      <c r="ER138" s="100"/>
      <c r="ES138" s="100"/>
      <c r="ET138" s="100"/>
      <c r="EU138" s="100"/>
      <c r="EV138" s="100"/>
      <c r="EW138" s="100"/>
      <c r="EX138" s="100"/>
      <c r="EY138" s="100"/>
      <c r="EZ138" s="100"/>
      <c r="FA138" s="100"/>
      <c r="FB138" s="100"/>
      <c r="FC138" s="100"/>
      <c r="FD138" s="100"/>
      <c r="FE138" s="100"/>
      <c r="FF138" s="100"/>
      <c r="FG138" s="100"/>
      <c r="FH138" s="100"/>
      <c r="FI138" s="100"/>
      <c r="FJ138" s="100"/>
      <c r="FK138" s="100"/>
      <c r="FL138" s="100"/>
      <c r="FM138" s="100"/>
      <c r="FN138" s="100"/>
      <c r="FO138" s="100"/>
      <c r="FP138" s="100"/>
      <c r="FQ138" s="100"/>
      <c r="FR138" s="100"/>
      <c r="FS138" s="100"/>
      <c r="FT138" s="100"/>
      <c r="FU138" s="100"/>
      <c r="FV138" s="100"/>
      <c r="FW138" s="100"/>
      <c r="FX138" s="100"/>
      <c r="FY138" s="100"/>
      <c r="FZ138" s="100"/>
      <c r="GA138" s="100"/>
      <c r="GB138" s="100"/>
      <c r="GC138" s="100"/>
      <c r="GD138" s="100"/>
      <c r="GE138" s="100"/>
      <c r="GF138" s="100"/>
      <c r="GG138" s="100"/>
      <c r="GH138" s="100"/>
      <c r="GI138" s="100"/>
      <c r="GJ138" s="100"/>
      <c r="GK138" s="100"/>
      <c r="GL138" s="100"/>
      <c r="GM138" s="100"/>
      <c r="GN138" s="100"/>
      <c r="GO138" s="100"/>
      <c r="GP138" s="100"/>
      <c r="GQ138" s="100"/>
      <c r="GR138" s="100"/>
      <c r="GS138" s="100"/>
      <c r="GT138" s="100"/>
      <c r="GU138" s="100"/>
      <c r="GV138" s="100"/>
      <c r="GW138" s="100"/>
      <c r="GX138" s="100"/>
      <c r="GY138" s="100"/>
      <c r="GZ138" s="100"/>
      <c r="HA138" s="100"/>
      <c r="HB138" s="100"/>
      <c r="HC138" s="100"/>
      <c r="HD138" s="100"/>
      <c r="HE138" s="100"/>
      <c r="HF138" s="100"/>
      <c r="HG138" s="100"/>
      <c r="HH138" s="100"/>
      <c r="HI138" s="100"/>
      <c r="HJ138" s="100"/>
      <c r="HK138" s="100"/>
      <c r="HL138" s="100"/>
      <c r="HM138" s="100"/>
      <c r="HN138" s="100"/>
      <c r="HO138" s="100"/>
      <c r="HP138" s="100"/>
      <c r="HQ138" s="100"/>
      <c r="HR138" s="100"/>
      <c r="HS138" s="100"/>
      <c r="HT138" s="100"/>
      <c r="HU138" s="100"/>
      <c r="HV138" s="100"/>
      <c r="HW138" s="100"/>
      <c r="HX138" s="100"/>
      <c r="HY138" s="100"/>
      <c r="HZ138" s="100"/>
      <c r="IA138" s="100"/>
      <c r="IB138" s="100"/>
      <c r="IC138" s="100"/>
      <c r="ID138" s="100"/>
      <c r="IE138" s="100"/>
      <c r="IF138" s="100"/>
      <c r="IG138" s="100"/>
      <c r="IH138" s="100"/>
      <c r="II138" s="100"/>
      <c r="IJ138" s="100"/>
      <c r="IK138" s="100"/>
      <c r="IL138" s="100"/>
      <c r="IM138" s="100"/>
      <c r="IN138" s="100"/>
      <c r="IO138" s="100"/>
      <c r="IP138" s="100"/>
      <c r="IQ138" s="100"/>
      <c r="IR138" s="100"/>
      <c r="IS138" s="100"/>
      <c r="IT138" s="100"/>
      <c r="IU138" s="100"/>
      <c r="IV138" s="100"/>
      <c r="IW138" s="100"/>
      <c r="IX138" s="100"/>
      <c r="IY138" s="100"/>
      <c r="IZ138" s="100"/>
      <c r="JA138" s="100"/>
      <c r="JB138" s="100"/>
      <c r="JC138" s="100"/>
      <c r="JD138" s="100"/>
      <c r="JE138" s="100"/>
      <c r="JF138" s="100"/>
      <c r="JG138" s="100"/>
      <c r="JH138" s="100"/>
      <c r="JI138" s="100"/>
      <c r="JJ138" s="100"/>
      <c r="JK138" s="100"/>
      <c r="JL138" s="100"/>
      <c r="JM138" s="100"/>
      <c r="JN138" s="100"/>
      <c r="JO138" s="100"/>
      <c r="JP138" s="100"/>
      <c r="JQ138" s="100"/>
      <c r="JR138" s="100"/>
      <c r="JS138" s="100"/>
      <c r="JT138" s="100"/>
      <c r="JU138" s="100"/>
      <c r="JV138" s="100"/>
      <c r="JW138" s="100"/>
      <c r="JX138" s="100"/>
      <c r="JY138" s="100"/>
      <c r="JZ138" s="100"/>
      <c r="KA138" s="100"/>
      <c r="KB138" s="100"/>
      <c r="KC138" s="100"/>
      <c r="KD138" s="100"/>
      <c r="KE138" s="100"/>
      <c r="KF138" s="100"/>
      <c r="KG138" s="100"/>
      <c r="KH138" s="100"/>
      <c r="KI138" s="100"/>
      <c r="KJ138" s="100"/>
      <c r="KK138" s="100"/>
      <c r="KL138" s="100"/>
      <c r="KM138" s="100"/>
      <c r="KN138" s="100"/>
      <c r="KO138" s="100"/>
      <c r="KP138" s="100"/>
      <c r="KQ138" s="100"/>
      <c r="KR138" s="100"/>
      <c r="KS138" s="100"/>
      <c r="KT138" s="100"/>
      <c r="KU138" s="100"/>
      <c r="KV138" s="100"/>
      <c r="KW138" s="100"/>
      <c r="KX138" s="100"/>
      <c r="KY138" s="100"/>
      <c r="KZ138" s="100"/>
      <c r="LA138" s="100"/>
      <c r="LB138" s="100"/>
      <c r="LC138" s="100"/>
      <c r="LD138" s="100"/>
      <c r="LE138" s="100"/>
      <c r="LF138" s="100"/>
      <c r="LG138" s="100"/>
      <c r="LH138" s="100"/>
      <c r="LI138" s="100"/>
      <c r="LJ138" s="100"/>
      <c r="LK138" s="100"/>
      <c r="LL138" s="100"/>
      <c r="LM138" s="100"/>
      <c r="LN138" s="100"/>
      <c r="LO138" s="100"/>
      <c r="LP138" s="100"/>
      <c r="LQ138" s="100"/>
      <c r="LR138" s="100"/>
      <c r="LS138" s="100"/>
      <c r="LT138" s="100"/>
      <c r="LU138" s="100"/>
      <c r="LV138" s="100"/>
      <c r="LW138" s="100"/>
      <c r="LX138" s="100"/>
      <c r="LY138" s="100"/>
      <c r="LZ138" s="100"/>
      <c r="MA138" s="100"/>
      <c r="MB138" s="100"/>
      <c r="MC138" s="100"/>
      <c r="MD138" s="100"/>
      <c r="ME138" s="100"/>
      <c r="MF138" s="100"/>
      <c r="MG138" s="100"/>
      <c r="MH138" s="100"/>
      <c r="MI138" s="100"/>
      <c r="MJ138" s="100"/>
      <c r="MK138" s="100"/>
      <c r="ML138" s="100"/>
      <c r="MM138" s="100"/>
      <c r="MN138" s="100"/>
      <c r="MO138" s="100"/>
      <c r="MP138" s="100"/>
      <c r="MQ138" s="100"/>
      <c r="MR138" s="100"/>
      <c r="MS138" s="100"/>
      <c r="MT138" s="100"/>
      <c r="MU138" s="100"/>
      <c r="MV138" s="100"/>
      <c r="MW138" s="100"/>
      <c r="MX138" s="100"/>
      <c r="MY138" s="100"/>
      <c r="MZ138" s="100"/>
      <c r="NA138" s="100"/>
      <c r="NB138" s="100"/>
      <c r="NC138" s="100"/>
      <c r="ND138" s="100"/>
      <c r="NE138" s="100"/>
      <c r="NF138" s="100"/>
      <c r="NG138" s="100"/>
      <c r="NH138" s="100"/>
      <c r="NI138" s="100"/>
      <c r="NJ138" s="100"/>
      <c r="NK138" s="100"/>
      <c r="NL138" s="100"/>
      <c r="NM138" s="100"/>
      <c r="NN138" s="100"/>
      <c r="NO138" s="100"/>
      <c r="NP138" s="100"/>
      <c r="NQ138" s="100"/>
      <c r="NR138" s="100"/>
      <c r="NS138" s="100"/>
      <c r="NT138" s="100"/>
      <c r="NU138" s="100"/>
      <c r="NV138" s="100"/>
      <c r="NW138" s="100"/>
      <c r="NX138" s="100"/>
      <c r="NY138" s="100"/>
      <c r="NZ138" s="100"/>
      <c r="OA138" s="100"/>
      <c r="OB138" s="100"/>
      <c r="OC138" s="100"/>
      <c r="OD138" s="100"/>
      <c r="OE138" s="100"/>
      <c r="OF138" s="100"/>
      <c r="OG138" s="100"/>
      <c r="OH138" s="100"/>
      <c r="OI138" s="100"/>
      <c r="OJ138" s="100"/>
      <c r="OK138" s="100"/>
      <c r="OL138" s="100"/>
      <c r="OM138" s="100"/>
      <c r="ON138" s="100"/>
      <c r="OO138" s="100"/>
      <c r="OP138" s="100"/>
      <c r="OQ138" s="100"/>
      <c r="OR138" s="100"/>
      <c r="OS138" s="100"/>
      <c r="OT138" s="100"/>
      <c r="OU138" s="100"/>
      <c r="OV138" s="100"/>
      <c r="OW138" s="100"/>
      <c r="OX138" s="100"/>
      <c r="OY138" s="100"/>
      <c r="OZ138" s="100"/>
      <c r="PA138" s="100"/>
      <c r="PB138" s="100"/>
      <c r="PC138" s="100"/>
      <c r="PD138" s="100"/>
      <c r="PE138" s="100"/>
      <c r="PF138" s="100"/>
      <c r="PG138" s="100"/>
      <c r="PH138" s="100"/>
      <c r="PI138" s="100"/>
      <c r="PJ138" s="100"/>
      <c r="PK138" s="100"/>
      <c r="PL138" s="100"/>
      <c r="PM138" s="100"/>
      <c r="PN138" s="100"/>
      <c r="PO138" s="100"/>
      <c r="PP138" s="100"/>
      <c r="PQ138" s="100"/>
      <c r="PR138" s="100"/>
      <c r="PS138" s="100"/>
      <c r="PT138" s="100"/>
      <c r="PU138" s="100"/>
      <c r="PV138" s="100"/>
      <c r="PW138" s="100"/>
      <c r="PX138" s="100"/>
      <c r="PY138" s="100"/>
      <c r="PZ138" s="100"/>
      <c r="QA138" s="100"/>
      <c r="QB138" s="100"/>
      <c r="QC138" s="100"/>
      <c r="QD138" s="100"/>
      <c r="QE138" s="100"/>
      <c r="QF138" s="100"/>
      <c r="QG138" s="100"/>
      <c r="QH138" s="100"/>
      <c r="QI138" s="100"/>
      <c r="QJ138" s="100"/>
      <c r="QK138" s="100"/>
      <c r="QL138" s="100"/>
      <c r="QM138" s="100"/>
      <c r="QN138" s="100"/>
      <c r="QO138" s="100"/>
      <c r="QP138" s="100"/>
      <c r="QQ138" s="100"/>
      <c r="QR138" s="100"/>
      <c r="QS138" s="100"/>
      <c r="QT138" s="100"/>
      <c r="QU138" s="100"/>
      <c r="QV138" s="100"/>
      <c r="QW138" s="100"/>
      <c r="QX138" s="100"/>
      <c r="QY138" s="100"/>
      <c r="QZ138" s="100"/>
      <c r="RA138" s="100"/>
      <c r="RB138" s="100"/>
      <c r="RC138" s="100"/>
      <c r="RD138" s="100"/>
      <c r="RE138" s="100"/>
      <c r="RF138" s="100"/>
      <c r="RG138" s="100"/>
      <c r="RH138" s="100"/>
      <c r="RI138" s="100"/>
      <c r="RJ138" s="100"/>
      <c r="RK138" s="100"/>
      <c r="RL138" s="100"/>
      <c r="RM138" s="100"/>
      <c r="RN138" s="100"/>
      <c r="RO138" s="100"/>
      <c r="RP138" s="100"/>
      <c r="RQ138" s="100"/>
      <c r="RR138" s="100"/>
      <c r="RS138" s="100"/>
      <c r="RT138" s="100"/>
      <c r="RU138" s="100"/>
      <c r="RV138" s="100"/>
      <c r="RW138" s="100"/>
      <c r="RX138" s="100"/>
      <c r="RY138" s="100"/>
      <c r="RZ138" s="100"/>
      <c r="SA138" s="100"/>
      <c r="SB138" s="100"/>
      <c r="SC138" s="100"/>
      <c r="SD138" s="100"/>
      <c r="SE138" s="100"/>
      <c r="SF138" s="100"/>
      <c r="SG138" s="100"/>
      <c r="SH138" s="100"/>
      <c r="SI138" s="100"/>
      <c r="SJ138" s="100"/>
      <c r="SK138" s="100"/>
      <c r="SL138" s="100"/>
      <c r="SM138" s="100"/>
      <c r="SN138" s="100"/>
      <c r="SO138" s="100"/>
      <c r="SP138" s="100"/>
      <c r="SQ138" s="100"/>
      <c r="SR138" s="100"/>
      <c r="SS138" s="100"/>
      <c r="ST138" s="100"/>
      <c r="SU138" s="100"/>
      <c r="SV138" s="100"/>
      <c r="SW138" s="100"/>
      <c r="SX138" s="100"/>
      <c r="SY138" s="100"/>
      <c r="SZ138" s="100"/>
      <c r="TA138" s="100"/>
      <c r="TB138" s="100"/>
      <c r="TC138" s="100"/>
      <c r="TD138" s="100"/>
      <c r="TE138" s="100"/>
      <c r="TF138" s="100"/>
      <c r="TG138" s="100"/>
      <c r="TH138" s="100"/>
      <c r="TI138" s="100"/>
      <c r="TJ138" s="100"/>
      <c r="TK138" s="100"/>
      <c r="TL138" s="100"/>
      <c r="TM138" s="100"/>
      <c r="TN138" s="100"/>
      <c r="TO138" s="100"/>
      <c r="TP138" s="100"/>
      <c r="TQ138" s="100"/>
      <c r="TR138" s="100"/>
      <c r="TS138" s="100"/>
      <c r="TT138" s="100"/>
      <c r="TU138" s="100"/>
      <c r="TV138" s="100"/>
      <c r="TW138" s="100"/>
      <c r="TX138" s="100"/>
      <c r="TY138" s="100"/>
      <c r="TZ138" s="100"/>
      <c r="UA138" s="100"/>
      <c r="UB138" s="100"/>
      <c r="UC138" s="100"/>
      <c r="UD138" s="100"/>
      <c r="UE138" s="100"/>
      <c r="UF138" s="100"/>
      <c r="UG138" s="100"/>
      <c r="UH138" s="100"/>
      <c r="UI138" s="100"/>
      <c r="UJ138" s="100"/>
      <c r="UK138" s="100"/>
      <c r="UL138" s="100"/>
      <c r="UM138" s="100"/>
      <c r="UN138" s="100"/>
      <c r="UO138" s="100"/>
      <c r="UP138" s="100"/>
      <c r="UQ138" s="100"/>
      <c r="UR138" s="100"/>
      <c r="US138" s="100"/>
      <c r="UT138" s="100"/>
      <c r="UU138" s="100"/>
      <c r="UV138" s="100"/>
      <c r="UW138" s="100"/>
      <c r="UX138" s="100"/>
      <c r="UY138" s="100"/>
      <c r="UZ138" s="100"/>
      <c r="VA138" s="100"/>
      <c r="VB138" s="100"/>
      <c r="VC138" s="100"/>
      <c r="VD138" s="100"/>
      <c r="VE138" s="100"/>
      <c r="VF138" s="100"/>
      <c r="VG138" s="100"/>
      <c r="VH138" s="100"/>
      <c r="VI138" s="100"/>
      <c r="VJ138" s="100"/>
      <c r="VK138" s="100"/>
      <c r="VL138" s="100"/>
      <c r="VM138" s="100"/>
      <c r="VN138" s="100"/>
      <c r="VO138" s="100"/>
      <c r="VP138" s="100"/>
      <c r="VQ138" s="100"/>
      <c r="VR138" s="100"/>
      <c r="VS138" s="100"/>
      <c r="VT138" s="100"/>
      <c r="VU138" s="100"/>
      <c r="VV138" s="100"/>
      <c r="VW138" s="100"/>
      <c r="VX138" s="100"/>
      <c r="VY138" s="100"/>
      <c r="VZ138" s="100"/>
      <c r="WA138" s="100"/>
      <c r="WB138" s="100"/>
      <c r="WC138" s="100"/>
      <c r="WD138" s="100"/>
      <c r="WE138" s="100"/>
      <c r="WF138" s="100"/>
      <c r="WG138" s="100"/>
      <c r="WH138" s="100"/>
      <c r="WI138" s="100"/>
      <c r="WJ138" s="100"/>
      <c r="WK138" s="100"/>
      <c r="WL138" s="100"/>
      <c r="WM138" s="100"/>
      <c r="WN138" s="100"/>
      <c r="WO138" s="100"/>
      <c r="WP138" s="100"/>
      <c r="WQ138" s="100"/>
      <c r="WR138" s="100"/>
      <c r="WS138" s="100"/>
      <c r="WT138" s="100"/>
      <c r="WU138" s="100"/>
      <c r="WV138" s="100"/>
      <c r="WW138" s="100"/>
      <c r="WX138" s="100"/>
      <c r="WY138" s="100"/>
      <c r="WZ138" s="100"/>
      <c r="XA138" s="100"/>
      <c r="XB138" s="100"/>
      <c r="XC138" s="100"/>
      <c r="XD138" s="100"/>
      <c r="XE138" s="100"/>
      <c r="XF138" s="100"/>
      <c r="XG138" s="100"/>
      <c r="XH138" s="100"/>
      <c r="XI138" s="100"/>
      <c r="XJ138" s="100"/>
      <c r="XK138" s="100"/>
      <c r="XL138" s="100"/>
      <c r="XM138" s="100"/>
      <c r="XN138" s="100"/>
      <c r="XO138" s="100"/>
      <c r="XP138" s="100"/>
      <c r="XQ138" s="100"/>
      <c r="XR138" s="100"/>
      <c r="XS138" s="100"/>
      <c r="XT138" s="100"/>
      <c r="XU138" s="100"/>
      <c r="XV138" s="100"/>
      <c r="XW138" s="100"/>
      <c r="XX138" s="100"/>
      <c r="XY138" s="100"/>
      <c r="XZ138" s="100"/>
      <c r="YA138" s="100"/>
      <c r="YB138" s="100"/>
      <c r="YC138" s="100"/>
      <c r="YD138" s="100"/>
      <c r="YE138" s="100"/>
      <c r="YF138" s="100"/>
      <c r="YG138" s="100"/>
      <c r="YH138" s="100"/>
      <c r="YI138" s="100"/>
      <c r="YJ138" s="100"/>
      <c r="YK138" s="100"/>
      <c r="YL138" s="100"/>
      <c r="YM138" s="100"/>
      <c r="YN138" s="100"/>
      <c r="YO138" s="100"/>
      <c r="YP138" s="100"/>
      <c r="YQ138" s="100"/>
      <c r="YR138" s="100"/>
      <c r="YS138" s="100"/>
      <c r="YT138" s="100"/>
      <c r="YU138" s="100"/>
      <c r="YV138" s="100"/>
      <c r="YW138" s="100"/>
      <c r="YX138" s="100"/>
      <c r="YY138" s="100"/>
      <c r="YZ138" s="100"/>
      <c r="ZA138" s="100"/>
      <c r="ZB138" s="100"/>
      <c r="ZC138" s="100"/>
      <c r="ZD138" s="100"/>
      <c r="ZE138" s="100"/>
      <c r="ZF138" s="100"/>
      <c r="ZG138" s="100"/>
      <c r="ZH138" s="100"/>
      <c r="ZI138" s="100"/>
      <c r="ZJ138" s="100"/>
      <c r="ZK138" s="100"/>
      <c r="ZL138" s="100"/>
      <c r="ZM138" s="100"/>
      <c r="ZN138" s="100"/>
      <c r="ZO138" s="100"/>
      <c r="ZP138" s="100"/>
      <c r="ZQ138" s="100"/>
      <c r="ZR138" s="100"/>
      <c r="ZS138" s="100"/>
      <c r="ZT138" s="100"/>
      <c r="ZU138" s="100"/>
      <c r="ZV138" s="100"/>
      <c r="ZW138" s="100"/>
      <c r="ZX138" s="100"/>
      <c r="ZY138" s="100"/>
      <c r="ZZ138" s="100"/>
    </row>
    <row r="139" spans="1:702" ht="15.95" customHeight="1" x14ac:dyDescent="0.25">
      <c r="A139" s="92">
        <v>75885</v>
      </c>
      <c r="B139" s="92" t="s">
        <v>414</v>
      </c>
      <c r="C139" s="121" t="s">
        <v>350</v>
      </c>
      <c r="D139" s="92">
        <v>7</v>
      </c>
      <c r="E139" s="92">
        <v>3</v>
      </c>
      <c r="F139" s="92" t="s">
        <v>341</v>
      </c>
      <c r="G139" s="92">
        <v>912</v>
      </c>
      <c r="H139" s="92">
        <v>11461</v>
      </c>
      <c r="I139" s="92" t="s">
        <v>415</v>
      </c>
      <c r="J139" s="92">
        <v>3</v>
      </c>
      <c r="K139" s="92" t="s">
        <v>12</v>
      </c>
      <c r="L139" s="93">
        <v>140000</v>
      </c>
      <c r="M139" s="93">
        <v>148000</v>
      </c>
      <c r="N139" s="93">
        <v>0</v>
      </c>
      <c r="O139" s="93">
        <v>148000</v>
      </c>
      <c r="P139" s="93">
        <v>143998.85</v>
      </c>
      <c r="Q139" s="93">
        <v>-4001.1499999999942</v>
      </c>
      <c r="R139" s="94">
        <v>0.97</v>
      </c>
      <c r="S139" s="93">
        <v>0</v>
      </c>
      <c r="T139" s="93">
        <v>0</v>
      </c>
      <c r="U139" s="94">
        <v>0</v>
      </c>
      <c r="V139" s="93">
        <v>0</v>
      </c>
      <c r="W139" s="93">
        <v>0</v>
      </c>
      <c r="X139" s="94">
        <v>0</v>
      </c>
      <c r="Y139" s="93">
        <v>0</v>
      </c>
      <c r="Z139" s="93">
        <v>0</v>
      </c>
      <c r="AA139" s="94">
        <v>0</v>
      </c>
      <c r="AB139" s="93">
        <v>0</v>
      </c>
      <c r="AC139" s="93">
        <v>0</v>
      </c>
      <c r="AD139" s="94">
        <v>0</v>
      </c>
      <c r="AE139" s="93">
        <v>0</v>
      </c>
      <c r="AF139" s="93">
        <v>0</v>
      </c>
      <c r="AG139" s="94">
        <v>0</v>
      </c>
      <c r="AH139" s="93">
        <v>0</v>
      </c>
      <c r="AI139" s="93">
        <v>0</v>
      </c>
      <c r="AJ139" s="94">
        <v>0</v>
      </c>
      <c r="AK139" s="93">
        <v>0</v>
      </c>
      <c r="AL139" s="93">
        <v>0</v>
      </c>
      <c r="AM139" s="94">
        <v>0</v>
      </c>
      <c r="AN139" s="93">
        <v>0</v>
      </c>
      <c r="AO139" s="93">
        <v>0</v>
      </c>
      <c r="AP139" s="94">
        <v>0</v>
      </c>
      <c r="AQ139" s="93">
        <v>0</v>
      </c>
      <c r="AR139" s="93">
        <v>0</v>
      </c>
      <c r="AS139" s="94">
        <v>0</v>
      </c>
      <c r="AT139" s="93">
        <v>0</v>
      </c>
      <c r="AU139" s="93">
        <v>0</v>
      </c>
      <c r="AV139" s="94">
        <v>0</v>
      </c>
      <c r="AW139" s="93">
        <v>0</v>
      </c>
      <c r="AX139" s="93">
        <v>0</v>
      </c>
      <c r="AY139" s="94">
        <v>0</v>
      </c>
      <c r="AZ139" s="93">
        <v>0</v>
      </c>
      <c r="BA139" s="93">
        <v>0</v>
      </c>
      <c r="BB139" s="94">
        <v>0</v>
      </c>
      <c r="BC139" s="93">
        <v>0</v>
      </c>
      <c r="BD139" s="93">
        <v>0</v>
      </c>
      <c r="BE139" s="94">
        <v>0</v>
      </c>
      <c r="BF139" s="93">
        <v>146000</v>
      </c>
      <c r="BG139" s="93">
        <v>142016.21</v>
      </c>
      <c r="BH139" s="94">
        <v>0.97</v>
      </c>
      <c r="BI139" s="93">
        <v>0</v>
      </c>
      <c r="BJ139" s="93">
        <v>0</v>
      </c>
      <c r="BK139" s="94">
        <v>0</v>
      </c>
      <c r="BL139" s="93">
        <v>0</v>
      </c>
      <c r="BM139" s="93">
        <v>0</v>
      </c>
      <c r="BN139" s="94">
        <v>0</v>
      </c>
      <c r="BO139" s="93">
        <v>0</v>
      </c>
      <c r="BP139" s="93">
        <v>0</v>
      </c>
      <c r="BQ139" s="94">
        <v>0</v>
      </c>
      <c r="BR139" s="93">
        <v>0</v>
      </c>
      <c r="BS139" s="93">
        <v>0</v>
      </c>
      <c r="BT139" s="94">
        <v>0</v>
      </c>
      <c r="BU139" s="93">
        <v>2000</v>
      </c>
      <c r="BV139" s="93">
        <v>1982.64</v>
      </c>
      <c r="BW139" s="94">
        <v>0.99</v>
      </c>
      <c r="BX139" s="93">
        <v>0</v>
      </c>
      <c r="BY139" s="93">
        <v>0</v>
      </c>
      <c r="BZ139" s="94">
        <v>0</v>
      </c>
      <c r="CA139" s="93">
        <v>0</v>
      </c>
      <c r="CB139" s="93">
        <v>0</v>
      </c>
      <c r="CC139" s="94">
        <v>0</v>
      </c>
      <c r="CD139" s="93">
        <v>0</v>
      </c>
      <c r="CE139" s="93">
        <v>0</v>
      </c>
      <c r="CF139" s="94">
        <v>0</v>
      </c>
      <c r="CG139" s="93">
        <v>0</v>
      </c>
      <c r="CH139" s="93">
        <v>0</v>
      </c>
      <c r="CI139" s="94">
        <v>0</v>
      </c>
      <c r="CJ139" s="93">
        <v>0</v>
      </c>
      <c r="CK139" s="93">
        <v>0</v>
      </c>
      <c r="CL139" s="94">
        <v>0</v>
      </c>
      <c r="CM139" s="93">
        <v>0</v>
      </c>
      <c r="CN139" s="93">
        <v>0</v>
      </c>
      <c r="CO139" s="94">
        <v>0</v>
      </c>
      <c r="CP139" s="93"/>
      <c r="CQ139" s="93"/>
      <c r="CR139" s="93"/>
      <c r="CS139" s="93"/>
      <c r="CT139" s="93"/>
      <c r="CU139" s="93"/>
      <c r="CV139" s="93"/>
      <c r="CW139" s="93"/>
      <c r="CX139" s="93"/>
      <c r="CY139" s="93"/>
      <c r="CZ139" s="93"/>
      <c r="DA139" s="93"/>
      <c r="DB139" s="93"/>
      <c r="DC139" s="93"/>
      <c r="DD139" s="93"/>
      <c r="DE139" s="93"/>
      <c r="DF139" s="93"/>
      <c r="DG139" s="93"/>
      <c r="DH139" s="93"/>
      <c r="DI139" s="93"/>
      <c r="DJ139" s="93"/>
      <c r="DK139" s="93"/>
      <c r="DL139" s="93"/>
      <c r="DM139" s="93"/>
      <c r="DN139" s="93"/>
      <c r="DO139" s="93"/>
      <c r="DP139" s="93"/>
      <c r="DQ139" s="93"/>
      <c r="DR139" s="93"/>
      <c r="DS139" s="93"/>
      <c r="DT139" s="93"/>
      <c r="DU139" s="93"/>
      <c r="DV139" s="93"/>
      <c r="DW139" s="93"/>
      <c r="DX139" s="93"/>
      <c r="DY139" s="93"/>
      <c r="DZ139" s="93"/>
      <c r="EA139" s="93"/>
      <c r="EB139" s="93"/>
      <c r="EC139" s="93"/>
      <c r="ED139" s="93"/>
      <c r="EE139" s="93"/>
      <c r="EF139" s="93"/>
      <c r="EG139" s="93"/>
      <c r="EH139" s="93"/>
      <c r="EI139" s="93"/>
      <c r="EJ139" s="93"/>
      <c r="EK139" s="93"/>
      <c r="EL139" s="93"/>
      <c r="EM139" s="93"/>
      <c r="EN139" s="93"/>
      <c r="EO139" s="93"/>
      <c r="EP139" s="93"/>
      <c r="EQ139" s="93"/>
      <c r="ER139" s="93"/>
      <c r="ES139" s="93"/>
      <c r="ET139" s="93"/>
      <c r="EU139" s="93"/>
      <c r="EV139" s="93"/>
      <c r="EW139" s="93"/>
      <c r="EX139" s="93"/>
      <c r="EY139" s="93"/>
      <c r="EZ139" s="93"/>
      <c r="FA139" s="93"/>
      <c r="FB139" s="93"/>
      <c r="FC139" s="93"/>
      <c r="FD139" s="93"/>
      <c r="FE139" s="93"/>
      <c r="FF139" s="93"/>
      <c r="FG139" s="93"/>
      <c r="FH139" s="93"/>
      <c r="FI139" s="93"/>
      <c r="FJ139" s="93"/>
      <c r="FK139" s="93"/>
      <c r="FL139" s="93"/>
      <c r="FM139" s="93"/>
      <c r="FN139" s="93"/>
      <c r="FO139" s="93"/>
      <c r="FP139" s="93"/>
      <c r="FQ139" s="93"/>
      <c r="FR139" s="93"/>
      <c r="FS139" s="93"/>
      <c r="FT139" s="93"/>
      <c r="FU139" s="93"/>
      <c r="FV139" s="93"/>
      <c r="FW139" s="93"/>
      <c r="FX139" s="93"/>
      <c r="FY139" s="93"/>
      <c r="FZ139" s="93"/>
      <c r="GA139" s="93"/>
      <c r="GB139" s="93"/>
      <c r="GC139" s="93"/>
      <c r="GD139" s="93"/>
      <c r="GE139" s="93"/>
      <c r="GF139" s="93"/>
      <c r="GG139" s="93"/>
      <c r="GH139" s="93"/>
      <c r="GI139" s="93"/>
      <c r="GJ139" s="93"/>
      <c r="GK139" s="93"/>
      <c r="GL139" s="93"/>
      <c r="GM139" s="93"/>
      <c r="GN139" s="93"/>
      <c r="GO139" s="93"/>
      <c r="GP139" s="93"/>
      <c r="GQ139" s="93"/>
      <c r="GR139" s="93"/>
      <c r="GS139" s="93"/>
      <c r="GT139" s="93"/>
      <c r="GU139" s="93"/>
      <c r="GV139" s="93"/>
      <c r="GW139" s="93"/>
      <c r="GX139" s="93"/>
      <c r="GY139" s="93"/>
      <c r="GZ139" s="93"/>
      <c r="HA139" s="93"/>
      <c r="HB139" s="93"/>
      <c r="HC139" s="93"/>
      <c r="HD139" s="93"/>
      <c r="HE139" s="93"/>
      <c r="HF139" s="93"/>
      <c r="HG139" s="93"/>
      <c r="HH139" s="93"/>
      <c r="HI139" s="93"/>
      <c r="HJ139" s="93"/>
      <c r="HK139" s="93"/>
      <c r="HL139" s="93"/>
      <c r="HM139" s="93"/>
      <c r="HN139" s="93"/>
      <c r="HO139" s="93"/>
      <c r="HP139" s="93"/>
      <c r="HQ139" s="93"/>
      <c r="HR139" s="93"/>
      <c r="HS139" s="93"/>
      <c r="HT139" s="93"/>
      <c r="HU139" s="93"/>
      <c r="HV139" s="93"/>
      <c r="HW139" s="93"/>
      <c r="HX139" s="93"/>
      <c r="HY139" s="93"/>
      <c r="HZ139" s="93"/>
      <c r="IA139" s="93"/>
      <c r="IB139" s="93"/>
      <c r="IC139" s="93"/>
      <c r="ID139" s="93"/>
      <c r="IE139" s="93"/>
      <c r="IF139" s="93"/>
      <c r="IG139" s="93"/>
      <c r="IH139" s="93"/>
      <c r="II139" s="93"/>
      <c r="IJ139" s="93"/>
      <c r="IK139" s="93"/>
      <c r="IL139" s="93"/>
      <c r="IM139" s="93"/>
      <c r="IN139" s="93"/>
      <c r="IO139" s="93"/>
      <c r="IP139" s="93"/>
      <c r="IQ139" s="93"/>
      <c r="IR139" s="93"/>
      <c r="IS139" s="93"/>
      <c r="IT139" s="93"/>
      <c r="IU139" s="93"/>
      <c r="IV139" s="93"/>
      <c r="IW139" s="93"/>
      <c r="IX139" s="93"/>
      <c r="IY139" s="93"/>
      <c r="IZ139" s="93"/>
      <c r="JA139" s="93"/>
      <c r="JB139" s="93"/>
      <c r="JC139" s="93"/>
      <c r="JD139" s="93"/>
      <c r="JE139" s="93"/>
      <c r="JF139" s="93"/>
      <c r="JG139" s="93"/>
      <c r="JH139" s="93"/>
      <c r="JI139" s="93"/>
      <c r="JJ139" s="93"/>
      <c r="JK139" s="93"/>
      <c r="JL139" s="93"/>
      <c r="JM139" s="93"/>
      <c r="JN139" s="93"/>
      <c r="JO139" s="93"/>
      <c r="JP139" s="93"/>
      <c r="JQ139" s="93"/>
      <c r="JR139" s="93"/>
      <c r="JS139" s="93"/>
      <c r="JT139" s="93"/>
      <c r="JU139" s="93"/>
      <c r="JV139" s="93"/>
      <c r="JW139" s="93"/>
      <c r="JX139" s="93"/>
      <c r="JY139" s="93"/>
      <c r="JZ139" s="93"/>
      <c r="KA139" s="93"/>
      <c r="KB139" s="93"/>
      <c r="KC139" s="93"/>
      <c r="KD139" s="93"/>
      <c r="KE139" s="93"/>
      <c r="KF139" s="93"/>
      <c r="KG139" s="93"/>
      <c r="KH139" s="93"/>
      <c r="KI139" s="93"/>
      <c r="KJ139" s="93"/>
      <c r="KK139" s="93"/>
      <c r="KL139" s="93"/>
      <c r="KM139" s="93"/>
      <c r="KN139" s="93"/>
      <c r="KO139" s="93"/>
      <c r="KP139" s="93"/>
      <c r="KQ139" s="93"/>
      <c r="KR139" s="93"/>
      <c r="KS139" s="93"/>
      <c r="KT139" s="93"/>
      <c r="KU139" s="93"/>
      <c r="KV139" s="93"/>
      <c r="KW139" s="93"/>
      <c r="KX139" s="93"/>
      <c r="KY139" s="93"/>
      <c r="KZ139" s="93"/>
      <c r="LA139" s="93"/>
      <c r="LB139" s="93"/>
      <c r="LC139" s="93"/>
      <c r="LD139" s="93"/>
      <c r="LE139" s="93"/>
      <c r="LF139" s="93"/>
      <c r="LG139" s="93"/>
      <c r="LH139" s="93"/>
      <c r="LI139" s="93"/>
      <c r="LJ139" s="93"/>
      <c r="LK139" s="93"/>
      <c r="LL139" s="93"/>
      <c r="LM139" s="93"/>
      <c r="LN139" s="93"/>
      <c r="LO139" s="93"/>
      <c r="LP139" s="93"/>
      <c r="LQ139" s="93"/>
      <c r="LR139" s="93"/>
      <c r="LS139" s="93"/>
      <c r="LT139" s="93"/>
      <c r="LU139" s="93"/>
      <c r="LV139" s="93"/>
      <c r="LW139" s="93"/>
      <c r="LX139" s="93"/>
      <c r="LY139" s="93"/>
      <c r="LZ139" s="93"/>
      <c r="MA139" s="93"/>
      <c r="MB139" s="93"/>
      <c r="MC139" s="93"/>
      <c r="MD139" s="93"/>
      <c r="ME139" s="93"/>
      <c r="MF139" s="93"/>
      <c r="MG139" s="93"/>
      <c r="MH139" s="93"/>
      <c r="MI139" s="93"/>
      <c r="MJ139" s="93"/>
      <c r="MK139" s="93"/>
      <c r="ML139" s="93"/>
      <c r="MM139" s="93"/>
      <c r="MN139" s="93"/>
      <c r="MO139" s="93"/>
      <c r="MP139" s="93"/>
      <c r="MQ139" s="93"/>
      <c r="MR139" s="93"/>
      <c r="MS139" s="93"/>
      <c r="MT139" s="93"/>
      <c r="MU139" s="93"/>
      <c r="MV139" s="93"/>
      <c r="MW139" s="93"/>
      <c r="MX139" s="93"/>
      <c r="MY139" s="93"/>
      <c r="MZ139" s="93"/>
      <c r="NA139" s="93"/>
      <c r="NB139" s="93"/>
      <c r="NC139" s="93"/>
      <c r="ND139" s="93"/>
      <c r="NE139" s="93"/>
      <c r="NF139" s="93"/>
      <c r="NG139" s="93"/>
      <c r="NH139" s="93"/>
      <c r="NI139" s="93"/>
      <c r="NJ139" s="93"/>
      <c r="NK139" s="93"/>
      <c r="NL139" s="93"/>
      <c r="NM139" s="93"/>
      <c r="NN139" s="93"/>
      <c r="NO139" s="93"/>
      <c r="NP139" s="93"/>
      <c r="NQ139" s="93"/>
      <c r="NR139" s="93"/>
      <c r="NS139" s="93"/>
      <c r="NT139" s="93"/>
      <c r="NU139" s="93"/>
      <c r="NV139" s="93"/>
      <c r="NW139" s="93"/>
      <c r="NX139" s="93"/>
      <c r="NY139" s="93"/>
      <c r="NZ139" s="93"/>
      <c r="OA139" s="93"/>
      <c r="OB139" s="93"/>
      <c r="OC139" s="93"/>
      <c r="OD139" s="93"/>
      <c r="OE139" s="93"/>
      <c r="OF139" s="93"/>
      <c r="OG139" s="93"/>
      <c r="OH139" s="93"/>
      <c r="OI139" s="93"/>
      <c r="OJ139" s="93"/>
      <c r="OK139" s="93"/>
      <c r="OL139" s="93"/>
      <c r="OM139" s="93"/>
      <c r="ON139" s="93"/>
      <c r="OO139" s="93"/>
      <c r="OP139" s="93"/>
      <c r="OQ139" s="93"/>
      <c r="OR139" s="93"/>
      <c r="OS139" s="93"/>
      <c r="OT139" s="93"/>
      <c r="OU139" s="93"/>
      <c r="OV139" s="93"/>
      <c r="OW139" s="93"/>
      <c r="OX139" s="93"/>
      <c r="OY139" s="93"/>
      <c r="OZ139" s="93"/>
      <c r="PA139" s="93"/>
      <c r="PB139" s="93"/>
      <c r="PC139" s="93"/>
      <c r="PD139" s="93"/>
      <c r="PE139" s="93"/>
      <c r="PF139" s="93"/>
      <c r="PG139" s="93"/>
      <c r="PH139" s="93"/>
      <c r="PI139" s="93"/>
      <c r="PJ139" s="93"/>
      <c r="PK139" s="93"/>
      <c r="PL139" s="93"/>
      <c r="PM139" s="93"/>
      <c r="PN139" s="93"/>
      <c r="PO139" s="93"/>
      <c r="PP139" s="93"/>
      <c r="PQ139" s="93"/>
      <c r="PR139" s="93"/>
      <c r="PS139" s="93"/>
      <c r="PT139" s="93"/>
      <c r="PU139" s="93"/>
      <c r="PV139" s="93"/>
      <c r="PW139" s="93"/>
      <c r="PX139" s="93"/>
      <c r="PY139" s="93"/>
      <c r="PZ139" s="93"/>
      <c r="QA139" s="93"/>
      <c r="QB139" s="93"/>
      <c r="QC139" s="93"/>
      <c r="QD139" s="93"/>
      <c r="QE139" s="93"/>
      <c r="QF139" s="93"/>
      <c r="QG139" s="93"/>
      <c r="QH139" s="93"/>
      <c r="QI139" s="93"/>
      <c r="QJ139" s="93"/>
      <c r="QK139" s="93"/>
      <c r="QL139" s="93"/>
      <c r="QM139" s="93"/>
      <c r="QN139" s="93"/>
      <c r="QO139" s="93"/>
      <c r="QP139" s="93"/>
      <c r="QQ139" s="93"/>
      <c r="QR139" s="93"/>
      <c r="QS139" s="93"/>
      <c r="QT139" s="93"/>
      <c r="QU139" s="93"/>
      <c r="QV139" s="93"/>
      <c r="QW139" s="93"/>
      <c r="QX139" s="93"/>
      <c r="QY139" s="93"/>
      <c r="QZ139" s="93"/>
      <c r="RA139" s="93"/>
      <c r="RB139" s="93"/>
      <c r="RC139" s="93"/>
      <c r="RD139" s="93"/>
      <c r="RE139" s="93"/>
      <c r="RF139" s="93"/>
      <c r="RG139" s="93"/>
      <c r="RH139" s="93"/>
      <c r="RI139" s="93"/>
      <c r="RJ139" s="93"/>
      <c r="RK139" s="93"/>
      <c r="RL139" s="93"/>
      <c r="RM139" s="93"/>
      <c r="RN139" s="93"/>
      <c r="RO139" s="93"/>
      <c r="RP139" s="93"/>
      <c r="RQ139" s="93"/>
      <c r="RR139" s="93"/>
      <c r="RS139" s="93"/>
      <c r="RT139" s="93"/>
      <c r="RU139" s="93"/>
      <c r="RV139" s="93"/>
      <c r="RW139" s="93"/>
      <c r="RX139" s="93"/>
      <c r="RY139" s="93"/>
      <c r="RZ139" s="93"/>
      <c r="SA139" s="93"/>
      <c r="SB139" s="93"/>
      <c r="SC139" s="93"/>
      <c r="SD139" s="93"/>
      <c r="SE139" s="93"/>
      <c r="SF139" s="93"/>
      <c r="SG139" s="93"/>
      <c r="SH139" s="93"/>
      <c r="SI139" s="93"/>
      <c r="SJ139" s="93"/>
      <c r="SK139" s="93"/>
      <c r="SL139" s="93"/>
      <c r="SM139" s="93"/>
      <c r="SN139" s="93"/>
      <c r="SO139" s="93"/>
      <c r="SP139" s="93"/>
      <c r="SQ139" s="93"/>
      <c r="SR139" s="93"/>
      <c r="SS139" s="93"/>
      <c r="ST139" s="93"/>
      <c r="SU139" s="93"/>
      <c r="SV139" s="93"/>
      <c r="SW139" s="93"/>
      <c r="SX139" s="93"/>
      <c r="SY139" s="93"/>
      <c r="SZ139" s="93"/>
      <c r="TA139" s="93"/>
      <c r="TB139" s="93"/>
      <c r="TC139" s="93"/>
      <c r="TD139" s="93"/>
      <c r="TE139" s="93"/>
      <c r="TF139" s="93"/>
      <c r="TG139" s="93"/>
      <c r="TH139" s="93"/>
      <c r="TI139" s="93"/>
      <c r="TJ139" s="93"/>
      <c r="TK139" s="93"/>
      <c r="TL139" s="93"/>
      <c r="TM139" s="93"/>
      <c r="TN139" s="93"/>
      <c r="TO139" s="93"/>
      <c r="TP139" s="93"/>
      <c r="TQ139" s="93"/>
      <c r="TR139" s="93"/>
      <c r="TS139" s="93"/>
      <c r="TT139" s="93"/>
      <c r="TU139" s="93"/>
      <c r="TV139" s="93"/>
      <c r="TW139" s="93"/>
      <c r="TX139" s="93"/>
      <c r="TY139" s="93"/>
      <c r="TZ139" s="93"/>
      <c r="UA139" s="93"/>
      <c r="UB139" s="93"/>
      <c r="UC139" s="93"/>
      <c r="UD139" s="93"/>
      <c r="UE139" s="93"/>
      <c r="UF139" s="93"/>
      <c r="UG139" s="93"/>
      <c r="UH139" s="93"/>
      <c r="UI139" s="93"/>
      <c r="UJ139" s="93"/>
      <c r="UK139" s="93"/>
      <c r="UL139" s="93"/>
      <c r="UM139" s="93"/>
      <c r="UN139" s="93"/>
      <c r="UO139" s="93"/>
      <c r="UP139" s="93"/>
      <c r="UQ139" s="93"/>
      <c r="UR139" s="93"/>
      <c r="US139" s="93"/>
      <c r="UT139" s="93"/>
      <c r="UU139" s="93"/>
      <c r="UV139" s="93"/>
      <c r="UW139" s="93"/>
      <c r="UX139" s="93"/>
      <c r="UY139" s="93"/>
      <c r="UZ139" s="93"/>
      <c r="VA139" s="93"/>
      <c r="VB139" s="93"/>
      <c r="VC139" s="93"/>
      <c r="VD139" s="93"/>
      <c r="VE139" s="93"/>
      <c r="VF139" s="93"/>
      <c r="VG139" s="93"/>
      <c r="VH139" s="93"/>
      <c r="VI139" s="93"/>
      <c r="VJ139" s="93"/>
      <c r="VK139" s="93"/>
      <c r="VL139" s="93"/>
      <c r="VM139" s="93"/>
      <c r="VN139" s="93"/>
      <c r="VO139" s="93"/>
      <c r="VP139" s="93"/>
      <c r="VQ139" s="93"/>
      <c r="VR139" s="93"/>
      <c r="VS139" s="93"/>
      <c r="VT139" s="93"/>
      <c r="VU139" s="93"/>
      <c r="VV139" s="93"/>
      <c r="VW139" s="93"/>
      <c r="VX139" s="93"/>
      <c r="VY139" s="93"/>
      <c r="VZ139" s="93"/>
      <c r="WA139" s="93"/>
      <c r="WB139" s="93"/>
      <c r="WC139" s="93"/>
      <c r="WD139" s="93"/>
      <c r="WE139" s="93"/>
      <c r="WF139" s="93"/>
      <c r="WG139" s="93"/>
      <c r="WH139" s="93"/>
      <c r="WI139" s="93"/>
      <c r="WJ139" s="93"/>
      <c r="WK139" s="93"/>
      <c r="WL139" s="93"/>
      <c r="WM139" s="93"/>
      <c r="WN139" s="93"/>
      <c r="WO139" s="93"/>
      <c r="WP139" s="93"/>
      <c r="WQ139" s="93"/>
      <c r="WR139" s="93"/>
      <c r="WS139" s="93"/>
      <c r="WT139" s="93"/>
      <c r="WU139" s="93"/>
      <c r="WV139" s="93"/>
      <c r="WW139" s="93"/>
      <c r="WX139" s="93"/>
      <c r="WY139" s="93"/>
      <c r="WZ139" s="93"/>
      <c r="XA139" s="93"/>
      <c r="XB139" s="93"/>
      <c r="XC139" s="93"/>
      <c r="XD139" s="93"/>
      <c r="XE139" s="93"/>
      <c r="XF139" s="93"/>
      <c r="XG139" s="93"/>
      <c r="XH139" s="93"/>
      <c r="XI139" s="93"/>
      <c r="XJ139" s="93"/>
      <c r="XK139" s="93"/>
      <c r="XL139" s="93"/>
      <c r="XM139" s="93"/>
      <c r="XN139" s="93"/>
      <c r="XO139" s="93"/>
      <c r="XP139" s="93"/>
      <c r="XQ139" s="93"/>
      <c r="XR139" s="93"/>
      <c r="XS139" s="93"/>
      <c r="XT139" s="93"/>
      <c r="XU139" s="93"/>
      <c r="XV139" s="93"/>
      <c r="XW139" s="93"/>
      <c r="XX139" s="93"/>
      <c r="XY139" s="93"/>
      <c r="XZ139" s="93"/>
      <c r="YA139" s="93"/>
      <c r="YB139" s="93"/>
      <c r="YC139" s="93"/>
      <c r="YD139" s="93"/>
      <c r="YE139" s="93"/>
      <c r="YF139" s="93"/>
      <c r="YG139" s="93"/>
      <c r="YH139" s="93"/>
      <c r="YI139" s="93"/>
      <c r="YJ139" s="93"/>
      <c r="YK139" s="93"/>
      <c r="YL139" s="93"/>
      <c r="YM139" s="93"/>
      <c r="YN139" s="93"/>
      <c r="YO139" s="93"/>
      <c r="YP139" s="93"/>
      <c r="YQ139" s="93"/>
      <c r="YR139" s="93"/>
      <c r="YS139" s="93"/>
      <c r="YT139" s="93"/>
      <c r="YU139" s="93"/>
      <c r="YV139" s="93"/>
      <c r="YW139" s="93"/>
      <c r="YX139" s="93"/>
      <c r="YY139" s="93"/>
      <c r="YZ139" s="93"/>
      <c r="ZA139" s="93"/>
      <c r="ZB139" s="93"/>
      <c r="ZC139" s="93"/>
      <c r="ZD139" s="93"/>
      <c r="ZE139" s="93"/>
      <c r="ZF139" s="93"/>
      <c r="ZG139" s="93"/>
      <c r="ZH139" s="93"/>
      <c r="ZI139" s="93"/>
      <c r="ZJ139" s="93"/>
      <c r="ZK139" s="93"/>
      <c r="ZL139" s="93"/>
      <c r="ZM139" s="93"/>
      <c r="ZN139" s="93"/>
      <c r="ZO139" s="93"/>
      <c r="ZP139" s="93"/>
      <c r="ZQ139" s="93"/>
      <c r="ZR139" s="93"/>
      <c r="ZS139" s="93"/>
      <c r="ZT139" s="93"/>
      <c r="ZU139" s="93"/>
      <c r="ZV139" s="93"/>
      <c r="ZW139" s="93"/>
      <c r="ZX139" s="93"/>
      <c r="ZY139" s="93"/>
      <c r="ZZ139" s="93"/>
    </row>
    <row r="140" spans="1:702" s="151" customFormat="1" ht="15.95" customHeight="1" x14ac:dyDescent="0.25">
      <c r="A140" s="147">
        <v>75890</v>
      </c>
      <c r="B140" s="147" t="s">
        <v>414</v>
      </c>
      <c r="C140" s="148" t="s">
        <v>350</v>
      </c>
      <c r="D140" s="147">
        <v>7</v>
      </c>
      <c r="E140" s="147">
        <v>3</v>
      </c>
      <c r="F140" s="147" t="s">
        <v>341</v>
      </c>
      <c r="G140" s="147">
        <v>912</v>
      </c>
      <c r="H140" s="147">
        <v>11461</v>
      </c>
      <c r="I140" s="147" t="s">
        <v>415</v>
      </c>
      <c r="J140" s="147">
        <v>37</v>
      </c>
      <c r="K140" s="147" t="s">
        <v>224</v>
      </c>
      <c r="L140" s="149">
        <v>140000</v>
      </c>
      <c r="M140" s="149">
        <v>148000</v>
      </c>
      <c r="N140" s="149">
        <v>0</v>
      </c>
      <c r="O140" s="149">
        <v>148000</v>
      </c>
      <c r="P140" s="149">
        <v>143998.85</v>
      </c>
      <c r="Q140" s="149">
        <v>-4001.1499999999942</v>
      </c>
      <c r="R140" s="150">
        <v>0.97</v>
      </c>
      <c r="S140" s="149">
        <v>0</v>
      </c>
      <c r="T140" s="149">
        <v>0</v>
      </c>
      <c r="U140" s="150">
        <v>0</v>
      </c>
      <c r="V140" s="149">
        <v>0</v>
      </c>
      <c r="W140" s="149">
        <v>0</v>
      </c>
      <c r="X140" s="150">
        <v>0</v>
      </c>
      <c r="Y140" s="149">
        <v>0</v>
      </c>
      <c r="Z140" s="149">
        <v>0</v>
      </c>
      <c r="AA140" s="150">
        <v>0</v>
      </c>
      <c r="AB140" s="149">
        <v>0</v>
      </c>
      <c r="AC140" s="149">
        <v>0</v>
      </c>
      <c r="AD140" s="150">
        <v>0</v>
      </c>
      <c r="AE140" s="149">
        <v>0</v>
      </c>
      <c r="AF140" s="149">
        <v>0</v>
      </c>
      <c r="AG140" s="150">
        <v>0</v>
      </c>
      <c r="AH140" s="149">
        <v>0</v>
      </c>
      <c r="AI140" s="149">
        <v>0</v>
      </c>
      <c r="AJ140" s="150">
        <v>0</v>
      </c>
      <c r="AK140" s="149">
        <v>0</v>
      </c>
      <c r="AL140" s="149">
        <v>0</v>
      </c>
      <c r="AM140" s="150">
        <v>0</v>
      </c>
      <c r="AN140" s="149">
        <v>0</v>
      </c>
      <c r="AO140" s="149">
        <v>0</v>
      </c>
      <c r="AP140" s="150">
        <v>0</v>
      </c>
      <c r="AQ140" s="149">
        <v>0</v>
      </c>
      <c r="AR140" s="149">
        <v>0</v>
      </c>
      <c r="AS140" s="150">
        <v>0</v>
      </c>
      <c r="AT140" s="149">
        <v>0</v>
      </c>
      <c r="AU140" s="149">
        <v>0</v>
      </c>
      <c r="AV140" s="150">
        <v>0</v>
      </c>
      <c r="AW140" s="149">
        <v>0</v>
      </c>
      <c r="AX140" s="149">
        <v>0</v>
      </c>
      <c r="AY140" s="150">
        <v>0</v>
      </c>
      <c r="AZ140" s="149">
        <v>0</v>
      </c>
      <c r="BA140" s="149">
        <v>0</v>
      </c>
      <c r="BB140" s="150">
        <v>0</v>
      </c>
      <c r="BC140" s="149">
        <v>0</v>
      </c>
      <c r="BD140" s="149">
        <v>0</v>
      </c>
      <c r="BE140" s="150">
        <v>0</v>
      </c>
      <c r="BF140" s="149">
        <v>146000</v>
      </c>
      <c r="BG140" s="149">
        <v>142016.21</v>
      </c>
      <c r="BH140" s="150">
        <v>0.97</v>
      </c>
      <c r="BI140" s="149">
        <v>0</v>
      </c>
      <c r="BJ140" s="149">
        <v>0</v>
      </c>
      <c r="BK140" s="150">
        <v>0</v>
      </c>
      <c r="BL140" s="149">
        <v>0</v>
      </c>
      <c r="BM140" s="149">
        <v>0</v>
      </c>
      <c r="BN140" s="150">
        <v>0</v>
      </c>
      <c r="BO140" s="149">
        <v>0</v>
      </c>
      <c r="BP140" s="149">
        <v>0</v>
      </c>
      <c r="BQ140" s="150">
        <v>0</v>
      </c>
      <c r="BR140" s="149">
        <v>0</v>
      </c>
      <c r="BS140" s="149">
        <v>0</v>
      </c>
      <c r="BT140" s="150">
        <v>0</v>
      </c>
      <c r="BU140" s="149">
        <v>2000</v>
      </c>
      <c r="BV140" s="149">
        <v>1982.64</v>
      </c>
      <c r="BW140" s="150">
        <v>0.99</v>
      </c>
      <c r="BX140" s="149">
        <v>0</v>
      </c>
      <c r="BY140" s="149">
        <v>0</v>
      </c>
      <c r="BZ140" s="150">
        <v>0</v>
      </c>
      <c r="CA140" s="149">
        <v>0</v>
      </c>
      <c r="CB140" s="149">
        <v>0</v>
      </c>
      <c r="CC140" s="150">
        <v>0</v>
      </c>
      <c r="CD140" s="149">
        <v>0</v>
      </c>
      <c r="CE140" s="149">
        <v>0</v>
      </c>
      <c r="CF140" s="150">
        <v>0</v>
      </c>
      <c r="CG140" s="149">
        <v>0</v>
      </c>
      <c r="CH140" s="149">
        <v>0</v>
      </c>
      <c r="CI140" s="150">
        <v>0</v>
      </c>
      <c r="CJ140" s="149">
        <v>0</v>
      </c>
      <c r="CK140" s="149">
        <v>0</v>
      </c>
      <c r="CL140" s="150">
        <v>0</v>
      </c>
      <c r="CM140" s="149">
        <v>0</v>
      </c>
      <c r="CN140" s="149">
        <v>0</v>
      </c>
      <c r="CO140" s="150">
        <v>0</v>
      </c>
      <c r="CP140" s="149"/>
      <c r="CQ140" s="149"/>
      <c r="CR140" s="149"/>
      <c r="CS140" s="149"/>
      <c r="CT140" s="149"/>
      <c r="CU140" s="149"/>
      <c r="CV140" s="149"/>
      <c r="CW140" s="149"/>
      <c r="CX140" s="149"/>
      <c r="CY140" s="149"/>
      <c r="CZ140" s="149"/>
      <c r="DA140" s="149"/>
      <c r="DB140" s="149"/>
      <c r="DC140" s="149"/>
      <c r="DD140" s="149"/>
      <c r="DE140" s="149"/>
      <c r="DF140" s="149"/>
      <c r="DG140" s="149"/>
      <c r="DH140" s="149"/>
      <c r="DI140" s="149"/>
      <c r="DJ140" s="149"/>
      <c r="DK140" s="149"/>
      <c r="DL140" s="149"/>
      <c r="DM140" s="149"/>
      <c r="DN140" s="149"/>
      <c r="DO140" s="149"/>
      <c r="DP140" s="149"/>
      <c r="DQ140" s="149"/>
      <c r="DR140" s="149"/>
      <c r="DS140" s="149"/>
      <c r="DT140" s="149"/>
      <c r="DU140" s="149"/>
      <c r="DV140" s="149"/>
      <c r="DW140" s="149"/>
      <c r="DX140" s="149"/>
      <c r="DY140" s="149"/>
      <c r="DZ140" s="149"/>
      <c r="EA140" s="149"/>
      <c r="EB140" s="149"/>
      <c r="EC140" s="149"/>
      <c r="ED140" s="149"/>
      <c r="EE140" s="149"/>
      <c r="EF140" s="149"/>
      <c r="EG140" s="149"/>
      <c r="EH140" s="149"/>
      <c r="EI140" s="149"/>
      <c r="EJ140" s="149"/>
      <c r="EK140" s="149"/>
      <c r="EL140" s="149"/>
      <c r="EM140" s="149"/>
      <c r="EN140" s="149"/>
      <c r="EO140" s="149"/>
      <c r="EP140" s="149"/>
      <c r="EQ140" s="149"/>
      <c r="ER140" s="149"/>
      <c r="ES140" s="149"/>
      <c r="ET140" s="149"/>
      <c r="EU140" s="149"/>
      <c r="EV140" s="149"/>
      <c r="EW140" s="149"/>
      <c r="EX140" s="149"/>
      <c r="EY140" s="149"/>
      <c r="EZ140" s="149"/>
      <c r="FA140" s="149"/>
      <c r="FB140" s="149"/>
      <c r="FC140" s="149"/>
      <c r="FD140" s="149"/>
      <c r="FE140" s="149"/>
      <c r="FF140" s="149"/>
      <c r="FG140" s="149"/>
      <c r="FH140" s="149"/>
      <c r="FI140" s="149"/>
      <c r="FJ140" s="149"/>
      <c r="FK140" s="149"/>
      <c r="FL140" s="149"/>
      <c r="FM140" s="149"/>
      <c r="FN140" s="149"/>
      <c r="FO140" s="149"/>
      <c r="FP140" s="149"/>
      <c r="FQ140" s="149"/>
      <c r="FR140" s="149"/>
      <c r="FS140" s="149"/>
      <c r="FT140" s="149"/>
      <c r="FU140" s="149"/>
      <c r="FV140" s="149"/>
      <c r="FW140" s="149"/>
      <c r="FX140" s="149"/>
      <c r="FY140" s="149"/>
      <c r="FZ140" s="149"/>
      <c r="GA140" s="149"/>
      <c r="GB140" s="149"/>
      <c r="GC140" s="149"/>
      <c r="GD140" s="149"/>
      <c r="GE140" s="149"/>
      <c r="GF140" s="149"/>
      <c r="GG140" s="149"/>
      <c r="GH140" s="149"/>
      <c r="GI140" s="149"/>
      <c r="GJ140" s="149"/>
      <c r="GK140" s="149"/>
      <c r="GL140" s="149"/>
      <c r="GM140" s="149"/>
      <c r="GN140" s="149"/>
      <c r="GO140" s="149"/>
      <c r="GP140" s="149"/>
      <c r="GQ140" s="149"/>
      <c r="GR140" s="149"/>
      <c r="GS140" s="149"/>
      <c r="GT140" s="149"/>
      <c r="GU140" s="149"/>
      <c r="GV140" s="149"/>
      <c r="GW140" s="149"/>
      <c r="GX140" s="149"/>
      <c r="GY140" s="149"/>
      <c r="GZ140" s="149"/>
      <c r="HA140" s="149"/>
      <c r="HB140" s="149"/>
      <c r="HC140" s="149"/>
      <c r="HD140" s="149"/>
      <c r="HE140" s="149"/>
      <c r="HF140" s="149"/>
      <c r="HG140" s="149"/>
      <c r="HH140" s="149"/>
      <c r="HI140" s="149"/>
      <c r="HJ140" s="149"/>
      <c r="HK140" s="149"/>
      <c r="HL140" s="149"/>
      <c r="HM140" s="149"/>
      <c r="HN140" s="149"/>
      <c r="HO140" s="149"/>
      <c r="HP140" s="149"/>
      <c r="HQ140" s="149"/>
      <c r="HR140" s="149"/>
      <c r="HS140" s="149"/>
      <c r="HT140" s="149"/>
      <c r="HU140" s="149"/>
      <c r="HV140" s="149"/>
      <c r="HW140" s="149"/>
      <c r="HX140" s="149"/>
      <c r="HY140" s="149"/>
      <c r="HZ140" s="149"/>
      <c r="IA140" s="149"/>
      <c r="IB140" s="149"/>
      <c r="IC140" s="149"/>
      <c r="ID140" s="149"/>
      <c r="IE140" s="149"/>
      <c r="IF140" s="149"/>
      <c r="IG140" s="149"/>
      <c r="IH140" s="149"/>
      <c r="II140" s="149"/>
      <c r="IJ140" s="149"/>
      <c r="IK140" s="149"/>
      <c r="IL140" s="149"/>
      <c r="IM140" s="149"/>
      <c r="IN140" s="149"/>
      <c r="IO140" s="149"/>
      <c r="IP140" s="149"/>
      <c r="IQ140" s="149"/>
      <c r="IR140" s="149"/>
      <c r="IS140" s="149"/>
      <c r="IT140" s="149"/>
      <c r="IU140" s="149"/>
      <c r="IV140" s="149"/>
      <c r="IW140" s="149"/>
      <c r="IX140" s="149"/>
      <c r="IY140" s="149"/>
      <c r="IZ140" s="149"/>
      <c r="JA140" s="149"/>
      <c r="JB140" s="149"/>
      <c r="JC140" s="149"/>
      <c r="JD140" s="149"/>
      <c r="JE140" s="149"/>
      <c r="JF140" s="149"/>
      <c r="JG140" s="149"/>
      <c r="JH140" s="149"/>
      <c r="JI140" s="149"/>
      <c r="JJ140" s="149"/>
      <c r="JK140" s="149"/>
      <c r="JL140" s="149"/>
      <c r="JM140" s="149"/>
      <c r="JN140" s="149"/>
      <c r="JO140" s="149"/>
      <c r="JP140" s="149"/>
      <c r="JQ140" s="149"/>
      <c r="JR140" s="149"/>
      <c r="JS140" s="149"/>
      <c r="JT140" s="149"/>
      <c r="JU140" s="149"/>
      <c r="JV140" s="149"/>
      <c r="JW140" s="149"/>
      <c r="JX140" s="149"/>
      <c r="JY140" s="149"/>
      <c r="JZ140" s="149"/>
      <c r="KA140" s="149"/>
      <c r="KB140" s="149"/>
      <c r="KC140" s="149"/>
      <c r="KD140" s="149"/>
      <c r="KE140" s="149"/>
      <c r="KF140" s="149"/>
      <c r="KG140" s="149"/>
      <c r="KH140" s="149"/>
      <c r="KI140" s="149"/>
      <c r="KJ140" s="149"/>
      <c r="KK140" s="149"/>
      <c r="KL140" s="149"/>
      <c r="KM140" s="149"/>
      <c r="KN140" s="149"/>
      <c r="KO140" s="149"/>
      <c r="KP140" s="149"/>
      <c r="KQ140" s="149"/>
      <c r="KR140" s="149"/>
      <c r="KS140" s="149"/>
      <c r="KT140" s="149"/>
      <c r="KU140" s="149"/>
      <c r="KV140" s="149"/>
      <c r="KW140" s="149"/>
      <c r="KX140" s="149"/>
      <c r="KY140" s="149"/>
      <c r="KZ140" s="149"/>
      <c r="LA140" s="149"/>
      <c r="LB140" s="149"/>
      <c r="LC140" s="149"/>
      <c r="LD140" s="149"/>
      <c r="LE140" s="149"/>
      <c r="LF140" s="149"/>
      <c r="LG140" s="149"/>
      <c r="LH140" s="149"/>
      <c r="LI140" s="149"/>
      <c r="LJ140" s="149"/>
      <c r="LK140" s="149"/>
      <c r="LL140" s="149"/>
      <c r="LM140" s="149"/>
      <c r="LN140" s="149"/>
      <c r="LO140" s="149"/>
      <c r="LP140" s="149"/>
      <c r="LQ140" s="149"/>
      <c r="LR140" s="149"/>
      <c r="LS140" s="149"/>
      <c r="LT140" s="149"/>
      <c r="LU140" s="149"/>
      <c r="LV140" s="149"/>
      <c r="LW140" s="149"/>
      <c r="LX140" s="149"/>
      <c r="LY140" s="149"/>
      <c r="LZ140" s="149"/>
      <c r="MA140" s="149"/>
      <c r="MB140" s="149"/>
      <c r="MC140" s="149"/>
      <c r="MD140" s="149"/>
      <c r="ME140" s="149"/>
      <c r="MF140" s="149"/>
      <c r="MG140" s="149"/>
      <c r="MH140" s="149"/>
      <c r="MI140" s="149"/>
      <c r="MJ140" s="149"/>
      <c r="MK140" s="149"/>
      <c r="ML140" s="149"/>
      <c r="MM140" s="149"/>
      <c r="MN140" s="149"/>
      <c r="MO140" s="149"/>
      <c r="MP140" s="149"/>
      <c r="MQ140" s="149"/>
      <c r="MR140" s="149"/>
      <c r="MS140" s="149"/>
      <c r="MT140" s="149"/>
      <c r="MU140" s="149"/>
      <c r="MV140" s="149"/>
      <c r="MW140" s="149"/>
      <c r="MX140" s="149"/>
      <c r="MY140" s="149"/>
      <c r="MZ140" s="149"/>
      <c r="NA140" s="149"/>
      <c r="NB140" s="149"/>
      <c r="NC140" s="149"/>
      <c r="ND140" s="149"/>
      <c r="NE140" s="149"/>
      <c r="NF140" s="149"/>
      <c r="NG140" s="149"/>
      <c r="NH140" s="149"/>
      <c r="NI140" s="149"/>
      <c r="NJ140" s="149"/>
      <c r="NK140" s="149"/>
      <c r="NL140" s="149"/>
      <c r="NM140" s="149"/>
      <c r="NN140" s="149"/>
      <c r="NO140" s="149"/>
      <c r="NP140" s="149"/>
      <c r="NQ140" s="149"/>
      <c r="NR140" s="149"/>
      <c r="NS140" s="149"/>
      <c r="NT140" s="149"/>
      <c r="NU140" s="149"/>
      <c r="NV140" s="149"/>
      <c r="NW140" s="149"/>
      <c r="NX140" s="149"/>
      <c r="NY140" s="149"/>
      <c r="NZ140" s="149"/>
      <c r="OA140" s="149"/>
      <c r="OB140" s="149"/>
      <c r="OC140" s="149"/>
      <c r="OD140" s="149"/>
      <c r="OE140" s="149"/>
      <c r="OF140" s="149"/>
      <c r="OG140" s="149"/>
      <c r="OH140" s="149"/>
      <c r="OI140" s="149"/>
      <c r="OJ140" s="149"/>
      <c r="OK140" s="149"/>
      <c r="OL140" s="149"/>
      <c r="OM140" s="149"/>
      <c r="ON140" s="149"/>
      <c r="OO140" s="149"/>
      <c r="OP140" s="149"/>
      <c r="OQ140" s="149"/>
      <c r="OR140" s="149"/>
      <c r="OS140" s="149"/>
      <c r="OT140" s="149"/>
      <c r="OU140" s="149"/>
      <c r="OV140" s="149"/>
      <c r="OW140" s="149"/>
      <c r="OX140" s="149"/>
      <c r="OY140" s="149"/>
      <c r="OZ140" s="149"/>
      <c r="PA140" s="149"/>
      <c r="PB140" s="149"/>
      <c r="PC140" s="149"/>
      <c r="PD140" s="149"/>
      <c r="PE140" s="149"/>
      <c r="PF140" s="149"/>
      <c r="PG140" s="149"/>
      <c r="PH140" s="149"/>
      <c r="PI140" s="149"/>
      <c r="PJ140" s="149"/>
      <c r="PK140" s="149"/>
      <c r="PL140" s="149"/>
      <c r="PM140" s="149"/>
      <c r="PN140" s="149"/>
      <c r="PO140" s="149"/>
      <c r="PP140" s="149"/>
      <c r="PQ140" s="149"/>
      <c r="PR140" s="149"/>
      <c r="PS140" s="149"/>
      <c r="PT140" s="149"/>
      <c r="PU140" s="149"/>
      <c r="PV140" s="149"/>
      <c r="PW140" s="149"/>
      <c r="PX140" s="149"/>
      <c r="PY140" s="149"/>
      <c r="PZ140" s="149"/>
      <c r="QA140" s="149"/>
      <c r="QB140" s="149"/>
      <c r="QC140" s="149"/>
      <c r="QD140" s="149"/>
      <c r="QE140" s="149"/>
      <c r="QF140" s="149"/>
      <c r="QG140" s="149"/>
      <c r="QH140" s="149"/>
      <c r="QI140" s="149"/>
      <c r="QJ140" s="149"/>
      <c r="QK140" s="149"/>
      <c r="QL140" s="149"/>
      <c r="QM140" s="149"/>
      <c r="QN140" s="149"/>
      <c r="QO140" s="149"/>
      <c r="QP140" s="149"/>
      <c r="QQ140" s="149"/>
      <c r="QR140" s="149"/>
      <c r="QS140" s="149"/>
      <c r="QT140" s="149"/>
      <c r="QU140" s="149"/>
      <c r="QV140" s="149"/>
      <c r="QW140" s="149"/>
      <c r="QX140" s="149"/>
      <c r="QY140" s="149"/>
      <c r="QZ140" s="149"/>
      <c r="RA140" s="149"/>
      <c r="RB140" s="149"/>
      <c r="RC140" s="149"/>
      <c r="RD140" s="149"/>
      <c r="RE140" s="149"/>
      <c r="RF140" s="149"/>
      <c r="RG140" s="149"/>
      <c r="RH140" s="149"/>
      <c r="RI140" s="149"/>
      <c r="RJ140" s="149"/>
      <c r="RK140" s="149"/>
      <c r="RL140" s="149"/>
      <c r="RM140" s="149"/>
      <c r="RN140" s="149"/>
      <c r="RO140" s="149"/>
      <c r="RP140" s="149"/>
      <c r="RQ140" s="149"/>
      <c r="RR140" s="149"/>
      <c r="RS140" s="149"/>
      <c r="RT140" s="149"/>
      <c r="RU140" s="149"/>
      <c r="RV140" s="149"/>
      <c r="RW140" s="149"/>
      <c r="RX140" s="149"/>
      <c r="RY140" s="149"/>
      <c r="RZ140" s="149"/>
      <c r="SA140" s="149"/>
      <c r="SB140" s="149"/>
      <c r="SC140" s="149"/>
      <c r="SD140" s="149"/>
      <c r="SE140" s="149"/>
      <c r="SF140" s="149"/>
      <c r="SG140" s="149"/>
      <c r="SH140" s="149"/>
      <c r="SI140" s="149"/>
      <c r="SJ140" s="149"/>
      <c r="SK140" s="149"/>
      <c r="SL140" s="149"/>
      <c r="SM140" s="149"/>
      <c r="SN140" s="149"/>
      <c r="SO140" s="149"/>
      <c r="SP140" s="149"/>
      <c r="SQ140" s="149"/>
      <c r="SR140" s="149"/>
      <c r="SS140" s="149"/>
      <c r="ST140" s="149"/>
      <c r="SU140" s="149"/>
      <c r="SV140" s="149"/>
      <c r="SW140" s="149"/>
      <c r="SX140" s="149"/>
      <c r="SY140" s="149"/>
      <c r="SZ140" s="149"/>
      <c r="TA140" s="149"/>
      <c r="TB140" s="149"/>
      <c r="TC140" s="149"/>
      <c r="TD140" s="149"/>
      <c r="TE140" s="149"/>
      <c r="TF140" s="149"/>
      <c r="TG140" s="149"/>
      <c r="TH140" s="149"/>
      <c r="TI140" s="149"/>
      <c r="TJ140" s="149"/>
      <c r="TK140" s="149"/>
      <c r="TL140" s="149"/>
      <c r="TM140" s="149"/>
      <c r="TN140" s="149"/>
      <c r="TO140" s="149"/>
      <c r="TP140" s="149"/>
      <c r="TQ140" s="149"/>
      <c r="TR140" s="149"/>
      <c r="TS140" s="149"/>
      <c r="TT140" s="149"/>
      <c r="TU140" s="149"/>
      <c r="TV140" s="149"/>
      <c r="TW140" s="149"/>
      <c r="TX140" s="149"/>
      <c r="TY140" s="149"/>
      <c r="TZ140" s="149"/>
      <c r="UA140" s="149"/>
      <c r="UB140" s="149"/>
      <c r="UC140" s="149"/>
      <c r="UD140" s="149"/>
      <c r="UE140" s="149"/>
      <c r="UF140" s="149"/>
      <c r="UG140" s="149"/>
      <c r="UH140" s="149"/>
      <c r="UI140" s="149"/>
      <c r="UJ140" s="149"/>
      <c r="UK140" s="149"/>
      <c r="UL140" s="149"/>
      <c r="UM140" s="149"/>
      <c r="UN140" s="149"/>
      <c r="UO140" s="149"/>
      <c r="UP140" s="149"/>
      <c r="UQ140" s="149"/>
      <c r="UR140" s="149"/>
      <c r="US140" s="149"/>
      <c r="UT140" s="149"/>
      <c r="UU140" s="149"/>
      <c r="UV140" s="149"/>
      <c r="UW140" s="149"/>
      <c r="UX140" s="149"/>
      <c r="UY140" s="149"/>
      <c r="UZ140" s="149"/>
      <c r="VA140" s="149"/>
      <c r="VB140" s="149"/>
      <c r="VC140" s="149"/>
      <c r="VD140" s="149"/>
      <c r="VE140" s="149"/>
      <c r="VF140" s="149"/>
      <c r="VG140" s="149"/>
      <c r="VH140" s="149"/>
      <c r="VI140" s="149"/>
      <c r="VJ140" s="149"/>
      <c r="VK140" s="149"/>
      <c r="VL140" s="149"/>
      <c r="VM140" s="149"/>
      <c r="VN140" s="149"/>
      <c r="VO140" s="149"/>
      <c r="VP140" s="149"/>
      <c r="VQ140" s="149"/>
      <c r="VR140" s="149"/>
      <c r="VS140" s="149"/>
      <c r="VT140" s="149"/>
      <c r="VU140" s="149"/>
      <c r="VV140" s="149"/>
      <c r="VW140" s="149"/>
      <c r="VX140" s="149"/>
      <c r="VY140" s="149"/>
      <c r="VZ140" s="149"/>
      <c r="WA140" s="149"/>
      <c r="WB140" s="149"/>
      <c r="WC140" s="149"/>
      <c r="WD140" s="149"/>
      <c r="WE140" s="149"/>
      <c r="WF140" s="149"/>
      <c r="WG140" s="149"/>
      <c r="WH140" s="149"/>
      <c r="WI140" s="149"/>
      <c r="WJ140" s="149"/>
      <c r="WK140" s="149"/>
      <c r="WL140" s="149"/>
      <c r="WM140" s="149"/>
      <c r="WN140" s="149"/>
      <c r="WO140" s="149"/>
      <c r="WP140" s="149"/>
      <c r="WQ140" s="149"/>
      <c r="WR140" s="149"/>
      <c r="WS140" s="149"/>
      <c r="WT140" s="149"/>
      <c r="WU140" s="149"/>
      <c r="WV140" s="149"/>
      <c r="WW140" s="149"/>
      <c r="WX140" s="149"/>
      <c r="WY140" s="149"/>
      <c r="WZ140" s="149"/>
      <c r="XA140" s="149"/>
      <c r="XB140" s="149"/>
      <c r="XC140" s="149"/>
      <c r="XD140" s="149"/>
      <c r="XE140" s="149"/>
      <c r="XF140" s="149"/>
      <c r="XG140" s="149"/>
      <c r="XH140" s="149"/>
      <c r="XI140" s="149"/>
      <c r="XJ140" s="149"/>
      <c r="XK140" s="149"/>
      <c r="XL140" s="149"/>
      <c r="XM140" s="149"/>
      <c r="XN140" s="149"/>
      <c r="XO140" s="149"/>
      <c r="XP140" s="149"/>
      <c r="XQ140" s="149"/>
      <c r="XR140" s="149"/>
      <c r="XS140" s="149"/>
      <c r="XT140" s="149"/>
      <c r="XU140" s="149"/>
      <c r="XV140" s="149"/>
      <c r="XW140" s="149"/>
      <c r="XX140" s="149"/>
      <c r="XY140" s="149"/>
      <c r="XZ140" s="149"/>
      <c r="YA140" s="149"/>
      <c r="YB140" s="149"/>
      <c r="YC140" s="149"/>
      <c r="YD140" s="149"/>
      <c r="YE140" s="149"/>
      <c r="YF140" s="149"/>
      <c r="YG140" s="149"/>
      <c r="YH140" s="149"/>
      <c r="YI140" s="149"/>
      <c r="YJ140" s="149"/>
      <c r="YK140" s="149"/>
      <c r="YL140" s="149"/>
      <c r="YM140" s="149"/>
      <c r="YN140" s="149"/>
      <c r="YO140" s="149"/>
      <c r="YP140" s="149"/>
      <c r="YQ140" s="149"/>
      <c r="YR140" s="149"/>
      <c r="YS140" s="149"/>
      <c r="YT140" s="149"/>
      <c r="YU140" s="149"/>
      <c r="YV140" s="149"/>
      <c r="YW140" s="149"/>
      <c r="YX140" s="149"/>
      <c r="YY140" s="149"/>
      <c r="YZ140" s="149"/>
      <c r="ZA140" s="149"/>
      <c r="ZB140" s="149"/>
      <c r="ZC140" s="149"/>
      <c r="ZD140" s="149"/>
      <c r="ZE140" s="149"/>
      <c r="ZF140" s="149"/>
      <c r="ZG140" s="149"/>
      <c r="ZH140" s="149"/>
      <c r="ZI140" s="149"/>
      <c r="ZJ140" s="149"/>
      <c r="ZK140" s="149"/>
      <c r="ZL140" s="149"/>
      <c r="ZM140" s="149"/>
      <c r="ZN140" s="149"/>
      <c r="ZO140" s="149"/>
      <c r="ZP140" s="149"/>
      <c r="ZQ140" s="149"/>
      <c r="ZR140" s="149"/>
      <c r="ZS140" s="149"/>
      <c r="ZT140" s="149"/>
      <c r="ZU140" s="149"/>
      <c r="ZV140" s="149"/>
      <c r="ZW140" s="149"/>
      <c r="ZX140" s="149"/>
      <c r="ZY140" s="149"/>
      <c r="ZZ140" s="149"/>
    </row>
    <row r="141" spans="1:702" ht="15.95" hidden="1" customHeight="1" x14ac:dyDescent="0.25">
      <c r="A141" s="92">
        <v>75895</v>
      </c>
      <c r="B141" s="92" t="s">
        <v>414</v>
      </c>
      <c r="C141" s="121" t="s">
        <v>350</v>
      </c>
      <c r="D141" s="92">
        <v>7</v>
      </c>
      <c r="E141" s="92">
        <v>3</v>
      </c>
      <c r="F141" s="92" t="s">
        <v>341</v>
      </c>
      <c r="G141" s="92">
        <v>912</v>
      </c>
      <c r="H141" s="92">
        <v>11461</v>
      </c>
      <c r="I141" s="92" t="s">
        <v>415</v>
      </c>
      <c r="J141" s="92">
        <v>372</v>
      </c>
      <c r="K141" s="92" t="s">
        <v>417</v>
      </c>
      <c r="L141" s="93">
        <v>140000</v>
      </c>
      <c r="M141" s="93">
        <v>148000</v>
      </c>
      <c r="N141" s="93">
        <v>0</v>
      </c>
      <c r="O141" s="93">
        <v>148000</v>
      </c>
      <c r="P141" s="93">
        <v>143998.85</v>
      </c>
      <c r="Q141" s="93">
        <v>-4001.1499999999942</v>
      </c>
      <c r="R141" s="94">
        <v>0.97</v>
      </c>
      <c r="S141" s="93">
        <v>0</v>
      </c>
      <c r="T141" s="93">
        <v>0</v>
      </c>
      <c r="U141" s="94">
        <v>0</v>
      </c>
      <c r="V141" s="93">
        <v>0</v>
      </c>
      <c r="W141" s="93">
        <v>0</v>
      </c>
      <c r="X141" s="94">
        <v>0</v>
      </c>
      <c r="Y141" s="93">
        <v>0</v>
      </c>
      <c r="Z141" s="93">
        <v>0</v>
      </c>
      <c r="AA141" s="94">
        <v>0</v>
      </c>
      <c r="AB141" s="93">
        <v>0</v>
      </c>
      <c r="AC141" s="93">
        <v>0</v>
      </c>
      <c r="AD141" s="94">
        <v>0</v>
      </c>
      <c r="AE141" s="93">
        <v>0</v>
      </c>
      <c r="AF141" s="93">
        <v>0</v>
      </c>
      <c r="AG141" s="94">
        <v>0</v>
      </c>
      <c r="AH141" s="93">
        <v>0</v>
      </c>
      <c r="AI141" s="93">
        <v>0</v>
      </c>
      <c r="AJ141" s="94">
        <v>0</v>
      </c>
      <c r="AK141" s="93">
        <v>0</v>
      </c>
      <c r="AL141" s="93">
        <v>0</v>
      </c>
      <c r="AM141" s="94">
        <v>0</v>
      </c>
      <c r="AN141" s="93">
        <v>0</v>
      </c>
      <c r="AO141" s="93">
        <v>0</v>
      </c>
      <c r="AP141" s="94">
        <v>0</v>
      </c>
      <c r="AQ141" s="93">
        <v>0</v>
      </c>
      <c r="AR141" s="93">
        <v>0</v>
      </c>
      <c r="AS141" s="94">
        <v>0</v>
      </c>
      <c r="AT141" s="93">
        <v>0</v>
      </c>
      <c r="AU141" s="93">
        <v>0</v>
      </c>
      <c r="AV141" s="94">
        <v>0</v>
      </c>
      <c r="AW141" s="93">
        <v>0</v>
      </c>
      <c r="AX141" s="93">
        <v>0</v>
      </c>
      <c r="AY141" s="94">
        <v>0</v>
      </c>
      <c r="AZ141" s="93">
        <v>0</v>
      </c>
      <c r="BA141" s="93">
        <v>0</v>
      </c>
      <c r="BB141" s="94">
        <v>0</v>
      </c>
      <c r="BC141" s="93">
        <v>0</v>
      </c>
      <c r="BD141" s="93">
        <v>0</v>
      </c>
      <c r="BE141" s="94">
        <v>0</v>
      </c>
      <c r="BF141" s="93">
        <v>146000</v>
      </c>
      <c r="BG141" s="93">
        <v>142016.21</v>
      </c>
      <c r="BH141" s="94">
        <v>0.97</v>
      </c>
      <c r="BI141" s="93">
        <v>0</v>
      </c>
      <c r="BJ141" s="93">
        <v>0</v>
      </c>
      <c r="BK141" s="94">
        <v>0</v>
      </c>
      <c r="BL141" s="93">
        <v>0</v>
      </c>
      <c r="BM141" s="93">
        <v>0</v>
      </c>
      <c r="BN141" s="94">
        <v>0</v>
      </c>
      <c r="BO141" s="93">
        <v>0</v>
      </c>
      <c r="BP141" s="93">
        <v>0</v>
      </c>
      <c r="BQ141" s="94">
        <v>0</v>
      </c>
      <c r="BR141" s="93">
        <v>0</v>
      </c>
      <c r="BS141" s="93">
        <v>0</v>
      </c>
      <c r="BT141" s="94">
        <v>0</v>
      </c>
      <c r="BU141" s="93">
        <v>2000</v>
      </c>
      <c r="BV141" s="93">
        <v>1982.64</v>
      </c>
      <c r="BW141" s="94">
        <v>0.99</v>
      </c>
      <c r="BX141" s="93">
        <v>0</v>
      </c>
      <c r="BY141" s="93">
        <v>0</v>
      </c>
      <c r="BZ141" s="94">
        <v>0</v>
      </c>
      <c r="CA141" s="93">
        <v>0</v>
      </c>
      <c r="CB141" s="93">
        <v>0</v>
      </c>
      <c r="CC141" s="94">
        <v>0</v>
      </c>
      <c r="CD141" s="93">
        <v>0</v>
      </c>
      <c r="CE141" s="93">
        <v>0</v>
      </c>
      <c r="CF141" s="94">
        <v>0</v>
      </c>
      <c r="CG141" s="93">
        <v>0</v>
      </c>
      <c r="CH141" s="93">
        <v>0</v>
      </c>
      <c r="CI141" s="94">
        <v>0</v>
      </c>
      <c r="CJ141" s="93">
        <v>0</v>
      </c>
      <c r="CK141" s="93">
        <v>0</v>
      </c>
      <c r="CL141" s="94">
        <v>0</v>
      </c>
      <c r="CM141" s="93">
        <v>0</v>
      </c>
      <c r="CN141" s="93">
        <v>0</v>
      </c>
      <c r="CO141" s="94">
        <v>0</v>
      </c>
      <c r="CP141" s="93"/>
      <c r="CQ141" s="93"/>
      <c r="CR141" s="93"/>
      <c r="CS141" s="93"/>
      <c r="CT141" s="93"/>
      <c r="CU141" s="93"/>
      <c r="CV141" s="93"/>
      <c r="CW141" s="93"/>
      <c r="CX141" s="93"/>
      <c r="CY141" s="93"/>
      <c r="CZ141" s="93"/>
      <c r="DA141" s="93"/>
      <c r="DB141" s="93"/>
      <c r="DC141" s="93"/>
      <c r="DD141" s="93"/>
      <c r="DE141" s="93"/>
      <c r="DF141" s="93"/>
      <c r="DG141" s="93"/>
      <c r="DH141" s="93"/>
      <c r="DI141" s="93"/>
      <c r="DJ141" s="93"/>
      <c r="DK141" s="93"/>
      <c r="DL141" s="93"/>
      <c r="DM141" s="93"/>
      <c r="DN141" s="93"/>
      <c r="DO141" s="93"/>
      <c r="DP141" s="93"/>
      <c r="DQ141" s="93"/>
      <c r="DR141" s="93"/>
      <c r="DS141" s="93"/>
      <c r="DT141" s="93"/>
      <c r="DU141" s="93"/>
      <c r="DV141" s="93"/>
      <c r="DW141" s="93"/>
      <c r="DX141" s="93"/>
      <c r="DY141" s="93"/>
      <c r="DZ141" s="93"/>
      <c r="EA141" s="93"/>
      <c r="EB141" s="93"/>
      <c r="EC141" s="93"/>
      <c r="ED141" s="93"/>
      <c r="EE141" s="93"/>
      <c r="EF141" s="93"/>
      <c r="EG141" s="93"/>
      <c r="EH141" s="93"/>
      <c r="EI141" s="93"/>
      <c r="EJ141" s="93"/>
      <c r="EK141" s="93"/>
      <c r="EL141" s="93"/>
      <c r="EM141" s="93"/>
      <c r="EN141" s="93"/>
      <c r="EO141" s="93"/>
      <c r="EP141" s="93"/>
      <c r="EQ141" s="93"/>
      <c r="ER141" s="93"/>
      <c r="ES141" s="93"/>
      <c r="ET141" s="93"/>
      <c r="EU141" s="93"/>
      <c r="EV141" s="93"/>
      <c r="EW141" s="93"/>
      <c r="EX141" s="93"/>
      <c r="EY141" s="93"/>
      <c r="EZ141" s="93"/>
      <c r="FA141" s="93"/>
      <c r="FB141" s="93"/>
      <c r="FC141" s="93"/>
      <c r="FD141" s="93"/>
      <c r="FE141" s="93"/>
      <c r="FF141" s="93"/>
      <c r="FG141" s="93"/>
      <c r="FH141" s="93"/>
      <c r="FI141" s="93"/>
      <c r="FJ141" s="93"/>
      <c r="FK141" s="93"/>
      <c r="FL141" s="93"/>
      <c r="FM141" s="93"/>
      <c r="FN141" s="93"/>
      <c r="FO141" s="93"/>
      <c r="FP141" s="93"/>
      <c r="FQ141" s="93"/>
      <c r="FR141" s="93"/>
      <c r="FS141" s="93"/>
      <c r="FT141" s="93"/>
      <c r="FU141" s="93"/>
      <c r="FV141" s="93"/>
      <c r="FW141" s="93"/>
      <c r="FX141" s="93"/>
      <c r="FY141" s="93"/>
      <c r="FZ141" s="93"/>
      <c r="GA141" s="93"/>
      <c r="GB141" s="93"/>
      <c r="GC141" s="93"/>
      <c r="GD141" s="93"/>
      <c r="GE141" s="93"/>
      <c r="GF141" s="93"/>
      <c r="GG141" s="93"/>
      <c r="GH141" s="93"/>
      <c r="GI141" s="93"/>
      <c r="GJ141" s="93"/>
      <c r="GK141" s="93"/>
      <c r="GL141" s="93"/>
      <c r="GM141" s="93"/>
      <c r="GN141" s="93"/>
      <c r="GO141" s="93"/>
      <c r="GP141" s="93"/>
      <c r="GQ141" s="93"/>
      <c r="GR141" s="93"/>
      <c r="GS141" s="93"/>
      <c r="GT141" s="93"/>
      <c r="GU141" s="93"/>
      <c r="GV141" s="93"/>
      <c r="GW141" s="93"/>
      <c r="GX141" s="93"/>
      <c r="GY141" s="93"/>
      <c r="GZ141" s="93"/>
      <c r="HA141" s="93"/>
      <c r="HB141" s="93"/>
      <c r="HC141" s="93"/>
      <c r="HD141" s="93"/>
      <c r="HE141" s="93"/>
      <c r="HF141" s="93"/>
      <c r="HG141" s="93"/>
      <c r="HH141" s="93"/>
      <c r="HI141" s="93"/>
      <c r="HJ141" s="93"/>
      <c r="HK141" s="93"/>
      <c r="HL141" s="93"/>
      <c r="HM141" s="93"/>
      <c r="HN141" s="93"/>
      <c r="HO141" s="93"/>
      <c r="HP141" s="93"/>
      <c r="HQ141" s="93"/>
      <c r="HR141" s="93"/>
      <c r="HS141" s="93"/>
      <c r="HT141" s="93"/>
      <c r="HU141" s="93"/>
      <c r="HV141" s="93"/>
      <c r="HW141" s="93"/>
      <c r="HX141" s="93"/>
      <c r="HY141" s="93"/>
      <c r="HZ141" s="93"/>
      <c r="IA141" s="93"/>
      <c r="IB141" s="93"/>
      <c r="IC141" s="93"/>
      <c r="ID141" s="93"/>
      <c r="IE141" s="93"/>
      <c r="IF141" s="93"/>
      <c r="IG141" s="93"/>
      <c r="IH141" s="93"/>
      <c r="II141" s="93"/>
      <c r="IJ141" s="93"/>
      <c r="IK141" s="93"/>
      <c r="IL141" s="93"/>
      <c r="IM141" s="93"/>
      <c r="IN141" s="93"/>
      <c r="IO141" s="93"/>
      <c r="IP141" s="93"/>
      <c r="IQ141" s="93"/>
      <c r="IR141" s="93"/>
      <c r="IS141" s="93"/>
      <c r="IT141" s="93"/>
      <c r="IU141" s="93"/>
      <c r="IV141" s="93"/>
      <c r="IW141" s="93"/>
      <c r="IX141" s="93"/>
      <c r="IY141" s="93"/>
      <c r="IZ141" s="93"/>
      <c r="JA141" s="93"/>
      <c r="JB141" s="93"/>
      <c r="JC141" s="93"/>
      <c r="JD141" s="93"/>
      <c r="JE141" s="93"/>
      <c r="JF141" s="93"/>
      <c r="JG141" s="93"/>
      <c r="JH141" s="93"/>
      <c r="JI141" s="93"/>
      <c r="JJ141" s="93"/>
      <c r="JK141" s="93"/>
      <c r="JL141" s="93"/>
      <c r="JM141" s="93"/>
      <c r="JN141" s="93"/>
      <c r="JO141" s="93"/>
      <c r="JP141" s="93"/>
      <c r="JQ141" s="93"/>
      <c r="JR141" s="93"/>
      <c r="JS141" s="93"/>
      <c r="JT141" s="93"/>
      <c r="JU141" s="93"/>
      <c r="JV141" s="93"/>
      <c r="JW141" s="93"/>
      <c r="JX141" s="93"/>
      <c r="JY141" s="93"/>
      <c r="JZ141" s="93"/>
      <c r="KA141" s="93"/>
      <c r="KB141" s="93"/>
      <c r="KC141" s="93"/>
      <c r="KD141" s="93"/>
      <c r="KE141" s="93"/>
      <c r="KF141" s="93"/>
      <c r="KG141" s="93"/>
      <c r="KH141" s="93"/>
      <c r="KI141" s="93"/>
      <c r="KJ141" s="93"/>
      <c r="KK141" s="93"/>
      <c r="KL141" s="93"/>
      <c r="KM141" s="93"/>
      <c r="KN141" s="93"/>
      <c r="KO141" s="93"/>
      <c r="KP141" s="93"/>
      <c r="KQ141" s="93"/>
      <c r="KR141" s="93"/>
      <c r="KS141" s="93"/>
      <c r="KT141" s="93"/>
      <c r="KU141" s="93"/>
      <c r="KV141" s="93"/>
      <c r="KW141" s="93"/>
      <c r="KX141" s="93"/>
      <c r="KY141" s="93"/>
      <c r="KZ141" s="93"/>
      <c r="LA141" s="93"/>
      <c r="LB141" s="93"/>
      <c r="LC141" s="93"/>
      <c r="LD141" s="93"/>
      <c r="LE141" s="93"/>
      <c r="LF141" s="93"/>
      <c r="LG141" s="93"/>
      <c r="LH141" s="93"/>
      <c r="LI141" s="93"/>
      <c r="LJ141" s="93"/>
      <c r="LK141" s="93"/>
      <c r="LL141" s="93"/>
      <c r="LM141" s="93"/>
      <c r="LN141" s="93"/>
      <c r="LO141" s="93"/>
      <c r="LP141" s="93"/>
      <c r="LQ141" s="93"/>
      <c r="LR141" s="93"/>
      <c r="LS141" s="93"/>
      <c r="LT141" s="93"/>
      <c r="LU141" s="93"/>
      <c r="LV141" s="93"/>
      <c r="LW141" s="93"/>
      <c r="LX141" s="93"/>
      <c r="LY141" s="93"/>
      <c r="LZ141" s="93"/>
      <c r="MA141" s="93"/>
      <c r="MB141" s="93"/>
      <c r="MC141" s="93"/>
      <c r="MD141" s="93"/>
      <c r="ME141" s="93"/>
      <c r="MF141" s="93"/>
      <c r="MG141" s="93"/>
      <c r="MH141" s="93"/>
      <c r="MI141" s="93"/>
      <c r="MJ141" s="93"/>
      <c r="MK141" s="93"/>
      <c r="ML141" s="93"/>
      <c r="MM141" s="93"/>
      <c r="MN141" s="93"/>
      <c r="MO141" s="93"/>
      <c r="MP141" s="93"/>
      <c r="MQ141" s="93"/>
      <c r="MR141" s="93"/>
      <c r="MS141" s="93"/>
      <c r="MT141" s="93"/>
      <c r="MU141" s="93"/>
      <c r="MV141" s="93"/>
      <c r="MW141" s="93"/>
      <c r="MX141" s="93"/>
      <c r="MY141" s="93"/>
      <c r="MZ141" s="93"/>
      <c r="NA141" s="93"/>
      <c r="NB141" s="93"/>
      <c r="NC141" s="93"/>
      <c r="ND141" s="93"/>
      <c r="NE141" s="93"/>
      <c r="NF141" s="93"/>
      <c r="NG141" s="93"/>
      <c r="NH141" s="93"/>
      <c r="NI141" s="93"/>
      <c r="NJ141" s="93"/>
      <c r="NK141" s="93"/>
      <c r="NL141" s="93"/>
      <c r="NM141" s="93"/>
      <c r="NN141" s="93"/>
      <c r="NO141" s="93"/>
      <c r="NP141" s="93"/>
      <c r="NQ141" s="93"/>
      <c r="NR141" s="93"/>
      <c r="NS141" s="93"/>
      <c r="NT141" s="93"/>
      <c r="NU141" s="93"/>
      <c r="NV141" s="93"/>
      <c r="NW141" s="93"/>
      <c r="NX141" s="93"/>
      <c r="NY141" s="93"/>
      <c r="NZ141" s="93"/>
      <c r="OA141" s="93"/>
      <c r="OB141" s="93"/>
      <c r="OC141" s="93"/>
      <c r="OD141" s="93"/>
      <c r="OE141" s="93"/>
      <c r="OF141" s="93"/>
      <c r="OG141" s="93"/>
      <c r="OH141" s="93"/>
      <c r="OI141" s="93"/>
      <c r="OJ141" s="93"/>
      <c r="OK141" s="93"/>
      <c r="OL141" s="93"/>
      <c r="OM141" s="93"/>
      <c r="ON141" s="93"/>
      <c r="OO141" s="93"/>
      <c r="OP141" s="93"/>
      <c r="OQ141" s="93"/>
      <c r="OR141" s="93"/>
      <c r="OS141" s="93"/>
      <c r="OT141" s="93"/>
      <c r="OU141" s="93"/>
      <c r="OV141" s="93"/>
      <c r="OW141" s="93"/>
      <c r="OX141" s="93"/>
      <c r="OY141" s="93"/>
      <c r="OZ141" s="93"/>
      <c r="PA141" s="93"/>
      <c r="PB141" s="93"/>
      <c r="PC141" s="93"/>
      <c r="PD141" s="93"/>
      <c r="PE141" s="93"/>
      <c r="PF141" s="93"/>
      <c r="PG141" s="93"/>
      <c r="PH141" s="93"/>
      <c r="PI141" s="93"/>
      <c r="PJ141" s="93"/>
      <c r="PK141" s="93"/>
      <c r="PL141" s="93"/>
      <c r="PM141" s="93"/>
      <c r="PN141" s="93"/>
      <c r="PO141" s="93"/>
      <c r="PP141" s="93"/>
      <c r="PQ141" s="93"/>
      <c r="PR141" s="93"/>
      <c r="PS141" s="93"/>
      <c r="PT141" s="93"/>
      <c r="PU141" s="93"/>
      <c r="PV141" s="93"/>
      <c r="PW141" s="93"/>
      <c r="PX141" s="93"/>
      <c r="PY141" s="93"/>
      <c r="PZ141" s="93"/>
      <c r="QA141" s="93"/>
      <c r="QB141" s="93"/>
      <c r="QC141" s="93"/>
      <c r="QD141" s="93"/>
      <c r="QE141" s="93"/>
      <c r="QF141" s="93"/>
      <c r="QG141" s="93"/>
      <c r="QH141" s="93"/>
      <c r="QI141" s="93"/>
      <c r="QJ141" s="93"/>
      <c r="QK141" s="93"/>
      <c r="QL141" s="93"/>
      <c r="QM141" s="93"/>
      <c r="QN141" s="93"/>
      <c r="QO141" s="93"/>
      <c r="QP141" s="93"/>
      <c r="QQ141" s="93"/>
      <c r="QR141" s="93"/>
      <c r="QS141" s="93"/>
      <c r="QT141" s="93"/>
      <c r="QU141" s="93"/>
      <c r="QV141" s="93"/>
      <c r="QW141" s="93"/>
      <c r="QX141" s="93"/>
      <c r="QY141" s="93"/>
      <c r="QZ141" s="93"/>
      <c r="RA141" s="93"/>
      <c r="RB141" s="93"/>
      <c r="RC141" s="93"/>
      <c r="RD141" s="93"/>
      <c r="RE141" s="93"/>
      <c r="RF141" s="93"/>
      <c r="RG141" s="93"/>
      <c r="RH141" s="93"/>
      <c r="RI141" s="93"/>
      <c r="RJ141" s="93"/>
      <c r="RK141" s="93"/>
      <c r="RL141" s="93"/>
      <c r="RM141" s="93"/>
      <c r="RN141" s="93"/>
      <c r="RO141" s="93"/>
      <c r="RP141" s="93"/>
      <c r="RQ141" s="93"/>
      <c r="RR141" s="93"/>
      <c r="RS141" s="93"/>
      <c r="RT141" s="93"/>
      <c r="RU141" s="93"/>
      <c r="RV141" s="93"/>
      <c r="RW141" s="93"/>
      <c r="RX141" s="93"/>
      <c r="RY141" s="93"/>
      <c r="RZ141" s="93"/>
      <c r="SA141" s="93"/>
      <c r="SB141" s="93"/>
      <c r="SC141" s="93"/>
      <c r="SD141" s="93"/>
      <c r="SE141" s="93"/>
      <c r="SF141" s="93"/>
      <c r="SG141" s="93"/>
      <c r="SH141" s="93"/>
      <c r="SI141" s="93"/>
      <c r="SJ141" s="93"/>
      <c r="SK141" s="93"/>
      <c r="SL141" s="93"/>
      <c r="SM141" s="93"/>
      <c r="SN141" s="93"/>
      <c r="SO141" s="93"/>
      <c r="SP141" s="93"/>
      <c r="SQ141" s="93"/>
      <c r="SR141" s="93"/>
      <c r="SS141" s="93"/>
      <c r="ST141" s="93"/>
      <c r="SU141" s="93"/>
      <c r="SV141" s="93"/>
      <c r="SW141" s="93"/>
      <c r="SX141" s="93"/>
      <c r="SY141" s="93"/>
      <c r="SZ141" s="93"/>
      <c r="TA141" s="93"/>
      <c r="TB141" s="93"/>
      <c r="TC141" s="93"/>
      <c r="TD141" s="93"/>
      <c r="TE141" s="93"/>
      <c r="TF141" s="93"/>
      <c r="TG141" s="93"/>
      <c r="TH141" s="93"/>
      <c r="TI141" s="93"/>
      <c r="TJ141" s="93"/>
      <c r="TK141" s="93"/>
      <c r="TL141" s="93"/>
      <c r="TM141" s="93"/>
      <c r="TN141" s="93"/>
      <c r="TO141" s="93"/>
      <c r="TP141" s="93"/>
      <c r="TQ141" s="93"/>
      <c r="TR141" s="93"/>
      <c r="TS141" s="93"/>
      <c r="TT141" s="93"/>
      <c r="TU141" s="93"/>
      <c r="TV141" s="93"/>
      <c r="TW141" s="93"/>
      <c r="TX141" s="93"/>
      <c r="TY141" s="93"/>
      <c r="TZ141" s="93"/>
      <c r="UA141" s="93"/>
      <c r="UB141" s="93"/>
      <c r="UC141" s="93"/>
      <c r="UD141" s="93"/>
      <c r="UE141" s="93"/>
      <c r="UF141" s="93"/>
      <c r="UG141" s="93"/>
      <c r="UH141" s="93"/>
      <c r="UI141" s="93"/>
      <c r="UJ141" s="93"/>
      <c r="UK141" s="93"/>
      <c r="UL141" s="93"/>
      <c r="UM141" s="93"/>
      <c r="UN141" s="93"/>
      <c r="UO141" s="93"/>
      <c r="UP141" s="93"/>
      <c r="UQ141" s="93"/>
      <c r="UR141" s="93"/>
      <c r="US141" s="93"/>
      <c r="UT141" s="93"/>
      <c r="UU141" s="93"/>
      <c r="UV141" s="93"/>
      <c r="UW141" s="93"/>
      <c r="UX141" s="93"/>
      <c r="UY141" s="93"/>
      <c r="UZ141" s="93"/>
      <c r="VA141" s="93"/>
      <c r="VB141" s="93"/>
      <c r="VC141" s="93"/>
      <c r="VD141" s="93"/>
      <c r="VE141" s="93"/>
      <c r="VF141" s="93"/>
      <c r="VG141" s="93"/>
      <c r="VH141" s="93"/>
      <c r="VI141" s="93"/>
      <c r="VJ141" s="93"/>
      <c r="VK141" s="93"/>
      <c r="VL141" s="93"/>
      <c r="VM141" s="93"/>
      <c r="VN141" s="93"/>
      <c r="VO141" s="93"/>
      <c r="VP141" s="93"/>
      <c r="VQ141" s="93"/>
      <c r="VR141" s="93"/>
      <c r="VS141" s="93"/>
      <c r="VT141" s="93"/>
      <c r="VU141" s="93"/>
      <c r="VV141" s="93"/>
      <c r="VW141" s="93"/>
      <c r="VX141" s="93"/>
      <c r="VY141" s="93"/>
      <c r="VZ141" s="93"/>
      <c r="WA141" s="93"/>
      <c r="WB141" s="93"/>
      <c r="WC141" s="93"/>
      <c r="WD141" s="93"/>
      <c r="WE141" s="93"/>
      <c r="WF141" s="93"/>
      <c r="WG141" s="93"/>
      <c r="WH141" s="93"/>
      <c r="WI141" s="93"/>
      <c r="WJ141" s="93"/>
      <c r="WK141" s="93"/>
      <c r="WL141" s="93"/>
      <c r="WM141" s="93"/>
      <c r="WN141" s="93"/>
      <c r="WO141" s="93"/>
      <c r="WP141" s="93"/>
      <c r="WQ141" s="93"/>
      <c r="WR141" s="93"/>
      <c r="WS141" s="93"/>
      <c r="WT141" s="93"/>
      <c r="WU141" s="93"/>
      <c r="WV141" s="93"/>
      <c r="WW141" s="93"/>
      <c r="WX141" s="93"/>
      <c r="WY141" s="93"/>
      <c r="WZ141" s="93"/>
      <c r="XA141" s="93"/>
      <c r="XB141" s="93"/>
      <c r="XC141" s="93"/>
      <c r="XD141" s="93"/>
      <c r="XE141" s="93"/>
      <c r="XF141" s="93"/>
      <c r="XG141" s="93"/>
      <c r="XH141" s="93"/>
      <c r="XI141" s="93"/>
      <c r="XJ141" s="93"/>
      <c r="XK141" s="93"/>
      <c r="XL141" s="93"/>
      <c r="XM141" s="93"/>
      <c r="XN141" s="93"/>
      <c r="XO141" s="93"/>
      <c r="XP141" s="93"/>
      <c r="XQ141" s="93"/>
      <c r="XR141" s="93"/>
      <c r="XS141" s="93"/>
      <c r="XT141" s="93"/>
      <c r="XU141" s="93"/>
      <c r="XV141" s="93"/>
      <c r="XW141" s="93"/>
      <c r="XX141" s="93"/>
      <c r="XY141" s="93"/>
      <c r="XZ141" s="93"/>
      <c r="YA141" s="93"/>
      <c r="YB141" s="93"/>
      <c r="YC141" s="93"/>
      <c r="YD141" s="93"/>
      <c r="YE141" s="93"/>
      <c r="YF141" s="93"/>
      <c r="YG141" s="93"/>
      <c r="YH141" s="93"/>
      <c r="YI141" s="93"/>
      <c r="YJ141" s="93"/>
      <c r="YK141" s="93"/>
      <c r="YL141" s="93"/>
      <c r="YM141" s="93"/>
      <c r="YN141" s="93"/>
      <c r="YO141" s="93"/>
      <c r="YP141" s="93"/>
      <c r="YQ141" s="93"/>
      <c r="YR141" s="93"/>
      <c r="YS141" s="93"/>
      <c r="YT141" s="93"/>
      <c r="YU141" s="93"/>
      <c r="YV141" s="93"/>
      <c r="YW141" s="93"/>
      <c r="YX141" s="93"/>
      <c r="YY141" s="93"/>
      <c r="YZ141" s="93"/>
      <c r="ZA141" s="93"/>
      <c r="ZB141" s="93"/>
      <c r="ZC141" s="93"/>
      <c r="ZD141" s="93"/>
      <c r="ZE141" s="93"/>
      <c r="ZF141" s="93"/>
      <c r="ZG141" s="93"/>
      <c r="ZH141" s="93"/>
      <c r="ZI141" s="93"/>
      <c r="ZJ141" s="93"/>
      <c r="ZK141" s="93"/>
      <c r="ZL141" s="93"/>
      <c r="ZM141" s="93"/>
      <c r="ZN141" s="93"/>
      <c r="ZO141" s="93"/>
      <c r="ZP141" s="93"/>
      <c r="ZQ141" s="93"/>
      <c r="ZR141" s="93"/>
      <c r="ZS141" s="93"/>
      <c r="ZT141" s="93"/>
      <c r="ZU141" s="93"/>
      <c r="ZV141" s="93"/>
      <c r="ZW141" s="93"/>
      <c r="ZX141" s="93"/>
      <c r="ZY141" s="93"/>
      <c r="ZZ141" s="93"/>
    </row>
    <row r="142" spans="1:702" s="89" customFormat="1" ht="15.95" hidden="1" customHeight="1" x14ac:dyDescent="0.25">
      <c r="A142" s="116">
        <v>75905</v>
      </c>
      <c r="B142" s="116" t="s">
        <v>418</v>
      </c>
      <c r="C142" s="117" t="s">
        <v>354</v>
      </c>
      <c r="D142" s="118">
        <v>7</v>
      </c>
      <c r="E142" s="118">
        <v>3</v>
      </c>
      <c r="F142" s="118" t="s">
        <v>341</v>
      </c>
      <c r="G142" s="118">
        <v>912</v>
      </c>
      <c r="H142" s="118">
        <v>11461</v>
      </c>
      <c r="I142" s="118" t="s">
        <v>419</v>
      </c>
      <c r="J142" s="118" t="s">
        <v>319</v>
      </c>
      <c r="K142" s="118" t="s">
        <v>420</v>
      </c>
      <c r="L142" s="119">
        <v>22000</v>
      </c>
      <c r="M142" s="119">
        <v>22000</v>
      </c>
      <c r="N142" s="119">
        <v>0</v>
      </c>
      <c r="O142" s="119">
        <v>22000</v>
      </c>
      <c r="P142" s="119">
        <v>22000</v>
      </c>
      <c r="Q142" s="119">
        <v>0</v>
      </c>
      <c r="R142" s="120">
        <v>1</v>
      </c>
      <c r="S142" s="119">
        <v>0</v>
      </c>
      <c r="T142" s="119">
        <v>0</v>
      </c>
      <c r="U142" s="120">
        <v>0</v>
      </c>
      <c r="V142" s="119">
        <v>0</v>
      </c>
      <c r="W142" s="119">
        <v>0</v>
      </c>
      <c r="X142" s="120">
        <v>0</v>
      </c>
      <c r="Y142" s="119">
        <v>0</v>
      </c>
      <c r="Z142" s="119">
        <v>0</v>
      </c>
      <c r="AA142" s="120">
        <v>0</v>
      </c>
      <c r="AB142" s="119">
        <v>0</v>
      </c>
      <c r="AC142" s="119">
        <v>0</v>
      </c>
      <c r="AD142" s="120">
        <v>0</v>
      </c>
      <c r="AE142" s="119">
        <v>0</v>
      </c>
      <c r="AF142" s="119">
        <v>0</v>
      </c>
      <c r="AG142" s="120">
        <v>0</v>
      </c>
      <c r="AH142" s="119">
        <v>0</v>
      </c>
      <c r="AI142" s="119">
        <v>0</v>
      </c>
      <c r="AJ142" s="120">
        <v>0</v>
      </c>
      <c r="AK142" s="119">
        <v>0</v>
      </c>
      <c r="AL142" s="119">
        <v>0</v>
      </c>
      <c r="AM142" s="120">
        <v>0</v>
      </c>
      <c r="AN142" s="119">
        <v>0</v>
      </c>
      <c r="AO142" s="119">
        <v>0</v>
      </c>
      <c r="AP142" s="120">
        <v>0</v>
      </c>
      <c r="AQ142" s="119">
        <v>0</v>
      </c>
      <c r="AR142" s="119">
        <v>0</v>
      </c>
      <c r="AS142" s="120">
        <v>0</v>
      </c>
      <c r="AT142" s="119">
        <v>0</v>
      </c>
      <c r="AU142" s="119">
        <v>0</v>
      </c>
      <c r="AV142" s="120">
        <v>0</v>
      </c>
      <c r="AW142" s="119">
        <v>0</v>
      </c>
      <c r="AX142" s="119">
        <v>0</v>
      </c>
      <c r="AY142" s="120">
        <v>0</v>
      </c>
      <c r="AZ142" s="119">
        <v>0</v>
      </c>
      <c r="BA142" s="119">
        <v>0</v>
      </c>
      <c r="BB142" s="120">
        <v>0</v>
      </c>
      <c r="BC142" s="119">
        <v>0</v>
      </c>
      <c r="BD142" s="119">
        <v>0</v>
      </c>
      <c r="BE142" s="120">
        <v>0</v>
      </c>
      <c r="BF142" s="119">
        <v>22000</v>
      </c>
      <c r="BG142" s="119">
        <v>22000</v>
      </c>
      <c r="BH142" s="120">
        <v>1</v>
      </c>
      <c r="BI142" s="119">
        <v>0</v>
      </c>
      <c r="BJ142" s="119">
        <v>0</v>
      </c>
      <c r="BK142" s="120">
        <v>0</v>
      </c>
      <c r="BL142" s="119">
        <v>0</v>
      </c>
      <c r="BM142" s="119">
        <v>0</v>
      </c>
      <c r="BN142" s="120">
        <v>0</v>
      </c>
      <c r="BO142" s="119">
        <v>0</v>
      </c>
      <c r="BP142" s="119">
        <v>0</v>
      </c>
      <c r="BQ142" s="120">
        <v>0</v>
      </c>
      <c r="BR142" s="119">
        <v>0</v>
      </c>
      <c r="BS142" s="119">
        <v>0</v>
      </c>
      <c r="BT142" s="120">
        <v>0</v>
      </c>
      <c r="BU142" s="119">
        <v>0</v>
      </c>
      <c r="BV142" s="119">
        <v>0</v>
      </c>
      <c r="BW142" s="120">
        <v>0</v>
      </c>
      <c r="BX142" s="119">
        <v>0</v>
      </c>
      <c r="BY142" s="119">
        <v>0</v>
      </c>
      <c r="BZ142" s="120">
        <v>0</v>
      </c>
      <c r="CA142" s="119">
        <v>0</v>
      </c>
      <c r="CB142" s="119">
        <v>0</v>
      </c>
      <c r="CC142" s="120">
        <v>0</v>
      </c>
      <c r="CD142" s="119">
        <v>0</v>
      </c>
      <c r="CE142" s="119">
        <v>0</v>
      </c>
      <c r="CF142" s="120">
        <v>0</v>
      </c>
      <c r="CG142" s="119">
        <v>0</v>
      </c>
      <c r="CH142" s="119">
        <v>0</v>
      </c>
      <c r="CI142" s="120">
        <v>0</v>
      </c>
      <c r="CJ142" s="119">
        <v>0</v>
      </c>
      <c r="CK142" s="119">
        <v>0</v>
      </c>
      <c r="CL142" s="120">
        <v>0</v>
      </c>
      <c r="CM142" s="119">
        <v>0</v>
      </c>
      <c r="CN142" s="119">
        <v>0</v>
      </c>
      <c r="CO142" s="120">
        <v>0</v>
      </c>
      <c r="CP142" s="100"/>
      <c r="CQ142" s="100"/>
      <c r="CR142" s="100"/>
      <c r="CS142" s="100"/>
      <c r="CT142" s="100"/>
      <c r="CU142" s="100"/>
      <c r="CV142" s="100"/>
      <c r="CW142" s="100"/>
      <c r="CX142" s="100"/>
      <c r="CY142" s="100"/>
      <c r="CZ142" s="100"/>
      <c r="DA142" s="100"/>
      <c r="DB142" s="100"/>
      <c r="DC142" s="100"/>
      <c r="DD142" s="100"/>
      <c r="DE142" s="100"/>
      <c r="DF142" s="100"/>
      <c r="DG142" s="100"/>
      <c r="DH142" s="100"/>
      <c r="DI142" s="100"/>
      <c r="DJ142" s="100"/>
      <c r="DK142" s="100"/>
      <c r="DL142" s="100"/>
      <c r="DM142" s="100"/>
      <c r="DN142" s="100"/>
      <c r="DO142" s="100"/>
      <c r="DP142" s="100"/>
      <c r="DQ142" s="100"/>
      <c r="DR142" s="100"/>
      <c r="DS142" s="100"/>
      <c r="DT142" s="100"/>
      <c r="DU142" s="100"/>
      <c r="DV142" s="100"/>
      <c r="DW142" s="100"/>
      <c r="DX142" s="100"/>
      <c r="DY142" s="100"/>
      <c r="DZ142" s="100"/>
      <c r="EA142" s="100"/>
      <c r="EB142" s="100"/>
      <c r="EC142" s="100"/>
      <c r="ED142" s="100"/>
      <c r="EE142" s="100"/>
      <c r="EF142" s="100"/>
      <c r="EG142" s="100"/>
      <c r="EH142" s="100"/>
      <c r="EI142" s="100"/>
      <c r="EJ142" s="100"/>
      <c r="EK142" s="100"/>
      <c r="EL142" s="100"/>
      <c r="EM142" s="100"/>
      <c r="EN142" s="100"/>
      <c r="EO142" s="100"/>
      <c r="EP142" s="100"/>
      <c r="EQ142" s="100"/>
      <c r="ER142" s="100"/>
      <c r="ES142" s="100"/>
      <c r="ET142" s="100"/>
      <c r="EU142" s="100"/>
      <c r="EV142" s="100"/>
      <c r="EW142" s="100"/>
      <c r="EX142" s="100"/>
      <c r="EY142" s="100"/>
      <c r="EZ142" s="100"/>
      <c r="FA142" s="100"/>
      <c r="FB142" s="100"/>
      <c r="FC142" s="100"/>
      <c r="FD142" s="100"/>
      <c r="FE142" s="100"/>
      <c r="FF142" s="100"/>
      <c r="FG142" s="100"/>
      <c r="FH142" s="100"/>
      <c r="FI142" s="100"/>
      <c r="FJ142" s="100"/>
      <c r="FK142" s="100"/>
      <c r="FL142" s="100"/>
      <c r="FM142" s="100"/>
      <c r="FN142" s="100"/>
      <c r="FO142" s="100"/>
      <c r="FP142" s="100"/>
      <c r="FQ142" s="100"/>
      <c r="FR142" s="100"/>
      <c r="FS142" s="100"/>
      <c r="FT142" s="100"/>
      <c r="FU142" s="100"/>
      <c r="FV142" s="100"/>
      <c r="FW142" s="100"/>
      <c r="FX142" s="100"/>
      <c r="FY142" s="100"/>
      <c r="FZ142" s="100"/>
      <c r="GA142" s="100"/>
      <c r="GB142" s="100"/>
      <c r="GC142" s="100"/>
      <c r="GD142" s="100"/>
      <c r="GE142" s="100"/>
      <c r="GF142" s="100"/>
      <c r="GG142" s="100"/>
      <c r="GH142" s="100"/>
      <c r="GI142" s="100"/>
      <c r="GJ142" s="100"/>
      <c r="GK142" s="100"/>
      <c r="GL142" s="100"/>
      <c r="GM142" s="100"/>
      <c r="GN142" s="100"/>
      <c r="GO142" s="100"/>
      <c r="GP142" s="100"/>
      <c r="GQ142" s="100"/>
      <c r="GR142" s="100"/>
      <c r="GS142" s="100"/>
      <c r="GT142" s="100"/>
      <c r="GU142" s="100"/>
      <c r="GV142" s="100"/>
      <c r="GW142" s="100"/>
      <c r="GX142" s="100"/>
      <c r="GY142" s="100"/>
      <c r="GZ142" s="100"/>
      <c r="HA142" s="100"/>
      <c r="HB142" s="100"/>
      <c r="HC142" s="100"/>
      <c r="HD142" s="100"/>
      <c r="HE142" s="100"/>
      <c r="HF142" s="100"/>
      <c r="HG142" s="100"/>
      <c r="HH142" s="100"/>
      <c r="HI142" s="100"/>
      <c r="HJ142" s="100"/>
      <c r="HK142" s="100"/>
      <c r="HL142" s="100"/>
      <c r="HM142" s="100"/>
      <c r="HN142" s="100"/>
      <c r="HO142" s="100"/>
      <c r="HP142" s="100"/>
      <c r="HQ142" s="100"/>
      <c r="HR142" s="100"/>
      <c r="HS142" s="100"/>
      <c r="HT142" s="100"/>
      <c r="HU142" s="100"/>
      <c r="HV142" s="100"/>
      <c r="HW142" s="100"/>
      <c r="HX142" s="100"/>
      <c r="HY142" s="100"/>
      <c r="HZ142" s="100"/>
      <c r="IA142" s="100"/>
      <c r="IB142" s="100"/>
      <c r="IC142" s="100"/>
      <c r="ID142" s="100"/>
      <c r="IE142" s="100"/>
      <c r="IF142" s="100"/>
      <c r="IG142" s="100"/>
      <c r="IH142" s="100"/>
      <c r="II142" s="100"/>
      <c r="IJ142" s="100"/>
      <c r="IK142" s="100"/>
      <c r="IL142" s="100"/>
      <c r="IM142" s="100"/>
      <c r="IN142" s="100"/>
      <c r="IO142" s="100"/>
      <c r="IP142" s="100"/>
      <c r="IQ142" s="100"/>
      <c r="IR142" s="100"/>
      <c r="IS142" s="100"/>
      <c r="IT142" s="100"/>
      <c r="IU142" s="100"/>
      <c r="IV142" s="100"/>
      <c r="IW142" s="100"/>
      <c r="IX142" s="100"/>
      <c r="IY142" s="100"/>
      <c r="IZ142" s="100"/>
      <c r="JA142" s="100"/>
      <c r="JB142" s="100"/>
      <c r="JC142" s="100"/>
      <c r="JD142" s="100"/>
      <c r="JE142" s="100"/>
      <c r="JF142" s="100"/>
      <c r="JG142" s="100"/>
      <c r="JH142" s="100"/>
      <c r="JI142" s="100"/>
      <c r="JJ142" s="100"/>
      <c r="JK142" s="100"/>
      <c r="JL142" s="100"/>
      <c r="JM142" s="100"/>
      <c r="JN142" s="100"/>
      <c r="JO142" s="100"/>
      <c r="JP142" s="100"/>
      <c r="JQ142" s="100"/>
      <c r="JR142" s="100"/>
      <c r="JS142" s="100"/>
      <c r="JT142" s="100"/>
      <c r="JU142" s="100"/>
      <c r="JV142" s="100"/>
      <c r="JW142" s="100"/>
      <c r="JX142" s="100"/>
      <c r="JY142" s="100"/>
      <c r="JZ142" s="100"/>
      <c r="KA142" s="100"/>
      <c r="KB142" s="100"/>
      <c r="KC142" s="100"/>
      <c r="KD142" s="100"/>
      <c r="KE142" s="100"/>
      <c r="KF142" s="100"/>
      <c r="KG142" s="100"/>
      <c r="KH142" s="100"/>
      <c r="KI142" s="100"/>
      <c r="KJ142" s="100"/>
      <c r="KK142" s="100"/>
      <c r="KL142" s="100"/>
      <c r="KM142" s="100"/>
      <c r="KN142" s="100"/>
      <c r="KO142" s="100"/>
      <c r="KP142" s="100"/>
      <c r="KQ142" s="100"/>
      <c r="KR142" s="100"/>
      <c r="KS142" s="100"/>
      <c r="KT142" s="100"/>
      <c r="KU142" s="100"/>
      <c r="KV142" s="100"/>
      <c r="KW142" s="100"/>
      <c r="KX142" s="100"/>
      <c r="KY142" s="100"/>
      <c r="KZ142" s="100"/>
      <c r="LA142" s="100"/>
      <c r="LB142" s="100"/>
      <c r="LC142" s="100"/>
      <c r="LD142" s="100"/>
      <c r="LE142" s="100"/>
      <c r="LF142" s="100"/>
      <c r="LG142" s="100"/>
      <c r="LH142" s="100"/>
      <c r="LI142" s="100"/>
      <c r="LJ142" s="100"/>
      <c r="LK142" s="100"/>
      <c r="LL142" s="100"/>
      <c r="LM142" s="100"/>
      <c r="LN142" s="100"/>
      <c r="LO142" s="100"/>
      <c r="LP142" s="100"/>
      <c r="LQ142" s="100"/>
      <c r="LR142" s="100"/>
      <c r="LS142" s="100"/>
      <c r="LT142" s="100"/>
      <c r="LU142" s="100"/>
      <c r="LV142" s="100"/>
      <c r="LW142" s="100"/>
      <c r="LX142" s="100"/>
      <c r="LY142" s="100"/>
      <c r="LZ142" s="100"/>
      <c r="MA142" s="100"/>
      <c r="MB142" s="100"/>
      <c r="MC142" s="100"/>
      <c r="MD142" s="100"/>
      <c r="ME142" s="100"/>
      <c r="MF142" s="100"/>
      <c r="MG142" s="100"/>
      <c r="MH142" s="100"/>
      <c r="MI142" s="100"/>
      <c r="MJ142" s="100"/>
      <c r="MK142" s="100"/>
      <c r="ML142" s="100"/>
      <c r="MM142" s="100"/>
      <c r="MN142" s="100"/>
      <c r="MO142" s="100"/>
      <c r="MP142" s="100"/>
      <c r="MQ142" s="100"/>
      <c r="MR142" s="100"/>
      <c r="MS142" s="100"/>
      <c r="MT142" s="100"/>
      <c r="MU142" s="100"/>
      <c r="MV142" s="100"/>
      <c r="MW142" s="100"/>
      <c r="MX142" s="100"/>
      <c r="MY142" s="100"/>
      <c r="MZ142" s="100"/>
      <c r="NA142" s="100"/>
      <c r="NB142" s="100"/>
      <c r="NC142" s="100"/>
      <c r="ND142" s="100"/>
      <c r="NE142" s="100"/>
      <c r="NF142" s="100"/>
      <c r="NG142" s="100"/>
      <c r="NH142" s="100"/>
      <c r="NI142" s="100"/>
      <c r="NJ142" s="100"/>
      <c r="NK142" s="100"/>
      <c r="NL142" s="100"/>
      <c r="NM142" s="100"/>
      <c r="NN142" s="100"/>
      <c r="NO142" s="100"/>
      <c r="NP142" s="100"/>
      <c r="NQ142" s="100"/>
      <c r="NR142" s="100"/>
      <c r="NS142" s="100"/>
      <c r="NT142" s="100"/>
      <c r="NU142" s="100"/>
      <c r="NV142" s="100"/>
      <c r="NW142" s="100"/>
      <c r="NX142" s="100"/>
      <c r="NY142" s="100"/>
      <c r="NZ142" s="100"/>
      <c r="OA142" s="100"/>
      <c r="OB142" s="100"/>
      <c r="OC142" s="100"/>
      <c r="OD142" s="100"/>
      <c r="OE142" s="100"/>
      <c r="OF142" s="100"/>
      <c r="OG142" s="100"/>
      <c r="OH142" s="100"/>
      <c r="OI142" s="100"/>
      <c r="OJ142" s="100"/>
      <c r="OK142" s="100"/>
      <c r="OL142" s="100"/>
      <c r="OM142" s="100"/>
      <c r="ON142" s="100"/>
      <c r="OO142" s="100"/>
      <c r="OP142" s="100"/>
      <c r="OQ142" s="100"/>
      <c r="OR142" s="100"/>
      <c r="OS142" s="100"/>
      <c r="OT142" s="100"/>
      <c r="OU142" s="100"/>
      <c r="OV142" s="100"/>
      <c r="OW142" s="100"/>
      <c r="OX142" s="100"/>
      <c r="OY142" s="100"/>
      <c r="OZ142" s="100"/>
      <c r="PA142" s="100"/>
      <c r="PB142" s="100"/>
      <c r="PC142" s="100"/>
      <c r="PD142" s="100"/>
      <c r="PE142" s="100"/>
      <c r="PF142" s="100"/>
      <c r="PG142" s="100"/>
      <c r="PH142" s="100"/>
      <c r="PI142" s="100"/>
      <c r="PJ142" s="100"/>
      <c r="PK142" s="100"/>
      <c r="PL142" s="100"/>
      <c r="PM142" s="100"/>
      <c r="PN142" s="100"/>
      <c r="PO142" s="100"/>
      <c r="PP142" s="100"/>
      <c r="PQ142" s="100"/>
      <c r="PR142" s="100"/>
      <c r="PS142" s="100"/>
      <c r="PT142" s="100"/>
      <c r="PU142" s="100"/>
      <c r="PV142" s="100"/>
      <c r="PW142" s="100"/>
      <c r="PX142" s="100"/>
      <c r="PY142" s="100"/>
      <c r="PZ142" s="100"/>
      <c r="QA142" s="100"/>
      <c r="QB142" s="100"/>
      <c r="QC142" s="100"/>
      <c r="QD142" s="100"/>
      <c r="QE142" s="100"/>
      <c r="QF142" s="100"/>
      <c r="QG142" s="100"/>
      <c r="QH142" s="100"/>
      <c r="QI142" s="100"/>
      <c r="QJ142" s="100"/>
      <c r="QK142" s="100"/>
      <c r="QL142" s="100"/>
      <c r="QM142" s="100"/>
      <c r="QN142" s="100"/>
      <c r="QO142" s="100"/>
      <c r="QP142" s="100"/>
      <c r="QQ142" s="100"/>
      <c r="QR142" s="100"/>
      <c r="QS142" s="100"/>
      <c r="QT142" s="100"/>
      <c r="QU142" s="100"/>
      <c r="QV142" s="100"/>
      <c r="QW142" s="100"/>
      <c r="QX142" s="100"/>
      <c r="QY142" s="100"/>
      <c r="QZ142" s="100"/>
      <c r="RA142" s="100"/>
      <c r="RB142" s="100"/>
      <c r="RC142" s="100"/>
      <c r="RD142" s="100"/>
      <c r="RE142" s="100"/>
      <c r="RF142" s="100"/>
      <c r="RG142" s="100"/>
      <c r="RH142" s="100"/>
      <c r="RI142" s="100"/>
      <c r="RJ142" s="100"/>
      <c r="RK142" s="100"/>
      <c r="RL142" s="100"/>
      <c r="RM142" s="100"/>
      <c r="RN142" s="100"/>
      <c r="RO142" s="100"/>
      <c r="RP142" s="100"/>
      <c r="RQ142" s="100"/>
      <c r="RR142" s="100"/>
      <c r="RS142" s="100"/>
      <c r="RT142" s="100"/>
      <c r="RU142" s="100"/>
      <c r="RV142" s="100"/>
      <c r="RW142" s="100"/>
      <c r="RX142" s="100"/>
      <c r="RY142" s="100"/>
      <c r="RZ142" s="100"/>
      <c r="SA142" s="100"/>
      <c r="SB142" s="100"/>
      <c r="SC142" s="100"/>
      <c r="SD142" s="100"/>
      <c r="SE142" s="100"/>
      <c r="SF142" s="100"/>
      <c r="SG142" s="100"/>
      <c r="SH142" s="100"/>
      <c r="SI142" s="100"/>
      <c r="SJ142" s="100"/>
      <c r="SK142" s="100"/>
      <c r="SL142" s="100"/>
      <c r="SM142" s="100"/>
      <c r="SN142" s="100"/>
      <c r="SO142" s="100"/>
      <c r="SP142" s="100"/>
      <c r="SQ142" s="100"/>
      <c r="SR142" s="100"/>
      <c r="SS142" s="100"/>
      <c r="ST142" s="100"/>
      <c r="SU142" s="100"/>
      <c r="SV142" s="100"/>
      <c r="SW142" s="100"/>
      <c r="SX142" s="100"/>
      <c r="SY142" s="100"/>
      <c r="SZ142" s="100"/>
      <c r="TA142" s="100"/>
      <c r="TB142" s="100"/>
      <c r="TC142" s="100"/>
      <c r="TD142" s="100"/>
      <c r="TE142" s="100"/>
      <c r="TF142" s="100"/>
      <c r="TG142" s="100"/>
      <c r="TH142" s="100"/>
      <c r="TI142" s="100"/>
      <c r="TJ142" s="100"/>
      <c r="TK142" s="100"/>
      <c r="TL142" s="100"/>
      <c r="TM142" s="100"/>
      <c r="TN142" s="100"/>
      <c r="TO142" s="100"/>
      <c r="TP142" s="100"/>
      <c r="TQ142" s="100"/>
      <c r="TR142" s="100"/>
      <c r="TS142" s="100"/>
      <c r="TT142" s="100"/>
      <c r="TU142" s="100"/>
      <c r="TV142" s="100"/>
      <c r="TW142" s="100"/>
      <c r="TX142" s="100"/>
      <c r="TY142" s="100"/>
      <c r="TZ142" s="100"/>
      <c r="UA142" s="100"/>
      <c r="UB142" s="100"/>
      <c r="UC142" s="100"/>
      <c r="UD142" s="100"/>
      <c r="UE142" s="100"/>
      <c r="UF142" s="100"/>
      <c r="UG142" s="100"/>
      <c r="UH142" s="100"/>
      <c r="UI142" s="100"/>
      <c r="UJ142" s="100"/>
      <c r="UK142" s="100"/>
      <c r="UL142" s="100"/>
      <c r="UM142" s="100"/>
      <c r="UN142" s="100"/>
      <c r="UO142" s="100"/>
      <c r="UP142" s="100"/>
      <c r="UQ142" s="100"/>
      <c r="UR142" s="100"/>
      <c r="US142" s="100"/>
      <c r="UT142" s="100"/>
      <c r="UU142" s="100"/>
      <c r="UV142" s="100"/>
      <c r="UW142" s="100"/>
      <c r="UX142" s="100"/>
      <c r="UY142" s="100"/>
      <c r="UZ142" s="100"/>
      <c r="VA142" s="100"/>
      <c r="VB142" s="100"/>
      <c r="VC142" s="100"/>
      <c r="VD142" s="100"/>
      <c r="VE142" s="100"/>
      <c r="VF142" s="100"/>
      <c r="VG142" s="100"/>
      <c r="VH142" s="100"/>
      <c r="VI142" s="100"/>
      <c r="VJ142" s="100"/>
      <c r="VK142" s="100"/>
      <c r="VL142" s="100"/>
      <c r="VM142" s="100"/>
      <c r="VN142" s="100"/>
      <c r="VO142" s="100"/>
      <c r="VP142" s="100"/>
      <c r="VQ142" s="100"/>
      <c r="VR142" s="100"/>
      <c r="VS142" s="100"/>
      <c r="VT142" s="100"/>
      <c r="VU142" s="100"/>
      <c r="VV142" s="100"/>
      <c r="VW142" s="100"/>
      <c r="VX142" s="100"/>
      <c r="VY142" s="100"/>
      <c r="VZ142" s="100"/>
      <c r="WA142" s="100"/>
      <c r="WB142" s="100"/>
      <c r="WC142" s="100"/>
      <c r="WD142" s="100"/>
      <c r="WE142" s="100"/>
      <c r="WF142" s="100"/>
      <c r="WG142" s="100"/>
      <c r="WH142" s="100"/>
      <c r="WI142" s="100"/>
      <c r="WJ142" s="100"/>
      <c r="WK142" s="100"/>
      <c r="WL142" s="100"/>
      <c r="WM142" s="100"/>
      <c r="WN142" s="100"/>
      <c r="WO142" s="100"/>
      <c r="WP142" s="100"/>
      <c r="WQ142" s="100"/>
      <c r="WR142" s="100"/>
      <c r="WS142" s="100"/>
      <c r="WT142" s="100"/>
      <c r="WU142" s="100"/>
      <c r="WV142" s="100"/>
      <c r="WW142" s="100"/>
      <c r="WX142" s="100"/>
      <c r="WY142" s="100"/>
      <c r="WZ142" s="100"/>
      <c r="XA142" s="100"/>
      <c r="XB142" s="100"/>
      <c r="XC142" s="100"/>
      <c r="XD142" s="100"/>
      <c r="XE142" s="100"/>
      <c r="XF142" s="100"/>
      <c r="XG142" s="100"/>
      <c r="XH142" s="100"/>
      <c r="XI142" s="100"/>
      <c r="XJ142" s="100"/>
      <c r="XK142" s="100"/>
      <c r="XL142" s="100"/>
      <c r="XM142" s="100"/>
      <c r="XN142" s="100"/>
      <c r="XO142" s="100"/>
      <c r="XP142" s="100"/>
      <c r="XQ142" s="100"/>
      <c r="XR142" s="100"/>
      <c r="XS142" s="100"/>
      <c r="XT142" s="100"/>
      <c r="XU142" s="100"/>
      <c r="XV142" s="100"/>
      <c r="XW142" s="100"/>
      <c r="XX142" s="100"/>
      <c r="XY142" s="100"/>
      <c r="XZ142" s="100"/>
      <c r="YA142" s="100"/>
      <c r="YB142" s="100"/>
      <c r="YC142" s="100"/>
      <c r="YD142" s="100"/>
      <c r="YE142" s="100"/>
      <c r="YF142" s="100"/>
      <c r="YG142" s="100"/>
      <c r="YH142" s="100"/>
      <c r="YI142" s="100"/>
      <c r="YJ142" s="100"/>
      <c r="YK142" s="100"/>
      <c r="YL142" s="100"/>
      <c r="YM142" s="100"/>
      <c r="YN142" s="100"/>
      <c r="YO142" s="100"/>
      <c r="YP142" s="100"/>
      <c r="YQ142" s="100"/>
      <c r="YR142" s="100"/>
      <c r="YS142" s="100"/>
      <c r="YT142" s="100"/>
      <c r="YU142" s="100"/>
      <c r="YV142" s="100"/>
      <c r="YW142" s="100"/>
      <c r="YX142" s="100"/>
      <c r="YY142" s="100"/>
      <c r="YZ142" s="100"/>
      <c r="ZA142" s="100"/>
      <c r="ZB142" s="100"/>
      <c r="ZC142" s="100"/>
      <c r="ZD142" s="100"/>
      <c r="ZE142" s="100"/>
      <c r="ZF142" s="100"/>
      <c r="ZG142" s="100"/>
      <c r="ZH142" s="100"/>
      <c r="ZI142" s="100"/>
      <c r="ZJ142" s="100"/>
      <c r="ZK142" s="100"/>
      <c r="ZL142" s="100"/>
      <c r="ZM142" s="100"/>
      <c r="ZN142" s="100"/>
      <c r="ZO142" s="100"/>
      <c r="ZP142" s="100"/>
      <c r="ZQ142" s="100"/>
      <c r="ZR142" s="100"/>
      <c r="ZS142" s="100"/>
      <c r="ZT142" s="100"/>
      <c r="ZU142" s="100"/>
      <c r="ZV142" s="100"/>
      <c r="ZW142" s="100"/>
      <c r="ZX142" s="100"/>
      <c r="ZY142" s="100"/>
      <c r="ZZ142" s="100"/>
    </row>
    <row r="143" spans="1:702" ht="15.95" customHeight="1" x14ac:dyDescent="0.25">
      <c r="A143" s="92">
        <v>75910</v>
      </c>
      <c r="B143" s="92" t="s">
        <v>418</v>
      </c>
      <c r="C143" s="121" t="s">
        <v>354</v>
      </c>
      <c r="D143" s="92">
        <v>7</v>
      </c>
      <c r="E143" s="92">
        <v>3</v>
      </c>
      <c r="F143" s="92" t="s">
        <v>341</v>
      </c>
      <c r="G143" s="92">
        <v>912</v>
      </c>
      <c r="H143" s="92">
        <v>11461</v>
      </c>
      <c r="I143" s="92" t="s">
        <v>419</v>
      </c>
      <c r="J143" s="92">
        <v>3</v>
      </c>
      <c r="K143" s="92" t="s">
        <v>12</v>
      </c>
      <c r="L143" s="93">
        <v>22000</v>
      </c>
      <c r="M143" s="93">
        <v>22000</v>
      </c>
      <c r="N143" s="93">
        <v>0</v>
      </c>
      <c r="O143" s="93">
        <v>22000</v>
      </c>
      <c r="P143" s="93">
        <v>22000</v>
      </c>
      <c r="Q143" s="93">
        <v>0</v>
      </c>
      <c r="R143" s="94">
        <v>1</v>
      </c>
      <c r="S143" s="93">
        <v>0</v>
      </c>
      <c r="T143" s="93">
        <v>0</v>
      </c>
      <c r="U143" s="94">
        <v>0</v>
      </c>
      <c r="V143" s="93">
        <v>0</v>
      </c>
      <c r="W143" s="93">
        <v>0</v>
      </c>
      <c r="X143" s="94">
        <v>0</v>
      </c>
      <c r="Y143" s="93">
        <v>0</v>
      </c>
      <c r="Z143" s="93">
        <v>0</v>
      </c>
      <c r="AA143" s="94">
        <v>0</v>
      </c>
      <c r="AB143" s="93">
        <v>0</v>
      </c>
      <c r="AC143" s="93">
        <v>0</v>
      </c>
      <c r="AD143" s="94">
        <v>0</v>
      </c>
      <c r="AE143" s="93">
        <v>0</v>
      </c>
      <c r="AF143" s="93">
        <v>0</v>
      </c>
      <c r="AG143" s="94">
        <v>0</v>
      </c>
      <c r="AH143" s="93">
        <v>0</v>
      </c>
      <c r="AI143" s="93">
        <v>0</v>
      </c>
      <c r="AJ143" s="94">
        <v>0</v>
      </c>
      <c r="AK143" s="93">
        <v>0</v>
      </c>
      <c r="AL143" s="93">
        <v>0</v>
      </c>
      <c r="AM143" s="94">
        <v>0</v>
      </c>
      <c r="AN143" s="93">
        <v>0</v>
      </c>
      <c r="AO143" s="93">
        <v>0</v>
      </c>
      <c r="AP143" s="94">
        <v>0</v>
      </c>
      <c r="AQ143" s="93">
        <v>0</v>
      </c>
      <c r="AR143" s="93">
        <v>0</v>
      </c>
      <c r="AS143" s="94">
        <v>0</v>
      </c>
      <c r="AT143" s="93">
        <v>0</v>
      </c>
      <c r="AU143" s="93">
        <v>0</v>
      </c>
      <c r="AV143" s="94">
        <v>0</v>
      </c>
      <c r="AW143" s="93">
        <v>0</v>
      </c>
      <c r="AX143" s="93">
        <v>0</v>
      </c>
      <c r="AY143" s="94">
        <v>0</v>
      </c>
      <c r="AZ143" s="93">
        <v>0</v>
      </c>
      <c r="BA143" s="93">
        <v>0</v>
      </c>
      <c r="BB143" s="94">
        <v>0</v>
      </c>
      <c r="BC143" s="93">
        <v>0</v>
      </c>
      <c r="BD143" s="93">
        <v>0</v>
      </c>
      <c r="BE143" s="94">
        <v>0</v>
      </c>
      <c r="BF143" s="93">
        <v>22000</v>
      </c>
      <c r="BG143" s="93">
        <v>22000</v>
      </c>
      <c r="BH143" s="94">
        <v>1</v>
      </c>
      <c r="BI143" s="93">
        <v>0</v>
      </c>
      <c r="BJ143" s="93">
        <v>0</v>
      </c>
      <c r="BK143" s="94">
        <v>0</v>
      </c>
      <c r="BL143" s="93">
        <v>0</v>
      </c>
      <c r="BM143" s="93">
        <v>0</v>
      </c>
      <c r="BN143" s="94">
        <v>0</v>
      </c>
      <c r="BO143" s="93">
        <v>0</v>
      </c>
      <c r="BP143" s="93">
        <v>0</v>
      </c>
      <c r="BQ143" s="94">
        <v>0</v>
      </c>
      <c r="BR143" s="93">
        <v>0</v>
      </c>
      <c r="BS143" s="93">
        <v>0</v>
      </c>
      <c r="BT143" s="94">
        <v>0</v>
      </c>
      <c r="BU143" s="93">
        <v>0</v>
      </c>
      <c r="BV143" s="93">
        <v>0</v>
      </c>
      <c r="BW143" s="94">
        <v>0</v>
      </c>
      <c r="BX143" s="93">
        <v>0</v>
      </c>
      <c r="BY143" s="93">
        <v>0</v>
      </c>
      <c r="BZ143" s="94">
        <v>0</v>
      </c>
      <c r="CA143" s="93">
        <v>0</v>
      </c>
      <c r="CB143" s="93">
        <v>0</v>
      </c>
      <c r="CC143" s="94">
        <v>0</v>
      </c>
      <c r="CD143" s="93">
        <v>0</v>
      </c>
      <c r="CE143" s="93">
        <v>0</v>
      </c>
      <c r="CF143" s="94">
        <v>0</v>
      </c>
      <c r="CG143" s="93">
        <v>0</v>
      </c>
      <c r="CH143" s="93">
        <v>0</v>
      </c>
      <c r="CI143" s="94">
        <v>0</v>
      </c>
      <c r="CJ143" s="93">
        <v>0</v>
      </c>
      <c r="CK143" s="93">
        <v>0</v>
      </c>
      <c r="CL143" s="94">
        <v>0</v>
      </c>
      <c r="CM143" s="93">
        <v>0</v>
      </c>
      <c r="CN143" s="93">
        <v>0</v>
      </c>
      <c r="CO143" s="94">
        <v>0</v>
      </c>
      <c r="CP143" s="93"/>
      <c r="CQ143" s="93"/>
      <c r="CR143" s="93"/>
      <c r="CS143" s="93"/>
      <c r="CT143" s="93"/>
      <c r="CU143" s="93"/>
      <c r="CV143" s="93"/>
      <c r="CW143" s="93"/>
      <c r="CX143" s="93"/>
      <c r="CY143" s="93"/>
      <c r="CZ143" s="93"/>
      <c r="DA143" s="93"/>
      <c r="DB143" s="93"/>
      <c r="DC143" s="93"/>
      <c r="DD143" s="93"/>
      <c r="DE143" s="93"/>
      <c r="DF143" s="93"/>
      <c r="DG143" s="93"/>
      <c r="DH143" s="93"/>
      <c r="DI143" s="93"/>
      <c r="DJ143" s="93"/>
      <c r="DK143" s="93"/>
      <c r="DL143" s="93"/>
      <c r="DM143" s="93"/>
      <c r="DN143" s="93"/>
      <c r="DO143" s="93"/>
      <c r="DP143" s="93"/>
      <c r="DQ143" s="93"/>
      <c r="DR143" s="93"/>
      <c r="DS143" s="93"/>
      <c r="DT143" s="93"/>
      <c r="DU143" s="93"/>
      <c r="DV143" s="93"/>
      <c r="DW143" s="93"/>
      <c r="DX143" s="93"/>
      <c r="DY143" s="93"/>
      <c r="DZ143" s="93"/>
      <c r="EA143" s="93"/>
      <c r="EB143" s="93"/>
      <c r="EC143" s="93"/>
      <c r="ED143" s="93"/>
      <c r="EE143" s="93"/>
      <c r="EF143" s="93"/>
      <c r="EG143" s="93"/>
      <c r="EH143" s="93"/>
      <c r="EI143" s="93"/>
      <c r="EJ143" s="93"/>
      <c r="EK143" s="93"/>
      <c r="EL143" s="93"/>
      <c r="EM143" s="93"/>
      <c r="EN143" s="93"/>
      <c r="EO143" s="93"/>
      <c r="EP143" s="93"/>
      <c r="EQ143" s="93"/>
      <c r="ER143" s="93"/>
      <c r="ES143" s="93"/>
      <c r="ET143" s="93"/>
      <c r="EU143" s="93"/>
      <c r="EV143" s="93"/>
      <c r="EW143" s="93"/>
      <c r="EX143" s="93"/>
      <c r="EY143" s="93"/>
      <c r="EZ143" s="93"/>
      <c r="FA143" s="93"/>
      <c r="FB143" s="93"/>
      <c r="FC143" s="93"/>
      <c r="FD143" s="93"/>
      <c r="FE143" s="93"/>
      <c r="FF143" s="93"/>
      <c r="FG143" s="93"/>
      <c r="FH143" s="93"/>
      <c r="FI143" s="93"/>
      <c r="FJ143" s="93"/>
      <c r="FK143" s="93"/>
      <c r="FL143" s="93"/>
      <c r="FM143" s="93"/>
      <c r="FN143" s="93"/>
      <c r="FO143" s="93"/>
      <c r="FP143" s="93"/>
      <c r="FQ143" s="93"/>
      <c r="FR143" s="93"/>
      <c r="FS143" s="93"/>
      <c r="FT143" s="93"/>
      <c r="FU143" s="93"/>
      <c r="FV143" s="93"/>
      <c r="FW143" s="93"/>
      <c r="FX143" s="93"/>
      <c r="FY143" s="93"/>
      <c r="FZ143" s="93"/>
      <c r="GA143" s="93"/>
      <c r="GB143" s="93"/>
      <c r="GC143" s="93"/>
      <c r="GD143" s="93"/>
      <c r="GE143" s="93"/>
      <c r="GF143" s="93"/>
      <c r="GG143" s="93"/>
      <c r="GH143" s="93"/>
      <c r="GI143" s="93"/>
      <c r="GJ143" s="93"/>
      <c r="GK143" s="93"/>
      <c r="GL143" s="93"/>
      <c r="GM143" s="93"/>
      <c r="GN143" s="93"/>
      <c r="GO143" s="93"/>
      <c r="GP143" s="93"/>
      <c r="GQ143" s="93"/>
      <c r="GR143" s="93"/>
      <c r="GS143" s="93"/>
      <c r="GT143" s="93"/>
      <c r="GU143" s="93"/>
      <c r="GV143" s="93"/>
      <c r="GW143" s="93"/>
      <c r="GX143" s="93"/>
      <c r="GY143" s="93"/>
      <c r="GZ143" s="93"/>
      <c r="HA143" s="93"/>
      <c r="HB143" s="93"/>
      <c r="HC143" s="93"/>
      <c r="HD143" s="93"/>
      <c r="HE143" s="93"/>
      <c r="HF143" s="93"/>
      <c r="HG143" s="93"/>
      <c r="HH143" s="93"/>
      <c r="HI143" s="93"/>
      <c r="HJ143" s="93"/>
      <c r="HK143" s="93"/>
      <c r="HL143" s="93"/>
      <c r="HM143" s="93"/>
      <c r="HN143" s="93"/>
      <c r="HO143" s="93"/>
      <c r="HP143" s="93"/>
      <c r="HQ143" s="93"/>
      <c r="HR143" s="93"/>
      <c r="HS143" s="93"/>
      <c r="HT143" s="93"/>
      <c r="HU143" s="93"/>
      <c r="HV143" s="93"/>
      <c r="HW143" s="93"/>
      <c r="HX143" s="93"/>
      <c r="HY143" s="93"/>
      <c r="HZ143" s="93"/>
      <c r="IA143" s="93"/>
      <c r="IB143" s="93"/>
      <c r="IC143" s="93"/>
      <c r="ID143" s="93"/>
      <c r="IE143" s="93"/>
      <c r="IF143" s="93"/>
      <c r="IG143" s="93"/>
      <c r="IH143" s="93"/>
      <c r="II143" s="93"/>
      <c r="IJ143" s="93"/>
      <c r="IK143" s="93"/>
      <c r="IL143" s="93"/>
      <c r="IM143" s="93"/>
      <c r="IN143" s="93"/>
      <c r="IO143" s="93"/>
      <c r="IP143" s="93"/>
      <c r="IQ143" s="93"/>
      <c r="IR143" s="93"/>
      <c r="IS143" s="93"/>
      <c r="IT143" s="93"/>
      <c r="IU143" s="93"/>
      <c r="IV143" s="93"/>
      <c r="IW143" s="93"/>
      <c r="IX143" s="93"/>
      <c r="IY143" s="93"/>
      <c r="IZ143" s="93"/>
      <c r="JA143" s="93"/>
      <c r="JB143" s="93"/>
      <c r="JC143" s="93"/>
      <c r="JD143" s="93"/>
      <c r="JE143" s="93"/>
      <c r="JF143" s="93"/>
      <c r="JG143" s="93"/>
      <c r="JH143" s="93"/>
      <c r="JI143" s="93"/>
      <c r="JJ143" s="93"/>
      <c r="JK143" s="93"/>
      <c r="JL143" s="93"/>
      <c r="JM143" s="93"/>
      <c r="JN143" s="93"/>
      <c r="JO143" s="93"/>
      <c r="JP143" s="93"/>
      <c r="JQ143" s="93"/>
      <c r="JR143" s="93"/>
      <c r="JS143" s="93"/>
      <c r="JT143" s="93"/>
      <c r="JU143" s="93"/>
      <c r="JV143" s="93"/>
      <c r="JW143" s="93"/>
      <c r="JX143" s="93"/>
      <c r="JY143" s="93"/>
      <c r="JZ143" s="93"/>
      <c r="KA143" s="93"/>
      <c r="KB143" s="93"/>
      <c r="KC143" s="93"/>
      <c r="KD143" s="93"/>
      <c r="KE143" s="93"/>
      <c r="KF143" s="93"/>
      <c r="KG143" s="93"/>
      <c r="KH143" s="93"/>
      <c r="KI143" s="93"/>
      <c r="KJ143" s="93"/>
      <c r="KK143" s="93"/>
      <c r="KL143" s="93"/>
      <c r="KM143" s="93"/>
      <c r="KN143" s="93"/>
      <c r="KO143" s="93"/>
      <c r="KP143" s="93"/>
      <c r="KQ143" s="93"/>
      <c r="KR143" s="93"/>
      <c r="KS143" s="93"/>
      <c r="KT143" s="93"/>
      <c r="KU143" s="93"/>
      <c r="KV143" s="93"/>
      <c r="KW143" s="93"/>
      <c r="KX143" s="93"/>
      <c r="KY143" s="93"/>
      <c r="KZ143" s="93"/>
      <c r="LA143" s="93"/>
      <c r="LB143" s="93"/>
      <c r="LC143" s="93"/>
      <c r="LD143" s="93"/>
      <c r="LE143" s="93"/>
      <c r="LF143" s="93"/>
      <c r="LG143" s="93"/>
      <c r="LH143" s="93"/>
      <c r="LI143" s="93"/>
      <c r="LJ143" s="93"/>
      <c r="LK143" s="93"/>
      <c r="LL143" s="93"/>
      <c r="LM143" s="93"/>
      <c r="LN143" s="93"/>
      <c r="LO143" s="93"/>
      <c r="LP143" s="93"/>
      <c r="LQ143" s="93"/>
      <c r="LR143" s="93"/>
      <c r="LS143" s="93"/>
      <c r="LT143" s="93"/>
      <c r="LU143" s="93"/>
      <c r="LV143" s="93"/>
      <c r="LW143" s="93"/>
      <c r="LX143" s="93"/>
      <c r="LY143" s="93"/>
      <c r="LZ143" s="93"/>
      <c r="MA143" s="93"/>
      <c r="MB143" s="93"/>
      <c r="MC143" s="93"/>
      <c r="MD143" s="93"/>
      <c r="ME143" s="93"/>
      <c r="MF143" s="93"/>
      <c r="MG143" s="93"/>
      <c r="MH143" s="93"/>
      <c r="MI143" s="93"/>
      <c r="MJ143" s="93"/>
      <c r="MK143" s="93"/>
      <c r="ML143" s="93"/>
      <c r="MM143" s="93"/>
      <c r="MN143" s="93"/>
      <c r="MO143" s="93"/>
      <c r="MP143" s="93"/>
      <c r="MQ143" s="93"/>
      <c r="MR143" s="93"/>
      <c r="MS143" s="93"/>
      <c r="MT143" s="93"/>
      <c r="MU143" s="93"/>
      <c r="MV143" s="93"/>
      <c r="MW143" s="93"/>
      <c r="MX143" s="93"/>
      <c r="MY143" s="93"/>
      <c r="MZ143" s="93"/>
      <c r="NA143" s="93"/>
      <c r="NB143" s="93"/>
      <c r="NC143" s="93"/>
      <c r="ND143" s="93"/>
      <c r="NE143" s="93"/>
      <c r="NF143" s="93"/>
      <c r="NG143" s="93"/>
      <c r="NH143" s="93"/>
      <c r="NI143" s="93"/>
      <c r="NJ143" s="93"/>
      <c r="NK143" s="93"/>
      <c r="NL143" s="93"/>
      <c r="NM143" s="93"/>
      <c r="NN143" s="93"/>
      <c r="NO143" s="93"/>
      <c r="NP143" s="93"/>
      <c r="NQ143" s="93"/>
      <c r="NR143" s="93"/>
      <c r="NS143" s="93"/>
      <c r="NT143" s="93"/>
      <c r="NU143" s="93"/>
      <c r="NV143" s="93"/>
      <c r="NW143" s="93"/>
      <c r="NX143" s="93"/>
      <c r="NY143" s="93"/>
      <c r="NZ143" s="93"/>
      <c r="OA143" s="93"/>
      <c r="OB143" s="93"/>
      <c r="OC143" s="93"/>
      <c r="OD143" s="93"/>
      <c r="OE143" s="93"/>
      <c r="OF143" s="93"/>
      <c r="OG143" s="93"/>
      <c r="OH143" s="93"/>
      <c r="OI143" s="93"/>
      <c r="OJ143" s="93"/>
      <c r="OK143" s="93"/>
      <c r="OL143" s="93"/>
      <c r="OM143" s="93"/>
      <c r="ON143" s="93"/>
      <c r="OO143" s="93"/>
      <c r="OP143" s="93"/>
      <c r="OQ143" s="93"/>
      <c r="OR143" s="93"/>
      <c r="OS143" s="93"/>
      <c r="OT143" s="93"/>
      <c r="OU143" s="93"/>
      <c r="OV143" s="93"/>
      <c r="OW143" s="93"/>
      <c r="OX143" s="93"/>
      <c r="OY143" s="93"/>
      <c r="OZ143" s="93"/>
      <c r="PA143" s="93"/>
      <c r="PB143" s="93"/>
      <c r="PC143" s="93"/>
      <c r="PD143" s="93"/>
      <c r="PE143" s="93"/>
      <c r="PF143" s="93"/>
      <c r="PG143" s="93"/>
      <c r="PH143" s="93"/>
      <c r="PI143" s="93"/>
      <c r="PJ143" s="93"/>
      <c r="PK143" s="93"/>
      <c r="PL143" s="93"/>
      <c r="PM143" s="93"/>
      <c r="PN143" s="93"/>
      <c r="PO143" s="93"/>
      <c r="PP143" s="93"/>
      <c r="PQ143" s="93"/>
      <c r="PR143" s="93"/>
      <c r="PS143" s="93"/>
      <c r="PT143" s="93"/>
      <c r="PU143" s="93"/>
      <c r="PV143" s="93"/>
      <c r="PW143" s="93"/>
      <c r="PX143" s="93"/>
      <c r="PY143" s="93"/>
      <c r="PZ143" s="93"/>
      <c r="QA143" s="93"/>
      <c r="QB143" s="93"/>
      <c r="QC143" s="93"/>
      <c r="QD143" s="93"/>
      <c r="QE143" s="93"/>
      <c r="QF143" s="93"/>
      <c r="QG143" s="93"/>
      <c r="QH143" s="93"/>
      <c r="QI143" s="93"/>
      <c r="QJ143" s="93"/>
      <c r="QK143" s="93"/>
      <c r="QL143" s="93"/>
      <c r="QM143" s="93"/>
      <c r="QN143" s="93"/>
      <c r="QO143" s="93"/>
      <c r="QP143" s="93"/>
      <c r="QQ143" s="93"/>
      <c r="QR143" s="93"/>
      <c r="QS143" s="93"/>
      <c r="QT143" s="93"/>
      <c r="QU143" s="93"/>
      <c r="QV143" s="93"/>
      <c r="QW143" s="93"/>
      <c r="QX143" s="93"/>
      <c r="QY143" s="93"/>
      <c r="QZ143" s="93"/>
      <c r="RA143" s="93"/>
      <c r="RB143" s="93"/>
      <c r="RC143" s="93"/>
      <c r="RD143" s="93"/>
      <c r="RE143" s="93"/>
      <c r="RF143" s="93"/>
      <c r="RG143" s="93"/>
      <c r="RH143" s="93"/>
      <c r="RI143" s="93"/>
      <c r="RJ143" s="93"/>
      <c r="RK143" s="93"/>
      <c r="RL143" s="93"/>
      <c r="RM143" s="93"/>
      <c r="RN143" s="93"/>
      <c r="RO143" s="93"/>
      <c r="RP143" s="93"/>
      <c r="RQ143" s="93"/>
      <c r="RR143" s="93"/>
      <c r="RS143" s="93"/>
      <c r="RT143" s="93"/>
      <c r="RU143" s="93"/>
      <c r="RV143" s="93"/>
      <c r="RW143" s="93"/>
      <c r="RX143" s="93"/>
      <c r="RY143" s="93"/>
      <c r="RZ143" s="93"/>
      <c r="SA143" s="93"/>
      <c r="SB143" s="93"/>
      <c r="SC143" s="93"/>
      <c r="SD143" s="93"/>
      <c r="SE143" s="93"/>
      <c r="SF143" s="93"/>
      <c r="SG143" s="93"/>
      <c r="SH143" s="93"/>
      <c r="SI143" s="93"/>
      <c r="SJ143" s="93"/>
      <c r="SK143" s="93"/>
      <c r="SL143" s="93"/>
      <c r="SM143" s="93"/>
      <c r="SN143" s="93"/>
      <c r="SO143" s="93"/>
      <c r="SP143" s="93"/>
      <c r="SQ143" s="93"/>
      <c r="SR143" s="93"/>
      <c r="SS143" s="93"/>
      <c r="ST143" s="93"/>
      <c r="SU143" s="93"/>
      <c r="SV143" s="93"/>
      <c r="SW143" s="93"/>
      <c r="SX143" s="93"/>
      <c r="SY143" s="93"/>
      <c r="SZ143" s="93"/>
      <c r="TA143" s="93"/>
      <c r="TB143" s="93"/>
      <c r="TC143" s="93"/>
      <c r="TD143" s="93"/>
      <c r="TE143" s="93"/>
      <c r="TF143" s="93"/>
      <c r="TG143" s="93"/>
      <c r="TH143" s="93"/>
      <c r="TI143" s="93"/>
      <c r="TJ143" s="93"/>
      <c r="TK143" s="93"/>
      <c r="TL143" s="93"/>
      <c r="TM143" s="93"/>
      <c r="TN143" s="93"/>
      <c r="TO143" s="93"/>
      <c r="TP143" s="93"/>
      <c r="TQ143" s="93"/>
      <c r="TR143" s="93"/>
      <c r="TS143" s="93"/>
      <c r="TT143" s="93"/>
      <c r="TU143" s="93"/>
      <c r="TV143" s="93"/>
      <c r="TW143" s="93"/>
      <c r="TX143" s="93"/>
      <c r="TY143" s="93"/>
      <c r="TZ143" s="93"/>
      <c r="UA143" s="93"/>
      <c r="UB143" s="93"/>
      <c r="UC143" s="93"/>
      <c r="UD143" s="93"/>
      <c r="UE143" s="93"/>
      <c r="UF143" s="93"/>
      <c r="UG143" s="93"/>
      <c r="UH143" s="93"/>
      <c r="UI143" s="93"/>
      <c r="UJ143" s="93"/>
      <c r="UK143" s="93"/>
      <c r="UL143" s="93"/>
      <c r="UM143" s="93"/>
      <c r="UN143" s="93"/>
      <c r="UO143" s="93"/>
      <c r="UP143" s="93"/>
      <c r="UQ143" s="93"/>
      <c r="UR143" s="93"/>
      <c r="US143" s="93"/>
      <c r="UT143" s="93"/>
      <c r="UU143" s="93"/>
      <c r="UV143" s="93"/>
      <c r="UW143" s="93"/>
      <c r="UX143" s="93"/>
      <c r="UY143" s="93"/>
      <c r="UZ143" s="93"/>
      <c r="VA143" s="93"/>
      <c r="VB143" s="93"/>
      <c r="VC143" s="93"/>
      <c r="VD143" s="93"/>
      <c r="VE143" s="93"/>
      <c r="VF143" s="93"/>
      <c r="VG143" s="93"/>
      <c r="VH143" s="93"/>
      <c r="VI143" s="93"/>
      <c r="VJ143" s="93"/>
      <c r="VK143" s="93"/>
      <c r="VL143" s="93"/>
      <c r="VM143" s="93"/>
      <c r="VN143" s="93"/>
      <c r="VO143" s="93"/>
      <c r="VP143" s="93"/>
      <c r="VQ143" s="93"/>
      <c r="VR143" s="93"/>
      <c r="VS143" s="93"/>
      <c r="VT143" s="93"/>
      <c r="VU143" s="93"/>
      <c r="VV143" s="93"/>
      <c r="VW143" s="93"/>
      <c r="VX143" s="93"/>
      <c r="VY143" s="93"/>
      <c r="VZ143" s="93"/>
      <c r="WA143" s="93"/>
      <c r="WB143" s="93"/>
      <c r="WC143" s="93"/>
      <c r="WD143" s="93"/>
      <c r="WE143" s="93"/>
      <c r="WF143" s="93"/>
      <c r="WG143" s="93"/>
      <c r="WH143" s="93"/>
      <c r="WI143" s="93"/>
      <c r="WJ143" s="93"/>
      <c r="WK143" s="93"/>
      <c r="WL143" s="93"/>
      <c r="WM143" s="93"/>
      <c r="WN143" s="93"/>
      <c r="WO143" s="93"/>
      <c r="WP143" s="93"/>
      <c r="WQ143" s="93"/>
      <c r="WR143" s="93"/>
      <c r="WS143" s="93"/>
      <c r="WT143" s="93"/>
      <c r="WU143" s="93"/>
      <c r="WV143" s="93"/>
      <c r="WW143" s="93"/>
      <c r="WX143" s="93"/>
      <c r="WY143" s="93"/>
      <c r="WZ143" s="93"/>
      <c r="XA143" s="93"/>
      <c r="XB143" s="93"/>
      <c r="XC143" s="93"/>
      <c r="XD143" s="93"/>
      <c r="XE143" s="93"/>
      <c r="XF143" s="93"/>
      <c r="XG143" s="93"/>
      <c r="XH143" s="93"/>
      <c r="XI143" s="93"/>
      <c r="XJ143" s="93"/>
      <c r="XK143" s="93"/>
      <c r="XL143" s="93"/>
      <c r="XM143" s="93"/>
      <c r="XN143" s="93"/>
      <c r="XO143" s="93"/>
      <c r="XP143" s="93"/>
      <c r="XQ143" s="93"/>
      <c r="XR143" s="93"/>
      <c r="XS143" s="93"/>
      <c r="XT143" s="93"/>
      <c r="XU143" s="93"/>
      <c r="XV143" s="93"/>
      <c r="XW143" s="93"/>
      <c r="XX143" s="93"/>
      <c r="XY143" s="93"/>
      <c r="XZ143" s="93"/>
      <c r="YA143" s="93"/>
      <c r="YB143" s="93"/>
      <c r="YC143" s="93"/>
      <c r="YD143" s="93"/>
      <c r="YE143" s="93"/>
      <c r="YF143" s="93"/>
      <c r="YG143" s="93"/>
      <c r="YH143" s="93"/>
      <c r="YI143" s="93"/>
      <c r="YJ143" s="93"/>
      <c r="YK143" s="93"/>
      <c r="YL143" s="93"/>
      <c r="YM143" s="93"/>
      <c r="YN143" s="93"/>
      <c r="YO143" s="93"/>
      <c r="YP143" s="93"/>
      <c r="YQ143" s="93"/>
      <c r="YR143" s="93"/>
      <c r="YS143" s="93"/>
      <c r="YT143" s="93"/>
      <c r="YU143" s="93"/>
      <c r="YV143" s="93"/>
      <c r="YW143" s="93"/>
      <c r="YX143" s="93"/>
      <c r="YY143" s="93"/>
      <c r="YZ143" s="93"/>
      <c r="ZA143" s="93"/>
      <c r="ZB143" s="93"/>
      <c r="ZC143" s="93"/>
      <c r="ZD143" s="93"/>
      <c r="ZE143" s="93"/>
      <c r="ZF143" s="93"/>
      <c r="ZG143" s="93"/>
      <c r="ZH143" s="93"/>
      <c r="ZI143" s="93"/>
      <c r="ZJ143" s="93"/>
      <c r="ZK143" s="93"/>
      <c r="ZL143" s="93"/>
      <c r="ZM143" s="93"/>
      <c r="ZN143" s="93"/>
      <c r="ZO143" s="93"/>
      <c r="ZP143" s="93"/>
      <c r="ZQ143" s="93"/>
      <c r="ZR143" s="93"/>
      <c r="ZS143" s="93"/>
      <c r="ZT143" s="93"/>
      <c r="ZU143" s="93"/>
      <c r="ZV143" s="93"/>
      <c r="ZW143" s="93"/>
      <c r="ZX143" s="93"/>
      <c r="ZY143" s="93"/>
      <c r="ZZ143" s="93"/>
    </row>
    <row r="144" spans="1:702" s="126" customFormat="1" ht="15.95" customHeight="1" x14ac:dyDescent="0.25">
      <c r="A144" s="122">
        <v>75915</v>
      </c>
      <c r="B144" s="122" t="s">
        <v>418</v>
      </c>
      <c r="C144" s="123" t="s">
        <v>354</v>
      </c>
      <c r="D144" s="122">
        <v>7</v>
      </c>
      <c r="E144" s="122">
        <v>3</v>
      </c>
      <c r="F144" s="122" t="s">
        <v>341</v>
      </c>
      <c r="G144" s="122">
        <v>912</v>
      </c>
      <c r="H144" s="122">
        <v>11461</v>
      </c>
      <c r="I144" s="122" t="s">
        <v>419</v>
      </c>
      <c r="J144" s="122">
        <v>32</v>
      </c>
      <c r="K144" s="122" t="s">
        <v>25</v>
      </c>
      <c r="L144" s="124">
        <v>22000</v>
      </c>
      <c r="M144" s="124">
        <v>22000</v>
      </c>
      <c r="N144" s="124">
        <v>0</v>
      </c>
      <c r="O144" s="124">
        <v>22000</v>
      </c>
      <c r="P144" s="124">
        <v>22000</v>
      </c>
      <c r="Q144" s="124">
        <v>0</v>
      </c>
      <c r="R144" s="125">
        <v>1</v>
      </c>
      <c r="S144" s="124">
        <v>0</v>
      </c>
      <c r="T144" s="124">
        <v>0</v>
      </c>
      <c r="U144" s="125">
        <v>0</v>
      </c>
      <c r="V144" s="124">
        <v>0</v>
      </c>
      <c r="W144" s="124">
        <v>0</v>
      </c>
      <c r="X144" s="125">
        <v>0</v>
      </c>
      <c r="Y144" s="124">
        <v>0</v>
      </c>
      <c r="Z144" s="124">
        <v>0</v>
      </c>
      <c r="AA144" s="125">
        <v>0</v>
      </c>
      <c r="AB144" s="124">
        <v>0</v>
      </c>
      <c r="AC144" s="124">
        <v>0</v>
      </c>
      <c r="AD144" s="125">
        <v>0</v>
      </c>
      <c r="AE144" s="124">
        <v>0</v>
      </c>
      <c r="AF144" s="124">
        <v>0</v>
      </c>
      <c r="AG144" s="125">
        <v>0</v>
      </c>
      <c r="AH144" s="124">
        <v>0</v>
      </c>
      <c r="AI144" s="124">
        <v>0</v>
      </c>
      <c r="AJ144" s="125">
        <v>0</v>
      </c>
      <c r="AK144" s="124">
        <v>0</v>
      </c>
      <c r="AL144" s="124">
        <v>0</v>
      </c>
      <c r="AM144" s="125">
        <v>0</v>
      </c>
      <c r="AN144" s="124">
        <v>0</v>
      </c>
      <c r="AO144" s="124">
        <v>0</v>
      </c>
      <c r="AP144" s="125">
        <v>0</v>
      </c>
      <c r="AQ144" s="124">
        <v>0</v>
      </c>
      <c r="AR144" s="124">
        <v>0</v>
      </c>
      <c r="AS144" s="125">
        <v>0</v>
      </c>
      <c r="AT144" s="124">
        <v>0</v>
      </c>
      <c r="AU144" s="124">
        <v>0</v>
      </c>
      <c r="AV144" s="125">
        <v>0</v>
      </c>
      <c r="AW144" s="124">
        <v>0</v>
      </c>
      <c r="AX144" s="124">
        <v>0</v>
      </c>
      <c r="AY144" s="125">
        <v>0</v>
      </c>
      <c r="AZ144" s="124">
        <v>0</v>
      </c>
      <c r="BA144" s="124">
        <v>0</v>
      </c>
      <c r="BB144" s="125">
        <v>0</v>
      </c>
      <c r="BC144" s="124">
        <v>0</v>
      </c>
      <c r="BD144" s="124">
        <v>0</v>
      </c>
      <c r="BE144" s="125">
        <v>0</v>
      </c>
      <c r="BF144" s="124">
        <v>22000</v>
      </c>
      <c r="BG144" s="124">
        <v>22000</v>
      </c>
      <c r="BH144" s="125">
        <v>1</v>
      </c>
      <c r="BI144" s="124">
        <v>0</v>
      </c>
      <c r="BJ144" s="124">
        <v>0</v>
      </c>
      <c r="BK144" s="125">
        <v>0</v>
      </c>
      <c r="BL144" s="124">
        <v>0</v>
      </c>
      <c r="BM144" s="124">
        <v>0</v>
      </c>
      <c r="BN144" s="125">
        <v>0</v>
      </c>
      <c r="BO144" s="124">
        <v>0</v>
      </c>
      <c r="BP144" s="124">
        <v>0</v>
      </c>
      <c r="BQ144" s="125">
        <v>0</v>
      </c>
      <c r="BR144" s="124">
        <v>0</v>
      </c>
      <c r="BS144" s="124">
        <v>0</v>
      </c>
      <c r="BT144" s="125">
        <v>0</v>
      </c>
      <c r="BU144" s="124">
        <v>0</v>
      </c>
      <c r="BV144" s="124">
        <v>0</v>
      </c>
      <c r="BW144" s="125">
        <v>0</v>
      </c>
      <c r="BX144" s="124">
        <v>0</v>
      </c>
      <c r="BY144" s="124">
        <v>0</v>
      </c>
      <c r="BZ144" s="125">
        <v>0</v>
      </c>
      <c r="CA144" s="124">
        <v>0</v>
      </c>
      <c r="CB144" s="124">
        <v>0</v>
      </c>
      <c r="CC144" s="125">
        <v>0</v>
      </c>
      <c r="CD144" s="124">
        <v>0</v>
      </c>
      <c r="CE144" s="124">
        <v>0</v>
      </c>
      <c r="CF144" s="125">
        <v>0</v>
      </c>
      <c r="CG144" s="124">
        <v>0</v>
      </c>
      <c r="CH144" s="124">
        <v>0</v>
      </c>
      <c r="CI144" s="125">
        <v>0</v>
      </c>
      <c r="CJ144" s="124">
        <v>0</v>
      </c>
      <c r="CK144" s="124">
        <v>0</v>
      </c>
      <c r="CL144" s="125">
        <v>0</v>
      </c>
      <c r="CM144" s="124">
        <v>0</v>
      </c>
      <c r="CN144" s="124">
        <v>0</v>
      </c>
      <c r="CO144" s="125">
        <v>0</v>
      </c>
      <c r="CP144" s="124"/>
      <c r="CQ144" s="124"/>
      <c r="CR144" s="124"/>
      <c r="CS144" s="124"/>
      <c r="CT144" s="124"/>
      <c r="CU144" s="124"/>
      <c r="CV144" s="124"/>
      <c r="CW144" s="124"/>
      <c r="CX144" s="124"/>
      <c r="CY144" s="124"/>
      <c r="CZ144" s="124"/>
      <c r="DA144" s="124"/>
      <c r="DB144" s="124"/>
      <c r="DC144" s="124"/>
      <c r="DD144" s="124"/>
      <c r="DE144" s="124"/>
      <c r="DF144" s="124"/>
      <c r="DG144" s="124"/>
      <c r="DH144" s="124"/>
      <c r="DI144" s="124"/>
      <c r="DJ144" s="124"/>
      <c r="DK144" s="124"/>
      <c r="DL144" s="124"/>
      <c r="DM144" s="124"/>
      <c r="DN144" s="124"/>
      <c r="DO144" s="124"/>
      <c r="DP144" s="124"/>
      <c r="DQ144" s="124"/>
      <c r="DR144" s="124"/>
      <c r="DS144" s="124"/>
      <c r="DT144" s="124"/>
      <c r="DU144" s="124"/>
      <c r="DV144" s="124"/>
      <c r="DW144" s="124"/>
      <c r="DX144" s="124"/>
      <c r="DY144" s="124"/>
      <c r="DZ144" s="124"/>
      <c r="EA144" s="124"/>
      <c r="EB144" s="124"/>
      <c r="EC144" s="124"/>
      <c r="ED144" s="124"/>
      <c r="EE144" s="124"/>
      <c r="EF144" s="124"/>
      <c r="EG144" s="124"/>
      <c r="EH144" s="124"/>
      <c r="EI144" s="124"/>
      <c r="EJ144" s="124"/>
      <c r="EK144" s="124"/>
      <c r="EL144" s="124"/>
      <c r="EM144" s="124"/>
      <c r="EN144" s="124"/>
      <c r="EO144" s="124"/>
      <c r="EP144" s="124"/>
      <c r="EQ144" s="124"/>
      <c r="ER144" s="124"/>
      <c r="ES144" s="124"/>
      <c r="ET144" s="124"/>
      <c r="EU144" s="124"/>
      <c r="EV144" s="124"/>
      <c r="EW144" s="124"/>
      <c r="EX144" s="124"/>
      <c r="EY144" s="124"/>
      <c r="EZ144" s="124"/>
      <c r="FA144" s="124"/>
      <c r="FB144" s="124"/>
      <c r="FC144" s="124"/>
      <c r="FD144" s="124"/>
      <c r="FE144" s="124"/>
      <c r="FF144" s="124"/>
      <c r="FG144" s="124"/>
      <c r="FH144" s="124"/>
      <c r="FI144" s="124"/>
      <c r="FJ144" s="124"/>
      <c r="FK144" s="124"/>
      <c r="FL144" s="124"/>
      <c r="FM144" s="124"/>
      <c r="FN144" s="124"/>
      <c r="FO144" s="124"/>
      <c r="FP144" s="124"/>
      <c r="FQ144" s="124"/>
      <c r="FR144" s="124"/>
      <c r="FS144" s="124"/>
      <c r="FT144" s="124"/>
      <c r="FU144" s="124"/>
      <c r="FV144" s="124"/>
      <c r="FW144" s="124"/>
      <c r="FX144" s="124"/>
      <c r="FY144" s="124"/>
      <c r="FZ144" s="124"/>
      <c r="GA144" s="124"/>
      <c r="GB144" s="124"/>
      <c r="GC144" s="124"/>
      <c r="GD144" s="124"/>
      <c r="GE144" s="124"/>
      <c r="GF144" s="124"/>
      <c r="GG144" s="124"/>
      <c r="GH144" s="124"/>
      <c r="GI144" s="124"/>
      <c r="GJ144" s="124"/>
      <c r="GK144" s="124"/>
      <c r="GL144" s="124"/>
      <c r="GM144" s="124"/>
      <c r="GN144" s="124"/>
      <c r="GO144" s="124"/>
      <c r="GP144" s="124"/>
      <c r="GQ144" s="124"/>
      <c r="GR144" s="124"/>
      <c r="GS144" s="124"/>
      <c r="GT144" s="124"/>
      <c r="GU144" s="124"/>
      <c r="GV144" s="124"/>
      <c r="GW144" s="124"/>
      <c r="GX144" s="124"/>
      <c r="GY144" s="124"/>
      <c r="GZ144" s="124"/>
      <c r="HA144" s="124"/>
      <c r="HB144" s="124"/>
      <c r="HC144" s="124"/>
      <c r="HD144" s="124"/>
      <c r="HE144" s="124"/>
      <c r="HF144" s="124"/>
      <c r="HG144" s="124"/>
      <c r="HH144" s="124"/>
      <c r="HI144" s="124"/>
      <c r="HJ144" s="124"/>
      <c r="HK144" s="124"/>
      <c r="HL144" s="124"/>
      <c r="HM144" s="124"/>
      <c r="HN144" s="124"/>
      <c r="HO144" s="124"/>
      <c r="HP144" s="124"/>
      <c r="HQ144" s="124"/>
      <c r="HR144" s="124"/>
      <c r="HS144" s="124"/>
      <c r="HT144" s="124"/>
      <c r="HU144" s="124"/>
      <c r="HV144" s="124"/>
      <c r="HW144" s="124"/>
      <c r="HX144" s="124"/>
      <c r="HY144" s="124"/>
      <c r="HZ144" s="124"/>
      <c r="IA144" s="124"/>
      <c r="IB144" s="124"/>
      <c r="IC144" s="124"/>
      <c r="ID144" s="124"/>
      <c r="IE144" s="124"/>
      <c r="IF144" s="124"/>
      <c r="IG144" s="124"/>
      <c r="IH144" s="124"/>
      <c r="II144" s="124"/>
      <c r="IJ144" s="124"/>
      <c r="IK144" s="124"/>
      <c r="IL144" s="124"/>
      <c r="IM144" s="124"/>
      <c r="IN144" s="124"/>
      <c r="IO144" s="124"/>
      <c r="IP144" s="124"/>
      <c r="IQ144" s="124"/>
      <c r="IR144" s="124"/>
      <c r="IS144" s="124"/>
      <c r="IT144" s="124"/>
      <c r="IU144" s="124"/>
      <c r="IV144" s="124"/>
      <c r="IW144" s="124"/>
      <c r="IX144" s="124"/>
      <c r="IY144" s="124"/>
      <c r="IZ144" s="124"/>
      <c r="JA144" s="124"/>
      <c r="JB144" s="124"/>
      <c r="JC144" s="124"/>
      <c r="JD144" s="124"/>
      <c r="JE144" s="124"/>
      <c r="JF144" s="124"/>
      <c r="JG144" s="124"/>
      <c r="JH144" s="124"/>
      <c r="JI144" s="124"/>
      <c r="JJ144" s="124"/>
      <c r="JK144" s="124"/>
      <c r="JL144" s="124"/>
      <c r="JM144" s="124"/>
      <c r="JN144" s="124"/>
      <c r="JO144" s="124"/>
      <c r="JP144" s="124"/>
      <c r="JQ144" s="124"/>
      <c r="JR144" s="124"/>
      <c r="JS144" s="124"/>
      <c r="JT144" s="124"/>
      <c r="JU144" s="124"/>
      <c r="JV144" s="124"/>
      <c r="JW144" s="124"/>
      <c r="JX144" s="124"/>
      <c r="JY144" s="124"/>
      <c r="JZ144" s="124"/>
      <c r="KA144" s="124"/>
      <c r="KB144" s="124"/>
      <c r="KC144" s="124"/>
      <c r="KD144" s="124"/>
      <c r="KE144" s="124"/>
      <c r="KF144" s="124"/>
      <c r="KG144" s="124"/>
      <c r="KH144" s="124"/>
      <c r="KI144" s="124"/>
      <c r="KJ144" s="124"/>
      <c r="KK144" s="124"/>
      <c r="KL144" s="124"/>
      <c r="KM144" s="124"/>
      <c r="KN144" s="124"/>
      <c r="KO144" s="124"/>
      <c r="KP144" s="124"/>
      <c r="KQ144" s="124"/>
      <c r="KR144" s="124"/>
      <c r="KS144" s="124"/>
      <c r="KT144" s="124"/>
      <c r="KU144" s="124"/>
      <c r="KV144" s="124"/>
      <c r="KW144" s="124"/>
      <c r="KX144" s="124"/>
      <c r="KY144" s="124"/>
      <c r="KZ144" s="124"/>
      <c r="LA144" s="124"/>
      <c r="LB144" s="124"/>
      <c r="LC144" s="124"/>
      <c r="LD144" s="124"/>
      <c r="LE144" s="124"/>
      <c r="LF144" s="124"/>
      <c r="LG144" s="124"/>
      <c r="LH144" s="124"/>
      <c r="LI144" s="124"/>
      <c r="LJ144" s="124"/>
      <c r="LK144" s="124"/>
      <c r="LL144" s="124"/>
      <c r="LM144" s="124"/>
      <c r="LN144" s="124"/>
      <c r="LO144" s="124"/>
      <c r="LP144" s="124"/>
      <c r="LQ144" s="124"/>
      <c r="LR144" s="124"/>
      <c r="LS144" s="124"/>
      <c r="LT144" s="124"/>
      <c r="LU144" s="124"/>
      <c r="LV144" s="124"/>
      <c r="LW144" s="124"/>
      <c r="LX144" s="124"/>
      <c r="LY144" s="124"/>
      <c r="LZ144" s="124"/>
      <c r="MA144" s="124"/>
      <c r="MB144" s="124"/>
      <c r="MC144" s="124"/>
      <c r="MD144" s="124"/>
      <c r="ME144" s="124"/>
      <c r="MF144" s="124"/>
      <c r="MG144" s="124"/>
      <c r="MH144" s="124"/>
      <c r="MI144" s="124"/>
      <c r="MJ144" s="124"/>
      <c r="MK144" s="124"/>
      <c r="ML144" s="124"/>
      <c r="MM144" s="124"/>
      <c r="MN144" s="124"/>
      <c r="MO144" s="124"/>
      <c r="MP144" s="124"/>
      <c r="MQ144" s="124"/>
      <c r="MR144" s="124"/>
      <c r="MS144" s="124"/>
      <c r="MT144" s="124"/>
      <c r="MU144" s="124"/>
      <c r="MV144" s="124"/>
      <c r="MW144" s="124"/>
      <c r="MX144" s="124"/>
      <c r="MY144" s="124"/>
      <c r="MZ144" s="124"/>
      <c r="NA144" s="124"/>
      <c r="NB144" s="124"/>
      <c r="NC144" s="124"/>
      <c r="ND144" s="124"/>
      <c r="NE144" s="124"/>
      <c r="NF144" s="124"/>
      <c r="NG144" s="124"/>
      <c r="NH144" s="124"/>
      <c r="NI144" s="124"/>
      <c r="NJ144" s="124"/>
      <c r="NK144" s="124"/>
      <c r="NL144" s="124"/>
      <c r="NM144" s="124"/>
      <c r="NN144" s="124"/>
      <c r="NO144" s="124"/>
      <c r="NP144" s="124"/>
      <c r="NQ144" s="124"/>
      <c r="NR144" s="124"/>
      <c r="NS144" s="124"/>
      <c r="NT144" s="124"/>
      <c r="NU144" s="124"/>
      <c r="NV144" s="124"/>
      <c r="NW144" s="124"/>
      <c r="NX144" s="124"/>
      <c r="NY144" s="124"/>
      <c r="NZ144" s="124"/>
      <c r="OA144" s="124"/>
      <c r="OB144" s="124"/>
      <c r="OC144" s="124"/>
      <c r="OD144" s="124"/>
      <c r="OE144" s="124"/>
      <c r="OF144" s="124"/>
      <c r="OG144" s="124"/>
      <c r="OH144" s="124"/>
      <c r="OI144" s="124"/>
      <c r="OJ144" s="124"/>
      <c r="OK144" s="124"/>
      <c r="OL144" s="124"/>
      <c r="OM144" s="124"/>
      <c r="ON144" s="124"/>
      <c r="OO144" s="124"/>
      <c r="OP144" s="124"/>
      <c r="OQ144" s="124"/>
      <c r="OR144" s="124"/>
      <c r="OS144" s="124"/>
      <c r="OT144" s="124"/>
      <c r="OU144" s="124"/>
      <c r="OV144" s="124"/>
      <c r="OW144" s="124"/>
      <c r="OX144" s="124"/>
      <c r="OY144" s="124"/>
      <c r="OZ144" s="124"/>
      <c r="PA144" s="124"/>
      <c r="PB144" s="124"/>
      <c r="PC144" s="124"/>
      <c r="PD144" s="124"/>
      <c r="PE144" s="124"/>
      <c r="PF144" s="124"/>
      <c r="PG144" s="124"/>
      <c r="PH144" s="124"/>
      <c r="PI144" s="124"/>
      <c r="PJ144" s="124"/>
      <c r="PK144" s="124"/>
      <c r="PL144" s="124"/>
      <c r="PM144" s="124"/>
      <c r="PN144" s="124"/>
      <c r="PO144" s="124"/>
      <c r="PP144" s="124"/>
      <c r="PQ144" s="124"/>
      <c r="PR144" s="124"/>
      <c r="PS144" s="124"/>
      <c r="PT144" s="124"/>
      <c r="PU144" s="124"/>
      <c r="PV144" s="124"/>
      <c r="PW144" s="124"/>
      <c r="PX144" s="124"/>
      <c r="PY144" s="124"/>
      <c r="PZ144" s="124"/>
      <c r="QA144" s="124"/>
      <c r="QB144" s="124"/>
      <c r="QC144" s="124"/>
      <c r="QD144" s="124"/>
      <c r="QE144" s="124"/>
      <c r="QF144" s="124"/>
      <c r="QG144" s="124"/>
      <c r="QH144" s="124"/>
      <c r="QI144" s="124"/>
      <c r="QJ144" s="124"/>
      <c r="QK144" s="124"/>
      <c r="QL144" s="124"/>
      <c r="QM144" s="124"/>
      <c r="QN144" s="124"/>
      <c r="QO144" s="124"/>
      <c r="QP144" s="124"/>
      <c r="QQ144" s="124"/>
      <c r="QR144" s="124"/>
      <c r="QS144" s="124"/>
      <c r="QT144" s="124"/>
      <c r="QU144" s="124"/>
      <c r="QV144" s="124"/>
      <c r="QW144" s="124"/>
      <c r="QX144" s="124"/>
      <c r="QY144" s="124"/>
      <c r="QZ144" s="124"/>
      <c r="RA144" s="124"/>
      <c r="RB144" s="124"/>
      <c r="RC144" s="124"/>
      <c r="RD144" s="124"/>
      <c r="RE144" s="124"/>
      <c r="RF144" s="124"/>
      <c r="RG144" s="124"/>
      <c r="RH144" s="124"/>
      <c r="RI144" s="124"/>
      <c r="RJ144" s="124"/>
      <c r="RK144" s="124"/>
      <c r="RL144" s="124"/>
      <c r="RM144" s="124"/>
      <c r="RN144" s="124"/>
      <c r="RO144" s="124"/>
      <c r="RP144" s="124"/>
      <c r="RQ144" s="124"/>
      <c r="RR144" s="124"/>
      <c r="RS144" s="124"/>
      <c r="RT144" s="124"/>
      <c r="RU144" s="124"/>
      <c r="RV144" s="124"/>
      <c r="RW144" s="124"/>
      <c r="RX144" s="124"/>
      <c r="RY144" s="124"/>
      <c r="RZ144" s="124"/>
      <c r="SA144" s="124"/>
      <c r="SB144" s="124"/>
      <c r="SC144" s="124"/>
      <c r="SD144" s="124"/>
      <c r="SE144" s="124"/>
      <c r="SF144" s="124"/>
      <c r="SG144" s="124"/>
      <c r="SH144" s="124"/>
      <c r="SI144" s="124"/>
      <c r="SJ144" s="124"/>
      <c r="SK144" s="124"/>
      <c r="SL144" s="124"/>
      <c r="SM144" s="124"/>
      <c r="SN144" s="124"/>
      <c r="SO144" s="124"/>
      <c r="SP144" s="124"/>
      <c r="SQ144" s="124"/>
      <c r="SR144" s="124"/>
      <c r="SS144" s="124"/>
      <c r="ST144" s="124"/>
      <c r="SU144" s="124"/>
      <c r="SV144" s="124"/>
      <c r="SW144" s="124"/>
      <c r="SX144" s="124"/>
      <c r="SY144" s="124"/>
      <c r="SZ144" s="124"/>
      <c r="TA144" s="124"/>
      <c r="TB144" s="124"/>
      <c r="TC144" s="124"/>
      <c r="TD144" s="124"/>
      <c r="TE144" s="124"/>
      <c r="TF144" s="124"/>
      <c r="TG144" s="124"/>
      <c r="TH144" s="124"/>
      <c r="TI144" s="124"/>
      <c r="TJ144" s="124"/>
      <c r="TK144" s="124"/>
      <c r="TL144" s="124"/>
      <c r="TM144" s="124"/>
      <c r="TN144" s="124"/>
      <c r="TO144" s="124"/>
      <c r="TP144" s="124"/>
      <c r="TQ144" s="124"/>
      <c r="TR144" s="124"/>
      <c r="TS144" s="124"/>
      <c r="TT144" s="124"/>
      <c r="TU144" s="124"/>
      <c r="TV144" s="124"/>
      <c r="TW144" s="124"/>
      <c r="TX144" s="124"/>
      <c r="TY144" s="124"/>
      <c r="TZ144" s="124"/>
      <c r="UA144" s="124"/>
      <c r="UB144" s="124"/>
      <c r="UC144" s="124"/>
      <c r="UD144" s="124"/>
      <c r="UE144" s="124"/>
      <c r="UF144" s="124"/>
      <c r="UG144" s="124"/>
      <c r="UH144" s="124"/>
      <c r="UI144" s="124"/>
      <c r="UJ144" s="124"/>
      <c r="UK144" s="124"/>
      <c r="UL144" s="124"/>
      <c r="UM144" s="124"/>
      <c r="UN144" s="124"/>
      <c r="UO144" s="124"/>
      <c r="UP144" s="124"/>
      <c r="UQ144" s="124"/>
      <c r="UR144" s="124"/>
      <c r="US144" s="124"/>
      <c r="UT144" s="124"/>
      <c r="UU144" s="124"/>
      <c r="UV144" s="124"/>
      <c r="UW144" s="124"/>
      <c r="UX144" s="124"/>
      <c r="UY144" s="124"/>
      <c r="UZ144" s="124"/>
      <c r="VA144" s="124"/>
      <c r="VB144" s="124"/>
      <c r="VC144" s="124"/>
      <c r="VD144" s="124"/>
      <c r="VE144" s="124"/>
      <c r="VF144" s="124"/>
      <c r="VG144" s="124"/>
      <c r="VH144" s="124"/>
      <c r="VI144" s="124"/>
      <c r="VJ144" s="124"/>
      <c r="VK144" s="124"/>
      <c r="VL144" s="124"/>
      <c r="VM144" s="124"/>
      <c r="VN144" s="124"/>
      <c r="VO144" s="124"/>
      <c r="VP144" s="124"/>
      <c r="VQ144" s="124"/>
      <c r="VR144" s="124"/>
      <c r="VS144" s="124"/>
      <c r="VT144" s="124"/>
      <c r="VU144" s="124"/>
      <c r="VV144" s="124"/>
      <c r="VW144" s="124"/>
      <c r="VX144" s="124"/>
      <c r="VY144" s="124"/>
      <c r="VZ144" s="124"/>
      <c r="WA144" s="124"/>
      <c r="WB144" s="124"/>
      <c r="WC144" s="124"/>
      <c r="WD144" s="124"/>
      <c r="WE144" s="124"/>
      <c r="WF144" s="124"/>
      <c r="WG144" s="124"/>
      <c r="WH144" s="124"/>
      <c r="WI144" s="124"/>
      <c r="WJ144" s="124"/>
      <c r="WK144" s="124"/>
      <c r="WL144" s="124"/>
      <c r="WM144" s="124"/>
      <c r="WN144" s="124"/>
      <c r="WO144" s="124"/>
      <c r="WP144" s="124"/>
      <c r="WQ144" s="124"/>
      <c r="WR144" s="124"/>
      <c r="WS144" s="124"/>
      <c r="WT144" s="124"/>
      <c r="WU144" s="124"/>
      <c r="WV144" s="124"/>
      <c r="WW144" s="124"/>
      <c r="WX144" s="124"/>
      <c r="WY144" s="124"/>
      <c r="WZ144" s="124"/>
      <c r="XA144" s="124"/>
      <c r="XB144" s="124"/>
      <c r="XC144" s="124"/>
      <c r="XD144" s="124"/>
      <c r="XE144" s="124"/>
      <c r="XF144" s="124"/>
      <c r="XG144" s="124"/>
      <c r="XH144" s="124"/>
      <c r="XI144" s="124"/>
      <c r="XJ144" s="124"/>
      <c r="XK144" s="124"/>
      <c r="XL144" s="124"/>
      <c r="XM144" s="124"/>
      <c r="XN144" s="124"/>
      <c r="XO144" s="124"/>
      <c r="XP144" s="124"/>
      <c r="XQ144" s="124"/>
      <c r="XR144" s="124"/>
      <c r="XS144" s="124"/>
      <c r="XT144" s="124"/>
      <c r="XU144" s="124"/>
      <c r="XV144" s="124"/>
      <c r="XW144" s="124"/>
      <c r="XX144" s="124"/>
      <c r="XY144" s="124"/>
      <c r="XZ144" s="124"/>
      <c r="YA144" s="124"/>
      <c r="YB144" s="124"/>
      <c r="YC144" s="124"/>
      <c r="YD144" s="124"/>
      <c r="YE144" s="124"/>
      <c r="YF144" s="124"/>
      <c r="YG144" s="124"/>
      <c r="YH144" s="124"/>
      <c r="YI144" s="124"/>
      <c r="YJ144" s="124"/>
      <c r="YK144" s="124"/>
      <c r="YL144" s="124"/>
      <c r="YM144" s="124"/>
      <c r="YN144" s="124"/>
      <c r="YO144" s="124"/>
      <c r="YP144" s="124"/>
      <c r="YQ144" s="124"/>
      <c r="YR144" s="124"/>
      <c r="YS144" s="124"/>
      <c r="YT144" s="124"/>
      <c r="YU144" s="124"/>
      <c r="YV144" s="124"/>
      <c r="YW144" s="124"/>
      <c r="YX144" s="124"/>
      <c r="YY144" s="124"/>
      <c r="YZ144" s="124"/>
      <c r="ZA144" s="124"/>
      <c r="ZB144" s="124"/>
      <c r="ZC144" s="124"/>
      <c r="ZD144" s="124"/>
      <c r="ZE144" s="124"/>
      <c r="ZF144" s="124"/>
      <c r="ZG144" s="124"/>
      <c r="ZH144" s="124"/>
      <c r="ZI144" s="124"/>
      <c r="ZJ144" s="124"/>
      <c r="ZK144" s="124"/>
      <c r="ZL144" s="124"/>
      <c r="ZM144" s="124"/>
      <c r="ZN144" s="124"/>
      <c r="ZO144" s="124"/>
      <c r="ZP144" s="124"/>
      <c r="ZQ144" s="124"/>
      <c r="ZR144" s="124"/>
      <c r="ZS144" s="124"/>
      <c r="ZT144" s="124"/>
      <c r="ZU144" s="124"/>
      <c r="ZV144" s="124"/>
      <c r="ZW144" s="124"/>
      <c r="ZX144" s="124"/>
      <c r="ZY144" s="124"/>
      <c r="ZZ144" s="124"/>
    </row>
    <row r="145" spans="1:702" ht="15.95" hidden="1" customHeight="1" x14ac:dyDescent="0.25">
      <c r="A145" s="92">
        <v>75920</v>
      </c>
      <c r="B145" s="92" t="s">
        <v>418</v>
      </c>
      <c r="C145" s="121" t="s">
        <v>354</v>
      </c>
      <c r="D145" s="92">
        <v>7</v>
      </c>
      <c r="E145" s="92">
        <v>3</v>
      </c>
      <c r="F145" s="92" t="s">
        <v>341</v>
      </c>
      <c r="G145" s="92">
        <v>912</v>
      </c>
      <c r="H145" s="92">
        <v>11461</v>
      </c>
      <c r="I145" s="92" t="s">
        <v>419</v>
      </c>
      <c r="J145" s="92">
        <v>323</v>
      </c>
      <c r="K145" s="92" t="s">
        <v>351</v>
      </c>
      <c r="L145" s="93">
        <v>22000</v>
      </c>
      <c r="M145" s="93">
        <v>22000</v>
      </c>
      <c r="N145" s="93">
        <v>0</v>
      </c>
      <c r="O145" s="93">
        <v>22000</v>
      </c>
      <c r="P145" s="93">
        <v>22000</v>
      </c>
      <c r="Q145" s="93">
        <v>0</v>
      </c>
      <c r="R145" s="94">
        <v>1</v>
      </c>
      <c r="S145" s="93">
        <v>0</v>
      </c>
      <c r="T145" s="93">
        <v>0</v>
      </c>
      <c r="U145" s="94">
        <v>0</v>
      </c>
      <c r="V145" s="93">
        <v>0</v>
      </c>
      <c r="W145" s="93">
        <v>0</v>
      </c>
      <c r="X145" s="94">
        <v>0</v>
      </c>
      <c r="Y145" s="93">
        <v>0</v>
      </c>
      <c r="Z145" s="93">
        <v>0</v>
      </c>
      <c r="AA145" s="94">
        <v>0</v>
      </c>
      <c r="AB145" s="93">
        <v>0</v>
      </c>
      <c r="AC145" s="93">
        <v>0</v>
      </c>
      <c r="AD145" s="94">
        <v>0</v>
      </c>
      <c r="AE145" s="93">
        <v>0</v>
      </c>
      <c r="AF145" s="93">
        <v>0</v>
      </c>
      <c r="AG145" s="94">
        <v>0</v>
      </c>
      <c r="AH145" s="93">
        <v>0</v>
      </c>
      <c r="AI145" s="93">
        <v>0</v>
      </c>
      <c r="AJ145" s="94">
        <v>0</v>
      </c>
      <c r="AK145" s="93">
        <v>0</v>
      </c>
      <c r="AL145" s="93">
        <v>0</v>
      </c>
      <c r="AM145" s="94">
        <v>0</v>
      </c>
      <c r="AN145" s="93">
        <v>0</v>
      </c>
      <c r="AO145" s="93">
        <v>0</v>
      </c>
      <c r="AP145" s="94">
        <v>0</v>
      </c>
      <c r="AQ145" s="93">
        <v>0</v>
      </c>
      <c r="AR145" s="93">
        <v>0</v>
      </c>
      <c r="AS145" s="94">
        <v>0</v>
      </c>
      <c r="AT145" s="93">
        <v>0</v>
      </c>
      <c r="AU145" s="93">
        <v>0</v>
      </c>
      <c r="AV145" s="94">
        <v>0</v>
      </c>
      <c r="AW145" s="93">
        <v>0</v>
      </c>
      <c r="AX145" s="93">
        <v>0</v>
      </c>
      <c r="AY145" s="94">
        <v>0</v>
      </c>
      <c r="AZ145" s="93">
        <v>0</v>
      </c>
      <c r="BA145" s="93">
        <v>0</v>
      </c>
      <c r="BB145" s="94">
        <v>0</v>
      </c>
      <c r="BC145" s="93">
        <v>0</v>
      </c>
      <c r="BD145" s="93">
        <v>0</v>
      </c>
      <c r="BE145" s="94">
        <v>0</v>
      </c>
      <c r="BF145" s="93">
        <v>22000</v>
      </c>
      <c r="BG145" s="93">
        <v>22000</v>
      </c>
      <c r="BH145" s="94">
        <v>1</v>
      </c>
      <c r="BI145" s="93">
        <v>0</v>
      </c>
      <c r="BJ145" s="93">
        <v>0</v>
      </c>
      <c r="BK145" s="94">
        <v>0</v>
      </c>
      <c r="BL145" s="93">
        <v>0</v>
      </c>
      <c r="BM145" s="93">
        <v>0</v>
      </c>
      <c r="BN145" s="94">
        <v>0</v>
      </c>
      <c r="BO145" s="93">
        <v>0</v>
      </c>
      <c r="BP145" s="93">
        <v>0</v>
      </c>
      <c r="BQ145" s="94">
        <v>0</v>
      </c>
      <c r="BR145" s="93">
        <v>0</v>
      </c>
      <c r="BS145" s="93">
        <v>0</v>
      </c>
      <c r="BT145" s="94">
        <v>0</v>
      </c>
      <c r="BU145" s="93">
        <v>0</v>
      </c>
      <c r="BV145" s="93">
        <v>0</v>
      </c>
      <c r="BW145" s="94">
        <v>0</v>
      </c>
      <c r="BX145" s="93">
        <v>0</v>
      </c>
      <c r="BY145" s="93">
        <v>0</v>
      </c>
      <c r="BZ145" s="94">
        <v>0</v>
      </c>
      <c r="CA145" s="93">
        <v>0</v>
      </c>
      <c r="CB145" s="93">
        <v>0</v>
      </c>
      <c r="CC145" s="94">
        <v>0</v>
      </c>
      <c r="CD145" s="93">
        <v>0</v>
      </c>
      <c r="CE145" s="93">
        <v>0</v>
      </c>
      <c r="CF145" s="94">
        <v>0</v>
      </c>
      <c r="CG145" s="93">
        <v>0</v>
      </c>
      <c r="CH145" s="93">
        <v>0</v>
      </c>
      <c r="CI145" s="94">
        <v>0</v>
      </c>
      <c r="CJ145" s="93">
        <v>0</v>
      </c>
      <c r="CK145" s="93">
        <v>0</v>
      </c>
      <c r="CL145" s="94">
        <v>0</v>
      </c>
      <c r="CM145" s="93">
        <v>0</v>
      </c>
      <c r="CN145" s="93">
        <v>0</v>
      </c>
      <c r="CO145" s="94">
        <v>0</v>
      </c>
      <c r="CP145" s="93"/>
      <c r="CQ145" s="93"/>
      <c r="CR145" s="93"/>
      <c r="CS145" s="93"/>
      <c r="CT145" s="93"/>
      <c r="CU145" s="93"/>
      <c r="CV145" s="93"/>
      <c r="CW145" s="93"/>
      <c r="CX145" s="93"/>
      <c r="CY145" s="93"/>
      <c r="CZ145" s="93"/>
      <c r="DA145" s="93"/>
      <c r="DB145" s="93"/>
      <c r="DC145" s="93"/>
      <c r="DD145" s="93"/>
      <c r="DE145" s="93"/>
      <c r="DF145" s="93"/>
      <c r="DG145" s="93"/>
      <c r="DH145" s="93"/>
      <c r="DI145" s="93"/>
      <c r="DJ145" s="93"/>
      <c r="DK145" s="93"/>
      <c r="DL145" s="93"/>
      <c r="DM145" s="93"/>
      <c r="DN145" s="93"/>
      <c r="DO145" s="93"/>
      <c r="DP145" s="93"/>
      <c r="DQ145" s="93"/>
      <c r="DR145" s="93"/>
      <c r="DS145" s="93"/>
      <c r="DT145" s="93"/>
      <c r="DU145" s="93"/>
      <c r="DV145" s="93"/>
      <c r="DW145" s="93"/>
      <c r="DX145" s="93"/>
      <c r="DY145" s="93"/>
      <c r="DZ145" s="93"/>
      <c r="EA145" s="93"/>
      <c r="EB145" s="93"/>
      <c r="EC145" s="93"/>
      <c r="ED145" s="93"/>
      <c r="EE145" s="93"/>
      <c r="EF145" s="93"/>
      <c r="EG145" s="93"/>
      <c r="EH145" s="93"/>
      <c r="EI145" s="93"/>
      <c r="EJ145" s="93"/>
      <c r="EK145" s="93"/>
      <c r="EL145" s="93"/>
      <c r="EM145" s="93"/>
      <c r="EN145" s="93"/>
      <c r="EO145" s="93"/>
      <c r="EP145" s="93"/>
      <c r="EQ145" s="93"/>
      <c r="ER145" s="93"/>
      <c r="ES145" s="93"/>
      <c r="ET145" s="93"/>
      <c r="EU145" s="93"/>
      <c r="EV145" s="93"/>
      <c r="EW145" s="93"/>
      <c r="EX145" s="93"/>
      <c r="EY145" s="93"/>
      <c r="EZ145" s="93"/>
      <c r="FA145" s="93"/>
      <c r="FB145" s="93"/>
      <c r="FC145" s="93"/>
      <c r="FD145" s="93"/>
      <c r="FE145" s="93"/>
      <c r="FF145" s="93"/>
      <c r="FG145" s="93"/>
      <c r="FH145" s="93"/>
      <c r="FI145" s="93"/>
      <c r="FJ145" s="93"/>
      <c r="FK145" s="93"/>
      <c r="FL145" s="93"/>
      <c r="FM145" s="93"/>
      <c r="FN145" s="93"/>
      <c r="FO145" s="93"/>
      <c r="FP145" s="93"/>
      <c r="FQ145" s="93"/>
      <c r="FR145" s="93"/>
      <c r="FS145" s="93"/>
      <c r="FT145" s="93"/>
      <c r="FU145" s="93"/>
      <c r="FV145" s="93"/>
      <c r="FW145" s="93"/>
      <c r="FX145" s="93"/>
      <c r="FY145" s="93"/>
      <c r="FZ145" s="93"/>
      <c r="GA145" s="93"/>
      <c r="GB145" s="93"/>
      <c r="GC145" s="93"/>
      <c r="GD145" s="93"/>
      <c r="GE145" s="93"/>
      <c r="GF145" s="93"/>
      <c r="GG145" s="93"/>
      <c r="GH145" s="93"/>
      <c r="GI145" s="93"/>
      <c r="GJ145" s="93"/>
      <c r="GK145" s="93"/>
      <c r="GL145" s="93"/>
      <c r="GM145" s="93"/>
      <c r="GN145" s="93"/>
      <c r="GO145" s="93"/>
      <c r="GP145" s="93"/>
      <c r="GQ145" s="93"/>
      <c r="GR145" s="93"/>
      <c r="GS145" s="93"/>
      <c r="GT145" s="93"/>
      <c r="GU145" s="93"/>
      <c r="GV145" s="93"/>
      <c r="GW145" s="93"/>
      <c r="GX145" s="93"/>
      <c r="GY145" s="93"/>
      <c r="GZ145" s="93"/>
      <c r="HA145" s="93"/>
      <c r="HB145" s="93"/>
      <c r="HC145" s="93"/>
      <c r="HD145" s="93"/>
      <c r="HE145" s="93"/>
      <c r="HF145" s="93"/>
      <c r="HG145" s="93"/>
      <c r="HH145" s="93"/>
      <c r="HI145" s="93"/>
      <c r="HJ145" s="93"/>
      <c r="HK145" s="93"/>
      <c r="HL145" s="93"/>
      <c r="HM145" s="93"/>
      <c r="HN145" s="93"/>
      <c r="HO145" s="93"/>
      <c r="HP145" s="93"/>
      <c r="HQ145" s="93"/>
      <c r="HR145" s="93"/>
      <c r="HS145" s="93"/>
      <c r="HT145" s="93"/>
      <c r="HU145" s="93"/>
      <c r="HV145" s="93"/>
      <c r="HW145" s="93"/>
      <c r="HX145" s="93"/>
      <c r="HY145" s="93"/>
      <c r="HZ145" s="93"/>
      <c r="IA145" s="93"/>
      <c r="IB145" s="93"/>
      <c r="IC145" s="93"/>
      <c r="ID145" s="93"/>
      <c r="IE145" s="93"/>
      <c r="IF145" s="93"/>
      <c r="IG145" s="93"/>
      <c r="IH145" s="93"/>
      <c r="II145" s="93"/>
      <c r="IJ145" s="93"/>
      <c r="IK145" s="93"/>
      <c r="IL145" s="93"/>
      <c r="IM145" s="93"/>
      <c r="IN145" s="93"/>
      <c r="IO145" s="93"/>
      <c r="IP145" s="93"/>
      <c r="IQ145" s="93"/>
      <c r="IR145" s="93"/>
      <c r="IS145" s="93"/>
      <c r="IT145" s="93"/>
      <c r="IU145" s="93"/>
      <c r="IV145" s="93"/>
      <c r="IW145" s="93"/>
      <c r="IX145" s="93"/>
      <c r="IY145" s="93"/>
      <c r="IZ145" s="93"/>
      <c r="JA145" s="93"/>
      <c r="JB145" s="93"/>
      <c r="JC145" s="93"/>
      <c r="JD145" s="93"/>
      <c r="JE145" s="93"/>
      <c r="JF145" s="93"/>
      <c r="JG145" s="93"/>
      <c r="JH145" s="93"/>
      <c r="JI145" s="93"/>
      <c r="JJ145" s="93"/>
      <c r="JK145" s="93"/>
      <c r="JL145" s="93"/>
      <c r="JM145" s="93"/>
      <c r="JN145" s="93"/>
      <c r="JO145" s="93"/>
      <c r="JP145" s="93"/>
      <c r="JQ145" s="93"/>
      <c r="JR145" s="93"/>
      <c r="JS145" s="93"/>
      <c r="JT145" s="93"/>
      <c r="JU145" s="93"/>
      <c r="JV145" s="93"/>
      <c r="JW145" s="93"/>
      <c r="JX145" s="93"/>
      <c r="JY145" s="93"/>
      <c r="JZ145" s="93"/>
      <c r="KA145" s="93"/>
      <c r="KB145" s="93"/>
      <c r="KC145" s="93"/>
      <c r="KD145" s="93"/>
      <c r="KE145" s="93"/>
      <c r="KF145" s="93"/>
      <c r="KG145" s="93"/>
      <c r="KH145" s="93"/>
      <c r="KI145" s="93"/>
      <c r="KJ145" s="93"/>
      <c r="KK145" s="93"/>
      <c r="KL145" s="93"/>
      <c r="KM145" s="93"/>
      <c r="KN145" s="93"/>
      <c r="KO145" s="93"/>
      <c r="KP145" s="93"/>
      <c r="KQ145" s="93"/>
      <c r="KR145" s="93"/>
      <c r="KS145" s="93"/>
      <c r="KT145" s="93"/>
      <c r="KU145" s="93"/>
      <c r="KV145" s="93"/>
      <c r="KW145" s="93"/>
      <c r="KX145" s="93"/>
      <c r="KY145" s="93"/>
      <c r="KZ145" s="93"/>
      <c r="LA145" s="93"/>
      <c r="LB145" s="93"/>
      <c r="LC145" s="93"/>
      <c r="LD145" s="93"/>
      <c r="LE145" s="93"/>
      <c r="LF145" s="93"/>
      <c r="LG145" s="93"/>
      <c r="LH145" s="93"/>
      <c r="LI145" s="93"/>
      <c r="LJ145" s="93"/>
      <c r="LK145" s="93"/>
      <c r="LL145" s="93"/>
      <c r="LM145" s="93"/>
      <c r="LN145" s="93"/>
      <c r="LO145" s="93"/>
      <c r="LP145" s="93"/>
      <c r="LQ145" s="93"/>
      <c r="LR145" s="93"/>
      <c r="LS145" s="93"/>
      <c r="LT145" s="93"/>
      <c r="LU145" s="93"/>
      <c r="LV145" s="93"/>
      <c r="LW145" s="93"/>
      <c r="LX145" s="93"/>
      <c r="LY145" s="93"/>
      <c r="LZ145" s="93"/>
      <c r="MA145" s="93"/>
      <c r="MB145" s="93"/>
      <c r="MC145" s="93"/>
      <c r="MD145" s="93"/>
      <c r="ME145" s="93"/>
      <c r="MF145" s="93"/>
      <c r="MG145" s="93"/>
      <c r="MH145" s="93"/>
      <c r="MI145" s="93"/>
      <c r="MJ145" s="93"/>
      <c r="MK145" s="93"/>
      <c r="ML145" s="93"/>
      <c r="MM145" s="93"/>
      <c r="MN145" s="93"/>
      <c r="MO145" s="93"/>
      <c r="MP145" s="93"/>
      <c r="MQ145" s="93"/>
      <c r="MR145" s="93"/>
      <c r="MS145" s="93"/>
      <c r="MT145" s="93"/>
      <c r="MU145" s="93"/>
      <c r="MV145" s="93"/>
      <c r="MW145" s="93"/>
      <c r="MX145" s="93"/>
      <c r="MY145" s="93"/>
      <c r="MZ145" s="93"/>
      <c r="NA145" s="93"/>
      <c r="NB145" s="93"/>
      <c r="NC145" s="93"/>
      <c r="ND145" s="93"/>
      <c r="NE145" s="93"/>
      <c r="NF145" s="93"/>
      <c r="NG145" s="93"/>
      <c r="NH145" s="93"/>
      <c r="NI145" s="93"/>
      <c r="NJ145" s="93"/>
      <c r="NK145" s="93"/>
      <c r="NL145" s="93"/>
      <c r="NM145" s="93"/>
      <c r="NN145" s="93"/>
      <c r="NO145" s="93"/>
      <c r="NP145" s="93"/>
      <c r="NQ145" s="93"/>
      <c r="NR145" s="93"/>
      <c r="NS145" s="93"/>
      <c r="NT145" s="93"/>
      <c r="NU145" s="93"/>
      <c r="NV145" s="93"/>
      <c r="NW145" s="93"/>
      <c r="NX145" s="93"/>
      <c r="NY145" s="93"/>
      <c r="NZ145" s="93"/>
      <c r="OA145" s="93"/>
      <c r="OB145" s="93"/>
      <c r="OC145" s="93"/>
      <c r="OD145" s="93"/>
      <c r="OE145" s="93"/>
      <c r="OF145" s="93"/>
      <c r="OG145" s="93"/>
      <c r="OH145" s="93"/>
      <c r="OI145" s="93"/>
      <c r="OJ145" s="93"/>
      <c r="OK145" s="93"/>
      <c r="OL145" s="93"/>
      <c r="OM145" s="93"/>
      <c r="ON145" s="93"/>
      <c r="OO145" s="93"/>
      <c r="OP145" s="93"/>
      <c r="OQ145" s="93"/>
      <c r="OR145" s="93"/>
      <c r="OS145" s="93"/>
      <c r="OT145" s="93"/>
      <c r="OU145" s="93"/>
      <c r="OV145" s="93"/>
      <c r="OW145" s="93"/>
      <c r="OX145" s="93"/>
      <c r="OY145" s="93"/>
      <c r="OZ145" s="93"/>
      <c r="PA145" s="93"/>
      <c r="PB145" s="93"/>
      <c r="PC145" s="93"/>
      <c r="PD145" s="93"/>
      <c r="PE145" s="93"/>
      <c r="PF145" s="93"/>
      <c r="PG145" s="93"/>
      <c r="PH145" s="93"/>
      <c r="PI145" s="93"/>
      <c r="PJ145" s="93"/>
      <c r="PK145" s="93"/>
      <c r="PL145" s="93"/>
      <c r="PM145" s="93"/>
      <c r="PN145" s="93"/>
      <c r="PO145" s="93"/>
      <c r="PP145" s="93"/>
      <c r="PQ145" s="93"/>
      <c r="PR145" s="93"/>
      <c r="PS145" s="93"/>
      <c r="PT145" s="93"/>
      <c r="PU145" s="93"/>
      <c r="PV145" s="93"/>
      <c r="PW145" s="93"/>
      <c r="PX145" s="93"/>
      <c r="PY145" s="93"/>
      <c r="PZ145" s="93"/>
      <c r="QA145" s="93"/>
      <c r="QB145" s="93"/>
      <c r="QC145" s="93"/>
      <c r="QD145" s="93"/>
      <c r="QE145" s="93"/>
      <c r="QF145" s="93"/>
      <c r="QG145" s="93"/>
      <c r="QH145" s="93"/>
      <c r="QI145" s="93"/>
      <c r="QJ145" s="93"/>
      <c r="QK145" s="93"/>
      <c r="QL145" s="93"/>
      <c r="QM145" s="93"/>
      <c r="QN145" s="93"/>
      <c r="QO145" s="93"/>
      <c r="QP145" s="93"/>
      <c r="QQ145" s="93"/>
      <c r="QR145" s="93"/>
      <c r="QS145" s="93"/>
      <c r="QT145" s="93"/>
      <c r="QU145" s="93"/>
      <c r="QV145" s="93"/>
      <c r="QW145" s="93"/>
      <c r="QX145" s="93"/>
      <c r="QY145" s="93"/>
      <c r="QZ145" s="93"/>
      <c r="RA145" s="93"/>
      <c r="RB145" s="93"/>
      <c r="RC145" s="93"/>
      <c r="RD145" s="93"/>
      <c r="RE145" s="93"/>
      <c r="RF145" s="93"/>
      <c r="RG145" s="93"/>
      <c r="RH145" s="93"/>
      <c r="RI145" s="93"/>
      <c r="RJ145" s="93"/>
      <c r="RK145" s="93"/>
      <c r="RL145" s="93"/>
      <c r="RM145" s="93"/>
      <c r="RN145" s="93"/>
      <c r="RO145" s="93"/>
      <c r="RP145" s="93"/>
      <c r="RQ145" s="93"/>
      <c r="RR145" s="93"/>
      <c r="RS145" s="93"/>
      <c r="RT145" s="93"/>
      <c r="RU145" s="93"/>
      <c r="RV145" s="93"/>
      <c r="RW145" s="93"/>
      <c r="RX145" s="93"/>
      <c r="RY145" s="93"/>
      <c r="RZ145" s="93"/>
      <c r="SA145" s="93"/>
      <c r="SB145" s="93"/>
      <c r="SC145" s="93"/>
      <c r="SD145" s="93"/>
      <c r="SE145" s="93"/>
      <c r="SF145" s="93"/>
      <c r="SG145" s="93"/>
      <c r="SH145" s="93"/>
      <c r="SI145" s="93"/>
      <c r="SJ145" s="93"/>
      <c r="SK145" s="93"/>
      <c r="SL145" s="93"/>
      <c r="SM145" s="93"/>
      <c r="SN145" s="93"/>
      <c r="SO145" s="93"/>
      <c r="SP145" s="93"/>
      <c r="SQ145" s="93"/>
      <c r="SR145" s="93"/>
      <c r="SS145" s="93"/>
      <c r="ST145" s="93"/>
      <c r="SU145" s="93"/>
      <c r="SV145" s="93"/>
      <c r="SW145" s="93"/>
      <c r="SX145" s="93"/>
      <c r="SY145" s="93"/>
      <c r="SZ145" s="93"/>
      <c r="TA145" s="93"/>
      <c r="TB145" s="93"/>
      <c r="TC145" s="93"/>
      <c r="TD145" s="93"/>
      <c r="TE145" s="93"/>
      <c r="TF145" s="93"/>
      <c r="TG145" s="93"/>
      <c r="TH145" s="93"/>
      <c r="TI145" s="93"/>
      <c r="TJ145" s="93"/>
      <c r="TK145" s="93"/>
      <c r="TL145" s="93"/>
      <c r="TM145" s="93"/>
      <c r="TN145" s="93"/>
      <c r="TO145" s="93"/>
      <c r="TP145" s="93"/>
      <c r="TQ145" s="93"/>
      <c r="TR145" s="93"/>
      <c r="TS145" s="93"/>
      <c r="TT145" s="93"/>
      <c r="TU145" s="93"/>
      <c r="TV145" s="93"/>
      <c r="TW145" s="93"/>
      <c r="TX145" s="93"/>
      <c r="TY145" s="93"/>
      <c r="TZ145" s="93"/>
      <c r="UA145" s="93"/>
      <c r="UB145" s="93"/>
      <c r="UC145" s="93"/>
      <c r="UD145" s="93"/>
      <c r="UE145" s="93"/>
      <c r="UF145" s="93"/>
      <c r="UG145" s="93"/>
      <c r="UH145" s="93"/>
      <c r="UI145" s="93"/>
      <c r="UJ145" s="93"/>
      <c r="UK145" s="93"/>
      <c r="UL145" s="93"/>
      <c r="UM145" s="93"/>
      <c r="UN145" s="93"/>
      <c r="UO145" s="93"/>
      <c r="UP145" s="93"/>
      <c r="UQ145" s="93"/>
      <c r="UR145" s="93"/>
      <c r="US145" s="93"/>
      <c r="UT145" s="93"/>
      <c r="UU145" s="93"/>
      <c r="UV145" s="93"/>
      <c r="UW145" s="93"/>
      <c r="UX145" s="93"/>
      <c r="UY145" s="93"/>
      <c r="UZ145" s="93"/>
      <c r="VA145" s="93"/>
      <c r="VB145" s="93"/>
      <c r="VC145" s="93"/>
      <c r="VD145" s="93"/>
      <c r="VE145" s="93"/>
      <c r="VF145" s="93"/>
      <c r="VG145" s="93"/>
      <c r="VH145" s="93"/>
      <c r="VI145" s="93"/>
      <c r="VJ145" s="93"/>
      <c r="VK145" s="93"/>
      <c r="VL145" s="93"/>
      <c r="VM145" s="93"/>
      <c r="VN145" s="93"/>
      <c r="VO145" s="93"/>
      <c r="VP145" s="93"/>
      <c r="VQ145" s="93"/>
      <c r="VR145" s="93"/>
      <c r="VS145" s="93"/>
      <c r="VT145" s="93"/>
      <c r="VU145" s="93"/>
      <c r="VV145" s="93"/>
      <c r="VW145" s="93"/>
      <c r="VX145" s="93"/>
      <c r="VY145" s="93"/>
      <c r="VZ145" s="93"/>
      <c r="WA145" s="93"/>
      <c r="WB145" s="93"/>
      <c r="WC145" s="93"/>
      <c r="WD145" s="93"/>
      <c r="WE145" s="93"/>
      <c r="WF145" s="93"/>
      <c r="WG145" s="93"/>
      <c r="WH145" s="93"/>
      <c r="WI145" s="93"/>
      <c r="WJ145" s="93"/>
      <c r="WK145" s="93"/>
      <c r="WL145" s="93"/>
      <c r="WM145" s="93"/>
      <c r="WN145" s="93"/>
      <c r="WO145" s="93"/>
      <c r="WP145" s="93"/>
      <c r="WQ145" s="93"/>
      <c r="WR145" s="93"/>
      <c r="WS145" s="93"/>
      <c r="WT145" s="93"/>
      <c r="WU145" s="93"/>
      <c r="WV145" s="93"/>
      <c r="WW145" s="93"/>
      <c r="WX145" s="93"/>
      <c r="WY145" s="93"/>
      <c r="WZ145" s="93"/>
      <c r="XA145" s="93"/>
      <c r="XB145" s="93"/>
      <c r="XC145" s="93"/>
      <c r="XD145" s="93"/>
      <c r="XE145" s="93"/>
      <c r="XF145" s="93"/>
      <c r="XG145" s="93"/>
      <c r="XH145" s="93"/>
      <c r="XI145" s="93"/>
      <c r="XJ145" s="93"/>
      <c r="XK145" s="93"/>
      <c r="XL145" s="93"/>
      <c r="XM145" s="93"/>
      <c r="XN145" s="93"/>
      <c r="XO145" s="93"/>
      <c r="XP145" s="93"/>
      <c r="XQ145" s="93"/>
      <c r="XR145" s="93"/>
      <c r="XS145" s="93"/>
      <c r="XT145" s="93"/>
      <c r="XU145" s="93"/>
      <c r="XV145" s="93"/>
      <c r="XW145" s="93"/>
      <c r="XX145" s="93"/>
      <c r="XY145" s="93"/>
      <c r="XZ145" s="93"/>
      <c r="YA145" s="93"/>
      <c r="YB145" s="93"/>
      <c r="YC145" s="93"/>
      <c r="YD145" s="93"/>
      <c r="YE145" s="93"/>
      <c r="YF145" s="93"/>
      <c r="YG145" s="93"/>
      <c r="YH145" s="93"/>
      <c r="YI145" s="93"/>
      <c r="YJ145" s="93"/>
      <c r="YK145" s="93"/>
      <c r="YL145" s="93"/>
      <c r="YM145" s="93"/>
      <c r="YN145" s="93"/>
      <c r="YO145" s="93"/>
      <c r="YP145" s="93"/>
      <c r="YQ145" s="93"/>
      <c r="YR145" s="93"/>
      <c r="YS145" s="93"/>
      <c r="YT145" s="93"/>
      <c r="YU145" s="93"/>
      <c r="YV145" s="93"/>
      <c r="YW145" s="93"/>
      <c r="YX145" s="93"/>
      <c r="YY145" s="93"/>
      <c r="YZ145" s="93"/>
      <c r="ZA145" s="93"/>
      <c r="ZB145" s="93"/>
      <c r="ZC145" s="93"/>
      <c r="ZD145" s="93"/>
      <c r="ZE145" s="93"/>
      <c r="ZF145" s="93"/>
      <c r="ZG145" s="93"/>
      <c r="ZH145" s="93"/>
      <c r="ZI145" s="93"/>
      <c r="ZJ145" s="93"/>
      <c r="ZK145" s="93"/>
      <c r="ZL145" s="93"/>
      <c r="ZM145" s="93"/>
      <c r="ZN145" s="93"/>
      <c r="ZO145" s="93"/>
      <c r="ZP145" s="93"/>
      <c r="ZQ145" s="93"/>
      <c r="ZR145" s="93"/>
      <c r="ZS145" s="93"/>
      <c r="ZT145" s="93"/>
      <c r="ZU145" s="93"/>
      <c r="ZV145" s="93"/>
      <c r="ZW145" s="93"/>
      <c r="ZX145" s="93"/>
      <c r="ZY145" s="93"/>
      <c r="ZZ145" s="93"/>
    </row>
    <row r="146" spans="1:702" s="89" customFormat="1" ht="15.95" hidden="1" customHeight="1" x14ac:dyDescent="0.25">
      <c r="A146" s="116">
        <v>759251</v>
      </c>
      <c r="B146" s="116" t="s">
        <v>421</v>
      </c>
      <c r="C146" s="117" t="s">
        <v>422</v>
      </c>
      <c r="D146" s="118">
        <v>7</v>
      </c>
      <c r="E146" s="118">
        <v>3</v>
      </c>
      <c r="F146" s="118" t="s">
        <v>341</v>
      </c>
      <c r="G146" s="118">
        <v>912</v>
      </c>
      <c r="H146" s="118">
        <v>11461</v>
      </c>
      <c r="I146" s="118" t="s">
        <v>423</v>
      </c>
      <c r="J146" s="118" t="s">
        <v>319</v>
      </c>
      <c r="K146" s="118" t="s">
        <v>424</v>
      </c>
      <c r="L146" s="119">
        <v>0</v>
      </c>
      <c r="M146" s="119">
        <v>67200</v>
      </c>
      <c r="N146" s="119">
        <v>0</v>
      </c>
      <c r="O146" s="119">
        <v>67200</v>
      </c>
      <c r="P146" s="119">
        <v>59095.41</v>
      </c>
      <c r="Q146" s="119">
        <v>-8104.5899999999965</v>
      </c>
      <c r="R146" s="120">
        <v>0.88</v>
      </c>
      <c r="S146" s="119">
        <v>0</v>
      </c>
      <c r="T146" s="119">
        <v>0</v>
      </c>
      <c r="U146" s="120">
        <v>0</v>
      </c>
      <c r="V146" s="119">
        <v>0</v>
      </c>
      <c r="W146" s="119">
        <v>0</v>
      </c>
      <c r="X146" s="120">
        <v>0</v>
      </c>
      <c r="Y146" s="119">
        <v>0</v>
      </c>
      <c r="Z146" s="119">
        <v>0</v>
      </c>
      <c r="AA146" s="120">
        <v>0</v>
      </c>
      <c r="AB146" s="119">
        <v>0</v>
      </c>
      <c r="AC146" s="119">
        <v>0</v>
      </c>
      <c r="AD146" s="120">
        <v>0</v>
      </c>
      <c r="AE146" s="119">
        <v>0</v>
      </c>
      <c r="AF146" s="119">
        <v>0</v>
      </c>
      <c r="AG146" s="120">
        <v>0</v>
      </c>
      <c r="AH146" s="119">
        <v>0</v>
      </c>
      <c r="AI146" s="119">
        <v>0</v>
      </c>
      <c r="AJ146" s="120">
        <v>0</v>
      </c>
      <c r="AK146" s="119">
        <v>0</v>
      </c>
      <c r="AL146" s="119">
        <v>0</v>
      </c>
      <c r="AM146" s="120">
        <v>0</v>
      </c>
      <c r="AN146" s="119">
        <v>0</v>
      </c>
      <c r="AO146" s="119">
        <v>0</v>
      </c>
      <c r="AP146" s="120">
        <v>0</v>
      </c>
      <c r="AQ146" s="119">
        <v>0</v>
      </c>
      <c r="AR146" s="119">
        <v>0</v>
      </c>
      <c r="AS146" s="120">
        <v>0</v>
      </c>
      <c r="AT146" s="119">
        <v>0</v>
      </c>
      <c r="AU146" s="119">
        <v>0</v>
      </c>
      <c r="AV146" s="120">
        <v>0</v>
      </c>
      <c r="AW146" s="119">
        <v>0</v>
      </c>
      <c r="AX146" s="119">
        <v>0</v>
      </c>
      <c r="AY146" s="120">
        <v>0</v>
      </c>
      <c r="AZ146" s="119">
        <v>0</v>
      </c>
      <c r="BA146" s="119">
        <v>0</v>
      </c>
      <c r="BB146" s="120">
        <v>0</v>
      </c>
      <c r="BC146" s="119">
        <v>0</v>
      </c>
      <c r="BD146" s="119">
        <v>0</v>
      </c>
      <c r="BE146" s="120">
        <v>0</v>
      </c>
      <c r="BF146" s="119">
        <v>0</v>
      </c>
      <c r="BG146" s="119">
        <v>0</v>
      </c>
      <c r="BH146" s="120">
        <v>0</v>
      </c>
      <c r="BI146" s="119">
        <v>0</v>
      </c>
      <c r="BJ146" s="119">
        <v>0</v>
      </c>
      <c r="BK146" s="120">
        <v>0</v>
      </c>
      <c r="BL146" s="119">
        <v>0</v>
      </c>
      <c r="BM146" s="119">
        <v>0</v>
      </c>
      <c r="BN146" s="120">
        <v>0</v>
      </c>
      <c r="BO146" s="119">
        <v>0</v>
      </c>
      <c r="BP146" s="119">
        <v>0</v>
      </c>
      <c r="BQ146" s="120">
        <v>0</v>
      </c>
      <c r="BR146" s="119">
        <v>0</v>
      </c>
      <c r="BS146" s="119">
        <v>0</v>
      </c>
      <c r="BT146" s="120">
        <v>0</v>
      </c>
      <c r="BU146" s="119">
        <v>0</v>
      </c>
      <c r="BV146" s="119">
        <v>0</v>
      </c>
      <c r="BW146" s="120">
        <v>0</v>
      </c>
      <c r="BX146" s="119">
        <v>67200</v>
      </c>
      <c r="BY146" s="119">
        <v>59095.41</v>
      </c>
      <c r="BZ146" s="120">
        <v>0.88</v>
      </c>
      <c r="CA146" s="119">
        <v>0</v>
      </c>
      <c r="CB146" s="119">
        <v>0</v>
      </c>
      <c r="CC146" s="120">
        <v>0</v>
      </c>
      <c r="CD146" s="119">
        <v>0</v>
      </c>
      <c r="CE146" s="119">
        <v>0</v>
      </c>
      <c r="CF146" s="120">
        <v>0</v>
      </c>
      <c r="CG146" s="119">
        <v>0</v>
      </c>
      <c r="CH146" s="119">
        <v>0</v>
      </c>
      <c r="CI146" s="120">
        <v>0</v>
      </c>
      <c r="CJ146" s="119">
        <v>0</v>
      </c>
      <c r="CK146" s="119">
        <v>0</v>
      </c>
      <c r="CL146" s="120">
        <v>0</v>
      </c>
      <c r="CM146" s="119">
        <v>0</v>
      </c>
      <c r="CN146" s="119">
        <v>0</v>
      </c>
      <c r="CO146" s="120">
        <v>0</v>
      </c>
      <c r="CP146" s="100"/>
      <c r="CQ146" s="100"/>
      <c r="CR146" s="100"/>
      <c r="CS146" s="100"/>
      <c r="CT146" s="100"/>
      <c r="CU146" s="100"/>
      <c r="CV146" s="100"/>
      <c r="CW146" s="100"/>
      <c r="CX146" s="100"/>
      <c r="CY146" s="100"/>
      <c r="CZ146" s="100"/>
      <c r="DA146" s="100"/>
      <c r="DB146" s="100"/>
      <c r="DC146" s="100"/>
      <c r="DD146" s="100"/>
      <c r="DE146" s="100"/>
      <c r="DF146" s="100"/>
      <c r="DG146" s="100"/>
      <c r="DH146" s="100"/>
      <c r="DI146" s="100"/>
      <c r="DJ146" s="100"/>
      <c r="DK146" s="100"/>
      <c r="DL146" s="100"/>
      <c r="DM146" s="100"/>
      <c r="DN146" s="100"/>
      <c r="DO146" s="100"/>
      <c r="DP146" s="100"/>
      <c r="DQ146" s="100"/>
      <c r="DR146" s="100"/>
      <c r="DS146" s="100"/>
      <c r="DT146" s="100"/>
      <c r="DU146" s="100"/>
      <c r="DV146" s="100"/>
      <c r="DW146" s="100"/>
      <c r="DX146" s="100"/>
      <c r="DY146" s="100"/>
      <c r="DZ146" s="100"/>
      <c r="EA146" s="100"/>
      <c r="EB146" s="100"/>
      <c r="EC146" s="100"/>
      <c r="ED146" s="100"/>
      <c r="EE146" s="100"/>
      <c r="EF146" s="100"/>
      <c r="EG146" s="100"/>
      <c r="EH146" s="100"/>
      <c r="EI146" s="100"/>
      <c r="EJ146" s="100"/>
      <c r="EK146" s="100"/>
      <c r="EL146" s="100"/>
      <c r="EM146" s="100"/>
      <c r="EN146" s="100"/>
      <c r="EO146" s="100"/>
      <c r="EP146" s="100"/>
      <c r="EQ146" s="100"/>
      <c r="ER146" s="100"/>
      <c r="ES146" s="100"/>
      <c r="ET146" s="100"/>
      <c r="EU146" s="100"/>
      <c r="EV146" s="100"/>
      <c r="EW146" s="100"/>
      <c r="EX146" s="100"/>
      <c r="EY146" s="100"/>
      <c r="EZ146" s="100"/>
      <c r="FA146" s="100"/>
      <c r="FB146" s="100"/>
      <c r="FC146" s="100"/>
      <c r="FD146" s="100"/>
      <c r="FE146" s="100"/>
      <c r="FF146" s="100"/>
      <c r="FG146" s="100"/>
      <c r="FH146" s="100"/>
      <c r="FI146" s="100"/>
      <c r="FJ146" s="100"/>
      <c r="FK146" s="100"/>
      <c r="FL146" s="100"/>
      <c r="FM146" s="100"/>
      <c r="FN146" s="100"/>
      <c r="FO146" s="100"/>
      <c r="FP146" s="100"/>
      <c r="FQ146" s="100"/>
      <c r="FR146" s="100"/>
      <c r="FS146" s="100"/>
      <c r="FT146" s="100"/>
      <c r="FU146" s="100"/>
      <c r="FV146" s="100"/>
      <c r="FW146" s="100"/>
      <c r="FX146" s="100"/>
      <c r="FY146" s="100"/>
      <c r="FZ146" s="100"/>
      <c r="GA146" s="100"/>
      <c r="GB146" s="100"/>
      <c r="GC146" s="100"/>
      <c r="GD146" s="100"/>
      <c r="GE146" s="100"/>
      <c r="GF146" s="100"/>
      <c r="GG146" s="100"/>
      <c r="GH146" s="100"/>
      <c r="GI146" s="100"/>
      <c r="GJ146" s="100"/>
      <c r="GK146" s="100"/>
      <c r="GL146" s="100"/>
      <c r="GM146" s="100"/>
      <c r="GN146" s="100"/>
      <c r="GO146" s="100"/>
      <c r="GP146" s="100"/>
      <c r="GQ146" s="100"/>
      <c r="GR146" s="100"/>
      <c r="GS146" s="100"/>
      <c r="GT146" s="100"/>
      <c r="GU146" s="100"/>
      <c r="GV146" s="100"/>
      <c r="GW146" s="100"/>
      <c r="GX146" s="100"/>
      <c r="GY146" s="100"/>
      <c r="GZ146" s="100"/>
      <c r="HA146" s="100"/>
      <c r="HB146" s="100"/>
      <c r="HC146" s="100"/>
      <c r="HD146" s="100"/>
      <c r="HE146" s="100"/>
      <c r="HF146" s="100"/>
      <c r="HG146" s="100"/>
      <c r="HH146" s="100"/>
      <c r="HI146" s="100"/>
      <c r="HJ146" s="100"/>
      <c r="HK146" s="100"/>
      <c r="HL146" s="100"/>
      <c r="HM146" s="100"/>
      <c r="HN146" s="100"/>
      <c r="HO146" s="100"/>
      <c r="HP146" s="100"/>
      <c r="HQ146" s="100"/>
      <c r="HR146" s="100"/>
      <c r="HS146" s="100"/>
      <c r="HT146" s="100"/>
      <c r="HU146" s="100"/>
      <c r="HV146" s="100"/>
      <c r="HW146" s="100"/>
      <c r="HX146" s="100"/>
      <c r="HY146" s="100"/>
      <c r="HZ146" s="100"/>
      <c r="IA146" s="100"/>
      <c r="IB146" s="100"/>
      <c r="IC146" s="100"/>
      <c r="ID146" s="100"/>
      <c r="IE146" s="100"/>
      <c r="IF146" s="100"/>
      <c r="IG146" s="100"/>
      <c r="IH146" s="100"/>
      <c r="II146" s="100"/>
      <c r="IJ146" s="100"/>
      <c r="IK146" s="100"/>
      <c r="IL146" s="100"/>
      <c r="IM146" s="100"/>
      <c r="IN146" s="100"/>
      <c r="IO146" s="100"/>
      <c r="IP146" s="100"/>
      <c r="IQ146" s="100"/>
      <c r="IR146" s="100"/>
      <c r="IS146" s="100"/>
      <c r="IT146" s="100"/>
      <c r="IU146" s="100"/>
      <c r="IV146" s="100"/>
      <c r="IW146" s="100"/>
      <c r="IX146" s="100"/>
      <c r="IY146" s="100"/>
      <c r="IZ146" s="100"/>
      <c r="JA146" s="100"/>
      <c r="JB146" s="100"/>
      <c r="JC146" s="100"/>
      <c r="JD146" s="100"/>
      <c r="JE146" s="100"/>
      <c r="JF146" s="100"/>
      <c r="JG146" s="100"/>
      <c r="JH146" s="100"/>
      <c r="JI146" s="100"/>
      <c r="JJ146" s="100"/>
      <c r="JK146" s="100"/>
      <c r="JL146" s="100"/>
      <c r="JM146" s="100"/>
      <c r="JN146" s="100"/>
      <c r="JO146" s="100"/>
      <c r="JP146" s="100"/>
      <c r="JQ146" s="100"/>
      <c r="JR146" s="100"/>
      <c r="JS146" s="100"/>
      <c r="JT146" s="100"/>
      <c r="JU146" s="100"/>
      <c r="JV146" s="100"/>
      <c r="JW146" s="100"/>
      <c r="JX146" s="100"/>
      <c r="JY146" s="100"/>
      <c r="JZ146" s="100"/>
      <c r="KA146" s="100"/>
      <c r="KB146" s="100"/>
      <c r="KC146" s="100"/>
      <c r="KD146" s="100"/>
      <c r="KE146" s="100"/>
      <c r="KF146" s="100"/>
      <c r="KG146" s="100"/>
      <c r="KH146" s="100"/>
      <c r="KI146" s="100"/>
      <c r="KJ146" s="100"/>
      <c r="KK146" s="100"/>
      <c r="KL146" s="100"/>
      <c r="KM146" s="100"/>
      <c r="KN146" s="100"/>
      <c r="KO146" s="100"/>
      <c r="KP146" s="100"/>
      <c r="KQ146" s="100"/>
      <c r="KR146" s="100"/>
      <c r="KS146" s="100"/>
      <c r="KT146" s="100"/>
      <c r="KU146" s="100"/>
      <c r="KV146" s="100"/>
      <c r="KW146" s="100"/>
      <c r="KX146" s="100"/>
      <c r="KY146" s="100"/>
      <c r="KZ146" s="100"/>
      <c r="LA146" s="100"/>
      <c r="LB146" s="100"/>
      <c r="LC146" s="100"/>
      <c r="LD146" s="100"/>
      <c r="LE146" s="100"/>
      <c r="LF146" s="100"/>
      <c r="LG146" s="100"/>
      <c r="LH146" s="100"/>
      <c r="LI146" s="100"/>
      <c r="LJ146" s="100"/>
      <c r="LK146" s="100"/>
      <c r="LL146" s="100"/>
      <c r="LM146" s="100"/>
      <c r="LN146" s="100"/>
      <c r="LO146" s="100"/>
      <c r="LP146" s="100"/>
      <c r="LQ146" s="100"/>
      <c r="LR146" s="100"/>
      <c r="LS146" s="100"/>
      <c r="LT146" s="100"/>
      <c r="LU146" s="100"/>
      <c r="LV146" s="100"/>
      <c r="LW146" s="100"/>
      <c r="LX146" s="100"/>
      <c r="LY146" s="100"/>
      <c r="LZ146" s="100"/>
      <c r="MA146" s="100"/>
      <c r="MB146" s="100"/>
      <c r="MC146" s="100"/>
      <c r="MD146" s="100"/>
      <c r="ME146" s="100"/>
      <c r="MF146" s="100"/>
      <c r="MG146" s="100"/>
      <c r="MH146" s="100"/>
      <c r="MI146" s="100"/>
      <c r="MJ146" s="100"/>
      <c r="MK146" s="100"/>
      <c r="ML146" s="100"/>
      <c r="MM146" s="100"/>
      <c r="MN146" s="100"/>
      <c r="MO146" s="100"/>
      <c r="MP146" s="100"/>
      <c r="MQ146" s="100"/>
      <c r="MR146" s="100"/>
      <c r="MS146" s="100"/>
      <c r="MT146" s="100"/>
      <c r="MU146" s="100"/>
      <c r="MV146" s="100"/>
      <c r="MW146" s="100"/>
      <c r="MX146" s="100"/>
      <c r="MY146" s="100"/>
      <c r="MZ146" s="100"/>
      <c r="NA146" s="100"/>
      <c r="NB146" s="100"/>
      <c r="NC146" s="100"/>
      <c r="ND146" s="100"/>
      <c r="NE146" s="100"/>
      <c r="NF146" s="100"/>
      <c r="NG146" s="100"/>
      <c r="NH146" s="100"/>
      <c r="NI146" s="100"/>
      <c r="NJ146" s="100"/>
      <c r="NK146" s="100"/>
      <c r="NL146" s="100"/>
      <c r="NM146" s="100"/>
      <c r="NN146" s="100"/>
      <c r="NO146" s="100"/>
      <c r="NP146" s="100"/>
      <c r="NQ146" s="100"/>
      <c r="NR146" s="100"/>
      <c r="NS146" s="100"/>
      <c r="NT146" s="100"/>
      <c r="NU146" s="100"/>
      <c r="NV146" s="100"/>
      <c r="NW146" s="100"/>
      <c r="NX146" s="100"/>
      <c r="NY146" s="100"/>
      <c r="NZ146" s="100"/>
      <c r="OA146" s="100"/>
      <c r="OB146" s="100"/>
      <c r="OC146" s="100"/>
      <c r="OD146" s="100"/>
      <c r="OE146" s="100"/>
      <c r="OF146" s="100"/>
      <c r="OG146" s="100"/>
      <c r="OH146" s="100"/>
      <c r="OI146" s="100"/>
      <c r="OJ146" s="100"/>
      <c r="OK146" s="100"/>
      <c r="OL146" s="100"/>
      <c r="OM146" s="100"/>
      <c r="ON146" s="100"/>
      <c r="OO146" s="100"/>
      <c r="OP146" s="100"/>
      <c r="OQ146" s="100"/>
      <c r="OR146" s="100"/>
      <c r="OS146" s="100"/>
      <c r="OT146" s="100"/>
      <c r="OU146" s="100"/>
      <c r="OV146" s="100"/>
      <c r="OW146" s="100"/>
      <c r="OX146" s="100"/>
      <c r="OY146" s="100"/>
      <c r="OZ146" s="100"/>
      <c r="PA146" s="100"/>
      <c r="PB146" s="100"/>
      <c r="PC146" s="100"/>
      <c r="PD146" s="100"/>
      <c r="PE146" s="100"/>
      <c r="PF146" s="100"/>
      <c r="PG146" s="100"/>
      <c r="PH146" s="100"/>
      <c r="PI146" s="100"/>
      <c r="PJ146" s="100"/>
      <c r="PK146" s="100"/>
      <c r="PL146" s="100"/>
      <c r="PM146" s="100"/>
      <c r="PN146" s="100"/>
      <c r="PO146" s="100"/>
      <c r="PP146" s="100"/>
      <c r="PQ146" s="100"/>
      <c r="PR146" s="100"/>
      <c r="PS146" s="100"/>
      <c r="PT146" s="100"/>
      <c r="PU146" s="100"/>
      <c r="PV146" s="100"/>
      <c r="PW146" s="100"/>
      <c r="PX146" s="100"/>
      <c r="PY146" s="100"/>
      <c r="PZ146" s="100"/>
      <c r="QA146" s="100"/>
      <c r="QB146" s="100"/>
      <c r="QC146" s="100"/>
      <c r="QD146" s="100"/>
      <c r="QE146" s="100"/>
      <c r="QF146" s="100"/>
      <c r="QG146" s="100"/>
      <c r="QH146" s="100"/>
      <c r="QI146" s="100"/>
      <c r="QJ146" s="100"/>
      <c r="QK146" s="100"/>
      <c r="QL146" s="100"/>
      <c r="QM146" s="100"/>
      <c r="QN146" s="100"/>
      <c r="QO146" s="100"/>
      <c r="QP146" s="100"/>
      <c r="QQ146" s="100"/>
      <c r="QR146" s="100"/>
      <c r="QS146" s="100"/>
      <c r="QT146" s="100"/>
      <c r="QU146" s="100"/>
      <c r="QV146" s="100"/>
      <c r="QW146" s="100"/>
      <c r="QX146" s="100"/>
      <c r="QY146" s="100"/>
      <c r="QZ146" s="100"/>
      <c r="RA146" s="100"/>
      <c r="RB146" s="100"/>
      <c r="RC146" s="100"/>
      <c r="RD146" s="100"/>
      <c r="RE146" s="100"/>
      <c r="RF146" s="100"/>
      <c r="RG146" s="100"/>
      <c r="RH146" s="100"/>
      <c r="RI146" s="100"/>
      <c r="RJ146" s="100"/>
      <c r="RK146" s="100"/>
      <c r="RL146" s="100"/>
      <c r="RM146" s="100"/>
      <c r="RN146" s="100"/>
      <c r="RO146" s="100"/>
      <c r="RP146" s="100"/>
      <c r="RQ146" s="100"/>
      <c r="RR146" s="100"/>
      <c r="RS146" s="100"/>
      <c r="RT146" s="100"/>
      <c r="RU146" s="100"/>
      <c r="RV146" s="100"/>
      <c r="RW146" s="100"/>
      <c r="RX146" s="100"/>
      <c r="RY146" s="100"/>
      <c r="RZ146" s="100"/>
      <c r="SA146" s="100"/>
      <c r="SB146" s="100"/>
      <c r="SC146" s="100"/>
      <c r="SD146" s="100"/>
      <c r="SE146" s="100"/>
      <c r="SF146" s="100"/>
      <c r="SG146" s="100"/>
      <c r="SH146" s="100"/>
      <c r="SI146" s="100"/>
      <c r="SJ146" s="100"/>
      <c r="SK146" s="100"/>
      <c r="SL146" s="100"/>
      <c r="SM146" s="100"/>
      <c r="SN146" s="100"/>
      <c r="SO146" s="100"/>
      <c r="SP146" s="100"/>
      <c r="SQ146" s="100"/>
      <c r="SR146" s="100"/>
      <c r="SS146" s="100"/>
      <c r="ST146" s="100"/>
      <c r="SU146" s="100"/>
      <c r="SV146" s="100"/>
      <c r="SW146" s="100"/>
      <c r="SX146" s="100"/>
      <c r="SY146" s="100"/>
      <c r="SZ146" s="100"/>
      <c r="TA146" s="100"/>
      <c r="TB146" s="100"/>
      <c r="TC146" s="100"/>
      <c r="TD146" s="100"/>
      <c r="TE146" s="100"/>
      <c r="TF146" s="100"/>
      <c r="TG146" s="100"/>
      <c r="TH146" s="100"/>
      <c r="TI146" s="100"/>
      <c r="TJ146" s="100"/>
      <c r="TK146" s="100"/>
      <c r="TL146" s="100"/>
      <c r="TM146" s="100"/>
      <c r="TN146" s="100"/>
      <c r="TO146" s="100"/>
      <c r="TP146" s="100"/>
      <c r="TQ146" s="100"/>
      <c r="TR146" s="100"/>
      <c r="TS146" s="100"/>
      <c r="TT146" s="100"/>
      <c r="TU146" s="100"/>
      <c r="TV146" s="100"/>
      <c r="TW146" s="100"/>
      <c r="TX146" s="100"/>
      <c r="TY146" s="100"/>
      <c r="TZ146" s="100"/>
      <c r="UA146" s="100"/>
      <c r="UB146" s="100"/>
      <c r="UC146" s="100"/>
      <c r="UD146" s="100"/>
      <c r="UE146" s="100"/>
      <c r="UF146" s="100"/>
      <c r="UG146" s="100"/>
      <c r="UH146" s="100"/>
      <c r="UI146" s="100"/>
      <c r="UJ146" s="100"/>
      <c r="UK146" s="100"/>
      <c r="UL146" s="100"/>
      <c r="UM146" s="100"/>
      <c r="UN146" s="100"/>
      <c r="UO146" s="100"/>
      <c r="UP146" s="100"/>
      <c r="UQ146" s="100"/>
      <c r="UR146" s="100"/>
      <c r="US146" s="100"/>
      <c r="UT146" s="100"/>
      <c r="UU146" s="100"/>
      <c r="UV146" s="100"/>
      <c r="UW146" s="100"/>
      <c r="UX146" s="100"/>
      <c r="UY146" s="100"/>
      <c r="UZ146" s="100"/>
      <c r="VA146" s="100"/>
      <c r="VB146" s="100"/>
      <c r="VC146" s="100"/>
      <c r="VD146" s="100"/>
      <c r="VE146" s="100"/>
      <c r="VF146" s="100"/>
      <c r="VG146" s="100"/>
      <c r="VH146" s="100"/>
      <c r="VI146" s="100"/>
      <c r="VJ146" s="100"/>
      <c r="VK146" s="100"/>
      <c r="VL146" s="100"/>
      <c r="VM146" s="100"/>
      <c r="VN146" s="100"/>
      <c r="VO146" s="100"/>
      <c r="VP146" s="100"/>
      <c r="VQ146" s="100"/>
      <c r="VR146" s="100"/>
      <c r="VS146" s="100"/>
      <c r="VT146" s="100"/>
      <c r="VU146" s="100"/>
      <c r="VV146" s="100"/>
      <c r="VW146" s="100"/>
      <c r="VX146" s="100"/>
      <c r="VY146" s="100"/>
      <c r="VZ146" s="100"/>
      <c r="WA146" s="100"/>
      <c r="WB146" s="100"/>
      <c r="WC146" s="100"/>
      <c r="WD146" s="100"/>
      <c r="WE146" s="100"/>
      <c r="WF146" s="100"/>
      <c r="WG146" s="100"/>
      <c r="WH146" s="100"/>
      <c r="WI146" s="100"/>
      <c r="WJ146" s="100"/>
      <c r="WK146" s="100"/>
      <c r="WL146" s="100"/>
      <c r="WM146" s="100"/>
      <c r="WN146" s="100"/>
      <c r="WO146" s="100"/>
      <c r="WP146" s="100"/>
      <c r="WQ146" s="100"/>
      <c r="WR146" s="100"/>
      <c r="WS146" s="100"/>
      <c r="WT146" s="100"/>
      <c r="WU146" s="100"/>
      <c r="WV146" s="100"/>
      <c r="WW146" s="100"/>
      <c r="WX146" s="100"/>
      <c r="WY146" s="100"/>
      <c r="WZ146" s="100"/>
      <c r="XA146" s="100"/>
      <c r="XB146" s="100"/>
      <c r="XC146" s="100"/>
      <c r="XD146" s="100"/>
      <c r="XE146" s="100"/>
      <c r="XF146" s="100"/>
      <c r="XG146" s="100"/>
      <c r="XH146" s="100"/>
      <c r="XI146" s="100"/>
      <c r="XJ146" s="100"/>
      <c r="XK146" s="100"/>
      <c r="XL146" s="100"/>
      <c r="XM146" s="100"/>
      <c r="XN146" s="100"/>
      <c r="XO146" s="100"/>
      <c r="XP146" s="100"/>
      <c r="XQ146" s="100"/>
      <c r="XR146" s="100"/>
      <c r="XS146" s="100"/>
      <c r="XT146" s="100"/>
      <c r="XU146" s="100"/>
      <c r="XV146" s="100"/>
      <c r="XW146" s="100"/>
      <c r="XX146" s="100"/>
      <c r="XY146" s="100"/>
      <c r="XZ146" s="100"/>
      <c r="YA146" s="100"/>
      <c r="YB146" s="100"/>
      <c r="YC146" s="100"/>
      <c r="YD146" s="100"/>
      <c r="YE146" s="100"/>
      <c r="YF146" s="100"/>
      <c r="YG146" s="100"/>
      <c r="YH146" s="100"/>
      <c r="YI146" s="100"/>
      <c r="YJ146" s="100"/>
      <c r="YK146" s="100"/>
      <c r="YL146" s="100"/>
      <c r="YM146" s="100"/>
      <c r="YN146" s="100"/>
      <c r="YO146" s="100"/>
      <c r="YP146" s="100"/>
      <c r="YQ146" s="100"/>
      <c r="YR146" s="100"/>
      <c r="YS146" s="100"/>
      <c r="YT146" s="100"/>
      <c r="YU146" s="100"/>
      <c r="YV146" s="100"/>
      <c r="YW146" s="100"/>
      <c r="YX146" s="100"/>
      <c r="YY146" s="100"/>
      <c r="YZ146" s="100"/>
      <c r="ZA146" s="100"/>
      <c r="ZB146" s="100"/>
      <c r="ZC146" s="100"/>
      <c r="ZD146" s="100"/>
      <c r="ZE146" s="100"/>
      <c r="ZF146" s="100"/>
      <c r="ZG146" s="100"/>
      <c r="ZH146" s="100"/>
      <c r="ZI146" s="100"/>
      <c r="ZJ146" s="100"/>
      <c r="ZK146" s="100"/>
      <c r="ZL146" s="100"/>
      <c r="ZM146" s="100"/>
      <c r="ZN146" s="100"/>
      <c r="ZO146" s="100"/>
      <c r="ZP146" s="100"/>
      <c r="ZQ146" s="100"/>
      <c r="ZR146" s="100"/>
      <c r="ZS146" s="100"/>
      <c r="ZT146" s="100"/>
      <c r="ZU146" s="100"/>
      <c r="ZV146" s="100"/>
      <c r="ZW146" s="100"/>
      <c r="ZX146" s="100"/>
      <c r="ZY146" s="100"/>
      <c r="ZZ146" s="100"/>
    </row>
    <row r="147" spans="1:702" ht="15.95" customHeight="1" x14ac:dyDescent="0.25">
      <c r="A147" s="92">
        <v>759252</v>
      </c>
      <c r="B147" s="92" t="s">
        <v>421</v>
      </c>
      <c r="C147" s="121" t="s">
        <v>422</v>
      </c>
      <c r="D147" s="92">
        <v>7</v>
      </c>
      <c r="E147" s="92">
        <v>3</v>
      </c>
      <c r="F147" s="92" t="s">
        <v>341</v>
      </c>
      <c r="G147" s="92">
        <v>912</v>
      </c>
      <c r="H147" s="92">
        <v>11461</v>
      </c>
      <c r="I147" s="92" t="s">
        <v>423</v>
      </c>
      <c r="J147" s="92">
        <v>3</v>
      </c>
      <c r="K147" s="92" t="s">
        <v>12</v>
      </c>
      <c r="L147" s="93">
        <v>0</v>
      </c>
      <c r="M147" s="93">
        <v>67200</v>
      </c>
      <c r="N147" s="93">
        <v>0</v>
      </c>
      <c r="O147" s="93">
        <v>67200</v>
      </c>
      <c r="P147" s="93">
        <v>59095.41</v>
      </c>
      <c r="Q147" s="93">
        <v>-8104.5899999999965</v>
      </c>
      <c r="R147" s="94">
        <v>0.88</v>
      </c>
      <c r="S147" s="93">
        <v>0</v>
      </c>
      <c r="T147" s="93">
        <v>0</v>
      </c>
      <c r="U147" s="94">
        <v>0</v>
      </c>
      <c r="V147" s="93">
        <v>0</v>
      </c>
      <c r="W147" s="93">
        <v>0</v>
      </c>
      <c r="X147" s="94">
        <v>0</v>
      </c>
      <c r="Y147" s="93">
        <v>0</v>
      </c>
      <c r="Z147" s="93">
        <v>0</v>
      </c>
      <c r="AA147" s="94">
        <v>0</v>
      </c>
      <c r="AB147" s="93">
        <v>0</v>
      </c>
      <c r="AC147" s="93">
        <v>0</v>
      </c>
      <c r="AD147" s="94">
        <v>0</v>
      </c>
      <c r="AE147" s="93">
        <v>0</v>
      </c>
      <c r="AF147" s="93">
        <v>0</v>
      </c>
      <c r="AG147" s="94">
        <v>0</v>
      </c>
      <c r="AH147" s="93">
        <v>0</v>
      </c>
      <c r="AI147" s="93">
        <v>0</v>
      </c>
      <c r="AJ147" s="94">
        <v>0</v>
      </c>
      <c r="AK147" s="93">
        <v>0</v>
      </c>
      <c r="AL147" s="93">
        <v>0</v>
      </c>
      <c r="AM147" s="94">
        <v>0</v>
      </c>
      <c r="AN147" s="93">
        <v>0</v>
      </c>
      <c r="AO147" s="93">
        <v>0</v>
      </c>
      <c r="AP147" s="94">
        <v>0</v>
      </c>
      <c r="AQ147" s="93">
        <v>0</v>
      </c>
      <c r="AR147" s="93">
        <v>0</v>
      </c>
      <c r="AS147" s="94">
        <v>0</v>
      </c>
      <c r="AT147" s="93">
        <v>0</v>
      </c>
      <c r="AU147" s="93">
        <v>0</v>
      </c>
      <c r="AV147" s="94">
        <v>0</v>
      </c>
      <c r="AW147" s="93">
        <v>0</v>
      </c>
      <c r="AX147" s="93">
        <v>0</v>
      </c>
      <c r="AY147" s="94">
        <v>0</v>
      </c>
      <c r="AZ147" s="93">
        <v>0</v>
      </c>
      <c r="BA147" s="93">
        <v>0</v>
      </c>
      <c r="BB147" s="94">
        <v>0</v>
      </c>
      <c r="BC147" s="93">
        <v>0</v>
      </c>
      <c r="BD147" s="93">
        <v>0</v>
      </c>
      <c r="BE147" s="94">
        <v>0</v>
      </c>
      <c r="BF147" s="93">
        <v>0</v>
      </c>
      <c r="BG147" s="93">
        <v>0</v>
      </c>
      <c r="BH147" s="94">
        <v>0</v>
      </c>
      <c r="BI147" s="93">
        <v>0</v>
      </c>
      <c r="BJ147" s="93">
        <v>0</v>
      </c>
      <c r="BK147" s="94">
        <v>0</v>
      </c>
      <c r="BL147" s="93">
        <v>0</v>
      </c>
      <c r="BM147" s="93">
        <v>0</v>
      </c>
      <c r="BN147" s="94">
        <v>0</v>
      </c>
      <c r="BO147" s="93">
        <v>0</v>
      </c>
      <c r="BP147" s="93">
        <v>0</v>
      </c>
      <c r="BQ147" s="94">
        <v>0</v>
      </c>
      <c r="BR147" s="93">
        <v>0</v>
      </c>
      <c r="BS147" s="93">
        <v>0</v>
      </c>
      <c r="BT147" s="94">
        <v>0</v>
      </c>
      <c r="BU147" s="93">
        <v>0</v>
      </c>
      <c r="BV147" s="93">
        <v>0</v>
      </c>
      <c r="BW147" s="94">
        <v>0</v>
      </c>
      <c r="BX147" s="93">
        <v>67200</v>
      </c>
      <c r="BY147" s="93">
        <v>59095.41</v>
      </c>
      <c r="BZ147" s="94">
        <v>0.88</v>
      </c>
      <c r="CA147" s="93">
        <v>0</v>
      </c>
      <c r="CB147" s="93">
        <v>0</v>
      </c>
      <c r="CC147" s="94">
        <v>0</v>
      </c>
      <c r="CD147" s="93">
        <v>0</v>
      </c>
      <c r="CE147" s="93">
        <v>0</v>
      </c>
      <c r="CF147" s="94">
        <v>0</v>
      </c>
      <c r="CG147" s="93">
        <v>0</v>
      </c>
      <c r="CH147" s="93">
        <v>0</v>
      </c>
      <c r="CI147" s="94">
        <v>0</v>
      </c>
      <c r="CJ147" s="93">
        <v>0</v>
      </c>
      <c r="CK147" s="93">
        <v>0</v>
      </c>
      <c r="CL147" s="94">
        <v>0</v>
      </c>
      <c r="CM147" s="93">
        <v>0</v>
      </c>
      <c r="CN147" s="93">
        <v>0</v>
      </c>
      <c r="CO147" s="94">
        <v>0</v>
      </c>
      <c r="CP147" s="93"/>
      <c r="CQ147" s="93"/>
      <c r="CR147" s="93"/>
      <c r="CS147" s="93"/>
      <c r="CT147" s="93"/>
      <c r="CU147" s="93"/>
      <c r="CV147" s="93"/>
      <c r="CW147" s="93"/>
      <c r="CX147" s="93"/>
      <c r="CY147" s="93"/>
      <c r="CZ147" s="93"/>
      <c r="DA147" s="93"/>
      <c r="DB147" s="93"/>
      <c r="DC147" s="93"/>
      <c r="DD147" s="93"/>
      <c r="DE147" s="93"/>
      <c r="DF147" s="93"/>
      <c r="DG147" s="93"/>
      <c r="DH147" s="93"/>
      <c r="DI147" s="93"/>
      <c r="DJ147" s="93"/>
      <c r="DK147" s="93"/>
      <c r="DL147" s="93"/>
      <c r="DM147" s="93"/>
      <c r="DN147" s="93"/>
      <c r="DO147" s="93"/>
      <c r="DP147" s="93"/>
      <c r="DQ147" s="93"/>
      <c r="DR147" s="93"/>
      <c r="DS147" s="93"/>
      <c r="DT147" s="93"/>
      <c r="DU147" s="93"/>
      <c r="DV147" s="93"/>
      <c r="DW147" s="93"/>
      <c r="DX147" s="93"/>
      <c r="DY147" s="93"/>
      <c r="DZ147" s="93"/>
      <c r="EA147" s="93"/>
      <c r="EB147" s="93"/>
      <c r="EC147" s="93"/>
      <c r="ED147" s="93"/>
      <c r="EE147" s="93"/>
      <c r="EF147" s="93"/>
      <c r="EG147" s="93"/>
      <c r="EH147" s="93"/>
      <c r="EI147" s="93"/>
      <c r="EJ147" s="93"/>
      <c r="EK147" s="93"/>
      <c r="EL147" s="93"/>
      <c r="EM147" s="93"/>
      <c r="EN147" s="93"/>
      <c r="EO147" s="93"/>
      <c r="EP147" s="93"/>
      <c r="EQ147" s="93"/>
      <c r="ER147" s="93"/>
      <c r="ES147" s="93"/>
      <c r="ET147" s="93"/>
      <c r="EU147" s="93"/>
      <c r="EV147" s="93"/>
      <c r="EW147" s="93"/>
      <c r="EX147" s="93"/>
      <c r="EY147" s="93"/>
      <c r="EZ147" s="93"/>
      <c r="FA147" s="93"/>
      <c r="FB147" s="93"/>
      <c r="FC147" s="93"/>
      <c r="FD147" s="93"/>
      <c r="FE147" s="93"/>
      <c r="FF147" s="93"/>
      <c r="FG147" s="93"/>
      <c r="FH147" s="93"/>
      <c r="FI147" s="93"/>
      <c r="FJ147" s="93"/>
      <c r="FK147" s="93"/>
      <c r="FL147" s="93"/>
      <c r="FM147" s="93"/>
      <c r="FN147" s="93"/>
      <c r="FO147" s="93"/>
      <c r="FP147" s="93"/>
      <c r="FQ147" s="93"/>
      <c r="FR147" s="93"/>
      <c r="FS147" s="93"/>
      <c r="FT147" s="93"/>
      <c r="FU147" s="93"/>
      <c r="FV147" s="93"/>
      <c r="FW147" s="93"/>
      <c r="FX147" s="93"/>
      <c r="FY147" s="93"/>
      <c r="FZ147" s="93"/>
      <c r="GA147" s="93"/>
      <c r="GB147" s="93"/>
      <c r="GC147" s="93"/>
      <c r="GD147" s="93"/>
      <c r="GE147" s="93"/>
      <c r="GF147" s="93"/>
      <c r="GG147" s="93"/>
      <c r="GH147" s="93"/>
      <c r="GI147" s="93"/>
      <c r="GJ147" s="93"/>
      <c r="GK147" s="93"/>
      <c r="GL147" s="93"/>
      <c r="GM147" s="93"/>
      <c r="GN147" s="93"/>
      <c r="GO147" s="93"/>
      <c r="GP147" s="93"/>
      <c r="GQ147" s="93"/>
      <c r="GR147" s="93"/>
      <c r="GS147" s="93"/>
      <c r="GT147" s="93"/>
      <c r="GU147" s="93"/>
      <c r="GV147" s="93"/>
      <c r="GW147" s="93"/>
      <c r="GX147" s="93"/>
      <c r="GY147" s="93"/>
      <c r="GZ147" s="93"/>
      <c r="HA147" s="93"/>
      <c r="HB147" s="93"/>
      <c r="HC147" s="93"/>
      <c r="HD147" s="93"/>
      <c r="HE147" s="93"/>
      <c r="HF147" s="93"/>
      <c r="HG147" s="93"/>
      <c r="HH147" s="93"/>
      <c r="HI147" s="93"/>
      <c r="HJ147" s="93"/>
      <c r="HK147" s="93"/>
      <c r="HL147" s="93"/>
      <c r="HM147" s="93"/>
      <c r="HN147" s="93"/>
      <c r="HO147" s="93"/>
      <c r="HP147" s="93"/>
      <c r="HQ147" s="93"/>
      <c r="HR147" s="93"/>
      <c r="HS147" s="93"/>
      <c r="HT147" s="93"/>
      <c r="HU147" s="93"/>
      <c r="HV147" s="93"/>
      <c r="HW147" s="93"/>
      <c r="HX147" s="93"/>
      <c r="HY147" s="93"/>
      <c r="HZ147" s="93"/>
      <c r="IA147" s="93"/>
      <c r="IB147" s="93"/>
      <c r="IC147" s="93"/>
      <c r="ID147" s="93"/>
      <c r="IE147" s="93"/>
      <c r="IF147" s="93"/>
      <c r="IG147" s="93"/>
      <c r="IH147" s="93"/>
      <c r="II147" s="93"/>
      <c r="IJ147" s="93"/>
      <c r="IK147" s="93"/>
      <c r="IL147" s="93"/>
      <c r="IM147" s="93"/>
      <c r="IN147" s="93"/>
      <c r="IO147" s="93"/>
      <c r="IP147" s="93"/>
      <c r="IQ147" s="93"/>
      <c r="IR147" s="93"/>
      <c r="IS147" s="93"/>
      <c r="IT147" s="93"/>
      <c r="IU147" s="93"/>
      <c r="IV147" s="93"/>
      <c r="IW147" s="93"/>
      <c r="IX147" s="93"/>
      <c r="IY147" s="93"/>
      <c r="IZ147" s="93"/>
      <c r="JA147" s="93"/>
      <c r="JB147" s="93"/>
      <c r="JC147" s="93"/>
      <c r="JD147" s="93"/>
      <c r="JE147" s="93"/>
      <c r="JF147" s="93"/>
      <c r="JG147" s="93"/>
      <c r="JH147" s="93"/>
      <c r="JI147" s="93"/>
      <c r="JJ147" s="93"/>
      <c r="JK147" s="93"/>
      <c r="JL147" s="93"/>
      <c r="JM147" s="93"/>
      <c r="JN147" s="93"/>
      <c r="JO147" s="93"/>
      <c r="JP147" s="93"/>
      <c r="JQ147" s="93"/>
      <c r="JR147" s="93"/>
      <c r="JS147" s="93"/>
      <c r="JT147" s="93"/>
      <c r="JU147" s="93"/>
      <c r="JV147" s="93"/>
      <c r="JW147" s="93"/>
      <c r="JX147" s="93"/>
      <c r="JY147" s="93"/>
      <c r="JZ147" s="93"/>
      <c r="KA147" s="93"/>
      <c r="KB147" s="93"/>
      <c r="KC147" s="93"/>
      <c r="KD147" s="93"/>
      <c r="KE147" s="93"/>
      <c r="KF147" s="93"/>
      <c r="KG147" s="93"/>
      <c r="KH147" s="93"/>
      <c r="KI147" s="93"/>
      <c r="KJ147" s="93"/>
      <c r="KK147" s="93"/>
      <c r="KL147" s="93"/>
      <c r="KM147" s="93"/>
      <c r="KN147" s="93"/>
      <c r="KO147" s="93"/>
      <c r="KP147" s="93"/>
      <c r="KQ147" s="93"/>
      <c r="KR147" s="93"/>
      <c r="KS147" s="93"/>
      <c r="KT147" s="93"/>
      <c r="KU147" s="93"/>
      <c r="KV147" s="93"/>
      <c r="KW147" s="93"/>
      <c r="KX147" s="93"/>
      <c r="KY147" s="93"/>
      <c r="KZ147" s="93"/>
      <c r="LA147" s="93"/>
      <c r="LB147" s="93"/>
      <c r="LC147" s="93"/>
      <c r="LD147" s="93"/>
      <c r="LE147" s="93"/>
      <c r="LF147" s="93"/>
      <c r="LG147" s="93"/>
      <c r="LH147" s="93"/>
      <c r="LI147" s="93"/>
      <c r="LJ147" s="93"/>
      <c r="LK147" s="93"/>
      <c r="LL147" s="93"/>
      <c r="LM147" s="93"/>
      <c r="LN147" s="93"/>
      <c r="LO147" s="93"/>
      <c r="LP147" s="93"/>
      <c r="LQ147" s="93"/>
      <c r="LR147" s="93"/>
      <c r="LS147" s="93"/>
      <c r="LT147" s="93"/>
      <c r="LU147" s="93"/>
      <c r="LV147" s="93"/>
      <c r="LW147" s="93"/>
      <c r="LX147" s="93"/>
      <c r="LY147" s="93"/>
      <c r="LZ147" s="93"/>
      <c r="MA147" s="93"/>
      <c r="MB147" s="93"/>
      <c r="MC147" s="93"/>
      <c r="MD147" s="93"/>
      <c r="ME147" s="93"/>
      <c r="MF147" s="93"/>
      <c r="MG147" s="93"/>
      <c r="MH147" s="93"/>
      <c r="MI147" s="93"/>
      <c r="MJ147" s="93"/>
      <c r="MK147" s="93"/>
      <c r="ML147" s="93"/>
      <c r="MM147" s="93"/>
      <c r="MN147" s="93"/>
      <c r="MO147" s="93"/>
      <c r="MP147" s="93"/>
      <c r="MQ147" s="93"/>
      <c r="MR147" s="93"/>
      <c r="MS147" s="93"/>
      <c r="MT147" s="93"/>
      <c r="MU147" s="93"/>
      <c r="MV147" s="93"/>
      <c r="MW147" s="93"/>
      <c r="MX147" s="93"/>
      <c r="MY147" s="93"/>
      <c r="MZ147" s="93"/>
      <c r="NA147" s="93"/>
      <c r="NB147" s="93"/>
      <c r="NC147" s="93"/>
      <c r="ND147" s="93"/>
      <c r="NE147" s="93"/>
      <c r="NF147" s="93"/>
      <c r="NG147" s="93"/>
      <c r="NH147" s="93"/>
      <c r="NI147" s="93"/>
      <c r="NJ147" s="93"/>
      <c r="NK147" s="93"/>
      <c r="NL147" s="93"/>
      <c r="NM147" s="93"/>
      <c r="NN147" s="93"/>
      <c r="NO147" s="93"/>
      <c r="NP147" s="93"/>
      <c r="NQ147" s="93"/>
      <c r="NR147" s="93"/>
      <c r="NS147" s="93"/>
      <c r="NT147" s="93"/>
      <c r="NU147" s="93"/>
      <c r="NV147" s="93"/>
      <c r="NW147" s="93"/>
      <c r="NX147" s="93"/>
      <c r="NY147" s="93"/>
      <c r="NZ147" s="93"/>
      <c r="OA147" s="93"/>
      <c r="OB147" s="93"/>
      <c r="OC147" s="93"/>
      <c r="OD147" s="93"/>
      <c r="OE147" s="93"/>
      <c r="OF147" s="93"/>
      <c r="OG147" s="93"/>
      <c r="OH147" s="93"/>
      <c r="OI147" s="93"/>
      <c r="OJ147" s="93"/>
      <c r="OK147" s="93"/>
      <c r="OL147" s="93"/>
      <c r="OM147" s="93"/>
      <c r="ON147" s="93"/>
      <c r="OO147" s="93"/>
      <c r="OP147" s="93"/>
      <c r="OQ147" s="93"/>
      <c r="OR147" s="93"/>
      <c r="OS147" s="93"/>
      <c r="OT147" s="93"/>
      <c r="OU147" s="93"/>
      <c r="OV147" s="93"/>
      <c r="OW147" s="93"/>
      <c r="OX147" s="93"/>
      <c r="OY147" s="93"/>
      <c r="OZ147" s="93"/>
      <c r="PA147" s="93"/>
      <c r="PB147" s="93"/>
      <c r="PC147" s="93"/>
      <c r="PD147" s="93"/>
      <c r="PE147" s="93"/>
      <c r="PF147" s="93"/>
      <c r="PG147" s="93"/>
      <c r="PH147" s="93"/>
      <c r="PI147" s="93"/>
      <c r="PJ147" s="93"/>
      <c r="PK147" s="93"/>
      <c r="PL147" s="93"/>
      <c r="PM147" s="93"/>
      <c r="PN147" s="93"/>
      <c r="PO147" s="93"/>
      <c r="PP147" s="93"/>
      <c r="PQ147" s="93"/>
      <c r="PR147" s="93"/>
      <c r="PS147" s="93"/>
      <c r="PT147" s="93"/>
      <c r="PU147" s="93"/>
      <c r="PV147" s="93"/>
      <c r="PW147" s="93"/>
      <c r="PX147" s="93"/>
      <c r="PY147" s="93"/>
      <c r="PZ147" s="93"/>
      <c r="QA147" s="93"/>
      <c r="QB147" s="93"/>
      <c r="QC147" s="93"/>
      <c r="QD147" s="93"/>
      <c r="QE147" s="93"/>
      <c r="QF147" s="93"/>
      <c r="QG147" s="93"/>
      <c r="QH147" s="93"/>
      <c r="QI147" s="93"/>
      <c r="QJ147" s="93"/>
      <c r="QK147" s="93"/>
      <c r="QL147" s="93"/>
      <c r="QM147" s="93"/>
      <c r="QN147" s="93"/>
      <c r="QO147" s="93"/>
      <c r="QP147" s="93"/>
      <c r="QQ147" s="93"/>
      <c r="QR147" s="93"/>
      <c r="QS147" s="93"/>
      <c r="QT147" s="93"/>
      <c r="QU147" s="93"/>
      <c r="QV147" s="93"/>
      <c r="QW147" s="93"/>
      <c r="QX147" s="93"/>
      <c r="QY147" s="93"/>
      <c r="QZ147" s="93"/>
      <c r="RA147" s="93"/>
      <c r="RB147" s="93"/>
      <c r="RC147" s="93"/>
      <c r="RD147" s="93"/>
      <c r="RE147" s="93"/>
      <c r="RF147" s="93"/>
      <c r="RG147" s="93"/>
      <c r="RH147" s="93"/>
      <c r="RI147" s="93"/>
      <c r="RJ147" s="93"/>
      <c r="RK147" s="93"/>
      <c r="RL147" s="93"/>
      <c r="RM147" s="93"/>
      <c r="RN147" s="93"/>
      <c r="RO147" s="93"/>
      <c r="RP147" s="93"/>
      <c r="RQ147" s="93"/>
      <c r="RR147" s="93"/>
      <c r="RS147" s="93"/>
      <c r="RT147" s="93"/>
      <c r="RU147" s="93"/>
      <c r="RV147" s="93"/>
      <c r="RW147" s="93"/>
      <c r="RX147" s="93"/>
      <c r="RY147" s="93"/>
      <c r="RZ147" s="93"/>
      <c r="SA147" s="93"/>
      <c r="SB147" s="93"/>
      <c r="SC147" s="93"/>
      <c r="SD147" s="93"/>
      <c r="SE147" s="93"/>
      <c r="SF147" s="93"/>
      <c r="SG147" s="93"/>
      <c r="SH147" s="93"/>
      <c r="SI147" s="93"/>
      <c r="SJ147" s="93"/>
      <c r="SK147" s="93"/>
      <c r="SL147" s="93"/>
      <c r="SM147" s="93"/>
      <c r="SN147" s="93"/>
      <c r="SO147" s="93"/>
      <c r="SP147" s="93"/>
      <c r="SQ147" s="93"/>
      <c r="SR147" s="93"/>
      <c r="SS147" s="93"/>
      <c r="ST147" s="93"/>
      <c r="SU147" s="93"/>
      <c r="SV147" s="93"/>
      <c r="SW147" s="93"/>
      <c r="SX147" s="93"/>
      <c r="SY147" s="93"/>
      <c r="SZ147" s="93"/>
      <c r="TA147" s="93"/>
      <c r="TB147" s="93"/>
      <c r="TC147" s="93"/>
      <c r="TD147" s="93"/>
      <c r="TE147" s="93"/>
      <c r="TF147" s="93"/>
      <c r="TG147" s="93"/>
      <c r="TH147" s="93"/>
      <c r="TI147" s="93"/>
      <c r="TJ147" s="93"/>
      <c r="TK147" s="93"/>
      <c r="TL147" s="93"/>
      <c r="TM147" s="93"/>
      <c r="TN147" s="93"/>
      <c r="TO147" s="93"/>
      <c r="TP147" s="93"/>
      <c r="TQ147" s="93"/>
      <c r="TR147" s="93"/>
      <c r="TS147" s="93"/>
      <c r="TT147" s="93"/>
      <c r="TU147" s="93"/>
      <c r="TV147" s="93"/>
      <c r="TW147" s="93"/>
      <c r="TX147" s="93"/>
      <c r="TY147" s="93"/>
      <c r="TZ147" s="93"/>
      <c r="UA147" s="93"/>
      <c r="UB147" s="93"/>
      <c r="UC147" s="93"/>
      <c r="UD147" s="93"/>
      <c r="UE147" s="93"/>
      <c r="UF147" s="93"/>
      <c r="UG147" s="93"/>
      <c r="UH147" s="93"/>
      <c r="UI147" s="93"/>
      <c r="UJ147" s="93"/>
      <c r="UK147" s="93"/>
      <c r="UL147" s="93"/>
      <c r="UM147" s="93"/>
      <c r="UN147" s="93"/>
      <c r="UO147" s="93"/>
      <c r="UP147" s="93"/>
      <c r="UQ147" s="93"/>
      <c r="UR147" s="93"/>
      <c r="US147" s="93"/>
      <c r="UT147" s="93"/>
      <c r="UU147" s="93"/>
      <c r="UV147" s="93"/>
      <c r="UW147" s="93"/>
      <c r="UX147" s="93"/>
      <c r="UY147" s="93"/>
      <c r="UZ147" s="93"/>
      <c r="VA147" s="93"/>
      <c r="VB147" s="93"/>
      <c r="VC147" s="93"/>
      <c r="VD147" s="93"/>
      <c r="VE147" s="93"/>
      <c r="VF147" s="93"/>
      <c r="VG147" s="93"/>
      <c r="VH147" s="93"/>
      <c r="VI147" s="93"/>
      <c r="VJ147" s="93"/>
      <c r="VK147" s="93"/>
      <c r="VL147" s="93"/>
      <c r="VM147" s="93"/>
      <c r="VN147" s="93"/>
      <c r="VO147" s="93"/>
      <c r="VP147" s="93"/>
      <c r="VQ147" s="93"/>
      <c r="VR147" s="93"/>
      <c r="VS147" s="93"/>
      <c r="VT147" s="93"/>
      <c r="VU147" s="93"/>
      <c r="VV147" s="93"/>
      <c r="VW147" s="93"/>
      <c r="VX147" s="93"/>
      <c r="VY147" s="93"/>
      <c r="VZ147" s="93"/>
      <c r="WA147" s="93"/>
      <c r="WB147" s="93"/>
      <c r="WC147" s="93"/>
      <c r="WD147" s="93"/>
      <c r="WE147" s="93"/>
      <c r="WF147" s="93"/>
      <c r="WG147" s="93"/>
      <c r="WH147" s="93"/>
      <c r="WI147" s="93"/>
      <c r="WJ147" s="93"/>
      <c r="WK147" s="93"/>
      <c r="WL147" s="93"/>
      <c r="WM147" s="93"/>
      <c r="WN147" s="93"/>
      <c r="WO147" s="93"/>
      <c r="WP147" s="93"/>
      <c r="WQ147" s="93"/>
      <c r="WR147" s="93"/>
      <c r="WS147" s="93"/>
      <c r="WT147" s="93"/>
      <c r="WU147" s="93"/>
      <c r="WV147" s="93"/>
      <c r="WW147" s="93"/>
      <c r="WX147" s="93"/>
      <c r="WY147" s="93"/>
      <c r="WZ147" s="93"/>
      <c r="XA147" s="93"/>
      <c r="XB147" s="93"/>
      <c r="XC147" s="93"/>
      <c r="XD147" s="93"/>
      <c r="XE147" s="93"/>
      <c r="XF147" s="93"/>
      <c r="XG147" s="93"/>
      <c r="XH147" s="93"/>
      <c r="XI147" s="93"/>
      <c r="XJ147" s="93"/>
      <c r="XK147" s="93"/>
      <c r="XL147" s="93"/>
      <c r="XM147" s="93"/>
      <c r="XN147" s="93"/>
      <c r="XO147" s="93"/>
      <c r="XP147" s="93"/>
      <c r="XQ147" s="93"/>
      <c r="XR147" s="93"/>
      <c r="XS147" s="93"/>
      <c r="XT147" s="93"/>
      <c r="XU147" s="93"/>
      <c r="XV147" s="93"/>
      <c r="XW147" s="93"/>
      <c r="XX147" s="93"/>
      <c r="XY147" s="93"/>
      <c r="XZ147" s="93"/>
      <c r="YA147" s="93"/>
      <c r="YB147" s="93"/>
      <c r="YC147" s="93"/>
      <c r="YD147" s="93"/>
      <c r="YE147" s="93"/>
      <c r="YF147" s="93"/>
      <c r="YG147" s="93"/>
      <c r="YH147" s="93"/>
      <c r="YI147" s="93"/>
      <c r="YJ147" s="93"/>
      <c r="YK147" s="93"/>
      <c r="YL147" s="93"/>
      <c r="YM147" s="93"/>
      <c r="YN147" s="93"/>
      <c r="YO147" s="93"/>
      <c r="YP147" s="93"/>
      <c r="YQ147" s="93"/>
      <c r="YR147" s="93"/>
      <c r="YS147" s="93"/>
      <c r="YT147" s="93"/>
      <c r="YU147" s="93"/>
      <c r="YV147" s="93"/>
      <c r="YW147" s="93"/>
      <c r="YX147" s="93"/>
      <c r="YY147" s="93"/>
      <c r="YZ147" s="93"/>
      <c r="ZA147" s="93"/>
      <c r="ZB147" s="93"/>
      <c r="ZC147" s="93"/>
      <c r="ZD147" s="93"/>
      <c r="ZE147" s="93"/>
      <c r="ZF147" s="93"/>
      <c r="ZG147" s="93"/>
      <c r="ZH147" s="93"/>
      <c r="ZI147" s="93"/>
      <c r="ZJ147" s="93"/>
      <c r="ZK147" s="93"/>
      <c r="ZL147" s="93"/>
      <c r="ZM147" s="93"/>
      <c r="ZN147" s="93"/>
      <c r="ZO147" s="93"/>
      <c r="ZP147" s="93"/>
      <c r="ZQ147" s="93"/>
      <c r="ZR147" s="93"/>
      <c r="ZS147" s="93"/>
      <c r="ZT147" s="93"/>
      <c r="ZU147" s="93"/>
      <c r="ZV147" s="93"/>
      <c r="ZW147" s="93"/>
      <c r="ZX147" s="93"/>
      <c r="ZY147" s="93"/>
      <c r="ZZ147" s="93"/>
    </row>
    <row r="148" spans="1:702" s="131" customFormat="1" ht="15.95" customHeight="1" x14ac:dyDescent="0.25">
      <c r="A148" s="127">
        <v>759253</v>
      </c>
      <c r="B148" s="127" t="s">
        <v>421</v>
      </c>
      <c r="C148" s="128" t="s">
        <v>422</v>
      </c>
      <c r="D148" s="127">
        <v>7</v>
      </c>
      <c r="E148" s="127">
        <v>3</v>
      </c>
      <c r="F148" s="127" t="s">
        <v>341</v>
      </c>
      <c r="G148" s="127">
        <v>912</v>
      </c>
      <c r="H148" s="127">
        <v>11461</v>
      </c>
      <c r="I148" s="127" t="s">
        <v>423</v>
      </c>
      <c r="J148" s="127">
        <v>31</v>
      </c>
      <c r="K148" s="127" t="s">
        <v>13</v>
      </c>
      <c r="L148" s="129">
        <v>0</v>
      </c>
      <c r="M148" s="129">
        <v>63900</v>
      </c>
      <c r="N148" s="129">
        <v>0</v>
      </c>
      <c r="O148" s="129">
        <v>63900</v>
      </c>
      <c r="P148" s="129">
        <v>57315.41</v>
      </c>
      <c r="Q148" s="129">
        <v>-6584.5899999999965</v>
      </c>
      <c r="R148" s="130">
        <v>0.9</v>
      </c>
      <c r="S148" s="129">
        <v>0</v>
      </c>
      <c r="T148" s="129">
        <v>0</v>
      </c>
      <c r="U148" s="130">
        <v>0</v>
      </c>
      <c r="V148" s="129">
        <v>0</v>
      </c>
      <c r="W148" s="129">
        <v>0</v>
      </c>
      <c r="X148" s="130">
        <v>0</v>
      </c>
      <c r="Y148" s="129">
        <v>0</v>
      </c>
      <c r="Z148" s="129">
        <v>0</v>
      </c>
      <c r="AA148" s="130">
        <v>0</v>
      </c>
      <c r="AB148" s="129">
        <v>0</v>
      </c>
      <c r="AC148" s="129">
        <v>0</v>
      </c>
      <c r="AD148" s="130">
        <v>0</v>
      </c>
      <c r="AE148" s="129">
        <v>0</v>
      </c>
      <c r="AF148" s="129">
        <v>0</v>
      </c>
      <c r="AG148" s="130">
        <v>0</v>
      </c>
      <c r="AH148" s="129">
        <v>0</v>
      </c>
      <c r="AI148" s="129">
        <v>0</v>
      </c>
      <c r="AJ148" s="130">
        <v>0</v>
      </c>
      <c r="AK148" s="129">
        <v>0</v>
      </c>
      <c r="AL148" s="129">
        <v>0</v>
      </c>
      <c r="AM148" s="130">
        <v>0</v>
      </c>
      <c r="AN148" s="129">
        <v>0</v>
      </c>
      <c r="AO148" s="129">
        <v>0</v>
      </c>
      <c r="AP148" s="130">
        <v>0</v>
      </c>
      <c r="AQ148" s="129">
        <v>0</v>
      </c>
      <c r="AR148" s="129">
        <v>0</v>
      </c>
      <c r="AS148" s="130">
        <v>0</v>
      </c>
      <c r="AT148" s="129">
        <v>0</v>
      </c>
      <c r="AU148" s="129">
        <v>0</v>
      </c>
      <c r="AV148" s="130">
        <v>0</v>
      </c>
      <c r="AW148" s="129">
        <v>0</v>
      </c>
      <c r="AX148" s="129">
        <v>0</v>
      </c>
      <c r="AY148" s="130">
        <v>0</v>
      </c>
      <c r="AZ148" s="129">
        <v>0</v>
      </c>
      <c r="BA148" s="129">
        <v>0</v>
      </c>
      <c r="BB148" s="130">
        <v>0</v>
      </c>
      <c r="BC148" s="129">
        <v>0</v>
      </c>
      <c r="BD148" s="129">
        <v>0</v>
      </c>
      <c r="BE148" s="130">
        <v>0</v>
      </c>
      <c r="BF148" s="129">
        <v>0</v>
      </c>
      <c r="BG148" s="129">
        <v>0</v>
      </c>
      <c r="BH148" s="130">
        <v>0</v>
      </c>
      <c r="BI148" s="129">
        <v>0</v>
      </c>
      <c r="BJ148" s="129">
        <v>0</v>
      </c>
      <c r="BK148" s="130">
        <v>0</v>
      </c>
      <c r="BL148" s="129">
        <v>0</v>
      </c>
      <c r="BM148" s="129">
        <v>0</v>
      </c>
      <c r="BN148" s="130">
        <v>0</v>
      </c>
      <c r="BO148" s="129">
        <v>0</v>
      </c>
      <c r="BP148" s="129">
        <v>0</v>
      </c>
      <c r="BQ148" s="130">
        <v>0</v>
      </c>
      <c r="BR148" s="129">
        <v>0</v>
      </c>
      <c r="BS148" s="129">
        <v>0</v>
      </c>
      <c r="BT148" s="130">
        <v>0</v>
      </c>
      <c r="BU148" s="129">
        <v>0</v>
      </c>
      <c r="BV148" s="129">
        <v>0</v>
      </c>
      <c r="BW148" s="130">
        <v>0</v>
      </c>
      <c r="BX148" s="129">
        <v>63900</v>
      </c>
      <c r="BY148" s="129">
        <v>57315.41</v>
      </c>
      <c r="BZ148" s="130">
        <v>0.9</v>
      </c>
      <c r="CA148" s="129">
        <v>0</v>
      </c>
      <c r="CB148" s="129">
        <v>0</v>
      </c>
      <c r="CC148" s="130">
        <v>0</v>
      </c>
      <c r="CD148" s="129">
        <v>0</v>
      </c>
      <c r="CE148" s="129">
        <v>0</v>
      </c>
      <c r="CF148" s="130">
        <v>0</v>
      </c>
      <c r="CG148" s="129">
        <v>0</v>
      </c>
      <c r="CH148" s="129">
        <v>0</v>
      </c>
      <c r="CI148" s="130">
        <v>0</v>
      </c>
      <c r="CJ148" s="129">
        <v>0</v>
      </c>
      <c r="CK148" s="129">
        <v>0</v>
      </c>
      <c r="CL148" s="130">
        <v>0</v>
      </c>
      <c r="CM148" s="129">
        <v>0</v>
      </c>
      <c r="CN148" s="129">
        <v>0</v>
      </c>
      <c r="CO148" s="130">
        <v>0</v>
      </c>
      <c r="CP148" s="129"/>
      <c r="CQ148" s="129"/>
      <c r="CR148" s="129"/>
      <c r="CS148" s="129"/>
      <c r="CT148" s="129"/>
      <c r="CU148" s="129"/>
      <c r="CV148" s="129"/>
      <c r="CW148" s="129"/>
      <c r="CX148" s="129"/>
      <c r="CY148" s="129"/>
      <c r="CZ148" s="129"/>
      <c r="DA148" s="129"/>
      <c r="DB148" s="129"/>
      <c r="DC148" s="129"/>
      <c r="DD148" s="129"/>
      <c r="DE148" s="129"/>
      <c r="DF148" s="129"/>
      <c r="DG148" s="129"/>
      <c r="DH148" s="129"/>
      <c r="DI148" s="129"/>
      <c r="DJ148" s="129"/>
      <c r="DK148" s="129"/>
      <c r="DL148" s="129"/>
      <c r="DM148" s="129"/>
      <c r="DN148" s="129"/>
      <c r="DO148" s="129"/>
      <c r="DP148" s="129"/>
      <c r="DQ148" s="129"/>
      <c r="DR148" s="129"/>
      <c r="DS148" s="129"/>
      <c r="DT148" s="129"/>
      <c r="DU148" s="129"/>
      <c r="DV148" s="129"/>
      <c r="DW148" s="129"/>
      <c r="DX148" s="129"/>
      <c r="DY148" s="129"/>
      <c r="DZ148" s="129"/>
      <c r="EA148" s="129"/>
      <c r="EB148" s="129"/>
      <c r="EC148" s="129"/>
      <c r="ED148" s="129"/>
      <c r="EE148" s="129"/>
      <c r="EF148" s="129"/>
      <c r="EG148" s="129"/>
      <c r="EH148" s="129"/>
      <c r="EI148" s="129"/>
      <c r="EJ148" s="129"/>
      <c r="EK148" s="129"/>
      <c r="EL148" s="129"/>
      <c r="EM148" s="129"/>
      <c r="EN148" s="129"/>
      <c r="EO148" s="129"/>
      <c r="EP148" s="129"/>
      <c r="EQ148" s="129"/>
      <c r="ER148" s="129"/>
      <c r="ES148" s="129"/>
      <c r="ET148" s="129"/>
      <c r="EU148" s="129"/>
      <c r="EV148" s="129"/>
      <c r="EW148" s="129"/>
      <c r="EX148" s="129"/>
      <c r="EY148" s="129"/>
      <c r="EZ148" s="129"/>
      <c r="FA148" s="129"/>
      <c r="FB148" s="129"/>
      <c r="FC148" s="129"/>
      <c r="FD148" s="129"/>
      <c r="FE148" s="129"/>
      <c r="FF148" s="129"/>
      <c r="FG148" s="129"/>
      <c r="FH148" s="129"/>
      <c r="FI148" s="129"/>
      <c r="FJ148" s="129"/>
      <c r="FK148" s="129"/>
      <c r="FL148" s="129"/>
      <c r="FM148" s="129"/>
      <c r="FN148" s="129"/>
      <c r="FO148" s="129"/>
      <c r="FP148" s="129"/>
      <c r="FQ148" s="129"/>
      <c r="FR148" s="129"/>
      <c r="FS148" s="129"/>
      <c r="FT148" s="129"/>
      <c r="FU148" s="129"/>
      <c r="FV148" s="129"/>
      <c r="FW148" s="129"/>
      <c r="FX148" s="129"/>
      <c r="FY148" s="129"/>
      <c r="FZ148" s="129"/>
      <c r="GA148" s="129"/>
      <c r="GB148" s="129"/>
      <c r="GC148" s="129"/>
      <c r="GD148" s="129"/>
      <c r="GE148" s="129"/>
      <c r="GF148" s="129"/>
      <c r="GG148" s="129"/>
      <c r="GH148" s="129"/>
      <c r="GI148" s="129"/>
      <c r="GJ148" s="129"/>
      <c r="GK148" s="129"/>
      <c r="GL148" s="129"/>
      <c r="GM148" s="129"/>
      <c r="GN148" s="129"/>
      <c r="GO148" s="129"/>
      <c r="GP148" s="129"/>
      <c r="GQ148" s="129"/>
      <c r="GR148" s="129"/>
      <c r="GS148" s="129"/>
      <c r="GT148" s="129"/>
      <c r="GU148" s="129"/>
      <c r="GV148" s="129"/>
      <c r="GW148" s="129"/>
      <c r="GX148" s="129"/>
      <c r="GY148" s="129"/>
      <c r="GZ148" s="129"/>
      <c r="HA148" s="129"/>
      <c r="HB148" s="129"/>
      <c r="HC148" s="129"/>
      <c r="HD148" s="129"/>
      <c r="HE148" s="129"/>
      <c r="HF148" s="129"/>
      <c r="HG148" s="129"/>
      <c r="HH148" s="129"/>
      <c r="HI148" s="129"/>
      <c r="HJ148" s="129"/>
      <c r="HK148" s="129"/>
      <c r="HL148" s="129"/>
      <c r="HM148" s="129"/>
      <c r="HN148" s="129"/>
      <c r="HO148" s="129"/>
      <c r="HP148" s="129"/>
      <c r="HQ148" s="129"/>
      <c r="HR148" s="129"/>
      <c r="HS148" s="129"/>
      <c r="HT148" s="129"/>
      <c r="HU148" s="129"/>
      <c r="HV148" s="129"/>
      <c r="HW148" s="129"/>
      <c r="HX148" s="129"/>
      <c r="HY148" s="129"/>
      <c r="HZ148" s="129"/>
      <c r="IA148" s="129"/>
      <c r="IB148" s="129"/>
      <c r="IC148" s="129"/>
      <c r="ID148" s="129"/>
      <c r="IE148" s="129"/>
      <c r="IF148" s="129"/>
      <c r="IG148" s="129"/>
      <c r="IH148" s="129"/>
      <c r="II148" s="129"/>
      <c r="IJ148" s="129"/>
      <c r="IK148" s="129"/>
      <c r="IL148" s="129"/>
      <c r="IM148" s="129"/>
      <c r="IN148" s="129"/>
      <c r="IO148" s="129"/>
      <c r="IP148" s="129"/>
      <c r="IQ148" s="129"/>
      <c r="IR148" s="129"/>
      <c r="IS148" s="129"/>
      <c r="IT148" s="129"/>
      <c r="IU148" s="129"/>
      <c r="IV148" s="129"/>
      <c r="IW148" s="129"/>
      <c r="IX148" s="129"/>
      <c r="IY148" s="129"/>
      <c r="IZ148" s="129"/>
      <c r="JA148" s="129"/>
      <c r="JB148" s="129"/>
      <c r="JC148" s="129"/>
      <c r="JD148" s="129"/>
      <c r="JE148" s="129"/>
      <c r="JF148" s="129"/>
      <c r="JG148" s="129"/>
      <c r="JH148" s="129"/>
      <c r="JI148" s="129"/>
      <c r="JJ148" s="129"/>
      <c r="JK148" s="129"/>
      <c r="JL148" s="129"/>
      <c r="JM148" s="129"/>
      <c r="JN148" s="129"/>
      <c r="JO148" s="129"/>
      <c r="JP148" s="129"/>
      <c r="JQ148" s="129"/>
      <c r="JR148" s="129"/>
      <c r="JS148" s="129"/>
      <c r="JT148" s="129"/>
      <c r="JU148" s="129"/>
      <c r="JV148" s="129"/>
      <c r="JW148" s="129"/>
      <c r="JX148" s="129"/>
      <c r="JY148" s="129"/>
      <c r="JZ148" s="129"/>
      <c r="KA148" s="129"/>
      <c r="KB148" s="129"/>
      <c r="KC148" s="129"/>
      <c r="KD148" s="129"/>
      <c r="KE148" s="129"/>
      <c r="KF148" s="129"/>
      <c r="KG148" s="129"/>
      <c r="KH148" s="129"/>
      <c r="KI148" s="129"/>
      <c r="KJ148" s="129"/>
      <c r="KK148" s="129"/>
      <c r="KL148" s="129"/>
      <c r="KM148" s="129"/>
      <c r="KN148" s="129"/>
      <c r="KO148" s="129"/>
      <c r="KP148" s="129"/>
      <c r="KQ148" s="129"/>
      <c r="KR148" s="129"/>
      <c r="KS148" s="129"/>
      <c r="KT148" s="129"/>
      <c r="KU148" s="129"/>
      <c r="KV148" s="129"/>
      <c r="KW148" s="129"/>
      <c r="KX148" s="129"/>
      <c r="KY148" s="129"/>
      <c r="KZ148" s="129"/>
      <c r="LA148" s="129"/>
      <c r="LB148" s="129"/>
      <c r="LC148" s="129"/>
      <c r="LD148" s="129"/>
      <c r="LE148" s="129"/>
      <c r="LF148" s="129"/>
      <c r="LG148" s="129"/>
      <c r="LH148" s="129"/>
      <c r="LI148" s="129"/>
      <c r="LJ148" s="129"/>
      <c r="LK148" s="129"/>
      <c r="LL148" s="129"/>
      <c r="LM148" s="129"/>
      <c r="LN148" s="129"/>
      <c r="LO148" s="129"/>
      <c r="LP148" s="129"/>
      <c r="LQ148" s="129"/>
      <c r="LR148" s="129"/>
      <c r="LS148" s="129"/>
      <c r="LT148" s="129"/>
      <c r="LU148" s="129"/>
      <c r="LV148" s="129"/>
      <c r="LW148" s="129"/>
      <c r="LX148" s="129"/>
      <c r="LY148" s="129"/>
      <c r="LZ148" s="129"/>
      <c r="MA148" s="129"/>
      <c r="MB148" s="129"/>
      <c r="MC148" s="129"/>
      <c r="MD148" s="129"/>
      <c r="ME148" s="129"/>
      <c r="MF148" s="129"/>
      <c r="MG148" s="129"/>
      <c r="MH148" s="129"/>
      <c r="MI148" s="129"/>
      <c r="MJ148" s="129"/>
      <c r="MK148" s="129"/>
      <c r="ML148" s="129"/>
      <c r="MM148" s="129"/>
      <c r="MN148" s="129"/>
      <c r="MO148" s="129"/>
      <c r="MP148" s="129"/>
      <c r="MQ148" s="129"/>
      <c r="MR148" s="129"/>
      <c r="MS148" s="129"/>
      <c r="MT148" s="129"/>
      <c r="MU148" s="129"/>
      <c r="MV148" s="129"/>
      <c r="MW148" s="129"/>
      <c r="MX148" s="129"/>
      <c r="MY148" s="129"/>
      <c r="MZ148" s="129"/>
      <c r="NA148" s="129"/>
      <c r="NB148" s="129"/>
      <c r="NC148" s="129"/>
      <c r="ND148" s="129"/>
      <c r="NE148" s="129"/>
      <c r="NF148" s="129"/>
      <c r="NG148" s="129"/>
      <c r="NH148" s="129"/>
      <c r="NI148" s="129"/>
      <c r="NJ148" s="129"/>
      <c r="NK148" s="129"/>
      <c r="NL148" s="129"/>
      <c r="NM148" s="129"/>
      <c r="NN148" s="129"/>
      <c r="NO148" s="129"/>
      <c r="NP148" s="129"/>
      <c r="NQ148" s="129"/>
      <c r="NR148" s="129"/>
      <c r="NS148" s="129"/>
      <c r="NT148" s="129"/>
      <c r="NU148" s="129"/>
      <c r="NV148" s="129"/>
      <c r="NW148" s="129"/>
      <c r="NX148" s="129"/>
      <c r="NY148" s="129"/>
      <c r="NZ148" s="129"/>
      <c r="OA148" s="129"/>
      <c r="OB148" s="129"/>
      <c r="OC148" s="129"/>
      <c r="OD148" s="129"/>
      <c r="OE148" s="129"/>
      <c r="OF148" s="129"/>
      <c r="OG148" s="129"/>
      <c r="OH148" s="129"/>
      <c r="OI148" s="129"/>
      <c r="OJ148" s="129"/>
      <c r="OK148" s="129"/>
      <c r="OL148" s="129"/>
      <c r="OM148" s="129"/>
      <c r="ON148" s="129"/>
      <c r="OO148" s="129"/>
      <c r="OP148" s="129"/>
      <c r="OQ148" s="129"/>
      <c r="OR148" s="129"/>
      <c r="OS148" s="129"/>
      <c r="OT148" s="129"/>
      <c r="OU148" s="129"/>
      <c r="OV148" s="129"/>
      <c r="OW148" s="129"/>
      <c r="OX148" s="129"/>
      <c r="OY148" s="129"/>
      <c r="OZ148" s="129"/>
      <c r="PA148" s="129"/>
      <c r="PB148" s="129"/>
      <c r="PC148" s="129"/>
      <c r="PD148" s="129"/>
      <c r="PE148" s="129"/>
      <c r="PF148" s="129"/>
      <c r="PG148" s="129"/>
      <c r="PH148" s="129"/>
      <c r="PI148" s="129"/>
      <c r="PJ148" s="129"/>
      <c r="PK148" s="129"/>
      <c r="PL148" s="129"/>
      <c r="PM148" s="129"/>
      <c r="PN148" s="129"/>
      <c r="PO148" s="129"/>
      <c r="PP148" s="129"/>
      <c r="PQ148" s="129"/>
      <c r="PR148" s="129"/>
      <c r="PS148" s="129"/>
      <c r="PT148" s="129"/>
      <c r="PU148" s="129"/>
      <c r="PV148" s="129"/>
      <c r="PW148" s="129"/>
      <c r="PX148" s="129"/>
      <c r="PY148" s="129"/>
      <c r="PZ148" s="129"/>
      <c r="QA148" s="129"/>
      <c r="QB148" s="129"/>
      <c r="QC148" s="129"/>
      <c r="QD148" s="129"/>
      <c r="QE148" s="129"/>
      <c r="QF148" s="129"/>
      <c r="QG148" s="129"/>
      <c r="QH148" s="129"/>
      <c r="QI148" s="129"/>
      <c r="QJ148" s="129"/>
      <c r="QK148" s="129"/>
      <c r="QL148" s="129"/>
      <c r="QM148" s="129"/>
      <c r="QN148" s="129"/>
      <c r="QO148" s="129"/>
      <c r="QP148" s="129"/>
      <c r="QQ148" s="129"/>
      <c r="QR148" s="129"/>
      <c r="QS148" s="129"/>
      <c r="QT148" s="129"/>
      <c r="QU148" s="129"/>
      <c r="QV148" s="129"/>
      <c r="QW148" s="129"/>
      <c r="QX148" s="129"/>
      <c r="QY148" s="129"/>
      <c r="QZ148" s="129"/>
      <c r="RA148" s="129"/>
      <c r="RB148" s="129"/>
      <c r="RC148" s="129"/>
      <c r="RD148" s="129"/>
      <c r="RE148" s="129"/>
      <c r="RF148" s="129"/>
      <c r="RG148" s="129"/>
      <c r="RH148" s="129"/>
      <c r="RI148" s="129"/>
      <c r="RJ148" s="129"/>
      <c r="RK148" s="129"/>
      <c r="RL148" s="129"/>
      <c r="RM148" s="129"/>
      <c r="RN148" s="129"/>
      <c r="RO148" s="129"/>
      <c r="RP148" s="129"/>
      <c r="RQ148" s="129"/>
      <c r="RR148" s="129"/>
      <c r="RS148" s="129"/>
      <c r="RT148" s="129"/>
      <c r="RU148" s="129"/>
      <c r="RV148" s="129"/>
      <c r="RW148" s="129"/>
      <c r="RX148" s="129"/>
      <c r="RY148" s="129"/>
      <c r="RZ148" s="129"/>
      <c r="SA148" s="129"/>
      <c r="SB148" s="129"/>
      <c r="SC148" s="129"/>
      <c r="SD148" s="129"/>
      <c r="SE148" s="129"/>
      <c r="SF148" s="129"/>
      <c r="SG148" s="129"/>
      <c r="SH148" s="129"/>
      <c r="SI148" s="129"/>
      <c r="SJ148" s="129"/>
      <c r="SK148" s="129"/>
      <c r="SL148" s="129"/>
      <c r="SM148" s="129"/>
      <c r="SN148" s="129"/>
      <c r="SO148" s="129"/>
      <c r="SP148" s="129"/>
      <c r="SQ148" s="129"/>
      <c r="SR148" s="129"/>
      <c r="SS148" s="129"/>
      <c r="ST148" s="129"/>
      <c r="SU148" s="129"/>
      <c r="SV148" s="129"/>
      <c r="SW148" s="129"/>
      <c r="SX148" s="129"/>
      <c r="SY148" s="129"/>
      <c r="SZ148" s="129"/>
      <c r="TA148" s="129"/>
      <c r="TB148" s="129"/>
      <c r="TC148" s="129"/>
      <c r="TD148" s="129"/>
      <c r="TE148" s="129"/>
      <c r="TF148" s="129"/>
      <c r="TG148" s="129"/>
      <c r="TH148" s="129"/>
      <c r="TI148" s="129"/>
      <c r="TJ148" s="129"/>
      <c r="TK148" s="129"/>
      <c r="TL148" s="129"/>
      <c r="TM148" s="129"/>
      <c r="TN148" s="129"/>
      <c r="TO148" s="129"/>
      <c r="TP148" s="129"/>
      <c r="TQ148" s="129"/>
      <c r="TR148" s="129"/>
      <c r="TS148" s="129"/>
      <c r="TT148" s="129"/>
      <c r="TU148" s="129"/>
      <c r="TV148" s="129"/>
      <c r="TW148" s="129"/>
      <c r="TX148" s="129"/>
      <c r="TY148" s="129"/>
      <c r="TZ148" s="129"/>
      <c r="UA148" s="129"/>
      <c r="UB148" s="129"/>
      <c r="UC148" s="129"/>
      <c r="UD148" s="129"/>
      <c r="UE148" s="129"/>
      <c r="UF148" s="129"/>
      <c r="UG148" s="129"/>
      <c r="UH148" s="129"/>
      <c r="UI148" s="129"/>
      <c r="UJ148" s="129"/>
      <c r="UK148" s="129"/>
      <c r="UL148" s="129"/>
      <c r="UM148" s="129"/>
      <c r="UN148" s="129"/>
      <c r="UO148" s="129"/>
      <c r="UP148" s="129"/>
      <c r="UQ148" s="129"/>
      <c r="UR148" s="129"/>
      <c r="US148" s="129"/>
      <c r="UT148" s="129"/>
      <c r="UU148" s="129"/>
      <c r="UV148" s="129"/>
      <c r="UW148" s="129"/>
      <c r="UX148" s="129"/>
      <c r="UY148" s="129"/>
      <c r="UZ148" s="129"/>
      <c r="VA148" s="129"/>
      <c r="VB148" s="129"/>
      <c r="VC148" s="129"/>
      <c r="VD148" s="129"/>
      <c r="VE148" s="129"/>
      <c r="VF148" s="129"/>
      <c r="VG148" s="129"/>
      <c r="VH148" s="129"/>
      <c r="VI148" s="129"/>
      <c r="VJ148" s="129"/>
      <c r="VK148" s="129"/>
      <c r="VL148" s="129"/>
      <c r="VM148" s="129"/>
      <c r="VN148" s="129"/>
      <c r="VO148" s="129"/>
      <c r="VP148" s="129"/>
      <c r="VQ148" s="129"/>
      <c r="VR148" s="129"/>
      <c r="VS148" s="129"/>
      <c r="VT148" s="129"/>
      <c r="VU148" s="129"/>
      <c r="VV148" s="129"/>
      <c r="VW148" s="129"/>
      <c r="VX148" s="129"/>
      <c r="VY148" s="129"/>
      <c r="VZ148" s="129"/>
      <c r="WA148" s="129"/>
      <c r="WB148" s="129"/>
      <c r="WC148" s="129"/>
      <c r="WD148" s="129"/>
      <c r="WE148" s="129"/>
      <c r="WF148" s="129"/>
      <c r="WG148" s="129"/>
      <c r="WH148" s="129"/>
      <c r="WI148" s="129"/>
      <c r="WJ148" s="129"/>
      <c r="WK148" s="129"/>
      <c r="WL148" s="129"/>
      <c r="WM148" s="129"/>
      <c r="WN148" s="129"/>
      <c r="WO148" s="129"/>
      <c r="WP148" s="129"/>
      <c r="WQ148" s="129"/>
      <c r="WR148" s="129"/>
      <c r="WS148" s="129"/>
      <c r="WT148" s="129"/>
      <c r="WU148" s="129"/>
      <c r="WV148" s="129"/>
      <c r="WW148" s="129"/>
      <c r="WX148" s="129"/>
      <c r="WY148" s="129"/>
      <c r="WZ148" s="129"/>
      <c r="XA148" s="129"/>
      <c r="XB148" s="129"/>
      <c r="XC148" s="129"/>
      <c r="XD148" s="129"/>
      <c r="XE148" s="129"/>
      <c r="XF148" s="129"/>
      <c r="XG148" s="129"/>
      <c r="XH148" s="129"/>
      <c r="XI148" s="129"/>
      <c r="XJ148" s="129"/>
      <c r="XK148" s="129"/>
      <c r="XL148" s="129"/>
      <c r="XM148" s="129"/>
      <c r="XN148" s="129"/>
      <c r="XO148" s="129"/>
      <c r="XP148" s="129"/>
      <c r="XQ148" s="129"/>
      <c r="XR148" s="129"/>
      <c r="XS148" s="129"/>
      <c r="XT148" s="129"/>
      <c r="XU148" s="129"/>
      <c r="XV148" s="129"/>
      <c r="XW148" s="129"/>
      <c r="XX148" s="129"/>
      <c r="XY148" s="129"/>
      <c r="XZ148" s="129"/>
      <c r="YA148" s="129"/>
      <c r="YB148" s="129"/>
      <c r="YC148" s="129"/>
      <c r="YD148" s="129"/>
      <c r="YE148" s="129"/>
      <c r="YF148" s="129"/>
      <c r="YG148" s="129"/>
      <c r="YH148" s="129"/>
      <c r="YI148" s="129"/>
      <c r="YJ148" s="129"/>
      <c r="YK148" s="129"/>
      <c r="YL148" s="129"/>
      <c r="YM148" s="129"/>
      <c r="YN148" s="129"/>
      <c r="YO148" s="129"/>
      <c r="YP148" s="129"/>
      <c r="YQ148" s="129"/>
      <c r="YR148" s="129"/>
      <c r="YS148" s="129"/>
      <c r="YT148" s="129"/>
      <c r="YU148" s="129"/>
      <c r="YV148" s="129"/>
      <c r="YW148" s="129"/>
      <c r="YX148" s="129"/>
      <c r="YY148" s="129"/>
      <c r="YZ148" s="129"/>
      <c r="ZA148" s="129"/>
      <c r="ZB148" s="129"/>
      <c r="ZC148" s="129"/>
      <c r="ZD148" s="129"/>
      <c r="ZE148" s="129"/>
      <c r="ZF148" s="129"/>
      <c r="ZG148" s="129"/>
      <c r="ZH148" s="129"/>
      <c r="ZI148" s="129"/>
      <c r="ZJ148" s="129"/>
      <c r="ZK148" s="129"/>
      <c r="ZL148" s="129"/>
      <c r="ZM148" s="129"/>
      <c r="ZN148" s="129"/>
      <c r="ZO148" s="129"/>
      <c r="ZP148" s="129"/>
      <c r="ZQ148" s="129"/>
      <c r="ZR148" s="129"/>
      <c r="ZS148" s="129"/>
      <c r="ZT148" s="129"/>
      <c r="ZU148" s="129"/>
      <c r="ZV148" s="129"/>
      <c r="ZW148" s="129"/>
      <c r="ZX148" s="129"/>
      <c r="ZY148" s="129"/>
      <c r="ZZ148" s="129"/>
    </row>
    <row r="149" spans="1:702" ht="15.95" hidden="1" customHeight="1" x14ac:dyDescent="0.25">
      <c r="A149" s="92">
        <v>759254</v>
      </c>
      <c r="B149" s="92" t="s">
        <v>421</v>
      </c>
      <c r="C149" s="121" t="s">
        <v>422</v>
      </c>
      <c r="D149" s="92">
        <v>7</v>
      </c>
      <c r="E149" s="92">
        <v>3</v>
      </c>
      <c r="F149" s="92" t="s">
        <v>341</v>
      </c>
      <c r="G149" s="92">
        <v>912</v>
      </c>
      <c r="H149" s="92">
        <v>11461</v>
      </c>
      <c r="I149" s="92" t="s">
        <v>423</v>
      </c>
      <c r="J149" s="92">
        <v>311</v>
      </c>
      <c r="K149" s="92" t="s">
        <v>332</v>
      </c>
      <c r="L149" s="93">
        <v>0</v>
      </c>
      <c r="M149" s="93">
        <v>43000</v>
      </c>
      <c r="N149" s="93">
        <v>0</v>
      </c>
      <c r="O149" s="93">
        <v>43000</v>
      </c>
      <c r="P149" s="93">
        <v>37352.269999999997</v>
      </c>
      <c r="Q149" s="93">
        <v>-5647.7300000000032</v>
      </c>
      <c r="R149" s="94">
        <v>0.87</v>
      </c>
      <c r="S149" s="93">
        <v>0</v>
      </c>
      <c r="T149" s="93">
        <v>0</v>
      </c>
      <c r="U149" s="94">
        <v>0</v>
      </c>
      <c r="V149" s="93">
        <v>0</v>
      </c>
      <c r="W149" s="93">
        <v>0</v>
      </c>
      <c r="X149" s="94">
        <v>0</v>
      </c>
      <c r="Y149" s="93">
        <v>0</v>
      </c>
      <c r="Z149" s="93">
        <v>0</v>
      </c>
      <c r="AA149" s="94">
        <v>0</v>
      </c>
      <c r="AB149" s="93">
        <v>0</v>
      </c>
      <c r="AC149" s="93">
        <v>0</v>
      </c>
      <c r="AD149" s="94">
        <v>0</v>
      </c>
      <c r="AE149" s="93">
        <v>0</v>
      </c>
      <c r="AF149" s="93">
        <v>0</v>
      </c>
      <c r="AG149" s="94">
        <v>0</v>
      </c>
      <c r="AH149" s="93">
        <v>0</v>
      </c>
      <c r="AI149" s="93">
        <v>0</v>
      </c>
      <c r="AJ149" s="94">
        <v>0</v>
      </c>
      <c r="AK149" s="93">
        <v>0</v>
      </c>
      <c r="AL149" s="93">
        <v>0</v>
      </c>
      <c r="AM149" s="94">
        <v>0</v>
      </c>
      <c r="AN149" s="93">
        <v>0</v>
      </c>
      <c r="AO149" s="93">
        <v>0</v>
      </c>
      <c r="AP149" s="94">
        <v>0</v>
      </c>
      <c r="AQ149" s="93">
        <v>0</v>
      </c>
      <c r="AR149" s="93">
        <v>0</v>
      </c>
      <c r="AS149" s="94">
        <v>0</v>
      </c>
      <c r="AT149" s="93">
        <v>0</v>
      </c>
      <c r="AU149" s="93">
        <v>0</v>
      </c>
      <c r="AV149" s="94">
        <v>0</v>
      </c>
      <c r="AW149" s="93">
        <v>0</v>
      </c>
      <c r="AX149" s="93">
        <v>0</v>
      </c>
      <c r="AY149" s="94">
        <v>0</v>
      </c>
      <c r="AZ149" s="93">
        <v>0</v>
      </c>
      <c r="BA149" s="93">
        <v>0</v>
      </c>
      <c r="BB149" s="94">
        <v>0</v>
      </c>
      <c r="BC149" s="93">
        <v>0</v>
      </c>
      <c r="BD149" s="93">
        <v>0</v>
      </c>
      <c r="BE149" s="94">
        <v>0</v>
      </c>
      <c r="BF149" s="93">
        <v>0</v>
      </c>
      <c r="BG149" s="93">
        <v>0</v>
      </c>
      <c r="BH149" s="94">
        <v>0</v>
      </c>
      <c r="BI149" s="93">
        <v>0</v>
      </c>
      <c r="BJ149" s="93">
        <v>0</v>
      </c>
      <c r="BK149" s="94">
        <v>0</v>
      </c>
      <c r="BL149" s="93">
        <v>0</v>
      </c>
      <c r="BM149" s="93">
        <v>0</v>
      </c>
      <c r="BN149" s="94">
        <v>0</v>
      </c>
      <c r="BO149" s="93">
        <v>0</v>
      </c>
      <c r="BP149" s="93">
        <v>0</v>
      </c>
      <c r="BQ149" s="94">
        <v>0</v>
      </c>
      <c r="BR149" s="93">
        <v>0</v>
      </c>
      <c r="BS149" s="93">
        <v>0</v>
      </c>
      <c r="BT149" s="94">
        <v>0</v>
      </c>
      <c r="BU149" s="93">
        <v>0</v>
      </c>
      <c r="BV149" s="93">
        <v>0</v>
      </c>
      <c r="BW149" s="94">
        <v>0</v>
      </c>
      <c r="BX149" s="93">
        <v>43000</v>
      </c>
      <c r="BY149" s="93">
        <v>37352.269999999997</v>
      </c>
      <c r="BZ149" s="94">
        <v>0.87</v>
      </c>
      <c r="CA149" s="93">
        <v>0</v>
      </c>
      <c r="CB149" s="93">
        <v>0</v>
      </c>
      <c r="CC149" s="94">
        <v>0</v>
      </c>
      <c r="CD149" s="93">
        <v>0</v>
      </c>
      <c r="CE149" s="93">
        <v>0</v>
      </c>
      <c r="CF149" s="94">
        <v>0</v>
      </c>
      <c r="CG149" s="93">
        <v>0</v>
      </c>
      <c r="CH149" s="93">
        <v>0</v>
      </c>
      <c r="CI149" s="94">
        <v>0</v>
      </c>
      <c r="CJ149" s="93">
        <v>0</v>
      </c>
      <c r="CK149" s="93">
        <v>0</v>
      </c>
      <c r="CL149" s="94">
        <v>0</v>
      </c>
      <c r="CM149" s="93">
        <v>0</v>
      </c>
      <c r="CN149" s="93">
        <v>0</v>
      </c>
      <c r="CO149" s="94">
        <v>0</v>
      </c>
      <c r="CP149" s="93"/>
      <c r="CQ149" s="93"/>
      <c r="CR149" s="93"/>
      <c r="CS149" s="93"/>
      <c r="CT149" s="93"/>
      <c r="CU149" s="93"/>
      <c r="CV149" s="93"/>
      <c r="CW149" s="93"/>
      <c r="CX149" s="93"/>
      <c r="CY149" s="93"/>
      <c r="CZ149" s="93"/>
      <c r="DA149" s="93"/>
      <c r="DB149" s="93"/>
      <c r="DC149" s="93"/>
      <c r="DD149" s="93"/>
      <c r="DE149" s="93"/>
      <c r="DF149" s="93"/>
      <c r="DG149" s="93"/>
      <c r="DH149" s="93"/>
      <c r="DI149" s="93"/>
      <c r="DJ149" s="93"/>
      <c r="DK149" s="93"/>
      <c r="DL149" s="93"/>
      <c r="DM149" s="93"/>
      <c r="DN149" s="93"/>
      <c r="DO149" s="93"/>
      <c r="DP149" s="93"/>
      <c r="DQ149" s="93"/>
      <c r="DR149" s="93"/>
      <c r="DS149" s="93"/>
      <c r="DT149" s="93"/>
      <c r="DU149" s="93"/>
      <c r="DV149" s="93"/>
      <c r="DW149" s="93"/>
      <c r="DX149" s="93"/>
      <c r="DY149" s="93"/>
      <c r="DZ149" s="93"/>
      <c r="EA149" s="93"/>
      <c r="EB149" s="93"/>
      <c r="EC149" s="93"/>
      <c r="ED149" s="93"/>
      <c r="EE149" s="93"/>
      <c r="EF149" s="93"/>
      <c r="EG149" s="93"/>
      <c r="EH149" s="93"/>
      <c r="EI149" s="93"/>
      <c r="EJ149" s="93"/>
      <c r="EK149" s="93"/>
      <c r="EL149" s="93"/>
      <c r="EM149" s="93"/>
      <c r="EN149" s="93"/>
      <c r="EO149" s="93"/>
      <c r="EP149" s="93"/>
      <c r="EQ149" s="93"/>
      <c r="ER149" s="93"/>
      <c r="ES149" s="93"/>
      <c r="ET149" s="93"/>
      <c r="EU149" s="93"/>
      <c r="EV149" s="93"/>
      <c r="EW149" s="93"/>
      <c r="EX149" s="93"/>
      <c r="EY149" s="93"/>
      <c r="EZ149" s="93"/>
      <c r="FA149" s="93"/>
      <c r="FB149" s="93"/>
      <c r="FC149" s="93"/>
      <c r="FD149" s="93"/>
      <c r="FE149" s="93"/>
      <c r="FF149" s="93"/>
      <c r="FG149" s="93"/>
      <c r="FH149" s="93"/>
      <c r="FI149" s="93"/>
      <c r="FJ149" s="93"/>
      <c r="FK149" s="93"/>
      <c r="FL149" s="93"/>
      <c r="FM149" s="93"/>
      <c r="FN149" s="93"/>
      <c r="FO149" s="93"/>
      <c r="FP149" s="93"/>
      <c r="FQ149" s="93"/>
      <c r="FR149" s="93"/>
      <c r="FS149" s="93"/>
      <c r="FT149" s="93"/>
      <c r="FU149" s="93"/>
      <c r="FV149" s="93"/>
      <c r="FW149" s="93"/>
      <c r="FX149" s="93"/>
      <c r="FY149" s="93"/>
      <c r="FZ149" s="93"/>
      <c r="GA149" s="93"/>
      <c r="GB149" s="93"/>
      <c r="GC149" s="93"/>
      <c r="GD149" s="93"/>
      <c r="GE149" s="93"/>
      <c r="GF149" s="93"/>
      <c r="GG149" s="93"/>
      <c r="GH149" s="93"/>
      <c r="GI149" s="93"/>
      <c r="GJ149" s="93"/>
      <c r="GK149" s="93"/>
      <c r="GL149" s="93"/>
      <c r="GM149" s="93"/>
      <c r="GN149" s="93"/>
      <c r="GO149" s="93"/>
      <c r="GP149" s="93"/>
      <c r="GQ149" s="93"/>
      <c r="GR149" s="93"/>
      <c r="GS149" s="93"/>
      <c r="GT149" s="93"/>
      <c r="GU149" s="93"/>
      <c r="GV149" s="93"/>
      <c r="GW149" s="93"/>
      <c r="GX149" s="93"/>
      <c r="GY149" s="93"/>
      <c r="GZ149" s="93"/>
      <c r="HA149" s="93"/>
      <c r="HB149" s="93"/>
      <c r="HC149" s="93"/>
      <c r="HD149" s="93"/>
      <c r="HE149" s="93"/>
      <c r="HF149" s="93"/>
      <c r="HG149" s="93"/>
      <c r="HH149" s="93"/>
      <c r="HI149" s="93"/>
      <c r="HJ149" s="93"/>
      <c r="HK149" s="93"/>
      <c r="HL149" s="93"/>
      <c r="HM149" s="93"/>
      <c r="HN149" s="93"/>
      <c r="HO149" s="93"/>
      <c r="HP149" s="93"/>
      <c r="HQ149" s="93"/>
      <c r="HR149" s="93"/>
      <c r="HS149" s="93"/>
      <c r="HT149" s="93"/>
      <c r="HU149" s="93"/>
      <c r="HV149" s="93"/>
      <c r="HW149" s="93"/>
      <c r="HX149" s="93"/>
      <c r="HY149" s="93"/>
      <c r="HZ149" s="93"/>
      <c r="IA149" s="93"/>
      <c r="IB149" s="93"/>
      <c r="IC149" s="93"/>
      <c r="ID149" s="93"/>
      <c r="IE149" s="93"/>
      <c r="IF149" s="93"/>
      <c r="IG149" s="93"/>
      <c r="IH149" s="93"/>
      <c r="II149" s="93"/>
      <c r="IJ149" s="93"/>
      <c r="IK149" s="93"/>
      <c r="IL149" s="93"/>
      <c r="IM149" s="93"/>
      <c r="IN149" s="93"/>
      <c r="IO149" s="93"/>
      <c r="IP149" s="93"/>
      <c r="IQ149" s="93"/>
      <c r="IR149" s="93"/>
      <c r="IS149" s="93"/>
      <c r="IT149" s="93"/>
      <c r="IU149" s="93"/>
      <c r="IV149" s="93"/>
      <c r="IW149" s="93"/>
      <c r="IX149" s="93"/>
      <c r="IY149" s="93"/>
      <c r="IZ149" s="93"/>
      <c r="JA149" s="93"/>
      <c r="JB149" s="93"/>
      <c r="JC149" s="93"/>
      <c r="JD149" s="93"/>
      <c r="JE149" s="93"/>
      <c r="JF149" s="93"/>
      <c r="JG149" s="93"/>
      <c r="JH149" s="93"/>
      <c r="JI149" s="93"/>
      <c r="JJ149" s="93"/>
      <c r="JK149" s="93"/>
      <c r="JL149" s="93"/>
      <c r="JM149" s="93"/>
      <c r="JN149" s="93"/>
      <c r="JO149" s="93"/>
      <c r="JP149" s="93"/>
      <c r="JQ149" s="93"/>
      <c r="JR149" s="93"/>
      <c r="JS149" s="93"/>
      <c r="JT149" s="93"/>
      <c r="JU149" s="93"/>
      <c r="JV149" s="93"/>
      <c r="JW149" s="93"/>
      <c r="JX149" s="93"/>
      <c r="JY149" s="93"/>
      <c r="JZ149" s="93"/>
      <c r="KA149" s="93"/>
      <c r="KB149" s="93"/>
      <c r="KC149" s="93"/>
      <c r="KD149" s="93"/>
      <c r="KE149" s="93"/>
      <c r="KF149" s="93"/>
      <c r="KG149" s="93"/>
      <c r="KH149" s="93"/>
      <c r="KI149" s="93"/>
      <c r="KJ149" s="93"/>
      <c r="KK149" s="93"/>
      <c r="KL149" s="93"/>
      <c r="KM149" s="93"/>
      <c r="KN149" s="93"/>
      <c r="KO149" s="93"/>
      <c r="KP149" s="93"/>
      <c r="KQ149" s="93"/>
      <c r="KR149" s="93"/>
      <c r="KS149" s="93"/>
      <c r="KT149" s="93"/>
      <c r="KU149" s="93"/>
      <c r="KV149" s="93"/>
      <c r="KW149" s="93"/>
      <c r="KX149" s="93"/>
      <c r="KY149" s="93"/>
      <c r="KZ149" s="93"/>
      <c r="LA149" s="93"/>
      <c r="LB149" s="93"/>
      <c r="LC149" s="93"/>
      <c r="LD149" s="93"/>
      <c r="LE149" s="93"/>
      <c r="LF149" s="93"/>
      <c r="LG149" s="93"/>
      <c r="LH149" s="93"/>
      <c r="LI149" s="93"/>
      <c r="LJ149" s="93"/>
      <c r="LK149" s="93"/>
      <c r="LL149" s="93"/>
      <c r="LM149" s="93"/>
      <c r="LN149" s="93"/>
      <c r="LO149" s="93"/>
      <c r="LP149" s="93"/>
      <c r="LQ149" s="93"/>
      <c r="LR149" s="93"/>
      <c r="LS149" s="93"/>
      <c r="LT149" s="93"/>
      <c r="LU149" s="93"/>
      <c r="LV149" s="93"/>
      <c r="LW149" s="93"/>
      <c r="LX149" s="93"/>
      <c r="LY149" s="93"/>
      <c r="LZ149" s="93"/>
      <c r="MA149" s="93"/>
      <c r="MB149" s="93"/>
      <c r="MC149" s="93"/>
      <c r="MD149" s="93"/>
      <c r="ME149" s="93"/>
      <c r="MF149" s="93"/>
      <c r="MG149" s="93"/>
      <c r="MH149" s="93"/>
      <c r="MI149" s="93"/>
      <c r="MJ149" s="93"/>
      <c r="MK149" s="93"/>
      <c r="ML149" s="93"/>
      <c r="MM149" s="93"/>
      <c r="MN149" s="93"/>
      <c r="MO149" s="93"/>
      <c r="MP149" s="93"/>
      <c r="MQ149" s="93"/>
      <c r="MR149" s="93"/>
      <c r="MS149" s="93"/>
      <c r="MT149" s="93"/>
      <c r="MU149" s="93"/>
      <c r="MV149" s="93"/>
      <c r="MW149" s="93"/>
      <c r="MX149" s="93"/>
      <c r="MY149" s="93"/>
      <c r="MZ149" s="93"/>
      <c r="NA149" s="93"/>
      <c r="NB149" s="93"/>
      <c r="NC149" s="93"/>
      <c r="ND149" s="93"/>
      <c r="NE149" s="93"/>
      <c r="NF149" s="93"/>
      <c r="NG149" s="93"/>
      <c r="NH149" s="93"/>
      <c r="NI149" s="93"/>
      <c r="NJ149" s="93"/>
      <c r="NK149" s="93"/>
      <c r="NL149" s="93"/>
      <c r="NM149" s="93"/>
      <c r="NN149" s="93"/>
      <c r="NO149" s="93"/>
      <c r="NP149" s="93"/>
      <c r="NQ149" s="93"/>
      <c r="NR149" s="93"/>
      <c r="NS149" s="93"/>
      <c r="NT149" s="93"/>
      <c r="NU149" s="93"/>
      <c r="NV149" s="93"/>
      <c r="NW149" s="93"/>
      <c r="NX149" s="93"/>
      <c r="NY149" s="93"/>
      <c r="NZ149" s="93"/>
      <c r="OA149" s="93"/>
      <c r="OB149" s="93"/>
      <c r="OC149" s="93"/>
      <c r="OD149" s="93"/>
      <c r="OE149" s="93"/>
      <c r="OF149" s="93"/>
      <c r="OG149" s="93"/>
      <c r="OH149" s="93"/>
      <c r="OI149" s="93"/>
      <c r="OJ149" s="93"/>
      <c r="OK149" s="93"/>
      <c r="OL149" s="93"/>
      <c r="OM149" s="93"/>
      <c r="ON149" s="93"/>
      <c r="OO149" s="93"/>
      <c r="OP149" s="93"/>
      <c r="OQ149" s="93"/>
      <c r="OR149" s="93"/>
      <c r="OS149" s="93"/>
      <c r="OT149" s="93"/>
      <c r="OU149" s="93"/>
      <c r="OV149" s="93"/>
      <c r="OW149" s="93"/>
      <c r="OX149" s="93"/>
      <c r="OY149" s="93"/>
      <c r="OZ149" s="93"/>
      <c r="PA149" s="93"/>
      <c r="PB149" s="93"/>
      <c r="PC149" s="93"/>
      <c r="PD149" s="93"/>
      <c r="PE149" s="93"/>
      <c r="PF149" s="93"/>
      <c r="PG149" s="93"/>
      <c r="PH149" s="93"/>
      <c r="PI149" s="93"/>
      <c r="PJ149" s="93"/>
      <c r="PK149" s="93"/>
      <c r="PL149" s="93"/>
      <c r="PM149" s="93"/>
      <c r="PN149" s="93"/>
      <c r="PO149" s="93"/>
      <c r="PP149" s="93"/>
      <c r="PQ149" s="93"/>
      <c r="PR149" s="93"/>
      <c r="PS149" s="93"/>
      <c r="PT149" s="93"/>
      <c r="PU149" s="93"/>
      <c r="PV149" s="93"/>
      <c r="PW149" s="93"/>
      <c r="PX149" s="93"/>
      <c r="PY149" s="93"/>
      <c r="PZ149" s="93"/>
      <c r="QA149" s="93"/>
      <c r="QB149" s="93"/>
      <c r="QC149" s="93"/>
      <c r="QD149" s="93"/>
      <c r="QE149" s="93"/>
      <c r="QF149" s="93"/>
      <c r="QG149" s="93"/>
      <c r="QH149" s="93"/>
      <c r="QI149" s="93"/>
      <c r="QJ149" s="93"/>
      <c r="QK149" s="93"/>
      <c r="QL149" s="93"/>
      <c r="QM149" s="93"/>
      <c r="QN149" s="93"/>
      <c r="QO149" s="93"/>
      <c r="QP149" s="93"/>
      <c r="QQ149" s="93"/>
      <c r="QR149" s="93"/>
      <c r="QS149" s="93"/>
      <c r="QT149" s="93"/>
      <c r="QU149" s="93"/>
      <c r="QV149" s="93"/>
      <c r="QW149" s="93"/>
      <c r="QX149" s="93"/>
      <c r="QY149" s="93"/>
      <c r="QZ149" s="93"/>
      <c r="RA149" s="93"/>
      <c r="RB149" s="93"/>
      <c r="RC149" s="93"/>
      <c r="RD149" s="93"/>
      <c r="RE149" s="93"/>
      <c r="RF149" s="93"/>
      <c r="RG149" s="93"/>
      <c r="RH149" s="93"/>
      <c r="RI149" s="93"/>
      <c r="RJ149" s="93"/>
      <c r="RK149" s="93"/>
      <c r="RL149" s="93"/>
      <c r="RM149" s="93"/>
      <c r="RN149" s="93"/>
      <c r="RO149" s="93"/>
      <c r="RP149" s="93"/>
      <c r="RQ149" s="93"/>
      <c r="RR149" s="93"/>
      <c r="RS149" s="93"/>
      <c r="RT149" s="93"/>
      <c r="RU149" s="93"/>
      <c r="RV149" s="93"/>
      <c r="RW149" s="93"/>
      <c r="RX149" s="93"/>
      <c r="RY149" s="93"/>
      <c r="RZ149" s="93"/>
      <c r="SA149" s="93"/>
      <c r="SB149" s="93"/>
      <c r="SC149" s="93"/>
      <c r="SD149" s="93"/>
      <c r="SE149" s="93"/>
      <c r="SF149" s="93"/>
      <c r="SG149" s="93"/>
      <c r="SH149" s="93"/>
      <c r="SI149" s="93"/>
      <c r="SJ149" s="93"/>
      <c r="SK149" s="93"/>
      <c r="SL149" s="93"/>
      <c r="SM149" s="93"/>
      <c r="SN149" s="93"/>
      <c r="SO149" s="93"/>
      <c r="SP149" s="93"/>
      <c r="SQ149" s="93"/>
      <c r="SR149" s="93"/>
      <c r="SS149" s="93"/>
      <c r="ST149" s="93"/>
      <c r="SU149" s="93"/>
      <c r="SV149" s="93"/>
      <c r="SW149" s="93"/>
      <c r="SX149" s="93"/>
      <c r="SY149" s="93"/>
      <c r="SZ149" s="93"/>
      <c r="TA149" s="93"/>
      <c r="TB149" s="93"/>
      <c r="TC149" s="93"/>
      <c r="TD149" s="93"/>
      <c r="TE149" s="93"/>
      <c r="TF149" s="93"/>
      <c r="TG149" s="93"/>
      <c r="TH149" s="93"/>
      <c r="TI149" s="93"/>
      <c r="TJ149" s="93"/>
      <c r="TK149" s="93"/>
      <c r="TL149" s="93"/>
      <c r="TM149" s="93"/>
      <c r="TN149" s="93"/>
      <c r="TO149" s="93"/>
      <c r="TP149" s="93"/>
      <c r="TQ149" s="93"/>
      <c r="TR149" s="93"/>
      <c r="TS149" s="93"/>
      <c r="TT149" s="93"/>
      <c r="TU149" s="93"/>
      <c r="TV149" s="93"/>
      <c r="TW149" s="93"/>
      <c r="TX149" s="93"/>
      <c r="TY149" s="93"/>
      <c r="TZ149" s="93"/>
      <c r="UA149" s="93"/>
      <c r="UB149" s="93"/>
      <c r="UC149" s="93"/>
      <c r="UD149" s="93"/>
      <c r="UE149" s="93"/>
      <c r="UF149" s="93"/>
      <c r="UG149" s="93"/>
      <c r="UH149" s="93"/>
      <c r="UI149" s="93"/>
      <c r="UJ149" s="93"/>
      <c r="UK149" s="93"/>
      <c r="UL149" s="93"/>
      <c r="UM149" s="93"/>
      <c r="UN149" s="93"/>
      <c r="UO149" s="93"/>
      <c r="UP149" s="93"/>
      <c r="UQ149" s="93"/>
      <c r="UR149" s="93"/>
      <c r="US149" s="93"/>
      <c r="UT149" s="93"/>
      <c r="UU149" s="93"/>
      <c r="UV149" s="93"/>
      <c r="UW149" s="93"/>
      <c r="UX149" s="93"/>
      <c r="UY149" s="93"/>
      <c r="UZ149" s="93"/>
      <c r="VA149" s="93"/>
      <c r="VB149" s="93"/>
      <c r="VC149" s="93"/>
      <c r="VD149" s="93"/>
      <c r="VE149" s="93"/>
      <c r="VF149" s="93"/>
      <c r="VG149" s="93"/>
      <c r="VH149" s="93"/>
      <c r="VI149" s="93"/>
      <c r="VJ149" s="93"/>
      <c r="VK149" s="93"/>
      <c r="VL149" s="93"/>
      <c r="VM149" s="93"/>
      <c r="VN149" s="93"/>
      <c r="VO149" s="93"/>
      <c r="VP149" s="93"/>
      <c r="VQ149" s="93"/>
      <c r="VR149" s="93"/>
      <c r="VS149" s="93"/>
      <c r="VT149" s="93"/>
      <c r="VU149" s="93"/>
      <c r="VV149" s="93"/>
      <c r="VW149" s="93"/>
      <c r="VX149" s="93"/>
      <c r="VY149" s="93"/>
      <c r="VZ149" s="93"/>
      <c r="WA149" s="93"/>
      <c r="WB149" s="93"/>
      <c r="WC149" s="93"/>
      <c r="WD149" s="93"/>
      <c r="WE149" s="93"/>
      <c r="WF149" s="93"/>
      <c r="WG149" s="93"/>
      <c r="WH149" s="93"/>
      <c r="WI149" s="93"/>
      <c r="WJ149" s="93"/>
      <c r="WK149" s="93"/>
      <c r="WL149" s="93"/>
      <c r="WM149" s="93"/>
      <c r="WN149" s="93"/>
      <c r="WO149" s="93"/>
      <c r="WP149" s="93"/>
      <c r="WQ149" s="93"/>
      <c r="WR149" s="93"/>
      <c r="WS149" s="93"/>
      <c r="WT149" s="93"/>
      <c r="WU149" s="93"/>
      <c r="WV149" s="93"/>
      <c r="WW149" s="93"/>
      <c r="WX149" s="93"/>
      <c r="WY149" s="93"/>
      <c r="WZ149" s="93"/>
      <c r="XA149" s="93"/>
      <c r="XB149" s="93"/>
      <c r="XC149" s="93"/>
      <c r="XD149" s="93"/>
      <c r="XE149" s="93"/>
      <c r="XF149" s="93"/>
      <c r="XG149" s="93"/>
      <c r="XH149" s="93"/>
      <c r="XI149" s="93"/>
      <c r="XJ149" s="93"/>
      <c r="XK149" s="93"/>
      <c r="XL149" s="93"/>
      <c r="XM149" s="93"/>
      <c r="XN149" s="93"/>
      <c r="XO149" s="93"/>
      <c r="XP149" s="93"/>
      <c r="XQ149" s="93"/>
      <c r="XR149" s="93"/>
      <c r="XS149" s="93"/>
      <c r="XT149" s="93"/>
      <c r="XU149" s="93"/>
      <c r="XV149" s="93"/>
      <c r="XW149" s="93"/>
      <c r="XX149" s="93"/>
      <c r="XY149" s="93"/>
      <c r="XZ149" s="93"/>
      <c r="YA149" s="93"/>
      <c r="YB149" s="93"/>
      <c r="YC149" s="93"/>
      <c r="YD149" s="93"/>
      <c r="YE149" s="93"/>
      <c r="YF149" s="93"/>
      <c r="YG149" s="93"/>
      <c r="YH149" s="93"/>
      <c r="YI149" s="93"/>
      <c r="YJ149" s="93"/>
      <c r="YK149" s="93"/>
      <c r="YL149" s="93"/>
      <c r="YM149" s="93"/>
      <c r="YN149" s="93"/>
      <c r="YO149" s="93"/>
      <c r="YP149" s="93"/>
      <c r="YQ149" s="93"/>
      <c r="YR149" s="93"/>
      <c r="YS149" s="93"/>
      <c r="YT149" s="93"/>
      <c r="YU149" s="93"/>
      <c r="YV149" s="93"/>
      <c r="YW149" s="93"/>
      <c r="YX149" s="93"/>
      <c r="YY149" s="93"/>
      <c r="YZ149" s="93"/>
      <c r="ZA149" s="93"/>
      <c r="ZB149" s="93"/>
      <c r="ZC149" s="93"/>
      <c r="ZD149" s="93"/>
      <c r="ZE149" s="93"/>
      <c r="ZF149" s="93"/>
      <c r="ZG149" s="93"/>
      <c r="ZH149" s="93"/>
      <c r="ZI149" s="93"/>
      <c r="ZJ149" s="93"/>
      <c r="ZK149" s="93"/>
      <c r="ZL149" s="93"/>
      <c r="ZM149" s="93"/>
      <c r="ZN149" s="93"/>
      <c r="ZO149" s="93"/>
      <c r="ZP149" s="93"/>
      <c r="ZQ149" s="93"/>
      <c r="ZR149" s="93"/>
      <c r="ZS149" s="93"/>
      <c r="ZT149" s="93"/>
      <c r="ZU149" s="93"/>
      <c r="ZV149" s="93"/>
      <c r="ZW149" s="93"/>
      <c r="ZX149" s="93"/>
      <c r="ZY149" s="93"/>
      <c r="ZZ149" s="93"/>
    </row>
    <row r="150" spans="1:702" ht="15.95" hidden="1" customHeight="1" x14ac:dyDescent="0.25">
      <c r="A150" s="92">
        <v>759256</v>
      </c>
      <c r="B150" s="92" t="s">
        <v>421</v>
      </c>
      <c r="C150" s="121" t="s">
        <v>422</v>
      </c>
      <c r="D150" s="92">
        <v>7</v>
      </c>
      <c r="E150" s="92">
        <v>3</v>
      </c>
      <c r="F150" s="92" t="s">
        <v>341</v>
      </c>
      <c r="G150" s="92">
        <v>912</v>
      </c>
      <c r="H150" s="92">
        <v>11461</v>
      </c>
      <c r="I150" s="92" t="s">
        <v>423</v>
      </c>
      <c r="J150" s="92">
        <v>312</v>
      </c>
      <c r="K150" s="92" t="s">
        <v>84</v>
      </c>
      <c r="L150" s="93">
        <v>0</v>
      </c>
      <c r="M150" s="93">
        <v>13800</v>
      </c>
      <c r="N150" s="93">
        <v>0</v>
      </c>
      <c r="O150" s="93">
        <v>13800</v>
      </c>
      <c r="P150" s="93">
        <v>13800</v>
      </c>
      <c r="Q150" s="93">
        <v>0</v>
      </c>
      <c r="R150" s="94">
        <v>1</v>
      </c>
      <c r="S150" s="93">
        <v>0</v>
      </c>
      <c r="T150" s="93">
        <v>0</v>
      </c>
      <c r="U150" s="94">
        <v>0</v>
      </c>
      <c r="V150" s="93">
        <v>0</v>
      </c>
      <c r="W150" s="93">
        <v>0</v>
      </c>
      <c r="X150" s="94">
        <v>0</v>
      </c>
      <c r="Y150" s="93">
        <v>0</v>
      </c>
      <c r="Z150" s="93">
        <v>0</v>
      </c>
      <c r="AA150" s="94">
        <v>0</v>
      </c>
      <c r="AB150" s="93">
        <v>0</v>
      </c>
      <c r="AC150" s="93">
        <v>0</v>
      </c>
      <c r="AD150" s="94">
        <v>0</v>
      </c>
      <c r="AE150" s="93">
        <v>0</v>
      </c>
      <c r="AF150" s="93">
        <v>0</v>
      </c>
      <c r="AG150" s="94">
        <v>0</v>
      </c>
      <c r="AH150" s="93">
        <v>0</v>
      </c>
      <c r="AI150" s="93">
        <v>0</v>
      </c>
      <c r="AJ150" s="94">
        <v>0</v>
      </c>
      <c r="AK150" s="93">
        <v>0</v>
      </c>
      <c r="AL150" s="93">
        <v>0</v>
      </c>
      <c r="AM150" s="94">
        <v>0</v>
      </c>
      <c r="AN150" s="93">
        <v>0</v>
      </c>
      <c r="AO150" s="93">
        <v>0</v>
      </c>
      <c r="AP150" s="94">
        <v>0</v>
      </c>
      <c r="AQ150" s="93">
        <v>0</v>
      </c>
      <c r="AR150" s="93">
        <v>0</v>
      </c>
      <c r="AS150" s="94">
        <v>0</v>
      </c>
      <c r="AT150" s="93">
        <v>0</v>
      </c>
      <c r="AU150" s="93">
        <v>0</v>
      </c>
      <c r="AV150" s="94">
        <v>0</v>
      </c>
      <c r="AW150" s="93">
        <v>0</v>
      </c>
      <c r="AX150" s="93">
        <v>0</v>
      </c>
      <c r="AY150" s="94">
        <v>0</v>
      </c>
      <c r="AZ150" s="93">
        <v>0</v>
      </c>
      <c r="BA150" s="93">
        <v>0</v>
      </c>
      <c r="BB150" s="94">
        <v>0</v>
      </c>
      <c r="BC150" s="93">
        <v>0</v>
      </c>
      <c r="BD150" s="93">
        <v>0</v>
      </c>
      <c r="BE150" s="94">
        <v>0</v>
      </c>
      <c r="BF150" s="93">
        <v>0</v>
      </c>
      <c r="BG150" s="93">
        <v>0</v>
      </c>
      <c r="BH150" s="94">
        <v>0</v>
      </c>
      <c r="BI150" s="93">
        <v>0</v>
      </c>
      <c r="BJ150" s="93">
        <v>0</v>
      </c>
      <c r="BK150" s="94">
        <v>0</v>
      </c>
      <c r="BL150" s="93">
        <v>0</v>
      </c>
      <c r="BM150" s="93">
        <v>0</v>
      </c>
      <c r="BN150" s="94">
        <v>0</v>
      </c>
      <c r="BO150" s="93">
        <v>0</v>
      </c>
      <c r="BP150" s="93">
        <v>0</v>
      </c>
      <c r="BQ150" s="94">
        <v>0</v>
      </c>
      <c r="BR150" s="93">
        <v>0</v>
      </c>
      <c r="BS150" s="93">
        <v>0</v>
      </c>
      <c r="BT150" s="94">
        <v>0</v>
      </c>
      <c r="BU150" s="93">
        <v>0</v>
      </c>
      <c r="BV150" s="93">
        <v>0</v>
      </c>
      <c r="BW150" s="94">
        <v>0</v>
      </c>
      <c r="BX150" s="93">
        <v>13800</v>
      </c>
      <c r="BY150" s="93">
        <v>13800</v>
      </c>
      <c r="BZ150" s="94">
        <v>1</v>
      </c>
      <c r="CA150" s="93">
        <v>0</v>
      </c>
      <c r="CB150" s="93">
        <v>0</v>
      </c>
      <c r="CC150" s="94">
        <v>0</v>
      </c>
      <c r="CD150" s="93">
        <v>0</v>
      </c>
      <c r="CE150" s="93">
        <v>0</v>
      </c>
      <c r="CF150" s="94">
        <v>0</v>
      </c>
      <c r="CG150" s="93">
        <v>0</v>
      </c>
      <c r="CH150" s="93">
        <v>0</v>
      </c>
      <c r="CI150" s="94">
        <v>0</v>
      </c>
      <c r="CJ150" s="93">
        <v>0</v>
      </c>
      <c r="CK150" s="93">
        <v>0</v>
      </c>
      <c r="CL150" s="94">
        <v>0</v>
      </c>
      <c r="CM150" s="93">
        <v>0</v>
      </c>
      <c r="CN150" s="93">
        <v>0</v>
      </c>
      <c r="CO150" s="94">
        <v>0</v>
      </c>
      <c r="CP150" s="93"/>
      <c r="CQ150" s="93"/>
      <c r="CR150" s="93"/>
      <c r="CS150" s="93"/>
      <c r="CT150" s="93"/>
      <c r="CU150" s="93"/>
      <c r="CV150" s="93"/>
      <c r="CW150" s="93"/>
      <c r="CX150" s="93"/>
      <c r="CY150" s="93"/>
      <c r="CZ150" s="93"/>
      <c r="DA150" s="93"/>
      <c r="DB150" s="93"/>
      <c r="DC150" s="93"/>
      <c r="DD150" s="93"/>
      <c r="DE150" s="93"/>
      <c r="DF150" s="93"/>
      <c r="DG150" s="93"/>
      <c r="DH150" s="93"/>
      <c r="DI150" s="93"/>
      <c r="DJ150" s="93"/>
      <c r="DK150" s="93"/>
      <c r="DL150" s="93"/>
      <c r="DM150" s="93"/>
      <c r="DN150" s="93"/>
      <c r="DO150" s="93"/>
      <c r="DP150" s="93"/>
      <c r="DQ150" s="93"/>
      <c r="DR150" s="93"/>
      <c r="DS150" s="93"/>
      <c r="DT150" s="93"/>
      <c r="DU150" s="93"/>
      <c r="DV150" s="93"/>
      <c r="DW150" s="93"/>
      <c r="DX150" s="93"/>
      <c r="DY150" s="93"/>
      <c r="DZ150" s="93"/>
      <c r="EA150" s="93"/>
      <c r="EB150" s="93"/>
      <c r="EC150" s="93"/>
      <c r="ED150" s="93"/>
      <c r="EE150" s="93"/>
      <c r="EF150" s="93"/>
      <c r="EG150" s="93"/>
      <c r="EH150" s="93"/>
      <c r="EI150" s="93"/>
      <c r="EJ150" s="93"/>
      <c r="EK150" s="93"/>
      <c r="EL150" s="93"/>
      <c r="EM150" s="93"/>
      <c r="EN150" s="93"/>
      <c r="EO150" s="93"/>
      <c r="EP150" s="93"/>
      <c r="EQ150" s="93"/>
      <c r="ER150" s="93"/>
      <c r="ES150" s="93"/>
      <c r="ET150" s="93"/>
      <c r="EU150" s="93"/>
      <c r="EV150" s="93"/>
      <c r="EW150" s="93"/>
      <c r="EX150" s="93"/>
      <c r="EY150" s="93"/>
      <c r="EZ150" s="93"/>
      <c r="FA150" s="93"/>
      <c r="FB150" s="93"/>
      <c r="FC150" s="93"/>
      <c r="FD150" s="93"/>
      <c r="FE150" s="93"/>
      <c r="FF150" s="93"/>
      <c r="FG150" s="93"/>
      <c r="FH150" s="93"/>
      <c r="FI150" s="93"/>
      <c r="FJ150" s="93"/>
      <c r="FK150" s="93"/>
      <c r="FL150" s="93"/>
      <c r="FM150" s="93"/>
      <c r="FN150" s="93"/>
      <c r="FO150" s="93"/>
      <c r="FP150" s="93"/>
      <c r="FQ150" s="93"/>
      <c r="FR150" s="93"/>
      <c r="FS150" s="93"/>
      <c r="FT150" s="93"/>
      <c r="FU150" s="93"/>
      <c r="FV150" s="93"/>
      <c r="FW150" s="93"/>
      <c r="FX150" s="93"/>
      <c r="FY150" s="93"/>
      <c r="FZ150" s="93"/>
      <c r="GA150" s="93"/>
      <c r="GB150" s="93"/>
      <c r="GC150" s="93"/>
      <c r="GD150" s="93"/>
      <c r="GE150" s="93"/>
      <c r="GF150" s="93"/>
      <c r="GG150" s="93"/>
      <c r="GH150" s="93"/>
      <c r="GI150" s="93"/>
      <c r="GJ150" s="93"/>
      <c r="GK150" s="93"/>
      <c r="GL150" s="93"/>
      <c r="GM150" s="93"/>
      <c r="GN150" s="93"/>
      <c r="GO150" s="93"/>
      <c r="GP150" s="93"/>
      <c r="GQ150" s="93"/>
      <c r="GR150" s="93"/>
      <c r="GS150" s="93"/>
      <c r="GT150" s="93"/>
      <c r="GU150" s="93"/>
      <c r="GV150" s="93"/>
      <c r="GW150" s="93"/>
      <c r="GX150" s="93"/>
      <c r="GY150" s="93"/>
      <c r="GZ150" s="93"/>
      <c r="HA150" s="93"/>
      <c r="HB150" s="93"/>
      <c r="HC150" s="93"/>
      <c r="HD150" s="93"/>
      <c r="HE150" s="93"/>
      <c r="HF150" s="93"/>
      <c r="HG150" s="93"/>
      <c r="HH150" s="93"/>
      <c r="HI150" s="93"/>
      <c r="HJ150" s="93"/>
      <c r="HK150" s="93"/>
      <c r="HL150" s="93"/>
      <c r="HM150" s="93"/>
      <c r="HN150" s="93"/>
      <c r="HO150" s="93"/>
      <c r="HP150" s="93"/>
      <c r="HQ150" s="93"/>
      <c r="HR150" s="93"/>
      <c r="HS150" s="93"/>
      <c r="HT150" s="93"/>
      <c r="HU150" s="93"/>
      <c r="HV150" s="93"/>
      <c r="HW150" s="93"/>
      <c r="HX150" s="93"/>
      <c r="HY150" s="93"/>
      <c r="HZ150" s="93"/>
      <c r="IA150" s="93"/>
      <c r="IB150" s="93"/>
      <c r="IC150" s="93"/>
      <c r="ID150" s="93"/>
      <c r="IE150" s="93"/>
      <c r="IF150" s="93"/>
      <c r="IG150" s="93"/>
      <c r="IH150" s="93"/>
      <c r="II150" s="93"/>
      <c r="IJ150" s="93"/>
      <c r="IK150" s="93"/>
      <c r="IL150" s="93"/>
      <c r="IM150" s="93"/>
      <c r="IN150" s="93"/>
      <c r="IO150" s="93"/>
      <c r="IP150" s="93"/>
      <c r="IQ150" s="93"/>
      <c r="IR150" s="93"/>
      <c r="IS150" s="93"/>
      <c r="IT150" s="93"/>
      <c r="IU150" s="93"/>
      <c r="IV150" s="93"/>
      <c r="IW150" s="93"/>
      <c r="IX150" s="93"/>
      <c r="IY150" s="93"/>
      <c r="IZ150" s="93"/>
      <c r="JA150" s="93"/>
      <c r="JB150" s="93"/>
      <c r="JC150" s="93"/>
      <c r="JD150" s="93"/>
      <c r="JE150" s="93"/>
      <c r="JF150" s="93"/>
      <c r="JG150" s="93"/>
      <c r="JH150" s="93"/>
      <c r="JI150" s="93"/>
      <c r="JJ150" s="93"/>
      <c r="JK150" s="93"/>
      <c r="JL150" s="93"/>
      <c r="JM150" s="93"/>
      <c r="JN150" s="93"/>
      <c r="JO150" s="93"/>
      <c r="JP150" s="93"/>
      <c r="JQ150" s="93"/>
      <c r="JR150" s="93"/>
      <c r="JS150" s="93"/>
      <c r="JT150" s="93"/>
      <c r="JU150" s="93"/>
      <c r="JV150" s="93"/>
      <c r="JW150" s="93"/>
      <c r="JX150" s="93"/>
      <c r="JY150" s="93"/>
      <c r="JZ150" s="93"/>
      <c r="KA150" s="93"/>
      <c r="KB150" s="93"/>
      <c r="KC150" s="93"/>
      <c r="KD150" s="93"/>
      <c r="KE150" s="93"/>
      <c r="KF150" s="93"/>
      <c r="KG150" s="93"/>
      <c r="KH150" s="93"/>
      <c r="KI150" s="93"/>
      <c r="KJ150" s="93"/>
      <c r="KK150" s="93"/>
      <c r="KL150" s="93"/>
      <c r="KM150" s="93"/>
      <c r="KN150" s="93"/>
      <c r="KO150" s="93"/>
      <c r="KP150" s="93"/>
      <c r="KQ150" s="93"/>
      <c r="KR150" s="93"/>
      <c r="KS150" s="93"/>
      <c r="KT150" s="93"/>
      <c r="KU150" s="93"/>
      <c r="KV150" s="93"/>
      <c r="KW150" s="93"/>
      <c r="KX150" s="93"/>
      <c r="KY150" s="93"/>
      <c r="KZ150" s="93"/>
      <c r="LA150" s="93"/>
      <c r="LB150" s="93"/>
      <c r="LC150" s="93"/>
      <c r="LD150" s="93"/>
      <c r="LE150" s="93"/>
      <c r="LF150" s="93"/>
      <c r="LG150" s="93"/>
      <c r="LH150" s="93"/>
      <c r="LI150" s="93"/>
      <c r="LJ150" s="93"/>
      <c r="LK150" s="93"/>
      <c r="LL150" s="93"/>
      <c r="LM150" s="93"/>
      <c r="LN150" s="93"/>
      <c r="LO150" s="93"/>
      <c r="LP150" s="93"/>
      <c r="LQ150" s="93"/>
      <c r="LR150" s="93"/>
      <c r="LS150" s="93"/>
      <c r="LT150" s="93"/>
      <c r="LU150" s="93"/>
      <c r="LV150" s="93"/>
      <c r="LW150" s="93"/>
      <c r="LX150" s="93"/>
      <c r="LY150" s="93"/>
      <c r="LZ150" s="93"/>
      <c r="MA150" s="93"/>
      <c r="MB150" s="93"/>
      <c r="MC150" s="93"/>
      <c r="MD150" s="93"/>
      <c r="ME150" s="93"/>
      <c r="MF150" s="93"/>
      <c r="MG150" s="93"/>
      <c r="MH150" s="93"/>
      <c r="MI150" s="93"/>
      <c r="MJ150" s="93"/>
      <c r="MK150" s="93"/>
      <c r="ML150" s="93"/>
      <c r="MM150" s="93"/>
      <c r="MN150" s="93"/>
      <c r="MO150" s="93"/>
      <c r="MP150" s="93"/>
      <c r="MQ150" s="93"/>
      <c r="MR150" s="93"/>
      <c r="MS150" s="93"/>
      <c r="MT150" s="93"/>
      <c r="MU150" s="93"/>
      <c r="MV150" s="93"/>
      <c r="MW150" s="93"/>
      <c r="MX150" s="93"/>
      <c r="MY150" s="93"/>
      <c r="MZ150" s="93"/>
      <c r="NA150" s="93"/>
      <c r="NB150" s="93"/>
      <c r="NC150" s="93"/>
      <c r="ND150" s="93"/>
      <c r="NE150" s="93"/>
      <c r="NF150" s="93"/>
      <c r="NG150" s="93"/>
      <c r="NH150" s="93"/>
      <c r="NI150" s="93"/>
      <c r="NJ150" s="93"/>
      <c r="NK150" s="93"/>
      <c r="NL150" s="93"/>
      <c r="NM150" s="93"/>
      <c r="NN150" s="93"/>
      <c r="NO150" s="93"/>
      <c r="NP150" s="93"/>
      <c r="NQ150" s="93"/>
      <c r="NR150" s="93"/>
      <c r="NS150" s="93"/>
      <c r="NT150" s="93"/>
      <c r="NU150" s="93"/>
      <c r="NV150" s="93"/>
      <c r="NW150" s="93"/>
      <c r="NX150" s="93"/>
      <c r="NY150" s="93"/>
      <c r="NZ150" s="93"/>
      <c r="OA150" s="93"/>
      <c r="OB150" s="93"/>
      <c r="OC150" s="93"/>
      <c r="OD150" s="93"/>
      <c r="OE150" s="93"/>
      <c r="OF150" s="93"/>
      <c r="OG150" s="93"/>
      <c r="OH150" s="93"/>
      <c r="OI150" s="93"/>
      <c r="OJ150" s="93"/>
      <c r="OK150" s="93"/>
      <c r="OL150" s="93"/>
      <c r="OM150" s="93"/>
      <c r="ON150" s="93"/>
      <c r="OO150" s="93"/>
      <c r="OP150" s="93"/>
      <c r="OQ150" s="93"/>
      <c r="OR150" s="93"/>
      <c r="OS150" s="93"/>
      <c r="OT150" s="93"/>
      <c r="OU150" s="93"/>
      <c r="OV150" s="93"/>
      <c r="OW150" s="93"/>
      <c r="OX150" s="93"/>
      <c r="OY150" s="93"/>
      <c r="OZ150" s="93"/>
      <c r="PA150" s="93"/>
      <c r="PB150" s="93"/>
      <c r="PC150" s="93"/>
      <c r="PD150" s="93"/>
      <c r="PE150" s="93"/>
      <c r="PF150" s="93"/>
      <c r="PG150" s="93"/>
      <c r="PH150" s="93"/>
      <c r="PI150" s="93"/>
      <c r="PJ150" s="93"/>
      <c r="PK150" s="93"/>
      <c r="PL150" s="93"/>
      <c r="PM150" s="93"/>
      <c r="PN150" s="93"/>
      <c r="PO150" s="93"/>
      <c r="PP150" s="93"/>
      <c r="PQ150" s="93"/>
      <c r="PR150" s="93"/>
      <c r="PS150" s="93"/>
      <c r="PT150" s="93"/>
      <c r="PU150" s="93"/>
      <c r="PV150" s="93"/>
      <c r="PW150" s="93"/>
      <c r="PX150" s="93"/>
      <c r="PY150" s="93"/>
      <c r="PZ150" s="93"/>
      <c r="QA150" s="93"/>
      <c r="QB150" s="93"/>
      <c r="QC150" s="93"/>
      <c r="QD150" s="93"/>
      <c r="QE150" s="93"/>
      <c r="QF150" s="93"/>
      <c r="QG150" s="93"/>
      <c r="QH150" s="93"/>
      <c r="QI150" s="93"/>
      <c r="QJ150" s="93"/>
      <c r="QK150" s="93"/>
      <c r="QL150" s="93"/>
      <c r="QM150" s="93"/>
      <c r="QN150" s="93"/>
      <c r="QO150" s="93"/>
      <c r="QP150" s="93"/>
      <c r="QQ150" s="93"/>
      <c r="QR150" s="93"/>
      <c r="QS150" s="93"/>
      <c r="QT150" s="93"/>
      <c r="QU150" s="93"/>
      <c r="QV150" s="93"/>
      <c r="QW150" s="93"/>
      <c r="QX150" s="93"/>
      <c r="QY150" s="93"/>
      <c r="QZ150" s="93"/>
      <c r="RA150" s="93"/>
      <c r="RB150" s="93"/>
      <c r="RC150" s="93"/>
      <c r="RD150" s="93"/>
      <c r="RE150" s="93"/>
      <c r="RF150" s="93"/>
      <c r="RG150" s="93"/>
      <c r="RH150" s="93"/>
      <c r="RI150" s="93"/>
      <c r="RJ150" s="93"/>
      <c r="RK150" s="93"/>
      <c r="RL150" s="93"/>
      <c r="RM150" s="93"/>
      <c r="RN150" s="93"/>
      <c r="RO150" s="93"/>
      <c r="RP150" s="93"/>
      <c r="RQ150" s="93"/>
      <c r="RR150" s="93"/>
      <c r="RS150" s="93"/>
      <c r="RT150" s="93"/>
      <c r="RU150" s="93"/>
      <c r="RV150" s="93"/>
      <c r="RW150" s="93"/>
      <c r="RX150" s="93"/>
      <c r="RY150" s="93"/>
      <c r="RZ150" s="93"/>
      <c r="SA150" s="93"/>
      <c r="SB150" s="93"/>
      <c r="SC150" s="93"/>
      <c r="SD150" s="93"/>
      <c r="SE150" s="93"/>
      <c r="SF150" s="93"/>
      <c r="SG150" s="93"/>
      <c r="SH150" s="93"/>
      <c r="SI150" s="93"/>
      <c r="SJ150" s="93"/>
      <c r="SK150" s="93"/>
      <c r="SL150" s="93"/>
      <c r="SM150" s="93"/>
      <c r="SN150" s="93"/>
      <c r="SO150" s="93"/>
      <c r="SP150" s="93"/>
      <c r="SQ150" s="93"/>
      <c r="SR150" s="93"/>
      <c r="SS150" s="93"/>
      <c r="ST150" s="93"/>
      <c r="SU150" s="93"/>
      <c r="SV150" s="93"/>
      <c r="SW150" s="93"/>
      <c r="SX150" s="93"/>
      <c r="SY150" s="93"/>
      <c r="SZ150" s="93"/>
      <c r="TA150" s="93"/>
      <c r="TB150" s="93"/>
      <c r="TC150" s="93"/>
      <c r="TD150" s="93"/>
      <c r="TE150" s="93"/>
      <c r="TF150" s="93"/>
      <c r="TG150" s="93"/>
      <c r="TH150" s="93"/>
      <c r="TI150" s="93"/>
      <c r="TJ150" s="93"/>
      <c r="TK150" s="93"/>
      <c r="TL150" s="93"/>
      <c r="TM150" s="93"/>
      <c r="TN150" s="93"/>
      <c r="TO150" s="93"/>
      <c r="TP150" s="93"/>
      <c r="TQ150" s="93"/>
      <c r="TR150" s="93"/>
      <c r="TS150" s="93"/>
      <c r="TT150" s="93"/>
      <c r="TU150" s="93"/>
      <c r="TV150" s="93"/>
      <c r="TW150" s="93"/>
      <c r="TX150" s="93"/>
      <c r="TY150" s="93"/>
      <c r="TZ150" s="93"/>
      <c r="UA150" s="93"/>
      <c r="UB150" s="93"/>
      <c r="UC150" s="93"/>
      <c r="UD150" s="93"/>
      <c r="UE150" s="93"/>
      <c r="UF150" s="93"/>
      <c r="UG150" s="93"/>
      <c r="UH150" s="93"/>
      <c r="UI150" s="93"/>
      <c r="UJ150" s="93"/>
      <c r="UK150" s="93"/>
      <c r="UL150" s="93"/>
      <c r="UM150" s="93"/>
      <c r="UN150" s="93"/>
      <c r="UO150" s="93"/>
      <c r="UP150" s="93"/>
      <c r="UQ150" s="93"/>
      <c r="UR150" s="93"/>
      <c r="US150" s="93"/>
      <c r="UT150" s="93"/>
      <c r="UU150" s="93"/>
      <c r="UV150" s="93"/>
      <c r="UW150" s="93"/>
      <c r="UX150" s="93"/>
      <c r="UY150" s="93"/>
      <c r="UZ150" s="93"/>
      <c r="VA150" s="93"/>
      <c r="VB150" s="93"/>
      <c r="VC150" s="93"/>
      <c r="VD150" s="93"/>
      <c r="VE150" s="93"/>
      <c r="VF150" s="93"/>
      <c r="VG150" s="93"/>
      <c r="VH150" s="93"/>
      <c r="VI150" s="93"/>
      <c r="VJ150" s="93"/>
      <c r="VK150" s="93"/>
      <c r="VL150" s="93"/>
      <c r="VM150" s="93"/>
      <c r="VN150" s="93"/>
      <c r="VO150" s="93"/>
      <c r="VP150" s="93"/>
      <c r="VQ150" s="93"/>
      <c r="VR150" s="93"/>
      <c r="VS150" s="93"/>
      <c r="VT150" s="93"/>
      <c r="VU150" s="93"/>
      <c r="VV150" s="93"/>
      <c r="VW150" s="93"/>
      <c r="VX150" s="93"/>
      <c r="VY150" s="93"/>
      <c r="VZ150" s="93"/>
      <c r="WA150" s="93"/>
      <c r="WB150" s="93"/>
      <c r="WC150" s="93"/>
      <c r="WD150" s="93"/>
      <c r="WE150" s="93"/>
      <c r="WF150" s="93"/>
      <c r="WG150" s="93"/>
      <c r="WH150" s="93"/>
      <c r="WI150" s="93"/>
      <c r="WJ150" s="93"/>
      <c r="WK150" s="93"/>
      <c r="WL150" s="93"/>
      <c r="WM150" s="93"/>
      <c r="WN150" s="93"/>
      <c r="WO150" s="93"/>
      <c r="WP150" s="93"/>
      <c r="WQ150" s="93"/>
      <c r="WR150" s="93"/>
      <c r="WS150" s="93"/>
      <c r="WT150" s="93"/>
      <c r="WU150" s="93"/>
      <c r="WV150" s="93"/>
      <c r="WW150" s="93"/>
      <c r="WX150" s="93"/>
      <c r="WY150" s="93"/>
      <c r="WZ150" s="93"/>
      <c r="XA150" s="93"/>
      <c r="XB150" s="93"/>
      <c r="XC150" s="93"/>
      <c r="XD150" s="93"/>
      <c r="XE150" s="93"/>
      <c r="XF150" s="93"/>
      <c r="XG150" s="93"/>
      <c r="XH150" s="93"/>
      <c r="XI150" s="93"/>
      <c r="XJ150" s="93"/>
      <c r="XK150" s="93"/>
      <c r="XL150" s="93"/>
      <c r="XM150" s="93"/>
      <c r="XN150" s="93"/>
      <c r="XO150" s="93"/>
      <c r="XP150" s="93"/>
      <c r="XQ150" s="93"/>
      <c r="XR150" s="93"/>
      <c r="XS150" s="93"/>
      <c r="XT150" s="93"/>
      <c r="XU150" s="93"/>
      <c r="XV150" s="93"/>
      <c r="XW150" s="93"/>
      <c r="XX150" s="93"/>
      <c r="XY150" s="93"/>
      <c r="XZ150" s="93"/>
      <c r="YA150" s="93"/>
      <c r="YB150" s="93"/>
      <c r="YC150" s="93"/>
      <c r="YD150" s="93"/>
      <c r="YE150" s="93"/>
      <c r="YF150" s="93"/>
      <c r="YG150" s="93"/>
      <c r="YH150" s="93"/>
      <c r="YI150" s="93"/>
      <c r="YJ150" s="93"/>
      <c r="YK150" s="93"/>
      <c r="YL150" s="93"/>
      <c r="YM150" s="93"/>
      <c r="YN150" s="93"/>
      <c r="YO150" s="93"/>
      <c r="YP150" s="93"/>
      <c r="YQ150" s="93"/>
      <c r="YR150" s="93"/>
      <c r="YS150" s="93"/>
      <c r="YT150" s="93"/>
      <c r="YU150" s="93"/>
      <c r="YV150" s="93"/>
      <c r="YW150" s="93"/>
      <c r="YX150" s="93"/>
      <c r="YY150" s="93"/>
      <c r="YZ150" s="93"/>
      <c r="ZA150" s="93"/>
      <c r="ZB150" s="93"/>
      <c r="ZC150" s="93"/>
      <c r="ZD150" s="93"/>
      <c r="ZE150" s="93"/>
      <c r="ZF150" s="93"/>
      <c r="ZG150" s="93"/>
      <c r="ZH150" s="93"/>
      <c r="ZI150" s="93"/>
      <c r="ZJ150" s="93"/>
      <c r="ZK150" s="93"/>
      <c r="ZL150" s="93"/>
      <c r="ZM150" s="93"/>
      <c r="ZN150" s="93"/>
      <c r="ZO150" s="93"/>
      <c r="ZP150" s="93"/>
      <c r="ZQ150" s="93"/>
      <c r="ZR150" s="93"/>
      <c r="ZS150" s="93"/>
      <c r="ZT150" s="93"/>
      <c r="ZU150" s="93"/>
      <c r="ZV150" s="93"/>
      <c r="ZW150" s="93"/>
      <c r="ZX150" s="93"/>
      <c r="ZY150" s="93"/>
      <c r="ZZ150" s="93"/>
    </row>
    <row r="151" spans="1:702" ht="15.95" hidden="1" customHeight="1" x14ac:dyDescent="0.25">
      <c r="A151" s="92">
        <v>759258</v>
      </c>
      <c r="B151" s="92" t="s">
        <v>421</v>
      </c>
      <c r="C151" s="121" t="s">
        <v>422</v>
      </c>
      <c r="D151" s="92">
        <v>7</v>
      </c>
      <c r="E151" s="92">
        <v>3</v>
      </c>
      <c r="F151" s="92" t="s">
        <v>341</v>
      </c>
      <c r="G151" s="92">
        <v>912</v>
      </c>
      <c r="H151" s="92">
        <v>11461</v>
      </c>
      <c r="I151" s="92" t="s">
        <v>423</v>
      </c>
      <c r="J151" s="92">
        <v>313</v>
      </c>
      <c r="K151" s="92" t="s">
        <v>333</v>
      </c>
      <c r="L151" s="93">
        <v>0</v>
      </c>
      <c r="M151" s="93">
        <v>7100</v>
      </c>
      <c r="N151" s="93">
        <v>0</v>
      </c>
      <c r="O151" s="93">
        <v>7100</v>
      </c>
      <c r="P151" s="93">
        <v>6163.14</v>
      </c>
      <c r="Q151" s="93">
        <v>-936.85999999999967</v>
      </c>
      <c r="R151" s="94">
        <v>0.87</v>
      </c>
      <c r="S151" s="93">
        <v>0</v>
      </c>
      <c r="T151" s="93">
        <v>0</v>
      </c>
      <c r="U151" s="94">
        <v>0</v>
      </c>
      <c r="V151" s="93">
        <v>0</v>
      </c>
      <c r="W151" s="93">
        <v>0</v>
      </c>
      <c r="X151" s="94">
        <v>0</v>
      </c>
      <c r="Y151" s="93">
        <v>0</v>
      </c>
      <c r="Z151" s="93">
        <v>0</v>
      </c>
      <c r="AA151" s="94">
        <v>0</v>
      </c>
      <c r="AB151" s="93">
        <v>0</v>
      </c>
      <c r="AC151" s="93">
        <v>0</v>
      </c>
      <c r="AD151" s="94">
        <v>0</v>
      </c>
      <c r="AE151" s="93">
        <v>0</v>
      </c>
      <c r="AF151" s="93">
        <v>0</v>
      </c>
      <c r="AG151" s="94">
        <v>0</v>
      </c>
      <c r="AH151" s="93">
        <v>0</v>
      </c>
      <c r="AI151" s="93">
        <v>0</v>
      </c>
      <c r="AJ151" s="94">
        <v>0</v>
      </c>
      <c r="AK151" s="93">
        <v>0</v>
      </c>
      <c r="AL151" s="93">
        <v>0</v>
      </c>
      <c r="AM151" s="94">
        <v>0</v>
      </c>
      <c r="AN151" s="93">
        <v>0</v>
      </c>
      <c r="AO151" s="93">
        <v>0</v>
      </c>
      <c r="AP151" s="94">
        <v>0</v>
      </c>
      <c r="AQ151" s="93">
        <v>0</v>
      </c>
      <c r="AR151" s="93">
        <v>0</v>
      </c>
      <c r="AS151" s="94">
        <v>0</v>
      </c>
      <c r="AT151" s="93">
        <v>0</v>
      </c>
      <c r="AU151" s="93">
        <v>0</v>
      </c>
      <c r="AV151" s="94">
        <v>0</v>
      </c>
      <c r="AW151" s="93">
        <v>0</v>
      </c>
      <c r="AX151" s="93">
        <v>0</v>
      </c>
      <c r="AY151" s="94">
        <v>0</v>
      </c>
      <c r="AZ151" s="93">
        <v>0</v>
      </c>
      <c r="BA151" s="93">
        <v>0</v>
      </c>
      <c r="BB151" s="94">
        <v>0</v>
      </c>
      <c r="BC151" s="93">
        <v>0</v>
      </c>
      <c r="BD151" s="93">
        <v>0</v>
      </c>
      <c r="BE151" s="94">
        <v>0</v>
      </c>
      <c r="BF151" s="93">
        <v>0</v>
      </c>
      <c r="BG151" s="93">
        <v>0</v>
      </c>
      <c r="BH151" s="94">
        <v>0</v>
      </c>
      <c r="BI151" s="93">
        <v>0</v>
      </c>
      <c r="BJ151" s="93">
        <v>0</v>
      </c>
      <c r="BK151" s="94">
        <v>0</v>
      </c>
      <c r="BL151" s="93">
        <v>0</v>
      </c>
      <c r="BM151" s="93">
        <v>0</v>
      </c>
      <c r="BN151" s="94">
        <v>0</v>
      </c>
      <c r="BO151" s="93">
        <v>0</v>
      </c>
      <c r="BP151" s="93">
        <v>0</v>
      </c>
      <c r="BQ151" s="94">
        <v>0</v>
      </c>
      <c r="BR151" s="93">
        <v>0</v>
      </c>
      <c r="BS151" s="93">
        <v>0</v>
      </c>
      <c r="BT151" s="94">
        <v>0</v>
      </c>
      <c r="BU151" s="93">
        <v>0</v>
      </c>
      <c r="BV151" s="93">
        <v>0</v>
      </c>
      <c r="BW151" s="94">
        <v>0</v>
      </c>
      <c r="BX151" s="93">
        <v>7100</v>
      </c>
      <c r="BY151" s="93">
        <v>6163.14</v>
      </c>
      <c r="BZ151" s="94">
        <v>0.87</v>
      </c>
      <c r="CA151" s="93">
        <v>0</v>
      </c>
      <c r="CB151" s="93">
        <v>0</v>
      </c>
      <c r="CC151" s="94">
        <v>0</v>
      </c>
      <c r="CD151" s="93">
        <v>0</v>
      </c>
      <c r="CE151" s="93">
        <v>0</v>
      </c>
      <c r="CF151" s="94">
        <v>0</v>
      </c>
      <c r="CG151" s="93">
        <v>0</v>
      </c>
      <c r="CH151" s="93">
        <v>0</v>
      </c>
      <c r="CI151" s="94">
        <v>0</v>
      </c>
      <c r="CJ151" s="93">
        <v>0</v>
      </c>
      <c r="CK151" s="93">
        <v>0</v>
      </c>
      <c r="CL151" s="94">
        <v>0</v>
      </c>
      <c r="CM151" s="93">
        <v>0</v>
      </c>
      <c r="CN151" s="93">
        <v>0</v>
      </c>
      <c r="CO151" s="94">
        <v>0</v>
      </c>
      <c r="CP151" s="93"/>
      <c r="CQ151" s="93"/>
      <c r="CR151" s="93"/>
      <c r="CS151" s="93"/>
      <c r="CT151" s="93"/>
      <c r="CU151" s="93"/>
      <c r="CV151" s="93"/>
      <c r="CW151" s="93"/>
      <c r="CX151" s="93"/>
      <c r="CY151" s="93"/>
      <c r="CZ151" s="93"/>
      <c r="DA151" s="93"/>
      <c r="DB151" s="93"/>
      <c r="DC151" s="93"/>
      <c r="DD151" s="93"/>
      <c r="DE151" s="93"/>
      <c r="DF151" s="93"/>
      <c r="DG151" s="93"/>
      <c r="DH151" s="93"/>
      <c r="DI151" s="93"/>
      <c r="DJ151" s="93"/>
      <c r="DK151" s="93"/>
      <c r="DL151" s="93"/>
      <c r="DM151" s="93"/>
      <c r="DN151" s="93"/>
      <c r="DO151" s="93"/>
      <c r="DP151" s="93"/>
      <c r="DQ151" s="93"/>
      <c r="DR151" s="93"/>
      <c r="DS151" s="93"/>
      <c r="DT151" s="93"/>
      <c r="DU151" s="93"/>
      <c r="DV151" s="93"/>
      <c r="DW151" s="93"/>
      <c r="DX151" s="93"/>
      <c r="DY151" s="93"/>
      <c r="DZ151" s="93"/>
      <c r="EA151" s="93"/>
      <c r="EB151" s="93"/>
      <c r="EC151" s="93"/>
      <c r="ED151" s="93"/>
      <c r="EE151" s="93"/>
      <c r="EF151" s="93"/>
      <c r="EG151" s="93"/>
      <c r="EH151" s="93"/>
      <c r="EI151" s="93"/>
      <c r="EJ151" s="93"/>
      <c r="EK151" s="93"/>
      <c r="EL151" s="93"/>
      <c r="EM151" s="93"/>
      <c r="EN151" s="93"/>
      <c r="EO151" s="93"/>
      <c r="EP151" s="93"/>
      <c r="EQ151" s="93"/>
      <c r="ER151" s="93"/>
      <c r="ES151" s="93"/>
      <c r="ET151" s="93"/>
      <c r="EU151" s="93"/>
      <c r="EV151" s="93"/>
      <c r="EW151" s="93"/>
      <c r="EX151" s="93"/>
      <c r="EY151" s="93"/>
      <c r="EZ151" s="93"/>
      <c r="FA151" s="93"/>
      <c r="FB151" s="93"/>
      <c r="FC151" s="93"/>
      <c r="FD151" s="93"/>
      <c r="FE151" s="93"/>
      <c r="FF151" s="93"/>
      <c r="FG151" s="93"/>
      <c r="FH151" s="93"/>
      <c r="FI151" s="93"/>
      <c r="FJ151" s="93"/>
      <c r="FK151" s="93"/>
      <c r="FL151" s="93"/>
      <c r="FM151" s="93"/>
      <c r="FN151" s="93"/>
      <c r="FO151" s="93"/>
      <c r="FP151" s="93"/>
      <c r="FQ151" s="93"/>
      <c r="FR151" s="93"/>
      <c r="FS151" s="93"/>
      <c r="FT151" s="93"/>
      <c r="FU151" s="93"/>
      <c r="FV151" s="93"/>
      <c r="FW151" s="93"/>
      <c r="FX151" s="93"/>
      <c r="FY151" s="93"/>
      <c r="FZ151" s="93"/>
      <c r="GA151" s="93"/>
      <c r="GB151" s="93"/>
      <c r="GC151" s="93"/>
      <c r="GD151" s="93"/>
      <c r="GE151" s="93"/>
      <c r="GF151" s="93"/>
      <c r="GG151" s="93"/>
      <c r="GH151" s="93"/>
      <c r="GI151" s="93"/>
      <c r="GJ151" s="93"/>
      <c r="GK151" s="93"/>
      <c r="GL151" s="93"/>
      <c r="GM151" s="93"/>
      <c r="GN151" s="93"/>
      <c r="GO151" s="93"/>
      <c r="GP151" s="93"/>
      <c r="GQ151" s="93"/>
      <c r="GR151" s="93"/>
      <c r="GS151" s="93"/>
      <c r="GT151" s="93"/>
      <c r="GU151" s="93"/>
      <c r="GV151" s="93"/>
      <c r="GW151" s="93"/>
      <c r="GX151" s="93"/>
      <c r="GY151" s="93"/>
      <c r="GZ151" s="93"/>
      <c r="HA151" s="93"/>
      <c r="HB151" s="93"/>
      <c r="HC151" s="93"/>
      <c r="HD151" s="93"/>
      <c r="HE151" s="93"/>
      <c r="HF151" s="93"/>
      <c r="HG151" s="93"/>
      <c r="HH151" s="93"/>
      <c r="HI151" s="93"/>
      <c r="HJ151" s="93"/>
      <c r="HK151" s="93"/>
      <c r="HL151" s="93"/>
      <c r="HM151" s="93"/>
      <c r="HN151" s="93"/>
      <c r="HO151" s="93"/>
      <c r="HP151" s="93"/>
      <c r="HQ151" s="93"/>
      <c r="HR151" s="93"/>
      <c r="HS151" s="93"/>
      <c r="HT151" s="93"/>
      <c r="HU151" s="93"/>
      <c r="HV151" s="93"/>
      <c r="HW151" s="93"/>
      <c r="HX151" s="93"/>
      <c r="HY151" s="93"/>
      <c r="HZ151" s="93"/>
      <c r="IA151" s="93"/>
      <c r="IB151" s="93"/>
      <c r="IC151" s="93"/>
      <c r="ID151" s="93"/>
      <c r="IE151" s="93"/>
      <c r="IF151" s="93"/>
      <c r="IG151" s="93"/>
      <c r="IH151" s="93"/>
      <c r="II151" s="93"/>
      <c r="IJ151" s="93"/>
      <c r="IK151" s="93"/>
      <c r="IL151" s="93"/>
      <c r="IM151" s="93"/>
      <c r="IN151" s="93"/>
      <c r="IO151" s="93"/>
      <c r="IP151" s="93"/>
      <c r="IQ151" s="93"/>
      <c r="IR151" s="93"/>
      <c r="IS151" s="93"/>
      <c r="IT151" s="93"/>
      <c r="IU151" s="93"/>
      <c r="IV151" s="93"/>
      <c r="IW151" s="93"/>
      <c r="IX151" s="93"/>
      <c r="IY151" s="93"/>
      <c r="IZ151" s="93"/>
      <c r="JA151" s="93"/>
      <c r="JB151" s="93"/>
      <c r="JC151" s="93"/>
      <c r="JD151" s="93"/>
      <c r="JE151" s="93"/>
      <c r="JF151" s="93"/>
      <c r="JG151" s="93"/>
      <c r="JH151" s="93"/>
      <c r="JI151" s="93"/>
      <c r="JJ151" s="93"/>
      <c r="JK151" s="93"/>
      <c r="JL151" s="93"/>
      <c r="JM151" s="93"/>
      <c r="JN151" s="93"/>
      <c r="JO151" s="93"/>
      <c r="JP151" s="93"/>
      <c r="JQ151" s="93"/>
      <c r="JR151" s="93"/>
      <c r="JS151" s="93"/>
      <c r="JT151" s="93"/>
      <c r="JU151" s="93"/>
      <c r="JV151" s="93"/>
      <c r="JW151" s="93"/>
      <c r="JX151" s="93"/>
      <c r="JY151" s="93"/>
      <c r="JZ151" s="93"/>
      <c r="KA151" s="93"/>
      <c r="KB151" s="93"/>
      <c r="KC151" s="93"/>
      <c r="KD151" s="93"/>
      <c r="KE151" s="93"/>
      <c r="KF151" s="93"/>
      <c r="KG151" s="93"/>
      <c r="KH151" s="93"/>
      <c r="KI151" s="93"/>
      <c r="KJ151" s="93"/>
      <c r="KK151" s="93"/>
      <c r="KL151" s="93"/>
      <c r="KM151" s="93"/>
      <c r="KN151" s="93"/>
      <c r="KO151" s="93"/>
      <c r="KP151" s="93"/>
      <c r="KQ151" s="93"/>
      <c r="KR151" s="93"/>
      <c r="KS151" s="93"/>
      <c r="KT151" s="93"/>
      <c r="KU151" s="93"/>
      <c r="KV151" s="93"/>
      <c r="KW151" s="93"/>
      <c r="KX151" s="93"/>
      <c r="KY151" s="93"/>
      <c r="KZ151" s="93"/>
      <c r="LA151" s="93"/>
      <c r="LB151" s="93"/>
      <c r="LC151" s="93"/>
      <c r="LD151" s="93"/>
      <c r="LE151" s="93"/>
      <c r="LF151" s="93"/>
      <c r="LG151" s="93"/>
      <c r="LH151" s="93"/>
      <c r="LI151" s="93"/>
      <c r="LJ151" s="93"/>
      <c r="LK151" s="93"/>
      <c r="LL151" s="93"/>
      <c r="LM151" s="93"/>
      <c r="LN151" s="93"/>
      <c r="LO151" s="93"/>
      <c r="LP151" s="93"/>
      <c r="LQ151" s="93"/>
      <c r="LR151" s="93"/>
      <c r="LS151" s="93"/>
      <c r="LT151" s="93"/>
      <c r="LU151" s="93"/>
      <c r="LV151" s="93"/>
      <c r="LW151" s="93"/>
      <c r="LX151" s="93"/>
      <c r="LY151" s="93"/>
      <c r="LZ151" s="93"/>
      <c r="MA151" s="93"/>
      <c r="MB151" s="93"/>
      <c r="MC151" s="93"/>
      <c r="MD151" s="93"/>
      <c r="ME151" s="93"/>
      <c r="MF151" s="93"/>
      <c r="MG151" s="93"/>
      <c r="MH151" s="93"/>
      <c r="MI151" s="93"/>
      <c r="MJ151" s="93"/>
      <c r="MK151" s="93"/>
      <c r="ML151" s="93"/>
      <c r="MM151" s="93"/>
      <c r="MN151" s="93"/>
      <c r="MO151" s="93"/>
      <c r="MP151" s="93"/>
      <c r="MQ151" s="93"/>
      <c r="MR151" s="93"/>
      <c r="MS151" s="93"/>
      <c r="MT151" s="93"/>
      <c r="MU151" s="93"/>
      <c r="MV151" s="93"/>
      <c r="MW151" s="93"/>
      <c r="MX151" s="93"/>
      <c r="MY151" s="93"/>
      <c r="MZ151" s="93"/>
      <c r="NA151" s="93"/>
      <c r="NB151" s="93"/>
      <c r="NC151" s="93"/>
      <c r="ND151" s="93"/>
      <c r="NE151" s="93"/>
      <c r="NF151" s="93"/>
      <c r="NG151" s="93"/>
      <c r="NH151" s="93"/>
      <c r="NI151" s="93"/>
      <c r="NJ151" s="93"/>
      <c r="NK151" s="93"/>
      <c r="NL151" s="93"/>
      <c r="NM151" s="93"/>
      <c r="NN151" s="93"/>
      <c r="NO151" s="93"/>
      <c r="NP151" s="93"/>
      <c r="NQ151" s="93"/>
      <c r="NR151" s="93"/>
      <c r="NS151" s="93"/>
      <c r="NT151" s="93"/>
      <c r="NU151" s="93"/>
      <c r="NV151" s="93"/>
      <c r="NW151" s="93"/>
      <c r="NX151" s="93"/>
      <c r="NY151" s="93"/>
      <c r="NZ151" s="93"/>
      <c r="OA151" s="93"/>
      <c r="OB151" s="93"/>
      <c r="OC151" s="93"/>
      <c r="OD151" s="93"/>
      <c r="OE151" s="93"/>
      <c r="OF151" s="93"/>
      <c r="OG151" s="93"/>
      <c r="OH151" s="93"/>
      <c r="OI151" s="93"/>
      <c r="OJ151" s="93"/>
      <c r="OK151" s="93"/>
      <c r="OL151" s="93"/>
      <c r="OM151" s="93"/>
      <c r="ON151" s="93"/>
      <c r="OO151" s="93"/>
      <c r="OP151" s="93"/>
      <c r="OQ151" s="93"/>
      <c r="OR151" s="93"/>
      <c r="OS151" s="93"/>
      <c r="OT151" s="93"/>
      <c r="OU151" s="93"/>
      <c r="OV151" s="93"/>
      <c r="OW151" s="93"/>
      <c r="OX151" s="93"/>
      <c r="OY151" s="93"/>
      <c r="OZ151" s="93"/>
      <c r="PA151" s="93"/>
      <c r="PB151" s="93"/>
      <c r="PC151" s="93"/>
      <c r="PD151" s="93"/>
      <c r="PE151" s="93"/>
      <c r="PF151" s="93"/>
      <c r="PG151" s="93"/>
      <c r="PH151" s="93"/>
      <c r="PI151" s="93"/>
      <c r="PJ151" s="93"/>
      <c r="PK151" s="93"/>
      <c r="PL151" s="93"/>
      <c r="PM151" s="93"/>
      <c r="PN151" s="93"/>
      <c r="PO151" s="93"/>
      <c r="PP151" s="93"/>
      <c r="PQ151" s="93"/>
      <c r="PR151" s="93"/>
      <c r="PS151" s="93"/>
      <c r="PT151" s="93"/>
      <c r="PU151" s="93"/>
      <c r="PV151" s="93"/>
      <c r="PW151" s="93"/>
      <c r="PX151" s="93"/>
      <c r="PY151" s="93"/>
      <c r="PZ151" s="93"/>
      <c r="QA151" s="93"/>
      <c r="QB151" s="93"/>
      <c r="QC151" s="93"/>
      <c r="QD151" s="93"/>
      <c r="QE151" s="93"/>
      <c r="QF151" s="93"/>
      <c r="QG151" s="93"/>
      <c r="QH151" s="93"/>
      <c r="QI151" s="93"/>
      <c r="QJ151" s="93"/>
      <c r="QK151" s="93"/>
      <c r="QL151" s="93"/>
      <c r="QM151" s="93"/>
      <c r="QN151" s="93"/>
      <c r="QO151" s="93"/>
      <c r="QP151" s="93"/>
      <c r="QQ151" s="93"/>
      <c r="QR151" s="93"/>
      <c r="QS151" s="93"/>
      <c r="QT151" s="93"/>
      <c r="QU151" s="93"/>
      <c r="QV151" s="93"/>
      <c r="QW151" s="93"/>
      <c r="QX151" s="93"/>
      <c r="QY151" s="93"/>
      <c r="QZ151" s="93"/>
      <c r="RA151" s="93"/>
      <c r="RB151" s="93"/>
      <c r="RC151" s="93"/>
      <c r="RD151" s="93"/>
      <c r="RE151" s="93"/>
      <c r="RF151" s="93"/>
      <c r="RG151" s="93"/>
      <c r="RH151" s="93"/>
      <c r="RI151" s="93"/>
      <c r="RJ151" s="93"/>
      <c r="RK151" s="93"/>
      <c r="RL151" s="93"/>
      <c r="RM151" s="93"/>
      <c r="RN151" s="93"/>
      <c r="RO151" s="93"/>
      <c r="RP151" s="93"/>
      <c r="RQ151" s="93"/>
      <c r="RR151" s="93"/>
      <c r="RS151" s="93"/>
      <c r="RT151" s="93"/>
      <c r="RU151" s="93"/>
      <c r="RV151" s="93"/>
      <c r="RW151" s="93"/>
      <c r="RX151" s="93"/>
      <c r="RY151" s="93"/>
      <c r="RZ151" s="93"/>
      <c r="SA151" s="93"/>
      <c r="SB151" s="93"/>
      <c r="SC151" s="93"/>
      <c r="SD151" s="93"/>
      <c r="SE151" s="93"/>
      <c r="SF151" s="93"/>
      <c r="SG151" s="93"/>
      <c r="SH151" s="93"/>
      <c r="SI151" s="93"/>
      <c r="SJ151" s="93"/>
      <c r="SK151" s="93"/>
      <c r="SL151" s="93"/>
      <c r="SM151" s="93"/>
      <c r="SN151" s="93"/>
      <c r="SO151" s="93"/>
      <c r="SP151" s="93"/>
      <c r="SQ151" s="93"/>
      <c r="SR151" s="93"/>
      <c r="SS151" s="93"/>
      <c r="ST151" s="93"/>
      <c r="SU151" s="93"/>
      <c r="SV151" s="93"/>
      <c r="SW151" s="93"/>
      <c r="SX151" s="93"/>
      <c r="SY151" s="93"/>
      <c r="SZ151" s="93"/>
      <c r="TA151" s="93"/>
      <c r="TB151" s="93"/>
      <c r="TC151" s="93"/>
      <c r="TD151" s="93"/>
      <c r="TE151" s="93"/>
      <c r="TF151" s="93"/>
      <c r="TG151" s="93"/>
      <c r="TH151" s="93"/>
      <c r="TI151" s="93"/>
      <c r="TJ151" s="93"/>
      <c r="TK151" s="93"/>
      <c r="TL151" s="93"/>
      <c r="TM151" s="93"/>
      <c r="TN151" s="93"/>
      <c r="TO151" s="93"/>
      <c r="TP151" s="93"/>
      <c r="TQ151" s="93"/>
      <c r="TR151" s="93"/>
      <c r="TS151" s="93"/>
      <c r="TT151" s="93"/>
      <c r="TU151" s="93"/>
      <c r="TV151" s="93"/>
      <c r="TW151" s="93"/>
      <c r="TX151" s="93"/>
      <c r="TY151" s="93"/>
      <c r="TZ151" s="93"/>
      <c r="UA151" s="93"/>
      <c r="UB151" s="93"/>
      <c r="UC151" s="93"/>
      <c r="UD151" s="93"/>
      <c r="UE151" s="93"/>
      <c r="UF151" s="93"/>
      <c r="UG151" s="93"/>
      <c r="UH151" s="93"/>
      <c r="UI151" s="93"/>
      <c r="UJ151" s="93"/>
      <c r="UK151" s="93"/>
      <c r="UL151" s="93"/>
      <c r="UM151" s="93"/>
      <c r="UN151" s="93"/>
      <c r="UO151" s="93"/>
      <c r="UP151" s="93"/>
      <c r="UQ151" s="93"/>
      <c r="UR151" s="93"/>
      <c r="US151" s="93"/>
      <c r="UT151" s="93"/>
      <c r="UU151" s="93"/>
      <c r="UV151" s="93"/>
      <c r="UW151" s="93"/>
      <c r="UX151" s="93"/>
      <c r="UY151" s="93"/>
      <c r="UZ151" s="93"/>
      <c r="VA151" s="93"/>
      <c r="VB151" s="93"/>
      <c r="VC151" s="93"/>
      <c r="VD151" s="93"/>
      <c r="VE151" s="93"/>
      <c r="VF151" s="93"/>
      <c r="VG151" s="93"/>
      <c r="VH151" s="93"/>
      <c r="VI151" s="93"/>
      <c r="VJ151" s="93"/>
      <c r="VK151" s="93"/>
      <c r="VL151" s="93"/>
      <c r="VM151" s="93"/>
      <c r="VN151" s="93"/>
      <c r="VO151" s="93"/>
      <c r="VP151" s="93"/>
      <c r="VQ151" s="93"/>
      <c r="VR151" s="93"/>
      <c r="VS151" s="93"/>
      <c r="VT151" s="93"/>
      <c r="VU151" s="93"/>
      <c r="VV151" s="93"/>
      <c r="VW151" s="93"/>
      <c r="VX151" s="93"/>
      <c r="VY151" s="93"/>
      <c r="VZ151" s="93"/>
      <c r="WA151" s="93"/>
      <c r="WB151" s="93"/>
      <c r="WC151" s="93"/>
      <c r="WD151" s="93"/>
      <c r="WE151" s="93"/>
      <c r="WF151" s="93"/>
      <c r="WG151" s="93"/>
      <c r="WH151" s="93"/>
      <c r="WI151" s="93"/>
      <c r="WJ151" s="93"/>
      <c r="WK151" s="93"/>
      <c r="WL151" s="93"/>
      <c r="WM151" s="93"/>
      <c r="WN151" s="93"/>
      <c r="WO151" s="93"/>
      <c r="WP151" s="93"/>
      <c r="WQ151" s="93"/>
      <c r="WR151" s="93"/>
      <c r="WS151" s="93"/>
      <c r="WT151" s="93"/>
      <c r="WU151" s="93"/>
      <c r="WV151" s="93"/>
      <c r="WW151" s="93"/>
      <c r="WX151" s="93"/>
      <c r="WY151" s="93"/>
      <c r="WZ151" s="93"/>
      <c r="XA151" s="93"/>
      <c r="XB151" s="93"/>
      <c r="XC151" s="93"/>
      <c r="XD151" s="93"/>
      <c r="XE151" s="93"/>
      <c r="XF151" s="93"/>
      <c r="XG151" s="93"/>
      <c r="XH151" s="93"/>
      <c r="XI151" s="93"/>
      <c r="XJ151" s="93"/>
      <c r="XK151" s="93"/>
      <c r="XL151" s="93"/>
      <c r="XM151" s="93"/>
      <c r="XN151" s="93"/>
      <c r="XO151" s="93"/>
      <c r="XP151" s="93"/>
      <c r="XQ151" s="93"/>
      <c r="XR151" s="93"/>
      <c r="XS151" s="93"/>
      <c r="XT151" s="93"/>
      <c r="XU151" s="93"/>
      <c r="XV151" s="93"/>
      <c r="XW151" s="93"/>
      <c r="XX151" s="93"/>
      <c r="XY151" s="93"/>
      <c r="XZ151" s="93"/>
      <c r="YA151" s="93"/>
      <c r="YB151" s="93"/>
      <c r="YC151" s="93"/>
      <c r="YD151" s="93"/>
      <c r="YE151" s="93"/>
      <c r="YF151" s="93"/>
      <c r="YG151" s="93"/>
      <c r="YH151" s="93"/>
      <c r="YI151" s="93"/>
      <c r="YJ151" s="93"/>
      <c r="YK151" s="93"/>
      <c r="YL151" s="93"/>
      <c r="YM151" s="93"/>
      <c r="YN151" s="93"/>
      <c r="YO151" s="93"/>
      <c r="YP151" s="93"/>
      <c r="YQ151" s="93"/>
      <c r="YR151" s="93"/>
      <c r="YS151" s="93"/>
      <c r="YT151" s="93"/>
      <c r="YU151" s="93"/>
      <c r="YV151" s="93"/>
      <c r="YW151" s="93"/>
      <c r="YX151" s="93"/>
      <c r="YY151" s="93"/>
      <c r="YZ151" s="93"/>
      <c r="ZA151" s="93"/>
      <c r="ZB151" s="93"/>
      <c r="ZC151" s="93"/>
      <c r="ZD151" s="93"/>
      <c r="ZE151" s="93"/>
      <c r="ZF151" s="93"/>
      <c r="ZG151" s="93"/>
      <c r="ZH151" s="93"/>
      <c r="ZI151" s="93"/>
      <c r="ZJ151" s="93"/>
      <c r="ZK151" s="93"/>
      <c r="ZL151" s="93"/>
      <c r="ZM151" s="93"/>
      <c r="ZN151" s="93"/>
      <c r="ZO151" s="93"/>
      <c r="ZP151" s="93"/>
      <c r="ZQ151" s="93"/>
      <c r="ZR151" s="93"/>
      <c r="ZS151" s="93"/>
      <c r="ZT151" s="93"/>
      <c r="ZU151" s="93"/>
      <c r="ZV151" s="93"/>
      <c r="ZW151" s="93"/>
      <c r="ZX151" s="93"/>
      <c r="ZY151" s="93"/>
      <c r="ZZ151" s="93"/>
    </row>
    <row r="152" spans="1:702" s="126" customFormat="1" ht="15.95" customHeight="1" x14ac:dyDescent="0.25">
      <c r="A152" s="122">
        <v>759260</v>
      </c>
      <c r="B152" s="122" t="s">
        <v>421</v>
      </c>
      <c r="C152" s="123" t="s">
        <v>422</v>
      </c>
      <c r="D152" s="122">
        <v>7</v>
      </c>
      <c r="E152" s="122">
        <v>3</v>
      </c>
      <c r="F152" s="122" t="s">
        <v>341</v>
      </c>
      <c r="G152" s="122">
        <v>912</v>
      </c>
      <c r="H152" s="122">
        <v>11461</v>
      </c>
      <c r="I152" s="122" t="s">
        <v>423</v>
      </c>
      <c r="J152" s="122">
        <v>32</v>
      </c>
      <c r="K152" s="122" t="s">
        <v>25</v>
      </c>
      <c r="L152" s="124">
        <v>0</v>
      </c>
      <c r="M152" s="124">
        <v>3300</v>
      </c>
      <c r="N152" s="124">
        <v>0</v>
      </c>
      <c r="O152" s="124">
        <v>3300</v>
      </c>
      <c r="P152" s="124">
        <v>1780</v>
      </c>
      <c r="Q152" s="124">
        <v>-1520</v>
      </c>
      <c r="R152" s="125">
        <v>0.54</v>
      </c>
      <c r="S152" s="124">
        <v>0</v>
      </c>
      <c r="T152" s="124">
        <v>0</v>
      </c>
      <c r="U152" s="125">
        <v>0</v>
      </c>
      <c r="V152" s="124">
        <v>0</v>
      </c>
      <c r="W152" s="124">
        <v>0</v>
      </c>
      <c r="X152" s="125">
        <v>0</v>
      </c>
      <c r="Y152" s="124">
        <v>0</v>
      </c>
      <c r="Z152" s="124">
        <v>0</v>
      </c>
      <c r="AA152" s="125">
        <v>0</v>
      </c>
      <c r="AB152" s="124">
        <v>0</v>
      </c>
      <c r="AC152" s="124">
        <v>0</v>
      </c>
      <c r="AD152" s="125">
        <v>0</v>
      </c>
      <c r="AE152" s="124">
        <v>0</v>
      </c>
      <c r="AF152" s="124">
        <v>0</v>
      </c>
      <c r="AG152" s="125">
        <v>0</v>
      </c>
      <c r="AH152" s="124">
        <v>0</v>
      </c>
      <c r="AI152" s="124">
        <v>0</v>
      </c>
      <c r="AJ152" s="125">
        <v>0</v>
      </c>
      <c r="AK152" s="124">
        <v>0</v>
      </c>
      <c r="AL152" s="124">
        <v>0</v>
      </c>
      <c r="AM152" s="125">
        <v>0</v>
      </c>
      <c r="AN152" s="124">
        <v>0</v>
      </c>
      <c r="AO152" s="124">
        <v>0</v>
      </c>
      <c r="AP152" s="125">
        <v>0</v>
      </c>
      <c r="AQ152" s="124">
        <v>0</v>
      </c>
      <c r="AR152" s="124">
        <v>0</v>
      </c>
      <c r="AS152" s="125">
        <v>0</v>
      </c>
      <c r="AT152" s="124">
        <v>0</v>
      </c>
      <c r="AU152" s="124">
        <v>0</v>
      </c>
      <c r="AV152" s="125">
        <v>0</v>
      </c>
      <c r="AW152" s="124">
        <v>0</v>
      </c>
      <c r="AX152" s="124">
        <v>0</v>
      </c>
      <c r="AY152" s="125">
        <v>0</v>
      </c>
      <c r="AZ152" s="124">
        <v>0</v>
      </c>
      <c r="BA152" s="124">
        <v>0</v>
      </c>
      <c r="BB152" s="125">
        <v>0</v>
      </c>
      <c r="BC152" s="124">
        <v>0</v>
      </c>
      <c r="BD152" s="124">
        <v>0</v>
      </c>
      <c r="BE152" s="125">
        <v>0</v>
      </c>
      <c r="BF152" s="124">
        <v>0</v>
      </c>
      <c r="BG152" s="124">
        <v>0</v>
      </c>
      <c r="BH152" s="125">
        <v>0</v>
      </c>
      <c r="BI152" s="124">
        <v>0</v>
      </c>
      <c r="BJ152" s="124">
        <v>0</v>
      </c>
      <c r="BK152" s="125">
        <v>0</v>
      </c>
      <c r="BL152" s="124">
        <v>0</v>
      </c>
      <c r="BM152" s="124">
        <v>0</v>
      </c>
      <c r="BN152" s="125">
        <v>0</v>
      </c>
      <c r="BO152" s="124">
        <v>0</v>
      </c>
      <c r="BP152" s="124">
        <v>0</v>
      </c>
      <c r="BQ152" s="125">
        <v>0</v>
      </c>
      <c r="BR152" s="124">
        <v>0</v>
      </c>
      <c r="BS152" s="124">
        <v>0</v>
      </c>
      <c r="BT152" s="125">
        <v>0</v>
      </c>
      <c r="BU152" s="124">
        <v>0</v>
      </c>
      <c r="BV152" s="124">
        <v>0</v>
      </c>
      <c r="BW152" s="125">
        <v>0</v>
      </c>
      <c r="BX152" s="124">
        <v>3300</v>
      </c>
      <c r="BY152" s="124">
        <v>1780</v>
      </c>
      <c r="BZ152" s="125">
        <v>0.54</v>
      </c>
      <c r="CA152" s="124">
        <v>0</v>
      </c>
      <c r="CB152" s="124">
        <v>0</v>
      </c>
      <c r="CC152" s="125">
        <v>0</v>
      </c>
      <c r="CD152" s="124">
        <v>0</v>
      </c>
      <c r="CE152" s="124">
        <v>0</v>
      </c>
      <c r="CF152" s="125">
        <v>0</v>
      </c>
      <c r="CG152" s="124">
        <v>0</v>
      </c>
      <c r="CH152" s="124">
        <v>0</v>
      </c>
      <c r="CI152" s="125">
        <v>0</v>
      </c>
      <c r="CJ152" s="124">
        <v>0</v>
      </c>
      <c r="CK152" s="124">
        <v>0</v>
      </c>
      <c r="CL152" s="125">
        <v>0</v>
      </c>
      <c r="CM152" s="124">
        <v>0</v>
      </c>
      <c r="CN152" s="124">
        <v>0</v>
      </c>
      <c r="CO152" s="125">
        <v>0</v>
      </c>
      <c r="CP152" s="124"/>
      <c r="CQ152" s="124"/>
      <c r="CR152" s="124"/>
      <c r="CS152" s="124"/>
      <c r="CT152" s="124"/>
      <c r="CU152" s="124"/>
      <c r="CV152" s="124"/>
      <c r="CW152" s="124"/>
      <c r="CX152" s="124"/>
      <c r="CY152" s="124"/>
      <c r="CZ152" s="124"/>
      <c r="DA152" s="124"/>
      <c r="DB152" s="124"/>
      <c r="DC152" s="124"/>
      <c r="DD152" s="124"/>
      <c r="DE152" s="124"/>
      <c r="DF152" s="124"/>
      <c r="DG152" s="124"/>
      <c r="DH152" s="124"/>
      <c r="DI152" s="124"/>
      <c r="DJ152" s="124"/>
      <c r="DK152" s="124"/>
      <c r="DL152" s="124"/>
      <c r="DM152" s="124"/>
      <c r="DN152" s="124"/>
      <c r="DO152" s="124"/>
      <c r="DP152" s="124"/>
      <c r="DQ152" s="124"/>
      <c r="DR152" s="124"/>
      <c r="DS152" s="124"/>
      <c r="DT152" s="124"/>
      <c r="DU152" s="124"/>
      <c r="DV152" s="124"/>
      <c r="DW152" s="124"/>
      <c r="DX152" s="124"/>
      <c r="DY152" s="124"/>
      <c r="DZ152" s="124"/>
      <c r="EA152" s="124"/>
      <c r="EB152" s="124"/>
      <c r="EC152" s="124"/>
      <c r="ED152" s="124"/>
      <c r="EE152" s="124"/>
      <c r="EF152" s="124"/>
      <c r="EG152" s="124"/>
      <c r="EH152" s="124"/>
      <c r="EI152" s="124"/>
      <c r="EJ152" s="124"/>
      <c r="EK152" s="124"/>
      <c r="EL152" s="124"/>
      <c r="EM152" s="124"/>
      <c r="EN152" s="124"/>
      <c r="EO152" s="124"/>
      <c r="EP152" s="124"/>
      <c r="EQ152" s="124"/>
      <c r="ER152" s="124"/>
      <c r="ES152" s="124"/>
      <c r="ET152" s="124"/>
      <c r="EU152" s="124"/>
      <c r="EV152" s="124"/>
      <c r="EW152" s="124"/>
      <c r="EX152" s="124"/>
      <c r="EY152" s="124"/>
      <c r="EZ152" s="124"/>
      <c r="FA152" s="124"/>
      <c r="FB152" s="124"/>
      <c r="FC152" s="124"/>
      <c r="FD152" s="124"/>
      <c r="FE152" s="124"/>
      <c r="FF152" s="124"/>
      <c r="FG152" s="124"/>
      <c r="FH152" s="124"/>
      <c r="FI152" s="124"/>
      <c r="FJ152" s="124"/>
      <c r="FK152" s="124"/>
      <c r="FL152" s="124"/>
      <c r="FM152" s="124"/>
      <c r="FN152" s="124"/>
      <c r="FO152" s="124"/>
      <c r="FP152" s="124"/>
      <c r="FQ152" s="124"/>
      <c r="FR152" s="124"/>
      <c r="FS152" s="124"/>
      <c r="FT152" s="124"/>
      <c r="FU152" s="124"/>
      <c r="FV152" s="124"/>
      <c r="FW152" s="124"/>
      <c r="FX152" s="124"/>
      <c r="FY152" s="124"/>
      <c r="FZ152" s="124"/>
      <c r="GA152" s="124"/>
      <c r="GB152" s="124"/>
      <c r="GC152" s="124"/>
      <c r="GD152" s="124"/>
      <c r="GE152" s="124"/>
      <c r="GF152" s="124"/>
      <c r="GG152" s="124"/>
      <c r="GH152" s="124"/>
      <c r="GI152" s="124"/>
      <c r="GJ152" s="124"/>
      <c r="GK152" s="124"/>
      <c r="GL152" s="124"/>
      <c r="GM152" s="124"/>
      <c r="GN152" s="124"/>
      <c r="GO152" s="124"/>
      <c r="GP152" s="124"/>
      <c r="GQ152" s="124"/>
      <c r="GR152" s="124"/>
      <c r="GS152" s="124"/>
      <c r="GT152" s="124"/>
      <c r="GU152" s="124"/>
      <c r="GV152" s="124"/>
      <c r="GW152" s="124"/>
      <c r="GX152" s="124"/>
      <c r="GY152" s="124"/>
      <c r="GZ152" s="124"/>
      <c r="HA152" s="124"/>
      <c r="HB152" s="124"/>
      <c r="HC152" s="124"/>
      <c r="HD152" s="124"/>
      <c r="HE152" s="124"/>
      <c r="HF152" s="124"/>
      <c r="HG152" s="124"/>
      <c r="HH152" s="124"/>
      <c r="HI152" s="124"/>
      <c r="HJ152" s="124"/>
      <c r="HK152" s="124"/>
      <c r="HL152" s="124"/>
      <c r="HM152" s="124"/>
      <c r="HN152" s="124"/>
      <c r="HO152" s="124"/>
      <c r="HP152" s="124"/>
      <c r="HQ152" s="124"/>
      <c r="HR152" s="124"/>
      <c r="HS152" s="124"/>
      <c r="HT152" s="124"/>
      <c r="HU152" s="124"/>
      <c r="HV152" s="124"/>
      <c r="HW152" s="124"/>
      <c r="HX152" s="124"/>
      <c r="HY152" s="124"/>
      <c r="HZ152" s="124"/>
      <c r="IA152" s="124"/>
      <c r="IB152" s="124"/>
      <c r="IC152" s="124"/>
      <c r="ID152" s="124"/>
      <c r="IE152" s="124"/>
      <c r="IF152" s="124"/>
      <c r="IG152" s="124"/>
      <c r="IH152" s="124"/>
      <c r="II152" s="124"/>
      <c r="IJ152" s="124"/>
      <c r="IK152" s="124"/>
      <c r="IL152" s="124"/>
      <c r="IM152" s="124"/>
      <c r="IN152" s="124"/>
      <c r="IO152" s="124"/>
      <c r="IP152" s="124"/>
      <c r="IQ152" s="124"/>
      <c r="IR152" s="124"/>
      <c r="IS152" s="124"/>
      <c r="IT152" s="124"/>
      <c r="IU152" s="124"/>
      <c r="IV152" s="124"/>
      <c r="IW152" s="124"/>
      <c r="IX152" s="124"/>
      <c r="IY152" s="124"/>
      <c r="IZ152" s="124"/>
      <c r="JA152" s="124"/>
      <c r="JB152" s="124"/>
      <c r="JC152" s="124"/>
      <c r="JD152" s="124"/>
      <c r="JE152" s="124"/>
      <c r="JF152" s="124"/>
      <c r="JG152" s="124"/>
      <c r="JH152" s="124"/>
      <c r="JI152" s="124"/>
      <c r="JJ152" s="124"/>
      <c r="JK152" s="124"/>
      <c r="JL152" s="124"/>
      <c r="JM152" s="124"/>
      <c r="JN152" s="124"/>
      <c r="JO152" s="124"/>
      <c r="JP152" s="124"/>
      <c r="JQ152" s="124"/>
      <c r="JR152" s="124"/>
      <c r="JS152" s="124"/>
      <c r="JT152" s="124"/>
      <c r="JU152" s="124"/>
      <c r="JV152" s="124"/>
      <c r="JW152" s="124"/>
      <c r="JX152" s="124"/>
      <c r="JY152" s="124"/>
      <c r="JZ152" s="124"/>
      <c r="KA152" s="124"/>
      <c r="KB152" s="124"/>
      <c r="KC152" s="124"/>
      <c r="KD152" s="124"/>
      <c r="KE152" s="124"/>
      <c r="KF152" s="124"/>
      <c r="KG152" s="124"/>
      <c r="KH152" s="124"/>
      <c r="KI152" s="124"/>
      <c r="KJ152" s="124"/>
      <c r="KK152" s="124"/>
      <c r="KL152" s="124"/>
      <c r="KM152" s="124"/>
      <c r="KN152" s="124"/>
      <c r="KO152" s="124"/>
      <c r="KP152" s="124"/>
      <c r="KQ152" s="124"/>
      <c r="KR152" s="124"/>
      <c r="KS152" s="124"/>
      <c r="KT152" s="124"/>
      <c r="KU152" s="124"/>
      <c r="KV152" s="124"/>
      <c r="KW152" s="124"/>
      <c r="KX152" s="124"/>
      <c r="KY152" s="124"/>
      <c r="KZ152" s="124"/>
      <c r="LA152" s="124"/>
      <c r="LB152" s="124"/>
      <c r="LC152" s="124"/>
      <c r="LD152" s="124"/>
      <c r="LE152" s="124"/>
      <c r="LF152" s="124"/>
      <c r="LG152" s="124"/>
      <c r="LH152" s="124"/>
      <c r="LI152" s="124"/>
      <c r="LJ152" s="124"/>
      <c r="LK152" s="124"/>
      <c r="LL152" s="124"/>
      <c r="LM152" s="124"/>
      <c r="LN152" s="124"/>
      <c r="LO152" s="124"/>
      <c r="LP152" s="124"/>
      <c r="LQ152" s="124"/>
      <c r="LR152" s="124"/>
      <c r="LS152" s="124"/>
      <c r="LT152" s="124"/>
      <c r="LU152" s="124"/>
      <c r="LV152" s="124"/>
      <c r="LW152" s="124"/>
      <c r="LX152" s="124"/>
      <c r="LY152" s="124"/>
      <c r="LZ152" s="124"/>
      <c r="MA152" s="124"/>
      <c r="MB152" s="124"/>
      <c r="MC152" s="124"/>
      <c r="MD152" s="124"/>
      <c r="ME152" s="124"/>
      <c r="MF152" s="124"/>
      <c r="MG152" s="124"/>
      <c r="MH152" s="124"/>
      <c r="MI152" s="124"/>
      <c r="MJ152" s="124"/>
      <c r="MK152" s="124"/>
      <c r="ML152" s="124"/>
      <c r="MM152" s="124"/>
      <c r="MN152" s="124"/>
      <c r="MO152" s="124"/>
      <c r="MP152" s="124"/>
      <c r="MQ152" s="124"/>
      <c r="MR152" s="124"/>
      <c r="MS152" s="124"/>
      <c r="MT152" s="124"/>
      <c r="MU152" s="124"/>
      <c r="MV152" s="124"/>
      <c r="MW152" s="124"/>
      <c r="MX152" s="124"/>
      <c r="MY152" s="124"/>
      <c r="MZ152" s="124"/>
      <c r="NA152" s="124"/>
      <c r="NB152" s="124"/>
      <c r="NC152" s="124"/>
      <c r="ND152" s="124"/>
      <c r="NE152" s="124"/>
      <c r="NF152" s="124"/>
      <c r="NG152" s="124"/>
      <c r="NH152" s="124"/>
      <c r="NI152" s="124"/>
      <c r="NJ152" s="124"/>
      <c r="NK152" s="124"/>
      <c r="NL152" s="124"/>
      <c r="NM152" s="124"/>
      <c r="NN152" s="124"/>
      <c r="NO152" s="124"/>
      <c r="NP152" s="124"/>
      <c r="NQ152" s="124"/>
      <c r="NR152" s="124"/>
      <c r="NS152" s="124"/>
      <c r="NT152" s="124"/>
      <c r="NU152" s="124"/>
      <c r="NV152" s="124"/>
      <c r="NW152" s="124"/>
      <c r="NX152" s="124"/>
      <c r="NY152" s="124"/>
      <c r="NZ152" s="124"/>
      <c r="OA152" s="124"/>
      <c r="OB152" s="124"/>
      <c r="OC152" s="124"/>
      <c r="OD152" s="124"/>
      <c r="OE152" s="124"/>
      <c r="OF152" s="124"/>
      <c r="OG152" s="124"/>
      <c r="OH152" s="124"/>
      <c r="OI152" s="124"/>
      <c r="OJ152" s="124"/>
      <c r="OK152" s="124"/>
      <c r="OL152" s="124"/>
      <c r="OM152" s="124"/>
      <c r="ON152" s="124"/>
      <c r="OO152" s="124"/>
      <c r="OP152" s="124"/>
      <c r="OQ152" s="124"/>
      <c r="OR152" s="124"/>
      <c r="OS152" s="124"/>
      <c r="OT152" s="124"/>
      <c r="OU152" s="124"/>
      <c r="OV152" s="124"/>
      <c r="OW152" s="124"/>
      <c r="OX152" s="124"/>
      <c r="OY152" s="124"/>
      <c r="OZ152" s="124"/>
      <c r="PA152" s="124"/>
      <c r="PB152" s="124"/>
      <c r="PC152" s="124"/>
      <c r="PD152" s="124"/>
      <c r="PE152" s="124"/>
      <c r="PF152" s="124"/>
      <c r="PG152" s="124"/>
      <c r="PH152" s="124"/>
      <c r="PI152" s="124"/>
      <c r="PJ152" s="124"/>
      <c r="PK152" s="124"/>
      <c r="PL152" s="124"/>
      <c r="PM152" s="124"/>
      <c r="PN152" s="124"/>
      <c r="PO152" s="124"/>
      <c r="PP152" s="124"/>
      <c r="PQ152" s="124"/>
      <c r="PR152" s="124"/>
      <c r="PS152" s="124"/>
      <c r="PT152" s="124"/>
      <c r="PU152" s="124"/>
      <c r="PV152" s="124"/>
      <c r="PW152" s="124"/>
      <c r="PX152" s="124"/>
      <c r="PY152" s="124"/>
      <c r="PZ152" s="124"/>
      <c r="QA152" s="124"/>
      <c r="QB152" s="124"/>
      <c r="QC152" s="124"/>
      <c r="QD152" s="124"/>
      <c r="QE152" s="124"/>
      <c r="QF152" s="124"/>
      <c r="QG152" s="124"/>
      <c r="QH152" s="124"/>
      <c r="QI152" s="124"/>
      <c r="QJ152" s="124"/>
      <c r="QK152" s="124"/>
      <c r="QL152" s="124"/>
      <c r="QM152" s="124"/>
      <c r="QN152" s="124"/>
      <c r="QO152" s="124"/>
      <c r="QP152" s="124"/>
      <c r="QQ152" s="124"/>
      <c r="QR152" s="124"/>
      <c r="QS152" s="124"/>
      <c r="QT152" s="124"/>
      <c r="QU152" s="124"/>
      <c r="QV152" s="124"/>
      <c r="QW152" s="124"/>
      <c r="QX152" s="124"/>
      <c r="QY152" s="124"/>
      <c r="QZ152" s="124"/>
      <c r="RA152" s="124"/>
      <c r="RB152" s="124"/>
      <c r="RC152" s="124"/>
      <c r="RD152" s="124"/>
      <c r="RE152" s="124"/>
      <c r="RF152" s="124"/>
      <c r="RG152" s="124"/>
      <c r="RH152" s="124"/>
      <c r="RI152" s="124"/>
      <c r="RJ152" s="124"/>
      <c r="RK152" s="124"/>
      <c r="RL152" s="124"/>
      <c r="RM152" s="124"/>
      <c r="RN152" s="124"/>
      <c r="RO152" s="124"/>
      <c r="RP152" s="124"/>
      <c r="RQ152" s="124"/>
      <c r="RR152" s="124"/>
      <c r="RS152" s="124"/>
      <c r="RT152" s="124"/>
      <c r="RU152" s="124"/>
      <c r="RV152" s="124"/>
      <c r="RW152" s="124"/>
      <c r="RX152" s="124"/>
      <c r="RY152" s="124"/>
      <c r="RZ152" s="124"/>
      <c r="SA152" s="124"/>
      <c r="SB152" s="124"/>
      <c r="SC152" s="124"/>
      <c r="SD152" s="124"/>
      <c r="SE152" s="124"/>
      <c r="SF152" s="124"/>
      <c r="SG152" s="124"/>
      <c r="SH152" s="124"/>
      <c r="SI152" s="124"/>
      <c r="SJ152" s="124"/>
      <c r="SK152" s="124"/>
      <c r="SL152" s="124"/>
      <c r="SM152" s="124"/>
      <c r="SN152" s="124"/>
      <c r="SO152" s="124"/>
      <c r="SP152" s="124"/>
      <c r="SQ152" s="124"/>
      <c r="SR152" s="124"/>
      <c r="SS152" s="124"/>
      <c r="ST152" s="124"/>
      <c r="SU152" s="124"/>
      <c r="SV152" s="124"/>
      <c r="SW152" s="124"/>
      <c r="SX152" s="124"/>
      <c r="SY152" s="124"/>
      <c r="SZ152" s="124"/>
      <c r="TA152" s="124"/>
      <c r="TB152" s="124"/>
      <c r="TC152" s="124"/>
      <c r="TD152" s="124"/>
      <c r="TE152" s="124"/>
      <c r="TF152" s="124"/>
      <c r="TG152" s="124"/>
      <c r="TH152" s="124"/>
      <c r="TI152" s="124"/>
      <c r="TJ152" s="124"/>
      <c r="TK152" s="124"/>
      <c r="TL152" s="124"/>
      <c r="TM152" s="124"/>
      <c r="TN152" s="124"/>
      <c r="TO152" s="124"/>
      <c r="TP152" s="124"/>
      <c r="TQ152" s="124"/>
      <c r="TR152" s="124"/>
      <c r="TS152" s="124"/>
      <c r="TT152" s="124"/>
      <c r="TU152" s="124"/>
      <c r="TV152" s="124"/>
      <c r="TW152" s="124"/>
      <c r="TX152" s="124"/>
      <c r="TY152" s="124"/>
      <c r="TZ152" s="124"/>
      <c r="UA152" s="124"/>
      <c r="UB152" s="124"/>
      <c r="UC152" s="124"/>
      <c r="UD152" s="124"/>
      <c r="UE152" s="124"/>
      <c r="UF152" s="124"/>
      <c r="UG152" s="124"/>
      <c r="UH152" s="124"/>
      <c r="UI152" s="124"/>
      <c r="UJ152" s="124"/>
      <c r="UK152" s="124"/>
      <c r="UL152" s="124"/>
      <c r="UM152" s="124"/>
      <c r="UN152" s="124"/>
      <c r="UO152" s="124"/>
      <c r="UP152" s="124"/>
      <c r="UQ152" s="124"/>
      <c r="UR152" s="124"/>
      <c r="US152" s="124"/>
      <c r="UT152" s="124"/>
      <c r="UU152" s="124"/>
      <c r="UV152" s="124"/>
      <c r="UW152" s="124"/>
      <c r="UX152" s="124"/>
      <c r="UY152" s="124"/>
      <c r="UZ152" s="124"/>
      <c r="VA152" s="124"/>
      <c r="VB152" s="124"/>
      <c r="VC152" s="124"/>
      <c r="VD152" s="124"/>
      <c r="VE152" s="124"/>
      <c r="VF152" s="124"/>
      <c r="VG152" s="124"/>
      <c r="VH152" s="124"/>
      <c r="VI152" s="124"/>
      <c r="VJ152" s="124"/>
      <c r="VK152" s="124"/>
      <c r="VL152" s="124"/>
      <c r="VM152" s="124"/>
      <c r="VN152" s="124"/>
      <c r="VO152" s="124"/>
      <c r="VP152" s="124"/>
      <c r="VQ152" s="124"/>
      <c r="VR152" s="124"/>
      <c r="VS152" s="124"/>
      <c r="VT152" s="124"/>
      <c r="VU152" s="124"/>
      <c r="VV152" s="124"/>
      <c r="VW152" s="124"/>
      <c r="VX152" s="124"/>
      <c r="VY152" s="124"/>
      <c r="VZ152" s="124"/>
      <c r="WA152" s="124"/>
      <c r="WB152" s="124"/>
      <c r="WC152" s="124"/>
      <c r="WD152" s="124"/>
      <c r="WE152" s="124"/>
      <c r="WF152" s="124"/>
      <c r="WG152" s="124"/>
      <c r="WH152" s="124"/>
      <c r="WI152" s="124"/>
      <c r="WJ152" s="124"/>
      <c r="WK152" s="124"/>
      <c r="WL152" s="124"/>
      <c r="WM152" s="124"/>
      <c r="WN152" s="124"/>
      <c r="WO152" s="124"/>
      <c r="WP152" s="124"/>
      <c r="WQ152" s="124"/>
      <c r="WR152" s="124"/>
      <c r="WS152" s="124"/>
      <c r="WT152" s="124"/>
      <c r="WU152" s="124"/>
      <c r="WV152" s="124"/>
      <c r="WW152" s="124"/>
      <c r="WX152" s="124"/>
      <c r="WY152" s="124"/>
      <c r="WZ152" s="124"/>
      <c r="XA152" s="124"/>
      <c r="XB152" s="124"/>
      <c r="XC152" s="124"/>
      <c r="XD152" s="124"/>
      <c r="XE152" s="124"/>
      <c r="XF152" s="124"/>
      <c r="XG152" s="124"/>
      <c r="XH152" s="124"/>
      <c r="XI152" s="124"/>
      <c r="XJ152" s="124"/>
      <c r="XK152" s="124"/>
      <c r="XL152" s="124"/>
      <c r="XM152" s="124"/>
      <c r="XN152" s="124"/>
      <c r="XO152" s="124"/>
      <c r="XP152" s="124"/>
      <c r="XQ152" s="124"/>
      <c r="XR152" s="124"/>
      <c r="XS152" s="124"/>
      <c r="XT152" s="124"/>
      <c r="XU152" s="124"/>
      <c r="XV152" s="124"/>
      <c r="XW152" s="124"/>
      <c r="XX152" s="124"/>
      <c r="XY152" s="124"/>
      <c r="XZ152" s="124"/>
      <c r="YA152" s="124"/>
      <c r="YB152" s="124"/>
      <c r="YC152" s="124"/>
      <c r="YD152" s="124"/>
      <c r="YE152" s="124"/>
      <c r="YF152" s="124"/>
      <c r="YG152" s="124"/>
      <c r="YH152" s="124"/>
      <c r="YI152" s="124"/>
      <c r="YJ152" s="124"/>
      <c r="YK152" s="124"/>
      <c r="YL152" s="124"/>
      <c r="YM152" s="124"/>
      <c r="YN152" s="124"/>
      <c r="YO152" s="124"/>
      <c r="YP152" s="124"/>
      <c r="YQ152" s="124"/>
      <c r="YR152" s="124"/>
      <c r="YS152" s="124"/>
      <c r="YT152" s="124"/>
      <c r="YU152" s="124"/>
      <c r="YV152" s="124"/>
      <c r="YW152" s="124"/>
      <c r="YX152" s="124"/>
      <c r="YY152" s="124"/>
      <c r="YZ152" s="124"/>
      <c r="ZA152" s="124"/>
      <c r="ZB152" s="124"/>
      <c r="ZC152" s="124"/>
      <c r="ZD152" s="124"/>
      <c r="ZE152" s="124"/>
      <c r="ZF152" s="124"/>
      <c r="ZG152" s="124"/>
      <c r="ZH152" s="124"/>
      <c r="ZI152" s="124"/>
      <c r="ZJ152" s="124"/>
      <c r="ZK152" s="124"/>
      <c r="ZL152" s="124"/>
      <c r="ZM152" s="124"/>
      <c r="ZN152" s="124"/>
      <c r="ZO152" s="124"/>
      <c r="ZP152" s="124"/>
      <c r="ZQ152" s="124"/>
      <c r="ZR152" s="124"/>
      <c r="ZS152" s="124"/>
      <c r="ZT152" s="124"/>
      <c r="ZU152" s="124"/>
      <c r="ZV152" s="124"/>
      <c r="ZW152" s="124"/>
      <c r="ZX152" s="124"/>
      <c r="ZY152" s="124"/>
      <c r="ZZ152" s="124"/>
    </row>
    <row r="153" spans="1:702" ht="15.95" hidden="1" customHeight="1" x14ac:dyDescent="0.25">
      <c r="A153" s="92">
        <v>759261</v>
      </c>
      <c r="B153" s="92" t="s">
        <v>421</v>
      </c>
      <c r="C153" s="121" t="s">
        <v>422</v>
      </c>
      <c r="D153" s="92">
        <v>7</v>
      </c>
      <c r="E153" s="92">
        <v>3</v>
      </c>
      <c r="F153" s="92" t="s">
        <v>341</v>
      </c>
      <c r="G153" s="92">
        <v>912</v>
      </c>
      <c r="H153" s="92">
        <v>11461</v>
      </c>
      <c r="I153" s="92" t="s">
        <v>423</v>
      </c>
      <c r="J153" s="92">
        <v>321</v>
      </c>
      <c r="K153" s="92" t="s">
        <v>349</v>
      </c>
      <c r="L153" s="93">
        <v>0</v>
      </c>
      <c r="M153" s="93">
        <v>3300</v>
      </c>
      <c r="N153" s="93">
        <v>0</v>
      </c>
      <c r="O153" s="93">
        <v>3300</v>
      </c>
      <c r="P153" s="93">
        <v>1780</v>
      </c>
      <c r="Q153" s="93">
        <v>-1520</v>
      </c>
      <c r="R153" s="94">
        <v>0.54</v>
      </c>
      <c r="S153" s="93">
        <v>0</v>
      </c>
      <c r="T153" s="93">
        <v>0</v>
      </c>
      <c r="U153" s="94">
        <v>0</v>
      </c>
      <c r="V153" s="93">
        <v>0</v>
      </c>
      <c r="W153" s="93">
        <v>0</v>
      </c>
      <c r="X153" s="94">
        <v>0</v>
      </c>
      <c r="Y153" s="93">
        <v>0</v>
      </c>
      <c r="Z153" s="93">
        <v>0</v>
      </c>
      <c r="AA153" s="94">
        <v>0</v>
      </c>
      <c r="AB153" s="93">
        <v>0</v>
      </c>
      <c r="AC153" s="93">
        <v>0</v>
      </c>
      <c r="AD153" s="94">
        <v>0</v>
      </c>
      <c r="AE153" s="93">
        <v>0</v>
      </c>
      <c r="AF153" s="93">
        <v>0</v>
      </c>
      <c r="AG153" s="94">
        <v>0</v>
      </c>
      <c r="AH153" s="93">
        <v>0</v>
      </c>
      <c r="AI153" s="93">
        <v>0</v>
      </c>
      <c r="AJ153" s="94">
        <v>0</v>
      </c>
      <c r="AK153" s="93">
        <v>0</v>
      </c>
      <c r="AL153" s="93">
        <v>0</v>
      </c>
      <c r="AM153" s="94">
        <v>0</v>
      </c>
      <c r="AN153" s="93">
        <v>0</v>
      </c>
      <c r="AO153" s="93">
        <v>0</v>
      </c>
      <c r="AP153" s="94">
        <v>0</v>
      </c>
      <c r="AQ153" s="93">
        <v>0</v>
      </c>
      <c r="AR153" s="93">
        <v>0</v>
      </c>
      <c r="AS153" s="94">
        <v>0</v>
      </c>
      <c r="AT153" s="93">
        <v>0</v>
      </c>
      <c r="AU153" s="93">
        <v>0</v>
      </c>
      <c r="AV153" s="94">
        <v>0</v>
      </c>
      <c r="AW153" s="93">
        <v>0</v>
      </c>
      <c r="AX153" s="93">
        <v>0</v>
      </c>
      <c r="AY153" s="94">
        <v>0</v>
      </c>
      <c r="AZ153" s="93">
        <v>0</v>
      </c>
      <c r="BA153" s="93">
        <v>0</v>
      </c>
      <c r="BB153" s="94">
        <v>0</v>
      </c>
      <c r="BC153" s="93">
        <v>0</v>
      </c>
      <c r="BD153" s="93">
        <v>0</v>
      </c>
      <c r="BE153" s="94">
        <v>0</v>
      </c>
      <c r="BF153" s="93">
        <v>0</v>
      </c>
      <c r="BG153" s="93">
        <v>0</v>
      </c>
      <c r="BH153" s="94">
        <v>0</v>
      </c>
      <c r="BI153" s="93">
        <v>0</v>
      </c>
      <c r="BJ153" s="93">
        <v>0</v>
      </c>
      <c r="BK153" s="94">
        <v>0</v>
      </c>
      <c r="BL153" s="93">
        <v>0</v>
      </c>
      <c r="BM153" s="93">
        <v>0</v>
      </c>
      <c r="BN153" s="94">
        <v>0</v>
      </c>
      <c r="BO153" s="93">
        <v>0</v>
      </c>
      <c r="BP153" s="93">
        <v>0</v>
      </c>
      <c r="BQ153" s="94">
        <v>0</v>
      </c>
      <c r="BR153" s="93">
        <v>0</v>
      </c>
      <c r="BS153" s="93">
        <v>0</v>
      </c>
      <c r="BT153" s="94">
        <v>0</v>
      </c>
      <c r="BU153" s="93">
        <v>0</v>
      </c>
      <c r="BV153" s="93">
        <v>0</v>
      </c>
      <c r="BW153" s="94">
        <v>0</v>
      </c>
      <c r="BX153" s="93">
        <v>3300</v>
      </c>
      <c r="BY153" s="93">
        <v>1780</v>
      </c>
      <c r="BZ153" s="94">
        <v>0.54</v>
      </c>
      <c r="CA153" s="93">
        <v>0</v>
      </c>
      <c r="CB153" s="93">
        <v>0</v>
      </c>
      <c r="CC153" s="94">
        <v>0</v>
      </c>
      <c r="CD153" s="93">
        <v>0</v>
      </c>
      <c r="CE153" s="93">
        <v>0</v>
      </c>
      <c r="CF153" s="94">
        <v>0</v>
      </c>
      <c r="CG153" s="93">
        <v>0</v>
      </c>
      <c r="CH153" s="93">
        <v>0</v>
      </c>
      <c r="CI153" s="94">
        <v>0</v>
      </c>
      <c r="CJ153" s="93">
        <v>0</v>
      </c>
      <c r="CK153" s="93">
        <v>0</v>
      </c>
      <c r="CL153" s="94">
        <v>0</v>
      </c>
      <c r="CM153" s="93">
        <v>0</v>
      </c>
      <c r="CN153" s="93">
        <v>0</v>
      </c>
      <c r="CO153" s="94">
        <v>0</v>
      </c>
      <c r="CP153" s="93"/>
      <c r="CQ153" s="93"/>
      <c r="CR153" s="93"/>
      <c r="CS153" s="93"/>
      <c r="CT153" s="93"/>
      <c r="CU153" s="93"/>
      <c r="CV153" s="93"/>
      <c r="CW153" s="93"/>
      <c r="CX153" s="93"/>
      <c r="CY153" s="93"/>
      <c r="CZ153" s="93"/>
      <c r="DA153" s="93"/>
      <c r="DB153" s="93"/>
      <c r="DC153" s="93"/>
      <c r="DD153" s="93"/>
      <c r="DE153" s="93"/>
      <c r="DF153" s="93"/>
      <c r="DG153" s="93"/>
      <c r="DH153" s="93"/>
      <c r="DI153" s="93"/>
      <c r="DJ153" s="93"/>
      <c r="DK153" s="93"/>
      <c r="DL153" s="93"/>
      <c r="DM153" s="93"/>
      <c r="DN153" s="93"/>
      <c r="DO153" s="93"/>
      <c r="DP153" s="93"/>
      <c r="DQ153" s="93"/>
      <c r="DR153" s="93"/>
      <c r="DS153" s="93"/>
      <c r="DT153" s="93"/>
      <c r="DU153" s="93"/>
      <c r="DV153" s="93"/>
      <c r="DW153" s="93"/>
      <c r="DX153" s="93"/>
      <c r="DY153" s="93"/>
      <c r="DZ153" s="93"/>
      <c r="EA153" s="93"/>
      <c r="EB153" s="93"/>
      <c r="EC153" s="93"/>
      <c r="ED153" s="93"/>
      <c r="EE153" s="93"/>
      <c r="EF153" s="93"/>
      <c r="EG153" s="93"/>
      <c r="EH153" s="93"/>
      <c r="EI153" s="93"/>
      <c r="EJ153" s="93"/>
      <c r="EK153" s="93"/>
      <c r="EL153" s="93"/>
      <c r="EM153" s="93"/>
      <c r="EN153" s="93"/>
      <c r="EO153" s="93"/>
      <c r="EP153" s="93"/>
      <c r="EQ153" s="93"/>
      <c r="ER153" s="93"/>
      <c r="ES153" s="93"/>
      <c r="ET153" s="93"/>
      <c r="EU153" s="93"/>
      <c r="EV153" s="93"/>
      <c r="EW153" s="93"/>
      <c r="EX153" s="93"/>
      <c r="EY153" s="93"/>
      <c r="EZ153" s="93"/>
      <c r="FA153" s="93"/>
      <c r="FB153" s="93"/>
      <c r="FC153" s="93"/>
      <c r="FD153" s="93"/>
      <c r="FE153" s="93"/>
      <c r="FF153" s="93"/>
      <c r="FG153" s="93"/>
      <c r="FH153" s="93"/>
      <c r="FI153" s="93"/>
      <c r="FJ153" s="93"/>
      <c r="FK153" s="93"/>
      <c r="FL153" s="93"/>
      <c r="FM153" s="93"/>
      <c r="FN153" s="93"/>
      <c r="FO153" s="93"/>
      <c r="FP153" s="93"/>
      <c r="FQ153" s="93"/>
      <c r="FR153" s="93"/>
      <c r="FS153" s="93"/>
      <c r="FT153" s="93"/>
      <c r="FU153" s="93"/>
      <c r="FV153" s="93"/>
      <c r="FW153" s="93"/>
      <c r="FX153" s="93"/>
      <c r="FY153" s="93"/>
      <c r="FZ153" s="93"/>
      <c r="GA153" s="93"/>
      <c r="GB153" s="93"/>
      <c r="GC153" s="93"/>
      <c r="GD153" s="93"/>
      <c r="GE153" s="93"/>
      <c r="GF153" s="93"/>
      <c r="GG153" s="93"/>
      <c r="GH153" s="93"/>
      <c r="GI153" s="93"/>
      <c r="GJ153" s="93"/>
      <c r="GK153" s="93"/>
      <c r="GL153" s="93"/>
      <c r="GM153" s="93"/>
      <c r="GN153" s="93"/>
      <c r="GO153" s="93"/>
      <c r="GP153" s="93"/>
      <c r="GQ153" s="93"/>
      <c r="GR153" s="93"/>
      <c r="GS153" s="93"/>
      <c r="GT153" s="93"/>
      <c r="GU153" s="93"/>
      <c r="GV153" s="93"/>
      <c r="GW153" s="93"/>
      <c r="GX153" s="93"/>
      <c r="GY153" s="93"/>
      <c r="GZ153" s="93"/>
      <c r="HA153" s="93"/>
      <c r="HB153" s="93"/>
      <c r="HC153" s="93"/>
      <c r="HD153" s="93"/>
      <c r="HE153" s="93"/>
      <c r="HF153" s="93"/>
      <c r="HG153" s="93"/>
      <c r="HH153" s="93"/>
      <c r="HI153" s="93"/>
      <c r="HJ153" s="93"/>
      <c r="HK153" s="93"/>
      <c r="HL153" s="93"/>
      <c r="HM153" s="93"/>
      <c r="HN153" s="93"/>
      <c r="HO153" s="93"/>
      <c r="HP153" s="93"/>
      <c r="HQ153" s="93"/>
      <c r="HR153" s="93"/>
      <c r="HS153" s="93"/>
      <c r="HT153" s="93"/>
      <c r="HU153" s="93"/>
      <c r="HV153" s="93"/>
      <c r="HW153" s="93"/>
      <c r="HX153" s="93"/>
      <c r="HY153" s="93"/>
      <c r="HZ153" s="93"/>
      <c r="IA153" s="93"/>
      <c r="IB153" s="93"/>
      <c r="IC153" s="93"/>
      <c r="ID153" s="93"/>
      <c r="IE153" s="93"/>
      <c r="IF153" s="93"/>
      <c r="IG153" s="93"/>
      <c r="IH153" s="93"/>
      <c r="II153" s="93"/>
      <c r="IJ153" s="93"/>
      <c r="IK153" s="93"/>
      <c r="IL153" s="93"/>
      <c r="IM153" s="93"/>
      <c r="IN153" s="93"/>
      <c r="IO153" s="93"/>
      <c r="IP153" s="93"/>
      <c r="IQ153" s="93"/>
      <c r="IR153" s="93"/>
      <c r="IS153" s="93"/>
      <c r="IT153" s="93"/>
      <c r="IU153" s="93"/>
      <c r="IV153" s="93"/>
      <c r="IW153" s="93"/>
      <c r="IX153" s="93"/>
      <c r="IY153" s="93"/>
      <c r="IZ153" s="93"/>
      <c r="JA153" s="93"/>
      <c r="JB153" s="93"/>
      <c r="JC153" s="93"/>
      <c r="JD153" s="93"/>
      <c r="JE153" s="93"/>
      <c r="JF153" s="93"/>
      <c r="JG153" s="93"/>
      <c r="JH153" s="93"/>
      <c r="JI153" s="93"/>
      <c r="JJ153" s="93"/>
      <c r="JK153" s="93"/>
      <c r="JL153" s="93"/>
      <c r="JM153" s="93"/>
      <c r="JN153" s="93"/>
      <c r="JO153" s="93"/>
      <c r="JP153" s="93"/>
      <c r="JQ153" s="93"/>
      <c r="JR153" s="93"/>
      <c r="JS153" s="93"/>
      <c r="JT153" s="93"/>
      <c r="JU153" s="93"/>
      <c r="JV153" s="93"/>
      <c r="JW153" s="93"/>
      <c r="JX153" s="93"/>
      <c r="JY153" s="93"/>
      <c r="JZ153" s="93"/>
      <c r="KA153" s="93"/>
      <c r="KB153" s="93"/>
      <c r="KC153" s="93"/>
      <c r="KD153" s="93"/>
      <c r="KE153" s="93"/>
      <c r="KF153" s="93"/>
      <c r="KG153" s="93"/>
      <c r="KH153" s="93"/>
      <c r="KI153" s="93"/>
      <c r="KJ153" s="93"/>
      <c r="KK153" s="93"/>
      <c r="KL153" s="93"/>
      <c r="KM153" s="93"/>
      <c r="KN153" s="93"/>
      <c r="KO153" s="93"/>
      <c r="KP153" s="93"/>
      <c r="KQ153" s="93"/>
      <c r="KR153" s="93"/>
      <c r="KS153" s="93"/>
      <c r="KT153" s="93"/>
      <c r="KU153" s="93"/>
      <c r="KV153" s="93"/>
      <c r="KW153" s="93"/>
      <c r="KX153" s="93"/>
      <c r="KY153" s="93"/>
      <c r="KZ153" s="93"/>
      <c r="LA153" s="93"/>
      <c r="LB153" s="93"/>
      <c r="LC153" s="93"/>
      <c r="LD153" s="93"/>
      <c r="LE153" s="93"/>
      <c r="LF153" s="93"/>
      <c r="LG153" s="93"/>
      <c r="LH153" s="93"/>
      <c r="LI153" s="93"/>
      <c r="LJ153" s="93"/>
      <c r="LK153" s="93"/>
      <c r="LL153" s="93"/>
      <c r="LM153" s="93"/>
      <c r="LN153" s="93"/>
      <c r="LO153" s="93"/>
      <c r="LP153" s="93"/>
      <c r="LQ153" s="93"/>
      <c r="LR153" s="93"/>
      <c r="LS153" s="93"/>
      <c r="LT153" s="93"/>
      <c r="LU153" s="93"/>
      <c r="LV153" s="93"/>
      <c r="LW153" s="93"/>
      <c r="LX153" s="93"/>
      <c r="LY153" s="93"/>
      <c r="LZ153" s="93"/>
      <c r="MA153" s="93"/>
      <c r="MB153" s="93"/>
      <c r="MC153" s="93"/>
      <c r="MD153" s="93"/>
      <c r="ME153" s="93"/>
      <c r="MF153" s="93"/>
      <c r="MG153" s="93"/>
      <c r="MH153" s="93"/>
      <c r="MI153" s="93"/>
      <c r="MJ153" s="93"/>
      <c r="MK153" s="93"/>
      <c r="ML153" s="93"/>
      <c r="MM153" s="93"/>
      <c r="MN153" s="93"/>
      <c r="MO153" s="93"/>
      <c r="MP153" s="93"/>
      <c r="MQ153" s="93"/>
      <c r="MR153" s="93"/>
      <c r="MS153" s="93"/>
      <c r="MT153" s="93"/>
      <c r="MU153" s="93"/>
      <c r="MV153" s="93"/>
      <c r="MW153" s="93"/>
      <c r="MX153" s="93"/>
      <c r="MY153" s="93"/>
      <c r="MZ153" s="93"/>
      <c r="NA153" s="93"/>
      <c r="NB153" s="93"/>
      <c r="NC153" s="93"/>
      <c r="ND153" s="93"/>
      <c r="NE153" s="93"/>
      <c r="NF153" s="93"/>
      <c r="NG153" s="93"/>
      <c r="NH153" s="93"/>
      <c r="NI153" s="93"/>
      <c r="NJ153" s="93"/>
      <c r="NK153" s="93"/>
      <c r="NL153" s="93"/>
      <c r="NM153" s="93"/>
      <c r="NN153" s="93"/>
      <c r="NO153" s="93"/>
      <c r="NP153" s="93"/>
      <c r="NQ153" s="93"/>
      <c r="NR153" s="93"/>
      <c r="NS153" s="93"/>
      <c r="NT153" s="93"/>
      <c r="NU153" s="93"/>
      <c r="NV153" s="93"/>
      <c r="NW153" s="93"/>
      <c r="NX153" s="93"/>
      <c r="NY153" s="93"/>
      <c r="NZ153" s="93"/>
      <c r="OA153" s="93"/>
      <c r="OB153" s="93"/>
      <c r="OC153" s="93"/>
      <c r="OD153" s="93"/>
      <c r="OE153" s="93"/>
      <c r="OF153" s="93"/>
      <c r="OG153" s="93"/>
      <c r="OH153" s="93"/>
      <c r="OI153" s="93"/>
      <c r="OJ153" s="93"/>
      <c r="OK153" s="93"/>
      <c r="OL153" s="93"/>
      <c r="OM153" s="93"/>
      <c r="ON153" s="93"/>
      <c r="OO153" s="93"/>
      <c r="OP153" s="93"/>
      <c r="OQ153" s="93"/>
      <c r="OR153" s="93"/>
      <c r="OS153" s="93"/>
      <c r="OT153" s="93"/>
      <c r="OU153" s="93"/>
      <c r="OV153" s="93"/>
      <c r="OW153" s="93"/>
      <c r="OX153" s="93"/>
      <c r="OY153" s="93"/>
      <c r="OZ153" s="93"/>
      <c r="PA153" s="93"/>
      <c r="PB153" s="93"/>
      <c r="PC153" s="93"/>
      <c r="PD153" s="93"/>
      <c r="PE153" s="93"/>
      <c r="PF153" s="93"/>
      <c r="PG153" s="93"/>
      <c r="PH153" s="93"/>
      <c r="PI153" s="93"/>
      <c r="PJ153" s="93"/>
      <c r="PK153" s="93"/>
      <c r="PL153" s="93"/>
      <c r="PM153" s="93"/>
      <c r="PN153" s="93"/>
      <c r="PO153" s="93"/>
      <c r="PP153" s="93"/>
      <c r="PQ153" s="93"/>
      <c r="PR153" s="93"/>
      <c r="PS153" s="93"/>
      <c r="PT153" s="93"/>
      <c r="PU153" s="93"/>
      <c r="PV153" s="93"/>
      <c r="PW153" s="93"/>
      <c r="PX153" s="93"/>
      <c r="PY153" s="93"/>
      <c r="PZ153" s="93"/>
      <c r="QA153" s="93"/>
      <c r="QB153" s="93"/>
      <c r="QC153" s="93"/>
      <c r="QD153" s="93"/>
      <c r="QE153" s="93"/>
      <c r="QF153" s="93"/>
      <c r="QG153" s="93"/>
      <c r="QH153" s="93"/>
      <c r="QI153" s="93"/>
      <c r="QJ153" s="93"/>
      <c r="QK153" s="93"/>
      <c r="QL153" s="93"/>
      <c r="QM153" s="93"/>
      <c r="QN153" s="93"/>
      <c r="QO153" s="93"/>
      <c r="QP153" s="93"/>
      <c r="QQ153" s="93"/>
      <c r="QR153" s="93"/>
      <c r="QS153" s="93"/>
      <c r="QT153" s="93"/>
      <c r="QU153" s="93"/>
      <c r="QV153" s="93"/>
      <c r="QW153" s="93"/>
      <c r="QX153" s="93"/>
      <c r="QY153" s="93"/>
      <c r="QZ153" s="93"/>
      <c r="RA153" s="93"/>
      <c r="RB153" s="93"/>
      <c r="RC153" s="93"/>
      <c r="RD153" s="93"/>
      <c r="RE153" s="93"/>
      <c r="RF153" s="93"/>
      <c r="RG153" s="93"/>
      <c r="RH153" s="93"/>
      <c r="RI153" s="93"/>
      <c r="RJ153" s="93"/>
      <c r="RK153" s="93"/>
      <c r="RL153" s="93"/>
      <c r="RM153" s="93"/>
      <c r="RN153" s="93"/>
      <c r="RO153" s="93"/>
      <c r="RP153" s="93"/>
      <c r="RQ153" s="93"/>
      <c r="RR153" s="93"/>
      <c r="RS153" s="93"/>
      <c r="RT153" s="93"/>
      <c r="RU153" s="93"/>
      <c r="RV153" s="93"/>
      <c r="RW153" s="93"/>
      <c r="RX153" s="93"/>
      <c r="RY153" s="93"/>
      <c r="RZ153" s="93"/>
      <c r="SA153" s="93"/>
      <c r="SB153" s="93"/>
      <c r="SC153" s="93"/>
      <c r="SD153" s="93"/>
      <c r="SE153" s="93"/>
      <c r="SF153" s="93"/>
      <c r="SG153" s="93"/>
      <c r="SH153" s="93"/>
      <c r="SI153" s="93"/>
      <c r="SJ153" s="93"/>
      <c r="SK153" s="93"/>
      <c r="SL153" s="93"/>
      <c r="SM153" s="93"/>
      <c r="SN153" s="93"/>
      <c r="SO153" s="93"/>
      <c r="SP153" s="93"/>
      <c r="SQ153" s="93"/>
      <c r="SR153" s="93"/>
      <c r="SS153" s="93"/>
      <c r="ST153" s="93"/>
      <c r="SU153" s="93"/>
      <c r="SV153" s="93"/>
      <c r="SW153" s="93"/>
      <c r="SX153" s="93"/>
      <c r="SY153" s="93"/>
      <c r="SZ153" s="93"/>
      <c r="TA153" s="93"/>
      <c r="TB153" s="93"/>
      <c r="TC153" s="93"/>
      <c r="TD153" s="93"/>
      <c r="TE153" s="93"/>
      <c r="TF153" s="93"/>
      <c r="TG153" s="93"/>
      <c r="TH153" s="93"/>
      <c r="TI153" s="93"/>
      <c r="TJ153" s="93"/>
      <c r="TK153" s="93"/>
      <c r="TL153" s="93"/>
      <c r="TM153" s="93"/>
      <c r="TN153" s="93"/>
      <c r="TO153" s="93"/>
      <c r="TP153" s="93"/>
      <c r="TQ153" s="93"/>
      <c r="TR153" s="93"/>
      <c r="TS153" s="93"/>
      <c r="TT153" s="93"/>
      <c r="TU153" s="93"/>
      <c r="TV153" s="93"/>
      <c r="TW153" s="93"/>
      <c r="TX153" s="93"/>
      <c r="TY153" s="93"/>
      <c r="TZ153" s="93"/>
      <c r="UA153" s="93"/>
      <c r="UB153" s="93"/>
      <c r="UC153" s="93"/>
      <c r="UD153" s="93"/>
      <c r="UE153" s="93"/>
      <c r="UF153" s="93"/>
      <c r="UG153" s="93"/>
      <c r="UH153" s="93"/>
      <c r="UI153" s="93"/>
      <c r="UJ153" s="93"/>
      <c r="UK153" s="93"/>
      <c r="UL153" s="93"/>
      <c r="UM153" s="93"/>
      <c r="UN153" s="93"/>
      <c r="UO153" s="93"/>
      <c r="UP153" s="93"/>
      <c r="UQ153" s="93"/>
      <c r="UR153" s="93"/>
      <c r="US153" s="93"/>
      <c r="UT153" s="93"/>
      <c r="UU153" s="93"/>
      <c r="UV153" s="93"/>
      <c r="UW153" s="93"/>
      <c r="UX153" s="93"/>
      <c r="UY153" s="93"/>
      <c r="UZ153" s="93"/>
      <c r="VA153" s="93"/>
      <c r="VB153" s="93"/>
      <c r="VC153" s="93"/>
      <c r="VD153" s="93"/>
      <c r="VE153" s="93"/>
      <c r="VF153" s="93"/>
      <c r="VG153" s="93"/>
      <c r="VH153" s="93"/>
      <c r="VI153" s="93"/>
      <c r="VJ153" s="93"/>
      <c r="VK153" s="93"/>
      <c r="VL153" s="93"/>
      <c r="VM153" s="93"/>
      <c r="VN153" s="93"/>
      <c r="VO153" s="93"/>
      <c r="VP153" s="93"/>
      <c r="VQ153" s="93"/>
      <c r="VR153" s="93"/>
      <c r="VS153" s="93"/>
      <c r="VT153" s="93"/>
      <c r="VU153" s="93"/>
      <c r="VV153" s="93"/>
      <c r="VW153" s="93"/>
      <c r="VX153" s="93"/>
      <c r="VY153" s="93"/>
      <c r="VZ153" s="93"/>
      <c r="WA153" s="93"/>
      <c r="WB153" s="93"/>
      <c r="WC153" s="93"/>
      <c r="WD153" s="93"/>
      <c r="WE153" s="93"/>
      <c r="WF153" s="93"/>
      <c r="WG153" s="93"/>
      <c r="WH153" s="93"/>
      <c r="WI153" s="93"/>
      <c r="WJ153" s="93"/>
      <c r="WK153" s="93"/>
      <c r="WL153" s="93"/>
      <c r="WM153" s="93"/>
      <c r="WN153" s="93"/>
      <c r="WO153" s="93"/>
      <c r="WP153" s="93"/>
      <c r="WQ153" s="93"/>
      <c r="WR153" s="93"/>
      <c r="WS153" s="93"/>
      <c r="WT153" s="93"/>
      <c r="WU153" s="93"/>
      <c r="WV153" s="93"/>
      <c r="WW153" s="93"/>
      <c r="WX153" s="93"/>
      <c r="WY153" s="93"/>
      <c r="WZ153" s="93"/>
      <c r="XA153" s="93"/>
      <c r="XB153" s="93"/>
      <c r="XC153" s="93"/>
      <c r="XD153" s="93"/>
      <c r="XE153" s="93"/>
      <c r="XF153" s="93"/>
      <c r="XG153" s="93"/>
      <c r="XH153" s="93"/>
      <c r="XI153" s="93"/>
      <c r="XJ153" s="93"/>
      <c r="XK153" s="93"/>
      <c r="XL153" s="93"/>
      <c r="XM153" s="93"/>
      <c r="XN153" s="93"/>
      <c r="XO153" s="93"/>
      <c r="XP153" s="93"/>
      <c r="XQ153" s="93"/>
      <c r="XR153" s="93"/>
      <c r="XS153" s="93"/>
      <c r="XT153" s="93"/>
      <c r="XU153" s="93"/>
      <c r="XV153" s="93"/>
      <c r="XW153" s="93"/>
      <c r="XX153" s="93"/>
      <c r="XY153" s="93"/>
      <c r="XZ153" s="93"/>
      <c r="YA153" s="93"/>
      <c r="YB153" s="93"/>
      <c r="YC153" s="93"/>
      <c r="YD153" s="93"/>
      <c r="YE153" s="93"/>
      <c r="YF153" s="93"/>
      <c r="YG153" s="93"/>
      <c r="YH153" s="93"/>
      <c r="YI153" s="93"/>
      <c r="YJ153" s="93"/>
      <c r="YK153" s="93"/>
      <c r="YL153" s="93"/>
      <c r="YM153" s="93"/>
      <c r="YN153" s="93"/>
      <c r="YO153" s="93"/>
      <c r="YP153" s="93"/>
      <c r="YQ153" s="93"/>
      <c r="YR153" s="93"/>
      <c r="YS153" s="93"/>
      <c r="YT153" s="93"/>
      <c r="YU153" s="93"/>
      <c r="YV153" s="93"/>
      <c r="YW153" s="93"/>
      <c r="YX153" s="93"/>
      <c r="YY153" s="93"/>
      <c r="YZ153" s="93"/>
      <c r="ZA153" s="93"/>
      <c r="ZB153" s="93"/>
      <c r="ZC153" s="93"/>
      <c r="ZD153" s="93"/>
      <c r="ZE153" s="93"/>
      <c r="ZF153" s="93"/>
      <c r="ZG153" s="93"/>
      <c r="ZH153" s="93"/>
      <c r="ZI153" s="93"/>
      <c r="ZJ153" s="93"/>
      <c r="ZK153" s="93"/>
      <c r="ZL153" s="93"/>
      <c r="ZM153" s="93"/>
      <c r="ZN153" s="93"/>
      <c r="ZO153" s="93"/>
      <c r="ZP153" s="93"/>
      <c r="ZQ153" s="93"/>
      <c r="ZR153" s="93"/>
      <c r="ZS153" s="93"/>
      <c r="ZT153" s="93"/>
      <c r="ZU153" s="93"/>
      <c r="ZV153" s="93"/>
      <c r="ZW153" s="93"/>
      <c r="ZX153" s="93"/>
      <c r="ZY153" s="93"/>
      <c r="ZZ153" s="93"/>
    </row>
    <row r="154" spans="1:702" ht="15.95" customHeight="1" x14ac:dyDescent="0.25">
      <c r="A154" s="92"/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3"/>
      <c r="M154" s="93"/>
      <c r="N154" s="93"/>
      <c r="O154" s="93"/>
      <c r="P154" s="93"/>
      <c r="Q154" s="93"/>
      <c r="R154" s="94"/>
      <c r="S154" s="93"/>
      <c r="T154" s="93"/>
      <c r="V154" s="93"/>
      <c r="W154" s="93"/>
      <c r="Y154" s="93"/>
      <c r="Z154" s="93"/>
      <c r="AB154" s="93"/>
      <c r="AC154" s="93"/>
      <c r="AE154" s="93"/>
      <c r="AF154" s="93"/>
      <c r="AH154" s="93"/>
      <c r="AI154" s="93"/>
      <c r="AK154" s="93"/>
      <c r="AL154" s="93"/>
      <c r="AN154" s="93"/>
      <c r="AO154" s="93"/>
      <c r="AQ154" s="93"/>
      <c r="AR154" s="93"/>
      <c r="AT154" s="93"/>
      <c r="AU154" s="93"/>
      <c r="AW154" s="93"/>
      <c r="AX154" s="93"/>
      <c r="AZ154" s="93"/>
      <c r="BA154" s="93"/>
      <c r="BC154" s="93"/>
      <c r="BD154" s="93"/>
      <c r="BF154" s="93"/>
      <c r="BG154" s="93"/>
      <c r="BI154" s="93"/>
      <c r="BJ154" s="93"/>
      <c r="BL154" s="93"/>
      <c r="BM154" s="93"/>
      <c r="BO154" s="93"/>
      <c r="BP154" s="93"/>
      <c r="BR154" s="93"/>
      <c r="BS154" s="93"/>
      <c r="BU154" s="93"/>
      <c r="BV154" s="93"/>
      <c r="BX154" s="93"/>
      <c r="BY154" s="93"/>
      <c r="CA154" s="93"/>
      <c r="CB154" s="93"/>
      <c r="CD154" s="93"/>
      <c r="CE154" s="93"/>
      <c r="CG154" s="93"/>
      <c r="CH154" s="93"/>
      <c r="CJ154" s="93"/>
      <c r="CK154" s="93"/>
      <c r="CM154" s="93"/>
      <c r="CN154" s="93"/>
      <c r="CP154" s="93"/>
      <c r="CQ154" s="93"/>
      <c r="CR154" s="93"/>
      <c r="CS154" s="93"/>
      <c r="CT154" s="93"/>
      <c r="CU154" s="93"/>
      <c r="CV154" s="93"/>
      <c r="CW154" s="93"/>
      <c r="CX154" s="93"/>
      <c r="CY154" s="93"/>
      <c r="CZ154" s="93"/>
      <c r="DA154" s="93"/>
      <c r="DB154" s="93"/>
      <c r="DC154" s="93"/>
      <c r="DD154" s="93"/>
      <c r="DE154" s="93"/>
      <c r="DF154" s="93"/>
      <c r="DG154" s="93"/>
      <c r="DH154" s="93"/>
      <c r="DI154" s="93"/>
      <c r="DJ154" s="93"/>
      <c r="DK154" s="93"/>
      <c r="DL154" s="93"/>
      <c r="DM154" s="93"/>
      <c r="DN154" s="93"/>
      <c r="DO154" s="93"/>
      <c r="DP154" s="93"/>
      <c r="DQ154" s="93"/>
      <c r="DR154" s="93"/>
      <c r="DS154" s="93"/>
      <c r="DT154" s="93"/>
      <c r="DU154" s="93"/>
      <c r="DV154" s="93"/>
      <c r="DW154" s="93"/>
      <c r="DX154" s="93"/>
      <c r="DY154" s="93"/>
      <c r="DZ154" s="93"/>
      <c r="EA154" s="93"/>
      <c r="EB154" s="93"/>
      <c r="EC154" s="93"/>
      <c r="ED154" s="93"/>
      <c r="EE154" s="93"/>
      <c r="EF154" s="93"/>
      <c r="EG154" s="93"/>
      <c r="EH154" s="93"/>
      <c r="EI154" s="93"/>
      <c r="EJ154" s="93"/>
      <c r="EK154" s="93"/>
      <c r="EL154" s="93"/>
      <c r="EM154" s="93"/>
      <c r="EN154" s="93"/>
      <c r="EO154" s="93"/>
      <c r="EP154" s="93"/>
      <c r="EQ154" s="93"/>
      <c r="ER154" s="93"/>
      <c r="ES154" s="93"/>
      <c r="ET154" s="93"/>
      <c r="EU154" s="93"/>
      <c r="EV154" s="93"/>
      <c r="EW154" s="93"/>
      <c r="EX154" s="93"/>
      <c r="EY154" s="93"/>
      <c r="EZ154" s="93"/>
      <c r="FA154" s="93"/>
      <c r="FB154" s="93"/>
      <c r="FC154" s="93"/>
      <c r="FD154" s="93"/>
      <c r="FE154" s="93"/>
      <c r="FF154" s="93"/>
      <c r="FG154" s="93"/>
      <c r="FH154" s="93"/>
      <c r="FI154" s="93"/>
      <c r="FJ154" s="93"/>
      <c r="FK154" s="93"/>
      <c r="FL154" s="93"/>
      <c r="FM154" s="93"/>
      <c r="FN154" s="93"/>
      <c r="FO154" s="93"/>
      <c r="FP154" s="93"/>
      <c r="FQ154" s="93"/>
      <c r="FR154" s="93"/>
      <c r="FS154" s="93"/>
      <c r="FT154" s="93"/>
      <c r="FU154" s="93"/>
      <c r="FV154" s="93"/>
      <c r="FW154" s="93"/>
      <c r="FX154" s="93"/>
      <c r="FY154" s="93"/>
      <c r="FZ154" s="93"/>
      <c r="GA154" s="93"/>
      <c r="GB154" s="93"/>
      <c r="GC154" s="93"/>
      <c r="GD154" s="93"/>
      <c r="GE154" s="93"/>
      <c r="GF154" s="93"/>
      <c r="GG154" s="93"/>
      <c r="GH154" s="93"/>
      <c r="GI154" s="93"/>
      <c r="GJ154" s="93"/>
      <c r="GK154" s="93"/>
      <c r="GL154" s="93"/>
      <c r="GM154" s="93"/>
      <c r="GN154" s="93"/>
      <c r="GO154" s="93"/>
      <c r="GP154" s="93"/>
      <c r="GQ154" s="93"/>
      <c r="GR154" s="93"/>
      <c r="GS154" s="93"/>
      <c r="GT154" s="93"/>
      <c r="GU154" s="93"/>
      <c r="GV154" s="93"/>
      <c r="GW154" s="93"/>
      <c r="GX154" s="93"/>
      <c r="GY154" s="93"/>
      <c r="GZ154" s="93"/>
      <c r="HA154" s="93"/>
      <c r="HB154" s="93"/>
      <c r="HC154" s="93"/>
      <c r="HD154" s="93"/>
      <c r="HE154" s="93"/>
      <c r="HF154" s="93"/>
      <c r="HG154" s="93"/>
      <c r="HH154" s="93"/>
      <c r="HI154" s="93"/>
      <c r="HJ154" s="93"/>
      <c r="HK154" s="93"/>
      <c r="HL154" s="93"/>
      <c r="HM154" s="93"/>
      <c r="HN154" s="93"/>
      <c r="HO154" s="93"/>
      <c r="HP154" s="93"/>
      <c r="HQ154" s="93"/>
      <c r="HR154" s="93"/>
      <c r="HS154" s="93"/>
      <c r="HT154" s="93"/>
      <c r="HU154" s="93"/>
      <c r="HV154" s="93"/>
      <c r="HW154" s="93"/>
      <c r="HX154" s="93"/>
      <c r="HY154" s="93"/>
      <c r="HZ154" s="93"/>
      <c r="IA154" s="93"/>
      <c r="IB154" s="93"/>
      <c r="IC154" s="93"/>
      <c r="ID154" s="93"/>
      <c r="IE154" s="93"/>
      <c r="IF154" s="93"/>
      <c r="IG154" s="93"/>
      <c r="IH154" s="93"/>
      <c r="II154" s="93"/>
      <c r="IJ154" s="93"/>
      <c r="IK154" s="93"/>
      <c r="IL154" s="93"/>
      <c r="IM154" s="93"/>
      <c r="IN154" s="93"/>
      <c r="IO154" s="93"/>
      <c r="IP154" s="93"/>
      <c r="IQ154" s="93"/>
      <c r="IR154" s="93"/>
      <c r="IS154" s="93"/>
      <c r="IT154" s="93"/>
      <c r="IU154" s="93"/>
      <c r="IV154" s="93"/>
      <c r="IW154" s="93"/>
      <c r="IX154" s="93"/>
      <c r="IY154" s="93"/>
      <c r="IZ154" s="93"/>
      <c r="JA154" s="93"/>
      <c r="JB154" s="93"/>
      <c r="JC154" s="93"/>
      <c r="JD154" s="93"/>
      <c r="JE154" s="93"/>
      <c r="JF154" s="93"/>
      <c r="JG154" s="93"/>
      <c r="JH154" s="93"/>
      <c r="JI154" s="93"/>
      <c r="JJ154" s="93"/>
      <c r="JK154" s="93"/>
      <c r="JL154" s="93"/>
      <c r="JM154" s="93"/>
      <c r="JN154" s="93"/>
      <c r="JO154" s="93"/>
      <c r="JP154" s="93"/>
      <c r="JQ154" s="93"/>
      <c r="JR154" s="93"/>
      <c r="JS154" s="93"/>
      <c r="JT154" s="93"/>
      <c r="JU154" s="93"/>
      <c r="JV154" s="93"/>
      <c r="JW154" s="93"/>
      <c r="JX154" s="93"/>
      <c r="JY154" s="93"/>
      <c r="JZ154" s="93"/>
      <c r="KA154" s="93"/>
      <c r="KB154" s="93"/>
      <c r="KC154" s="93"/>
      <c r="KD154" s="93"/>
      <c r="KE154" s="93"/>
      <c r="KF154" s="93"/>
      <c r="KG154" s="93"/>
      <c r="KH154" s="93"/>
      <c r="KI154" s="93"/>
      <c r="KJ154" s="93"/>
      <c r="KK154" s="93"/>
      <c r="KL154" s="93"/>
      <c r="KM154" s="93"/>
      <c r="KN154" s="93"/>
      <c r="KO154" s="93"/>
      <c r="KP154" s="93"/>
      <c r="KQ154" s="93"/>
      <c r="KR154" s="93"/>
      <c r="KS154" s="93"/>
      <c r="KT154" s="93"/>
      <c r="KU154" s="93"/>
      <c r="KV154" s="93"/>
      <c r="KW154" s="93"/>
      <c r="KX154" s="93"/>
      <c r="KY154" s="93"/>
      <c r="KZ154" s="93"/>
      <c r="LA154" s="93"/>
      <c r="LB154" s="93"/>
      <c r="LC154" s="93"/>
      <c r="LD154" s="93"/>
      <c r="LE154" s="93"/>
      <c r="LF154" s="93"/>
      <c r="LG154" s="93"/>
      <c r="LH154" s="93"/>
      <c r="LI154" s="93"/>
      <c r="LJ154" s="93"/>
      <c r="LK154" s="93"/>
      <c r="LL154" s="93"/>
      <c r="LM154" s="93"/>
      <c r="LN154" s="93"/>
      <c r="LO154" s="93"/>
      <c r="LP154" s="93"/>
      <c r="LQ154" s="93"/>
      <c r="LR154" s="93"/>
      <c r="LS154" s="93"/>
      <c r="LT154" s="93"/>
      <c r="LU154" s="93"/>
      <c r="LV154" s="93"/>
      <c r="LW154" s="93"/>
      <c r="LX154" s="93"/>
      <c r="LY154" s="93"/>
      <c r="LZ154" s="93"/>
      <c r="MA154" s="93"/>
      <c r="MB154" s="93"/>
      <c r="MC154" s="93"/>
      <c r="MD154" s="93"/>
      <c r="ME154" s="93"/>
      <c r="MF154" s="93"/>
      <c r="MG154" s="93"/>
      <c r="MH154" s="93"/>
      <c r="MI154" s="93"/>
      <c r="MJ154" s="93"/>
      <c r="MK154" s="93"/>
      <c r="ML154" s="93"/>
      <c r="MM154" s="93"/>
      <c r="MN154" s="93"/>
      <c r="MO154" s="93"/>
      <c r="MP154" s="93"/>
      <c r="MQ154" s="93"/>
      <c r="MR154" s="93"/>
      <c r="MS154" s="93"/>
      <c r="MT154" s="93"/>
      <c r="MU154" s="93"/>
      <c r="MV154" s="93"/>
      <c r="MW154" s="93"/>
      <c r="MX154" s="93"/>
      <c r="MY154" s="93"/>
      <c r="MZ154" s="93"/>
      <c r="NA154" s="93"/>
      <c r="NB154" s="93"/>
      <c r="NC154" s="93"/>
      <c r="ND154" s="93"/>
      <c r="NE154" s="93"/>
      <c r="NF154" s="93"/>
      <c r="NG154" s="93"/>
      <c r="NH154" s="93"/>
      <c r="NI154" s="93"/>
      <c r="NJ154" s="93"/>
      <c r="NK154" s="93"/>
      <c r="NL154" s="93"/>
      <c r="NM154" s="93"/>
      <c r="NN154" s="93"/>
      <c r="NO154" s="93"/>
      <c r="NP154" s="93"/>
      <c r="NQ154" s="93"/>
      <c r="NR154" s="93"/>
      <c r="NS154" s="93"/>
      <c r="NT154" s="93"/>
      <c r="NU154" s="93"/>
      <c r="NV154" s="93"/>
      <c r="NW154" s="93"/>
      <c r="NX154" s="93"/>
      <c r="NY154" s="93"/>
      <c r="NZ154" s="93"/>
      <c r="OA154" s="93"/>
      <c r="OB154" s="93"/>
      <c r="OC154" s="93"/>
      <c r="OD154" s="93"/>
      <c r="OE154" s="93"/>
      <c r="OF154" s="93"/>
      <c r="OG154" s="93"/>
      <c r="OH154" s="93"/>
      <c r="OI154" s="93"/>
      <c r="OJ154" s="93"/>
      <c r="OK154" s="93"/>
      <c r="OL154" s="93"/>
      <c r="OM154" s="93"/>
      <c r="ON154" s="93"/>
      <c r="OO154" s="93"/>
      <c r="OP154" s="93"/>
      <c r="OQ154" s="93"/>
      <c r="OR154" s="93"/>
      <c r="OS154" s="93"/>
      <c r="OT154" s="93"/>
      <c r="OU154" s="93"/>
      <c r="OV154" s="93"/>
      <c r="OW154" s="93"/>
      <c r="OX154" s="93"/>
      <c r="OY154" s="93"/>
      <c r="OZ154" s="93"/>
      <c r="PA154" s="93"/>
      <c r="PB154" s="93"/>
      <c r="PC154" s="93"/>
      <c r="PD154" s="93"/>
      <c r="PE154" s="93"/>
      <c r="PF154" s="93"/>
      <c r="PG154" s="93"/>
      <c r="PH154" s="93"/>
      <c r="PI154" s="93"/>
      <c r="PJ154" s="93"/>
      <c r="PK154" s="93"/>
      <c r="PL154" s="93"/>
      <c r="PM154" s="93"/>
      <c r="PN154" s="93"/>
      <c r="PO154" s="93"/>
      <c r="PP154" s="93"/>
      <c r="PQ154" s="93"/>
      <c r="PR154" s="93"/>
      <c r="PS154" s="93"/>
      <c r="PT154" s="93"/>
      <c r="PU154" s="93"/>
      <c r="PV154" s="93"/>
      <c r="PW154" s="93"/>
      <c r="PX154" s="93"/>
      <c r="PY154" s="93"/>
      <c r="PZ154" s="93"/>
      <c r="QA154" s="93"/>
      <c r="QB154" s="93"/>
      <c r="QC154" s="93"/>
      <c r="QD154" s="93"/>
      <c r="QE154" s="93"/>
      <c r="QF154" s="93"/>
      <c r="QG154" s="93"/>
      <c r="QH154" s="93"/>
      <c r="QI154" s="93"/>
      <c r="QJ154" s="93"/>
      <c r="QK154" s="93"/>
      <c r="QL154" s="93"/>
      <c r="QM154" s="93"/>
      <c r="QN154" s="93"/>
      <c r="QO154" s="93"/>
      <c r="QP154" s="93"/>
      <c r="QQ154" s="93"/>
      <c r="QR154" s="93"/>
      <c r="QS154" s="93"/>
      <c r="QT154" s="93"/>
      <c r="QU154" s="93"/>
      <c r="QV154" s="93"/>
      <c r="QW154" s="93"/>
      <c r="QX154" s="93"/>
      <c r="QY154" s="93"/>
      <c r="QZ154" s="93"/>
      <c r="RA154" s="93"/>
      <c r="RB154" s="93"/>
      <c r="RC154" s="93"/>
      <c r="RD154" s="93"/>
      <c r="RE154" s="93"/>
      <c r="RF154" s="93"/>
      <c r="RG154" s="93"/>
      <c r="RH154" s="93"/>
      <c r="RI154" s="93"/>
      <c r="RJ154" s="93"/>
      <c r="RK154" s="93"/>
      <c r="RL154" s="93"/>
      <c r="RM154" s="93"/>
      <c r="RN154" s="93"/>
      <c r="RO154" s="93"/>
      <c r="RP154" s="93"/>
      <c r="RQ154" s="93"/>
      <c r="RR154" s="93"/>
      <c r="RS154" s="93"/>
      <c r="RT154" s="93"/>
      <c r="RU154" s="93"/>
      <c r="RV154" s="93"/>
      <c r="RW154" s="93"/>
      <c r="RX154" s="93"/>
      <c r="RY154" s="93"/>
      <c r="RZ154" s="93"/>
      <c r="SA154" s="93"/>
      <c r="SB154" s="93"/>
      <c r="SC154" s="93"/>
      <c r="SD154" s="93"/>
      <c r="SE154" s="93"/>
      <c r="SF154" s="93"/>
      <c r="SG154" s="93"/>
      <c r="SH154" s="93"/>
      <c r="SI154" s="93"/>
      <c r="SJ154" s="93"/>
      <c r="SK154" s="93"/>
      <c r="SL154" s="93"/>
      <c r="SM154" s="93"/>
      <c r="SN154" s="93"/>
      <c r="SO154" s="93"/>
      <c r="SP154" s="93"/>
      <c r="SQ154" s="93"/>
      <c r="SR154" s="93"/>
      <c r="SS154" s="93"/>
      <c r="ST154" s="93"/>
      <c r="SU154" s="93"/>
      <c r="SV154" s="93"/>
      <c r="SW154" s="93"/>
      <c r="SX154" s="93"/>
      <c r="SY154" s="93"/>
      <c r="SZ154" s="93"/>
      <c r="TA154" s="93"/>
      <c r="TB154" s="93"/>
      <c r="TC154" s="93"/>
      <c r="TD154" s="93"/>
      <c r="TE154" s="93"/>
      <c r="TF154" s="93"/>
      <c r="TG154" s="93"/>
      <c r="TH154" s="93"/>
      <c r="TI154" s="93"/>
      <c r="TJ154" s="93"/>
      <c r="TK154" s="93"/>
      <c r="TL154" s="93"/>
      <c r="TM154" s="93"/>
      <c r="TN154" s="93"/>
      <c r="TO154" s="93"/>
      <c r="TP154" s="93"/>
      <c r="TQ154" s="93"/>
      <c r="TR154" s="93"/>
      <c r="TS154" s="93"/>
      <c r="TT154" s="93"/>
      <c r="TU154" s="93"/>
      <c r="TV154" s="93"/>
      <c r="TW154" s="93"/>
      <c r="TX154" s="93"/>
      <c r="TY154" s="93"/>
      <c r="TZ154" s="93"/>
      <c r="UA154" s="93"/>
      <c r="UB154" s="93"/>
      <c r="UC154" s="93"/>
      <c r="UD154" s="93"/>
      <c r="UE154" s="93"/>
      <c r="UF154" s="93"/>
      <c r="UG154" s="93"/>
      <c r="UH154" s="93"/>
      <c r="UI154" s="93"/>
      <c r="UJ154" s="93"/>
      <c r="UK154" s="93"/>
      <c r="UL154" s="93"/>
      <c r="UM154" s="93"/>
      <c r="UN154" s="93"/>
      <c r="UO154" s="93"/>
      <c r="UP154" s="93"/>
      <c r="UQ154" s="93"/>
      <c r="UR154" s="93"/>
      <c r="US154" s="93"/>
      <c r="UT154" s="93"/>
      <c r="UU154" s="93"/>
      <c r="UV154" s="93"/>
      <c r="UW154" s="93"/>
      <c r="UX154" s="93"/>
      <c r="UY154" s="93"/>
      <c r="UZ154" s="93"/>
      <c r="VA154" s="93"/>
      <c r="VB154" s="93"/>
      <c r="VC154" s="93"/>
      <c r="VD154" s="93"/>
      <c r="VE154" s="93"/>
      <c r="VF154" s="93"/>
      <c r="VG154" s="93"/>
      <c r="VH154" s="93"/>
      <c r="VI154" s="93"/>
      <c r="VJ154" s="93"/>
      <c r="VK154" s="93"/>
      <c r="VL154" s="93"/>
      <c r="VM154" s="93"/>
      <c r="VN154" s="93"/>
      <c r="VO154" s="93"/>
      <c r="VP154" s="93"/>
      <c r="VQ154" s="93"/>
      <c r="VR154" s="93"/>
      <c r="VS154" s="93"/>
      <c r="VT154" s="93"/>
      <c r="VU154" s="93"/>
      <c r="VV154" s="93"/>
      <c r="VW154" s="93"/>
      <c r="VX154" s="93"/>
      <c r="VY154" s="93"/>
      <c r="VZ154" s="93"/>
      <c r="WA154" s="93"/>
      <c r="WB154" s="93"/>
      <c r="WC154" s="93"/>
      <c r="WD154" s="93"/>
      <c r="WE154" s="93"/>
      <c r="WF154" s="93"/>
      <c r="WG154" s="93"/>
      <c r="WH154" s="93"/>
      <c r="WI154" s="93"/>
      <c r="WJ154" s="93"/>
      <c r="WK154" s="93"/>
      <c r="WL154" s="93"/>
      <c r="WM154" s="93"/>
      <c r="WN154" s="93"/>
      <c r="WO154" s="93"/>
      <c r="WP154" s="93"/>
      <c r="WQ154" s="93"/>
      <c r="WR154" s="93"/>
      <c r="WS154" s="93"/>
      <c r="WT154" s="93"/>
      <c r="WU154" s="93"/>
      <c r="WV154" s="93"/>
      <c r="WW154" s="93"/>
      <c r="WX154" s="93"/>
      <c r="WY154" s="93"/>
      <c r="WZ154" s="93"/>
      <c r="XA154" s="93"/>
      <c r="XB154" s="93"/>
      <c r="XC154" s="93"/>
      <c r="XD154" s="93"/>
      <c r="XE154" s="93"/>
      <c r="XF154" s="93"/>
      <c r="XG154" s="93"/>
      <c r="XH154" s="93"/>
      <c r="XI154" s="93"/>
      <c r="XJ154" s="93"/>
      <c r="XK154" s="93"/>
      <c r="XL154" s="93"/>
      <c r="XM154" s="93"/>
      <c r="XN154" s="93"/>
      <c r="XO154" s="93"/>
      <c r="XP154" s="93"/>
      <c r="XQ154" s="93"/>
      <c r="XR154" s="93"/>
      <c r="XS154" s="93"/>
      <c r="XT154" s="93"/>
      <c r="XU154" s="93"/>
      <c r="XV154" s="93"/>
      <c r="XW154" s="93"/>
      <c r="XX154" s="93"/>
      <c r="XY154" s="93"/>
      <c r="XZ154" s="93"/>
      <c r="YA154" s="93"/>
      <c r="YB154" s="93"/>
      <c r="YC154" s="93"/>
      <c r="YD154" s="93"/>
      <c r="YE154" s="93"/>
      <c r="YF154" s="93"/>
      <c r="YG154" s="93"/>
      <c r="YH154" s="93"/>
      <c r="YI154" s="93"/>
      <c r="YJ154" s="93"/>
      <c r="YK154" s="93"/>
      <c r="YL154" s="93"/>
      <c r="YM154" s="93"/>
      <c r="YN154" s="93"/>
      <c r="YO154" s="93"/>
      <c r="YP154" s="93"/>
      <c r="YQ154" s="93"/>
      <c r="YR154" s="93"/>
      <c r="YS154" s="93"/>
      <c r="YT154" s="93"/>
      <c r="YU154" s="93"/>
      <c r="YV154" s="93"/>
      <c r="YW154" s="93"/>
      <c r="YX154" s="93"/>
      <c r="YY154" s="93"/>
      <c r="YZ154" s="93"/>
      <c r="ZA154" s="93"/>
      <c r="ZB154" s="93"/>
      <c r="ZC154" s="93"/>
      <c r="ZD154" s="93"/>
      <c r="ZE154" s="93"/>
      <c r="ZF154" s="93"/>
      <c r="ZG154" s="93"/>
      <c r="ZH154" s="93"/>
      <c r="ZI154" s="93"/>
      <c r="ZJ154" s="93"/>
      <c r="ZK154" s="93"/>
      <c r="ZL154" s="93"/>
      <c r="ZM154" s="93"/>
      <c r="ZN154" s="93"/>
      <c r="ZO154" s="93"/>
      <c r="ZP154" s="93"/>
      <c r="ZQ154" s="93"/>
      <c r="ZR154" s="93"/>
      <c r="ZS154" s="93"/>
      <c r="ZT154" s="93"/>
      <c r="ZU154" s="93"/>
      <c r="ZV154" s="93"/>
      <c r="ZW154" s="93"/>
      <c r="ZX154" s="93"/>
      <c r="ZY154" s="93"/>
      <c r="ZZ154" s="93"/>
    </row>
    <row r="155" spans="1:702" ht="15.95" customHeight="1" x14ac:dyDescent="0.25">
      <c r="A155" s="92"/>
      <c r="B155" s="92"/>
      <c r="C155" s="92"/>
      <c r="D155" s="92"/>
      <c r="E155" s="92"/>
      <c r="F155" s="92"/>
      <c r="G155" s="92"/>
      <c r="H155" s="92"/>
      <c r="I155" s="92"/>
      <c r="J155" s="92"/>
      <c r="K155" s="92"/>
      <c r="L155" s="93"/>
      <c r="M155" s="93"/>
      <c r="N155" s="93"/>
      <c r="O155" s="93"/>
      <c r="P155" s="93"/>
      <c r="Q155" s="93"/>
      <c r="R155" s="94"/>
      <c r="S155" s="93"/>
      <c r="T155" s="93"/>
      <c r="V155" s="93"/>
      <c r="W155" s="93"/>
      <c r="Y155" s="93"/>
      <c r="Z155" s="93"/>
      <c r="AB155" s="93"/>
      <c r="AC155" s="93"/>
      <c r="AE155" s="93"/>
      <c r="AF155" s="93"/>
      <c r="AH155" s="93"/>
      <c r="AI155" s="93"/>
      <c r="AK155" s="93"/>
      <c r="AL155" s="93"/>
      <c r="AN155" s="93"/>
      <c r="AO155" s="93"/>
      <c r="AQ155" s="93"/>
      <c r="AR155" s="93"/>
      <c r="AT155" s="93"/>
      <c r="AU155" s="93"/>
      <c r="AW155" s="93"/>
      <c r="AX155" s="93"/>
      <c r="AZ155" s="93"/>
      <c r="BA155" s="93"/>
      <c r="BC155" s="93"/>
      <c r="BD155" s="93"/>
      <c r="BF155" s="93"/>
      <c r="BG155" s="93"/>
      <c r="BI155" s="93"/>
      <c r="BJ155" s="93"/>
      <c r="BL155" s="93"/>
      <c r="BM155" s="93"/>
      <c r="BO155" s="93"/>
      <c r="BP155" s="93"/>
      <c r="BR155" s="93"/>
      <c r="BS155" s="93"/>
      <c r="BU155" s="93"/>
      <c r="BV155" s="93"/>
      <c r="BX155" s="93"/>
      <c r="BY155" s="93"/>
      <c r="CA155" s="93"/>
      <c r="CB155" s="93"/>
      <c r="CD155" s="93"/>
      <c r="CE155" s="93"/>
      <c r="CG155" s="93"/>
      <c r="CH155" s="93"/>
      <c r="CJ155" s="93"/>
      <c r="CK155" s="93"/>
      <c r="CM155" s="93"/>
      <c r="CN155" s="93"/>
      <c r="CP155" s="93"/>
      <c r="CQ155" s="93"/>
      <c r="CR155" s="93"/>
      <c r="CS155" s="93"/>
      <c r="CT155" s="93"/>
      <c r="CU155" s="93"/>
      <c r="CV155" s="93"/>
      <c r="CW155" s="93"/>
      <c r="CX155" s="93"/>
      <c r="CY155" s="93"/>
      <c r="CZ155" s="93"/>
      <c r="DA155" s="93"/>
      <c r="DB155" s="93"/>
      <c r="DC155" s="93"/>
      <c r="DD155" s="93"/>
      <c r="DE155" s="93"/>
      <c r="DF155" s="93"/>
      <c r="DG155" s="93"/>
      <c r="DH155" s="93"/>
      <c r="DI155" s="93"/>
      <c r="DJ155" s="93"/>
      <c r="DK155" s="93"/>
      <c r="DL155" s="93"/>
      <c r="DM155" s="93"/>
      <c r="DN155" s="93"/>
      <c r="DO155" s="93"/>
      <c r="DP155" s="93"/>
      <c r="DQ155" s="93"/>
      <c r="DR155" s="93"/>
      <c r="DS155" s="93"/>
      <c r="DT155" s="93"/>
      <c r="DU155" s="93"/>
      <c r="DV155" s="93"/>
      <c r="DW155" s="93"/>
      <c r="DX155" s="93"/>
      <c r="DY155" s="93"/>
      <c r="DZ155" s="93"/>
      <c r="EA155" s="93"/>
      <c r="EB155" s="93"/>
      <c r="EC155" s="93"/>
      <c r="ED155" s="93"/>
      <c r="EE155" s="93"/>
      <c r="EF155" s="93"/>
      <c r="EG155" s="93"/>
      <c r="EH155" s="93"/>
      <c r="EI155" s="93"/>
      <c r="EJ155" s="93"/>
      <c r="EK155" s="93"/>
      <c r="EL155" s="93"/>
      <c r="EM155" s="93"/>
      <c r="EN155" s="93"/>
      <c r="EO155" s="93"/>
      <c r="EP155" s="93"/>
      <c r="EQ155" s="93"/>
      <c r="ER155" s="93"/>
      <c r="ES155" s="93"/>
      <c r="ET155" s="93"/>
      <c r="EU155" s="93"/>
      <c r="EV155" s="93"/>
      <c r="EW155" s="93"/>
      <c r="EX155" s="93"/>
      <c r="EY155" s="93"/>
      <c r="EZ155" s="93"/>
      <c r="FA155" s="93"/>
      <c r="FB155" s="93"/>
      <c r="FC155" s="93"/>
      <c r="FD155" s="93"/>
      <c r="FE155" s="93"/>
      <c r="FF155" s="93"/>
      <c r="FG155" s="93"/>
      <c r="FH155" s="93"/>
      <c r="FI155" s="93"/>
      <c r="FJ155" s="93"/>
      <c r="FK155" s="93"/>
      <c r="FL155" s="93"/>
      <c r="FM155" s="93"/>
      <c r="FN155" s="93"/>
      <c r="FO155" s="93"/>
      <c r="FP155" s="93"/>
      <c r="FQ155" s="93"/>
      <c r="FR155" s="93"/>
      <c r="FS155" s="93"/>
      <c r="FT155" s="93"/>
      <c r="FU155" s="93"/>
      <c r="FV155" s="93"/>
      <c r="FW155" s="93"/>
      <c r="FX155" s="93"/>
      <c r="FY155" s="93"/>
      <c r="FZ155" s="93"/>
      <c r="GA155" s="93"/>
      <c r="GB155" s="93"/>
      <c r="GC155" s="93"/>
      <c r="GD155" s="93"/>
      <c r="GE155" s="93"/>
      <c r="GF155" s="93"/>
      <c r="GG155" s="93"/>
      <c r="GH155" s="93"/>
      <c r="GI155" s="93"/>
      <c r="GJ155" s="93"/>
      <c r="GK155" s="93"/>
      <c r="GL155" s="93"/>
      <c r="GM155" s="93"/>
      <c r="GN155" s="93"/>
      <c r="GO155" s="93"/>
      <c r="GP155" s="93"/>
      <c r="GQ155" s="93"/>
      <c r="GR155" s="93"/>
      <c r="GS155" s="93"/>
      <c r="GT155" s="93"/>
      <c r="GU155" s="93"/>
      <c r="GV155" s="93"/>
      <c r="GW155" s="93"/>
      <c r="GX155" s="93"/>
      <c r="GY155" s="93"/>
      <c r="GZ155" s="93"/>
      <c r="HA155" s="93"/>
      <c r="HB155" s="93"/>
      <c r="HC155" s="93"/>
      <c r="HD155" s="93"/>
      <c r="HE155" s="93"/>
      <c r="HF155" s="93"/>
      <c r="HG155" s="93"/>
      <c r="HH155" s="93"/>
      <c r="HI155" s="93"/>
      <c r="HJ155" s="93"/>
      <c r="HK155" s="93"/>
      <c r="HL155" s="93"/>
      <c r="HM155" s="93"/>
      <c r="HN155" s="93"/>
      <c r="HO155" s="93"/>
      <c r="HP155" s="93"/>
      <c r="HQ155" s="93"/>
      <c r="HR155" s="93"/>
      <c r="HS155" s="93"/>
      <c r="HT155" s="93"/>
      <c r="HU155" s="93"/>
      <c r="HV155" s="93"/>
      <c r="HW155" s="93"/>
      <c r="HX155" s="93"/>
      <c r="HY155" s="93"/>
      <c r="HZ155" s="93"/>
      <c r="IA155" s="93"/>
      <c r="IB155" s="93"/>
      <c r="IC155" s="93"/>
      <c r="ID155" s="93"/>
      <c r="IE155" s="93"/>
      <c r="IF155" s="93"/>
      <c r="IG155" s="93"/>
      <c r="IH155" s="93"/>
      <c r="II155" s="93"/>
      <c r="IJ155" s="93"/>
      <c r="IK155" s="93"/>
      <c r="IL155" s="93"/>
      <c r="IM155" s="93"/>
      <c r="IN155" s="93"/>
      <c r="IO155" s="93"/>
      <c r="IP155" s="93"/>
      <c r="IQ155" s="93"/>
      <c r="IR155" s="93"/>
      <c r="IS155" s="93"/>
      <c r="IT155" s="93"/>
      <c r="IU155" s="93"/>
      <c r="IV155" s="93"/>
      <c r="IW155" s="93"/>
      <c r="IX155" s="93"/>
      <c r="IY155" s="93"/>
      <c r="IZ155" s="93"/>
      <c r="JA155" s="93"/>
      <c r="JB155" s="93"/>
      <c r="JC155" s="93"/>
      <c r="JD155" s="93"/>
      <c r="JE155" s="93"/>
      <c r="JF155" s="93"/>
      <c r="JG155" s="93"/>
      <c r="JH155" s="93"/>
      <c r="JI155" s="93"/>
      <c r="JJ155" s="93"/>
      <c r="JK155" s="93"/>
      <c r="JL155" s="93"/>
      <c r="JM155" s="93"/>
      <c r="JN155" s="93"/>
      <c r="JO155" s="93"/>
      <c r="JP155" s="93"/>
      <c r="JQ155" s="93"/>
      <c r="JR155" s="93"/>
      <c r="JS155" s="93"/>
      <c r="JT155" s="93"/>
      <c r="JU155" s="93"/>
      <c r="JV155" s="93"/>
      <c r="JW155" s="93"/>
      <c r="JX155" s="93"/>
      <c r="JY155" s="93"/>
      <c r="JZ155" s="93"/>
      <c r="KA155" s="93"/>
      <c r="KB155" s="93"/>
      <c r="KC155" s="93"/>
      <c r="KD155" s="93"/>
      <c r="KE155" s="93"/>
      <c r="KF155" s="93"/>
      <c r="KG155" s="93"/>
      <c r="KH155" s="93"/>
      <c r="KI155" s="93"/>
      <c r="KJ155" s="93"/>
      <c r="KK155" s="93"/>
      <c r="KL155" s="93"/>
      <c r="KM155" s="93"/>
      <c r="KN155" s="93"/>
      <c r="KO155" s="93"/>
      <c r="KP155" s="93"/>
      <c r="KQ155" s="93"/>
      <c r="KR155" s="93"/>
      <c r="KS155" s="93"/>
      <c r="KT155" s="93"/>
      <c r="KU155" s="93"/>
      <c r="KV155" s="93"/>
      <c r="KW155" s="93"/>
      <c r="KX155" s="93"/>
      <c r="KY155" s="93"/>
      <c r="KZ155" s="93"/>
      <c r="LA155" s="93"/>
      <c r="LB155" s="93"/>
      <c r="LC155" s="93"/>
      <c r="LD155" s="93"/>
      <c r="LE155" s="93"/>
      <c r="LF155" s="93"/>
      <c r="LG155" s="93"/>
      <c r="LH155" s="93"/>
      <c r="LI155" s="93"/>
      <c r="LJ155" s="93"/>
      <c r="LK155" s="93"/>
      <c r="LL155" s="93"/>
      <c r="LM155" s="93"/>
      <c r="LN155" s="93"/>
      <c r="LO155" s="93"/>
      <c r="LP155" s="93"/>
      <c r="LQ155" s="93"/>
      <c r="LR155" s="93"/>
      <c r="LS155" s="93"/>
      <c r="LT155" s="93"/>
      <c r="LU155" s="93"/>
      <c r="LV155" s="93"/>
      <c r="LW155" s="93"/>
      <c r="LX155" s="93"/>
      <c r="LY155" s="93"/>
      <c r="LZ155" s="93"/>
      <c r="MA155" s="93"/>
      <c r="MB155" s="93"/>
      <c r="MC155" s="93"/>
      <c r="MD155" s="93"/>
      <c r="ME155" s="93"/>
      <c r="MF155" s="93"/>
      <c r="MG155" s="93"/>
      <c r="MH155" s="93"/>
      <c r="MI155" s="93"/>
      <c r="MJ155" s="93"/>
      <c r="MK155" s="93"/>
      <c r="ML155" s="93"/>
      <c r="MM155" s="93"/>
      <c r="MN155" s="93"/>
      <c r="MO155" s="93"/>
      <c r="MP155" s="93"/>
      <c r="MQ155" s="93"/>
      <c r="MR155" s="93"/>
      <c r="MS155" s="93"/>
      <c r="MT155" s="93"/>
      <c r="MU155" s="93"/>
      <c r="MV155" s="93"/>
      <c r="MW155" s="93"/>
      <c r="MX155" s="93"/>
      <c r="MY155" s="93"/>
      <c r="MZ155" s="93"/>
      <c r="NA155" s="93"/>
      <c r="NB155" s="93"/>
      <c r="NC155" s="93"/>
      <c r="ND155" s="93"/>
      <c r="NE155" s="93"/>
      <c r="NF155" s="93"/>
      <c r="NG155" s="93"/>
      <c r="NH155" s="93"/>
      <c r="NI155" s="93"/>
      <c r="NJ155" s="93"/>
      <c r="NK155" s="93"/>
      <c r="NL155" s="93"/>
      <c r="NM155" s="93"/>
      <c r="NN155" s="93"/>
      <c r="NO155" s="93"/>
      <c r="NP155" s="93"/>
      <c r="NQ155" s="93"/>
      <c r="NR155" s="93"/>
      <c r="NS155" s="93"/>
      <c r="NT155" s="93"/>
      <c r="NU155" s="93"/>
      <c r="NV155" s="93"/>
      <c r="NW155" s="93"/>
      <c r="NX155" s="93"/>
      <c r="NY155" s="93"/>
      <c r="NZ155" s="93"/>
      <c r="OA155" s="93"/>
      <c r="OB155" s="93"/>
      <c r="OC155" s="93"/>
      <c r="OD155" s="93"/>
      <c r="OE155" s="93"/>
      <c r="OF155" s="93"/>
      <c r="OG155" s="93"/>
      <c r="OH155" s="93"/>
      <c r="OI155" s="93"/>
      <c r="OJ155" s="93"/>
      <c r="OK155" s="93"/>
      <c r="OL155" s="93"/>
      <c r="OM155" s="93"/>
      <c r="ON155" s="93"/>
      <c r="OO155" s="93"/>
      <c r="OP155" s="93"/>
      <c r="OQ155" s="93"/>
      <c r="OR155" s="93"/>
      <c r="OS155" s="93"/>
      <c r="OT155" s="93"/>
      <c r="OU155" s="93"/>
      <c r="OV155" s="93"/>
      <c r="OW155" s="93"/>
      <c r="OX155" s="93"/>
      <c r="OY155" s="93"/>
      <c r="OZ155" s="93"/>
      <c r="PA155" s="93"/>
      <c r="PB155" s="93"/>
      <c r="PC155" s="93"/>
      <c r="PD155" s="93"/>
      <c r="PE155" s="93"/>
      <c r="PF155" s="93"/>
      <c r="PG155" s="93"/>
      <c r="PH155" s="93"/>
      <c r="PI155" s="93"/>
      <c r="PJ155" s="93"/>
      <c r="PK155" s="93"/>
      <c r="PL155" s="93"/>
      <c r="PM155" s="93"/>
      <c r="PN155" s="93"/>
      <c r="PO155" s="93"/>
      <c r="PP155" s="93"/>
      <c r="PQ155" s="93"/>
      <c r="PR155" s="93"/>
      <c r="PS155" s="93"/>
      <c r="PT155" s="93"/>
      <c r="PU155" s="93"/>
      <c r="PV155" s="93"/>
      <c r="PW155" s="93"/>
      <c r="PX155" s="93"/>
      <c r="PY155" s="93"/>
      <c r="PZ155" s="93"/>
      <c r="QA155" s="93"/>
      <c r="QB155" s="93"/>
      <c r="QC155" s="93"/>
      <c r="QD155" s="93"/>
      <c r="QE155" s="93"/>
      <c r="QF155" s="93"/>
      <c r="QG155" s="93"/>
      <c r="QH155" s="93"/>
      <c r="QI155" s="93"/>
      <c r="QJ155" s="93"/>
      <c r="QK155" s="93"/>
      <c r="QL155" s="93"/>
      <c r="QM155" s="93"/>
      <c r="QN155" s="93"/>
      <c r="QO155" s="93"/>
      <c r="QP155" s="93"/>
      <c r="QQ155" s="93"/>
      <c r="QR155" s="93"/>
      <c r="QS155" s="93"/>
      <c r="QT155" s="93"/>
      <c r="QU155" s="93"/>
      <c r="QV155" s="93"/>
      <c r="QW155" s="93"/>
      <c r="QX155" s="93"/>
      <c r="QY155" s="93"/>
      <c r="QZ155" s="93"/>
      <c r="RA155" s="93"/>
      <c r="RB155" s="93"/>
      <c r="RC155" s="93"/>
      <c r="RD155" s="93"/>
      <c r="RE155" s="93"/>
      <c r="RF155" s="93"/>
      <c r="RG155" s="93"/>
      <c r="RH155" s="93"/>
      <c r="RI155" s="93"/>
      <c r="RJ155" s="93"/>
      <c r="RK155" s="93"/>
      <c r="RL155" s="93"/>
      <c r="RM155" s="93"/>
      <c r="RN155" s="93"/>
      <c r="RO155" s="93"/>
      <c r="RP155" s="93"/>
      <c r="RQ155" s="93"/>
      <c r="RR155" s="93"/>
      <c r="RS155" s="93"/>
      <c r="RT155" s="93"/>
      <c r="RU155" s="93"/>
      <c r="RV155" s="93"/>
      <c r="RW155" s="93"/>
      <c r="RX155" s="93"/>
      <c r="RY155" s="93"/>
      <c r="RZ155" s="93"/>
      <c r="SA155" s="93"/>
      <c r="SB155" s="93"/>
      <c r="SC155" s="93"/>
      <c r="SD155" s="93"/>
      <c r="SE155" s="93"/>
      <c r="SF155" s="93"/>
      <c r="SG155" s="93"/>
      <c r="SH155" s="93"/>
      <c r="SI155" s="93"/>
      <c r="SJ155" s="93"/>
      <c r="SK155" s="93"/>
      <c r="SL155" s="93"/>
      <c r="SM155" s="93"/>
      <c r="SN155" s="93"/>
      <c r="SO155" s="93"/>
      <c r="SP155" s="93"/>
      <c r="SQ155" s="93"/>
      <c r="SR155" s="93"/>
      <c r="SS155" s="93"/>
      <c r="ST155" s="93"/>
      <c r="SU155" s="93"/>
      <c r="SV155" s="93"/>
      <c r="SW155" s="93"/>
      <c r="SX155" s="93"/>
      <c r="SY155" s="93"/>
      <c r="SZ155" s="93"/>
      <c r="TA155" s="93"/>
      <c r="TB155" s="93"/>
      <c r="TC155" s="93"/>
      <c r="TD155" s="93"/>
      <c r="TE155" s="93"/>
      <c r="TF155" s="93"/>
      <c r="TG155" s="93"/>
      <c r="TH155" s="93"/>
      <c r="TI155" s="93"/>
      <c r="TJ155" s="93"/>
      <c r="TK155" s="93"/>
      <c r="TL155" s="93"/>
      <c r="TM155" s="93"/>
      <c r="TN155" s="93"/>
      <c r="TO155" s="93"/>
      <c r="TP155" s="93"/>
      <c r="TQ155" s="93"/>
      <c r="TR155" s="93"/>
      <c r="TS155" s="93"/>
      <c r="TT155" s="93"/>
      <c r="TU155" s="93"/>
      <c r="TV155" s="93"/>
      <c r="TW155" s="93"/>
      <c r="TX155" s="93"/>
      <c r="TY155" s="93"/>
      <c r="TZ155" s="93"/>
      <c r="UA155" s="93"/>
      <c r="UB155" s="93"/>
      <c r="UC155" s="93"/>
      <c r="UD155" s="93"/>
      <c r="UE155" s="93"/>
      <c r="UF155" s="93"/>
      <c r="UG155" s="93"/>
      <c r="UH155" s="93"/>
      <c r="UI155" s="93"/>
      <c r="UJ155" s="93"/>
      <c r="UK155" s="93"/>
      <c r="UL155" s="93"/>
      <c r="UM155" s="93"/>
      <c r="UN155" s="93"/>
      <c r="UO155" s="93"/>
      <c r="UP155" s="93"/>
      <c r="UQ155" s="93"/>
      <c r="UR155" s="93"/>
      <c r="US155" s="93"/>
      <c r="UT155" s="93"/>
      <c r="UU155" s="93"/>
      <c r="UV155" s="93"/>
      <c r="UW155" s="93"/>
      <c r="UX155" s="93"/>
      <c r="UY155" s="93"/>
      <c r="UZ155" s="93"/>
      <c r="VA155" s="93"/>
      <c r="VB155" s="93"/>
      <c r="VC155" s="93"/>
      <c r="VD155" s="93"/>
      <c r="VE155" s="93"/>
      <c r="VF155" s="93"/>
      <c r="VG155" s="93"/>
      <c r="VH155" s="93"/>
      <c r="VI155" s="93"/>
      <c r="VJ155" s="93"/>
      <c r="VK155" s="93"/>
      <c r="VL155" s="93"/>
      <c r="VM155" s="93"/>
      <c r="VN155" s="93"/>
      <c r="VO155" s="93"/>
      <c r="VP155" s="93"/>
      <c r="VQ155" s="93"/>
      <c r="VR155" s="93"/>
      <c r="VS155" s="93"/>
      <c r="VT155" s="93"/>
      <c r="VU155" s="93"/>
      <c r="VV155" s="93"/>
      <c r="VW155" s="93"/>
      <c r="VX155" s="93"/>
      <c r="VY155" s="93"/>
      <c r="VZ155" s="93"/>
      <c r="WA155" s="93"/>
      <c r="WB155" s="93"/>
      <c r="WC155" s="93"/>
      <c r="WD155" s="93"/>
      <c r="WE155" s="93"/>
      <c r="WF155" s="93"/>
      <c r="WG155" s="93"/>
      <c r="WH155" s="93"/>
      <c r="WI155" s="93"/>
      <c r="WJ155" s="93"/>
      <c r="WK155" s="93"/>
      <c r="WL155" s="93"/>
      <c r="WM155" s="93"/>
      <c r="WN155" s="93"/>
      <c r="WO155" s="93"/>
      <c r="WP155" s="93"/>
      <c r="WQ155" s="93"/>
      <c r="WR155" s="93"/>
      <c r="WS155" s="93"/>
      <c r="WT155" s="93"/>
      <c r="WU155" s="93"/>
      <c r="WV155" s="93"/>
      <c r="WW155" s="93"/>
      <c r="WX155" s="93"/>
      <c r="WY155" s="93"/>
      <c r="WZ155" s="93"/>
      <c r="XA155" s="93"/>
      <c r="XB155" s="93"/>
      <c r="XC155" s="93"/>
      <c r="XD155" s="93"/>
      <c r="XE155" s="93"/>
      <c r="XF155" s="93"/>
      <c r="XG155" s="93"/>
      <c r="XH155" s="93"/>
      <c r="XI155" s="93"/>
      <c r="XJ155" s="93"/>
      <c r="XK155" s="93"/>
      <c r="XL155" s="93"/>
      <c r="XM155" s="93"/>
      <c r="XN155" s="93"/>
      <c r="XO155" s="93"/>
      <c r="XP155" s="93"/>
      <c r="XQ155" s="93"/>
      <c r="XR155" s="93"/>
      <c r="XS155" s="93"/>
      <c r="XT155" s="93"/>
      <c r="XU155" s="93"/>
      <c r="XV155" s="93"/>
      <c r="XW155" s="93"/>
      <c r="XX155" s="93"/>
      <c r="XY155" s="93"/>
      <c r="XZ155" s="93"/>
      <c r="YA155" s="93"/>
      <c r="YB155" s="93"/>
      <c r="YC155" s="93"/>
      <c r="YD155" s="93"/>
      <c r="YE155" s="93"/>
      <c r="YF155" s="93"/>
      <c r="YG155" s="93"/>
      <c r="YH155" s="93"/>
      <c r="YI155" s="93"/>
      <c r="YJ155" s="93"/>
      <c r="YK155" s="93"/>
      <c r="YL155" s="93"/>
      <c r="YM155" s="93"/>
      <c r="YN155" s="93"/>
      <c r="YO155" s="93"/>
      <c r="YP155" s="93"/>
      <c r="YQ155" s="93"/>
      <c r="YR155" s="93"/>
      <c r="YS155" s="93"/>
      <c r="YT155" s="93"/>
      <c r="YU155" s="93"/>
      <c r="YV155" s="93"/>
      <c r="YW155" s="93"/>
      <c r="YX155" s="93"/>
      <c r="YY155" s="93"/>
      <c r="YZ155" s="93"/>
      <c r="ZA155" s="93"/>
      <c r="ZB155" s="93"/>
      <c r="ZC155" s="93"/>
      <c r="ZD155" s="93"/>
      <c r="ZE155" s="93"/>
      <c r="ZF155" s="93"/>
      <c r="ZG155" s="93"/>
      <c r="ZH155" s="93"/>
      <c r="ZI155" s="93"/>
      <c r="ZJ155" s="93"/>
      <c r="ZK155" s="93"/>
      <c r="ZL155" s="93"/>
      <c r="ZM155" s="93"/>
      <c r="ZN155" s="93"/>
      <c r="ZO155" s="93"/>
      <c r="ZP155" s="93"/>
      <c r="ZQ155" s="93"/>
      <c r="ZR155" s="93"/>
      <c r="ZS155" s="93"/>
      <c r="ZT155" s="93"/>
      <c r="ZU155" s="93"/>
      <c r="ZV155" s="93"/>
      <c r="ZW155" s="93"/>
      <c r="ZX155" s="93"/>
      <c r="ZY155" s="93"/>
      <c r="ZZ155" s="93"/>
    </row>
    <row r="156" spans="1:702" ht="20.100000000000001" customHeight="1" x14ac:dyDescent="0.25">
      <c r="A156" s="92"/>
      <c r="B156" s="92"/>
      <c r="C156" s="92"/>
      <c r="D156" s="92"/>
      <c r="E156" s="92"/>
      <c r="F156" s="92"/>
      <c r="G156" s="92"/>
      <c r="H156" s="92"/>
      <c r="I156" s="92"/>
      <c r="J156" s="152"/>
      <c r="K156" s="152" t="s">
        <v>425</v>
      </c>
      <c r="L156" s="153"/>
      <c r="M156" s="153"/>
      <c r="N156" s="153"/>
      <c r="O156" s="153"/>
      <c r="P156" s="153"/>
      <c r="Q156" s="153"/>
      <c r="R156" s="154"/>
      <c r="S156" s="153"/>
      <c r="T156" s="153"/>
      <c r="U156" s="154"/>
      <c r="V156" s="153"/>
      <c r="W156" s="153"/>
      <c r="X156" s="154"/>
      <c r="Y156" s="153"/>
      <c r="Z156" s="153"/>
      <c r="AA156" s="154"/>
      <c r="AB156" s="153"/>
      <c r="AC156" s="153"/>
      <c r="AD156" s="154"/>
      <c r="AE156" s="153"/>
      <c r="AF156" s="153"/>
      <c r="AG156" s="154"/>
      <c r="AH156" s="153"/>
      <c r="AI156" s="153"/>
      <c r="AJ156" s="154"/>
      <c r="AK156" s="153"/>
      <c r="AL156" s="153"/>
      <c r="AM156" s="154"/>
      <c r="AN156" s="153"/>
      <c r="AO156" s="153"/>
      <c r="AP156" s="154"/>
      <c r="AQ156" s="153"/>
      <c r="AR156" s="153"/>
      <c r="AS156" s="154"/>
      <c r="AT156" s="153"/>
      <c r="AU156" s="153"/>
      <c r="AV156" s="154"/>
      <c r="AW156" s="153"/>
      <c r="AX156" s="153"/>
      <c r="AY156" s="154"/>
      <c r="AZ156" s="153"/>
      <c r="BA156" s="153"/>
      <c r="BB156" s="154"/>
      <c r="BC156" s="153"/>
      <c r="BD156" s="153"/>
      <c r="BE156" s="154"/>
      <c r="BF156" s="153"/>
      <c r="BG156" s="153"/>
      <c r="BH156" s="154"/>
      <c r="BI156" s="153"/>
      <c r="BJ156" s="153"/>
      <c r="BK156" s="154"/>
      <c r="BL156" s="153"/>
      <c r="BM156" s="153"/>
      <c r="BN156" s="154"/>
      <c r="BO156" s="153"/>
      <c r="BP156" s="153"/>
      <c r="BQ156" s="154"/>
      <c r="BR156" s="153"/>
      <c r="BS156" s="153"/>
      <c r="BT156" s="154"/>
      <c r="BU156" s="153"/>
      <c r="BV156" s="153"/>
      <c r="BW156" s="154"/>
      <c r="BX156" s="153"/>
      <c r="BY156" s="153"/>
      <c r="BZ156" s="154"/>
      <c r="CA156" s="153"/>
      <c r="CB156" s="153"/>
      <c r="CC156" s="154"/>
      <c r="CD156" s="153"/>
      <c r="CE156" s="153"/>
      <c r="CF156" s="154"/>
      <c r="CG156" s="153"/>
      <c r="CH156" s="153"/>
      <c r="CI156" s="154"/>
      <c r="CJ156" s="153"/>
      <c r="CK156" s="153"/>
      <c r="CL156" s="154"/>
      <c r="CM156" s="153"/>
      <c r="CN156" s="153"/>
      <c r="CO156" s="154"/>
      <c r="CP156" s="93"/>
      <c r="CQ156" s="93"/>
      <c r="CR156" s="93"/>
      <c r="CS156" s="93"/>
      <c r="CT156" s="93"/>
      <c r="CU156" s="93"/>
      <c r="CV156" s="93"/>
      <c r="CW156" s="93"/>
      <c r="CX156" s="93"/>
      <c r="CY156" s="93"/>
      <c r="CZ156" s="93"/>
      <c r="DA156" s="93"/>
      <c r="DB156" s="93"/>
      <c r="DC156" s="93"/>
      <c r="DD156" s="93"/>
      <c r="DE156" s="93"/>
      <c r="DF156" s="93"/>
      <c r="DG156" s="93"/>
      <c r="DH156" s="93"/>
      <c r="DI156" s="93"/>
      <c r="DJ156" s="93"/>
      <c r="DK156" s="93"/>
      <c r="DL156" s="93"/>
      <c r="DM156" s="93"/>
      <c r="DN156" s="93"/>
      <c r="DO156" s="93"/>
      <c r="DP156" s="93"/>
      <c r="DQ156" s="93"/>
      <c r="DR156" s="93"/>
      <c r="DS156" s="93"/>
      <c r="DT156" s="93"/>
      <c r="DU156" s="93"/>
      <c r="DV156" s="93"/>
      <c r="DW156" s="93"/>
      <c r="DX156" s="93"/>
      <c r="DY156" s="93"/>
      <c r="DZ156" s="93"/>
      <c r="EA156" s="93"/>
      <c r="EB156" s="93"/>
      <c r="EC156" s="93"/>
      <c r="ED156" s="93"/>
      <c r="EE156" s="93"/>
      <c r="EF156" s="93"/>
      <c r="EG156" s="93"/>
      <c r="EH156" s="93"/>
      <c r="EI156" s="93"/>
      <c r="EJ156" s="93"/>
      <c r="EK156" s="93"/>
      <c r="EL156" s="93"/>
      <c r="EM156" s="93"/>
      <c r="EN156" s="93"/>
      <c r="EO156" s="93"/>
      <c r="EP156" s="93"/>
      <c r="EQ156" s="93"/>
      <c r="ER156" s="93"/>
      <c r="ES156" s="93"/>
      <c r="ET156" s="93"/>
      <c r="EU156" s="93"/>
      <c r="EV156" s="93"/>
      <c r="EW156" s="93"/>
      <c r="EX156" s="93"/>
      <c r="EY156" s="93"/>
      <c r="EZ156" s="93"/>
      <c r="FA156" s="93"/>
      <c r="FB156" s="93"/>
      <c r="FC156" s="93"/>
      <c r="FD156" s="93"/>
      <c r="FE156" s="93"/>
      <c r="FF156" s="93"/>
      <c r="FG156" s="93"/>
      <c r="FH156" s="93"/>
      <c r="FI156" s="93"/>
      <c r="FJ156" s="93"/>
      <c r="FK156" s="93"/>
      <c r="FL156" s="93"/>
      <c r="FM156" s="93"/>
      <c r="FN156" s="93"/>
      <c r="FO156" s="93"/>
      <c r="FP156" s="93"/>
      <c r="FQ156" s="93"/>
      <c r="FR156" s="93"/>
      <c r="FS156" s="93"/>
      <c r="FT156" s="93"/>
      <c r="FU156" s="93"/>
      <c r="FV156" s="93"/>
      <c r="FW156" s="93"/>
      <c r="FX156" s="93"/>
      <c r="FY156" s="93"/>
      <c r="FZ156" s="93"/>
      <c r="GA156" s="93"/>
      <c r="GB156" s="93"/>
      <c r="GC156" s="93"/>
      <c r="GD156" s="93"/>
      <c r="GE156" s="93"/>
      <c r="GF156" s="93"/>
      <c r="GG156" s="93"/>
      <c r="GH156" s="93"/>
      <c r="GI156" s="93"/>
      <c r="GJ156" s="93"/>
      <c r="GK156" s="93"/>
      <c r="GL156" s="93"/>
      <c r="GM156" s="93"/>
      <c r="GN156" s="93"/>
      <c r="GO156" s="93"/>
      <c r="GP156" s="93"/>
      <c r="GQ156" s="93"/>
      <c r="GR156" s="93"/>
      <c r="GS156" s="93"/>
      <c r="GT156" s="93"/>
      <c r="GU156" s="93"/>
      <c r="GV156" s="93"/>
      <c r="GW156" s="93"/>
      <c r="GX156" s="93"/>
      <c r="GY156" s="93"/>
      <c r="GZ156" s="93"/>
      <c r="HA156" s="93"/>
      <c r="HB156" s="93"/>
      <c r="HC156" s="93"/>
      <c r="HD156" s="93"/>
      <c r="HE156" s="93"/>
      <c r="HF156" s="93"/>
      <c r="HG156" s="93"/>
      <c r="HH156" s="93"/>
      <c r="HI156" s="93"/>
      <c r="HJ156" s="93"/>
      <c r="HK156" s="93"/>
      <c r="HL156" s="93"/>
      <c r="HM156" s="93"/>
      <c r="HN156" s="93"/>
      <c r="HO156" s="93"/>
      <c r="HP156" s="93"/>
      <c r="HQ156" s="93"/>
      <c r="HR156" s="93"/>
      <c r="HS156" s="93"/>
      <c r="HT156" s="93"/>
      <c r="HU156" s="93"/>
      <c r="HV156" s="93"/>
      <c r="HW156" s="93"/>
      <c r="HX156" s="93"/>
      <c r="HY156" s="93"/>
      <c r="HZ156" s="93"/>
      <c r="IA156" s="93"/>
      <c r="IB156" s="93"/>
      <c r="IC156" s="93"/>
      <c r="ID156" s="93"/>
      <c r="IE156" s="93"/>
      <c r="IF156" s="93"/>
      <c r="IG156" s="93"/>
      <c r="IH156" s="93"/>
      <c r="II156" s="93"/>
      <c r="IJ156" s="93"/>
      <c r="IK156" s="93"/>
      <c r="IL156" s="93"/>
      <c r="IM156" s="93"/>
      <c r="IN156" s="93"/>
      <c r="IO156" s="93"/>
      <c r="IP156" s="93"/>
      <c r="IQ156" s="93"/>
      <c r="IR156" s="93"/>
      <c r="IS156" s="93"/>
      <c r="IT156" s="93"/>
      <c r="IU156" s="93"/>
      <c r="IV156" s="93"/>
      <c r="IW156" s="93"/>
      <c r="IX156" s="93"/>
      <c r="IY156" s="93"/>
      <c r="IZ156" s="93"/>
      <c r="JA156" s="93"/>
      <c r="JB156" s="93"/>
      <c r="JC156" s="93"/>
      <c r="JD156" s="93"/>
      <c r="JE156" s="93"/>
      <c r="JF156" s="93"/>
      <c r="JG156" s="93"/>
      <c r="JH156" s="93"/>
      <c r="JI156" s="93"/>
      <c r="JJ156" s="93"/>
      <c r="JK156" s="93"/>
      <c r="JL156" s="93"/>
      <c r="JM156" s="93"/>
      <c r="JN156" s="93"/>
      <c r="JO156" s="93"/>
      <c r="JP156" s="93"/>
      <c r="JQ156" s="93"/>
      <c r="JR156" s="93"/>
      <c r="JS156" s="93"/>
      <c r="JT156" s="93"/>
      <c r="JU156" s="93"/>
      <c r="JV156" s="93"/>
      <c r="JW156" s="93"/>
      <c r="JX156" s="93"/>
      <c r="JY156" s="93"/>
      <c r="JZ156" s="93"/>
      <c r="KA156" s="93"/>
      <c r="KB156" s="93"/>
      <c r="KC156" s="93"/>
      <c r="KD156" s="93"/>
      <c r="KE156" s="93"/>
      <c r="KF156" s="93"/>
      <c r="KG156" s="93"/>
      <c r="KH156" s="93"/>
      <c r="KI156" s="93"/>
      <c r="KJ156" s="93"/>
      <c r="KK156" s="93"/>
      <c r="KL156" s="93"/>
      <c r="KM156" s="93"/>
      <c r="KN156" s="93"/>
      <c r="KO156" s="93"/>
      <c r="KP156" s="93"/>
      <c r="KQ156" s="93"/>
      <c r="KR156" s="93"/>
      <c r="KS156" s="93"/>
      <c r="KT156" s="93"/>
      <c r="KU156" s="93"/>
      <c r="KV156" s="93"/>
      <c r="KW156" s="93"/>
      <c r="KX156" s="93"/>
      <c r="KY156" s="93"/>
      <c r="KZ156" s="93"/>
      <c r="LA156" s="93"/>
      <c r="LB156" s="93"/>
      <c r="LC156" s="93"/>
      <c r="LD156" s="93"/>
      <c r="LE156" s="93"/>
      <c r="LF156" s="93"/>
      <c r="LG156" s="93"/>
      <c r="LH156" s="93"/>
      <c r="LI156" s="93"/>
      <c r="LJ156" s="93"/>
      <c r="LK156" s="93"/>
      <c r="LL156" s="93"/>
      <c r="LM156" s="93"/>
      <c r="LN156" s="93"/>
      <c r="LO156" s="93"/>
      <c r="LP156" s="93"/>
      <c r="LQ156" s="93"/>
      <c r="LR156" s="93"/>
      <c r="LS156" s="93"/>
      <c r="LT156" s="93"/>
      <c r="LU156" s="93"/>
      <c r="LV156" s="93"/>
      <c r="LW156" s="93"/>
      <c r="LX156" s="93"/>
      <c r="LY156" s="93"/>
      <c r="LZ156" s="93"/>
      <c r="MA156" s="93"/>
      <c r="MB156" s="93"/>
      <c r="MC156" s="93"/>
      <c r="MD156" s="93"/>
      <c r="ME156" s="93"/>
      <c r="MF156" s="93"/>
      <c r="MG156" s="93"/>
      <c r="MH156" s="93"/>
      <c r="MI156" s="93"/>
      <c r="MJ156" s="93"/>
      <c r="MK156" s="93"/>
      <c r="ML156" s="93"/>
      <c r="MM156" s="93"/>
      <c r="MN156" s="93"/>
      <c r="MO156" s="93"/>
      <c r="MP156" s="93"/>
      <c r="MQ156" s="93"/>
      <c r="MR156" s="93"/>
      <c r="MS156" s="93"/>
      <c r="MT156" s="93"/>
      <c r="MU156" s="93"/>
      <c r="MV156" s="93"/>
      <c r="MW156" s="93"/>
      <c r="MX156" s="93"/>
      <c r="MY156" s="93"/>
      <c r="MZ156" s="93"/>
      <c r="NA156" s="93"/>
      <c r="NB156" s="93"/>
      <c r="NC156" s="93"/>
      <c r="ND156" s="93"/>
      <c r="NE156" s="93"/>
      <c r="NF156" s="93"/>
      <c r="NG156" s="93"/>
      <c r="NH156" s="93"/>
      <c r="NI156" s="93"/>
      <c r="NJ156" s="93"/>
      <c r="NK156" s="93"/>
      <c r="NL156" s="93"/>
      <c r="NM156" s="93"/>
      <c r="NN156" s="93"/>
      <c r="NO156" s="93"/>
      <c r="NP156" s="93"/>
      <c r="NQ156" s="93"/>
      <c r="NR156" s="93"/>
      <c r="NS156" s="93"/>
      <c r="NT156" s="93"/>
      <c r="NU156" s="93"/>
      <c r="NV156" s="93"/>
      <c r="NW156" s="93"/>
      <c r="NX156" s="93"/>
      <c r="NY156" s="93"/>
      <c r="NZ156" s="93"/>
      <c r="OA156" s="93"/>
      <c r="OB156" s="93"/>
      <c r="OC156" s="93"/>
      <c r="OD156" s="93"/>
      <c r="OE156" s="93"/>
      <c r="OF156" s="93"/>
      <c r="OG156" s="93"/>
      <c r="OH156" s="93"/>
      <c r="OI156" s="93"/>
      <c r="OJ156" s="93"/>
      <c r="OK156" s="93"/>
      <c r="OL156" s="93"/>
      <c r="OM156" s="93"/>
      <c r="ON156" s="93"/>
      <c r="OO156" s="93"/>
      <c r="OP156" s="93"/>
      <c r="OQ156" s="93"/>
      <c r="OR156" s="93"/>
      <c r="OS156" s="93"/>
      <c r="OT156" s="93"/>
      <c r="OU156" s="93"/>
      <c r="OV156" s="93"/>
      <c r="OW156" s="93"/>
      <c r="OX156" s="93"/>
      <c r="OY156" s="93"/>
      <c r="OZ156" s="93"/>
      <c r="PA156" s="93"/>
      <c r="PB156" s="93"/>
      <c r="PC156" s="93"/>
      <c r="PD156" s="93"/>
      <c r="PE156" s="93"/>
      <c r="PF156" s="93"/>
      <c r="PG156" s="93"/>
      <c r="PH156" s="93"/>
      <c r="PI156" s="93"/>
      <c r="PJ156" s="93"/>
      <c r="PK156" s="93"/>
      <c r="PL156" s="93"/>
      <c r="PM156" s="93"/>
      <c r="PN156" s="93"/>
      <c r="PO156" s="93"/>
      <c r="PP156" s="93"/>
      <c r="PQ156" s="93"/>
      <c r="PR156" s="93"/>
      <c r="PS156" s="93"/>
      <c r="PT156" s="93"/>
      <c r="PU156" s="93"/>
      <c r="PV156" s="93"/>
      <c r="PW156" s="93"/>
      <c r="PX156" s="93"/>
      <c r="PY156" s="93"/>
      <c r="PZ156" s="93"/>
      <c r="QA156" s="93"/>
      <c r="QB156" s="93"/>
      <c r="QC156" s="93"/>
      <c r="QD156" s="93"/>
      <c r="QE156" s="93"/>
      <c r="QF156" s="93"/>
      <c r="QG156" s="93"/>
      <c r="QH156" s="93"/>
      <c r="QI156" s="93"/>
      <c r="QJ156" s="93"/>
      <c r="QK156" s="93"/>
      <c r="QL156" s="93"/>
      <c r="QM156" s="93"/>
      <c r="QN156" s="93"/>
      <c r="QO156" s="93"/>
      <c r="QP156" s="93"/>
      <c r="QQ156" s="93"/>
      <c r="QR156" s="93"/>
      <c r="QS156" s="93"/>
      <c r="QT156" s="93"/>
      <c r="QU156" s="93"/>
      <c r="QV156" s="93"/>
      <c r="QW156" s="93"/>
      <c r="QX156" s="93"/>
      <c r="QY156" s="93"/>
      <c r="QZ156" s="93"/>
      <c r="RA156" s="93"/>
      <c r="RB156" s="93"/>
      <c r="RC156" s="93"/>
      <c r="RD156" s="93"/>
      <c r="RE156" s="93"/>
      <c r="RF156" s="93"/>
      <c r="RG156" s="93"/>
      <c r="RH156" s="93"/>
      <c r="RI156" s="93"/>
      <c r="RJ156" s="93"/>
      <c r="RK156" s="93"/>
      <c r="RL156" s="93"/>
      <c r="RM156" s="93"/>
      <c r="RN156" s="93"/>
      <c r="RO156" s="93"/>
      <c r="RP156" s="93"/>
      <c r="RQ156" s="93"/>
      <c r="RR156" s="93"/>
      <c r="RS156" s="93"/>
      <c r="RT156" s="93"/>
      <c r="RU156" s="93"/>
      <c r="RV156" s="93"/>
      <c r="RW156" s="93"/>
      <c r="RX156" s="93"/>
      <c r="RY156" s="93"/>
      <c r="RZ156" s="93"/>
      <c r="SA156" s="93"/>
      <c r="SB156" s="93"/>
      <c r="SC156" s="93"/>
      <c r="SD156" s="93"/>
      <c r="SE156" s="93"/>
      <c r="SF156" s="93"/>
      <c r="SG156" s="93"/>
      <c r="SH156" s="93"/>
      <c r="SI156" s="93"/>
      <c r="SJ156" s="93"/>
      <c r="SK156" s="93"/>
      <c r="SL156" s="93"/>
      <c r="SM156" s="93"/>
      <c r="SN156" s="93"/>
      <c r="SO156" s="93"/>
      <c r="SP156" s="93"/>
      <c r="SQ156" s="93"/>
      <c r="SR156" s="93"/>
      <c r="SS156" s="93"/>
      <c r="ST156" s="93"/>
      <c r="SU156" s="93"/>
      <c r="SV156" s="93"/>
      <c r="SW156" s="93"/>
      <c r="SX156" s="93"/>
      <c r="SY156" s="93"/>
      <c r="SZ156" s="93"/>
      <c r="TA156" s="93"/>
      <c r="TB156" s="93"/>
      <c r="TC156" s="93"/>
      <c r="TD156" s="93"/>
      <c r="TE156" s="93"/>
      <c r="TF156" s="93"/>
      <c r="TG156" s="93"/>
      <c r="TH156" s="93"/>
      <c r="TI156" s="93"/>
      <c r="TJ156" s="93"/>
      <c r="TK156" s="93"/>
      <c r="TL156" s="93"/>
      <c r="TM156" s="93"/>
      <c r="TN156" s="93"/>
      <c r="TO156" s="93"/>
      <c r="TP156" s="93"/>
      <c r="TQ156" s="93"/>
      <c r="TR156" s="93"/>
      <c r="TS156" s="93"/>
      <c r="TT156" s="93"/>
      <c r="TU156" s="93"/>
      <c r="TV156" s="93"/>
      <c r="TW156" s="93"/>
      <c r="TX156" s="93"/>
      <c r="TY156" s="93"/>
      <c r="TZ156" s="93"/>
      <c r="UA156" s="93"/>
      <c r="UB156" s="93"/>
      <c r="UC156" s="93"/>
      <c r="UD156" s="93"/>
      <c r="UE156" s="93"/>
      <c r="UF156" s="93"/>
      <c r="UG156" s="93"/>
      <c r="UH156" s="93"/>
      <c r="UI156" s="93"/>
      <c r="UJ156" s="93"/>
      <c r="UK156" s="93"/>
      <c r="UL156" s="93"/>
      <c r="UM156" s="93"/>
      <c r="UN156" s="93"/>
      <c r="UO156" s="93"/>
      <c r="UP156" s="93"/>
      <c r="UQ156" s="93"/>
      <c r="UR156" s="93"/>
      <c r="US156" s="93"/>
      <c r="UT156" s="93"/>
      <c r="UU156" s="93"/>
      <c r="UV156" s="93"/>
      <c r="UW156" s="93"/>
      <c r="UX156" s="93"/>
      <c r="UY156" s="93"/>
      <c r="UZ156" s="93"/>
      <c r="VA156" s="93"/>
      <c r="VB156" s="93"/>
      <c r="VC156" s="93"/>
      <c r="VD156" s="93"/>
      <c r="VE156" s="93"/>
      <c r="VF156" s="93"/>
      <c r="VG156" s="93"/>
      <c r="VH156" s="93"/>
      <c r="VI156" s="93"/>
      <c r="VJ156" s="93"/>
      <c r="VK156" s="93"/>
      <c r="VL156" s="93"/>
      <c r="VM156" s="93"/>
      <c r="VN156" s="93"/>
      <c r="VO156" s="93"/>
      <c r="VP156" s="93"/>
      <c r="VQ156" s="93"/>
      <c r="VR156" s="93"/>
      <c r="VS156" s="93"/>
      <c r="VT156" s="93"/>
      <c r="VU156" s="93"/>
      <c r="VV156" s="93"/>
      <c r="VW156" s="93"/>
      <c r="VX156" s="93"/>
      <c r="VY156" s="93"/>
      <c r="VZ156" s="93"/>
      <c r="WA156" s="93"/>
      <c r="WB156" s="93"/>
      <c r="WC156" s="93"/>
      <c r="WD156" s="93"/>
      <c r="WE156" s="93"/>
      <c r="WF156" s="93"/>
      <c r="WG156" s="93"/>
      <c r="WH156" s="93"/>
      <c r="WI156" s="93"/>
      <c r="WJ156" s="93"/>
      <c r="WK156" s="93"/>
      <c r="WL156" s="93"/>
      <c r="WM156" s="93"/>
      <c r="WN156" s="93"/>
      <c r="WO156" s="93"/>
      <c r="WP156" s="93"/>
      <c r="WQ156" s="93"/>
      <c r="WR156" s="93"/>
      <c r="WS156" s="93"/>
      <c r="WT156" s="93"/>
      <c r="WU156" s="93"/>
      <c r="WV156" s="93"/>
      <c r="WW156" s="93"/>
      <c r="WX156" s="93"/>
      <c r="WY156" s="93"/>
      <c r="WZ156" s="93"/>
      <c r="XA156" s="93"/>
      <c r="XB156" s="93"/>
      <c r="XC156" s="93"/>
      <c r="XD156" s="93"/>
      <c r="XE156" s="93"/>
      <c r="XF156" s="93"/>
      <c r="XG156" s="93"/>
      <c r="XH156" s="93"/>
      <c r="XI156" s="93"/>
      <c r="XJ156" s="93"/>
      <c r="XK156" s="93"/>
      <c r="XL156" s="93"/>
      <c r="XM156" s="93"/>
      <c r="XN156" s="93"/>
      <c r="XO156" s="93"/>
      <c r="XP156" s="93"/>
      <c r="XQ156" s="93"/>
      <c r="XR156" s="93"/>
      <c r="XS156" s="93"/>
      <c r="XT156" s="93"/>
      <c r="XU156" s="93"/>
      <c r="XV156" s="93"/>
      <c r="XW156" s="93"/>
      <c r="XX156" s="93"/>
      <c r="XY156" s="93"/>
      <c r="XZ156" s="93"/>
      <c r="YA156" s="93"/>
      <c r="YB156" s="93"/>
      <c r="YC156" s="93"/>
      <c r="YD156" s="93"/>
      <c r="YE156" s="93"/>
      <c r="YF156" s="93"/>
      <c r="YG156" s="93"/>
      <c r="YH156" s="93"/>
      <c r="YI156" s="93"/>
      <c r="YJ156" s="93"/>
      <c r="YK156" s="93"/>
      <c r="YL156" s="93"/>
      <c r="YM156" s="93"/>
      <c r="YN156" s="93"/>
      <c r="YO156" s="93"/>
      <c r="YP156" s="93"/>
      <c r="YQ156" s="93"/>
      <c r="YR156" s="93"/>
      <c r="YS156" s="93"/>
      <c r="YT156" s="93"/>
      <c r="YU156" s="93"/>
      <c r="YV156" s="93"/>
      <c r="YW156" s="93"/>
      <c r="YX156" s="93"/>
      <c r="YY156" s="93"/>
      <c r="YZ156" s="93"/>
      <c r="ZA156" s="93"/>
      <c r="ZB156" s="93"/>
      <c r="ZC156" s="93"/>
      <c r="ZD156" s="93"/>
      <c r="ZE156" s="93"/>
      <c r="ZF156" s="93"/>
      <c r="ZG156" s="93"/>
      <c r="ZH156" s="93"/>
      <c r="ZI156" s="93"/>
      <c r="ZJ156" s="93"/>
      <c r="ZK156" s="93"/>
      <c r="ZL156" s="93"/>
      <c r="ZM156" s="93"/>
      <c r="ZN156" s="93"/>
      <c r="ZO156" s="93"/>
      <c r="ZP156" s="93"/>
      <c r="ZQ156" s="93"/>
      <c r="ZR156" s="93"/>
      <c r="ZS156" s="93"/>
      <c r="ZT156" s="93"/>
      <c r="ZU156" s="93"/>
      <c r="ZV156" s="93"/>
      <c r="ZW156" s="93"/>
      <c r="ZX156" s="93"/>
      <c r="ZY156" s="93"/>
      <c r="ZZ156" s="93"/>
    </row>
    <row r="157" spans="1:702" ht="15.95" customHeight="1" x14ac:dyDescent="0.25">
      <c r="A157" s="92"/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3"/>
      <c r="M157" s="93"/>
      <c r="N157" s="93"/>
      <c r="O157" s="93"/>
      <c r="P157" s="93"/>
      <c r="Q157" s="93"/>
      <c r="R157" s="94"/>
      <c r="S157" s="93"/>
      <c r="T157" s="93"/>
      <c r="V157" s="93"/>
      <c r="W157" s="93"/>
      <c r="Y157" s="93"/>
      <c r="Z157" s="93"/>
      <c r="AB157" s="93"/>
      <c r="AC157" s="93"/>
      <c r="AE157" s="93"/>
      <c r="AF157" s="93"/>
      <c r="AH157" s="93"/>
      <c r="AI157" s="93"/>
      <c r="AK157" s="93"/>
      <c r="AL157" s="93"/>
      <c r="AN157" s="93"/>
      <c r="AO157" s="93"/>
      <c r="AQ157" s="93"/>
      <c r="AR157" s="93"/>
      <c r="AT157" s="93"/>
      <c r="AU157" s="93"/>
      <c r="AW157" s="93"/>
      <c r="AX157" s="93"/>
      <c r="AZ157" s="93"/>
      <c r="BA157" s="93"/>
      <c r="BC157" s="93"/>
      <c r="BD157" s="93"/>
      <c r="BF157" s="93"/>
      <c r="BG157" s="93"/>
      <c r="BI157" s="93"/>
      <c r="BJ157" s="93"/>
      <c r="BL157" s="93"/>
      <c r="BM157" s="93"/>
      <c r="BO157" s="93"/>
      <c r="BP157" s="93"/>
      <c r="BR157" s="93"/>
      <c r="BS157" s="93"/>
      <c r="BU157" s="93"/>
      <c r="BV157" s="93"/>
      <c r="BX157" s="93"/>
      <c r="BY157" s="93"/>
      <c r="CA157" s="93"/>
      <c r="CB157" s="93"/>
      <c r="CD157" s="93"/>
      <c r="CE157" s="93"/>
      <c r="CG157" s="93"/>
      <c r="CH157" s="93"/>
      <c r="CJ157" s="93"/>
      <c r="CK157" s="93"/>
      <c r="CM157" s="93"/>
      <c r="CN157" s="93"/>
      <c r="CP157" s="93"/>
      <c r="CQ157" s="93"/>
      <c r="CR157" s="93"/>
      <c r="CS157" s="93"/>
      <c r="CT157" s="93"/>
      <c r="CU157" s="93"/>
      <c r="CV157" s="93"/>
      <c r="CW157" s="93"/>
      <c r="CX157" s="93"/>
      <c r="CY157" s="93"/>
      <c r="CZ157" s="93"/>
      <c r="DA157" s="93"/>
      <c r="DB157" s="93"/>
      <c r="DC157" s="93"/>
      <c r="DD157" s="93"/>
      <c r="DE157" s="93"/>
      <c r="DF157" s="93"/>
      <c r="DG157" s="93"/>
      <c r="DH157" s="93"/>
      <c r="DI157" s="93"/>
      <c r="DJ157" s="93"/>
      <c r="DK157" s="93"/>
      <c r="DL157" s="93"/>
      <c r="DM157" s="93"/>
      <c r="DN157" s="93"/>
      <c r="DO157" s="93"/>
      <c r="DP157" s="93"/>
      <c r="DQ157" s="93"/>
      <c r="DR157" s="93"/>
      <c r="DS157" s="93"/>
      <c r="DT157" s="93"/>
      <c r="DU157" s="93"/>
      <c r="DV157" s="93"/>
      <c r="DW157" s="93"/>
      <c r="DX157" s="93"/>
      <c r="DY157" s="93"/>
      <c r="DZ157" s="93"/>
      <c r="EA157" s="93"/>
      <c r="EB157" s="93"/>
      <c r="EC157" s="93"/>
      <c r="ED157" s="93"/>
      <c r="EE157" s="93"/>
      <c r="EF157" s="93"/>
      <c r="EG157" s="93"/>
      <c r="EH157" s="93"/>
      <c r="EI157" s="93"/>
      <c r="EJ157" s="93"/>
      <c r="EK157" s="93"/>
      <c r="EL157" s="93"/>
      <c r="EM157" s="93"/>
      <c r="EN157" s="93"/>
      <c r="EO157" s="93"/>
      <c r="EP157" s="93"/>
      <c r="EQ157" s="93"/>
      <c r="ER157" s="93"/>
      <c r="ES157" s="93"/>
      <c r="ET157" s="93"/>
      <c r="EU157" s="93"/>
      <c r="EV157" s="93"/>
      <c r="EW157" s="93"/>
      <c r="EX157" s="93"/>
      <c r="EY157" s="93"/>
      <c r="EZ157" s="93"/>
      <c r="FA157" s="93"/>
      <c r="FB157" s="93"/>
      <c r="FC157" s="93"/>
      <c r="FD157" s="93"/>
      <c r="FE157" s="93"/>
      <c r="FF157" s="93"/>
      <c r="FG157" s="93"/>
      <c r="FH157" s="93"/>
      <c r="FI157" s="93"/>
      <c r="FJ157" s="93"/>
      <c r="FK157" s="93"/>
      <c r="FL157" s="93"/>
      <c r="FM157" s="93"/>
      <c r="FN157" s="93"/>
      <c r="FO157" s="93"/>
      <c r="FP157" s="93"/>
      <c r="FQ157" s="93"/>
      <c r="FR157" s="93"/>
      <c r="FS157" s="93"/>
      <c r="FT157" s="93"/>
      <c r="FU157" s="93"/>
      <c r="FV157" s="93"/>
      <c r="FW157" s="93"/>
      <c r="FX157" s="93"/>
      <c r="FY157" s="93"/>
      <c r="FZ157" s="93"/>
      <c r="GA157" s="93"/>
      <c r="GB157" s="93"/>
      <c r="GC157" s="93"/>
      <c r="GD157" s="93"/>
      <c r="GE157" s="93"/>
      <c r="GF157" s="93"/>
      <c r="GG157" s="93"/>
      <c r="GH157" s="93"/>
      <c r="GI157" s="93"/>
      <c r="GJ157" s="93"/>
      <c r="GK157" s="93"/>
      <c r="GL157" s="93"/>
      <c r="GM157" s="93"/>
      <c r="GN157" s="93"/>
      <c r="GO157" s="93"/>
      <c r="GP157" s="93"/>
      <c r="GQ157" s="93"/>
      <c r="GR157" s="93"/>
      <c r="GS157" s="93"/>
      <c r="GT157" s="93"/>
      <c r="GU157" s="93"/>
      <c r="GV157" s="93"/>
      <c r="GW157" s="93"/>
      <c r="GX157" s="93"/>
      <c r="GY157" s="93"/>
      <c r="GZ157" s="93"/>
      <c r="HA157" s="93"/>
      <c r="HB157" s="93"/>
      <c r="HC157" s="93"/>
      <c r="HD157" s="93"/>
      <c r="HE157" s="93"/>
      <c r="HF157" s="93"/>
      <c r="HG157" s="93"/>
      <c r="HH157" s="93"/>
      <c r="HI157" s="93"/>
      <c r="HJ157" s="93"/>
      <c r="HK157" s="93"/>
      <c r="HL157" s="93"/>
      <c r="HM157" s="93"/>
      <c r="HN157" s="93"/>
      <c r="HO157" s="93"/>
      <c r="HP157" s="93"/>
      <c r="HQ157" s="93"/>
      <c r="HR157" s="93"/>
      <c r="HS157" s="93"/>
      <c r="HT157" s="93"/>
      <c r="HU157" s="93"/>
      <c r="HV157" s="93"/>
      <c r="HW157" s="93"/>
      <c r="HX157" s="93"/>
      <c r="HY157" s="93"/>
      <c r="HZ157" s="93"/>
      <c r="IA157" s="93"/>
      <c r="IB157" s="93"/>
      <c r="IC157" s="93"/>
      <c r="ID157" s="93"/>
      <c r="IE157" s="93"/>
      <c r="IF157" s="93"/>
      <c r="IG157" s="93"/>
      <c r="IH157" s="93"/>
      <c r="II157" s="93"/>
      <c r="IJ157" s="93"/>
      <c r="IK157" s="93"/>
      <c r="IL157" s="93"/>
      <c r="IM157" s="93"/>
      <c r="IN157" s="93"/>
      <c r="IO157" s="93"/>
      <c r="IP157" s="93"/>
      <c r="IQ157" s="93"/>
      <c r="IR157" s="93"/>
      <c r="IS157" s="93"/>
      <c r="IT157" s="93"/>
      <c r="IU157" s="93"/>
      <c r="IV157" s="93"/>
      <c r="IW157" s="93"/>
      <c r="IX157" s="93"/>
      <c r="IY157" s="93"/>
      <c r="IZ157" s="93"/>
      <c r="JA157" s="93"/>
      <c r="JB157" s="93"/>
      <c r="JC157" s="93"/>
      <c r="JD157" s="93"/>
      <c r="JE157" s="93"/>
      <c r="JF157" s="93"/>
      <c r="JG157" s="93"/>
      <c r="JH157" s="93"/>
      <c r="JI157" s="93"/>
      <c r="JJ157" s="93"/>
      <c r="JK157" s="93"/>
      <c r="JL157" s="93"/>
      <c r="JM157" s="93"/>
      <c r="JN157" s="93"/>
      <c r="JO157" s="93"/>
      <c r="JP157" s="93"/>
      <c r="JQ157" s="93"/>
      <c r="JR157" s="93"/>
      <c r="JS157" s="93"/>
      <c r="JT157" s="93"/>
      <c r="JU157" s="93"/>
      <c r="JV157" s="93"/>
      <c r="JW157" s="93"/>
      <c r="JX157" s="93"/>
      <c r="JY157" s="93"/>
      <c r="JZ157" s="93"/>
      <c r="KA157" s="93"/>
      <c r="KB157" s="93"/>
      <c r="KC157" s="93"/>
      <c r="KD157" s="93"/>
      <c r="KE157" s="93"/>
      <c r="KF157" s="93"/>
      <c r="KG157" s="93"/>
      <c r="KH157" s="93"/>
      <c r="KI157" s="93"/>
      <c r="KJ157" s="93"/>
      <c r="KK157" s="93"/>
      <c r="KL157" s="93"/>
      <c r="KM157" s="93"/>
      <c r="KN157" s="93"/>
      <c r="KO157" s="93"/>
      <c r="KP157" s="93"/>
      <c r="KQ157" s="93"/>
      <c r="KR157" s="93"/>
      <c r="KS157" s="93"/>
      <c r="KT157" s="93"/>
      <c r="KU157" s="93"/>
      <c r="KV157" s="93"/>
      <c r="KW157" s="93"/>
      <c r="KX157" s="93"/>
      <c r="KY157" s="93"/>
      <c r="KZ157" s="93"/>
      <c r="LA157" s="93"/>
      <c r="LB157" s="93"/>
      <c r="LC157" s="93"/>
      <c r="LD157" s="93"/>
      <c r="LE157" s="93"/>
      <c r="LF157" s="93"/>
      <c r="LG157" s="93"/>
      <c r="LH157" s="93"/>
      <c r="LI157" s="93"/>
      <c r="LJ157" s="93"/>
      <c r="LK157" s="93"/>
      <c r="LL157" s="93"/>
      <c r="LM157" s="93"/>
      <c r="LN157" s="93"/>
      <c r="LO157" s="93"/>
      <c r="LP157" s="93"/>
      <c r="LQ157" s="93"/>
      <c r="LR157" s="93"/>
      <c r="LS157" s="93"/>
      <c r="LT157" s="93"/>
      <c r="LU157" s="93"/>
      <c r="LV157" s="93"/>
      <c r="LW157" s="93"/>
      <c r="LX157" s="93"/>
      <c r="LY157" s="93"/>
      <c r="LZ157" s="93"/>
      <c r="MA157" s="93"/>
      <c r="MB157" s="93"/>
      <c r="MC157" s="93"/>
      <c r="MD157" s="93"/>
      <c r="ME157" s="93"/>
      <c r="MF157" s="93"/>
      <c r="MG157" s="93"/>
      <c r="MH157" s="93"/>
      <c r="MI157" s="93"/>
      <c r="MJ157" s="93"/>
      <c r="MK157" s="93"/>
      <c r="ML157" s="93"/>
      <c r="MM157" s="93"/>
      <c r="MN157" s="93"/>
      <c r="MO157" s="93"/>
      <c r="MP157" s="93"/>
      <c r="MQ157" s="93"/>
      <c r="MR157" s="93"/>
      <c r="MS157" s="93"/>
      <c r="MT157" s="93"/>
      <c r="MU157" s="93"/>
      <c r="MV157" s="93"/>
      <c r="MW157" s="93"/>
      <c r="MX157" s="93"/>
      <c r="MY157" s="93"/>
      <c r="MZ157" s="93"/>
      <c r="NA157" s="93"/>
      <c r="NB157" s="93"/>
      <c r="NC157" s="93"/>
      <c r="ND157" s="93"/>
      <c r="NE157" s="93"/>
      <c r="NF157" s="93"/>
      <c r="NG157" s="93"/>
      <c r="NH157" s="93"/>
      <c r="NI157" s="93"/>
      <c r="NJ157" s="93"/>
      <c r="NK157" s="93"/>
      <c r="NL157" s="93"/>
      <c r="NM157" s="93"/>
      <c r="NN157" s="93"/>
      <c r="NO157" s="93"/>
      <c r="NP157" s="93"/>
      <c r="NQ157" s="93"/>
      <c r="NR157" s="93"/>
      <c r="NS157" s="93"/>
      <c r="NT157" s="93"/>
      <c r="NU157" s="93"/>
      <c r="NV157" s="93"/>
      <c r="NW157" s="93"/>
      <c r="NX157" s="93"/>
      <c r="NY157" s="93"/>
      <c r="NZ157" s="93"/>
      <c r="OA157" s="93"/>
      <c r="OB157" s="93"/>
      <c r="OC157" s="93"/>
      <c r="OD157" s="93"/>
      <c r="OE157" s="93"/>
      <c r="OF157" s="93"/>
      <c r="OG157" s="93"/>
      <c r="OH157" s="93"/>
      <c r="OI157" s="93"/>
      <c r="OJ157" s="93"/>
      <c r="OK157" s="93"/>
      <c r="OL157" s="93"/>
      <c r="OM157" s="93"/>
      <c r="ON157" s="93"/>
      <c r="OO157" s="93"/>
      <c r="OP157" s="93"/>
      <c r="OQ157" s="93"/>
      <c r="OR157" s="93"/>
      <c r="OS157" s="93"/>
      <c r="OT157" s="93"/>
      <c r="OU157" s="93"/>
      <c r="OV157" s="93"/>
      <c r="OW157" s="93"/>
      <c r="OX157" s="93"/>
      <c r="OY157" s="93"/>
      <c r="OZ157" s="93"/>
      <c r="PA157" s="93"/>
      <c r="PB157" s="93"/>
      <c r="PC157" s="93"/>
      <c r="PD157" s="93"/>
      <c r="PE157" s="93"/>
      <c r="PF157" s="93"/>
      <c r="PG157" s="93"/>
      <c r="PH157" s="93"/>
      <c r="PI157" s="93"/>
      <c r="PJ157" s="93"/>
      <c r="PK157" s="93"/>
      <c r="PL157" s="93"/>
      <c r="PM157" s="93"/>
      <c r="PN157" s="93"/>
      <c r="PO157" s="93"/>
      <c r="PP157" s="93"/>
      <c r="PQ157" s="93"/>
      <c r="PR157" s="93"/>
      <c r="PS157" s="93"/>
      <c r="PT157" s="93"/>
      <c r="PU157" s="93"/>
      <c r="PV157" s="93"/>
      <c r="PW157" s="93"/>
      <c r="PX157" s="93"/>
      <c r="PY157" s="93"/>
      <c r="PZ157" s="93"/>
      <c r="QA157" s="93"/>
      <c r="QB157" s="93"/>
      <c r="QC157" s="93"/>
      <c r="QD157" s="93"/>
      <c r="QE157" s="93"/>
      <c r="QF157" s="93"/>
      <c r="QG157" s="93"/>
      <c r="QH157" s="93"/>
      <c r="QI157" s="93"/>
      <c r="QJ157" s="93"/>
      <c r="QK157" s="93"/>
      <c r="QL157" s="93"/>
      <c r="QM157" s="93"/>
      <c r="QN157" s="93"/>
      <c r="QO157" s="93"/>
      <c r="QP157" s="93"/>
      <c r="QQ157" s="93"/>
      <c r="QR157" s="93"/>
      <c r="QS157" s="93"/>
      <c r="QT157" s="93"/>
      <c r="QU157" s="93"/>
      <c r="QV157" s="93"/>
      <c r="QW157" s="93"/>
      <c r="QX157" s="93"/>
      <c r="QY157" s="93"/>
      <c r="QZ157" s="93"/>
      <c r="RA157" s="93"/>
      <c r="RB157" s="93"/>
      <c r="RC157" s="93"/>
      <c r="RD157" s="93"/>
      <c r="RE157" s="93"/>
      <c r="RF157" s="93"/>
      <c r="RG157" s="93"/>
      <c r="RH157" s="93"/>
      <c r="RI157" s="93"/>
      <c r="RJ157" s="93"/>
      <c r="RK157" s="93"/>
      <c r="RL157" s="93"/>
      <c r="RM157" s="93"/>
      <c r="RN157" s="93"/>
      <c r="RO157" s="93"/>
      <c r="RP157" s="93"/>
      <c r="RQ157" s="93"/>
      <c r="RR157" s="93"/>
      <c r="RS157" s="93"/>
      <c r="RT157" s="93"/>
      <c r="RU157" s="93"/>
      <c r="RV157" s="93"/>
      <c r="RW157" s="93"/>
      <c r="RX157" s="93"/>
      <c r="RY157" s="93"/>
      <c r="RZ157" s="93"/>
      <c r="SA157" s="93"/>
      <c r="SB157" s="93"/>
      <c r="SC157" s="93"/>
      <c r="SD157" s="93"/>
      <c r="SE157" s="93"/>
      <c r="SF157" s="93"/>
      <c r="SG157" s="93"/>
      <c r="SH157" s="93"/>
      <c r="SI157" s="93"/>
      <c r="SJ157" s="93"/>
      <c r="SK157" s="93"/>
      <c r="SL157" s="93"/>
      <c r="SM157" s="93"/>
      <c r="SN157" s="93"/>
      <c r="SO157" s="93"/>
      <c r="SP157" s="93"/>
      <c r="SQ157" s="93"/>
      <c r="SR157" s="93"/>
      <c r="SS157" s="93"/>
      <c r="ST157" s="93"/>
      <c r="SU157" s="93"/>
      <c r="SV157" s="93"/>
      <c r="SW157" s="93"/>
      <c r="SX157" s="93"/>
      <c r="SY157" s="93"/>
      <c r="SZ157" s="93"/>
      <c r="TA157" s="93"/>
      <c r="TB157" s="93"/>
      <c r="TC157" s="93"/>
      <c r="TD157" s="93"/>
      <c r="TE157" s="93"/>
      <c r="TF157" s="93"/>
      <c r="TG157" s="93"/>
      <c r="TH157" s="93"/>
      <c r="TI157" s="93"/>
      <c r="TJ157" s="93"/>
      <c r="TK157" s="93"/>
      <c r="TL157" s="93"/>
      <c r="TM157" s="93"/>
      <c r="TN157" s="93"/>
      <c r="TO157" s="93"/>
      <c r="TP157" s="93"/>
      <c r="TQ157" s="93"/>
      <c r="TR157" s="93"/>
      <c r="TS157" s="93"/>
      <c r="TT157" s="93"/>
      <c r="TU157" s="93"/>
      <c r="TV157" s="93"/>
      <c r="TW157" s="93"/>
      <c r="TX157" s="93"/>
      <c r="TY157" s="93"/>
      <c r="TZ157" s="93"/>
      <c r="UA157" s="93"/>
      <c r="UB157" s="93"/>
      <c r="UC157" s="93"/>
      <c r="UD157" s="93"/>
      <c r="UE157" s="93"/>
      <c r="UF157" s="93"/>
      <c r="UG157" s="93"/>
      <c r="UH157" s="93"/>
      <c r="UI157" s="93"/>
      <c r="UJ157" s="93"/>
      <c r="UK157" s="93"/>
      <c r="UL157" s="93"/>
      <c r="UM157" s="93"/>
      <c r="UN157" s="93"/>
      <c r="UO157" s="93"/>
      <c r="UP157" s="93"/>
      <c r="UQ157" s="93"/>
      <c r="UR157" s="93"/>
      <c r="US157" s="93"/>
      <c r="UT157" s="93"/>
      <c r="UU157" s="93"/>
      <c r="UV157" s="93"/>
      <c r="UW157" s="93"/>
      <c r="UX157" s="93"/>
      <c r="UY157" s="93"/>
      <c r="UZ157" s="93"/>
      <c r="VA157" s="93"/>
      <c r="VB157" s="93"/>
      <c r="VC157" s="93"/>
      <c r="VD157" s="93"/>
      <c r="VE157" s="93"/>
      <c r="VF157" s="93"/>
      <c r="VG157" s="93"/>
      <c r="VH157" s="93"/>
      <c r="VI157" s="93"/>
      <c r="VJ157" s="93"/>
      <c r="VK157" s="93"/>
      <c r="VL157" s="93"/>
      <c r="VM157" s="93"/>
      <c r="VN157" s="93"/>
      <c r="VO157" s="93"/>
      <c r="VP157" s="93"/>
      <c r="VQ157" s="93"/>
      <c r="VR157" s="93"/>
      <c r="VS157" s="93"/>
      <c r="VT157" s="93"/>
      <c r="VU157" s="93"/>
      <c r="VV157" s="93"/>
      <c r="VW157" s="93"/>
      <c r="VX157" s="93"/>
      <c r="VY157" s="93"/>
      <c r="VZ157" s="93"/>
      <c r="WA157" s="93"/>
      <c r="WB157" s="93"/>
      <c r="WC157" s="93"/>
      <c r="WD157" s="93"/>
      <c r="WE157" s="93"/>
      <c r="WF157" s="93"/>
      <c r="WG157" s="93"/>
      <c r="WH157" s="93"/>
      <c r="WI157" s="93"/>
      <c r="WJ157" s="93"/>
      <c r="WK157" s="93"/>
      <c r="WL157" s="93"/>
      <c r="WM157" s="93"/>
      <c r="WN157" s="93"/>
      <c r="WO157" s="93"/>
      <c r="WP157" s="93"/>
      <c r="WQ157" s="93"/>
      <c r="WR157" s="93"/>
      <c r="WS157" s="93"/>
      <c r="WT157" s="93"/>
      <c r="WU157" s="93"/>
      <c r="WV157" s="93"/>
      <c r="WW157" s="93"/>
      <c r="WX157" s="93"/>
      <c r="WY157" s="93"/>
      <c r="WZ157" s="93"/>
      <c r="XA157" s="93"/>
      <c r="XB157" s="93"/>
      <c r="XC157" s="93"/>
      <c r="XD157" s="93"/>
      <c r="XE157" s="93"/>
      <c r="XF157" s="93"/>
      <c r="XG157" s="93"/>
      <c r="XH157" s="93"/>
      <c r="XI157" s="93"/>
      <c r="XJ157" s="93"/>
      <c r="XK157" s="93"/>
      <c r="XL157" s="93"/>
      <c r="XM157" s="93"/>
      <c r="XN157" s="93"/>
      <c r="XO157" s="93"/>
      <c r="XP157" s="93"/>
      <c r="XQ157" s="93"/>
      <c r="XR157" s="93"/>
      <c r="XS157" s="93"/>
      <c r="XT157" s="93"/>
      <c r="XU157" s="93"/>
      <c r="XV157" s="93"/>
      <c r="XW157" s="93"/>
      <c r="XX157" s="93"/>
      <c r="XY157" s="93"/>
      <c r="XZ157" s="93"/>
      <c r="YA157" s="93"/>
      <c r="YB157" s="93"/>
      <c r="YC157" s="93"/>
      <c r="YD157" s="93"/>
      <c r="YE157" s="93"/>
      <c r="YF157" s="93"/>
      <c r="YG157" s="93"/>
      <c r="YH157" s="93"/>
      <c r="YI157" s="93"/>
      <c r="YJ157" s="93"/>
      <c r="YK157" s="93"/>
      <c r="YL157" s="93"/>
      <c r="YM157" s="93"/>
      <c r="YN157" s="93"/>
      <c r="YO157" s="93"/>
      <c r="YP157" s="93"/>
      <c r="YQ157" s="93"/>
      <c r="YR157" s="93"/>
      <c r="YS157" s="93"/>
      <c r="YT157" s="93"/>
      <c r="YU157" s="93"/>
      <c r="YV157" s="93"/>
      <c r="YW157" s="93"/>
      <c r="YX157" s="93"/>
      <c r="YY157" s="93"/>
      <c r="YZ157" s="93"/>
      <c r="ZA157" s="93"/>
      <c r="ZB157" s="93"/>
      <c r="ZC157" s="93"/>
      <c r="ZD157" s="93"/>
      <c r="ZE157" s="93"/>
      <c r="ZF157" s="93"/>
      <c r="ZG157" s="93"/>
      <c r="ZH157" s="93"/>
      <c r="ZI157" s="93"/>
      <c r="ZJ157" s="93"/>
      <c r="ZK157" s="93"/>
      <c r="ZL157" s="93"/>
      <c r="ZM157" s="93"/>
      <c r="ZN157" s="93"/>
      <c r="ZO157" s="93"/>
      <c r="ZP157" s="93"/>
      <c r="ZQ157" s="93"/>
      <c r="ZR157" s="93"/>
      <c r="ZS157" s="93"/>
      <c r="ZT157" s="93"/>
      <c r="ZU157" s="93"/>
      <c r="ZV157" s="93"/>
      <c r="ZW157" s="93"/>
      <c r="ZX157" s="93"/>
      <c r="ZY157" s="93"/>
      <c r="ZZ157" s="93"/>
    </row>
    <row r="158" spans="1:702" ht="15.95" customHeight="1" x14ac:dyDescent="0.25">
      <c r="A158" s="92"/>
      <c r="B158" s="92"/>
      <c r="C158" s="92"/>
      <c r="D158" s="92"/>
      <c r="E158" s="92"/>
      <c r="F158" s="92"/>
      <c r="G158" s="92"/>
      <c r="H158" s="92"/>
      <c r="I158" s="92"/>
      <c r="J158" s="155" t="s">
        <v>426</v>
      </c>
      <c r="K158" s="155" t="s">
        <v>427</v>
      </c>
      <c r="L158" s="156">
        <v>10133925</v>
      </c>
      <c r="M158" s="156">
        <v>10307787</v>
      </c>
      <c r="N158" s="156">
        <v>0</v>
      </c>
      <c r="O158" s="156">
        <v>10307787</v>
      </c>
      <c r="P158" s="156">
        <v>9482045.3800000008</v>
      </c>
      <c r="Q158" s="156">
        <v>-825741.61999999918</v>
      </c>
      <c r="R158" s="157">
        <v>0.92</v>
      </c>
      <c r="S158" s="156">
        <v>0</v>
      </c>
      <c r="T158" s="156">
        <v>0</v>
      </c>
      <c r="U158" s="157">
        <v>0</v>
      </c>
      <c r="V158" s="156">
        <v>0</v>
      </c>
      <c r="W158" s="156">
        <v>0</v>
      </c>
      <c r="X158" s="157">
        <v>0</v>
      </c>
      <c r="Y158" s="156">
        <v>0</v>
      </c>
      <c r="Z158" s="156">
        <v>0</v>
      </c>
      <c r="AA158" s="157">
        <v>0</v>
      </c>
      <c r="AB158" s="156">
        <v>0</v>
      </c>
      <c r="AC158" s="156">
        <v>0</v>
      </c>
      <c r="AD158" s="157">
        <v>0</v>
      </c>
      <c r="AE158" s="156">
        <v>0</v>
      </c>
      <c r="AF158" s="156">
        <v>0</v>
      </c>
      <c r="AG158" s="157">
        <v>0</v>
      </c>
      <c r="AH158" s="156">
        <v>0</v>
      </c>
      <c r="AI158" s="156">
        <v>0</v>
      </c>
      <c r="AJ158" s="157">
        <v>0</v>
      </c>
      <c r="AK158" s="156">
        <v>0</v>
      </c>
      <c r="AL158" s="156">
        <v>0</v>
      </c>
      <c r="AM158" s="157">
        <v>0</v>
      </c>
      <c r="AN158" s="156">
        <v>0</v>
      </c>
      <c r="AO158" s="156">
        <v>0</v>
      </c>
      <c r="AP158" s="157">
        <v>0</v>
      </c>
      <c r="AQ158" s="156">
        <v>0</v>
      </c>
      <c r="AR158" s="156">
        <v>0</v>
      </c>
      <c r="AS158" s="157">
        <v>0</v>
      </c>
      <c r="AT158" s="156">
        <v>0</v>
      </c>
      <c r="AU158" s="156">
        <v>0</v>
      </c>
      <c r="AV158" s="157">
        <v>0</v>
      </c>
      <c r="AW158" s="156">
        <v>0</v>
      </c>
      <c r="AX158" s="156">
        <v>0</v>
      </c>
      <c r="AY158" s="157">
        <v>0</v>
      </c>
      <c r="AZ158" s="156">
        <v>0</v>
      </c>
      <c r="BA158" s="156">
        <v>0</v>
      </c>
      <c r="BB158" s="157">
        <v>0</v>
      </c>
      <c r="BC158" s="156">
        <v>0</v>
      </c>
      <c r="BD158" s="156">
        <v>0</v>
      </c>
      <c r="BE158" s="157">
        <v>0</v>
      </c>
      <c r="BF158" s="156">
        <v>1945442</v>
      </c>
      <c r="BG158" s="156">
        <v>1883469.81</v>
      </c>
      <c r="BH158" s="157">
        <v>0.97</v>
      </c>
      <c r="BI158" s="156">
        <v>33315</v>
      </c>
      <c r="BJ158" s="156">
        <v>33313.42</v>
      </c>
      <c r="BK158" s="157">
        <v>1</v>
      </c>
      <c r="BL158" s="156">
        <v>528000</v>
      </c>
      <c r="BM158" s="156">
        <v>306941.92</v>
      </c>
      <c r="BN158" s="157">
        <v>0.57999999999999996</v>
      </c>
      <c r="BO158" s="156">
        <v>6997000</v>
      </c>
      <c r="BP158" s="156">
        <v>6778306.7400000002</v>
      </c>
      <c r="BQ158" s="157">
        <v>0.97</v>
      </c>
      <c r="BR158" s="156">
        <v>0</v>
      </c>
      <c r="BS158" s="156">
        <v>0</v>
      </c>
      <c r="BT158" s="157">
        <v>0</v>
      </c>
      <c r="BU158" s="156">
        <v>448905</v>
      </c>
      <c r="BV158" s="156">
        <v>307444.40000000002</v>
      </c>
      <c r="BW158" s="157">
        <v>0.68</v>
      </c>
      <c r="BX158" s="156">
        <v>67200</v>
      </c>
      <c r="BY158" s="156">
        <v>59095.41</v>
      </c>
      <c r="BZ158" s="157">
        <v>0.88</v>
      </c>
      <c r="CA158" s="156">
        <v>0</v>
      </c>
      <c r="CB158" s="156">
        <v>0</v>
      </c>
      <c r="CC158" s="157">
        <v>0</v>
      </c>
      <c r="CD158" s="156">
        <v>30000</v>
      </c>
      <c r="CE158" s="156">
        <v>3118</v>
      </c>
      <c r="CF158" s="157">
        <v>0.1</v>
      </c>
      <c r="CG158" s="156">
        <v>0</v>
      </c>
      <c r="CH158" s="156">
        <v>0</v>
      </c>
      <c r="CI158" s="157">
        <v>0</v>
      </c>
      <c r="CJ158" s="156">
        <v>0</v>
      </c>
      <c r="CK158" s="156">
        <v>0</v>
      </c>
      <c r="CL158" s="157">
        <v>0</v>
      </c>
      <c r="CM158" s="156">
        <v>257925</v>
      </c>
      <c r="CN158" s="156">
        <v>110355.68</v>
      </c>
      <c r="CO158" s="157">
        <v>0.43</v>
      </c>
      <c r="CP158" s="93"/>
      <c r="CQ158" s="93"/>
      <c r="CR158" s="93"/>
      <c r="CS158" s="93"/>
      <c r="CT158" s="93"/>
      <c r="CU158" s="93"/>
      <c r="CV158" s="93"/>
      <c r="CW158" s="93"/>
      <c r="CX158" s="93"/>
      <c r="CY158" s="93"/>
      <c r="CZ158" s="93"/>
      <c r="DA158" s="93"/>
      <c r="DB158" s="93"/>
      <c r="DC158" s="93"/>
      <c r="DD158" s="93"/>
      <c r="DE158" s="93"/>
      <c r="DF158" s="93"/>
      <c r="DG158" s="93"/>
      <c r="DH158" s="93"/>
      <c r="DI158" s="93"/>
      <c r="DJ158" s="93"/>
      <c r="DK158" s="93"/>
      <c r="DL158" s="93"/>
      <c r="DM158" s="93"/>
      <c r="DN158" s="93"/>
      <c r="DO158" s="93"/>
      <c r="DP158" s="93"/>
      <c r="DQ158" s="93"/>
      <c r="DR158" s="93"/>
      <c r="DS158" s="93"/>
      <c r="DT158" s="93"/>
      <c r="DU158" s="93"/>
      <c r="DV158" s="93"/>
      <c r="DW158" s="93"/>
      <c r="DX158" s="93"/>
      <c r="DY158" s="93"/>
      <c r="DZ158" s="93"/>
      <c r="EA158" s="93"/>
      <c r="EB158" s="93"/>
      <c r="EC158" s="93"/>
      <c r="ED158" s="93"/>
      <c r="EE158" s="93"/>
      <c r="EF158" s="93"/>
      <c r="EG158" s="93"/>
      <c r="EH158" s="93"/>
      <c r="EI158" s="93"/>
      <c r="EJ158" s="93"/>
      <c r="EK158" s="93"/>
      <c r="EL158" s="93"/>
      <c r="EM158" s="93"/>
      <c r="EN158" s="93"/>
      <c r="EO158" s="93"/>
      <c r="EP158" s="93"/>
      <c r="EQ158" s="93"/>
      <c r="ER158" s="93"/>
      <c r="ES158" s="93"/>
      <c r="ET158" s="93"/>
      <c r="EU158" s="93"/>
      <c r="EV158" s="93"/>
      <c r="EW158" s="93"/>
      <c r="EX158" s="93"/>
      <c r="EY158" s="93"/>
      <c r="EZ158" s="93"/>
      <c r="FA158" s="93"/>
      <c r="FB158" s="93"/>
      <c r="FC158" s="93"/>
      <c r="FD158" s="93"/>
      <c r="FE158" s="93"/>
      <c r="FF158" s="93"/>
      <c r="FG158" s="93"/>
      <c r="FH158" s="93"/>
      <c r="FI158" s="93"/>
      <c r="FJ158" s="93"/>
      <c r="FK158" s="93"/>
      <c r="FL158" s="93"/>
      <c r="FM158" s="93"/>
      <c r="FN158" s="93"/>
      <c r="FO158" s="93"/>
      <c r="FP158" s="93"/>
      <c r="FQ158" s="93"/>
      <c r="FR158" s="93"/>
      <c r="FS158" s="93"/>
      <c r="FT158" s="93"/>
      <c r="FU158" s="93"/>
      <c r="FV158" s="93"/>
      <c r="FW158" s="93"/>
      <c r="FX158" s="93"/>
      <c r="FY158" s="93"/>
      <c r="FZ158" s="93"/>
      <c r="GA158" s="93"/>
      <c r="GB158" s="93"/>
      <c r="GC158" s="93"/>
      <c r="GD158" s="93"/>
      <c r="GE158" s="93"/>
      <c r="GF158" s="93"/>
      <c r="GG158" s="93"/>
      <c r="GH158" s="93"/>
      <c r="GI158" s="93"/>
      <c r="GJ158" s="93"/>
      <c r="GK158" s="93"/>
      <c r="GL158" s="93"/>
      <c r="GM158" s="93"/>
      <c r="GN158" s="93"/>
      <c r="GO158" s="93"/>
      <c r="GP158" s="93"/>
      <c r="GQ158" s="93"/>
      <c r="GR158" s="93"/>
      <c r="GS158" s="93"/>
      <c r="GT158" s="93"/>
      <c r="GU158" s="93"/>
      <c r="GV158" s="93"/>
      <c r="GW158" s="93"/>
      <c r="GX158" s="93"/>
      <c r="GY158" s="93"/>
      <c r="GZ158" s="93"/>
      <c r="HA158" s="93"/>
      <c r="HB158" s="93"/>
      <c r="HC158" s="93"/>
      <c r="HD158" s="93"/>
      <c r="HE158" s="93"/>
      <c r="HF158" s="93"/>
      <c r="HG158" s="93"/>
      <c r="HH158" s="93"/>
      <c r="HI158" s="93"/>
      <c r="HJ158" s="93"/>
      <c r="HK158" s="93"/>
      <c r="HL158" s="93"/>
      <c r="HM158" s="93"/>
      <c r="HN158" s="93"/>
      <c r="HO158" s="93"/>
      <c r="HP158" s="93"/>
      <c r="HQ158" s="93"/>
      <c r="HR158" s="93"/>
      <c r="HS158" s="93"/>
      <c r="HT158" s="93"/>
      <c r="HU158" s="93"/>
      <c r="HV158" s="93"/>
      <c r="HW158" s="93"/>
      <c r="HX158" s="93"/>
      <c r="HY158" s="93"/>
      <c r="HZ158" s="93"/>
      <c r="IA158" s="93"/>
      <c r="IB158" s="93"/>
      <c r="IC158" s="93"/>
      <c r="ID158" s="93"/>
      <c r="IE158" s="93"/>
      <c r="IF158" s="93"/>
      <c r="IG158" s="93"/>
      <c r="IH158" s="93"/>
      <c r="II158" s="93"/>
      <c r="IJ158" s="93"/>
      <c r="IK158" s="93"/>
      <c r="IL158" s="93"/>
      <c r="IM158" s="93"/>
      <c r="IN158" s="93"/>
      <c r="IO158" s="93"/>
      <c r="IP158" s="93"/>
      <c r="IQ158" s="93"/>
      <c r="IR158" s="93"/>
      <c r="IS158" s="93"/>
      <c r="IT158" s="93"/>
      <c r="IU158" s="93"/>
      <c r="IV158" s="93"/>
      <c r="IW158" s="93"/>
      <c r="IX158" s="93"/>
      <c r="IY158" s="93"/>
      <c r="IZ158" s="93"/>
      <c r="JA158" s="93"/>
      <c r="JB158" s="93"/>
      <c r="JC158" s="93"/>
      <c r="JD158" s="93"/>
      <c r="JE158" s="93"/>
      <c r="JF158" s="93"/>
      <c r="JG158" s="93"/>
      <c r="JH158" s="93"/>
      <c r="JI158" s="93"/>
      <c r="JJ158" s="93"/>
      <c r="JK158" s="93"/>
      <c r="JL158" s="93"/>
      <c r="JM158" s="93"/>
      <c r="JN158" s="93"/>
      <c r="JO158" s="93"/>
      <c r="JP158" s="93"/>
      <c r="JQ158" s="93"/>
      <c r="JR158" s="93"/>
      <c r="JS158" s="93"/>
      <c r="JT158" s="93"/>
      <c r="JU158" s="93"/>
      <c r="JV158" s="93"/>
      <c r="JW158" s="93"/>
      <c r="JX158" s="93"/>
      <c r="JY158" s="93"/>
      <c r="JZ158" s="93"/>
      <c r="KA158" s="93"/>
      <c r="KB158" s="93"/>
      <c r="KC158" s="93"/>
      <c r="KD158" s="93"/>
      <c r="KE158" s="93"/>
      <c r="KF158" s="93"/>
      <c r="KG158" s="93"/>
      <c r="KH158" s="93"/>
      <c r="KI158" s="93"/>
      <c r="KJ158" s="93"/>
      <c r="KK158" s="93"/>
      <c r="KL158" s="93"/>
      <c r="KM158" s="93"/>
      <c r="KN158" s="93"/>
      <c r="KO158" s="93"/>
      <c r="KP158" s="93"/>
      <c r="KQ158" s="93"/>
      <c r="KR158" s="93"/>
      <c r="KS158" s="93"/>
      <c r="KT158" s="93"/>
      <c r="KU158" s="93"/>
      <c r="KV158" s="93"/>
      <c r="KW158" s="93"/>
      <c r="KX158" s="93"/>
      <c r="KY158" s="93"/>
      <c r="KZ158" s="93"/>
      <c r="LA158" s="93"/>
      <c r="LB158" s="93"/>
      <c r="LC158" s="93"/>
      <c r="LD158" s="93"/>
      <c r="LE158" s="93"/>
      <c r="LF158" s="93"/>
      <c r="LG158" s="93"/>
      <c r="LH158" s="93"/>
      <c r="LI158" s="93"/>
      <c r="LJ158" s="93"/>
      <c r="LK158" s="93"/>
      <c r="LL158" s="93"/>
      <c r="LM158" s="93"/>
      <c r="LN158" s="93"/>
      <c r="LO158" s="93"/>
      <c r="LP158" s="93"/>
      <c r="LQ158" s="93"/>
      <c r="LR158" s="93"/>
      <c r="LS158" s="93"/>
      <c r="LT158" s="93"/>
      <c r="LU158" s="93"/>
      <c r="LV158" s="93"/>
      <c r="LW158" s="93"/>
      <c r="LX158" s="93"/>
      <c r="LY158" s="93"/>
      <c r="LZ158" s="93"/>
      <c r="MA158" s="93"/>
      <c r="MB158" s="93"/>
      <c r="MC158" s="93"/>
      <c r="MD158" s="93"/>
      <c r="ME158" s="93"/>
      <c r="MF158" s="93"/>
      <c r="MG158" s="93"/>
      <c r="MH158" s="93"/>
      <c r="MI158" s="93"/>
      <c r="MJ158" s="93"/>
      <c r="MK158" s="93"/>
      <c r="ML158" s="93"/>
      <c r="MM158" s="93"/>
      <c r="MN158" s="93"/>
      <c r="MO158" s="93"/>
      <c r="MP158" s="93"/>
      <c r="MQ158" s="93"/>
      <c r="MR158" s="93"/>
      <c r="MS158" s="93"/>
      <c r="MT158" s="93"/>
      <c r="MU158" s="93"/>
      <c r="MV158" s="93"/>
      <c r="MW158" s="93"/>
      <c r="MX158" s="93"/>
      <c r="MY158" s="93"/>
      <c r="MZ158" s="93"/>
      <c r="NA158" s="93"/>
      <c r="NB158" s="93"/>
      <c r="NC158" s="93"/>
      <c r="ND158" s="93"/>
      <c r="NE158" s="93"/>
      <c r="NF158" s="93"/>
      <c r="NG158" s="93"/>
      <c r="NH158" s="93"/>
      <c r="NI158" s="93"/>
      <c r="NJ158" s="93"/>
      <c r="NK158" s="93"/>
      <c r="NL158" s="93"/>
      <c r="NM158" s="93"/>
      <c r="NN158" s="93"/>
      <c r="NO158" s="93"/>
      <c r="NP158" s="93"/>
      <c r="NQ158" s="93"/>
      <c r="NR158" s="93"/>
      <c r="NS158" s="93"/>
      <c r="NT158" s="93"/>
      <c r="NU158" s="93"/>
      <c r="NV158" s="93"/>
      <c r="NW158" s="93"/>
      <c r="NX158" s="93"/>
      <c r="NY158" s="93"/>
      <c r="NZ158" s="93"/>
      <c r="OA158" s="93"/>
      <c r="OB158" s="93"/>
      <c r="OC158" s="93"/>
      <c r="OD158" s="93"/>
      <c r="OE158" s="93"/>
      <c r="OF158" s="93"/>
      <c r="OG158" s="93"/>
      <c r="OH158" s="93"/>
      <c r="OI158" s="93"/>
      <c r="OJ158" s="93"/>
      <c r="OK158" s="93"/>
      <c r="OL158" s="93"/>
      <c r="OM158" s="93"/>
      <c r="ON158" s="93"/>
      <c r="OO158" s="93"/>
      <c r="OP158" s="93"/>
      <c r="OQ158" s="93"/>
      <c r="OR158" s="93"/>
      <c r="OS158" s="93"/>
      <c r="OT158" s="93"/>
      <c r="OU158" s="93"/>
      <c r="OV158" s="93"/>
      <c r="OW158" s="93"/>
      <c r="OX158" s="93"/>
      <c r="OY158" s="93"/>
      <c r="OZ158" s="93"/>
      <c r="PA158" s="93"/>
      <c r="PB158" s="93"/>
      <c r="PC158" s="93"/>
      <c r="PD158" s="93"/>
      <c r="PE158" s="93"/>
      <c r="PF158" s="93"/>
      <c r="PG158" s="93"/>
      <c r="PH158" s="93"/>
      <c r="PI158" s="93"/>
      <c r="PJ158" s="93"/>
      <c r="PK158" s="93"/>
      <c r="PL158" s="93"/>
      <c r="PM158" s="93"/>
      <c r="PN158" s="93"/>
      <c r="PO158" s="93"/>
      <c r="PP158" s="93"/>
      <c r="PQ158" s="93"/>
      <c r="PR158" s="93"/>
      <c r="PS158" s="93"/>
      <c r="PT158" s="93"/>
      <c r="PU158" s="93"/>
      <c r="PV158" s="93"/>
      <c r="PW158" s="93"/>
      <c r="PX158" s="93"/>
      <c r="PY158" s="93"/>
      <c r="PZ158" s="93"/>
      <c r="QA158" s="93"/>
      <c r="QB158" s="93"/>
      <c r="QC158" s="93"/>
      <c r="QD158" s="93"/>
      <c r="QE158" s="93"/>
      <c r="QF158" s="93"/>
      <c r="QG158" s="93"/>
      <c r="QH158" s="93"/>
      <c r="QI158" s="93"/>
      <c r="QJ158" s="93"/>
      <c r="QK158" s="93"/>
      <c r="QL158" s="93"/>
      <c r="QM158" s="93"/>
      <c r="QN158" s="93"/>
      <c r="QO158" s="93"/>
      <c r="QP158" s="93"/>
      <c r="QQ158" s="93"/>
      <c r="QR158" s="93"/>
      <c r="QS158" s="93"/>
      <c r="QT158" s="93"/>
      <c r="QU158" s="93"/>
      <c r="QV158" s="93"/>
      <c r="QW158" s="93"/>
      <c r="QX158" s="93"/>
      <c r="QY158" s="93"/>
      <c r="QZ158" s="93"/>
      <c r="RA158" s="93"/>
      <c r="RB158" s="93"/>
      <c r="RC158" s="93"/>
      <c r="RD158" s="93"/>
      <c r="RE158" s="93"/>
      <c r="RF158" s="93"/>
      <c r="RG158" s="93"/>
      <c r="RH158" s="93"/>
      <c r="RI158" s="93"/>
      <c r="RJ158" s="93"/>
      <c r="RK158" s="93"/>
      <c r="RL158" s="93"/>
      <c r="RM158" s="93"/>
      <c r="RN158" s="93"/>
      <c r="RO158" s="93"/>
      <c r="RP158" s="93"/>
      <c r="RQ158" s="93"/>
      <c r="RR158" s="93"/>
      <c r="RS158" s="93"/>
      <c r="RT158" s="93"/>
      <c r="RU158" s="93"/>
      <c r="RV158" s="93"/>
      <c r="RW158" s="93"/>
      <c r="RX158" s="93"/>
      <c r="RY158" s="93"/>
      <c r="RZ158" s="93"/>
      <c r="SA158" s="93"/>
      <c r="SB158" s="93"/>
      <c r="SC158" s="93"/>
      <c r="SD158" s="93"/>
      <c r="SE158" s="93"/>
      <c r="SF158" s="93"/>
      <c r="SG158" s="93"/>
      <c r="SH158" s="93"/>
      <c r="SI158" s="93"/>
      <c r="SJ158" s="93"/>
      <c r="SK158" s="93"/>
      <c r="SL158" s="93"/>
      <c r="SM158" s="93"/>
      <c r="SN158" s="93"/>
      <c r="SO158" s="93"/>
      <c r="SP158" s="93"/>
      <c r="SQ158" s="93"/>
      <c r="SR158" s="93"/>
      <c r="SS158" s="93"/>
      <c r="ST158" s="93"/>
      <c r="SU158" s="93"/>
      <c r="SV158" s="93"/>
      <c r="SW158" s="93"/>
      <c r="SX158" s="93"/>
      <c r="SY158" s="93"/>
      <c r="SZ158" s="93"/>
      <c r="TA158" s="93"/>
      <c r="TB158" s="93"/>
      <c r="TC158" s="93"/>
      <c r="TD158" s="93"/>
      <c r="TE158" s="93"/>
      <c r="TF158" s="93"/>
      <c r="TG158" s="93"/>
      <c r="TH158" s="93"/>
      <c r="TI158" s="93"/>
      <c r="TJ158" s="93"/>
      <c r="TK158" s="93"/>
      <c r="TL158" s="93"/>
      <c r="TM158" s="93"/>
      <c r="TN158" s="93"/>
      <c r="TO158" s="93"/>
      <c r="TP158" s="93"/>
      <c r="TQ158" s="93"/>
      <c r="TR158" s="93"/>
      <c r="TS158" s="93"/>
      <c r="TT158" s="93"/>
      <c r="TU158" s="93"/>
      <c r="TV158" s="93"/>
      <c r="TW158" s="93"/>
      <c r="TX158" s="93"/>
      <c r="TY158" s="93"/>
      <c r="TZ158" s="93"/>
      <c r="UA158" s="93"/>
      <c r="UB158" s="93"/>
      <c r="UC158" s="93"/>
      <c r="UD158" s="93"/>
      <c r="UE158" s="93"/>
      <c r="UF158" s="93"/>
      <c r="UG158" s="93"/>
      <c r="UH158" s="93"/>
      <c r="UI158" s="93"/>
      <c r="UJ158" s="93"/>
      <c r="UK158" s="93"/>
      <c r="UL158" s="93"/>
      <c r="UM158" s="93"/>
      <c r="UN158" s="93"/>
      <c r="UO158" s="93"/>
      <c r="UP158" s="93"/>
      <c r="UQ158" s="93"/>
      <c r="UR158" s="93"/>
      <c r="US158" s="93"/>
      <c r="UT158" s="93"/>
      <c r="UU158" s="93"/>
      <c r="UV158" s="93"/>
      <c r="UW158" s="93"/>
      <c r="UX158" s="93"/>
      <c r="UY158" s="93"/>
      <c r="UZ158" s="93"/>
      <c r="VA158" s="93"/>
      <c r="VB158" s="93"/>
      <c r="VC158" s="93"/>
      <c r="VD158" s="93"/>
      <c r="VE158" s="93"/>
      <c r="VF158" s="93"/>
      <c r="VG158" s="93"/>
      <c r="VH158" s="93"/>
      <c r="VI158" s="93"/>
      <c r="VJ158" s="93"/>
      <c r="VK158" s="93"/>
      <c r="VL158" s="93"/>
      <c r="VM158" s="93"/>
      <c r="VN158" s="93"/>
      <c r="VO158" s="93"/>
      <c r="VP158" s="93"/>
      <c r="VQ158" s="93"/>
      <c r="VR158" s="93"/>
      <c r="VS158" s="93"/>
      <c r="VT158" s="93"/>
      <c r="VU158" s="93"/>
      <c r="VV158" s="93"/>
      <c r="VW158" s="93"/>
      <c r="VX158" s="93"/>
      <c r="VY158" s="93"/>
      <c r="VZ158" s="93"/>
      <c r="WA158" s="93"/>
      <c r="WB158" s="93"/>
      <c r="WC158" s="93"/>
      <c r="WD158" s="93"/>
      <c r="WE158" s="93"/>
      <c r="WF158" s="93"/>
      <c r="WG158" s="93"/>
      <c r="WH158" s="93"/>
      <c r="WI158" s="93"/>
      <c r="WJ158" s="93"/>
      <c r="WK158" s="93"/>
      <c r="WL158" s="93"/>
      <c r="WM158" s="93"/>
      <c r="WN158" s="93"/>
      <c r="WO158" s="93"/>
      <c r="WP158" s="93"/>
      <c r="WQ158" s="93"/>
      <c r="WR158" s="93"/>
      <c r="WS158" s="93"/>
      <c r="WT158" s="93"/>
      <c r="WU158" s="93"/>
      <c r="WV158" s="93"/>
      <c r="WW158" s="93"/>
      <c r="WX158" s="93"/>
      <c r="WY158" s="93"/>
      <c r="WZ158" s="93"/>
      <c r="XA158" s="93"/>
      <c r="XB158" s="93"/>
      <c r="XC158" s="93"/>
      <c r="XD158" s="93"/>
      <c r="XE158" s="93"/>
      <c r="XF158" s="93"/>
      <c r="XG158" s="93"/>
      <c r="XH158" s="93"/>
      <c r="XI158" s="93"/>
      <c r="XJ158" s="93"/>
      <c r="XK158" s="93"/>
      <c r="XL158" s="93"/>
      <c r="XM158" s="93"/>
      <c r="XN158" s="93"/>
      <c r="XO158" s="93"/>
      <c r="XP158" s="93"/>
      <c r="XQ158" s="93"/>
      <c r="XR158" s="93"/>
      <c r="XS158" s="93"/>
      <c r="XT158" s="93"/>
      <c r="XU158" s="93"/>
      <c r="XV158" s="93"/>
      <c r="XW158" s="93"/>
      <c r="XX158" s="93"/>
      <c r="XY158" s="93"/>
      <c r="XZ158" s="93"/>
      <c r="YA158" s="93"/>
      <c r="YB158" s="93"/>
      <c r="YC158" s="93"/>
      <c r="YD158" s="93"/>
      <c r="YE158" s="93"/>
      <c r="YF158" s="93"/>
      <c r="YG158" s="93"/>
      <c r="YH158" s="93"/>
      <c r="YI158" s="93"/>
      <c r="YJ158" s="93"/>
      <c r="YK158" s="93"/>
      <c r="YL158" s="93"/>
      <c r="YM158" s="93"/>
      <c r="YN158" s="93"/>
      <c r="YO158" s="93"/>
      <c r="YP158" s="93"/>
      <c r="YQ158" s="93"/>
      <c r="YR158" s="93"/>
      <c r="YS158" s="93"/>
      <c r="YT158" s="93"/>
      <c r="YU158" s="93"/>
      <c r="YV158" s="93"/>
      <c r="YW158" s="93"/>
      <c r="YX158" s="93"/>
      <c r="YY158" s="93"/>
      <c r="YZ158" s="93"/>
      <c r="ZA158" s="93"/>
      <c r="ZB158" s="93"/>
      <c r="ZC158" s="93"/>
      <c r="ZD158" s="93"/>
      <c r="ZE158" s="93"/>
      <c r="ZF158" s="93"/>
      <c r="ZG158" s="93"/>
      <c r="ZH158" s="93"/>
      <c r="ZI158" s="93"/>
      <c r="ZJ158" s="93"/>
      <c r="ZK158" s="93"/>
      <c r="ZL158" s="93"/>
      <c r="ZM158" s="93"/>
      <c r="ZN158" s="93"/>
      <c r="ZO158" s="93"/>
      <c r="ZP158" s="93"/>
      <c r="ZQ158" s="93"/>
      <c r="ZR158" s="93"/>
      <c r="ZS158" s="93"/>
      <c r="ZT158" s="93"/>
      <c r="ZU158" s="93"/>
      <c r="ZV158" s="93"/>
      <c r="ZW158" s="93"/>
      <c r="ZX158" s="93"/>
      <c r="ZY158" s="93"/>
      <c r="ZZ158" s="93"/>
    </row>
    <row r="159" spans="1:702" ht="15.95" customHeight="1" x14ac:dyDescent="0.25">
      <c r="A159" s="92"/>
      <c r="B159" s="92"/>
      <c r="C159" s="92"/>
      <c r="D159" s="92"/>
      <c r="E159" s="92"/>
      <c r="F159" s="92"/>
      <c r="G159" s="92"/>
      <c r="H159" s="92"/>
      <c r="I159" s="92"/>
      <c r="J159" s="92" t="s">
        <v>428</v>
      </c>
      <c r="K159" s="92" t="s">
        <v>429</v>
      </c>
      <c r="L159" s="93">
        <v>10133925</v>
      </c>
      <c r="M159" s="93">
        <v>10307787</v>
      </c>
      <c r="N159" s="93">
        <v>0</v>
      </c>
      <c r="O159" s="93">
        <v>10307787</v>
      </c>
      <c r="P159" s="93">
        <v>9482045.3800000008</v>
      </c>
      <c r="Q159" s="93">
        <v>-825741.61999999918</v>
      </c>
      <c r="R159" s="94">
        <v>0.92</v>
      </c>
      <c r="S159" s="93">
        <v>0</v>
      </c>
      <c r="T159" s="93">
        <v>0</v>
      </c>
      <c r="U159" s="94">
        <v>0</v>
      </c>
      <c r="V159" s="93">
        <v>0</v>
      </c>
      <c r="W159" s="93">
        <v>0</v>
      </c>
      <c r="X159" s="94">
        <v>0</v>
      </c>
      <c r="Y159" s="93">
        <v>0</v>
      </c>
      <c r="Z159" s="93">
        <v>0</v>
      </c>
      <c r="AA159" s="94">
        <v>0</v>
      </c>
      <c r="AB159" s="93">
        <v>0</v>
      </c>
      <c r="AC159" s="93">
        <v>0</v>
      </c>
      <c r="AD159" s="94">
        <v>0</v>
      </c>
      <c r="AE159" s="93">
        <v>0</v>
      </c>
      <c r="AF159" s="93">
        <v>0</v>
      </c>
      <c r="AG159" s="94">
        <v>0</v>
      </c>
      <c r="AH159" s="93">
        <v>0</v>
      </c>
      <c r="AI159" s="93">
        <v>0</v>
      </c>
      <c r="AJ159" s="94">
        <v>0</v>
      </c>
      <c r="AK159" s="93">
        <v>0</v>
      </c>
      <c r="AL159" s="93">
        <v>0</v>
      </c>
      <c r="AM159" s="94">
        <v>0</v>
      </c>
      <c r="AN159" s="93">
        <v>0</v>
      </c>
      <c r="AO159" s="93">
        <v>0</v>
      </c>
      <c r="AP159" s="94">
        <v>0</v>
      </c>
      <c r="AQ159" s="93">
        <v>0</v>
      </c>
      <c r="AR159" s="93">
        <v>0</v>
      </c>
      <c r="AS159" s="94">
        <v>0</v>
      </c>
      <c r="AT159" s="93">
        <v>0</v>
      </c>
      <c r="AU159" s="93">
        <v>0</v>
      </c>
      <c r="AV159" s="94">
        <v>0</v>
      </c>
      <c r="AW159" s="93">
        <v>0</v>
      </c>
      <c r="AX159" s="93">
        <v>0</v>
      </c>
      <c r="AY159" s="94">
        <v>0</v>
      </c>
      <c r="AZ159" s="93">
        <v>0</v>
      </c>
      <c r="BA159" s="93">
        <v>0</v>
      </c>
      <c r="BB159" s="94">
        <v>0</v>
      </c>
      <c r="BC159" s="93">
        <v>0</v>
      </c>
      <c r="BD159" s="93">
        <v>0</v>
      </c>
      <c r="BE159" s="94">
        <v>0</v>
      </c>
      <c r="BF159" s="93">
        <v>1945442</v>
      </c>
      <c r="BG159" s="93">
        <v>1883469.81</v>
      </c>
      <c r="BH159" s="94">
        <v>0.97</v>
      </c>
      <c r="BI159" s="93">
        <v>33315</v>
      </c>
      <c r="BJ159" s="93">
        <v>33313.42</v>
      </c>
      <c r="BK159" s="94">
        <v>1</v>
      </c>
      <c r="BL159" s="93">
        <v>528000</v>
      </c>
      <c r="BM159" s="93">
        <v>306941.92</v>
      </c>
      <c r="BN159" s="94">
        <v>0.57999999999999996</v>
      </c>
      <c r="BO159" s="93">
        <v>6997000</v>
      </c>
      <c r="BP159" s="93">
        <v>6778306.7400000002</v>
      </c>
      <c r="BQ159" s="94">
        <v>0.97</v>
      </c>
      <c r="BR159" s="93">
        <v>0</v>
      </c>
      <c r="BS159" s="93">
        <v>0</v>
      </c>
      <c r="BT159" s="94">
        <v>0</v>
      </c>
      <c r="BU159" s="93">
        <v>448905</v>
      </c>
      <c r="BV159" s="93">
        <v>307444.40000000002</v>
      </c>
      <c r="BW159" s="94">
        <v>0.68</v>
      </c>
      <c r="BX159" s="93">
        <v>67200</v>
      </c>
      <c r="BY159" s="93">
        <v>59095.41</v>
      </c>
      <c r="BZ159" s="94">
        <v>0.88</v>
      </c>
      <c r="CA159" s="93">
        <v>0</v>
      </c>
      <c r="CB159" s="93">
        <v>0</v>
      </c>
      <c r="CC159" s="94">
        <v>0</v>
      </c>
      <c r="CD159" s="93">
        <v>30000</v>
      </c>
      <c r="CE159" s="93">
        <v>3118</v>
      </c>
      <c r="CF159" s="94">
        <v>0.1</v>
      </c>
      <c r="CG159" s="93">
        <v>0</v>
      </c>
      <c r="CH159" s="93">
        <v>0</v>
      </c>
      <c r="CI159" s="94">
        <v>0</v>
      </c>
      <c r="CJ159" s="93">
        <v>0</v>
      </c>
      <c r="CK159" s="93">
        <v>0</v>
      </c>
      <c r="CL159" s="94">
        <v>0</v>
      </c>
      <c r="CM159" s="93">
        <v>257925</v>
      </c>
      <c r="CN159" s="93">
        <v>110355.68</v>
      </c>
      <c r="CO159" s="94">
        <v>0.43</v>
      </c>
      <c r="CP159" s="93"/>
      <c r="CQ159" s="93"/>
      <c r="CR159" s="93"/>
      <c r="CS159" s="93"/>
      <c r="CT159" s="93"/>
      <c r="CU159" s="93"/>
      <c r="CV159" s="93"/>
      <c r="CW159" s="93"/>
      <c r="CX159" s="93"/>
      <c r="CY159" s="93"/>
      <c r="CZ159" s="93"/>
      <c r="DA159" s="93"/>
      <c r="DB159" s="93"/>
      <c r="DC159" s="93"/>
      <c r="DD159" s="93"/>
      <c r="DE159" s="93"/>
      <c r="DF159" s="93"/>
      <c r="DG159" s="93"/>
      <c r="DH159" s="93"/>
      <c r="DI159" s="93"/>
      <c r="DJ159" s="93"/>
      <c r="DK159" s="93"/>
      <c r="DL159" s="93"/>
      <c r="DM159" s="93"/>
      <c r="DN159" s="93"/>
      <c r="DO159" s="93"/>
      <c r="DP159" s="93"/>
      <c r="DQ159" s="93"/>
      <c r="DR159" s="93"/>
      <c r="DS159" s="93"/>
      <c r="DT159" s="93"/>
      <c r="DU159" s="93"/>
      <c r="DV159" s="93"/>
      <c r="DW159" s="93"/>
      <c r="DX159" s="93"/>
      <c r="DY159" s="93"/>
      <c r="DZ159" s="93"/>
      <c r="EA159" s="93"/>
      <c r="EB159" s="93"/>
      <c r="EC159" s="93"/>
      <c r="ED159" s="93"/>
      <c r="EE159" s="93"/>
      <c r="EF159" s="93"/>
      <c r="EG159" s="93"/>
      <c r="EH159" s="93"/>
      <c r="EI159" s="93"/>
      <c r="EJ159" s="93"/>
      <c r="EK159" s="93"/>
      <c r="EL159" s="93"/>
      <c r="EM159" s="93"/>
      <c r="EN159" s="93"/>
      <c r="EO159" s="93"/>
      <c r="EP159" s="93"/>
      <c r="EQ159" s="93"/>
      <c r="ER159" s="93"/>
      <c r="ES159" s="93"/>
      <c r="ET159" s="93"/>
      <c r="EU159" s="93"/>
      <c r="EV159" s="93"/>
      <c r="EW159" s="93"/>
      <c r="EX159" s="93"/>
      <c r="EY159" s="93"/>
      <c r="EZ159" s="93"/>
      <c r="FA159" s="93"/>
      <c r="FB159" s="93"/>
      <c r="FC159" s="93"/>
      <c r="FD159" s="93"/>
      <c r="FE159" s="93"/>
      <c r="FF159" s="93"/>
      <c r="FG159" s="93"/>
      <c r="FH159" s="93"/>
      <c r="FI159" s="93"/>
      <c r="FJ159" s="93"/>
      <c r="FK159" s="93"/>
      <c r="FL159" s="93"/>
      <c r="FM159" s="93"/>
      <c r="FN159" s="93"/>
      <c r="FO159" s="93"/>
      <c r="FP159" s="93"/>
      <c r="FQ159" s="93"/>
      <c r="FR159" s="93"/>
      <c r="FS159" s="93"/>
      <c r="FT159" s="93"/>
      <c r="FU159" s="93"/>
      <c r="FV159" s="93"/>
      <c r="FW159" s="93"/>
      <c r="FX159" s="93"/>
      <c r="FY159" s="93"/>
      <c r="FZ159" s="93"/>
      <c r="GA159" s="93"/>
      <c r="GB159" s="93"/>
      <c r="GC159" s="93"/>
      <c r="GD159" s="93"/>
      <c r="GE159" s="93"/>
      <c r="GF159" s="93"/>
      <c r="GG159" s="93"/>
      <c r="GH159" s="93"/>
      <c r="GI159" s="93"/>
      <c r="GJ159" s="93"/>
      <c r="GK159" s="93"/>
      <c r="GL159" s="93"/>
      <c r="GM159" s="93"/>
      <c r="GN159" s="93"/>
      <c r="GO159" s="93"/>
      <c r="GP159" s="93"/>
      <c r="GQ159" s="93"/>
      <c r="GR159" s="93"/>
      <c r="GS159" s="93"/>
      <c r="GT159" s="93"/>
      <c r="GU159" s="93"/>
      <c r="GV159" s="93"/>
      <c r="GW159" s="93"/>
      <c r="GX159" s="93"/>
      <c r="GY159" s="93"/>
      <c r="GZ159" s="93"/>
      <c r="HA159" s="93"/>
      <c r="HB159" s="93"/>
      <c r="HC159" s="93"/>
      <c r="HD159" s="93"/>
      <c r="HE159" s="93"/>
      <c r="HF159" s="93"/>
      <c r="HG159" s="93"/>
      <c r="HH159" s="93"/>
      <c r="HI159" s="93"/>
      <c r="HJ159" s="93"/>
      <c r="HK159" s="93"/>
      <c r="HL159" s="93"/>
      <c r="HM159" s="93"/>
      <c r="HN159" s="93"/>
      <c r="HO159" s="93"/>
      <c r="HP159" s="93"/>
      <c r="HQ159" s="93"/>
      <c r="HR159" s="93"/>
      <c r="HS159" s="93"/>
      <c r="HT159" s="93"/>
      <c r="HU159" s="93"/>
      <c r="HV159" s="93"/>
      <c r="HW159" s="93"/>
      <c r="HX159" s="93"/>
      <c r="HY159" s="93"/>
      <c r="HZ159" s="93"/>
      <c r="IA159" s="93"/>
      <c r="IB159" s="93"/>
      <c r="IC159" s="93"/>
      <c r="ID159" s="93"/>
      <c r="IE159" s="93"/>
      <c r="IF159" s="93"/>
      <c r="IG159" s="93"/>
      <c r="IH159" s="93"/>
      <c r="II159" s="93"/>
      <c r="IJ159" s="93"/>
      <c r="IK159" s="93"/>
      <c r="IL159" s="93"/>
      <c r="IM159" s="93"/>
      <c r="IN159" s="93"/>
      <c r="IO159" s="93"/>
      <c r="IP159" s="93"/>
      <c r="IQ159" s="93"/>
      <c r="IR159" s="93"/>
      <c r="IS159" s="93"/>
      <c r="IT159" s="93"/>
      <c r="IU159" s="93"/>
      <c r="IV159" s="93"/>
      <c r="IW159" s="93"/>
      <c r="IX159" s="93"/>
      <c r="IY159" s="93"/>
      <c r="IZ159" s="93"/>
      <c r="JA159" s="93"/>
      <c r="JB159" s="93"/>
      <c r="JC159" s="93"/>
      <c r="JD159" s="93"/>
      <c r="JE159" s="93"/>
      <c r="JF159" s="93"/>
      <c r="JG159" s="93"/>
      <c r="JH159" s="93"/>
      <c r="JI159" s="93"/>
      <c r="JJ159" s="93"/>
      <c r="JK159" s="93"/>
      <c r="JL159" s="93"/>
      <c r="JM159" s="93"/>
      <c r="JN159" s="93"/>
      <c r="JO159" s="93"/>
      <c r="JP159" s="93"/>
      <c r="JQ159" s="93"/>
      <c r="JR159" s="93"/>
      <c r="JS159" s="93"/>
      <c r="JT159" s="93"/>
      <c r="JU159" s="93"/>
      <c r="JV159" s="93"/>
      <c r="JW159" s="93"/>
      <c r="JX159" s="93"/>
      <c r="JY159" s="93"/>
      <c r="JZ159" s="93"/>
      <c r="KA159" s="93"/>
      <c r="KB159" s="93"/>
      <c r="KC159" s="93"/>
      <c r="KD159" s="93"/>
      <c r="KE159" s="93"/>
      <c r="KF159" s="93"/>
      <c r="KG159" s="93"/>
      <c r="KH159" s="93"/>
      <c r="KI159" s="93"/>
      <c r="KJ159" s="93"/>
      <c r="KK159" s="93"/>
      <c r="KL159" s="93"/>
      <c r="KM159" s="93"/>
      <c r="KN159" s="93"/>
      <c r="KO159" s="93"/>
      <c r="KP159" s="93"/>
      <c r="KQ159" s="93"/>
      <c r="KR159" s="93"/>
      <c r="KS159" s="93"/>
      <c r="KT159" s="93"/>
      <c r="KU159" s="93"/>
      <c r="KV159" s="93"/>
      <c r="KW159" s="93"/>
      <c r="KX159" s="93"/>
      <c r="KY159" s="93"/>
      <c r="KZ159" s="93"/>
      <c r="LA159" s="93"/>
      <c r="LB159" s="93"/>
      <c r="LC159" s="93"/>
      <c r="LD159" s="93"/>
      <c r="LE159" s="93"/>
      <c r="LF159" s="93"/>
      <c r="LG159" s="93"/>
      <c r="LH159" s="93"/>
      <c r="LI159" s="93"/>
      <c r="LJ159" s="93"/>
      <c r="LK159" s="93"/>
      <c r="LL159" s="93"/>
      <c r="LM159" s="93"/>
      <c r="LN159" s="93"/>
      <c r="LO159" s="93"/>
      <c r="LP159" s="93"/>
      <c r="LQ159" s="93"/>
      <c r="LR159" s="93"/>
      <c r="LS159" s="93"/>
      <c r="LT159" s="93"/>
      <c r="LU159" s="93"/>
      <c r="LV159" s="93"/>
      <c r="LW159" s="93"/>
      <c r="LX159" s="93"/>
      <c r="LY159" s="93"/>
      <c r="LZ159" s="93"/>
      <c r="MA159" s="93"/>
      <c r="MB159" s="93"/>
      <c r="MC159" s="93"/>
      <c r="MD159" s="93"/>
      <c r="ME159" s="93"/>
      <c r="MF159" s="93"/>
      <c r="MG159" s="93"/>
      <c r="MH159" s="93"/>
      <c r="MI159" s="93"/>
      <c r="MJ159" s="93"/>
      <c r="MK159" s="93"/>
      <c r="ML159" s="93"/>
      <c r="MM159" s="93"/>
      <c r="MN159" s="93"/>
      <c r="MO159" s="93"/>
      <c r="MP159" s="93"/>
      <c r="MQ159" s="93"/>
      <c r="MR159" s="93"/>
      <c r="MS159" s="93"/>
      <c r="MT159" s="93"/>
      <c r="MU159" s="93"/>
      <c r="MV159" s="93"/>
      <c r="MW159" s="93"/>
      <c r="MX159" s="93"/>
      <c r="MY159" s="93"/>
      <c r="MZ159" s="93"/>
      <c r="NA159" s="93"/>
      <c r="NB159" s="93"/>
      <c r="NC159" s="93"/>
      <c r="ND159" s="93"/>
      <c r="NE159" s="93"/>
      <c r="NF159" s="93"/>
      <c r="NG159" s="93"/>
      <c r="NH159" s="93"/>
      <c r="NI159" s="93"/>
      <c r="NJ159" s="93"/>
      <c r="NK159" s="93"/>
      <c r="NL159" s="93"/>
      <c r="NM159" s="93"/>
      <c r="NN159" s="93"/>
      <c r="NO159" s="93"/>
      <c r="NP159" s="93"/>
      <c r="NQ159" s="93"/>
      <c r="NR159" s="93"/>
      <c r="NS159" s="93"/>
      <c r="NT159" s="93"/>
      <c r="NU159" s="93"/>
      <c r="NV159" s="93"/>
      <c r="NW159" s="93"/>
      <c r="NX159" s="93"/>
      <c r="NY159" s="93"/>
      <c r="NZ159" s="93"/>
      <c r="OA159" s="93"/>
      <c r="OB159" s="93"/>
      <c r="OC159" s="93"/>
      <c r="OD159" s="93"/>
      <c r="OE159" s="93"/>
      <c r="OF159" s="93"/>
      <c r="OG159" s="93"/>
      <c r="OH159" s="93"/>
      <c r="OI159" s="93"/>
      <c r="OJ159" s="93"/>
      <c r="OK159" s="93"/>
      <c r="OL159" s="93"/>
      <c r="OM159" s="93"/>
      <c r="ON159" s="93"/>
      <c r="OO159" s="93"/>
      <c r="OP159" s="93"/>
      <c r="OQ159" s="93"/>
      <c r="OR159" s="93"/>
      <c r="OS159" s="93"/>
      <c r="OT159" s="93"/>
      <c r="OU159" s="93"/>
      <c r="OV159" s="93"/>
      <c r="OW159" s="93"/>
      <c r="OX159" s="93"/>
      <c r="OY159" s="93"/>
      <c r="OZ159" s="93"/>
      <c r="PA159" s="93"/>
      <c r="PB159" s="93"/>
      <c r="PC159" s="93"/>
      <c r="PD159" s="93"/>
      <c r="PE159" s="93"/>
      <c r="PF159" s="93"/>
      <c r="PG159" s="93"/>
      <c r="PH159" s="93"/>
      <c r="PI159" s="93"/>
      <c r="PJ159" s="93"/>
      <c r="PK159" s="93"/>
      <c r="PL159" s="93"/>
      <c r="PM159" s="93"/>
      <c r="PN159" s="93"/>
      <c r="PO159" s="93"/>
      <c r="PP159" s="93"/>
      <c r="PQ159" s="93"/>
      <c r="PR159" s="93"/>
      <c r="PS159" s="93"/>
      <c r="PT159" s="93"/>
      <c r="PU159" s="93"/>
      <c r="PV159" s="93"/>
      <c r="PW159" s="93"/>
      <c r="PX159" s="93"/>
      <c r="PY159" s="93"/>
      <c r="PZ159" s="93"/>
      <c r="QA159" s="93"/>
      <c r="QB159" s="93"/>
      <c r="QC159" s="93"/>
      <c r="QD159" s="93"/>
      <c r="QE159" s="93"/>
      <c r="QF159" s="93"/>
      <c r="QG159" s="93"/>
      <c r="QH159" s="93"/>
      <c r="QI159" s="93"/>
      <c r="QJ159" s="93"/>
      <c r="QK159" s="93"/>
      <c r="QL159" s="93"/>
      <c r="QM159" s="93"/>
      <c r="QN159" s="93"/>
      <c r="QO159" s="93"/>
      <c r="QP159" s="93"/>
      <c r="QQ159" s="93"/>
      <c r="QR159" s="93"/>
      <c r="QS159" s="93"/>
      <c r="QT159" s="93"/>
      <c r="QU159" s="93"/>
      <c r="QV159" s="93"/>
      <c r="QW159" s="93"/>
      <c r="QX159" s="93"/>
      <c r="QY159" s="93"/>
      <c r="QZ159" s="93"/>
      <c r="RA159" s="93"/>
      <c r="RB159" s="93"/>
      <c r="RC159" s="93"/>
      <c r="RD159" s="93"/>
      <c r="RE159" s="93"/>
      <c r="RF159" s="93"/>
      <c r="RG159" s="93"/>
      <c r="RH159" s="93"/>
      <c r="RI159" s="93"/>
      <c r="RJ159" s="93"/>
      <c r="RK159" s="93"/>
      <c r="RL159" s="93"/>
      <c r="RM159" s="93"/>
      <c r="RN159" s="93"/>
      <c r="RO159" s="93"/>
      <c r="RP159" s="93"/>
      <c r="RQ159" s="93"/>
      <c r="RR159" s="93"/>
      <c r="RS159" s="93"/>
      <c r="RT159" s="93"/>
      <c r="RU159" s="93"/>
      <c r="RV159" s="93"/>
      <c r="RW159" s="93"/>
      <c r="RX159" s="93"/>
      <c r="RY159" s="93"/>
      <c r="RZ159" s="93"/>
      <c r="SA159" s="93"/>
      <c r="SB159" s="93"/>
      <c r="SC159" s="93"/>
      <c r="SD159" s="93"/>
      <c r="SE159" s="93"/>
      <c r="SF159" s="93"/>
      <c r="SG159" s="93"/>
      <c r="SH159" s="93"/>
      <c r="SI159" s="93"/>
      <c r="SJ159" s="93"/>
      <c r="SK159" s="93"/>
      <c r="SL159" s="93"/>
      <c r="SM159" s="93"/>
      <c r="SN159" s="93"/>
      <c r="SO159" s="93"/>
      <c r="SP159" s="93"/>
      <c r="SQ159" s="93"/>
      <c r="SR159" s="93"/>
      <c r="SS159" s="93"/>
      <c r="ST159" s="93"/>
      <c r="SU159" s="93"/>
      <c r="SV159" s="93"/>
      <c r="SW159" s="93"/>
      <c r="SX159" s="93"/>
      <c r="SY159" s="93"/>
      <c r="SZ159" s="93"/>
      <c r="TA159" s="93"/>
      <c r="TB159" s="93"/>
      <c r="TC159" s="93"/>
      <c r="TD159" s="93"/>
      <c r="TE159" s="93"/>
      <c r="TF159" s="93"/>
      <c r="TG159" s="93"/>
      <c r="TH159" s="93"/>
      <c r="TI159" s="93"/>
      <c r="TJ159" s="93"/>
      <c r="TK159" s="93"/>
      <c r="TL159" s="93"/>
      <c r="TM159" s="93"/>
      <c r="TN159" s="93"/>
      <c r="TO159" s="93"/>
      <c r="TP159" s="93"/>
      <c r="TQ159" s="93"/>
      <c r="TR159" s="93"/>
      <c r="TS159" s="93"/>
      <c r="TT159" s="93"/>
      <c r="TU159" s="93"/>
      <c r="TV159" s="93"/>
      <c r="TW159" s="93"/>
      <c r="TX159" s="93"/>
      <c r="TY159" s="93"/>
      <c r="TZ159" s="93"/>
      <c r="UA159" s="93"/>
      <c r="UB159" s="93"/>
      <c r="UC159" s="93"/>
      <c r="UD159" s="93"/>
      <c r="UE159" s="93"/>
      <c r="UF159" s="93"/>
      <c r="UG159" s="93"/>
      <c r="UH159" s="93"/>
      <c r="UI159" s="93"/>
      <c r="UJ159" s="93"/>
      <c r="UK159" s="93"/>
      <c r="UL159" s="93"/>
      <c r="UM159" s="93"/>
      <c r="UN159" s="93"/>
      <c r="UO159" s="93"/>
      <c r="UP159" s="93"/>
      <c r="UQ159" s="93"/>
      <c r="UR159" s="93"/>
      <c r="US159" s="93"/>
      <c r="UT159" s="93"/>
      <c r="UU159" s="93"/>
      <c r="UV159" s="93"/>
      <c r="UW159" s="93"/>
      <c r="UX159" s="93"/>
      <c r="UY159" s="93"/>
      <c r="UZ159" s="93"/>
      <c r="VA159" s="93"/>
      <c r="VB159" s="93"/>
      <c r="VC159" s="93"/>
      <c r="VD159" s="93"/>
      <c r="VE159" s="93"/>
      <c r="VF159" s="93"/>
      <c r="VG159" s="93"/>
      <c r="VH159" s="93"/>
      <c r="VI159" s="93"/>
      <c r="VJ159" s="93"/>
      <c r="VK159" s="93"/>
      <c r="VL159" s="93"/>
      <c r="VM159" s="93"/>
      <c r="VN159" s="93"/>
      <c r="VO159" s="93"/>
      <c r="VP159" s="93"/>
      <c r="VQ159" s="93"/>
      <c r="VR159" s="93"/>
      <c r="VS159" s="93"/>
      <c r="VT159" s="93"/>
      <c r="VU159" s="93"/>
      <c r="VV159" s="93"/>
      <c r="VW159" s="93"/>
      <c r="VX159" s="93"/>
      <c r="VY159" s="93"/>
      <c r="VZ159" s="93"/>
      <c r="WA159" s="93"/>
      <c r="WB159" s="93"/>
      <c r="WC159" s="93"/>
      <c r="WD159" s="93"/>
      <c r="WE159" s="93"/>
      <c r="WF159" s="93"/>
      <c r="WG159" s="93"/>
      <c r="WH159" s="93"/>
      <c r="WI159" s="93"/>
      <c r="WJ159" s="93"/>
      <c r="WK159" s="93"/>
      <c r="WL159" s="93"/>
      <c r="WM159" s="93"/>
      <c r="WN159" s="93"/>
      <c r="WO159" s="93"/>
      <c r="WP159" s="93"/>
      <c r="WQ159" s="93"/>
      <c r="WR159" s="93"/>
      <c r="WS159" s="93"/>
      <c r="WT159" s="93"/>
      <c r="WU159" s="93"/>
      <c r="WV159" s="93"/>
      <c r="WW159" s="93"/>
      <c r="WX159" s="93"/>
      <c r="WY159" s="93"/>
      <c r="WZ159" s="93"/>
      <c r="XA159" s="93"/>
      <c r="XB159" s="93"/>
      <c r="XC159" s="93"/>
      <c r="XD159" s="93"/>
      <c r="XE159" s="93"/>
      <c r="XF159" s="93"/>
      <c r="XG159" s="93"/>
      <c r="XH159" s="93"/>
      <c r="XI159" s="93"/>
      <c r="XJ159" s="93"/>
      <c r="XK159" s="93"/>
      <c r="XL159" s="93"/>
      <c r="XM159" s="93"/>
      <c r="XN159" s="93"/>
      <c r="XO159" s="93"/>
      <c r="XP159" s="93"/>
      <c r="XQ159" s="93"/>
      <c r="XR159" s="93"/>
      <c r="XS159" s="93"/>
      <c r="XT159" s="93"/>
      <c r="XU159" s="93"/>
      <c r="XV159" s="93"/>
      <c r="XW159" s="93"/>
      <c r="XX159" s="93"/>
      <c r="XY159" s="93"/>
      <c r="XZ159" s="93"/>
      <c r="YA159" s="93"/>
      <c r="YB159" s="93"/>
      <c r="YC159" s="93"/>
      <c r="YD159" s="93"/>
      <c r="YE159" s="93"/>
      <c r="YF159" s="93"/>
      <c r="YG159" s="93"/>
      <c r="YH159" s="93"/>
      <c r="YI159" s="93"/>
      <c r="YJ159" s="93"/>
      <c r="YK159" s="93"/>
      <c r="YL159" s="93"/>
      <c r="YM159" s="93"/>
      <c r="YN159" s="93"/>
      <c r="YO159" s="93"/>
      <c r="YP159" s="93"/>
      <c r="YQ159" s="93"/>
      <c r="YR159" s="93"/>
      <c r="YS159" s="93"/>
      <c r="YT159" s="93"/>
      <c r="YU159" s="93"/>
      <c r="YV159" s="93"/>
      <c r="YW159" s="93"/>
      <c r="YX159" s="93"/>
      <c r="YY159" s="93"/>
      <c r="YZ159" s="93"/>
      <c r="ZA159" s="93"/>
      <c r="ZB159" s="93"/>
      <c r="ZC159" s="93"/>
      <c r="ZD159" s="93"/>
      <c r="ZE159" s="93"/>
      <c r="ZF159" s="93"/>
      <c r="ZG159" s="93"/>
      <c r="ZH159" s="93"/>
      <c r="ZI159" s="93"/>
      <c r="ZJ159" s="93"/>
      <c r="ZK159" s="93"/>
      <c r="ZL159" s="93"/>
      <c r="ZM159" s="93"/>
      <c r="ZN159" s="93"/>
      <c r="ZO159" s="93"/>
      <c r="ZP159" s="93"/>
      <c r="ZQ159" s="93"/>
      <c r="ZR159" s="93"/>
      <c r="ZS159" s="93"/>
      <c r="ZT159" s="93"/>
      <c r="ZU159" s="93"/>
      <c r="ZV159" s="93"/>
      <c r="ZW159" s="93"/>
      <c r="ZX159" s="93"/>
      <c r="ZY159" s="93"/>
      <c r="ZZ159" s="93"/>
    </row>
    <row r="160" spans="1:702" ht="15.95" customHeight="1" x14ac:dyDescent="0.25">
      <c r="A160" s="92"/>
      <c r="B160" s="92"/>
      <c r="C160" s="92"/>
      <c r="D160" s="92"/>
      <c r="E160" s="92"/>
      <c r="F160" s="92"/>
      <c r="G160" s="92"/>
      <c r="H160" s="92"/>
      <c r="I160" s="92"/>
      <c r="J160" s="155" t="s">
        <v>430</v>
      </c>
      <c r="K160" s="155" t="s">
        <v>431</v>
      </c>
      <c r="L160" s="156">
        <v>24000</v>
      </c>
      <c r="M160" s="156">
        <v>12000</v>
      </c>
      <c r="N160" s="156">
        <v>0</v>
      </c>
      <c r="O160" s="156">
        <v>12000</v>
      </c>
      <c r="P160" s="156">
        <v>5040</v>
      </c>
      <c r="Q160" s="156">
        <v>-6960</v>
      </c>
      <c r="R160" s="157">
        <v>0.42</v>
      </c>
      <c r="S160" s="156">
        <v>0</v>
      </c>
      <c r="T160" s="156">
        <v>0</v>
      </c>
      <c r="U160" s="157">
        <v>0</v>
      </c>
      <c r="V160" s="156">
        <v>0</v>
      </c>
      <c r="W160" s="156">
        <v>0</v>
      </c>
      <c r="X160" s="157">
        <v>0</v>
      </c>
      <c r="Y160" s="156">
        <v>0</v>
      </c>
      <c r="Z160" s="156">
        <v>0</v>
      </c>
      <c r="AA160" s="157">
        <v>0</v>
      </c>
      <c r="AB160" s="156">
        <v>0</v>
      </c>
      <c r="AC160" s="156">
        <v>0</v>
      </c>
      <c r="AD160" s="157">
        <v>0</v>
      </c>
      <c r="AE160" s="156">
        <v>0</v>
      </c>
      <c r="AF160" s="156">
        <v>0</v>
      </c>
      <c r="AG160" s="157">
        <v>0</v>
      </c>
      <c r="AH160" s="156">
        <v>0</v>
      </c>
      <c r="AI160" s="156">
        <v>0</v>
      </c>
      <c r="AJ160" s="157">
        <v>0</v>
      </c>
      <c r="AK160" s="156">
        <v>0</v>
      </c>
      <c r="AL160" s="156">
        <v>0</v>
      </c>
      <c r="AM160" s="157">
        <v>0</v>
      </c>
      <c r="AN160" s="156">
        <v>0</v>
      </c>
      <c r="AO160" s="156">
        <v>0</v>
      </c>
      <c r="AP160" s="157">
        <v>0</v>
      </c>
      <c r="AQ160" s="156">
        <v>0</v>
      </c>
      <c r="AR160" s="156">
        <v>0</v>
      </c>
      <c r="AS160" s="157">
        <v>0</v>
      </c>
      <c r="AT160" s="156">
        <v>0</v>
      </c>
      <c r="AU160" s="156">
        <v>0</v>
      </c>
      <c r="AV160" s="157">
        <v>0</v>
      </c>
      <c r="AW160" s="156">
        <v>0</v>
      </c>
      <c r="AX160" s="156">
        <v>0</v>
      </c>
      <c r="AY160" s="157">
        <v>0</v>
      </c>
      <c r="AZ160" s="156">
        <v>0</v>
      </c>
      <c r="BA160" s="156">
        <v>0</v>
      </c>
      <c r="BB160" s="157">
        <v>0</v>
      </c>
      <c r="BC160" s="156">
        <v>0</v>
      </c>
      <c r="BD160" s="156">
        <v>0</v>
      </c>
      <c r="BE160" s="157">
        <v>0</v>
      </c>
      <c r="BF160" s="156">
        <v>0</v>
      </c>
      <c r="BG160" s="156">
        <v>0</v>
      </c>
      <c r="BH160" s="157">
        <v>0</v>
      </c>
      <c r="BI160" s="156">
        <v>12000</v>
      </c>
      <c r="BJ160" s="156">
        <v>5040</v>
      </c>
      <c r="BK160" s="157">
        <v>0.42</v>
      </c>
      <c r="BL160" s="156">
        <v>0</v>
      </c>
      <c r="BM160" s="156">
        <v>0</v>
      </c>
      <c r="BN160" s="157">
        <v>0</v>
      </c>
      <c r="BO160" s="156">
        <v>0</v>
      </c>
      <c r="BP160" s="156">
        <v>0</v>
      </c>
      <c r="BQ160" s="157">
        <v>0</v>
      </c>
      <c r="BR160" s="156">
        <v>0</v>
      </c>
      <c r="BS160" s="156">
        <v>0</v>
      </c>
      <c r="BT160" s="157">
        <v>0</v>
      </c>
      <c r="BU160" s="156">
        <v>0</v>
      </c>
      <c r="BV160" s="156">
        <v>0</v>
      </c>
      <c r="BW160" s="157">
        <v>0</v>
      </c>
      <c r="BX160" s="156">
        <v>0</v>
      </c>
      <c r="BY160" s="156">
        <v>0</v>
      </c>
      <c r="BZ160" s="157">
        <v>0</v>
      </c>
      <c r="CA160" s="156">
        <v>0</v>
      </c>
      <c r="CB160" s="156">
        <v>0</v>
      </c>
      <c r="CC160" s="157">
        <v>0</v>
      </c>
      <c r="CD160" s="156">
        <v>0</v>
      </c>
      <c r="CE160" s="156">
        <v>0</v>
      </c>
      <c r="CF160" s="157">
        <v>0</v>
      </c>
      <c r="CG160" s="156">
        <v>0</v>
      </c>
      <c r="CH160" s="156">
        <v>0</v>
      </c>
      <c r="CI160" s="157">
        <v>0</v>
      </c>
      <c r="CJ160" s="156">
        <v>0</v>
      </c>
      <c r="CK160" s="156">
        <v>0</v>
      </c>
      <c r="CL160" s="157">
        <v>0</v>
      </c>
      <c r="CM160" s="156">
        <v>0</v>
      </c>
      <c r="CN160" s="156">
        <v>0</v>
      </c>
      <c r="CO160" s="157">
        <v>0</v>
      </c>
      <c r="CP160" s="93"/>
      <c r="CQ160" s="93"/>
      <c r="CR160" s="93"/>
      <c r="CS160" s="93"/>
      <c r="CT160" s="93"/>
      <c r="CU160" s="93"/>
      <c r="CV160" s="93"/>
      <c r="CW160" s="93"/>
      <c r="CX160" s="93"/>
      <c r="CY160" s="93"/>
      <c r="CZ160" s="93"/>
      <c r="DA160" s="93"/>
      <c r="DB160" s="93"/>
      <c r="DC160" s="93"/>
      <c r="DD160" s="93"/>
      <c r="DE160" s="93"/>
      <c r="DF160" s="93"/>
      <c r="DG160" s="93"/>
      <c r="DH160" s="93"/>
      <c r="DI160" s="93"/>
      <c r="DJ160" s="93"/>
      <c r="DK160" s="93"/>
      <c r="DL160" s="93"/>
      <c r="DM160" s="93"/>
      <c r="DN160" s="93"/>
      <c r="DO160" s="93"/>
      <c r="DP160" s="93"/>
      <c r="DQ160" s="93"/>
      <c r="DR160" s="93"/>
      <c r="DS160" s="93"/>
      <c r="DT160" s="93"/>
      <c r="DU160" s="93"/>
      <c r="DV160" s="93"/>
      <c r="DW160" s="93"/>
      <c r="DX160" s="93"/>
      <c r="DY160" s="93"/>
      <c r="DZ160" s="93"/>
      <c r="EA160" s="93"/>
      <c r="EB160" s="93"/>
      <c r="EC160" s="93"/>
      <c r="ED160" s="93"/>
      <c r="EE160" s="93"/>
      <c r="EF160" s="93"/>
      <c r="EG160" s="93"/>
      <c r="EH160" s="93"/>
      <c r="EI160" s="93"/>
      <c r="EJ160" s="93"/>
      <c r="EK160" s="93"/>
      <c r="EL160" s="93"/>
      <c r="EM160" s="93"/>
      <c r="EN160" s="93"/>
      <c r="EO160" s="93"/>
      <c r="EP160" s="93"/>
      <c r="EQ160" s="93"/>
      <c r="ER160" s="93"/>
      <c r="ES160" s="93"/>
      <c r="ET160" s="93"/>
      <c r="EU160" s="93"/>
      <c r="EV160" s="93"/>
      <c r="EW160" s="93"/>
      <c r="EX160" s="93"/>
      <c r="EY160" s="93"/>
      <c r="EZ160" s="93"/>
      <c r="FA160" s="93"/>
      <c r="FB160" s="93"/>
      <c r="FC160" s="93"/>
      <c r="FD160" s="93"/>
      <c r="FE160" s="93"/>
      <c r="FF160" s="93"/>
      <c r="FG160" s="93"/>
      <c r="FH160" s="93"/>
      <c r="FI160" s="93"/>
      <c r="FJ160" s="93"/>
      <c r="FK160" s="93"/>
      <c r="FL160" s="93"/>
      <c r="FM160" s="93"/>
      <c r="FN160" s="93"/>
      <c r="FO160" s="93"/>
      <c r="FP160" s="93"/>
      <c r="FQ160" s="93"/>
      <c r="FR160" s="93"/>
      <c r="FS160" s="93"/>
      <c r="FT160" s="93"/>
      <c r="FU160" s="93"/>
      <c r="FV160" s="93"/>
      <c r="FW160" s="93"/>
      <c r="FX160" s="93"/>
      <c r="FY160" s="93"/>
      <c r="FZ160" s="93"/>
      <c r="GA160" s="93"/>
      <c r="GB160" s="93"/>
      <c r="GC160" s="93"/>
      <c r="GD160" s="93"/>
      <c r="GE160" s="93"/>
      <c r="GF160" s="93"/>
      <c r="GG160" s="93"/>
      <c r="GH160" s="93"/>
      <c r="GI160" s="93"/>
      <c r="GJ160" s="93"/>
      <c r="GK160" s="93"/>
      <c r="GL160" s="93"/>
      <c r="GM160" s="93"/>
      <c r="GN160" s="93"/>
      <c r="GO160" s="93"/>
      <c r="GP160" s="93"/>
      <c r="GQ160" s="93"/>
      <c r="GR160" s="93"/>
      <c r="GS160" s="93"/>
      <c r="GT160" s="93"/>
      <c r="GU160" s="93"/>
      <c r="GV160" s="93"/>
      <c r="GW160" s="93"/>
      <c r="GX160" s="93"/>
      <c r="GY160" s="93"/>
      <c r="GZ160" s="93"/>
      <c r="HA160" s="93"/>
      <c r="HB160" s="93"/>
      <c r="HC160" s="93"/>
      <c r="HD160" s="93"/>
      <c r="HE160" s="93"/>
      <c r="HF160" s="93"/>
      <c r="HG160" s="93"/>
      <c r="HH160" s="93"/>
      <c r="HI160" s="93"/>
      <c r="HJ160" s="93"/>
      <c r="HK160" s="93"/>
      <c r="HL160" s="93"/>
      <c r="HM160" s="93"/>
      <c r="HN160" s="93"/>
      <c r="HO160" s="93"/>
      <c r="HP160" s="93"/>
      <c r="HQ160" s="93"/>
      <c r="HR160" s="93"/>
      <c r="HS160" s="93"/>
      <c r="HT160" s="93"/>
      <c r="HU160" s="93"/>
      <c r="HV160" s="93"/>
      <c r="HW160" s="93"/>
      <c r="HX160" s="93"/>
      <c r="HY160" s="93"/>
      <c r="HZ160" s="93"/>
      <c r="IA160" s="93"/>
      <c r="IB160" s="93"/>
      <c r="IC160" s="93"/>
      <c r="ID160" s="93"/>
      <c r="IE160" s="93"/>
      <c r="IF160" s="93"/>
      <c r="IG160" s="93"/>
      <c r="IH160" s="93"/>
      <c r="II160" s="93"/>
      <c r="IJ160" s="93"/>
      <c r="IK160" s="93"/>
      <c r="IL160" s="93"/>
      <c r="IM160" s="93"/>
      <c r="IN160" s="93"/>
      <c r="IO160" s="93"/>
      <c r="IP160" s="93"/>
      <c r="IQ160" s="93"/>
      <c r="IR160" s="93"/>
      <c r="IS160" s="93"/>
      <c r="IT160" s="93"/>
      <c r="IU160" s="93"/>
      <c r="IV160" s="93"/>
      <c r="IW160" s="93"/>
      <c r="IX160" s="93"/>
      <c r="IY160" s="93"/>
      <c r="IZ160" s="93"/>
      <c r="JA160" s="93"/>
      <c r="JB160" s="93"/>
      <c r="JC160" s="93"/>
      <c r="JD160" s="93"/>
      <c r="JE160" s="93"/>
      <c r="JF160" s="93"/>
      <c r="JG160" s="93"/>
      <c r="JH160" s="93"/>
      <c r="JI160" s="93"/>
      <c r="JJ160" s="93"/>
      <c r="JK160" s="93"/>
      <c r="JL160" s="93"/>
      <c r="JM160" s="93"/>
      <c r="JN160" s="93"/>
      <c r="JO160" s="93"/>
      <c r="JP160" s="93"/>
      <c r="JQ160" s="93"/>
      <c r="JR160" s="93"/>
      <c r="JS160" s="93"/>
      <c r="JT160" s="93"/>
      <c r="JU160" s="93"/>
      <c r="JV160" s="93"/>
      <c r="JW160" s="93"/>
      <c r="JX160" s="93"/>
      <c r="JY160" s="93"/>
      <c r="JZ160" s="93"/>
      <c r="KA160" s="93"/>
      <c r="KB160" s="93"/>
      <c r="KC160" s="93"/>
      <c r="KD160" s="93"/>
      <c r="KE160" s="93"/>
      <c r="KF160" s="93"/>
      <c r="KG160" s="93"/>
      <c r="KH160" s="93"/>
      <c r="KI160" s="93"/>
      <c r="KJ160" s="93"/>
      <c r="KK160" s="93"/>
      <c r="KL160" s="93"/>
      <c r="KM160" s="93"/>
      <c r="KN160" s="93"/>
      <c r="KO160" s="93"/>
      <c r="KP160" s="93"/>
      <c r="KQ160" s="93"/>
      <c r="KR160" s="93"/>
      <c r="KS160" s="93"/>
      <c r="KT160" s="93"/>
      <c r="KU160" s="93"/>
      <c r="KV160" s="93"/>
      <c r="KW160" s="93"/>
      <c r="KX160" s="93"/>
      <c r="KY160" s="93"/>
      <c r="KZ160" s="93"/>
      <c r="LA160" s="93"/>
      <c r="LB160" s="93"/>
      <c r="LC160" s="93"/>
      <c r="LD160" s="93"/>
      <c r="LE160" s="93"/>
      <c r="LF160" s="93"/>
      <c r="LG160" s="93"/>
      <c r="LH160" s="93"/>
      <c r="LI160" s="93"/>
      <c r="LJ160" s="93"/>
      <c r="LK160" s="93"/>
      <c r="LL160" s="93"/>
      <c r="LM160" s="93"/>
      <c r="LN160" s="93"/>
      <c r="LO160" s="93"/>
      <c r="LP160" s="93"/>
      <c r="LQ160" s="93"/>
      <c r="LR160" s="93"/>
      <c r="LS160" s="93"/>
      <c r="LT160" s="93"/>
      <c r="LU160" s="93"/>
      <c r="LV160" s="93"/>
      <c r="LW160" s="93"/>
      <c r="LX160" s="93"/>
      <c r="LY160" s="93"/>
      <c r="LZ160" s="93"/>
      <c r="MA160" s="93"/>
      <c r="MB160" s="93"/>
      <c r="MC160" s="93"/>
      <c r="MD160" s="93"/>
      <c r="ME160" s="93"/>
      <c r="MF160" s="93"/>
      <c r="MG160" s="93"/>
      <c r="MH160" s="93"/>
      <c r="MI160" s="93"/>
      <c r="MJ160" s="93"/>
      <c r="MK160" s="93"/>
      <c r="ML160" s="93"/>
      <c r="MM160" s="93"/>
      <c r="MN160" s="93"/>
      <c r="MO160" s="93"/>
      <c r="MP160" s="93"/>
      <c r="MQ160" s="93"/>
      <c r="MR160" s="93"/>
      <c r="MS160" s="93"/>
      <c r="MT160" s="93"/>
      <c r="MU160" s="93"/>
      <c r="MV160" s="93"/>
      <c r="MW160" s="93"/>
      <c r="MX160" s="93"/>
      <c r="MY160" s="93"/>
      <c r="MZ160" s="93"/>
      <c r="NA160" s="93"/>
      <c r="NB160" s="93"/>
      <c r="NC160" s="93"/>
      <c r="ND160" s="93"/>
      <c r="NE160" s="93"/>
      <c r="NF160" s="93"/>
      <c r="NG160" s="93"/>
      <c r="NH160" s="93"/>
      <c r="NI160" s="93"/>
      <c r="NJ160" s="93"/>
      <c r="NK160" s="93"/>
      <c r="NL160" s="93"/>
      <c r="NM160" s="93"/>
      <c r="NN160" s="93"/>
      <c r="NO160" s="93"/>
      <c r="NP160" s="93"/>
      <c r="NQ160" s="93"/>
      <c r="NR160" s="93"/>
      <c r="NS160" s="93"/>
      <c r="NT160" s="93"/>
      <c r="NU160" s="93"/>
      <c r="NV160" s="93"/>
      <c r="NW160" s="93"/>
      <c r="NX160" s="93"/>
      <c r="NY160" s="93"/>
      <c r="NZ160" s="93"/>
      <c r="OA160" s="93"/>
      <c r="OB160" s="93"/>
      <c r="OC160" s="93"/>
      <c r="OD160" s="93"/>
      <c r="OE160" s="93"/>
      <c r="OF160" s="93"/>
      <c r="OG160" s="93"/>
      <c r="OH160" s="93"/>
      <c r="OI160" s="93"/>
      <c r="OJ160" s="93"/>
      <c r="OK160" s="93"/>
      <c r="OL160" s="93"/>
      <c r="OM160" s="93"/>
      <c r="ON160" s="93"/>
      <c r="OO160" s="93"/>
      <c r="OP160" s="93"/>
      <c r="OQ160" s="93"/>
      <c r="OR160" s="93"/>
      <c r="OS160" s="93"/>
      <c r="OT160" s="93"/>
      <c r="OU160" s="93"/>
      <c r="OV160" s="93"/>
      <c r="OW160" s="93"/>
      <c r="OX160" s="93"/>
      <c r="OY160" s="93"/>
      <c r="OZ160" s="93"/>
      <c r="PA160" s="93"/>
      <c r="PB160" s="93"/>
      <c r="PC160" s="93"/>
      <c r="PD160" s="93"/>
      <c r="PE160" s="93"/>
      <c r="PF160" s="93"/>
      <c r="PG160" s="93"/>
      <c r="PH160" s="93"/>
      <c r="PI160" s="93"/>
      <c r="PJ160" s="93"/>
      <c r="PK160" s="93"/>
      <c r="PL160" s="93"/>
      <c r="PM160" s="93"/>
      <c r="PN160" s="93"/>
      <c r="PO160" s="93"/>
      <c r="PP160" s="93"/>
      <c r="PQ160" s="93"/>
      <c r="PR160" s="93"/>
      <c r="PS160" s="93"/>
      <c r="PT160" s="93"/>
      <c r="PU160" s="93"/>
      <c r="PV160" s="93"/>
      <c r="PW160" s="93"/>
      <c r="PX160" s="93"/>
      <c r="PY160" s="93"/>
      <c r="PZ160" s="93"/>
      <c r="QA160" s="93"/>
      <c r="QB160" s="93"/>
      <c r="QC160" s="93"/>
      <c r="QD160" s="93"/>
      <c r="QE160" s="93"/>
      <c r="QF160" s="93"/>
      <c r="QG160" s="93"/>
      <c r="QH160" s="93"/>
      <c r="QI160" s="93"/>
      <c r="QJ160" s="93"/>
      <c r="QK160" s="93"/>
      <c r="QL160" s="93"/>
      <c r="QM160" s="93"/>
      <c r="QN160" s="93"/>
      <c r="QO160" s="93"/>
      <c r="QP160" s="93"/>
      <c r="QQ160" s="93"/>
      <c r="QR160" s="93"/>
      <c r="QS160" s="93"/>
      <c r="QT160" s="93"/>
      <c r="QU160" s="93"/>
      <c r="QV160" s="93"/>
      <c r="QW160" s="93"/>
      <c r="QX160" s="93"/>
      <c r="QY160" s="93"/>
      <c r="QZ160" s="93"/>
      <c r="RA160" s="93"/>
      <c r="RB160" s="93"/>
      <c r="RC160" s="93"/>
      <c r="RD160" s="93"/>
      <c r="RE160" s="93"/>
      <c r="RF160" s="93"/>
      <c r="RG160" s="93"/>
      <c r="RH160" s="93"/>
      <c r="RI160" s="93"/>
      <c r="RJ160" s="93"/>
      <c r="RK160" s="93"/>
      <c r="RL160" s="93"/>
      <c r="RM160" s="93"/>
      <c r="RN160" s="93"/>
      <c r="RO160" s="93"/>
      <c r="RP160" s="93"/>
      <c r="RQ160" s="93"/>
      <c r="RR160" s="93"/>
      <c r="RS160" s="93"/>
      <c r="RT160" s="93"/>
      <c r="RU160" s="93"/>
      <c r="RV160" s="93"/>
      <c r="RW160" s="93"/>
      <c r="RX160" s="93"/>
      <c r="RY160" s="93"/>
      <c r="RZ160" s="93"/>
      <c r="SA160" s="93"/>
      <c r="SB160" s="93"/>
      <c r="SC160" s="93"/>
      <c r="SD160" s="93"/>
      <c r="SE160" s="93"/>
      <c r="SF160" s="93"/>
      <c r="SG160" s="93"/>
      <c r="SH160" s="93"/>
      <c r="SI160" s="93"/>
      <c r="SJ160" s="93"/>
      <c r="SK160" s="93"/>
      <c r="SL160" s="93"/>
      <c r="SM160" s="93"/>
      <c r="SN160" s="93"/>
      <c r="SO160" s="93"/>
      <c r="SP160" s="93"/>
      <c r="SQ160" s="93"/>
      <c r="SR160" s="93"/>
      <c r="SS160" s="93"/>
      <c r="ST160" s="93"/>
      <c r="SU160" s="93"/>
      <c r="SV160" s="93"/>
      <c r="SW160" s="93"/>
      <c r="SX160" s="93"/>
      <c r="SY160" s="93"/>
      <c r="SZ160" s="93"/>
      <c r="TA160" s="93"/>
      <c r="TB160" s="93"/>
      <c r="TC160" s="93"/>
      <c r="TD160" s="93"/>
      <c r="TE160" s="93"/>
      <c r="TF160" s="93"/>
      <c r="TG160" s="93"/>
      <c r="TH160" s="93"/>
      <c r="TI160" s="93"/>
      <c r="TJ160" s="93"/>
      <c r="TK160" s="93"/>
      <c r="TL160" s="93"/>
      <c r="TM160" s="93"/>
      <c r="TN160" s="93"/>
      <c r="TO160" s="93"/>
      <c r="TP160" s="93"/>
      <c r="TQ160" s="93"/>
      <c r="TR160" s="93"/>
      <c r="TS160" s="93"/>
      <c r="TT160" s="93"/>
      <c r="TU160" s="93"/>
      <c r="TV160" s="93"/>
      <c r="TW160" s="93"/>
      <c r="TX160" s="93"/>
      <c r="TY160" s="93"/>
      <c r="TZ160" s="93"/>
      <c r="UA160" s="93"/>
      <c r="UB160" s="93"/>
      <c r="UC160" s="93"/>
      <c r="UD160" s="93"/>
      <c r="UE160" s="93"/>
      <c r="UF160" s="93"/>
      <c r="UG160" s="93"/>
      <c r="UH160" s="93"/>
      <c r="UI160" s="93"/>
      <c r="UJ160" s="93"/>
      <c r="UK160" s="93"/>
      <c r="UL160" s="93"/>
      <c r="UM160" s="93"/>
      <c r="UN160" s="93"/>
      <c r="UO160" s="93"/>
      <c r="UP160" s="93"/>
      <c r="UQ160" s="93"/>
      <c r="UR160" s="93"/>
      <c r="US160" s="93"/>
      <c r="UT160" s="93"/>
      <c r="UU160" s="93"/>
      <c r="UV160" s="93"/>
      <c r="UW160" s="93"/>
      <c r="UX160" s="93"/>
      <c r="UY160" s="93"/>
      <c r="UZ160" s="93"/>
      <c r="VA160" s="93"/>
      <c r="VB160" s="93"/>
      <c r="VC160" s="93"/>
      <c r="VD160" s="93"/>
      <c r="VE160" s="93"/>
      <c r="VF160" s="93"/>
      <c r="VG160" s="93"/>
      <c r="VH160" s="93"/>
      <c r="VI160" s="93"/>
      <c r="VJ160" s="93"/>
      <c r="VK160" s="93"/>
      <c r="VL160" s="93"/>
      <c r="VM160" s="93"/>
      <c r="VN160" s="93"/>
      <c r="VO160" s="93"/>
      <c r="VP160" s="93"/>
      <c r="VQ160" s="93"/>
      <c r="VR160" s="93"/>
      <c r="VS160" s="93"/>
      <c r="VT160" s="93"/>
      <c r="VU160" s="93"/>
      <c r="VV160" s="93"/>
      <c r="VW160" s="93"/>
      <c r="VX160" s="93"/>
      <c r="VY160" s="93"/>
      <c r="VZ160" s="93"/>
      <c r="WA160" s="93"/>
      <c r="WB160" s="93"/>
      <c r="WC160" s="93"/>
      <c r="WD160" s="93"/>
      <c r="WE160" s="93"/>
      <c r="WF160" s="93"/>
      <c r="WG160" s="93"/>
      <c r="WH160" s="93"/>
      <c r="WI160" s="93"/>
      <c r="WJ160" s="93"/>
      <c r="WK160" s="93"/>
      <c r="WL160" s="93"/>
      <c r="WM160" s="93"/>
      <c r="WN160" s="93"/>
      <c r="WO160" s="93"/>
      <c r="WP160" s="93"/>
      <c r="WQ160" s="93"/>
      <c r="WR160" s="93"/>
      <c r="WS160" s="93"/>
      <c r="WT160" s="93"/>
      <c r="WU160" s="93"/>
      <c r="WV160" s="93"/>
      <c r="WW160" s="93"/>
      <c r="WX160" s="93"/>
      <c r="WY160" s="93"/>
      <c r="WZ160" s="93"/>
      <c r="XA160" s="93"/>
      <c r="XB160" s="93"/>
      <c r="XC160" s="93"/>
      <c r="XD160" s="93"/>
      <c r="XE160" s="93"/>
      <c r="XF160" s="93"/>
      <c r="XG160" s="93"/>
      <c r="XH160" s="93"/>
      <c r="XI160" s="93"/>
      <c r="XJ160" s="93"/>
      <c r="XK160" s="93"/>
      <c r="XL160" s="93"/>
      <c r="XM160" s="93"/>
      <c r="XN160" s="93"/>
      <c r="XO160" s="93"/>
      <c r="XP160" s="93"/>
      <c r="XQ160" s="93"/>
      <c r="XR160" s="93"/>
      <c r="XS160" s="93"/>
      <c r="XT160" s="93"/>
      <c r="XU160" s="93"/>
      <c r="XV160" s="93"/>
      <c r="XW160" s="93"/>
      <c r="XX160" s="93"/>
      <c r="XY160" s="93"/>
      <c r="XZ160" s="93"/>
      <c r="YA160" s="93"/>
      <c r="YB160" s="93"/>
      <c r="YC160" s="93"/>
      <c r="YD160" s="93"/>
      <c r="YE160" s="93"/>
      <c r="YF160" s="93"/>
      <c r="YG160" s="93"/>
      <c r="YH160" s="93"/>
      <c r="YI160" s="93"/>
      <c r="YJ160" s="93"/>
      <c r="YK160" s="93"/>
      <c r="YL160" s="93"/>
      <c r="YM160" s="93"/>
      <c r="YN160" s="93"/>
      <c r="YO160" s="93"/>
      <c r="YP160" s="93"/>
      <c r="YQ160" s="93"/>
      <c r="YR160" s="93"/>
      <c r="YS160" s="93"/>
      <c r="YT160" s="93"/>
      <c r="YU160" s="93"/>
      <c r="YV160" s="93"/>
      <c r="YW160" s="93"/>
      <c r="YX160" s="93"/>
      <c r="YY160" s="93"/>
      <c r="YZ160" s="93"/>
      <c r="ZA160" s="93"/>
      <c r="ZB160" s="93"/>
      <c r="ZC160" s="93"/>
      <c r="ZD160" s="93"/>
      <c r="ZE160" s="93"/>
      <c r="ZF160" s="93"/>
      <c r="ZG160" s="93"/>
      <c r="ZH160" s="93"/>
      <c r="ZI160" s="93"/>
      <c r="ZJ160" s="93"/>
      <c r="ZK160" s="93"/>
      <c r="ZL160" s="93"/>
      <c r="ZM160" s="93"/>
      <c r="ZN160" s="93"/>
      <c r="ZO160" s="93"/>
      <c r="ZP160" s="93"/>
      <c r="ZQ160" s="93"/>
      <c r="ZR160" s="93"/>
      <c r="ZS160" s="93"/>
      <c r="ZT160" s="93"/>
      <c r="ZU160" s="93"/>
      <c r="ZV160" s="93"/>
      <c r="ZW160" s="93"/>
      <c r="ZX160" s="93"/>
      <c r="ZY160" s="93"/>
      <c r="ZZ160" s="93"/>
    </row>
    <row r="161" spans="1:702" ht="15.95" customHeight="1" x14ac:dyDescent="0.25">
      <c r="A161" s="92"/>
      <c r="B161" s="92"/>
      <c r="C161" s="92"/>
      <c r="D161" s="92"/>
      <c r="E161" s="92"/>
      <c r="F161" s="92"/>
      <c r="G161" s="92"/>
      <c r="H161" s="92"/>
      <c r="I161" s="92"/>
      <c r="J161" s="92" t="s">
        <v>432</v>
      </c>
      <c r="K161" s="92" t="s">
        <v>433</v>
      </c>
      <c r="L161" s="93">
        <v>24000</v>
      </c>
      <c r="M161" s="93">
        <v>12000</v>
      </c>
      <c r="N161" s="93">
        <v>0</v>
      </c>
      <c r="O161" s="93">
        <v>12000</v>
      </c>
      <c r="P161" s="93">
        <v>5040</v>
      </c>
      <c r="Q161" s="93">
        <v>-6960</v>
      </c>
      <c r="R161" s="94">
        <v>0.42</v>
      </c>
      <c r="S161" s="93">
        <v>0</v>
      </c>
      <c r="T161" s="93">
        <v>0</v>
      </c>
      <c r="U161" s="94">
        <v>0</v>
      </c>
      <c r="V161" s="93">
        <v>0</v>
      </c>
      <c r="W161" s="93">
        <v>0</v>
      </c>
      <c r="X161" s="94">
        <v>0</v>
      </c>
      <c r="Y161" s="93">
        <v>0</v>
      </c>
      <c r="Z161" s="93">
        <v>0</v>
      </c>
      <c r="AA161" s="94">
        <v>0</v>
      </c>
      <c r="AB161" s="93">
        <v>0</v>
      </c>
      <c r="AC161" s="93">
        <v>0</v>
      </c>
      <c r="AD161" s="94">
        <v>0</v>
      </c>
      <c r="AE161" s="93">
        <v>0</v>
      </c>
      <c r="AF161" s="93">
        <v>0</v>
      </c>
      <c r="AG161" s="94">
        <v>0</v>
      </c>
      <c r="AH161" s="93">
        <v>0</v>
      </c>
      <c r="AI161" s="93">
        <v>0</v>
      </c>
      <c r="AJ161" s="94">
        <v>0</v>
      </c>
      <c r="AK161" s="93">
        <v>0</v>
      </c>
      <c r="AL161" s="93">
        <v>0</v>
      </c>
      <c r="AM161" s="94">
        <v>0</v>
      </c>
      <c r="AN161" s="93">
        <v>0</v>
      </c>
      <c r="AO161" s="93">
        <v>0</v>
      </c>
      <c r="AP161" s="94">
        <v>0</v>
      </c>
      <c r="AQ161" s="93">
        <v>0</v>
      </c>
      <c r="AR161" s="93">
        <v>0</v>
      </c>
      <c r="AS161" s="94">
        <v>0</v>
      </c>
      <c r="AT161" s="93">
        <v>0</v>
      </c>
      <c r="AU161" s="93">
        <v>0</v>
      </c>
      <c r="AV161" s="94">
        <v>0</v>
      </c>
      <c r="AW161" s="93">
        <v>0</v>
      </c>
      <c r="AX161" s="93">
        <v>0</v>
      </c>
      <c r="AY161" s="94">
        <v>0</v>
      </c>
      <c r="AZ161" s="93">
        <v>0</v>
      </c>
      <c r="BA161" s="93">
        <v>0</v>
      </c>
      <c r="BB161" s="94">
        <v>0</v>
      </c>
      <c r="BC161" s="93">
        <v>0</v>
      </c>
      <c r="BD161" s="93">
        <v>0</v>
      </c>
      <c r="BE161" s="94">
        <v>0</v>
      </c>
      <c r="BF161" s="93">
        <v>0</v>
      </c>
      <c r="BG161" s="93">
        <v>0</v>
      </c>
      <c r="BH161" s="94">
        <v>0</v>
      </c>
      <c r="BI161" s="93">
        <v>12000</v>
      </c>
      <c r="BJ161" s="93">
        <v>5040</v>
      </c>
      <c r="BK161" s="94">
        <v>0.42</v>
      </c>
      <c r="BL161" s="93">
        <v>0</v>
      </c>
      <c r="BM161" s="93">
        <v>0</v>
      </c>
      <c r="BN161" s="94">
        <v>0</v>
      </c>
      <c r="BO161" s="93">
        <v>0</v>
      </c>
      <c r="BP161" s="93">
        <v>0</v>
      </c>
      <c r="BQ161" s="94">
        <v>0</v>
      </c>
      <c r="BR161" s="93">
        <v>0</v>
      </c>
      <c r="BS161" s="93">
        <v>0</v>
      </c>
      <c r="BT161" s="94">
        <v>0</v>
      </c>
      <c r="BU161" s="93">
        <v>0</v>
      </c>
      <c r="BV161" s="93">
        <v>0</v>
      </c>
      <c r="BW161" s="94">
        <v>0</v>
      </c>
      <c r="BX161" s="93">
        <v>0</v>
      </c>
      <c r="BY161" s="93">
        <v>0</v>
      </c>
      <c r="BZ161" s="94">
        <v>0</v>
      </c>
      <c r="CA161" s="93">
        <v>0</v>
      </c>
      <c r="CB161" s="93">
        <v>0</v>
      </c>
      <c r="CC161" s="94">
        <v>0</v>
      </c>
      <c r="CD161" s="93">
        <v>0</v>
      </c>
      <c r="CE161" s="93">
        <v>0</v>
      </c>
      <c r="CF161" s="94">
        <v>0</v>
      </c>
      <c r="CG161" s="93">
        <v>0</v>
      </c>
      <c r="CH161" s="93">
        <v>0</v>
      </c>
      <c r="CI161" s="94">
        <v>0</v>
      </c>
      <c r="CJ161" s="93">
        <v>0</v>
      </c>
      <c r="CK161" s="93">
        <v>0</v>
      </c>
      <c r="CL161" s="94">
        <v>0</v>
      </c>
      <c r="CM161" s="93">
        <v>0</v>
      </c>
      <c r="CN161" s="93">
        <v>0</v>
      </c>
      <c r="CO161" s="94">
        <v>0</v>
      </c>
      <c r="CP161" s="93"/>
      <c r="CQ161" s="93"/>
      <c r="CR161" s="93"/>
      <c r="CS161" s="93"/>
      <c r="CT161" s="93"/>
      <c r="CU161" s="93"/>
      <c r="CV161" s="93"/>
      <c r="CW161" s="93"/>
      <c r="CX161" s="93"/>
      <c r="CY161" s="93"/>
      <c r="CZ161" s="93"/>
      <c r="DA161" s="93"/>
      <c r="DB161" s="93"/>
      <c r="DC161" s="93"/>
      <c r="DD161" s="93"/>
      <c r="DE161" s="93"/>
      <c r="DF161" s="93"/>
      <c r="DG161" s="93"/>
      <c r="DH161" s="93"/>
      <c r="DI161" s="93"/>
      <c r="DJ161" s="93"/>
      <c r="DK161" s="93"/>
      <c r="DL161" s="93"/>
      <c r="DM161" s="93"/>
      <c r="DN161" s="93"/>
      <c r="DO161" s="93"/>
      <c r="DP161" s="93"/>
      <c r="DQ161" s="93"/>
      <c r="DR161" s="93"/>
      <c r="DS161" s="93"/>
      <c r="DT161" s="93"/>
      <c r="DU161" s="93"/>
      <c r="DV161" s="93"/>
      <c r="DW161" s="93"/>
      <c r="DX161" s="93"/>
      <c r="DY161" s="93"/>
      <c r="DZ161" s="93"/>
      <c r="EA161" s="93"/>
      <c r="EB161" s="93"/>
      <c r="EC161" s="93"/>
      <c r="ED161" s="93"/>
      <c r="EE161" s="93"/>
      <c r="EF161" s="93"/>
      <c r="EG161" s="93"/>
      <c r="EH161" s="93"/>
      <c r="EI161" s="93"/>
      <c r="EJ161" s="93"/>
      <c r="EK161" s="93"/>
      <c r="EL161" s="93"/>
      <c r="EM161" s="93"/>
      <c r="EN161" s="93"/>
      <c r="EO161" s="93"/>
      <c r="EP161" s="93"/>
      <c r="EQ161" s="93"/>
      <c r="ER161" s="93"/>
      <c r="ES161" s="93"/>
      <c r="ET161" s="93"/>
      <c r="EU161" s="93"/>
      <c r="EV161" s="93"/>
      <c r="EW161" s="93"/>
      <c r="EX161" s="93"/>
      <c r="EY161" s="93"/>
      <c r="EZ161" s="93"/>
      <c r="FA161" s="93"/>
      <c r="FB161" s="93"/>
      <c r="FC161" s="93"/>
      <c r="FD161" s="93"/>
      <c r="FE161" s="93"/>
      <c r="FF161" s="93"/>
      <c r="FG161" s="93"/>
      <c r="FH161" s="93"/>
      <c r="FI161" s="93"/>
      <c r="FJ161" s="93"/>
      <c r="FK161" s="93"/>
      <c r="FL161" s="93"/>
      <c r="FM161" s="93"/>
      <c r="FN161" s="93"/>
      <c r="FO161" s="93"/>
      <c r="FP161" s="93"/>
      <c r="FQ161" s="93"/>
      <c r="FR161" s="93"/>
      <c r="FS161" s="93"/>
      <c r="FT161" s="93"/>
      <c r="FU161" s="93"/>
      <c r="FV161" s="93"/>
      <c r="FW161" s="93"/>
      <c r="FX161" s="93"/>
      <c r="FY161" s="93"/>
      <c r="FZ161" s="93"/>
      <c r="GA161" s="93"/>
      <c r="GB161" s="93"/>
      <c r="GC161" s="93"/>
      <c r="GD161" s="93"/>
      <c r="GE161" s="93"/>
      <c r="GF161" s="93"/>
      <c r="GG161" s="93"/>
      <c r="GH161" s="93"/>
      <c r="GI161" s="93"/>
      <c r="GJ161" s="93"/>
      <c r="GK161" s="93"/>
      <c r="GL161" s="93"/>
      <c r="GM161" s="93"/>
      <c r="GN161" s="93"/>
      <c r="GO161" s="93"/>
      <c r="GP161" s="93"/>
      <c r="GQ161" s="93"/>
      <c r="GR161" s="93"/>
      <c r="GS161" s="93"/>
      <c r="GT161" s="93"/>
      <c r="GU161" s="93"/>
      <c r="GV161" s="93"/>
      <c r="GW161" s="93"/>
      <c r="GX161" s="93"/>
      <c r="GY161" s="93"/>
      <c r="GZ161" s="93"/>
      <c r="HA161" s="93"/>
      <c r="HB161" s="93"/>
      <c r="HC161" s="93"/>
      <c r="HD161" s="93"/>
      <c r="HE161" s="93"/>
      <c r="HF161" s="93"/>
      <c r="HG161" s="93"/>
      <c r="HH161" s="93"/>
      <c r="HI161" s="93"/>
      <c r="HJ161" s="93"/>
      <c r="HK161" s="93"/>
      <c r="HL161" s="93"/>
      <c r="HM161" s="93"/>
      <c r="HN161" s="93"/>
      <c r="HO161" s="93"/>
      <c r="HP161" s="93"/>
      <c r="HQ161" s="93"/>
      <c r="HR161" s="93"/>
      <c r="HS161" s="93"/>
      <c r="HT161" s="93"/>
      <c r="HU161" s="93"/>
      <c r="HV161" s="93"/>
      <c r="HW161" s="93"/>
      <c r="HX161" s="93"/>
      <c r="HY161" s="93"/>
      <c r="HZ161" s="93"/>
      <c r="IA161" s="93"/>
      <c r="IB161" s="93"/>
      <c r="IC161" s="93"/>
      <c r="ID161" s="93"/>
      <c r="IE161" s="93"/>
      <c r="IF161" s="93"/>
      <c r="IG161" s="93"/>
      <c r="IH161" s="93"/>
      <c r="II161" s="93"/>
      <c r="IJ161" s="93"/>
      <c r="IK161" s="93"/>
      <c r="IL161" s="93"/>
      <c r="IM161" s="93"/>
      <c r="IN161" s="93"/>
      <c r="IO161" s="93"/>
      <c r="IP161" s="93"/>
      <c r="IQ161" s="93"/>
      <c r="IR161" s="93"/>
      <c r="IS161" s="93"/>
      <c r="IT161" s="93"/>
      <c r="IU161" s="93"/>
      <c r="IV161" s="93"/>
      <c r="IW161" s="93"/>
      <c r="IX161" s="93"/>
      <c r="IY161" s="93"/>
      <c r="IZ161" s="93"/>
      <c r="JA161" s="93"/>
      <c r="JB161" s="93"/>
      <c r="JC161" s="93"/>
      <c r="JD161" s="93"/>
      <c r="JE161" s="93"/>
      <c r="JF161" s="93"/>
      <c r="JG161" s="93"/>
      <c r="JH161" s="93"/>
      <c r="JI161" s="93"/>
      <c r="JJ161" s="93"/>
      <c r="JK161" s="93"/>
      <c r="JL161" s="93"/>
      <c r="JM161" s="93"/>
      <c r="JN161" s="93"/>
      <c r="JO161" s="93"/>
      <c r="JP161" s="93"/>
      <c r="JQ161" s="93"/>
      <c r="JR161" s="93"/>
      <c r="JS161" s="93"/>
      <c r="JT161" s="93"/>
      <c r="JU161" s="93"/>
      <c r="JV161" s="93"/>
      <c r="JW161" s="93"/>
      <c r="JX161" s="93"/>
      <c r="JY161" s="93"/>
      <c r="JZ161" s="93"/>
      <c r="KA161" s="93"/>
      <c r="KB161" s="93"/>
      <c r="KC161" s="93"/>
      <c r="KD161" s="93"/>
      <c r="KE161" s="93"/>
      <c r="KF161" s="93"/>
      <c r="KG161" s="93"/>
      <c r="KH161" s="93"/>
      <c r="KI161" s="93"/>
      <c r="KJ161" s="93"/>
      <c r="KK161" s="93"/>
      <c r="KL161" s="93"/>
      <c r="KM161" s="93"/>
      <c r="KN161" s="93"/>
      <c r="KO161" s="93"/>
      <c r="KP161" s="93"/>
      <c r="KQ161" s="93"/>
      <c r="KR161" s="93"/>
      <c r="KS161" s="93"/>
      <c r="KT161" s="93"/>
      <c r="KU161" s="93"/>
      <c r="KV161" s="93"/>
      <c r="KW161" s="93"/>
      <c r="KX161" s="93"/>
      <c r="KY161" s="93"/>
      <c r="KZ161" s="93"/>
      <c r="LA161" s="93"/>
      <c r="LB161" s="93"/>
      <c r="LC161" s="93"/>
      <c r="LD161" s="93"/>
      <c r="LE161" s="93"/>
      <c r="LF161" s="93"/>
      <c r="LG161" s="93"/>
      <c r="LH161" s="93"/>
      <c r="LI161" s="93"/>
      <c r="LJ161" s="93"/>
      <c r="LK161" s="93"/>
      <c r="LL161" s="93"/>
      <c r="LM161" s="93"/>
      <c r="LN161" s="93"/>
      <c r="LO161" s="93"/>
      <c r="LP161" s="93"/>
      <c r="LQ161" s="93"/>
      <c r="LR161" s="93"/>
      <c r="LS161" s="93"/>
      <c r="LT161" s="93"/>
      <c r="LU161" s="93"/>
      <c r="LV161" s="93"/>
      <c r="LW161" s="93"/>
      <c r="LX161" s="93"/>
      <c r="LY161" s="93"/>
      <c r="LZ161" s="93"/>
      <c r="MA161" s="93"/>
      <c r="MB161" s="93"/>
      <c r="MC161" s="93"/>
      <c r="MD161" s="93"/>
      <c r="ME161" s="93"/>
      <c r="MF161" s="93"/>
      <c r="MG161" s="93"/>
      <c r="MH161" s="93"/>
      <c r="MI161" s="93"/>
      <c r="MJ161" s="93"/>
      <c r="MK161" s="93"/>
      <c r="ML161" s="93"/>
      <c r="MM161" s="93"/>
      <c r="MN161" s="93"/>
      <c r="MO161" s="93"/>
      <c r="MP161" s="93"/>
      <c r="MQ161" s="93"/>
      <c r="MR161" s="93"/>
      <c r="MS161" s="93"/>
      <c r="MT161" s="93"/>
      <c r="MU161" s="93"/>
      <c r="MV161" s="93"/>
      <c r="MW161" s="93"/>
      <c r="MX161" s="93"/>
      <c r="MY161" s="93"/>
      <c r="MZ161" s="93"/>
      <c r="NA161" s="93"/>
      <c r="NB161" s="93"/>
      <c r="NC161" s="93"/>
      <c r="ND161" s="93"/>
      <c r="NE161" s="93"/>
      <c r="NF161" s="93"/>
      <c r="NG161" s="93"/>
      <c r="NH161" s="93"/>
      <c r="NI161" s="93"/>
      <c r="NJ161" s="93"/>
      <c r="NK161" s="93"/>
      <c r="NL161" s="93"/>
      <c r="NM161" s="93"/>
      <c r="NN161" s="93"/>
      <c r="NO161" s="93"/>
      <c r="NP161" s="93"/>
      <c r="NQ161" s="93"/>
      <c r="NR161" s="93"/>
      <c r="NS161" s="93"/>
      <c r="NT161" s="93"/>
      <c r="NU161" s="93"/>
      <c r="NV161" s="93"/>
      <c r="NW161" s="93"/>
      <c r="NX161" s="93"/>
      <c r="NY161" s="93"/>
      <c r="NZ161" s="93"/>
      <c r="OA161" s="93"/>
      <c r="OB161" s="93"/>
      <c r="OC161" s="93"/>
      <c r="OD161" s="93"/>
      <c r="OE161" s="93"/>
      <c r="OF161" s="93"/>
      <c r="OG161" s="93"/>
      <c r="OH161" s="93"/>
      <c r="OI161" s="93"/>
      <c r="OJ161" s="93"/>
      <c r="OK161" s="93"/>
      <c r="OL161" s="93"/>
      <c r="OM161" s="93"/>
      <c r="ON161" s="93"/>
      <c r="OO161" s="93"/>
      <c r="OP161" s="93"/>
      <c r="OQ161" s="93"/>
      <c r="OR161" s="93"/>
      <c r="OS161" s="93"/>
      <c r="OT161" s="93"/>
      <c r="OU161" s="93"/>
      <c r="OV161" s="93"/>
      <c r="OW161" s="93"/>
      <c r="OX161" s="93"/>
      <c r="OY161" s="93"/>
      <c r="OZ161" s="93"/>
      <c r="PA161" s="93"/>
      <c r="PB161" s="93"/>
      <c r="PC161" s="93"/>
      <c r="PD161" s="93"/>
      <c r="PE161" s="93"/>
      <c r="PF161" s="93"/>
      <c r="PG161" s="93"/>
      <c r="PH161" s="93"/>
      <c r="PI161" s="93"/>
      <c r="PJ161" s="93"/>
      <c r="PK161" s="93"/>
      <c r="PL161" s="93"/>
      <c r="PM161" s="93"/>
      <c r="PN161" s="93"/>
      <c r="PO161" s="93"/>
      <c r="PP161" s="93"/>
      <c r="PQ161" s="93"/>
      <c r="PR161" s="93"/>
      <c r="PS161" s="93"/>
      <c r="PT161" s="93"/>
      <c r="PU161" s="93"/>
      <c r="PV161" s="93"/>
      <c r="PW161" s="93"/>
      <c r="PX161" s="93"/>
      <c r="PY161" s="93"/>
      <c r="PZ161" s="93"/>
      <c r="QA161" s="93"/>
      <c r="QB161" s="93"/>
      <c r="QC161" s="93"/>
      <c r="QD161" s="93"/>
      <c r="QE161" s="93"/>
      <c r="QF161" s="93"/>
      <c r="QG161" s="93"/>
      <c r="QH161" s="93"/>
      <c r="QI161" s="93"/>
      <c r="QJ161" s="93"/>
      <c r="QK161" s="93"/>
      <c r="QL161" s="93"/>
      <c r="QM161" s="93"/>
      <c r="QN161" s="93"/>
      <c r="QO161" s="93"/>
      <c r="QP161" s="93"/>
      <c r="QQ161" s="93"/>
      <c r="QR161" s="93"/>
      <c r="QS161" s="93"/>
      <c r="QT161" s="93"/>
      <c r="QU161" s="93"/>
      <c r="QV161" s="93"/>
      <c r="QW161" s="93"/>
      <c r="QX161" s="93"/>
      <c r="QY161" s="93"/>
      <c r="QZ161" s="93"/>
      <c r="RA161" s="93"/>
      <c r="RB161" s="93"/>
      <c r="RC161" s="93"/>
      <c r="RD161" s="93"/>
      <c r="RE161" s="93"/>
      <c r="RF161" s="93"/>
      <c r="RG161" s="93"/>
      <c r="RH161" s="93"/>
      <c r="RI161" s="93"/>
      <c r="RJ161" s="93"/>
      <c r="RK161" s="93"/>
      <c r="RL161" s="93"/>
      <c r="RM161" s="93"/>
      <c r="RN161" s="93"/>
      <c r="RO161" s="93"/>
      <c r="RP161" s="93"/>
      <c r="RQ161" s="93"/>
      <c r="RR161" s="93"/>
      <c r="RS161" s="93"/>
      <c r="RT161" s="93"/>
      <c r="RU161" s="93"/>
      <c r="RV161" s="93"/>
      <c r="RW161" s="93"/>
      <c r="RX161" s="93"/>
      <c r="RY161" s="93"/>
      <c r="RZ161" s="93"/>
      <c r="SA161" s="93"/>
      <c r="SB161" s="93"/>
      <c r="SC161" s="93"/>
      <c r="SD161" s="93"/>
      <c r="SE161" s="93"/>
      <c r="SF161" s="93"/>
      <c r="SG161" s="93"/>
      <c r="SH161" s="93"/>
      <c r="SI161" s="93"/>
      <c r="SJ161" s="93"/>
      <c r="SK161" s="93"/>
      <c r="SL161" s="93"/>
      <c r="SM161" s="93"/>
      <c r="SN161" s="93"/>
      <c r="SO161" s="93"/>
      <c r="SP161" s="93"/>
      <c r="SQ161" s="93"/>
      <c r="SR161" s="93"/>
      <c r="SS161" s="93"/>
      <c r="ST161" s="93"/>
      <c r="SU161" s="93"/>
      <c r="SV161" s="93"/>
      <c r="SW161" s="93"/>
      <c r="SX161" s="93"/>
      <c r="SY161" s="93"/>
      <c r="SZ161" s="93"/>
      <c r="TA161" s="93"/>
      <c r="TB161" s="93"/>
      <c r="TC161" s="93"/>
      <c r="TD161" s="93"/>
      <c r="TE161" s="93"/>
      <c r="TF161" s="93"/>
      <c r="TG161" s="93"/>
      <c r="TH161" s="93"/>
      <c r="TI161" s="93"/>
      <c r="TJ161" s="93"/>
      <c r="TK161" s="93"/>
      <c r="TL161" s="93"/>
      <c r="TM161" s="93"/>
      <c r="TN161" s="93"/>
      <c r="TO161" s="93"/>
      <c r="TP161" s="93"/>
      <c r="TQ161" s="93"/>
      <c r="TR161" s="93"/>
      <c r="TS161" s="93"/>
      <c r="TT161" s="93"/>
      <c r="TU161" s="93"/>
      <c r="TV161" s="93"/>
      <c r="TW161" s="93"/>
      <c r="TX161" s="93"/>
      <c r="TY161" s="93"/>
      <c r="TZ161" s="93"/>
      <c r="UA161" s="93"/>
      <c r="UB161" s="93"/>
      <c r="UC161" s="93"/>
      <c r="UD161" s="93"/>
      <c r="UE161" s="93"/>
      <c r="UF161" s="93"/>
      <c r="UG161" s="93"/>
      <c r="UH161" s="93"/>
      <c r="UI161" s="93"/>
      <c r="UJ161" s="93"/>
      <c r="UK161" s="93"/>
      <c r="UL161" s="93"/>
      <c r="UM161" s="93"/>
      <c r="UN161" s="93"/>
      <c r="UO161" s="93"/>
      <c r="UP161" s="93"/>
      <c r="UQ161" s="93"/>
      <c r="UR161" s="93"/>
      <c r="US161" s="93"/>
      <c r="UT161" s="93"/>
      <c r="UU161" s="93"/>
      <c r="UV161" s="93"/>
      <c r="UW161" s="93"/>
      <c r="UX161" s="93"/>
      <c r="UY161" s="93"/>
      <c r="UZ161" s="93"/>
      <c r="VA161" s="93"/>
      <c r="VB161" s="93"/>
      <c r="VC161" s="93"/>
      <c r="VD161" s="93"/>
      <c r="VE161" s="93"/>
      <c r="VF161" s="93"/>
      <c r="VG161" s="93"/>
      <c r="VH161" s="93"/>
      <c r="VI161" s="93"/>
      <c r="VJ161" s="93"/>
      <c r="VK161" s="93"/>
      <c r="VL161" s="93"/>
      <c r="VM161" s="93"/>
      <c r="VN161" s="93"/>
      <c r="VO161" s="93"/>
      <c r="VP161" s="93"/>
      <c r="VQ161" s="93"/>
      <c r="VR161" s="93"/>
      <c r="VS161" s="93"/>
      <c r="VT161" s="93"/>
      <c r="VU161" s="93"/>
      <c r="VV161" s="93"/>
      <c r="VW161" s="93"/>
      <c r="VX161" s="93"/>
      <c r="VY161" s="93"/>
      <c r="VZ161" s="93"/>
      <c r="WA161" s="93"/>
      <c r="WB161" s="93"/>
      <c r="WC161" s="93"/>
      <c r="WD161" s="93"/>
      <c r="WE161" s="93"/>
      <c r="WF161" s="93"/>
      <c r="WG161" s="93"/>
      <c r="WH161" s="93"/>
      <c r="WI161" s="93"/>
      <c r="WJ161" s="93"/>
      <c r="WK161" s="93"/>
      <c r="WL161" s="93"/>
      <c r="WM161" s="93"/>
      <c r="WN161" s="93"/>
      <c r="WO161" s="93"/>
      <c r="WP161" s="93"/>
      <c r="WQ161" s="93"/>
      <c r="WR161" s="93"/>
      <c r="WS161" s="93"/>
      <c r="WT161" s="93"/>
      <c r="WU161" s="93"/>
      <c r="WV161" s="93"/>
      <c r="WW161" s="93"/>
      <c r="WX161" s="93"/>
      <c r="WY161" s="93"/>
      <c r="WZ161" s="93"/>
      <c r="XA161" s="93"/>
      <c r="XB161" s="93"/>
      <c r="XC161" s="93"/>
      <c r="XD161" s="93"/>
      <c r="XE161" s="93"/>
      <c r="XF161" s="93"/>
      <c r="XG161" s="93"/>
      <c r="XH161" s="93"/>
      <c r="XI161" s="93"/>
      <c r="XJ161" s="93"/>
      <c r="XK161" s="93"/>
      <c r="XL161" s="93"/>
      <c r="XM161" s="93"/>
      <c r="XN161" s="93"/>
      <c r="XO161" s="93"/>
      <c r="XP161" s="93"/>
      <c r="XQ161" s="93"/>
      <c r="XR161" s="93"/>
      <c r="XS161" s="93"/>
      <c r="XT161" s="93"/>
      <c r="XU161" s="93"/>
      <c r="XV161" s="93"/>
      <c r="XW161" s="93"/>
      <c r="XX161" s="93"/>
      <c r="XY161" s="93"/>
      <c r="XZ161" s="93"/>
      <c r="YA161" s="93"/>
      <c r="YB161" s="93"/>
      <c r="YC161" s="93"/>
      <c r="YD161" s="93"/>
      <c r="YE161" s="93"/>
      <c r="YF161" s="93"/>
      <c r="YG161" s="93"/>
      <c r="YH161" s="93"/>
      <c r="YI161" s="93"/>
      <c r="YJ161" s="93"/>
      <c r="YK161" s="93"/>
      <c r="YL161" s="93"/>
      <c r="YM161" s="93"/>
      <c r="YN161" s="93"/>
      <c r="YO161" s="93"/>
      <c r="YP161" s="93"/>
      <c r="YQ161" s="93"/>
      <c r="YR161" s="93"/>
      <c r="YS161" s="93"/>
      <c r="YT161" s="93"/>
      <c r="YU161" s="93"/>
      <c r="YV161" s="93"/>
      <c r="YW161" s="93"/>
      <c r="YX161" s="93"/>
      <c r="YY161" s="93"/>
      <c r="YZ161" s="93"/>
      <c r="ZA161" s="93"/>
      <c r="ZB161" s="93"/>
      <c r="ZC161" s="93"/>
      <c r="ZD161" s="93"/>
      <c r="ZE161" s="93"/>
      <c r="ZF161" s="93"/>
      <c r="ZG161" s="93"/>
      <c r="ZH161" s="93"/>
      <c r="ZI161" s="93"/>
      <c r="ZJ161" s="93"/>
      <c r="ZK161" s="93"/>
      <c r="ZL161" s="93"/>
      <c r="ZM161" s="93"/>
      <c r="ZN161" s="93"/>
      <c r="ZO161" s="93"/>
      <c r="ZP161" s="93"/>
      <c r="ZQ161" s="93"/>
      <c r="ZR161" s="93"/>
      <c r="ZS161" s="93"/>
      <c r="ZT161" s="93"/>
      <c r="ZU161" s="93"/>
      <c r="ZV161" s="93"/>
      <c r="ZW161" s="93"/>
      <c r="ZX161" s="93"/>
      <c r="ZY161" s="93"/>
      <c r="ZZ161" s="93"/>
    </row>
    <row r="162" spans="1:702" ht="15.95" customHeight="1" x14ac:dyDescent="0.25">
      <c r="A162" s="92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3"/>
      <c r="M162" s="93"/>
      <c r="N162" s="93"/>
      <c r="O162" s="93"/>
      <c r="P162" s="93"/>
      <c r="Q162" s="93"/>
      <c r="R162" s="94"/>
      <c r="S162" s="93"/>
      <c r="T162" s="93"/>
      <c r="V162" s="93"/>
      <c r="W162" s="93"/>
      <c r="Y162" s="93"/>
      <c r="Z162" s="93"/>
      <c r="AB162" s="93"/>
      <c r="AC162" s="93"/>
      <c r="AE162" s="93"/>
      <c r="AF162" s="93"/>
      <c r="AH162" s="93"/>
      <c r="AI162" s="93"/>
      <c r="AK162" s="93"/>
      <c r="AL162" s="93"/>
      <c r="AN162" s="93"/>
      <c r="AO162" s="93"/>
      <c r="AQ162" s="93"/>
      <c r="AR162" s="93"/>
      <c r="AT162" s="93"/>
      <c r="AU162" s="93"/>
      <c r="AW162" s="93"/>
      <c r="AX162" s="93"/>
      <c r="AZ162" s="93"/>
      <c r="BA162" s="93"/>
      <c r="BC162" s="93"/>
      <c r="BD162" s="93"/>
      <c r="BF162" s="93"/>
      <c r="BG162" s="93"/>
      <c r="BI162" s="93"/>
      <c r="BJ162" s="93"/>
      <c r="BL162" s="93"/>
      <c r="BM162" s="93"/>
      <c r="BO162" s="93"/>
      <c r="BP162" s="93"/>
      <c r="BR162" s="93"/>
      <c r="BS162" s="93"/>
      <c r="BU162" s="93"/>
      <c r="BV162" s="93"/>
      <c r="BX162" s="93"/>
      <c r="BY162" s="93"/>
      <c r="CA162" s="93"/>
      <c r="CB162" s="93"/>
      <c r="CD162" s="93"/>
      <c r="CE162" s="93"/>
      <c r="CG162" s="93"/>
      <c r="CH162" s="93"/>
      <c r="CJ162" s="93"/>
      <c r="CK162" s="93"/>
      <c r="CM162" s="93"/>
      <c r="CN162" s="93"/>
      <c r="CP162" s="93"/>
      <c r="CQ162" s="93"/>
      <c r="CR162" s="93"/>
      <c r="CS162" s="93"/>
      <c r="CT162" s="93"/>
      <c r="CU162" s="93"/>
      <c r="CV162" s="93"/>
      <c r="CW162" s="93"/>
      <c r="CX162" s="93"/>
      <c r="CY162" s="93"/>
      <c r="CZ162" s="93"/>
      <c r="DA162" s="93"/>
      <c r="DB162" s="93"/>
      <c r="DC162" s="93"/>
      <c r="DD162" s="93"/>
      <c r="DE162" s="93"/>
      <c r="DF162" s="93"/>
      <c r="DG162" s="93"/>
      <c r="DH162" s="93"/>
      <c r="DI162" s="93"/>
      <c r="DJ162" s="93"/>
      <c r="DK162" s="93"/>
      <c r="DL162" s="93"/>
      <c r="DM162" s="93"/>
      <c r="DN162" s="93"/>
      <c r="DO162" s="93"/>
      <c r="DP162" s="93"/>
      <c r="DQ162" s="93"/>
      <c r="DR162" s="93"/>
      <c r="DS162" s="93"/>
      <c r="DT162" s="93"/>
      <c r="DU162" s="93"/>
      <c r="DV162" s="93"/>
      <c r="DW162" s="93"/>
      <c r="DX162" s="93"/>
      <c r="DY162" s="93"/>
      <c r="DZ162" s="93"/>
      <c r="EA162" s="93"/>
      <c r="EB162" s="93"/>
      <c r="EC162" s="93"/>
      <c r="ED162" s="93"/>
      <c r="EE162" s="93"/>
      <c r="EF162" s="93"/>
      <c r="EG162" s="93"/>
      <c r="EH162" s="93"/>
      <c r="EI162" s="93"/>
      <c r="EJ162" s="93"/>
      <c r="EK162" s="93"/>
      <c r="EL162" s="93"/>
      <c r="EM162" s="93"/>
      <c r="EN162" s="93"/>
      <c r="EO162" s="93"/>
      <c r="EP162" s="93"/>
      <c r="EQ162" s="93"/>
      <c r="ER162" s="93"/>
      <c r="ES162" s="93"/>
      <c r="ET162" s="93"/>
      <c r="EU162" s="93"/>
      <c r="EV162" s="93"/>
      <c r="EW162" s="93"/>
      <c r="EX162" s="93"/>
      <c r="EY162" s="93"/>
      <c r="EZ162" s="93"/>
      <c r="FA162" s="93"/>
      <c r="FB162" s="93"/>
      <c r="FC162" s="93"/>
      <c r="FD162" s="93"/>
      <c r="FE162" s="93"/>
      <c r="FF162" s="93"/>
      <c r="FG162" s="93"/>
      <c r="FH162" s="93"/>
      <c r="FI162" s="93"/>
      <c r="FJ162" s="93"/>
      <c r="FK162" s="93"/>
      <c r="FL162" s="93"/>
      <c r="FM162" s="93"/>
      <c r="FN162" s="93"/>
      <c r="FO162" s="93"/>
      <c r="FP162" s="93"/>
      <c r="FQ162" s="93"/>
      <c r="FR162" s="93"/>
      <c r="FS162" s="93"/>
      <c r="FT162" s="93"/>
      <c r="FU162" s="93"/>
      <c r="FV162" s="93"/>
      <c r="FW162" s="93"/>
      <c r="FX162" s="93"/>
      <c r="FY162" s="93"/>
      <c r="FZ162" s="93"/>
      <c r="GA162" s="93"/>
      <c r="GB162" s="93"/>
      <c r="GC162" s="93"/>
      <c r="GD162" s="93"/>
      <c r="GE162" s="93"/>
      <c r="GF162" s="93"/>
      <c r="GG162" s="93"/>
      <c r="GH162" s="93"/>
      <c r="GI162" s="93"/>
      <c r="GJ162" s="93"/>
      <c r="GK162" s="93"/>
      <c r="GL162" s="93"/>
      <c r="GM162" s="93"/>
      <c r="GN162" s="93"/>
      <c r="GO162" s="93"/>
      <c r="GP162" s="93"/>
      <c r="GQ162" s="93"/>
      <c r="GR162" s="93"/>
      <c r="GS162" s="93"/>
      <c r="GT162" s="93"/>
      <c r="GU162" s="93"/>
      <c r="GV162" s="93"/>
      <c r="GW162" s="93"/>
      <c r="GX162" s="93"/>
      <c r="GY162" s="93"/>
      <c r="GZ162" s="93"/>
      <c r="HA162" s="93"/>
      <c r="HB162" s="93"/>
      <c r="HC162" s="93"/>
      <c r="HD162" s="93"/>
      <c r="HE162" s="93"/>
      <c r="HF162" s="93"/>
      <c r="HG162" s="93"/>
      <c r="HH162" s="93"/>
      <c r="HI162" s="93"/>
      <c r="HJ162" s="93"/>
      <c r="HK162" s="93"/>
      <c r="HL162" s="93"/>
      <c r="HM162" s="93"/>
      <c r="HN162" s="93"/>
      <c r="HO162" s="93"/>
      <c r="HP162" s="93"/>
      <c r="HQ162" s="93"/>
      <c r="HR162" s="93"/>
      <c r="HS162" s="93"/>
      <c r="HT162" s="93"/>
      <c r="HU162" s="93"/>
      <c r="HV162" s="93"/>
      <c r="HW162" s="93"/>
      <c r="HX162" s="93"/>
      <c r="HY162" s="93"/>
      <c r="HZ162" s="93"/>
      <c r="IA162" s="93"/>
      <c r="IB162" s="93"/>
      <c r="IC162" s="93"/>
      <c r="ID162" s="93"/>
      <c r="IE162" s="93"/>
      <c r="IF162" s="93"/>
      <c r="IG162" s="93"/>
      <c r="IH162" s="93"/>
      <c r="II162" s="93"/>
      <c r="IJ162" s="93"/>
      <c r="IK162" s="93"/>
      <c r="IL162" s="93"/>
      <c r="IM162" s="93"/>
      <c r="IN162" s="93"/>
      <c r="IO162" s="93"/>
      <c r="IP162" s="93"/>
      <c r="IQ162" s="93"/>
      <c r="IR162" s="93"/>
      <c r="IS162" s="93"/>
      <c r="IT162" s="93"/>
      <c r="IU162" s="93"/>
      <c r="IV162" s="93"/>
      <c r="IW162" s="93"/>
      <c r="IX162" s="93"/>
      <c r="IY162" s="93"/>
      <c r="IZ162" s="93"/>
      <c r="JA162" s="93"/>
      <c r="JB162" s="93"/>
      <c r="JC162" s="93"/>
      <c r="JD162" s="93"/>
      <c r="JE162" s="93"/>
      <c r="JF162" s="93"/>
      <c r="JG162" s="93"/>
      <c r="JH162" s="93"/>
      <c r="JI162" s="93"/>
      <c r="JJ162" s="93"/>
      <c r="JK162" s="93"/>
      <c r="JL162" s="93"/>
      <c r="JM162" s="93"/>
      <c r="JN162" s="93"/>
      <c r="JO162" s="93"/>
      <c r="JP162" s="93"/>
      <c r="JQ162" s="93"/>
      <c r="JR162" s="93"/>
      <c r="JS162" s="93"/>
      <c r="JT162" s="93"/>
      <c r="JU162" s="93"/>
      <c r="JV162" s="93"/>
      <c r="JW162" s="93"/>
      <c r="JX162" s="93"/>
      <c r="JY162" s="93"/>
      <c r="JZ162" s="93"/>
      <c r="KA162" s="93"/>
      <c r="KB162" s="93"/>
      <c r="KC162" s="93"/>
      <c r="KD162" s="93"/>
      <c r="KE162" s="93"/>
      <c r="KF162" s="93"/>
      <c r="KG162" s="93"/>
      <c r="KH162" s="93"/>
      <c r="KI162" s="93"/>
      <c r="KJ162" s="93"/>
      <c r="KK162" s="93"/>
      <c r="KL162" s="93"/>
      <c r="KM162" s="93"/>
      <c r="KN162" s="93"/>
      <c r="KO162" s="93"/>
      <c r="KP162" s="93"/>
      <c r="KQ162" s="93"/>
      <c r="KR162" s="93"/>
      <c r="KS162" s="93"/>
      <c r="KT162" s="93"/>
      <c r="KU162" s="93"/>
      <c r="KV162" s="93"/>
      <c r="KW162" s="93"/>
      <c r="KX162" s="93"/>
      <c r="KY162" s="93"/>
      <c r="KZ162" s="93"/>
      <c r="LA162" s="93"/>
      <c r="LB162" s="93"/>
      <c r="LC162" s="93"/>
      <c r="LD162" s="93"/>
      <c r="LE162" s="93"/>
      <c r="LF162" s="93"/>
      <c r="LG162" s="93"/>
      <c r="LH162" s="93"/>
      <c r="LI162" s="93"/>
      <c r="LJ162" s="93"/>
      <c r="LK162" s="93"/>
      <c r="LL162" s="93"/>
      <c r="LM162" s="93"/>
      <c r="LN162" s="93"/>
      <c r="LO162" s="93"/>
      <c r="LP162" s="93"/>
      <c r="LQ162" s="93"/>
      <c r="LR162" s="93"/>
      <c r="LS162" s="93"/>
      <c r="LT162" s="93"/>
      <c r="LU162" s="93"/>
      <c r="LV162" s="93"/>
      <c r="LW162" s="93"/>
      <c r="LX162" s="93"/>
      <c r="LY162" s="93"/>
      <c r="LZ162" s="93"/>
      <c r="MA162" s="93"/>
      <c r="MB162" s="93"/>
      <c r="MC162" s="93"/>
      <c r="MD162" s="93"/>
      <c r="ME162" s="93"/>
      <c r="MF162" s="93"/>
      <c r="MG162" s="93"/>
      <c r="MH162" s="93"/>
      <c r="MI162" s="93"/>
      <c r="MJ162" s="93"/>
      <c r="MK162" s="93"/>
      <c r="ML162" s="93"/>
      <c r="MM162" s="93"/>
      <c r="MN162" s="93"/>
      <c r="MO162" s="93"/>
      <c r="MP162" s="93"/>
      <c r="MQ162" s="93"/>
      <c r="MR162" s="93"/>
      <c r="MS162" s="93"/>
      <c r="MT162" s="93"/>
      <c r="MU162" s="93"/>
      <c r="MV162" s="93"/>
      <c r="MW162" s="93"/>
      <c r="MX162" s="93"/>
      <c r="MY162" s="93"/>
      <c r="MZ162" s="93"/>
      <c r="NA162" s="93"/>
      <c r="NB162" s="93"/>
      <c r="NC162" s="93"/>
      <c r="ND162" s="93"/>
      <c r="NE162" s="93"/>
      <c r="NF162" s="93"/>
      <c r="NG162" s="93"/>
      <c r="NH162" s="93"/>
      <c r="NI162" s="93"/>
      <c r="NJ162" s="93"/>
      <c r="NK162" s="93"/>
      <c r="NL162" s="93"/>
      <c r="NM162" s="93"/>
      <c r="NN162" s="93"/>
      <c r="NO162" s="93"/>
      <c r="NP162" s="93"/>
      <c r="NQ162" s="93"/>
      <c r="NR162" s="93"/>
      <c r="NS162" s="93"/>
      <c r="NT162" s="93"/>
      <c r="NU162" s="93"/>
      <c r="NV162" s="93"/>
      <c r="NW162" s="93"/>
      <c r="NX162" s="93"/>
      <c r="NY162" s="93"/>
      <c r="NZ162" s="93"/>
      <c r="OA162" s="93"/>
      <c r="OB162" s="93"/>
      <c r="OC162" s="93"/>
      <c r="OD162" s="93"/>
      <c r="OE162" s="93"/>
      <c r="OF162" s="93"/>
      <c r="OG162" s="93"/>
      <c r="OH162" s="93"/>
      <c r="OI162" s="93"/>
      <c r="OJ162" s="93"/>
      <c r="OK162" s="93"/>
      <c r="OL162" s="93"/>
      <c r="OM162" s="93"/>
      <c r="ON162" s="93"/>
      <c r="OO162" s="93"/>
      <c r="OP162" s="93"/>
      <c r="OQ162" s="93"/>
      <c r="OR162" s="93"/>
      <c r="OS162" s="93"/>
      <c r="OT162" s="93"/>
      <c r="OU162" s="93"/>
      <c r="OV162" s="93"/>
      <c r="OW162" s="93"/>
      <c r="OX162" s="93"/>
      <c r="OY162" s="93"/>
      <c r="OZ162" s="93"/>
      <c r="PA162" s="93"/>
      <c r="PB162" s="93"/>
      <c r="PC162" s="93"/>
      <c r="PD162" s="93"/>
      <c r="PE162" s="93"/>
      <c r="PF162" s="93"/>
      <c r="PG162" s="93"/>
      <c r="PH162" s="93"/>
      <c r="PI162" s="93"/>
      <c r="PJ162" s="93"/>
      <c r="PK162" s="93"/>
      <c r="PL162" s="93"/>
      <c r="PM162" s="93"/>
      <c r="PN162" s="93"/>
      <c r="PO162" s="93"/>
      <c r="PP162" s="93"/>
      <c r="PQ162" s="93"/>
      <c r="PR162" s="93"/>
      <c r="PS162" s="93"/>
      <c r="PT162" s="93"/>
      <c r="PU162" s="93"/>
      <c r="PV162" s="93"/>
      <c r="PW162" s="93"/>
      <c r="PX162" s="93"/>
      <c r="PY162" s="93"/>
      <c r="PZ162" s="93"/>
      <c r="QA162" s="93"/>
      <c r="QB162" s="93"/>
      <c r="QC162" s="93"/>
      <c r="QD162" s="93"/>
      <c r="QE162" s="93"/>
      <c r="QF162" s="93"/>
      <c r="QG162" s="93"/>
      <c r="QH162" s="93"/>
      <c r="QI162" s="93"/>
      <c r="QJ162" s="93"/>
      <c r="QK162" s="93"/>
      <c r="QL162" s="93"/>
      <c r="QM162" s="93"/>
      <c r="QN162" s="93"/>
      <c r="QO162" s="93"/>
      <c r="QP162" s="93"/>
      <c r="QQ162" s="93"/>
      <c r="QR162" s="93"/>
      <c r="QS162" s="93"/>
      <c r="QT162" s="93"/>
      <c r="QU162" s="93"/>
      <c r="QV162" s="93"/>
      <c r="QW162" s="93"/>
      <c r="QX162" s="93"/>
      <c r="QY162" s="93"/>
      <c r="QZ162" s="93"/>
      <c r="RA162" s="93"/>
      <c r="RB162" s="93"/>
      <c r="RC162" s="93"/>
      <c r="RD162" s="93"/>
      <c r="RE162" s="93"/>
      <c r="RF162" s="93"/>
      <c r="RG162" s="93"/>
      <c r="RH162" s="93"/>
      <c r="RI162" s="93"/>
      <c r="RJ162" s="93"/>
      <c r="RK162" s="93"/>
      <c r="RL162" s="93"/>
      <c r="RM162" s="93"/>
      <c r="RN162" s="93"/>
      <c r="RO162" s="93"/>
      <c r="RP162" s="93"/>
      <c r="RQ162" s="93"/>
      <c r="RR162" s="93"/>
      <c r="RS162" s="93"/>
      <c r="RT162" s="93"/>
      <c r="RU162" s="93"/>
      <c r="RV162" s="93"/>
      <c r="RW162" s="93"/>
      <c r="RX162" s="93"/>
      <c r="RY162" s="93"/>
      <c r="RZ162" s="93"/>
      <c r="SA162" s="93"/>
      <c r="SB162" s="93"/>
      <c r="SC162" s="93"/>
      <c r="SD162" s="93"/>
      <c r="SE162" s="93"/>
      <c r="SF162" s="93"/>
      <c r="SG162" s="93"/>
      <c r="SH162" s="93"/>
      <c r="SI162" s="93"/>
      <c r="SJ162" s="93"/>
      <c r="SK162" s="93"/>
      <c r="SL162" s="93"/>
      <c r="SM162" s="93"/>
      <c r="SN162" s="93"/>
      <c r="SO162" s="93"/>
      <c r="SP162" s="93"/>
      <c r="SQ162" s="93"/>
      <c r="SR162" s="93"/>
      <c r="SS162" s="93"/>
      <c r="ST162" s="93"/>
      <c r="SU162" s="93"/>
      <c r="SV162" s="93"/>
      <c r="SW162" s="93"/>
      <c r="SX162" s="93"/>
      <c r="SY162" s="93"/>
      <c r="SZ162" s="93"/>
      <c r="TA162" s="93"/>
      <c r="TB162" s="93"/>
      <c r="TC162" s="93"/>
      <c r="TD162" s="93"/>
      <c r="TE162" s="93"/>
      <c r="TF162" s="93"/>
      <c r="TG162" s="93"/>
      <c r="TH162" s="93"/>
      <c r="TI162" s="93"/>
      <c r="TJ162" s="93"/>
      <c r="TK162" s="93"/>
      <c r="TL162" s="93"/>
      <c r="TM162" s="93"/>
      <c r="TN162" s="93"/>
      <c r="TO162" s="93"/>
      <c r="TP162" s="93"/>
      <c r="TQ162" s="93"/>
      <c r="TR162" s="93"/>
      <c r="TS162" s="93"/>
      <c r="TT162" s="93"/>
      <c r="TU162" s="93"/>
      <c r="TV162" s="93"/>
      <c r="TW162" s="93"/>
      <c r="TX162" s="93"/>
      <c r="TY162" s="93"/>
      <c r="TZ162" s="93"/>
      <c r="UA162" s="93"/>
      <c r="UB162" s="93"/>
      <c r="UC162" s="93"/>
      <c r="UD162" s="93"/>
      <c r="UE162" s="93"/>
      <c r="UF162" s="93"/>
      <c r="UG162" s="93"/>
      <c r="UH162" s="93"/>
      <c r="UI162" s="93"/>
      <c r="UJ162" s="93"/>
      <c r="UK162" s="93"/>
      <c r="UL162" s="93"/>
      <c r="UM162" s="93"/>
      <c r="UN162" s="93"/>
      <c r="UO162" s="93"/>
      <c r="UP162" s="93"/>
      <c r="UQ162" s="93"/>
      <c r="UR162" s="93"/>
      <c r="US162" s="93"/>
      <c r="UT162" s="93"/>
      <c r="UU162" s="93"/>
      <c r="UV162" s="93"/>
      <c r="UW162" s="93"/>
      <c r="UX162" s="93"/>
      <c r="UY162" s="93"/>
      <c r="UZ162" s="93"/>
      <c r="VA162" s="93"/>
      <c r="VB162" s="93"/>
      <c r="VC162" s="93"/>
      <c r="VD162" s="93"/>
      <c r="VE162" s="93"/>
      <c r="VF162" s="93"/>
      <c r="VG162" s="93"/>
      <c r="VH162" s="93"/>
      <c r="VI162" s="93"/>
      <c r="VJ162" s="93"/>
      <c r="VK162" s="93"/>
      <c r="VL162" s="93"/>
      <c r="VM162" s="93"/>
      <c r="VN162" s="93"/>
      <c r="VO162" s="93"/>
      <c r="VP162" s="93"/>
      <c r="VQ162" s="93"/>
      <c r="VR162" s="93"/>
      <c r="VS162" s="93"/>
      <c r="VT162" s="93"/>
      <c r="VU162" s="93"/>
      <c r="VV162" s="93"/>
      <c r="VW162" s="93"/>
      <c r="VX162" s="93"/>
      <c r="VY162" s="93"/>
      <c r="VZ162" s="93"/>
      <c r="WA162" s="93"/>
      <c r="WB162" s="93"/>
      <c r="WC162" s="93"/>
      <c r="WD162" s="93"/>
      <c r="WE162" s="93"/>
      <c r="WF162" s="93"/>
      <c r="WG162" s="93"/>
      <c r="WH162" s="93"/>
      <c r="WI162" s="93"/>
      <c r="WJ162" s="93"/>
      <c r="WK162" s="93"/>
      <c r="WL162" s="93"/>
      <c r="WM162" s="93"/>
      <c r="WN162" s="93"/>
      <c r="WO162" s="93"/>
      <c r="WP162" s="93"/>
      <c r="WQ162" s="93"/>
      <c r="WR162" s="93"/>
      <c r="WS162" s="93"/>
      <c r="WT162" s="93"/>
      <c r="WU162" s="93"/>
      <c r="WV162" s="93"/>
      <c r="WW162" s="93"/>
      <c r="WX162" s="93"/>
      <c r="WY162" s="93"/>
      <c r="WZ162" s="93"/>
      <c r="XA162" s="93"/>
      <c r="XB162" s="93"/>
      <c r="XC162" s="93"/>
      <c r="XD162" s="93"/>
      <c r="XE162" s="93"/>
      <c r="XF162" s="93"/>
      <c r="XG162" s="93"/>
      <c r="XH162" s="93"/>
      <c r="XI162" s="93"/>
      <c r="XJ162" s="93"/>
      <c r="XK162" s="93"/>
      <c r="XL162" s="93"/>
      <c r="XM162" s="93"/>
      <c r="XN162" s="93"/>
      <c r="XO162" s="93"/>
      <c r="XP162" s="93"/>
      <c r="XQ162" s="93"/>
      <c r="XR162" s="93"/>
      <c r="XS162" s="93"/>
      <c r="XT162" s="93"/>
      <c r="XU162" s="93"/>
      <c r="XV162" s="93"/>
      <c r="XW162" s="93"/>
      <c r="XX162" s="93"/>
      <c r="XY162" s="93"/>
      <c r="XZ162" s="93"/>
      <c r="YA162" s="93"/>
      <c r="YB162" s="93"/>
      <c r="YC162" s="93"/>
      <c r="YD162" s="93"/>
      <c r="YE162" s="93"/>
      <c r="YF162" s="93"/>
      <c r="YG162" s="93"/>
      <c r="YH162" s="93"/>
      <c r="YI162" s="93"/>
      <c r="YJ162" s="93"/>
      <c r="YK162" s="93"/>
      <c r="YL162" s="93"/>
      <c r="YM162" s="93"/>
      <c r="YN162" s="93"/>
      <c r="YO162" s="93"/>
      <c r="YP162" s="93"/>
      <c r="YQ162" s="93"/>
      <c r="YR162" s="93"/>
      <c r="YS162" s="93"/>
      <c r="YT162" s="93"/>
      <c r="YU162" s="93"/>
      <c r="YV162" s="93"/>
      <c r="YW162" s="93"/>
      <c r="YX162" s="93"/>
      <c r="YY162" s="93"/>
      <c r="YZ162" s="93"/>
      <c r="ZA162" s="93"/>
      <c r="ZB162" s="93"/>
      <c r="ZC162" s="93"/>
      <c r="ZD162" s="93"/>
      <c r="ZE162" s="93"/>
      <c r="ZF162" s="93"/>
      <c r="ZG162" s="93"/>
      <c r="ZH162" s="93"/>
      <c r="ZI162" s="93"/>
      <c r="ZJ162" s="93"/>
      <c r="ZK162" s="93"/>
      <c r="ZL162" s="93"/>
      <c r="ZM162" s="93"/>
      <c r="ZN162" s="93"/>
      <c r="ZO162" s="93"/>
      <c r="ZP162" s="93"/>
      <c r="ZQ162" s="93"/>
      <c r="ZR162" s="93"/>
      <c r="ZS162" s="93"/>
      <c r="ZT162" s="93"/>
      <c r="ZU162" s="93"/>
      <c r="ZV162" s="93"/>
      <c r="ZW162" s="93"/>
      <c r="ZX162" s="93"/>
      <c r="ZY162" s="93"/>
      <c r="ZZ162" s="93"/>
    </row>
    <row r="163" spans="1:702" ht="20.100000000000001" customHeight="1" x14ac:dyDescent="0.25">
      <c r="A163" s="92"/>
      <c r="B163" s="92"/>
      <c r="C163" s="92"/>
      <c r="D163" s="92"/>
      <c r="E163" s="92"/>
      <c r="F163" s="92"/>
      <c r="G163" s="92"/>
      <c r="H163" s="92"/>
      <c r="I163" s="92"/>
      <c r="J163" s="158"/>
      <c r="K163" s="158" t="s">
        <v>434</v>
      </c>
      <c r="L163" s="159">
        <v>10157925</v>
      </c>
      <c r="M163" s="159">
        <v>10319787</v>
      </c>
      <c r="N163" s="159">
        <v>0</v>
      </c>
      <c r="O163" s="159">
        <v>10319787</v>
      </c>
      <c r="P163" s="159">
        <v>9487085.3800000008</v>
      </c>
      <c r="Q163" s="159">
        <v>-832701.61999999918</v>
      </c>
      <c r="R163" s="160">
        <v>0.92</v>
      </c>
      <c r="S163" s="159">
        <v>0</v>
      </c>
      <c r="T163" s="159">
        <v>0</v>
      </c>
      <c r="U163" s="160">
        <v>0</v>
      </c>
      <c r="V163" s="159">
        <v>0</v>
      </c>
      <c r="W163" s="159">
        <v>0</v>
      </c>
      <c r="X163" s="160">
        <v>0</v>
      </c>
      <c r="Y163" s="159">
        <v>0</v>
      </c>
      <c r="Z163" s="159">
        <v>0</v>
      </c>
      <c r="AA163" s="160">
        <v>0</v>
      </c>
      <c r="AB163" s="159">
        <v>0</v>
      </c>
      <c r="AC163" s="159">
        <v>0</v>
      </c>
      <c r="AD163" s="160">
        <v>0</v>
      </c>
      <c r="AE163" s="159">
        <v>0</v>
      </c>
      <c r="AF163" s="159">
        <v>0</v>
      </c>
      <c r="AG163" s="160">
        <v>0</v>
      </c>
      <c r="AH163" s="159">
        <v>0</v>
      </c>
      <c r="AI163" s="159">
        <v>0</v>
      </c>
      <c r="AJ163" s="160">
        <v>0</v>
      </c>
      <c r="AK163" s="159">
        <v>0</v>
      </c>
      <c r="AL163" s="159">
        <v>0</v>
      </c>
      <c r="AM163" s="160">
        <v>0</v>
      </c>
      <c r="AN163" s="159">
        <v>0</v>
      </c>
      <c r="AO163" s="159">
        <v>0</v>
      </c>
      <c r="AP163" s="160">
        <v>0</v>
      </c>
      <c r="AQ163" s="159">
        <v>0</v>
      </c>
      <c r="AR163" s="159">
        <v>0</v>
      </c>
      <c r="AS163" s="160">
        <v>0</v>
      </c>
      <c r="AT163" s="159">
        <v>0</v>
      </c>
      <c r="AU163" s="159">
        <v>0</v>
      </c>
      <c r="AV163" s="160">
        <v>0</v>
      </c>
      <c r="AW163" s="159">
        <v>0</v>
      </c>
      <c r="AX163" s="159">
        <v>0</v>
      </c>
      <c r="AY163" s="160">
        <v>0</v>
      </c>
      <c r="AZ163" s="159">
        <v>0</v>
      </c>
      <c r="BA163" s="159">
        <v>0</v>
      </c>
      <c r="BB163" s="160">
        <v>0</v>
      </c>
      <c r="BC163" s="159">
        <v>0</v>
      </c>
      <c r="BD163" s="159">
        <v>0</v>
      </c>
      <c r="BE163" s="160">
        <v>0</v>
      </c>
      <c r="BF163" s="159">
        <v>1945442</v>
      </c>
      <c r="BG163" s="159">
        <v>1883469.81</v>
      </c>
      <c r="BH163" s="160">
        <v>0.97</v>
      </c>
      <c r="BI163" s="159">
        <v>45315</v>
      </c>
      <c r="BJ163" s="159">
        <v>38353.42</v>
      </c>
      <c r="BK163" s="160">
        <v>0.85</v>
      </c>
      <c r="BL163" s="159">
        <v>528000</v>
      </c>
      <c r="BM163" s="159">
        <v>306941.92</v>
      </c>
      <c r="BN163" s="160">
        <v>0.57999999999999996</v>
      </c>
      <c r="BO163" s="159">
        <v>6997000</v>
      </c>
      <c r="BP163" s="159">
        <v>6778306.7400000002</v>
      </c>
      <c r="BQ163" s="160">
        <v>0.97</v>
      </c>
      <c r="BR163" s="159">
        <v>0</v>
      </c>
      <c r="BS163" s="159">
        <v>0</v>
      </c>
      <c r="BT163" s="160">
        <v>0</v>
      </c>
      <c r="BU163" s="159">
        <v>448905</v>
      </c>
      <c r="BV163" s="159">
        <v>307444.40000000002</v>
      </c>
      <c r="BW163" s="160">
        <v>0.68</v>
      </c>
      <c r="BX163" s="159">
        <v>67200</v>
      </c>
      <c r="BY163" s="159">
        <v>59095.41</v>
      </c>
      <c r="BZ163" s="160">
        <v>0.88</v>
      </c>
      <c r="CA163" s="159">
        <v>0</v>
      </c>
      <c r="CB163" s="159">
        <v>0</v>
      </c>
      <c r="CC163" s="160">
        <v>0</v>
      </c>
      <c r="CD163" s="159">
        <v>30000</v>
      </c>
      <c r="CE163" s="159">
        <v>3118</v>
      </c>
      <c r="CF163" s="160">
        <v>0.1</v>
      </c>
      <c r="CG163" s="159">
        <v>0</v>
      </c>
      <c r="CH163" s="159">
        <v>0</v>
      </c>
      <c r="CI163" s="160">
        <v>0</v>
      </c>
      <c r="CJ163" s="159">
        <v>0</v>
      </c>
      <c r="CK163" s="159">
        <v>0</v>
      </c>
      <c r="CL163" s="160">
        <v>0</v>
      </c>
      <c r="CM163" s="159">
        <v>257925</v>
      </c>
      <c r="CN163" s="159">
        <v>110355.68</v>
      </c>
      <c r="CO163" s="160">
        <v>0.43</v>
      </c>
      <c r="CP163" s="93"/>
      <c r="CQ163" s="93"/>
      <c r="CR163" s="93"/>
      <c r="CS163" s="93"/>
      <c r="CT163" s="93"/>
      <c r="CU163" s="93"/>
      <c r="CV163" s="93"/>
      <c r="CW163" s="93"/>
      <c r="CX163" s="93"/>
      <c r="CY163" s="93"/>
      <c r="CZ163" s="93"/>
      <c r="DA163" s="93"/>
      <c r="DB163" s="93"/>
      <c r="DC163" s="93"/>
      <c r="DD163" s="93"/>
      <c r="DE163" s="93"/>
      <c r="DF163" s="93"/>
      <c r="DG163" s="93"/>
      <c r="DH163" s="93"/>
      <c r="DI163" s="93"/>
      <c r="DJ163" s="93"/>
      <c r="DK163" s="93"/>
      <c r="DL163" s="93"/>
      <c r="DM163" s="93"/>
      <c r="DN163" s="93"/>
      <c r="DO163" s="93"/>
      <c r="DP163" s="93"/>
      <c r="DQ163" s="93"/>
      <c r="DR163" s="93"/>
      <c r="DS163" s="93"/>
      <c r="DT163" s="93"/>
      <c r="DU163" s="93"/>
      <c r="DV163" s="93"/>
      <c r="DW163" s="93"/>
      <c r="DX163" s="93"/>
      <c r="DY163" s="93"/>
      <c r="DZ163" s="93"/>
      <c r="EA163" s="93"/>
      <c r="EB163" s="93"/>
      <c r="EC163" s="93"/>
      <c r="ED163" s="93"/>
      <c r="EE163" s="93"/>
      <c r="EF163" s="93"/>
      <c r="EG163" s="93"/>
      <c r="EH163" s="93"/>
      <c r="EI163" s="93"/>
      <c r="EJ163" s="93"/>
      <c r="EK163" s="93"/>
      <c r="EL163" s="93"/>
      <c r="EM163" s="93"/>
      <c r="EN163" s="93"/>
      <c r="EO163" s="93"/>
      <c r="EP163" s="93"/>
      <c r="EQ163" s="93"/>
      <c r="ER163" s="93"/>
      <c r="ES163" s="93"/>
      <c r="ET163" s="93"/>
      <c r="EU163" s="93"/>
      <c r="EV163" s="93"/>
      <c r="EW163" s="93"/>
      <c r="EX163" s="93"/>
      <c r="EY163" s="93"/>
      <c r="EZ163" s="93"/>
      <c r="FA163" s="93"/>
      <c r="FB163" s="93"/>
      <c r="FC163" s="93"/>
      <c r="FD163" s="93"/>
      <c r="FE163" s="93"/>
      <c r="FF163" s="93"/>
      <c r="FG163" s="93"/>
      <c r="FH163" s="93"/>
      <c r="FI163" s="93"/>
      <c r="FJ163" s="93"/>
      <c r="FK163" s="93"/>
      <c r="FL163" s="93"/>
      <c r="FM163" s="93"/>
      <c r="FN163" s="93"/>
      <c r="FO163" s="93"/>
      <c r="FP163" s="93"/>
      <c r="FQ163" s="93"/>
      <c r="FR163" s="93"/>
      <c r="FS163" s="93"/>
      <c r="FT163" s="93"/>
      <c r="FU163" s="93"/>
      <c r="FV163" s="93"/>
      <c r="FW163" s="93"/>
      <c r="FX163" s="93"/>
      <c r="FY163" s="93"/>
      <c r="FZ163" s="93"/>
      <c r="GA163" s="93"/>
      <c r="GB163" s="93"/>
      <c r="GC163" s="93"/>
      <c r="GD163" s="93"/>
      <c r="GE163" s="93"/>
      <c r="GF163" s="93"/>
      <c r="GG163" s="93"/>
      <c r="GH163" s="93"/>
      <c r="GI163" s="93"/>
      <c r="GJ163" s="93"/>
      <c r="GK163" s="93"/>
      <c r="GL163" s="93"/>
      <c r="GM163" s="93"/>
      <c r="GN163" s="93"/>
      <c r="GO163" s="93"/>
      <c r="GP163" s="93"/>
      <c r="GQ163" s="93"/>
      <c r="GR163" s="93"/>
      <c r="GS163" s="93"/>
      <c r="GT163" s="93"/>
      <c r="GU163" s="93"/>
      <c r="GV163" s="93"/>
      <c r="GW163" s="93"/>
      <c r="GX163" s="93"/>
      <c r="GY163" s="93"/>
      <c r="GZ163" s="93"/>
      <c r="HA163" s="93"/>
      <c r="HB163" s="93"/>
      <c r="HC163" s="93"/>
      <c r="HD163" s="93"/>
      <c r="HE163" s="93"/>
      <c r="HF163" s="93"/>
      <c r="HG163" s="93"/>
      <c r="HH163" s="93"/>
      <c r="HI163" s="93"/>
      <c r="HJ163" s="93"/>
      <c r="HK163" s="93"/>
      <c r="HL163" s="93"/>
      <c r="HM163" s="93"/>
      <c r="HN163" s="93"/>
      <c r="HO163" s="93"/>
      <c r="HP163" s="93"/>
      <c r="HQ163" s="93"/>
      <c r="HR163" s="93"/>
      <c r="HS163" s="93"/>
      <c r="HT163" s="93"/>
      <c r="HU163" s="93"/>
      <c r="HV163" s="93"/>
      <c r="HW163" s="93"/>
      <c r="HX163" s="93"/>
      <c r="HY163" s="93"/>
      <c r="HZ163" s="93"/>
      <c r="IA163" s="93"/>
      <c r="IB163" s="93"/>
      <c r="IC163" s="93"/>
      <c r="ID163" s="93"/>
      <c r="IE163" s="93"/>
      <c r="IF163" s="93"/>
      <c r="IG163" s="93"/>
      <c r="IH163" s="93"/>
      <c r="II163" s="93"/>
      <c r="IJ163" s="93"/>
      <c r="IK163" s="93"/>
      <c r="IL163" s="93"/>
      <c r="IM163" s="93"/>
      <c r="IN163" s="93"/>
      <c r="IO163" s="93"/>
      <c r="IP163" s="93"/>
      <c r="IQ163" s="93"/>
      <c r="IR163" s="93"/>
      <c r="IS163" s="93"/>
      <c r="IT163" s="93"/>
      <c r="IU163" s="93"/>
      <c r="IV163" s="93"/>
      <c r="IW163" s="93"/>
      <c r="IX163" s="93"/>
      <c r="IY163" s="93"/>
      <c r="IZ163" s="93"/>
      <c r="JA163" s="93"/>
      <c r="JB163" s="93"/>
      <c r="JC163" s="93"/>
      <c r="JD163" s="93"/>
      <c r="JE163" s="93"/>
      <c r="JF163" s="93"/>
      <c r="JG163" s="93"/>
      <c r="JH163" s="93"/>
      <c r="JI163" s="93"/>
      <c r="JJ163" s="93"/>
      <c r="JK163" s="93"/>
      <c r="JL163" s="93"/>
      <c r="JM163" s="93"/>
      <c r="JN163" s="93"/>
      <c r="JO163" s="93"/>
      <c r="JP163" s="93"/>
      <c r="JQ163" s="93"/>
      <c r="JR163" s="93"/>
      <c r="JS163" s="93"/>
      <c r="JT163" s="93"/>
      <c r="JU163" s="93"/>
      <c r="JV163" s="93"/>
      <c r="JW163" s="93"/>
      <c r="JX163" s="93"/>
      <c r="JY163" s="93"/>
      <c r="JZ163" s="93"/>
      <c r="KA163" s="93"/>
      <c r="KB163" s="93"/>
      <c r="KC163" s="93"/>
      <c r="KD163" s="93"/>
      <c r="KE163" s="93"/>
      <c r="KF163" s="93"/>
      <c r="KG163" s="93"/>
      <c r="KH163" s="93"/>
      <c r="KI163" s="93"/>
      <c r="KJ163" s="93"/>
      <c r="KK163" s="93"/>
      <c r="KL163" s="93"/>
      <c r="KM163" s="93"/>
      <c r="KN163" s="93"/>
      <c r="KO163" s="93"/>
      <c r="KP163" s="93"/>
      <c r="KQ163" s="93"/>
      <c r="KR163" s="93"/>
      <c r="KS163" s="93"/>
      <c r="KT163" s="93"/>
      <c r="KU163" s="93"/>
      <c r="KV163" s="93"/>
      <c r="KW163" s="93"/>
      <c r="KX163" s="93"/>
      <c r="KY163" s="93"/>
      <c r="KZ163" s="93"/>
      <c r="LA163" s="93"/>
      <c r="LB163" s="93"/>
      <c r="LC163" s="93"/>
      <c r="LD163" s="93"/>
      <c r="LE163" s="93"/>
      <c r="LF163" s="93"/>
      <c r="LG163" s="93"/>
      <c r="LH163" s="93"/>
      <c r="LI163" s="93"/>
      <c r="LJ163" s="93"/>
      <c r="LK163" s="93"/>
      <c r="LL163" s="93"/>
      <c r="LM163" s="93"/>
      <c r="LN163" s="93"/>
      <c r="LO163" s="93"/>
      <c r="LP163" s="93"/>
      <c r="LQ163" s="93"/>
      <c r="LR163" s="93"/>
      <c r="LS163" s="93"/>
      <c r="LT163" s="93"/>
      <c r="LU163" s="93"/>
      <c r="LV163" s="93"/>
      <c r="LW163" s="93"/>
      <c r="LX163" s="93"/>
      <c r="LY163" s="93"/>
      <c r="LZ163" s="93"/>
      <c r="MA163" s="93"/>
      <c r="MB163" s="93"/>
      <c r="MC163" s="93"/>
      <c r="MD163" s="93"/>
      <c r="ME163" s="93"/>
      <c r="MF163" s="93"/>
      <c r="MG163" s="93"/>
      <c r="MH163" s="93"/>
      <c r="MI163" s="93"/>
      <c r="MJ163" s="93"/>
      <c r="MK163" s="93"/>
      <c r="ML163" s="93"/>
      <c r="MM163" s="93"/>
      <c r="MN163" s="93"/>
      <c r="MO163" s="93"/>
      <c r="MP163" s="93"/>
      <c r="MQ163" s="93"/>
      <c r="MR163" s="93"/>
      <c r="MS163" s="93"/>
      <c r="MT163" s="93"/>
      <c r="MU163" s="93"/>
      <c r="MV163" s="93"/>
      <c r="MW163" s="93"/>
      <c r="MX163" s="93"/>
      <c r="MY163" s="93"/>
      <c r="MZ163" s="93"/>
      <c r="NA163" s="93"/>
      <c r="NB163" s="93"/>
      <c r="NC163" s="93"/>
      <c r="ND163" s="93"/>
      <c r="NE163" s="93"/>
      <c r="NF163" s="93"/>
      <c r="NG163" s="93"/>
      <c r="NH163" s="93"/>
      <c r="NI163" s="93"/>
      <c r="NJ163" s="93"/>
      <c r="NK163" s="93"/>
      <c r="NL163" s="93"/>
      <c r="NM163" s="93"/>
      <c r="NN163" s="93"/>
      <c r="NO163" s="93"/>
      <c r="NP163" s="93"/>
      <c r="NQ163" s="93"/>
      <c r="NR163" s="93"/>
      <c r="NS163" s="93"/>
      <c r="NT163" s="93"/>
      <c r="NU163" s="93"/>
      <c r="NV163" s="93"/>
      <c r="NW163" s="93"/>
      <c r="NX163" s="93"/>
      <c r="NY163" s="93"/>
      <c r="NZ163" s="93"/>
      <c r="OA163" s="93"/>
      <c r="OB163" s="93"/>
      <c r="OC163" s="93"/>
      <c r="OD163" s="93"/>
      <c r="OE163" s="93"/>
      <c r="OF163" s="93"/>
      <c r="OG163" s="93"/>
      <c r="OH163" s="93"/>
      <c r="OI163" s="93"/>
      <c r="OJ163" s="93"/>
      <c r="OK163" s="93"/>
      <c r="OL163" s="93"/>
      <c r="OM163" s="93"/>
      <c r="ON163" s="93"/>
      <c r="OO163" s="93"/>
      <c r="OP163" s="93"/>
      <c r="OQ163" s="93"/>
      <c r="OR163" s="93"/>
      <c r="OS163" s="93"/>
      <c r="OT163" s="93"/>
      <c r="OU163" s="93"/>
      <c r="OV163" s="93"/>
      <c r="OW163" s="93"/>
      <c r="OX163" s="93"/>
      <c r="OY163" s="93"/>
      <c r="OZ163" s="93"/>
      <c r="PA163" s="93"/>
      <c r="PB163" s="93"/>
      <c r="PC163" s="93"/>
      <c r="PD163" s="93"/>
      <c r="PE163" s="93"/>
      <c r="PF163" s="93"/>
      <c r="PG163" s="93"/>
      <c r="PH163" s="93"/>
      <c r="PI163" s="93"/>
      <c r="PJ163" s="93"/>
      <c r="PK163" s="93"/>
      <c r="PL163" s="93"/>
      <c r="PM163" s="93"/>
      <c r="PN163" s="93"/>
      <c r="PO163" s="93"/>
      <c r="PP163" s="93"/>
      <c r="PQ163" s="93"/>
      <c r="PR163" s="93"/>
      <c r="PS163" s="93"/>
      <c r="PT163" s="93"/>
      <c r="PU163" s="93"/>
      <c r="PV163" s="93"/>
      <c r="PW163" s="93"/>
      <c r="PX163" s="93"/>
      <c r="PY163" s="93"/>
      <c r="PZ163" s="93"/>
      <c r="QA163" s="93"/>
      <c r="QB163" s="93"/>
      <c r="QC163" s="93"/>
      <c r="QD163" s="93"/>
      <c r="QE163" s="93"/>
      <c r="QF163" s="93"/>
      <c r="QG163" s="93"/>
      <c r="QH163" s="93"/>
      <c r="QI163" s="93"/>
      <c r="QJ163" s="93"/>
      <c r="QK163" s="93"/>
      <c r="QL163" s="93"/>
      <c r="QM163" s="93"/>
      <c r="QN163" s="93"/>
      <c r="QO163" s="93"/>
      <c r="QP163" s="93"/>
      <c r="QQ163" s="93"/>
      <c r="QR163" s="93"/>
      <c r="QS163" s="93"/>
      <c r="QT163" s="93"/>
      <c r="QU163" s="93"/>
      <c r="QV163" s="93"/>
      <c r="QW163" s="93"/>
      <c r="QX163" s="93"/>
      <c r="QY163" s="93"/>
      <c r="QZ163" s="93"/>
      <c r="RA163" s="93"/>
      <c r="RB163" s="93"/>
      <c r="RC163" s="93"/>
      <c r="RD163" s="93"/>
      <c r="RE163" s="93"/>
      <c r="RF163" s="93"/>
      <c r="RG163" s="93"/>
      <c r="RH163" s="93"/>
      <c r="RI163" s="93"/>
      <c r="RJ163" s="93"/>
      <c r="RK163" s="93"/>
      <c r="RL163" s="93"/>
      <c r="RM163" s="93"/>
      <c r="RN163" s="93"/>
      <c r="RO163" s="93"/>
      <c r="RP163" s="93"/>
      <c r="RQ163" s="93"/>
      <c r="RR163" s="93"/>
      <c r="RS163" s="93"/>
      <c r="RT163" s="93"/>
      <c r="RU163" s="93"/>
      <c r="RV163" s="93"/>
      <c r="RW163" s="93"/>
      <c r="RX163" s="93"/>
      <c r="RY163" s="93"/>
      <c r="RZ163" s="93"/>
      <c r="SA163" s="93"/>
      <c r="SB163" s="93"/>
      <c r="SC163" s="93"/>
      <c r="SD163" s="93"/>
      <c r="SE163" s="93"/>
      <c r="SF163" s="93"/>
      <c r="SG163" s="93"/>
      <c r="SH163" s="93"/>
      <c r="SI163" s="93"/>
      <c r="SJ163" s="93"/>
      <c r="SK163" s="93"/>
      <c r="SL163" s="93"/>
      <c r="SM163" s="93"/>
      <c r="SN163" s="93"/>
      <c r="SO163" s="93"/>
      <c r="SP163" s="93"/>
      <c r="SQ163" s="93"/>
      <c r="SR163" s="93"/>
      <c r="SS163" s="93"/>
      <c r="ST163" s="93"/>
      <c r="SU163" s="93"/>
      <c r="SV163" s="93"/>
      <c r="SW163" s="93"/>
      <c r="SX163" s="93"/>
      <c r="SY163" s="93"/>
      <c r="SZ163" s="93"/>
      <c r="TA163" s="93"/>
      <c r="TB163" s="93"/>
      <c r="TC163" s="93"/>
      <c r="TD163" s="93"/>
      <c r="TE163" s="93"/>
      <c r="TF163" s="93"/>
      <c r="TG163" s="93"/>
      <c r="TH163" s="93"/>
      <c r="TI163" s="93"/>
      <c r="TJ163" s="93"/>
      <c r="TK163" s="93"/>
      <c r="TL163" s="93"/>
      <c r="TM163" s="93"/>
      <c r="TN163" s="93"/>
      <c r="TO163" s="93"/>
      <c r="TP163" s="93"/>
      <c r="TQ163" s="93"/>
      <c r="TR163" s="93"/>
      <c r="TS163" s="93"/>
      <c r="TT163" s="93"/>
      <c r="TU163" s="93"/>
      <c r="TV163" s="93"/>
      <c r="TW163" s="93"/>
      <c r="TX163" s="93"/>
      <c r="TY163" s="93"/>
      <c r="TZ163" s="93"/>
      <c r="UA163" s="93"/>
      <c r="UB163" s="93"/>
      <c r="UC163" s="93"/>
      <c r="UD163" s="93"/>
      <c r="UE163" s="93"/>
      <c r="UF163" s="93"/>
      <c r="UG163" s="93"/>
      <c r="UH163" s="93"/>
      <c r="UI163" s="93"/>
      <c r="UJ163" s="93"/>
      <c r="UK163" s="93"/>
      <c r="UL163" s="93"/>
      <c r="UM163" s="93"/>
      <c r="UN163" s="93"/>
      <c r="UO163" s="93"/>
      <c r="UP163" s="93"/>
      <c r="UQ163" s="93"/>
      <c r="UR163" s="93"/>
      <c r="US163" s="93"/>
      <c r="UT163" s="93"/>
      <c r="UU163" s="93"/>
      <c r="UV163" s="93"/>
      <c r="UW163" s="93"/>
      <c r="UX163" s="93"/>
      <c r="UY163" s="93"/>
      <c r="UZ163" s="93"/>
      <c r="VA163" s="93"/>
      <c r="VB163" s="93"/>
      <c r="VC163" s="93"/>
      <c r="VD163" s="93"/>
      <c r="VE163" s="93"/>
      <c r="VF163" s="93"/>
      <c r="VG163" s="93"/>
      <c r="VH163" s="93"/>
      <c r="VI163" s="93"/>
      <c r="VJ163" s="93"/>
      <c r="VK163" s="93"/>
      <c r="VL163" s="93"/>
      <c r="VM163" s="93"/>
      <c r="VN163" s="93"/>
      <c r="VO163" s="93"/>
      <c r="VP163" s="93"/>
      <c r="VQ163" s="93"/>
      <c r="VR163" s="93"/>
      <c r="VS163" s="93"/>
      <c r="VT163" s="93"/>
      <c r="VU163" s="93"/>
      <c r="VV163" s="93"/>
      <c r="VW163" s="93"/>
      <c r="VX163" s="93"/>
      <c r="VY163" s="93"/>
      <c r="VZ163" s="93"/>
      <c r="WA163" s="93"/>
      <c r="WB163" s="93"/>
      <c r="WC163" s="93"/>
      <c r="WD163" s="93"/>
      <c r="WE163" s="93"/>
      <c r="WF163" s="93"/>
      <c r="WG163" s="93"/>
      <c r="WH163" s="93"/>
      <c r="WI163" s="93"/>
      <c r="WJ163" s="93"/>
      <c r="WK163" s="93"/>
      <c r="WL163" s="93"/>
      <c r="WM163" s="93"/>
      <c r="WN163" s="93"/>
      <c r="WO163" s="93"/>
      <c r="WP163" s="93"/>
      <c r="WQ163" s="93"/>
      <c r="WR163" s="93"/>
      <c r="WS163" s="93"/>
      <c r="WT163" s="93"/>
      <c r="WU163" s="93"/>
      <c r="WV163" s="93"/>
      <c r="WW163" s="93"/>
      <c r="WX163" s="93"/>
      <c r="WY163" s="93"/>
      <c r="WZ163" s="93"/>
      <c r="XA163" s="93"/>
      <c r="XB163" s="93"/>
      <c r="XC163" s="93"/>
      <c r="XD163" s="93"/>
      <c r="XE163" s="93"/>
      <c r="XF163" s="93"/>
      <c r="XG163" s="93"/>
      <c r="XH163" s="93"/>
      <c r="XI163" s="93"/>
      <c r="XJ163" s="93"/>
      <c r="XK163" s="93"/>
      <c r="XL163" s="93"/>
      <c r="XM163" s="93"/>
      <c r="XN163" s="93"/>
      <c r="XO163" s="93"/>
      <c r="XP163" s="93"/>
      <c r="XQ163" s="93"/>
      <c r="XR163" s="93"/>
      <c r="XS163" s="93"/>
      <c r="XT163" s="93"/>
      <c r="XU163" s="93"/>
      <c r="XV163" s="93"/>
      <c r="XW163" s="93"/>
      <c r="XX163" s="93"/>
      <c r="XY163" s="93"/>
      <c r="XZ163" s="93"/>
      <c r="YA163" s="93"/>
      <c r="YB163" s="93"/>
      <c r="YC163" s="93"/>
      <c r="YD163" s="93"/>
      <c r="YE163" s="93"/>
      <c r="YF163" s="93"/>
      <c r="YG163" s="93"/>
      <c r="YH163" s="93"/>
      <c r="YI163" s="93"/>
      <c r="YJ163" s="93"/>
      <c r="YK163" s="93"/>
      <c r="YL163" s="93"/>
      <c r="YM163" s="93"/>
      <c r="YN163" s="93"/>
      <c r="YO163" s="93"/>
      <c r="YP163" s="93"/>
      <c r="YQ163" s="93"/>
      <c r="YR163" s="93"/>
      <c r="YS163" s="93"/>
      <c r="YT163" s="93"/>
      <c r="YU163" s="93"/>
      <c r="YV163" s="93"/>
      <c r="YW163" s="93"/>
      <c r="YX163" s="93"/>
      <c r="YY163" s="93"/>
      <c r="YZ163" s="93"/>
      <c r="ZA163" s="93"/>
      <c r="ZB163" s="93"/>
      <c r="ZC163" s="93"/>
      <c r="ZD163" s="93"/>
      <c r="ZE163" s="93"/>
      <c r="ZF163" s="93"/>
      <c r="ZG163" s="93"/>
      <c r="ZH163" s="93"/>
      <c r="ZI163" s="93"/>
      <c r="ZJ163" s="93"/>
      <c r="ZK163" s="93"/>
      <c r="ZL163" s="93"/>
      <c r="ZM163" s="93"/>
      <c r="ZN163" s="93"/>
      <c r="ZO163" s="93"/>
      <c r="ZP163" s="93"/>
      <c r="ZQ163" s="93"/>
      <c r="ZR163" s="93"/>
      <c r="ZS163" s="93"/>
      <c r="ZT163" s="93"/>
      <c r="ZU163" s="93"/>
      <c r="ZV163" s="93"/>
      <c r="ZW163" s="93"/>
      <c r="ZX163" s="93"/>
      <c r="ZY163" s="93"/>
      <c r="ZZ163" s="93"/>
    </row>
    <row r="165" spans="1:702" ht="15.95" customHeight="1" x14ac:dyDescent="0.25">
      <c r="K165" s="88" t="s">
        <v>435</v>
      </c>
      <c r="P165" s="93">
        <f>SUM(P166+P171)</f>
        <v>9487085.379999999</v>
      </c>
      <c r="Q165" s="93">
        <f t="shared" ref="Q165:CB165" si="0">SUM(Q166+Q171)</f>
        <v>-832701.61999999976</v>
      </c>
      <c r="R165" s="93">
        <f t="shared" si="0"/>
        <v>22.270000000000003</v>
      </c>
      <c r="S165" s="93">
        <f t="shared" si="0"/>
        <v>0</v>
      </c>
      <c r="T165" s="93">
        <f t="shared" si="0"/>
        <v>0</v>
      </c>
      <c r="U165" s="93">
        <f t="shared" si="0"/>
        <v>0</v>
      </c>
      <c r="V165" s="93">
        <f t="shared" si="0"/>
        <v>0</v>
      </c>
      <c r="W165" s="93">
        <f t="shared" si="0"/>
        <v>0</v>
      </c>
      <c r="X165" s="93">
        <f t="shared" si="0"/>
        <v>0</v>
      </c>
      <c r="Y165" s="93">
        <f t="shared" si="0"/>
        <v>0</v>
      </c>
      <c r="Z165" s="93">
        <f t="shared" si="0"/>
        <v>0</v>
      </c>
      <c r="AA165" s="93">
        <f t="shared" si="0"/>
        <v>0</v>
      </c>
      <c r="AB165" s="93">
        <f t="shared" si="0"/>
        <v>0</v>
      </c>
      <c r="AC165" s="93">
        <f t="shared" si="0"/>
        <v>0</v>
      </c>
      <c r="AD165" s="93">
        <f t="shared" si="0"/>
        <v>0</v>
      </c>
      <c r="AE165" s="93">
        <f t="shared" si="0"/>
        <v>0</v>
      </c>
      <c r="AF165" s="93">
        <f t="shared" si="0"/>
        <v>0</v>
      </c>
      <c r="AG165" s="93">
        <f t="shared" si="0"/>
        <v>0</v>
      </c>
      <c r="AH165" s="93">
        <f t="shared" si="0"/>
        <v>0</v>
      </c>
      <c r="AI165" s="93">
        <f t="shared" si="0"/>
        <v>0</v>
      </c>
      <c r="AJ165" s="93">
        <f t="shared" si="0"/>
        <v>0</v>
      </c>
      <c r="AK165" s="93">
        <f t="shared" si="0"/>
        <v>0</v>
      </c>
      <c r="AL165" s="93">
        <f t="shared" si="0"/>
        <v>0</v>
      </c>
      <c r="AM165" s="93">
        <f t="shared" si="0"/>
        <v>0</v>
      </c>
      <c r="AN165" s="93">
        <f t="shared" si="0"/>
        <v>0</v>
      </c>
      <c r="AO165" s="93">
        <f t="shared" si="0"/>
        <v>0</v>
      </c>
      <c r="AP165" s="93">
        <f t="shared" si="0"/>
        <v>0</v>
      </c>
      <c r="AQ165" s="93">
        <f t="shared" si="0"/>
        <v>0</v>
      </c>
      <c r="AR165" s="93">
        <f t="shared" si="0"/>
        <v>0</v>
      </c>
      <c r="AS165" s="93">
        <f t="shared" si="0"/>
        <v>0</v>
      </c>
      <c r="AT165" s="93">
        <f t="shared" si="0"/>
        <v>0</v>
      </c>
      <c r="AU165" s="93">
        <f t="shared" si="0"/>
        <v>0</v>
      </c>
      <c r="AV165" s="93">
        <f t="shared" si="0"/>
        <v>0</v>
      </c>
      <c r="AW165" s="93">
        <f t="shared" si="0"/>
        <v>0</v>
      </c>
      <c r="AX165" s="93">
        <f t="shared" si="0"/>
        <v>0</v>
      </c>
      <c r="AY165" s="93">
        <f t="shared" si="0"/>
        <v>0</v>
      </c>
      <c r="AZ165" s="93">
        <f t="shared" si="0"/>
        <v>0</v>
      </c>
      <c r="BA165" s="93">
        <f t="shared" si="0"/>
        <v>0</v>
      </c>
      <c r="BB165" s="93">
        <f t="shared" si="0"/>
        <v>0</v>
      </c>
      <c r="BC165" s="93">
        <f t="shared" si="0"/>
        <v>0</v>
      </c>
      <c r="BD165" s="93">
        <f t="shared" si="0"/>
        <v>0</v>
      </c>
      <c r="BE165" s="93">
        <f t="shared" si="0"/>
        <v>0</v>
      </c>
      <c r="BF165" s="93">
        <f t="shared" si="0"/>
        <v>1945442</v>
      </c>
      <c r="BG165" s="93">
        <f t="shared" si="0"/>
        <v>1883469.8099999998</v>
      </c>
      <c r="BH165" s="93">
        <f t="shared" si="0"/>
        <v>14.13</v>
      </c>
      <c r="BI165" s="93">
        <f t="shared" si="0"/>
        <v>45315</v>
      </c>
      <c r="BJ165" s="93">
        <f t="shared" si="0"/>
        <v>38353.42</v>
      </c>
      <c r="BK165" s="93">
        <f t="shared" si="0"/>
        <v>2.42</v>
      </c>
      <c r="BL165" s="93">
        <f t="shared" si="0"/>
        <v>528000</v>
      </c>
      <c r="BM165" s="93">
        <f t="shared" si="0"/>
        <v>306941.92</v>
      </c>
      <c r="BN165" s="93">
        <f t="shared" si="0"/>
        <v>2.2799999999999998</v>
      </c>
      <c r="BO165" s="93">
        <f t="shared" si="0"/>
        <v>6997000</v>
      </c>
      <c r="BP165" s="93">
        <f t="shared" si="0"/>
        <v>6778306.7400000002</v>
      </c>
      <c r="BQ165" s="93">
        <f t="shared" si="0"/>
        <v>1.87</v>
      </c>
      <c r="BR165" s="93">
        <f t="shared" si="0"/>
        <v>0</v>
      </c>
      <c r="BS165" s="93">
        <f t="shared" si="0"/>
        <v>0</v>
      </c>
      <c r="BT165" s="93">
        <f t="shared" si="0"/>
        <v>0</v>
      </c>
      <c r="BU165" s="93">
        <f t="shared" si="0"/>
        <v>448905</v>
      </c>
      <c r="BV165" s="93">
        <f t="shared" si="0"/>
        <v>307444.40000000002</v>
      </c>
      <c r="BW165" s="93">
        <f t="shared" si="0"/>
        <v>7.4399999999999995</v>
      </c>
      <c r="BX165" s="93">
        <f t="shared" si="0"/>
        <v>67200</v>
      </c>
      <c r="BY165" s="93">
        <f t="shared" si="0"/>
        <v>59095.41</v>
      </c>
      <c r="BZ165" s="93">
        <f t="shared" si="0"/>
        <v>1.44</v>
      </c>
      <c r="CA165" s="93">
        <f t="shared" si="0"/>
        <v>0</v>
      </c>
      <c r="CB165" s="93">
        <f t="shared" si="0"/>
        <v>0</v>
      </c>
      <c r="CC165" s="93">
        <f t="shared" ref="CC165:CN165" si="1">SUM(CC166+CC171)</f>
        <v>0</v>
      </c>
      <c r="CD165" s="93">
        <f t="shared" si="1"/>
        <v>30000</v>
      </c>
      <c r="CE165" s="93">
        <f t="shared" si="1"/>
        <v>3118</v>
      </c>
      <c r="CF165" s="93">
        <f t="shared" si="1"/>
        <v>0.16</v>
      </c>
      <c r="CG165" s="93">
        <f t="shared" si="1"/>
        <v>0</v>
      </c>
      <c r="CH165" s="93">
        <f t="shared" si="1"/>
        <v>0</v>
      </c>
      <c r="CI165" s="93">
        <f t="shared" si="1"/>
        <v>0</v>
      </c>
      <c r="CJ165" s="93">
        <f t="shared" si="1"/>
        <v>0</v>
      </c>
      <c r="CK165" s="93">
        <f t="shared" si="1"/>
        <v>0</v>
      </c>
      <c r="CL165" s="93">
        <f t="shared" si="1"/>
        <v>0</v>
      </c>
      <c r="CM165" s="93">
        <f t="shared" si="1"/>
        <v>257925</v>
      </c>
      <c r="CN165" s="93">
        <f t="shared" si="1"/>
        <v>110355.68</v>
      </c>
    </row>
    <row r="166" spans="1:702" ht="15.95" customHeight="1" x14ac:dyDescent="0.25">
      <c r="K166" s="88">
        <v>3</v>
      </c>
      <c r="P166" s="93">
        <f>SUM(P167:P170)</f>
        <v>9073046.3499999996</v>
      </c>
      <c r="Q166" s="93">
        <f t="shared" ref="Q166:CB166" si="2">SUM(Q167:Q170)</f>
        <v>-678262.64999999979</v>
      </c>
      <c r="R166" s="93">
        <f t="shared" si="2"/>
        <v>20.67</v>
      </c>
      <c r="S166" s="93">
        <f t="shared" si="2"/>
        <v>0</v>
      </c>
      <c r="T166" s="93">
        <f t="shared" si="2"/>
        <v>0</v>
      </c>
      <c r="U166" s="93">
        <f t="shared" si="2"/>
        <v>0</v>
      </c>
      <c r="V166" s="93">
        <f t="shared" si="2"/>
        <v>0</v>
      </c>
      <c r="W166" s="93">
        <f t="shared" si="2"/>
        <v>0</v>
      </c>
      <c r="X166" s="93">
        <f t="shared" si="2"/>
        <v>0</v>
      </c>
      <c r="Y166" s="93">
        <f t="shared" si="2"/>
        <v>0</v>
      </c>
      <c r="Z166" s="93">
        <f t="shared" si="2"/>
        <v>0</v>
      </c>
      <c r="AA166" s="93">
        <f t="shared" si="2"/>
        <v>0</v>
      </c>
      <c r="AB166" s="93">
        <f t="shared" si="2"/>
        <v>0</v>
      </c>
      <c r="AC166" s="93">
        <f t="shared" si="2"/>
        <v>0</v>
      </c>
      <c r="AD166" s="93">
        <f t="shared" si="2"/>
        <v>0</v>
      </c>
      <c r="AE166" s="93">
        <f t="shared" si="2"/>
        <v>0</v>
      </c>
      <c r="AF166" s="93">
        <f t="shared" si="2"/>
        <v>0</v>
      </c>
      <c r="AG166" s="93">
        <f t="shared" si="2"/>
        <v>0</v>
      </c>
      <c r="AH166" s="93">
        <f t="shared" si="2"/>
        <v>0</v>
      </c>
      <c r="AI166" s="93">
        <f t="shared" si="2"/>
        <v>0</v>
      </c>
      <c r="AJ166" s="93">
        <f t="shared" si="2"/>
        <v>0</v>
      </c>
      <c r="AK166" s="93">
        <f t="shared" si="2"/>
        <v>0</v>
      </c>
      <c r="AL166" s="93">
        <f t="shared" si="2"/>
        <v>0</v>
      </c>
      <c r="AM166" s="93">
        <f t="shared" si="2"/>
        <v>0</v>
      </c>
      <c r="AN166" s="93">
        <f t="shared" si="2"/>
        <v>0</v>
      </c>
      <c r="AO166" s="93">
        <f t="shared" si="2"/>
        <v>0</v>
      </c>
      <c r="AP166" s="93">
        <f t="shared" si="2"/>
        <v>0</v>
      </c>
      <c r="AQ166" s="93">
        <f t="shared" si="2"/>
        <v>0</v>
      </c>
      <c r="AR166" s="93">
        <f t="shared" si="2"/>
        <v>0</v>
      </c>
      <c r="AS166" s="93">
        <f t="shared" si="2"/>
        <v>0</v>
      </c>
      <c r="AT166" s="93">
        <f t="shared" si="2"/>
        <v>0</v>
      </c>
      <c r="AU166" s="93">
        <f t="shared" si="2"/>
        <v>0</v>
      </c>
      <c r="AV166" s="93">
        <f t="shared" si="2"/>
        <v>0</v>
      </c>
      <c r="AW166" s="93">
        <f t="shared" si="2"/>
        <v>0</v>
      </c>
      <c r="AX166" s="93">
        <f t="shared" si="2"/>
        <v>0</v>
      </c>
      <c r="AY166" s="93">
        <f t="shared" si="2"/>
        <v>0</v>
      </c>
      <c r="AZ166" s="93">
        <f t="shared" si="2"/>
        <v>0</v>
      </c>
      <c r="BA166" s="93">
        <f t="shared" si="2"/>
        <v>0</v>
      </c>
      <c r="BB166" s="93">
        <f t="shared" si="2"/>
        <v>0</v>
      </c>
      <c r="BC166" s="93">
        <f t="shared" si="2"/>
        <v>0</v>
      </c>
      <c r="BD166" s="93">
        <f t="shared" si="2"/>
        <v>0</v>
      </c>
      <c r="BE166" s="93">
        <f t="shared" si="2"/>
        <v>0</v>
      </c>
      <c r="BF166" s="93">
        <f t="shared" si="2"/>
        <v>1759189</v>
      </c>
      <c r="BG166" s="93">
        <f t="shared" si="2"/>
        <v>1697220.4899999998</v>
      </c>
      <c r="BH166" s="93">
        <f t="shared" si="2"/>
        <v>13.13</v>
      </c>
      <c r="BI166" s="93">
        <f t="shared" si="2"/>
        <v>45315</v>
      </c>
      <c r="BJ166" s="93">
        <f t="shared" si="2"/>
        <v>38353.42</v>
      </c>
      <c r="BK166" s="93">
        <f t="shared" si="2"/>
        <v>2.42</v>
      </c>
      <c r="BL166" s="93">
        <f t="shared" si="2"/>
        <v>425500</v>
      </c>
      <c r="BM166" s="93">
        <f t="shared" si="2"/>
        <v>301997.78999999998</v>
      </c>
      <c r="BN166" s="93">
        <f t="shared" si="2"/>
        <v>2.23</v>
      </c>
      <c r="BO166" s="93">
        <f t="shared" si="2"/>
        <v>6997000</v>
      </c>
      <c r="BP166" s="93">
        <f t="shared" si="2"/>
        <v>6778306.7400000002</v>
      </c>
      <c r="BQ166" s="93">
        <f t="shared" si="2"/>
        <v>1.87</v>
      </c>
      <c r="BR166" s="93">
        <f t="shared" si="2"/>
        <v>0</v>
      </c>
      <c r="BS166" s="93">
        <f t="shared" si="2"/>
        <v>0</v>
      </c>
      <c r="BT166" s="93">
        <f t="shared" si="2"/>
        <v>0</v>
      </c>
      <c r="BU166" s="93">
        <f t="shared" si="2"/>
        <v>285905</v>
      </c>
      <c r="BV166" s="93">
        <f t="shared" si="2"/>
        <v>148564.10000000003</v>
      </c>
      <c r="BW166" s="93">
        <f t="shared" si="2"/>
        <v>5.47</v>
      </c>
      <c r="BX166" s="93">
        <f t="shared" si="2"/>
        <v>67200</v>
      </c>
      <c r="BY166" s="93">
        <f t="shared" si="2"/>
        <v>59095.41</v>
      </c>
      <c r="BZ166" s="93">
        <f t="shared" si="2"/>
        <v>1.44</v>
      </c>
      <c r="CA166" s="93">
        <f t="shared" si="2"/>
        <v>0</v>
      </c>
      <c r="CB166" s="93">
        <f t="shared" si="2"/>
        <v>0</v>
      </c>
      <c r="CC166" s="93">
        <f t="shared" ref="CC166:CN166" si="3">SUM(CC167:CC170)</f>
        <v>0</v>
      </c>
      <c r="CD166" s="93">
        <f t="shared" si="3"/>
        <v>22000</v>
      </c>
      <c r="CE166" s="93">
        <f t="shared" si="3"/>
        <v>2878</v>
      </c>
      <c r="CF166" s="93">
        <f t="shared" si="3"/>
        <v>0.13</v>
      </c>
      <c r="CG166" s="93">
        <f t="shared" si="3"/>
        <v>0</v>
      </c>
      <c r="CH166" s="93">
        <f t="shared" si="3"/>
        <v>0</v>
      </c>
      <c r="CI166" s="93">
        <f t="shared" si="3"/>
        <v>0</v>
      </c>
      <c r="CJ166" s="93">
        <f t="shared" si="3"/>
        <v>0</v>
      </c>
      <c r="CK166" s="93">
        <f t="shared" si="3"/>
        <v>0</v>
      </c>
      <c r="CL166" s="93">
        <f t="shared" si="3"/>
        <v>0</v>
      </c>
      <c r="CM166" s="93">
        <f t="shared" si="3"/>
        <v>149200</v>
      </c>
      <c r="CN166" s="93">
        <f t="shared" si="3"/>
        <v>46630.400000000001</v>
      </c>
    </row>
    <row r="167" spans="1:702" ht="15.95" customHeight="1" x14ac:dyDescent="0.25">
      <c r="K167" s="131">
        <v>31</v>
      </c>
      <c r="P167" s="93">
        <f>SUM(P18+P31+P44+P50+P60+P66+P81+P110+P129+P148)</f>
        <v>7777713.7700000005</v>
      </c>
      <c r="Q167" s="93">
        <f t="shared" ref="Q167:CB167" si="4">SUM(Q18+Q31+Q44+Q50+Q60+Q66+Q81+Q110+Q129+Q148)</f>
        <v>-300906.22999999986</v>
      </c>
      <c r="R167" s="93">
        <f t="shared" si="4"/>
        <v>8.76</v>
      </c>
      <c r="S167" s="93">
        <f t="shared" si="4"/>
        <v>0</v>
      </c>
      <c r="T167" s="93">
        <f t="shared" si="4"/>
        <v>0</v>
      </c>
      <c r="U167" s="93">
        <f t="shared" si="4"/>
        <v>0</v>
      </c>
      <c r="V167" s="93">
        <f t="shared" si="4"/>
        <v>0</v>
      </c>
      <c r="W167" s="93">
        <f t="shared" si="4"/>
        <v>0</v>
      </c>
      <c r="X167" s="93">
        <f t="shared" si="4"/>
        <v>0</v>
      </c>
      <c r="Y167" s="93">
        <f t="shared" si="4"/>
        <v>0</v>
      </c>
      <c r="Z167" s="93">
        <f t="shared" si="4"/>
        <v>0</v>
      </c>
      <c r="AA167" s="93">
        <f t="shared" si="4"/>
        <v>0</v>
      </c>
      <c r="AB167" s="93">
        <f t="shared" si="4"/>
        <v>0</v>
      </c>
      <c r="AC167" s="93">
        <f t="shared" si="4"/>
        <v>0</v>
      </c>
      <c r="AD167" s="93">
        <f t="shared" si="4"/>
        <v>0</v>
      </c>
      <c r="AE167" s="93">
        <f t="shared" si="4"/>
        <v>0</v>
      </c>
      <c r="AF167" s="93">
        <f t="shared" si="4"/>
        <v>0</v>
      </c>
      <c r="AG167" s="93">
        <f t="shared" si="4"/>
        <v>0</v>
      </c>
      <c r="AH167" s="93">
        <f t="shared" si="4"/>
        <v>0</v>
      </c>
      <c r="AI167" s="93">
        <f t="shared" si="4"/>
        <v>0</v>
      </c>
      <c r="AJ167" s="93">
        <f t="shared" si="4"/>
        <v>0</v>
      </c>
      <c r="AK167" s="93">
        <f t="shared" si="4"/>
        <v>0</v>
      </c>
      <c r="AL167" s="93">
        <f t="shared" si="4"/>
        <v>0</v>
      </c>
      <c r="AM167" s="93">
        <f t="shared" si="4"/>
        <v>0</v>
      </c>
      <c r="AN167" s="93">
        <f t="shared" si="4"/>
        <v>0</v>
      </c>
      <c r="AO167" s="93">
        <f t="shared" si="4"/>
        <v>0</v>
      </c>
      <c r="AP167" s="93">
        <f t="shared" si="4"/>
        <v>0</v>
      </c>
      <c r="AQ167" s="93">
        <f t="shared" si="4"/>
        <v>0</v>
      </c>
      <c r="AR167" s="93">
        <f t="shared" si="4"/>
        <v>0</v>
      </c>
      <c r="AS167" s="93">
        <f t="shared" si="4"/>
        <v>0</v>
      </c>
      <c r="AT167" s="93">
        <f t="shared" si="4"/>
        <v>0</v>
      </c>
      <c r="AU167" s="93">
        <f t="shared" si="4"/>
        <v>0</v>
      </c>
      <c r="AV167" s="93">
        <f t="shared" si="4"/>
        <v>0</v>
      </c>
      <c r="AW167" s="93">
        <f t="shared" si="4"/>
        <v>0</v>
      </c>
      <c r="AX167" s="93">
        <f t="shared" si="4"/>
        <v>0</v>
      </c>
      <c r="AY167" s="93">
        <f t="shared" si="4"/>
        <v>0</v>
      </c>
      <c r="AZ167" s="93">
        <f t="shared" si="4"/>
        <v>0</v>
      </c>
      <c r="BA167" s="93">
        <f t="shared" si="4"/>
        <v>0</v>
      </c>
      <c r="BB167" s="93">
        <f t="shared" si="4"/>
        <v>0</v>
      </c>
      <c r="BC167" s="93">
        <f t="shared" si="4"/>
        <v>0</v>
      </c>
      <c r="BD167" s="93">
        <f t="shared" si="4"/>
        <v>0</v>
      </c>
      <c r="BE167" s="93">
        <f t="shared" si="4"/>
        <v>0</v>
      </c>
      <c r="BF167" s="93">
        <f t="shared" si="4"/>
        <v>1023450</v>
      </c>
      <c r="BG167" s="93">
        <f t="shared" si="4"/>
        <v>997315.46</v>
      </c>
      <c r="BH167" s="93">
        <f t="shared" si="4"/>
        <v>3.91</v>
      </c>
      <c r="BI167" s="93">
        <f t="shared" si="4"/>
        <v>29115</v>
      </c>
      <c r="BJ167" s="93">
        <f t="shared" si="4"/>
        <v>29113.42</v>
      </c>
      <c r="BK167" s="93">
        <f t="shared" si="4"/>
        <v>1</v>
      </c>
      <c r="BL167" s="93">
        <f t="shared" si="4"/>
        <v>350</v>
      </c>
      <c r="BM167" s="93">
        <f t="shared" si="4"/>
        <v>345.49</v>
      </c>
      <c r="BN167" s="93">
        <f t="shared" si="4"/>
        <v>0.99</v>
      </c>
      <c r="BO167" s="93">
        <f t="shared" si="4"/>
        <v>6794000</v>
      </c>
      <c r="BP167" s="93">
        <f t="shared" si="4"/>
        <v>6595944.9500000002</v>
      </c>
      <c r="BQ167" s="93">
        <f t="shared" si="4"/>
        <v>0.97</v>
      </c>
      <c r="BR167" s="93">
        <f t="shared" si="4"/>
        <v>0</v>
      </c>
      <c r="BS167" s="93">
        <f t="shared" si="4"/>
        <v>0</v>
      </c>
      <c r="BT167" s="93">
        <f t="shared" si="4"/>
        <v>0</v>
      </c>
      <c r="BU167" s="93">
        <f t="shared" si="4"/>
        <v>167805</v>
      </c>
      <c r="BV167" s="93">
        <f t="shared" si="4"/>
        <v>97679.040000000008</v>
      </c>
      <c r="BW167" s="93">
        <f t="shared" si="4"/>
        <v>2.36</v>
      </c>
      <c r="BX167" s="93">
        <f t="shared" si="4"/>
        <v>63900</v>
      </c>
      <c r="BY167" s="93">
        <f t="shared" si="4"/>
        <v>57315.41</v>
      </c>
      <c r="BZ167" s="93">
        <f t="shared" si="4"/>
        <v>0.9</v>
      </c>
      <c r="CA167" s="93">
        <f t="shared" si="4"/>
        <v>0</v>
      </c>
      <c r="CB167" s="93">
        <f t="shared" si="4"/>
        <v>0</v>
      </c>
      <c r="CC167" s="93">
        <f t="shared" ref="CC167:CN167" si="5">SUM(CC18+CC31+CC44+CC50+CC60+CC66+CC81+CC110+CC129+CC148)</f>
        <v>0</v>
      </c>
      <c r="CD167" s="93">
        <f t="shared" si="5"/>
        <v>0</v>
      </c>
      <c r="CE167" s="93">
        <f t="shared" si="5"/>
        <v>0</v>
      </c>
      <c r="CF167" s="93">
        <f t="shared" si="5"/>
        <v>0</v>
      </c>
      <c r="CG167" s="93">
        <f t="shared" si="5"/>
        <v>0</v>
      </c>
      <c r="CH167" s="93">
        <f t="shared" si="5"/>
        <v>0</v>
      </c>
      <c r="CI167" s="93">
        <f t="shared" si="5"/>
        <v>0</v>
      </c>
      <c r="CJ167" s="93">
        <f t="shared" si="5"/>
        <v>0</v>
      </c>
      <c r="CK167" s="93">
        <f t="shared" si="5"/>
        <v>0</v>
      </c>
      <c r="CL167" s="93">
        <f t="shared" si="5"/>
        <v>0</v>
      </c>
      <c r="CM167" s="93">
        <f t="shared" si="5"/>
        <v>0</v>
      </c>
      <c r="CN167" s="93">
        <f t="shared" si="5"/>
        <v>0</v>
      </c>
    </row>
    <row r="168" spans="1:702" ht="15.95" customHeight="1" x14ac:dyDescent="0.25">
      <c r="K168" s="126">
        <v>32</v>
      </c>
      <c r="P168" s="93">
        <f>SUM(P14+P26+P35+P54+P72+P77+P84+P93+P100+P114+P118+P122+P126+P130+P144+P152)</f>
        <v>1130583.3100000003</v>
      </c>
      <c r="Q168" s="93">
        <f t="shared" ref="Q168:CB168" si="6">SUM(Q14+Q26+Q35+Q54+Q72+Q77+Q84+Q93+Q100+Q114+Q118+Q122+Q126+Q130+Q144+Q152)</f>
        <v>-350205.68999999994</v>
      </c>
      <c r="R168" s="93">
        <f t="shared" si="6"/>
        <v>9.5500000000000007</v>
      </c>
      <c r="S168" s="93">
        <f t="shared" si="6"/>
        <v>0</v>
      </c>
      <c r="T168" s="93">
        <f t="shared" si="6"/>
        <v>0</v>
      </c>
      <c r="U168" s="93">
        <f t="shared" si="6"/>
        <v>0</v>
      </c>
      <c r="V168" s="93">
        <f t="shared" si="6"/>
        <v>0</v>
      </c>
      <c r="W168" s="93">
        <f t="shared" si="6"/>
        <v>0</v>
      </c>
      <c r="X168" s="93">
        <f t="shared" si="6"/>
        <v>0</v>
      </c>
      <c r="Y168" s="93">
        <f t="shared" si="6"/>
        <v>0</v>
      </c>
      <c r="Z168" s="93">
        <f t="shared" si="6"/>
        <v>0</v>
      </c>
      <c r="AA168" s="93">
        <f t="shared" si="6"/>
        <v>0</v>
      </c>
      <c r="AB168" s="93">
        <f t="shared" si="6"/>
        <v>0</v>
      </c>
      <c r="AC168" s="93">
        <f t="shared" si="6"/>
        <v>0</v>
      </c>
      <c r="AD168" s="93">
        <f t="shared" si="6"/>
        <v>0</v>
      </c>
      <c r="AE168" s="93">
        <f t="shared" si="6"/>
        <v>0</v>
      </c>
      <c r="AF168" s="93">
        <f t="shared" si="6"/>
        <v>0</v>
      </c>
      <c r="AG168" s="93">
        <f t="shared" si="6"/>
        <v>0</v>
      </c>
      <c r="AH168" s="93">
        <f t="shared" si="6"/>
        <v>0</v>
      </c>
      <c r="AI168" s="93">
        <f t="shared" si="6"/>
        <v>0</v>
      </c>
      <c r="AJ168" s="93">
        <f t="shared" si="6"/>
        <v>0</v>
      </c>
      <c r="AK168" s="93">
        <f t="shared" si="6"/>
        <v>0</v>
      </c>
      <c r="AL168" s="93">
        <f t="shared" si="6"/>
        <v>0</v>
      </c>
      <c r="AM168" s="93">
        <f t="shared" si="6"/>
        <v>0</v>
      </c>
      <c r="AN168" s="93">
        <f t="shared" si="6"/>
        <v>0</v>
      </c>
      <c r="AO168" s="93">
        <f t="shared" si="6"/>
        <v>0</v>
      </c>
      <c r="AP168" s="93">
        <f t="shared" si="6"/>
        <v>0</v>
      </c>
      <c r="AQ168" s="93">
        <f t="shared" si="6"/>
        <v>0</v>
      </c>
      <c r="AR168" s="93">
        <f t="shared" si="6"/>
        <v>0</v>
      </c>
      <c r="AS168" s="93">
        <f t="shared" si="6"/>
        <v>0</v>
      </c>
      <c r="AT168" s="93">
        <f t="shared" si="6"/>
        <v>0</v>
      </c>
      <c r="AU168" s="93">
        <f t="shared" si="6"/>
        <v>0</v>
      </c>
      <c r="AV168" s="93">
        <f t="shared" si="6"/>
        <v>0</v>
      </c>
      <c r="AW168" s="93">
        <f t="shared" si="6"/>
        <v>0</v>
      </c>
      <c r="AX168" s="93">
        <f t="shared" si="6"/>
        <v>0</v>
      </c>
      <c r="AY168" s="93">
        <f t="shared" si="6"/>
        <v>0</v>
      </c>
      <c r="AZ168" s="93">
        <f t="shared" si="6"/>
        <v>0</v>
      </c>
      <c r="BA168" s="93">
        <f t="shared" si="6"/>
        <v>0</v>
      </c>
      <c r="BB168" s="93">
        <f t="shared" si="6"/>
        <v>0</v>
      </c>
      <c r="BC168" s="93">
        <f t="shared" si="6"/>
        <v>0</v>
      </c>
      <c r="BD168" s="93">
        <f t="shared" si="6"/>
        <v>0</v>
      </c>
      <c r="BE168" s="93">
        <f t="shared" si="6"/>
        <v>0</v>
      </c>
      <c r="BF168" s="93">
        <f t="shared" si="6"/>
        <v>581239</v>
      </c>
      <c r="BG168" s="93">
        <f t="shared" si="6"/>
        <v>549793.34</v>
      </c>
      <c r="BH168" s="93">
        <f t="shared" si="6"/>
        <v>6.35</v>
      </c>
      <c r="BI168" s="93">
        <f t="shared" si="6"/>
        <v>16200</v>
      </c>
      <c r="BJ168" s="93">
        <f t="shared" si="6"/>
        <v>9240</v>
      </c>
      <c r="BK168" s="93">
        <f t="shared" si="6"/>
        <v>1.42</v>
      </c>
      <c r="BL168" s="93">
        <f t="shared" si="6"/>
        <v>423950</v>
      </c>
      <c r="BM168" s="93">
        <f t="shared" si="6"/>
        <v>301652.3</v>
      </c>
      <c r="BN168" s="93">
        <f t="shared" si="6"/>
        <v>1.24</v>
      </c>
      <c r="BO168" s="93">
        <f t="shared" si="6"/>
        <v>203000</v>
      </c>
      <c r="BP168" s="93">
        <f t="shared" si="6"/>
        <v>182361.79</v>
      </c>
      <c r="BQ168" s="93">
        <f t="shared" si="6"/>
        <v>0.9</v>
      </c>
      <c r="BR168" s="93">
        <f t="shared" si="6"/>
        <v>0</v>
      </c>
      <c r="BS168" s="93">
        <f t="shared" si="6"/>
        <v>0</v>
      </c>
      <c r="BT168" s="93">
        <f t="shared" si="6"/>
        <v>0</v>
      </c>
      <c r="BU168" s="93">
        <f t="shared" si="6"/>
        <v>81900</v>
      </c>
      <c r="BV168" s="93">
        <f t="shared" si="6"/>
        <v>36247.480000000003</v>
      </c>
      <c r="BW168" s="93">
        <f t="shared" si="6"/>
        <v>1.75</v>
      </c>
      <c r="BX168" s="93">
        <f t="shared" si="6"/>
        <v>3300</v>
      </c>
      <c r="BY168" s="93">
        <f t="shared" si="6"/>
        <v>1780</v>
      </c>
      <c r="BZ168" s="93">
        <f t="shared" si="6"/>
        <v>0.54</v>
      </c>
      <c r="CA168" s="93">
        <f t="shared" si="6"/>
        <v>0</v>
      </c>
      <c r="CB168" s="93">
        <f t="shared" si="6"/>
        <v>0</v>
      </c>
      <c r="CC168" s="93">
        <f t="shared" ref="CC168:CN168" si="7">SUM(CC14+CC26+CC35+CC54+CC72+CC77+CC84+CC93+CC100+CC114+CC118+CC122+CC126+CC130+CC144+CC152)</f>
        <v>0</v>
      </c>
      <c r="CD168" s="93">
        <f t="shared" si="7"/>
        <v>22000</v>
      </c>
      <c r="CE168" s="93">
        <f t="shared" si="7"/>
        <v>2878</v>
      </c>
      <c r="CF168" s="93">
        <f t="shared" si="7"/>
        <v>0.13</v>
      </c>
      <c r="CG168" s="93">
        <f t="shared" si="7"/>
        <v>0</v>
      </c>
      <c r="CH168" s="93">
        <f t="shared" si="7"/>
        <v>0</v>
      </c>
      <c r="CI168" s="93">
        <f t="shared" si="7"/>
        <v>0</v>
      </c>
      <c r="CJ168" s="93">
        <f t="shared" si="7"/>
        <v>0</v>
      </c>
      <c r="CK168" s="93">
        <f t="shared" si="7"/>
        <v>0</v>
      </c>
      <c r="CL168" s="93">
        <f t="shared" si="7"/>
        <v>0</v>
      </c>
      <c r="CM168" s="93">
        <f t="shared" si="7"/>
        <v>149200</v>
      </c>
      <c r="CN168" s="93">
        <f t="shared" si="7"/>
        <v>46630.400000000001</v>
      </c>
    </row>
    <row r="169" spans="1:702" ht="15.95" customHeight="1" x14ac:dyDescent="0.25">
      <c r="K169" s="141">
        <v>34</v>
      </c>
      <c r="P169" s="93">
        <f>SUM(P40+P56+P89)</f>
        <v>20750.420000000002</v>
      </c>
      <c r="Q169" s="93">
        <f t="shared" ref="Q169:CB169" si="8">SUM(Q40+Q56+Q89)</f>
        <v>-23149.579999999998</v>
      </c>
      <c r="R169" s="93">
        <f t="shared" si="8"/>
        <v>1.39</v>
      </c>
      <c r="S169" s="93">
        <f t="shared" si="8"/>
        <v>0</v>
      </c>
      <c r="T169" s="93">
        <f t="shared" si="8"/>
        <v>0</v>
      </c>
      <c r="U169" s="93">
        <f t="shared" si="8"/>
        <v>0</v>
      </c>
      <c r="V169" s="93">
        <f t="shared" si="8"/>
        <v>0</v>
      </c>
      <c r="W169" s="93">
        <f t="shared" si="8"/>
        <v>0</v>
      </c>
      <c r="X169" s="93">
        <f t="shared" si="8"/>
        <v>0</v>
      </c>
      <c r="Y169" s="93">
        <f t="shared" si="8"/>
        <v>0</v>
      </c>
      <c r="Z169" s="93">
        <f t="shared" si="8"/>
        <v>0</v>
      </c>
      <c r="AA169" s="93">
        <f t="shared" si="8"/>
        <v>0</v>
      </c>
      <c r="AB169" s="93">
        <f t="shared" si="8"/>
        <v>0</v>
      </c>
      <c r="AC169" s="93">
        <f t="shared" si="8"/>
        <v>0</v>
      </c>
      <c r="AD169" s="93">
        <f t="shared" si="8"/>
        <v>0</v>
      </c>
      <c r="AE169" s="93">
        <f t="shared" si="8"/>
        <v>0</v>
      </c>
      <c r="AF169" s="93">
        <f t="shared" si="8"/>
        <v>0</v>
      </c>
      <c r="AG169" s="93">
        <f t="shared" si="8"/>
        <v>0</v>
      </c>
      <c r="AH169" s="93">
        <f t="shared" si="8"/>
        <v>0</v>
      </c>
      <c r="AI169" s="93">
        <f t="shared" si="8"/>
        <v>0</v>
      </c>
      <c r="AJ169" s="93">
        <f t="shared" si="8"/>
        <v>0</v>
      </c>
      <c r="AK169" s="93">
        <f t="shared" si="8"/>
        <v>0</v>
      </c>
      <c r="AL169" s="93">
        <f t="shared" si="8"/>
        <v>0</v>
      </c>
      <c r="AM169" s="93">
        <f t="shared" si="8"/>
        <v>0</v>
      </c>
      <c r="AN169" s="93">
        <f t="shared" si="8"/>
        <v>0</v>
      </c>
      <c r="AO169" s="93">
        <f t="shared" si="8"/>
        <v>0</v>
      </c>
      <c r="AP169" s="93">
        <f t="shared" si="8"/>
        <v>0</v>
      </c>
      <c r="AQ169" s="93">
        <f t="shared" si="8"/>
        <v>0</v>
      </c>
      <c r="AR169" s="93">
        <f t="shared" si="8"/>
        <v>0</v>
      </c>
      <c r="AS169" s="93">
        <f t="shared" si="8"/>
        <v>0</v>
      </c>
      <c r="AT169" s="93">
        <f t="shared" si="8"/>
        <v>0</v>
      </c>
      <c r="AU169" s="93">
        <f t="shared" si="8"/>
        <v>0</v>
      </c>
      <c r="AV169" s="93">
        <f t="shared" si="8"/>
        <v>0</v>
      </c>
      <c r="AW169" s="93">
        <f t="shared" si="8"/>
        <v>0</v>
      </c>
      <c r="AX169" s="93">
        <f t="shared" si="8"/>
        <v>0</v>
      </c>
      <c r="AY169" s="93">
        <f t="shared" si="8"/>
        <v>0</v>
      </c>
      <c r="AZ169" s="93">
        <f t="shared" si="8"/>
        <v>0</v>
      </c>
      <c r="BA169" s="93">
        <f t="shared" si="8"/>
        <v>0</v>
      </c>
      <c r="BB169" s="93">
        <f t="shared" si="8"/>
        <v>0</v>
      </c>
      <c r="BC169" s="93">
        <f t="shared" si="8"/>
        <v>0</v>
      </c>
      <c r="BD169" s="93">
        <f t="shared" si="8"/>
        <v>0</v>
      </c>
      <c r="BE169" s="93">
        <f t="shared" si="8"/>
        <v>0</v>
      </c>
      <c r="BF169" s="93">
        <f t="shared" si="8"/>
        <v>8500</v>
      </c>
      <c r="BG169" s="93">
        <f t="shared" si="8"/>
        <v>8095.4800000000005</v>
      </c>
      <c r="BH169" s="93">
        <f t="shared" si="8"/>
        <v>1.9</v>
      </c>
      <c r="BI169" s="93">
        <f t="shared" si="8"/>
        <v>0</v>
      </c>
      <c r="BJ169" s="93">
        <f t="shared" si="8"/>
        <v>0</v>
      </c>
      <c r="BK169" s="93">
        <f t="shared" si="8"/>
        <v>0</v>
      </c>
      <c r="BL169" s="93">
        <f t="shared" si="8"/>
        <v>1200</v>
      </c>
      <c r="BM169" s="93">
        <f t="shared" si="8"/>
        <v>0</v>
      </c>
      <c r="BN169" s="93">
        <f t="shared" si="8"/>
        <v>0</v>
      </c>
      <c r="BO169" s="93">
        <f t="shared" si="8"/>
        <v>0</v>
      </c>
      <c r="BP169" s="93">
        <f t="shared" si="8"/>
        <v>0</v>
      </c>
      <c r="BQ169" s="93">
        <f t="shared" si="8"/>
        <v>0</v>
      </c>
      <c r="BR169" s="93">
        <f t="shared" si="8"/>
        <v>0</v>
      </c>
      <c r="BS169" s="93">
        <f t="shared" si="8"/>
        <v>0</v>
      </c>
      <c r="BT169" s="93">
        <f t="shared" si="8"/>
        <v>0</v>
      </c>
      <c r="BU169" s="93">
        <f t="shared" si="8"/>
        <v>34200</v>
      </c>
      <c r="BV169" s="93">
        <f t="shared" si="8"/>
        <v>12654.94</v>
      </c>
      <c r="BW169" s="93">
        <f t="shared" si="8"/>
        <v>0.37</v>
      </c>
      <c r="BX169" s="93">
        <f t="shared" si="8"/>
        <v>0</v>
      </c>
      <c r="BY169" s="93">
        <f t="shared" si="8"/>
        <v>0</v>
      </c>
      <c r="BZ169" s="93">
        <f t="shared" si="8"/>
        <v>0</v>
      </c>
      <c r="CA169" s="93">
        <f t="shared" si="8"/>
        <v>0</v>
      </c>
      <c r="CB169" s="93">
        <f t="shared" si="8"/>
        <v>0</v>
      </c>
      <c r="CC169" s="93">
        <f t="shared" ref="CC169:CN169" si="9">SUM(CC40+CC56+CC89)</f>
        <v>0</v>
      </c>
      <c r="CD169" s="93">
        <f t="shared" si="9"/>
        <v>0</v>
      </c>
      <c r="CE169" s="93">
        <f t="shared" si="9"/>
        <v>0</v>
      </c>
      <c r="CF169" s="93">
        <f t="shared" si="9"/>
        <v>0</v>
      </c>
      <c r="CG169" s="93">
        <f t="shared" si="9"/>
        <v>0</v>
      </c>
      <c r="CH169" s="93">
        <f t="shared" si="9"/>
        <v>0</v>
      </c>
      <c r="CI169" s="93">
        <f t="shared" si="9"/>
        <v>0</v>
      </c>
      <c r="CJ169" s="93">
        <f t="shared" si="9"/>
        <v>0</v>
      </c>
      <c r="CK169" s="93">
        <f t="shared" si="9"/>
        <v>0</v>
      </c>
      <c r="CL169" s="93">
        <f t="shared" si="9"/>
        <v>0</v>
      </c>
      <c r="CM169" s="93">
        <f t="shared" si="9"/>
        <v>0</v>
      </c>
      <c r="CN169" s="93">
        <f t="shared" si="9"/>
        <v>0</v>
      </c>
    </row>
    <row r="170" spans="1:702" ht="15.95" customHeight="1" x14ac:dyDescent="0.25">
      <c r="K170" s="161">
        <v>37</v>
      </c>
      <c r="P170" s="93">
        <f>SUM(P140)</f>
        <v>143998.85</v>
      </c>
      <c r="Q170" s="93">
        <f t="shared" ref="Q170:CB170" si="10">SUM(Q140)</f>
        <v>-4001.1499999999942</v>
      </c>
      <c r="R170" s="93">
        <f t="shared" si="10"/>
        <v>0.97</v>
      </c>
      <c r="S170" s="93">
        <f t="shared" si="10"/>
        <v>0</v>
      </c>
      <c r="T170" s="93">
        <f t="shared" si="10"/>
        <v>0</v>
      </c>
      <c r="U170" s="93">
        <f t="shared" si="10"/>
        <v>0</v>
      </c>
      <c r="V170" s="93">
        <f t="shared" si="10"/>
        <v>0</v>
      </c>
      <c r="W170" s="93">
        <f t="shared" si="10"/>
        <v>0</v>
      </c>
      <c r="X170" s="93">
        <f t="shared" si="10"/>
        <v>0</v>
      </c>
      <c r="Y170" s="93">
        <f t="shared" si="10"/>
        <v>0</v>
      </c>
      <c r="Z170" s="93">
        <f t="shared" si="10"/>
        <v>0</v>
      </c>
      <c r="AA170" s="93">
        <f t="shared" si="10"/>
        <v>0</v>
      </c>
      <c r="AB170" s="93">
        <f t="shared" si="10"/>
        <v>0</v>
      </c>
      <c r="AC170" s="93">
        <f t="shared" si="10"/>
        <v>0</v>
      </c>
      <c r="AD170" s="93">
        <f t="shared" si="10"/>
        <v>0</v>
      </c>
      <c r="AE170" s="93">
        <f t="shared" si="10"/>
        <v>0</v>
      </c>
      <c r="AF170" s="93">
        <f t="shared" si="10"/>
        <v>0</v>
      </c>
      <c r="AG170" s="93">
        <f t="shared" si="10"/>
        <v>0</v>
      </c>
      <c r="AH170" s="93">
        <f t="shared" si="10"/>
        <v>0</v>
      </c>
      <c r="AI170" s="93">
        <f t="shared" si="10"/>
        <v>0</v>
      </c>
      <c r="AJ170" s="93">
        <f t="shared" si="10"/>
        <v>0</v>
      </c>
      <c r="AK170" s="93">
        <f t="shared" si="10"/>
        <v>0</v>
      </c>
      <c r="AL170" s="93">
        <f t="shared" si="10"/>
        <v>0</v>
      </c>
      <c r="AM170" s="93">
        <f t="shared" si="10"/>
        <v>0</v>
      </c>
      <c r="AN170" s="93">
        <f t="shared" si="10"/>
        <v>0</v>
      </c>
      <c r="AO170" s="93">
        <f t="shared" si="10"/>
        <v>0</v>
      </c>
      <c r="AP170" s="93">
        <f t="shared" si="10"/>
        <v>0</v>
      </c>
      <c r="AQ170" s="93">
        <f t="shared" si="10"/>
        <v>0</v>
      </c>
      <c r="AR170" s="93">
        <f t="shared" si="10"/>
        <v>0</v>
      </c>
      <c r="AS170" s="93">
        <f t="shared" si="10"/>
        <v>0</v>
      </c>
      <c r="AT170" s="93">
        <f t="shared" si="10"/>
        <v>0</v>
      </c>
      <c r="AU170" s="93">
        <f t="shared" si="10"/>
        <v>0</v>
      </c>
      <c r="AV170" s="93">
        <f t="shared" si="10"/>
        <v>0</v>
      </c>
      <c r="AW170" s="93">
        <f t="shared" si="10"/>
        <v>0</v>
      </c>
      <c r="AX170" s="93">
        <f t="shared" si="10"/>
        <v>0</v>
      </c>
      <c r="AY170" s="93">
        <f t="shared" si="10"/>
        <v>0</v>
      </c>
      <c r="AZ170" s="93">
        <f t="shared" si="10"/>
        <v>0</v>
      </c>
      <c r="BA170" s="93">
        <f t="shared" si="10"/>
        <v>0</v>
      </c>
      <c r="BB170" s="93">
        <f t="shared" si="10"/>
        <v>0</v>
      </c>
      <c r="BC170" s="93">
        <f t="shared" si="10"/>
        <v>0</v>
      </c>
      <c r="BD170" s="93">
        <f t="shared" si="10"/>
        <v>0</v>
      </c>
      <c r="BE170" s="93">
        <f t="shared" si="10"/>
        <v>0</v>
      </c>
      <c r="BF170" s="93">
        <f t="shared" si="10"/>
        <v>146000</v>
      </c>
      <c r="BG170" s="93">
        <f t="shared" si="10"/>
        <v>142016.21</v>
      </c>
      <c r="BH170" s="93">
        <f t="shared" si="10"/>
        <v>0.97</v>
      </c>
      <c r="BI170" s="93">
        <f t="shared" si="10"/>
        <v>0</v>
      </c>
      <c r="BJ170" s="93">
        <f t="shared" si="10"/>
        <v>0</v>
      </c>
      <c r="BK170" s="93">
        <f t="shared" si="10"/>
        <v>0</v>
      </c>
      <c r="BL170" s="93">
        <f t="shared" si="10"/>
        <v>0</v>
      </c>
      <c r="BM170" s="93">
        <f t="shared" si="10"/>
        <v>0</v>
      </c>
      <c r="BN170" s="93">
        <f t="shared" si="10"/>
        <v>0</v>
      </c>
      <c r="BO170" s="93">
        <f t="shared" si="10"/>
        <v>0</v>
      </c>
      <c r="BP170" s="93">
        <f t="shared" si="10"/>
        <v>0</v>
      </c>
      <c r="BQ170" s="93">
        <f t="shared" si="10"/>
        <v>0</v>
      </c>
      <c r="BR170" s="93">
        <f t="shared" si="10"/>
        <v>0</v>
      </c>
      <c r="BS170" s="93">
        <f t="shared" si="10"/>
        <v>0</v>
      </c>
      <c r="BT170" s="93">
        <f t="shared" si="10"/>
        <v>0</v>
      </c>
      <c r="BU170" s="93">
        <f t="shared" si="10"/>
        <v>2000</v>
      </c>
      <c r="BV170" s="93">
        <f t="shared" si="10"/>
        <v>1982.64</v>
      </c>
      <c r="BW170" s="93">
        <f t="shared" si="10"/>
        <v>0.99</v>
      </c>
      <c r="BX170" s="93">
        <f t="shared" si="10"/>
        <v>0</v>
      </c>
      <c r="BY170" s="93">
        <f t="shared" si="10"/>
        <v>0</v>
      </c>
      <c r="BZ170" s="93">
        <f t="shared" si="10"/>
        <v>0</v>
      </c>
      <c r="CA170" s="93">
        <f t="shared" si="10"/>
        <v>0</v>
      </c>
      <c r="CB170" s="93">
        <f t="shared" si="10"/>
        <v>0</v>
      </c>
      <c r="CC170" s="93">
        <f t="shared" ref="CC170:CN170" si="11">SUM(CC140)</f>
        <v>0</v>
      </c>
      <c r="CD170" s="93">
        <f t="shared" si="11"/>
        <v>0</v>
      </c>
      <c r="CE170" s="93">
        <f t="shared" si="11"/>
        <v>0</v>
      </c>
      <c r="CF170" s="93">
        <f t="shared" si="11"/>
        <v>0</v>
      </c>
      <c r="CG170" s="93">
        <f t="shared" si="11"/>
        <v>0</v>
      </c>
      <c r="CH170" s="93">
        <f t="shared" si="11"/>
        <v>0</v>
      </c>
      <c r="CI170" s="93">
        <f t="shared" si="11"/>
        <v>0</v>
      </c>
      <c r="CJ170" s="93">
        <f t="shared" si="11"/>
        <v>0</v>
      </c>
      <c r="CK170" s="93">
        <f t="shared" si="11"/>
        <v>0</v>
      </c>
      <c r="CL170" s="93">
        <f t="shared" si="11"/>
        <v>0</v>
      </c>
      <c r="CM170" s="93">
        <f t="shared" si="11"/>
        <v>0</v>
      </c>
      <c r="CN170" s="93">
        <f t="shared" si="11"/>
        <v>0</v>
      </c>
    </row>
    <row r="171" spans="1:702" s="162" customFormat="1" ht="15.95" customHeight="1" x14ac:dyDescent="0.25">
      <c r="K171" s="162">
        <v>4</v>
      </c>
      <c r="P171" s="163">
        <f>SUM(P172)</f>
        <v>414039.03</v>
      </c>
      <c r="Q171" s="163">
        <f t="shared" ref="Q171:CB171" si="12">SUM(Q172)</f>
        <v>-154438.97</v>
      </c>
      <c r="R171" s="163">
        <f t="shared" si="12"/>
        <v>1.6</v>
      </c>
      <c r="S171" s="163">
        <f t="shared" si="12"/>
        <v>0</v>
      </c>
      <c r="T171" s="163">
        <f t="shared" si="12"/>
        <v>0</v>
      </c>
      <c r="U171" s="163">
        <f t="shared" si="12"/>
        <v>0</v>
      </c>
      <c r="V171" s="163">
        <f t="shared" si="12"/>
        <v>0</v>
      </c>
      <c r="W171" s="163">
        <f t="shared" si="12"/>
        <v>0</v>
      </c>
      <c r="X171" s="163">
        <f t="shared" si="12"/>
        <v>0</v>
      </c>
      <c r="Y171" s="163">
        <f t="shared" si="12"/>
        <v>0</v>
      </c>
      <c r="Z171" s="163">
        <f t="shared" si="12"/>
        <v>0</v>
      </c>
      <c r="AA171" s="163">
        <f t="shared" si="12"/>
        <v>0</v>
      </c>
      <c r="AB171" s="163">
        <f t="shared" si="12"/>
        <v>0</v>
      </c>
      <c r="AC171" s="163">
        <f t="shared" si="12"/>
        <v>0</v>
      </c>
      <c r="AD171" s="163">
        <f t="shared" si="12"/>
        <v>0</v>
      </c>
      <c r="AE171" s="163">
        <f t="shared" si="12"/>
        <v>0</v>
      </c>
      <c r="AF171" s="163">
        <f t="shared" si="12"/>
        <v>0</v>
      </c>
      <c r="AG171" s="163">
        <f t="shared" si="12"/>
        <v>0</v>
      </c>
      <c r="AH171" s="163">
        <f t="shared" si="12"/>
        <v>0</v>
      </c>
      <c r="AI171" s="163">
        <f t="shared" si="12"/>
        <v>0</v>
      </c>
      <c r="AJ171" s="163">
        <f t="shared" si="12"/>
        <v>0</v>
      </c>
      <c r="AK171" s="163">
        <f t="shared" si="12"/>
        <v>0</v>
      </c>
      <c r="AL171" s="163">
        <f t="shared" si="12"/>
        <v>0</v>
      </c>
      <c r="AM171" s="163">
        <f t="shared" si="12"/>
        <v>0</v>
      </c>
      <c r="AN171" s="163">
        <f t="shared" si="12"/>
        <v>0</v>
      </c>
      <c r="AO171" s="163">
        <f t="shared" si="12"/>
        <v>0</v>
      </c>
      <c r="AP171" s="163">
        <f t="shared" si="12"/>
        <v>0</v>
      </c>
      <c r="AQ171" s="163">
        <f t="shared" si="12"/>
        <v>0</v>
      </c>
      <c r="AR171" s="163">
        <f t="shared" si="12"/>
        <v>0</v>
      </c>
      <c r="AS171" s="163">
        <f t="shared" si="12"/>
        <v>0</v>
      </c>
      <c r="AT171" s="163">
        <f t="shared" si="12"/>
        <v>0</v>
      </c>
      <c r="AU171" s="163">
        <f t="shared" si="12"/>
        <v>0</v>
      </c>
      <c r="AV171" s="163">
        <f t="shared" si="12"/>
        <v>0</v>
      </c>
      <c r="AW171" s="163">
        <f t="shared" si="12"/>
        <v>0</v>
      </c>
      <c r="AX171" s="163">
        <f t="shared" si="12"/>
        <v>0</v>
      </c>
      <c r="AY171" s="163">
        <f t="shared" si="12"/>
        <v>0</v>
      </c>
      <c r="AZ171" s="163">
        <f t="shared" si="12"/>
        <v>0</v>
      </c>
      <c r="BA171" s="163">
        <f t="shared" si="12"/>
        <v>0</v>
      </c>
      <c r="BB171" s="163">
        <f t="shared" si="12"/>
        <v>0</v>
      </c>
      <c r="BC171" s="163">
        <f t="shared" si="12"/>
        <v>0</v>
      </c>
      <c r="BD171" s="163">
        <f t="shared" si="12"/>
        <v>0</v>
      </c>
      <c r="BE171" s="163">
        <f t="shared" si="12"/>
        <v>0</v>
      </c>
      <c r="BF171" s="163">
        <f t="shared" si="12"/>
        <v>186253</v>
      </c>
      <c r="BG171" s="163">
        <f t="shared" si="12"/>
        <v>186249.32</v>
      </c>
      <c r="BH171" s="163">
        <f t="shared" si="12"/>
        <v>1</v>
      </c>
      <c r="BI171" s="163">
        <f t="shared" si="12"/>
        <v>0</v>
      </c>
      <c r="BJ171" s="163">
        <f t="shared" si="12"/>
        <v>0</v>
      </c>
      <c r="BK171" s="163">
        <f t="shared" si="12"/>
        <v>0</v>
      </c>
      <c r="BL171" s="163">
        <f t="shared" si="12"/>
        <v>102500</v>
      </c>
      <c r="BM171" s="163">
        <f t="shared" si="12"/>
        <v>4944.13</v>
      </c>
      <c r="BN171" s="163">
        <f t="shared" si="12"/>
        <v>0.05</v>
      </c>
      <c r="BO171" s="163">
        <f t="shared" si="12"/>
        <v>0</v>
      </c>
      <c r="BP171" s="163">
        <f t="shared" si="12"/>
        <v>0</v>
      </c>
      <c r="BQ171" s="163">
        <f t="shared" si="12"/>
        <v>0</v>
      </c>
      <c r="BR171" s="163">
        <f t="shared" si="12"/>
        <v>0</v>
      </c>
      <c r="BS171" s="163">
        <f t="shared" si="12"/>
        <v>0</v>
      </c>
      <c r="BT171" s="163">
        <f t="shared" si="12"/>
        <v>0</v>
      </c>
      <c r="BU171" s="163">
        <f t="shared" si="12"/>
        <v>163000</v>
      </c>
      <c r="BV171" s="163">
        <f t="shared" si="12"/>
        <v>158880.29999999999</v>
      </c>
      <c r="BW171" s="163">
        <f t="shared" si="12"/>
        <v>1.97</v>
      </c>
      <c r="BX171" s="163">
        <f t="shared" si="12"/>
        <v>0</v>
      </c>
      <c r="BY171" s="163">
        <f t="shared" si="12"/>
        <v>0</v>
      </c>
      <c r="BZ171" s="163">
        <f t="shared" si="12"/>
        <v>0</v>
      </c>
      <c r="CA171" s="163">
        <f t="shared" si="12"/>
        <v>0</v>
      </c>
      <c r="CB171" s="163">
        <f t="shared" si="12"/>
        <v>0</v>
      </c>
      <c r="CC171" s="163">
        <f t="shared" ref="CC171:CN171" si="13">SUM(CC172)</f>
        <v>0</v>
      </c>
      <c r="CD171" s="163">
        <f t="shared" si="13"/>
        <v>8000</v>
      </c>
      <c r="CE171" s="163">
        <f t="shared" si="13"/>
        <v>240</v>
      </c>
      <c r="CF171" s="163">
        <f t="shared" si="13"/>
        <v>0.03</v>
      </c>
      <c r="CG171" s="163">
        <f t="shared" si="13"/>
        <v>0</v>
      </c>
      <c r="CH171" s="163">
        <f t="shared" si="13"/>
        <v>0</v>
      </c>
      <c r="CI171" s="163">
        <f t="shared" si="13"/>
        <v>0</v>
      </c>
      <c r="CJ171" s="163">
        <f t="shared" si="13"/>
        <v>0</v>
      </c>
      <c r="CK171" s="163">
        <f t="shared" si="13"/>
        <v>0</v>
      </c>
      <c r="CL171" s="163">
        <f t="shared" si="13"/>
        <v>0</v>
      </c>
      <c r="CM171" s="163">
        <f t="shared" si="13"/>
        <v>108725</v>
      </c>
      <c r="CN171" s="163">
        <f t="shared" si="13"/>
        <v>63725.279999999999</v>
      </c>
      <c r="CO171" s="164"/>
    </row>
    <row r="172" spans="1:702" ht="15.95" customHeight="1" x14ac:dyDescent="0.25">
      <c r="K172" s="146">
        <v>42</v>
      </c>
      <c r="P172" s="93">
        <f>SUM(P105+P136)</f>
        <v>414039.03</v>
      </c>
      <c r="Q172" s="93">
        <f t="shared" ref="Q172:CB172" si="14">SUM(Q105+Q136)</f>
        <v>-154438.97</v>
      </c>
      <c r="R172" s="93">
        <f t="shared" si="14"/>
        <v>1.6</v>
      </c>
      <c r="S172" s="93">
        <f t="shared" si="14"/>
        <v>0</v>
      </c>
      <c r="T172" s="93">
        <f t="shared" si="14"/>
        <v>0</v>
      </c>
      <c r="U172" s="93">
        <f t="shared" si="14"/>
        <v>0</v>
      </c>
      <c r="V172" s="93">
        <f t="shared" si="14"/>
        <v>0</v>
      </c>
      <c r="W172" s="93">
        <f t="shared" si="14"/>
        <v>0</v>
      </c>
      <c r="X172" s="93">
        <f t="shared" si="14"/>
        <v>0</v>
      </c>
      <c r="Y172" s="93">
        <f t="shared" si="14"/>
        <v>0</v>
      </c>
      <c r="Z172" s="93">
        <f t="shared" si="14"/>
        <v>0</v>
      </c>
      <c r="AA172" s="93">
        <f t="shared" si="14"/>
        <v>0</v>
      </c>
      <c r="AB172" s="93">
        <f t="shared" si="14"/>
        <v>0</v>
      </c>
      <c r="AC172" s="93">
        <f t="shared" si="14"/>
        <v>0</v>
      </c>
      <c r="AD172" s="93">
        <f t="shared" si="14"/>
        <v>0</v>
      </c>
      <c r="AE172" s="93">
        <f t="shared" si="14"/>
        <v>0</v>
      </c>
      <c r="AF172" s="93">
        <f t="shared" si="14"/>
        <v>0</v>
      </c>
      <c r="AG172" s="93">
        <f t="shared" si="14"/>
        <v>0</v>
      </c>
      <c r="AH172" s="93">
        <f t="shared" si="14"/>
        <v>0</v>
      </c>
      <c r="AI172" s="93">
        <f t="shared" si="14"/>
        <v>0</v>
      </c>
      <c r="AJ172" s="93">
        <f t="shared" si="14"/>
        <v>0</v>
      </c>
      <c r="AK172" s="93">
        <f t="shared" si="14"/>
        <v>0</v>
      </c>
      <c r="AL172" s="93">
        <f t="shared" si="14"/>
        <v>0</v>
      </c>
      <c r="AM172" s="93">
        <f t="shared" si="14"/>
        <v>0</v>
      </c>
      <c r="AN172" s="93">
        <f t="shared" si="14"/>
        <v>0</v>
      </c>
      <c r="AO172" s="93">
        <f t="shared" si="14"/>
        <v>0</v>
      </c>
      <c r="AP172" s="93">
        <f t="shared" si="14"/>
        <v>0</v>
      </c>
      <c r="AQ172" s="93">
        <f t="shared" si="14"/>
        <v>0</v>
      </c>
      <c r="AR172" s="93">
        <f t="shared" si="14"/>
        <v>0</v>
      </c>
      <c r="AS172" s="93">
        <f t="shared" si="14"/>
        <v>0</v>
      </c>
      <c r="AT172" s="93">
        <f t="shared" si="14"/>
        <v>0</v>
      </c>
      <c r="AU172" s="93">
        <f t="shared" si="14"/>
        <v>0</v>
      </c>
      <c r="AV172" s="93">
        <f t="shared" si="14"/>
        <v>0</v>
      </c>
      <c r="AW172" s="93">
        <f t="shared" si="14"/>
        <v>0</v>
      </c>
      <c r="AX172" s="93">
        <f t="shared" si="14"/>
        <v>0</v>
      </c>
      <c r="AY172" s="93">
        <f t="shared" si="14"/>
        <v>0</v>
      </c>
      <c r="AZ172" s="93">
        <f t="shared" si="14"/>
        <v>0</v>
      </c>
      <c r="BA172" s="93">
        <f t="shared" si="14"/>
        <v>0</v>
      </c>
      <c r="BB172" s="93">
        <f t="shared" si="14"/>
        <v>0</v>
      </c>
      <c r="BC172" s="93">
        <f t="shared" si="14"/>
        <v>0</v>
      </c>
      <c r="BD172" s="93">
        <f t="shared" si="14"/>
        <v>0</v>
      </c>
      <c r="BE172" s="93">
        <f t="shared" si="14"/>
        <v>0</v>
      </c>
      <c r="BF172" s="93">
        <f t="shared" si="14"/>
        <v>186253</v>
      </c>
      <c r="BG172" s="93">
        <f t="shared" si="14"/>
        <v>186249.32</v>
      </c>
      <c r="BH172" s="93">
        <f t="shared" si="14"/>
        <v>1</v>
      </c>
      <c r="BI172" s="93">
        <f t="shared" si="14"/>
        <v>0</v>
      </c>
      <c r="BJ172" s="93">
        <f t="shared" si="14"/>
        <v>0</v>
      </c>
      <c r="BK172" s="93">
        <f t="shared" si="14"/>
        <v>0</v>
      </c>
      <c r="BL172" s="93">
        <f t="shared" si="14"/>
        <v>102500</v>
      </c>
      <c r="BM172" s="93">
        <f t="shared" si="14"/>
        <v>4944.13</v>
      </c>
      <c r="BN172" s="93">
        <f t="shared" si="14"/>
        <v>0.05</v>
      </c>
      <c r="BO172" s="93">
        <f t="shared" si="14"/>
        <v>0</v>
      </c>
      <c r="BP172" s="93">
        <f t="shared" si="14"/>
        <v>0</v>
      </c>
      <c r="BQ172" s="93">
        <f t="shared" si="14"/>
        <v>0</v>
      </c>
      <c r="BR172" s="93">
        <f t="shared" si="14"/>
        <v>0</v>
      </c>
      <c r="BS172" s="93">
        <f t="shared" si="14"/>
        <v>0</v>
      </c>
      <c r="BT172" s="93">
        <f t="shared" si="14"/>
        <v>0</v>
      </c>
      <c r="BU172" s="93">
        <f t="shared" si="14"/>
        <v>163000</v>
      </c>
      <c r="BV172" s="93">
        <f t="shared" si="14"/>
        <v>158880.29999999999</v>
      </c>
      <c r="BW172" s="93">
        <f t="shared" si="14"/>
        <v>1.97</v>
      </c>
      <c r="BX172" s="93">
        <f t="shared" si="14"/>
        <v>0</v>
      </c>
      <c r="BY172" s="93">
        <f t="shared" si="14"/>
        <v>0</v>
      </c>
      <c r="BZ172" s="93">
        <f t="shared" si="14"/>
        <v>0</v>
      </c>
      <c r="CA172" s="93">
        <f t="shared" si="14"/>
        <v>0</v>
      </c>
      <c r="CB172" s="93">
        <f t="shared" si="14"/>
        <v>0</v>
      </c>
      <c r="CC172" s="93">
        <f t="shared" ref="CC172:CN172" si="15">SUM(CC105+CC136)</f>
        <v>0</v>
      </c>
      <c r="CD172" s="93">
        <f t="shared" si="15"/>
        <v>8000</v>
      </c>
      <c r="CE172" s="93">
        <f t="shared" si="15"/>
        <v>240</v>
      </c>
      <c r="CF172" s="93">
        <f t="shared" si="15"/>
        <v>0.03</v>
      </c>
      <c r="CG172" s="93">
        <f t="shared" si="15"/>
        <v>0</v>
      </c>
      <c r="CH172" s="93">
        <f t="shared" si="15"/>
        <v>0</v>
      </c>
      <c r="CI172" s="93">
        <f t="shared" si="15"/>
        <v>0</v>
      </c>
      <c r="CJ172" s="93">
        <f t="shared" si="15"/>
        <v>0</v>
      </c>
      <c r="CK172" s="93">
        <f t="shared" si="15"/>
        <v>0</v>
      </c>
      <c r="CL172" s="93">
        <f t="shared" si="15"/>
        <v>0</v>
      </c>
      <c r="CM172" s="93">
        <f t="shared" si="15"/>
        <v>108725</v>
      </c>
      <c r="CN172" s="93">
        <f t="shared" si="15"/>
        <v>63725.279999999999</v>
      </c>
    </row>
  </sheetData>
  <mergeCells count="93">
    <mergeCell ref="L1:L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X1:X4"/>
    <mergeCell ref="M1:M4"/>
    <mergeCell ref="N1:N4"/>
    <mergeCell ref="O1:O4"/>
    <mergeCell ref="P1:P4"/>
    <mergeCell ref="Q1:Q4"/>
    <mergeCell ref="R1:R4"/>
    <mergeCell ref="S1:S4"/>
    <mergeCell ref="T1:T4"/>
    <mergeCell ref="U1:U4"/>
    <mergeCell ref="V1:V4"/>
    <mergeCell ref="W1:W4"/>
    <mergeCell ref="AJ1:AJ4"/>
    <mergeCell ref="Y1:Y4"/>
    <mergeCell ref="Z1:Z4"/>
    <mergeCell ref="AA1:AA4"/>
    <mergeCell ref="AB1:AB4"/>
    <mergeCell ref="AC1:AC4"/>
    <mergeCell ref="AD1:AD4"/>
    <mergeCell ref="AE1:AE4"/>
    <mergeCell ref="AF1:AF4"/>
    <mergeCell ref="AG1:AG4"/>
    <mergeCell ref="AH1:AH4"/>
    <mergeCell ref="AI1:AI4"/>
    <mergeCell ref="AV1:AV4"/>
    <mergeCell ref="AK1:AK4"/>
    <mergeCell ref="AL1:AL4"/>
    <mergeCell ref="AM1:AM4"/>
    <mergeCell ref="AN1:AN4"/>
    <mergeCell ref="AO1:AO4"/>
    <mergeCell ref="AP1:AP4"/>
    <mergeCell ref="AQ1:AQ4"/>
    <mergeCell ref="AR1:AR4"/>
    <mergeCell ref="AS1:AS4"/>
    <mergeCell ref="AT1:AT4"/>
    <mergeCell ref="AU1:AU4"/>
    <mergeCell ref="BH1:BH4"/>
    <mergeCell ref="AW1:AW4"/>
    <mergeCell ref="AX1:AX4"/>
    <mergeCell ref="AY1:AY4"/>
    <mergeCell ref="AZ1:AZ4"/>
    <mergeCell ref="BA1:BA4"/>
    <mergeCell ref="BB1:BB4"/>
    <mergeCell ref="BC1:BC4"/>
    <mergeCell ref="BD1:BD4"/>
    <mergeCell ref="BE1:BE4"/>
    <mergeCell ref="BF1:BF4"/>
    <mergeCell ref="BG1:BG4"/>
    <mergeCell ref="BT1:BT4"/>
    <mergeCell ref="BI1:BI4"/>
    <mergeCell ref="BJ1:BJ4"/>
    <mergeCell ref="BK1:BK4"/>
    <mergeCell ref="BL1:BL4"/>
    <mergeCell ref="BM1:BM4"/>
    <mergeCell ref="BN1:BN4"/>
    <mergeCell ref="BO1:BO4"/>
    <mergeCell ref="BP1:BP4"/>
    <mergeCell ref="BQ1:BQ4"/>
    <mergeCell ref="BR1:BR4"/>
    <mergeCell ref="BS1:BS4"/>
    <mergeCell ref="CF1:CF4"/>
    <mergeCell ref="BU1:BU4"/>
    <mergeCell ref="BV1:BV4"/>
    <mergeCell ref="BW1:BW4"/>
    <mergeCell ref="BX1:BX4"/>
    <mergeCell ref="BY1:BY4"/>
    <mergeCell ref="BZ1:BZ4"/>
    <mergeCell ref="CA1:CA4"/>
    <mergeCell ref="CB1:CB4"/>
    <mergeCell ref="CC1:CC4"/>
    <mergeCell ref="CD1:CD4"/>
    <mergeCell ref="CE1:CE4"/>
    <mergeCell ref="CM1:CM4"/>
    <mergeCell ref="CN1:CN4"/>
    <mergeCell ref="CO1:CO4"/>
    <mergeCell ref="CG1:CG4"/>
    <mergeCell ref="CH1:CH4"/>
    <mergeCell ref="CI1:CI4"/>
    <mergeCell ref="CJ1:CJ4"/>
    <mergeCell ref="CK1:CK4"/>
    <mergeCell ref="CL1:CL4"/>
  </mergeCells>
  <printOptions horizontalCentered="1"/>
  <pageMargins left="0.27777777777777779" right="0.27777777777777779" top="0.1388888888888889" bottom="0.1388888888888889" header="0.3" footer="0"/>
  <pageSetup paperSize="9" orientation="landscape" horizontalDpi="4294967293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Z19"/>
  <sheetViews>
    <sheetView workbookViewId="0">
      <pane ySplit="6" topLeftCell="A7" activePane="bottomLeft" state="frozen"/>
      <selection pane="bottomLeft" activeCell="CI1" sqref="CI1:CJ1048576"/>
    </sheetView>
  </sheetViews>
  <sheetFormatPr defaultColWidth="13.7109375" defaultRowHeight="15.95" customHeight="1" x14ac:dyDescent="0.25"/>
  <cols>
    <col min="1" max="1" width="11.7109375" style="166" customWidth="1"/>
    <col min="2" max="2" width="30.7109375" style="184" customWidth="1"/>
    <col min="3" max="3" width="70.7109375" style="88" customWidth="1"/>
    <col min="4" max="4" width="0" style="88" hidden="1" customWidth="1"/>
    <col min="5" max="6" width="14.7109375" style="88" hidden="1" customWidth="1"/>
    <col min="7" max="7" width="14.7109375" style="88" customWidth="1"/>
    <col min="8" max="11" width="14.7109375" style="88" hidden="1" customWidth="1"/>
    <col min="12" max="13" width="10.7109375" style="88" hidden="1" customWidth="1"/>
    <col min="14" max="15" width="14.7109375" style="88" hidden="1" customWidth="1"/>
    <col min="16" max="16" width="8.7109375" style="94" hidden="1" customWidth="1"/>
    <col min="17" max="18" width="14.7109375" style="88" hidden="1" customWidth="1"/>
    <col min="19" max="19" width="8.7109375" style="94" hidden="1" customWidth="1"/>
    <col min="20" max="21" width="14.7109375" style="88" hidden="1" customWidth="1"/>
    <col min="22" max="22" width="8.7109375" style="94" hidden="1" customWidth="1"/>
    <col min="23" max="24" width="14.7109375" style="88" hidden="1" customWidth="1"/>
    <col min="25" max="25" width="8.7109375" style="94" hidden="1" customWidth="1"/>
    <col min="26" max="27" width="14.7109375" style="88" hidden="1" customWidth="1"/>
    <col min="28" max="28" width="8.7109375" style="94" hidden="1" customWidth="1"/>
    <col min="29" max="30" width="14.7109375" style="88" hidden="1" customWidth="1"/>
    <col min="31" max="31" width="8.7109375" style="94" hidden="1" customWidth="1"/>
    <col min="32" max="33" width="14.7109375" style="88" hidden="1" customWidth="1"/>
    <col min="34" max="34" width="8.7109375" style="94" hidden="1" customWidth="1"/>
    <col min="35" max="36" width="14.7109375" style="88" hidden="1" customWidth="1"/>
    <col min="37" max="37" width="8.7109375" style="94" hidden="1" customWidth="1"/>
    <col min="38" max="39" width="14.7109375" style="88" hidden="1" customWidth="1"/>
    <col min="40" max="40" width="8.7109375" style="94" hidden="1" customWidth="1"/>
    <col min="41" max="42" width="14.7109375" style="88" hidden="1" customWidth="1"/>
    <col min="43" max="43" width="8.7109375" style="94" hidden="1" customWidth="1"/>
    <col min="44" max="45" width="14.7109375" style="88" hidden="1" customWidth="1"/>
    <col min="46" max="46" width="8.7109375" style="94" hidden="1" customWidth="1"/>
    <col min="47" max="48" width="14.7109375" style="88" hidden="1" customWidth="1"/>
    <col min="49" max="49" width="8.7109375" style="94" hidden="1" customWidth="1"/>
    <col min="50" max="51" width="14.7109375" style="88" hidden="1" customWidth="1"/>
    <col min="52" max="52" width="8.7109375" style="94" hidden="1" customWidth="1"/>
    <col min="53" max="53" width="14.7109375" style="88" customWidth="1"/>
    <col min="54" max="54" width="14.7109375" style="88" hidden="1" customWidth="1"/>
    <col min="55" max="55" width="8.7109375" style="94" hidden="1" customWidth="1"/>
    <col min="56" max="56" width="14.7109375" style="88" customWidth="1"/>
    <col min="57" max="57" width="14.7109375" style="88" hidden="1" customWidth="1"/>
    <col min="58" max="58" width="8.7109375" style="94" hidden="1" customWidth="1"/>
    <col min="59" max="59" width="14.7109375" style="88" customWidth="1"/>
    <col min="60" max="60" width="14.7109375" style="88" hidden="1" customWidth="1"/>
    <col min="61" max="61" width="8.7109375" style="94" hidden="1" customWidth="1"/>
    <col min="62" max="62" width="14.7109375" style="88" customWidth="1"/>
    <col min="63" max="63" width="14.7109375" style="88" hidden="1" customWidth="1"/>
    <col min="64" max="64" width="8.7109375" style="94" hidden="1" customWidth="1"/>
    <col min="65" max="66" width="14.7109375" style="88" hidden="1" customWidth="1"/>
    <col min="67" max="67" width="8.7109375" style="94" hidden="1" customWidth="1"/>
    <col min="68" max="68" width="14.7109375" style="88" customWidth="1"/>
    <col min="69" max="69" width="14.7109375" style="88" hidden="1" customWidth="1"/>
    <col min="70" max="70" width="8.7109375" style="94" hidden="1" customWidth="1"/>
    <col min="71" max="71" width="14.7109375" style="88" customWidth="1"/>
    <col min="72" max="72" width="14.7109375" style="88" hidden="1" customWidth="1"/>
    <col min="73" max="73" width="8.7109375" style="94" hidden="1" customWidth="1"/>
    <col min="74" max="75" width="14.7109375" style="88" hidden="1" customWidth="1"/>
    <col min="76" max="76" width="8.7109375" style="94" hidden="1" customWidth="1"/>
    <col min="77" max="77" width="14.7109375" style="88" customWidth="1"/>
    <col min="78" max="78" width="14.7109375" style="88" hidden="1" customWidth="1"/>
    <col min="79" max="79" width="8.7109375" style="94" hidden="1" customWidth="1"/>
    <col min="80" max="81" width="14.7109375" style="88" hidden="1" customWidth="1"/>
    <col min="82" max="82" width="8.7109375" style="94" hidden="1" customWidth="1"/>
    <col min="83" max="84" width="14.7109375" style="88" hidden="1" customWidth="1"/>
    <col min="85" max="85" width="8.7109375" style="94" hidden="1" customWidth="1"/>
    <col min="86" max="87" width="14.7109375" style="88" hidden="1" customWidth="1"/>
    <col min="88" max="88" width="8.7109375" style="94" hidden="1" customWidth="1"/>
    <col min="89" max="16384" width="13.7109375" style="88"/>
  </cols>
  <sheetData>
    <row r="1" spans="1:702" ht="15.95" customHeight="1" x14ac:dyDescent="0.25">
      <c r="A1" s="166" t="s">
        <v>436</v>
      </c>
      <c r="B1" s="166"/>
      <c r="C1" s="646" t="s">
        <v>437</v>
      </c>
    </row>
    <row r="2" spans="1:702" ht="15.95" customHeight="1" x14ac:dyDescent="0.25">
      <c r="A2" s="166" t="s">
        <v>438</v>
      </c>
      <c r="B2" s="166"/>
      <c r="C2" s="646"/>
    </row>
    <row r="3" spans="1:702" ht="15.95" customHeight="1" x14ac:dyDescent="0.25">
      <c r="A3" s="166" t="s">
        <v>439</v>
      </c>
      <c r="B3" s="166"/>
      <c r="C3" s="646"/>
    </row>
    <row r="4" spans="1:702" ht="15.95" customHeight="1" x14ac:dyDescent="0.25">
      <c r="B4" s="166"/>
    </row>
    <row r="5" spans="1:702" ht="72" customHeight="1" x14ac:dyDescent="0.25">
      <c r="A5" s="167" t="s">
        <v>440</v>
      </c>
      <c r="B5" s="167" t="s">
        <v>441</v>
      </c>
      <c r="C5" s="167" t="s">
        <v>442</v>
      </c>
      <c r="D5" s="167" t="s">
        <v>471</v>
      </c>
      <c r="E5" s="167" t="s">
        <v>448</v>
      </c>
      <c r="F5" s="167" t="s">
        <v>472</v>
      </c>
      <c r="G5" s="167" t="s">
        <v>473</v>
      </c>
      <c r="H5" s="167" t="s">
        <v>474</v>
      </c>
      <c r="I5" s="167" t="s">
        <v>238</v>
      </c>
      <c r="J5" s="167" t="s">
        <v>475</v>
      </c>
      <c r="K5" s="167" t="s">
        <v>240</v>
      </c>
      <c r="L5" s="167" t="s">
        <v>476</v>
      </c>
      <c r="M5" s="167" t="s">
        <v>477</v>
      </c>
      <c r="N5" s="168" t="s">
        <v>242</v>
      </c>
      <c r="O5" s="168" t="s">
        <v>243</v>
      </c>
      <c r="P5" s="169" t="s">
        <v>244</v>
      </c>
      <c r="Q5" s="168" t="s">
        <v>245</v>
      </c>
      <c r="R5" s="168" t="s">
        <v>246</v>
      </c>
      <c r="S5" s="169" t="s">
        <v>247</v>
      </c>
      <c r="T5" s="168" t="s">
        <v>248</v>
      </c>
      <c r="U5" s="168" t="s">
        <v>249</v>
      </c>
      <c r="V5" s="169" t="s">
        <v>250</v>
      </c>
      <c r="W5" s="168" t="s">
        <v>251</v>
      </c>
      <c r="X5" s="168" t="s">
        <v>252</v>
      </c>
      <c r="Y5" s="169" t="s">
        <v>253</v>
      </c>
      <c r="Z5" s="168" t="s">
        <v>254</v>
      </c>
      <c r="AA5" s="168" t="s">
        <v>255</v>
      </c>
      <c r="AB5" s="169" t="s">
        <v>256</v>
      </c>
      <c r="AC5" s="168" t="s">
        <v>257</v>
      </c>
      <c r="AD5" s="168" t="s">
        <v>258</v>
      </c>
      <c r="AE5" s="169" t="s">
        <v>259</v>
      </c>
      <c r="AF5" s="168" t="s">
        <v>260</v>
      </c>
      <c r="AG5" s="168" t="s">
        <v>261</v>
      </c>
      <c r="AH5" s="169" t="s">
        <v>262</v>
      </c>
      <c r="AI5" s="168" t="s">
        <v>263</v>
      </c>
      <c r="AJ5" s="168" t="s">
        <v>264</v>
      </c>
      <c r="AK5" s="169" t="s">
        <v>265</v>
      </c>
      <c r="AL5" s="168" t="s">
        <v>266</v>
      </c>
      <c r="AM5" s="168" t="s">
        <v>267</v>
      </c>
      <c r="AN5" s="169" t="s">
        <v>268</v>
      </c>
      <c r="AO5" s="168" t="s">
        <v>269</v>
      </c>
      <c r="AP5" s="168" t="s">
        <v>270</v>
      </c>
      <c r="AQ5" s="169" t="s">
        <v>271</v>
      </c>
      <c r="AR5" s="168" t="s">
        <v>272</v>
      </c>
      <c r="AS5" s="168" t="s">
        <v>273</v>
      </c>
      <c r="AT5" s="169" t="s">
        <v>274</v>
      </c>
      <c r="AU5" s="168" t="s">
        <v>275</v>
      </c>
      <c r="AV5" s="168" t="s">
        <v>276</v>
      </c>
      <c r="AW5" s="169" t="s">
        <v>277</v>
      </c>
      <c r="AX5" s="168" t="s">
        <v>278</v>
      </c>
      <c r="AY5" s="168" t="s">
        <v>279</v>
      </c>
      <c r="AZ5" s="169" t="s">
        <v>280</v>
      </c>
      <c r="BA5" s="168" t="s">
        <v>281</v>
      </c>
      <c r="BB5" s="168" t="s">
        <v>282</v>
      </c>
      <c r="BC5" s="169" t="s">
        <v>283</v>
      </c>
      <c r="BD5" s="168" t="s">
        <v>284</v>
      </c>
      <c r="BE5" s="168" t="s">
        <v>285</v>
      </c>
      <c r="BF5" s="169" t="s">
        <v>286</v>
      </c>
      <c r="BG5" s="168" t="s">
        <v>287</v>
      </c>
      <c r="BH5" s="168" t="s">
        <v>288</v>
      </c>
      <c r="BI5" s="169" t="s">
        <v>289</v>
      </c>
      <c r="BJ5" s="168" t="s">
        <v>290</v>
      </c>
      <c r="BK5" s="168" t="s">
        <v>291</v>
      </c>
      <c r="BL5" s="169" t="s">
        <v>292</v>
      </c>
      <c r="BM5" s="168" t="s">
        <v>293</v>
      </c>
      <c r="BN5" s="168" t="s">
        <v>294</v>
      </c>
      <c r="BO5" s="169" t="s">
        <v>295</v>
      </c>
      <c r="BP5" s="168" t="s">
        <v>296</v>
      </c>
      <c r="BQ5" s="168" t="s">
        <v>297</v>
      </c>
      <c r="BR5" s="169" t="s">
        <v>298</v>
      </c>
      <c r="BS5" s="168" t="s">
        <v>299</v>
      </c>
      <c r="BT5" s="168" t="s">
        <v>300</v>
      </c>
      <c r="BU5" s="169" t="s">
        <v>301</v>
      </c>
      <c r="BV5" s="168" t="s">
        <v>302</v>
      </c>
      <c r="BW5" s="168" t="s">
        <v>303</v>
      </c>
      <c r="BX5" s="169" t="s">
        <v>304</v>
      </c>
      <c r="BY5" s="168" t="s">
        <v>305</v>
      </c>
      <c r="BZ5" s="168" t="s">
        <v>306</v>
      </c>
      <c r="CA5" s="169" t="s">
        <v>307</v>
      </c>
      <c r="CB5" s="168" t="s">
        <v>308</v>
      </c>
      <c r="CC5" s="168" t="s">
        <v>309</v>
      </c>
      <c r="CD5" s="169" t="s">
        <v>310</v>
      </c>
      <c r="CE5" s="168" t="s">
        <v>311</v>
      </c>
      <c r="CF5" s="168" t="s">
        <v>312</v>
      </c>
      <c r="CG5" s="169" t="s">
        <v>313</v>
      </c>
      <c r="CH5" s="168" t="s">
        <v>314</v>
      </c>
      <c r="CI5" s="168" t="s">
        <v>315</v>
      </c>
      <c r="CJ5" s="169" t="s">
        <v>316</v>
      </c>
    </row>
    <row r="6" spans="1:702" s="172" customFormat="1" ht="15.95" customHeight="1" x14ac:dyDescent="0.25">
      <c r="A6" s="170">
        <v>1</v>
      </c>
      <c r="B6" s="170">
        <v>2</v>
      </c>
      <c r="C6" s="170">
        <v>3</v>
      </c>
      <c r="D6" s="170">
        <v>4</v>
      </c>
      <c r="E6" s="170">
        <v>5</v>
      </c>
      <c r="F6" s="170">
        <v>6</v>
      </c>
      <c r="G6" s="170">
        <v>7</v>
      </c>
      <c r="H6" s="170">
        <v>8</v>
      </c>
      <c r="I6" s="170" t="s">
        <v>451</v>
      </c>
      <c r="J6" s="170">
        <v>10</v>
      </c>
      <c r="K6" s="170" t="s">
        <v>452</v>
      </c>
      <c r="L6" s="170" t="s">
        <v>453</v>
      </c>
      <c r="M6" s="170" t="s">
        <v>454</v>
      </c>
      <c r="N6" s="170"/>
      <c r="O6" s="170"/>
      <c r="P6" s="171"/>
      <c r="Q6" s="170"/>
      <c r="R6" s="170"/>
      <c r="S6" s="171"/>
      <c r="T6" s="170"/>
      <c r="U6" s="170"/>
      <c r="V6" s="171"/>
      <c r="W6" s="170"/>
      <c r="X6" s="170"/>
      <c r="Y6" s="171"/>
      <c r="Z6" s="170"/>
      <c r="AA6" s="170"/>
      <c r="AB6" s="171"/>
      <c r="AC6" s="170"/>
      <c r="AD6" s="170"/>
      <c r="AE6" s="171"/>
      <c r="AF6" s="170"/>
      <c r="AG6" s="170"/>
      <c r="AH6" s="171"/>
      <c r="AI6" s="170"/>
      <c r="AJ6" s="170"/>
      <c r="AK6" s="171"/>
      <c r="AL6" s="170"/>
      <c r="AM6" s="170"/>
      <c r="AN6" s="171"/>
      <c r="AO6" s="170"/>
      <c r="AP6" s="170"/>
      <c r="AQ6" s="171"/>
      <c r="AR6" s="170"/>
      <c r="AS6" s="170"/>
      <c r="AT6" s="171"/>
      <c r="AU6" s="170"/>
      <c r="AV6" s="170"/>
      <c r="AW6" s="171"/>
      <c r="AX6" s="170"/>
      <c r="AY6" s="170"/>
      <c r="AZ6" s="171"/>
      <c r="BA6" s="170"/>
      <c r="BB6" s="170"/>
      <c r="BC6" s="171"/>
      <c r="BD6" s="170"/>
      <c r="BE6" s="170"/>
      <c r="BF6" s="171"/>
      <c r="BG6" s="170"/>
      <c r="BH6" s="170"/>
      <c r="BI6" s="171"/>
      <c r="BJ6" s="170"/>
      <c r="BK6" s="170"/>
      <c r="BL6" s="171"/>
      <c r="BM6" s="170"/>
      <c r="BN6" s="170"/>
      <c r="BO6" s="171"/>
      <c r="BP6" s="170"/>
      <c r="BQ6" s="170"/>
      <c r="BR6" s="171"/>
      <c r="BS6" s="170"/>
      <c r="BT6" s="170"/>
      <c r="BU6" s="171"/>
      <c r="BV6" s="170"/>
      <c r="BW6" s="170"/>
      <c r="BX6" s="171"/>
      <c r="BY6" s="170"/>
      <c r="BZ6" s="170"/>
      <c r="CA6" s="171"/>
      <c r="CB6" s="170"/>
      <c r="CC6" s="170"/>
      <c r="CD6" s="171"/>
      <c r="CE6" s="170"/>
      <c r="CF6" s="170"/>
      <c r="CG6" s="171"/>
      <c r="CH6" s="170"/>
      <c r="CI6" s="170"/>
      <c r="CJ6" s="171"/>
    </row>
    <row r="7" spans="1:702" s="89" customFormat="1" ht="20.100000000000001" customHeight="1" x14ac:dyDescent="0.25">
      <c r="A7" s="173">
        <v>6</v>
      </c>
      <c r="B7" s="185" t="s">
        <v>455</v>
      </c>
      <c r="C7" s="175" t="s">
        <v>456</v>
      </c>
      <c r="D7" s="176">
        <v>11632632.619999999</v>
      </c>
      <c r="E7" s="176">
        <v>11632632.619999999</v>
      </c>
      <c r="F7" s="176">
        <v>7973000</v>
      </c>
      <c r="G7" s="176">
        <v>10460938</v>
      </c>
      <c r="H7" s="176">
        <v>0</v>
      </c>
      <c r="I7" s="176">
        <v>10460938</v>
      </c>
      <c r="J7" s="176">
        <v>5205953.3099999996</v>
      </c>
      <c r="K7" s="176">
        <v>-5254984.6900000004</v>
      </c>
      <c r="L7" s="176">
        <v>44.75</v>
      </c>
      <c r="M7" s="176">
        <v>49.77</v>
      </c>
      <c r="N7" s="176">
        <v>0</v>
      </c>
      <c r="O7" s="176">
        <v>0</v>
      </c>
      <c r="P7" s="177">
        <v>0</v>
      </c>
      <c r="Q7" s="176">
        <v>0</v>
      </c>
      <c r="R7" s="176">
        <v>0</v>
      </c>
      <c r="S7" s="177">
        <v>0</v>
      </c>
      <c r="T7" s="176">
        <v>0</v>
      </c>
      <c r="U7" s="176">
        <v>0</v>
      </c>
      <c r="V7" s="177">
        <v>0</v>
      </c>
      <c r="W7" s="176">
        <v>0</v>
      </c>
      <c r="X7" s="176">
        <v>0</v>
      </c>
      <c r="Y7" s="177">
        <v>0</v>
      </c>
      <c r="Z7" s="176">
        <v>0</v>
      </c>
      <c r="AA7" s="176">
        <v>0</v>
      </c>
      <c r="AB7" s="177">
        <v>0</v>
      </c>
      <c r="AC7" s="176">
        <v>0</v>
      </c>
      <c r="AD7" s="176">
        <v>0</v>
      </c>
      <c r="AE7" s="177">
        <v>0</v>
      </c>
      <c r="AF7" s="176">
        <v>0</v>
      </c>
      <c r="AG7" s="176">
        <v>0</v>
      </c>
      <c r="AH7" s="177">
        <v>0</v>
      </c>
      <c r="AI7" s="176">
        <v>0</v>
      </c>
      <c r="AJ7" s="176">
        <v>0</v>
      </c>
      <c r="AK7" s="177">
        <v>0</v>
      </c>
      <c r="AL7" s="176">
        <v>0</v>
      </c>
      <c r="AM7" s="176">
        <v>0</v>
      </c>
      <c r="AN7" s="177">
        <v>0</v>
      </c>
      <c r="AO7" s="176">
        <v>0</v>
      </c>
      <c r="AP7" s="176">
        <v>0</v>
      </c>
      <c r="AQ7" s="177">
        <v>0</v>
      </c>
      <c r="AR7" s="176">
        <v>0</v>
      </c>
      <c r="AS7" s="176">
        <v>0</v>
      </c>
      <c r="AT7" s="177">
        <v>0</v>
      </c>
      <c r="AU7" s="176">
        <v>0</v>
      </c>
      <c r="AV7" s="176">
        <v>0</v>
      </c>
      <c r="AW7" s="177">
        <v>0</v>
      </c>
      <c r="AX7" s="176">
        <v>0</v>
      </c>
      <c r="AY7" s="176">
        <v>0</v>
      </c>
      <c r="AZ7" s="177">
        <v>0</v>
      </c>
      <c r="BA7" s="176">
        <v>1990438</v>
      </c>
      <c r="BB7" s="176">
        <v>1011618.37</v>
      </c>
      <c r="BC7" s="177">
        <v>0.50823907602246343</v>
      </c>
      <c r="BD7" s="176">
        <v>23000</v>
      </c>
      <c r="BE7" s="176">
        <v>4931</v>
      </c>
      <c r="BF7" s="177">
        <v>0.21439130434782608</v>
      </c>
      <c r="BG7" s="176">
        <v>546500</v>
      </c>
      <c r="BH7" s="176">
        <v>318174.23</v>
      </c>
      <c r="BI7" s="177">
        <v>0.58220353156450133</v>
      </c>
      <c r="BJ7" s="176">
        <v>7371250</v>
      </c>
      <c r="BK7" s="176">
        <v>3624086.91</v>
      </c>
      <c r="BL7" s="177">
        <v>0.49165160725792778</v>
      </c>
      <c r="BM7" s="176">
        <v>0</v>
      </c>
      <c r="BN7" s="176">
        <v>0</v>
      </c>
      <c r="BO7" s="177">
        <v>0</v>
      </c>
      <c r="BP7" s="176">
        <v>301250</v>
      </c>
      <c r="BQ7" s="176">
        <v>124270.83</v>
      </c>
      <c r="BR7" s="177">
        <v>0.41251727800829874</v>
      </c>
      <c r="BS7" s="176">
        <v>212500</v>
      </c>
      <c r="BT7" s="176">
        <v>118171.97</v>
      </c>
      <c r="BU7" s="177">
        <v>0.55610338823529415</v>
      </c>
      <c r="BV7" s="176">
        <v>0</v>
      </c>
      <c r="BW7" s="176">
        <v>0</v>
      </c>
      <c r="BX7" s="177">
        <v>0</v>
      </c>
      <c r="BY7" s="176">
        <v>16000</v>
      </c>
      <c r="BZ7" s="176">
        <v>4700</v>
      </c>
      <c r="CA7" s="177">
        <v>0.29375000000000001</v>
      </c>
      <c r="CB7" s="176">
        <v>0</v>
      </c>
      <c r="CC7" s="176">
        <v>0</v>
      </c>
      <c r="CD7" s="177">
        <v>0</v>
      </c>
      <c r="CE7" s="176">
        <v>0</v>
      </c>
      <c r="CF7" s="176">
        <v>0</v>
      </c>
      <c r="CG7" s="177">
        <v>0</v>
      </c>
      <c r="CH7" s="176">
        <v>0</v>
      </c>
      <c r="CI7" s="176">
        <v>0</v>
      </c>
      <c r="CJ7" s="177">
        <v>0</v>
      </c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00"/>
      <c r="DZ7" s="100"/>
      <c r="EA7" s="100"/>
      <c r="EB7" s="100"/>
      <c r="EC7" s="100"/>
      <c r="ED7" s="100"/>
      <c r="EE7" s="100"/>
      <c r="EF7" s="100"/>
      <c r="EG7" s="100"/>
      <c r="EH7" s="100"/>
      <c r="EI7" s="100"/>
      <c r="EJ7" s="100"/>
      <c r="EK7" s="100"/>
      <c r="EL7" s="100"/>
      <c r="EM7" s="100"/>
      <c r="EN7" s="100"/>
      <c r="EO7" s="100"/>
      <c r="EP7" s="100"/>
      <c r="EQ7" s="100"/>
      <c r="ER7" s="100"/>
      <c r="ES7" s="100"/>
      <c r="ET7" s="100"/>
      <c r="EU7" s="100"/>
      <c r="EV7" s="100"/>
      <c r="EW7" s="100"/>
      <c r="EX7" s="100"/>
      <c r="EY7" s="100"/>
      <c r="EZ7" s="100"/>
      <c r="FA7" s="100"/>
      <c r="FB7" s="100"/>
      <c r="FC7" s="100"/>
      <c r="FD7" s="100"/>
      <c r="FE7" s="100"/>
      <c r="FF7" s="100"/>
      <c r="FG7" s="100"/>
      <c r="FH7" s="100"/>
      <c r="FI7" s="100"/>
      <c r="FJ7" s="100"/>
      <c r="FK7" s="100"/>
      <c r="FL7" s="100"/>
      <c r="FM7" s="100"/>
      <c r="FN7" s="100"/>
      <c r="FO7" s="100"/>
      <c r="FP7" s="100"/>
      <c r="FQ7" s="100"/>
      <c r="FR7" s="100"/>
      <c r="FS7" s="100"/>
      <c r="FT7" s="100"/>
      <c r="FU7" s="100"/>
      <c r="FV7" s="100"/>
      <c r="FW7" s="100"/>
      <c r="FX7" s="100"/>
      <c r="FY7" s="100"/>
      <c r="FZ7" s="100"/>
      <c r="GA7" s="100"/>
      <c r="GB7" s="100"/>
      <c r="GC7" s="100"/>
      <c r="GD7" s="100"/>
      <c r="GE7" s="100"/>
      <c r="GF7" s="100"/>
      <c r="GG7" s="100"/>
      <c r="GH7" s="100"/>
      <c r="GI7" s="100"/>
      <c r="GJ7" s="100"/>
      <c r="GK7" s="100"/>
      <c r="GL7" s="100"/>
      <c r="GM7" s="100"/>
      <c r="GN7" s="100"/>
      <c r="GO7" s="100"/>
      <c r="GP7" s="100"/>
      <c r="GQ7" s="100"/>
      <c r="GR7" s="100"/>
      <c r="GS7" s="100"/>
      <c r="GT7" s="100"/>
      <c r="GU7" s="100"/>
      <c r="GV7" s="100"/>
      <c r="GW7" s="100"/>
      <c r="GX7" s="100"/>
      <c r="GY7" s="100"/>
      <c r="GZ7" s="100"/>
      <c r="HA7" s="100"/>
      <c r="HB7" s="100"/>
      <c r="HC7" s="100"/>
      <c r="HD7" s="100"/>
      <c r="HE7" s="100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0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00"/>
      <c r="JD7" s="100"/>
      <c r="JE7" s="100"/>
      <c r="JF7" s="100"/>
      <c r="JG7" s="100"/>
      <c r="JH7" s="100"/>
      <c r="JI7" s="100"/>
      <c r="JJ7" s="100"/>
      <c r="JK7" s="100"/>
      <c r="JL7" s="100"/>
      <c r="JM7" s="100"/>
      <c r="JN7" s="100"/>
      <c r="JO7" s="100"/>
      <c r="JP7" s="100"/>
      <c r="JQ7" s="100"/>
      <c r="JR7" s="100"/>
      <c r="JS7" s="100"/>
      <c r="JT7" s="100"/>
      <c r="JU7" s="100"/>
      <c r="JV7" s="100"/>
      <c r="JW7" s="100"/>
      <c r="JX7" s="100"/>
      <c r="JY7" s="100"/>
      <c r="JZ7" s="100"/>
      <c r="KA7" s="100"/>
      <c r="KB7" s="100"/>
      <c r="KC7" s="100"/>
      <c r="KD7" s="100"/>
      <c r="KE7" s="100"/>
      <c r="KF7" s="100"/>
      <c r="KG7" s="100"/>
      <c r="KH7" s="100"/>
      <c r="KI7" s="100"/>
      <c r="KJ7" s="100"/>
      <c r="KK7" s="100"/>
      <c r="KL7" s="100"/>
      <c r="KM7" s="100"/>
      <c r="KN7" s="100"/>
      <c r="KO7" s="100"/>
      <c r="KP7" s="100"/>
      <c r="KQ7" s="100"/>
      <c r="KR7" s="100"/>
      <c r="KS7" s="100"/>
      <c r="KT7" s="100"/>
      <c r="KU7" s="100"/>
      <c r="KV7" s="100"/>
      <c r="KW7" s="100"/>
      <c r="KX7" s="100"/>
      <c r="KY7" s="100"/>
      <c r="KZ7" s="100"/>
      <c r="LA7" s="100"/>
      <c r="LB7" s="100"/>
      <c r="LC7" s="100"/>
      <c r="LD7" s="100"/>
      <c r="LE7" s="100"/>
      <c r="LF7" s="100"/>
      <c r="LG7" s="100"/>
      <c r="LH7" s="100"/>
      <c r="LI7" s="100"/>
      <c r="LJ7" s="100"/>
      <c r="LK7" s="100"/>
      <c r="LL7" s="100"/>
      <c r="LM7" s="100"/>
      <c r="LN7" s="100"/>
      <c r="LO7" s="100"/>
      <c r="LP7" s="100"/>
      <c r="LQ7" s="100"/>
      <c r="LR7" s="100"/>
      <c r="LS7" s="100"/>
      <c r="LT7" s="100"/>
      <c r="LU7" s="100"/>
      <c r="LV7" s="100"/>
      <c r="LW7" s="100"/>
      <c r="LX7" s="100"/>
      <c r="LY7" s="100"/>
      <c r="LZ7" s="100"/>
      <c r="MA7" s="100"/>
      <c r="MB7" s="100"/>
      <c r="MC7" s="100"/>
      <c r="MD7" s="100"/>
      <c r="ME7" s="100"/>
      <c r="MF7" s="100"/>
      <c r="MG7" s="100"/>
      <c r="MH7" s="100"/>
      <c r="MI7" s="100"/>
      <c r="MJ7" s="100"/>
      <c r="MK7" s="100"/>
      <c r="ML7" s="100"/>
      <c r="MM7" s="100"/>
      <c r="MN7" s="100"/>
      <c r="MO7" s="100"/>
      <c r="MP7" s="100"/>
      <c r="MQ7" s="100"/>
      <c r="MR7" s="100"/>
      <c r="MS7" s="100"/>
      <c r="MT7" s="100"/>
      <c r="MU7" s="100"/>
      <c r="MV7" s="100"/>
      <c r="MW7" s="100"/>
      <c r="MX7" s="100"/>
      <c r="MY7" s="100"/>
      <c r="MZ7" s="100"/>
      <c r="NA7" s="100"/>
      <c r="NB7" s="100"/>
      <c r="NC7" s="100"/>
      <c r="ND7" s="100"/>
      <c r="NE7" s="100"/>
      <c r="NF7" s="100"/>
      <c r="NG7" s="100"/>
      <c r="NH7" s="100"/>
      <c r="NI7" s="100"/>
      <c r="NJ7" s="100"/>
      <c r="NK7" s="100"/>
      <c r="NL7" s="100"/>
      <c r="NM7" s="100"/>
      <c r="NN7" s="100"/>
      <c r="NO7" s="100"/>
      <c r="NP7" s="100"/>
      <c r="NQ7" s="100"/>
      <c r="NR7" s="100"/>
      <c r="NS7" s="100"/>
      <c r="NT7" s="100"/>
      <c r="NU7" s="100"/>
      <c r="NV7" s="100"/>
      <c r="NW7" s="100"/>
      <c r="NX7" s="100"/>
      <c r="NY7" s="100"/>
      <c r="NZ7" s="100"/>
      <c r="OA7" s="100"/>
      <c r="OB7" s="100"/>
      <c r="OC7" s="100"/>
      <c r="OD7" s="100"/>
      <c r="OE7" s="100"/>
      <c r="OF7" s="100"/>
      <c r="OG7" s="100"/>
      <c r="OH7" s="100"/>
      <c r="OI7" s="100"/>
      <c r="OJ7" s="100"/>
      <c r="OK7" s="100"/>
      <c r="OL7" s="100"/>
      <c r="OM7" s="100"/>
      <c r="ON7" s="100"/>
      <c r="OO7" s="100"/>
      <c r="OP7" s="100"/>
      <c r="OQ7" s="100"/>
      <c r="OR7" s="100"/>
      <c r="OS7" s="100"/>
      <c r="OT7" s="100"/>
      <c r="OU7" s="100"/>
      <c r="OV7" s="100"/>
      <c r="OW7" s="100"/>
      <c r="OX7" s="100"/>
      <c r="OY7" s="100"/>
      <c r="OZ7" s="100"/>
      <c r="PA7" s="100"/>
      <c r="PB7" s="100"/>
      <c r="PC7" s="100"/>
      <c r="PD7" s="100"/>
      <c r="PE7" s="100"/>
      <c r="PF7" s="100"/>
      <c r="PG7" s="100"/>
      <c r="PH7" s="100"/>
      <c r="PI7" s="100"/>
      <c r="PJ7" s="100"/>
      <c r="PK7" s="100"/>
      <c r="PL7" s="100"/>
      <c r="PM7" s="100"/>
      <c r="PN7" s="100"/>
      <c r="PO7" s="100"/>
      <c r="PP7" s="100"/>
      <c r="PQ7" s="100"/>
      <c r="PR7" s="100"/>
      <c r="PS7" s="100"/>
      <c r="PT7" s="100"/>
      <c r="PU7" s="100"/>
      <c r="PV7" s="100"/>
      <c r="PW7" s="100"/>
      <c r="PX7" s="100"/>
      <c r="PY7" s="100"/>
      <c r="PZ7" s="100"/>
      <c r="QA7" s="100"/>
      <c r="QB7" s="100"/>
      <c r="QC7" s="100"/>
      <c r="QD7" s="100"/>
      <c r="QE7" s="100"/>
      <c r="QF7" s="100"/>
      <c r="QG7" s="100"/>
      <c r="QH7" s="100"/>
      <c r="QI7" s="100"/>
      <c r="QJ7" s="100"/>
      <c r="QK7" s="100"/>
      <c r="QL7" s="100"/>
      <c r="QM7" s="100"/>
      <c r="QN7" s="100"/>
      <c r="QO7" s="100"/>
      <c r="QP7" s="100"/>
      <c r="QQ7" s="100"/>
      <c r="QR7" s="100"/>
      <c r="QS7" s="100"/>
      <c r="QT7" s="100"/>
      <c r="QU7" s="100"/>
      <c r="QV7" s="100"/>
      <c r="QW7" s="100"/>
      <c r="QX7" s="100"/>
      <c r="QY7" s="100"/>
      <c r="QZ7" s="100"/>
      <c r="RA7" s="100"/>
      <c r="RB7" s="100"/>
      <c r="RC7" s="100"/>
      <c r="RD7" s="100"/>
      <c r="RE7" s="100"/>
      <c r="RF7" s="100"/>
      <c r="RG7" s="100"/>
      <c r="RH7" s="100"/>
      <c r="RI7" s="100"/>
      <c r="RJ7" s="100"/>
      <c r="RK7" s="100"/>
      <c r="RL7" s="100"/>
      <c r="RM7" s="100"/>
      <c r="RN7" s="100"/>
      <c r="RO7" s="100"/>
      <c r="RP7" s="100"/>
      <c r="RQ7" s="100"/>
      <c r="RR7" s="100"/>
      <c r="RS7" s="100"/>
      <c r="RT7" s="100"/>
      <c r="RU7" s="100"/>
      <c r="RV7" s="100"/>
      <c r="RW7" s="100"/>
      <c r="RX7" s="100"/>
      <c r="RY7" s="100"/>
      <c r="RZ7" s="100"/>
      <c r="SA7" s="100"/>
      <c r="SB7" s="100"/>
      <c r="SC7" s="100"/>
      <c r="SD7" s="100"/>
      <c r="SE7" s="100"/>
      <c r="SF7" s="100"/>
      <c r="SG7" s="100"/>
      <c r="SH7" s="100"/>
      <c r="SI7" s="100"/>
      <c r="SJ7" s="100"/>
      <c r="SK7" s="100"/>
      <c r="SL7" s="100"/>
      <c r="SM7" s="100"/>
      <c r="SN7" s="100"/>
      <c r="SO7" s="100"/>
      <c r="SP7" s="100"/>
      <c r="SQ7" s="100"/>
      <c r="SR7" s="100"/>
      <c r="SS7" s="100"/>
      <c r="ST7" s="100"/>
      <c r="SU7" s="100"/>
      <c r="SV7" s="100"/>
      <c r="SW7" s="100"/>
      <c r="SX7" s="100"/>
      <c r="SY7" s="100"/>
      <c r="SZ7" s="100"/>
      <c r="TA7" s="100"/>
      <c r="TB7" s="100"/>
      <c r="TC7" s="100"/>
      <c r="TD7" s="100"/>
      <c r="TE7" s="100"/>
      <c r="TF7" s="100"/>
      <c r="TG7" s="100"/>
      <c r="TH7" s="100"/>
      <c r="TI7" s="100"/>
      <c r="TJ7" s="100"/>
      <c r="TK7" s="100"/>
      <c r="TL7" s="100"/>
      <c r="TM7" s="100"/>
      <c r="TN7" s="100"/>
      <c r="TO7" s="100"/>
      <c r="TP7" s="100"/>
      <c r="TQ7" s="100"/>
      <c r="TR7" s="100"/>
      <c r="TS7" s="100"/>
      <c r="TT7" s="100"/>
      <c r="TU7" s="100"/>
      <c r="TV7" s="100"/>
      <c r="TW7" s="100"/>
      <c r="TX7" s="100"/>
      <c r="TY7" s="100"/>
      <c r="TZ7" s="100"/>
      <c r="UA7" s="100"/>
      <c r="UB7" s="100"/>
      <c r="UC7" s="100"/>
      <c r="UD7" s="100"/>
      <c r="UE7" s="100"/>
      <c r="UF7" s="100"/>
      <c r="UG7" s="100"/>
      <c r="UH7" s="100"/>
      <c r="UI7" s="100"/>
      <c r="UJ7" s="100"/>
      <c r="UK7" s="100"/>
      <c r="UL7" s="100"/>
      <c r="UM7" s="100"/>
      <c r="UN7" s="100"/>
      <c r="UO7" s="100"/>
      <c r="UP7" s="100"/>
      <c r="UQ7" s="100"/>
      <c r="UR7" s="100"/>
      <c r="US7" s="100"/>
      <c r="UT7" s="100"/>
      <c r="UU7" s="100"/>
      <c r="UV7" s="100"/>
      <c r="UW7" s="100"/>
      <c r="UX7" s="100"/>
      <c r="UY7" s="100"/>
      <c r="UZ7" s="100"/>
      <c r="VA7" s="100"/>
      <c r="VB7" s="100"/>
      <c r="VC7" s="100"/>
      <c r="VD7" s="100"/>
      <c r="VE7" s="100"/>
      <c r="VF7" s="100"/>
      <c r="VG7" s="100"/>
      <c r="VH7" s="100"/>
      <c r="VI7" s="100"/>
      <c r="VJ7" s="100"/>
      <c r="VK7" s="100"/>
      <c r="VL7" s="100"/>
      <c r="VM7" s="100"/>
      <c r="VN7" s="100"/>
      <c r="VO7" s="100"/>
      <c r="VP7" s="100"/>
      <c r="VQ7" s="100"/>
      <c r="VR7" s="100"/>
      <c r="VS7" s="100"/>
      <c r="VT7" s="100"/>
      <c r="VU7" s="100"/>
      <c r="VV7" s="100"/>
      <c r="VW7" s="100"/>
      <c r="VX7" s="100"/>
      <c r="VY7" s="100"/>
      <c r="VZ7" s="100"/>
      <c r="WA7" s="100"/>
      <c r="WB7" s="100"/>
      <c r="WC7" s="100"/>
      <c r="WD7" s="100"/>
      <c r="WE7" s="100"/>
      <c r="WF7" s="100"/>
      <c r="WG7" s="100"/>
      <c r="WH7" s="100"/>
      <c r="WI7" s="100"/>
      <c r="WJ7" s="100"/>
      <c r="WK7" s="100"/>
      <c r="WL7" s="100"/>
      <c r="WM7" s="100"/>
      <c r="WN7" s="100"/>
      <c r="WO7" s="100"/>
      <c r="WP7" s="100"/>
      <c r="WQ7" s="100"/>
      <c r="WR7" s="100"/>
      <c r="WS7" s="100"/>
      <c r="WT7" s="100"/>
      <c r="WU7" s="100"/>
      <c r="WV7" s="100"/>
      <c r="WW7" s="100"/>
      <c r="WX7" s="100"/>
      <c r="WY7" s="100"/>
      <c r="WZ7" s="100"/>
      <c r="XA7" s="100"/>
      <c r="XB7" s="100"/>
      <c r="XC7" s="100"/>
      <c r="XD7" s="100"/>
      <c r="XE7" s="100"/>
      <c r="XF7" s="100"/>
      <c r="XG7" s="100"/>
      <c r="XH7" s="100"/>
      <c r="XI7" s="100"/>
      <c r="XJ7" s="100"/>
      <c r="XK7" s="100"/>
      <c r="XL7" s="100"/>
      <c r="XM7" s="100"/>
      <c r="XN7" s="100"/>
      <c r="XO7" s="100"/>
      <c r="XP7" s="100"/>
      <c r="XQ7" s="100"/>
      <c r="XR7" s="100"/>
      <c r="XS7" s="100"/>
      <c r="XT7" s="100"/>
      <c r="XU7" s="100"/>
      <c r="XV7" s="100"/>
      <c r="XW7" s="100"/>
      <c r="XX7" s="100"/>
      <c r="XY7" s="100"/>
      <c r="XZ7" s="100"/>
      <c r="YA7" s="100"/>
      <c r="YB7" s="100"/>
      <c r="YC7" s="100"/>
      <c r="YD7" s="100"/>
      <c r="YE7" s="100"/>
      <c r="YF7" s="100"/>
      <c r="YG7" s="100"/>
      <c r="YH7" s="100"/>
      <c r="YI7" s="100"/>
      <c r="YJ7" s="100"/>
      <c r="YK7" s="100"/>
      <c r="YL7" s="100"/>
      <c r="YM7" s="100"/>
      <c r="YN7" s="100"/>
      <c r="YO7" s="100"/>
      <c r="YP7" s="100"/>
      <c r="YQ7" s="100"/>
      <c r="YR7" s="100"/>
      <c r="YS7" s="100"/>
      <c r="YT7" s="100"/>
      <c r="YU7" s="100"/>
      <c r="YV7" s="100"/>
      <c r="YW7" s="100"/>
      <c r="YX7" s="100"/>
      <c r="YY7" s="100"/>
      <c r="YZ7" s="100"/>
      <c r="ZA7" s="100"/>
      <c r="ZB7" s="100"/>
      <c r="ZC7" s="100"/>
      <c r="ZD7" s="100"/>
      <c r="ZE7" s="100"/>
      <c r="ZF7" s="100"/>
      <c r="ZG7" s="100"/>
      <c r="ZH7" s="100"/>
      <c r="ZI7" s="100"/>
      <c r="ZJ7" s="100"/>
      <c r="ZK7" s="100"/>
      <c r="ZL7" s="100"/>
      <c r="ZM7" s="100"/>
      <c r="ZN7" s="100"/>
      <c r="ZO7" s="100"/>
      <c r="ZP7" s="100"/>
      <c r="ZQ7" s="100"/>
      <c r="ZR7" s="100"/>
      <c r="ZS7" s="100"/>
      <c r="ZT7" s="100"/>
      <c r="ZU7" s="100"/>
      <c r="ZV7" s="100"/>
      <c r="ZW7" s="100"/>
      <c r="ZX7" s="100"/>
      <c r="ZY7" s="100"/>
      <c r="ZZ7" s="100"/>
    </row>
    <row r="8" spans="1:702" s="89" customFormat="1" ht="20.100000000000001" customHeight="1" x14ac:dyDescent="0.25">
      <c r="A8" s="178">
        <v>63</v>
      </c>
      <c r="B8" s="186" t="s">
        <v>457</v>
      </c>
      <c r="C8" s="180" t="s">
        <v>458</v>
      </c>
      <c r="D8" s="181">
        <v>7213890.0899999999</v>
      </c>
      <c r="E8" s="181">
        <v>7213890.0899999999</v>
      </c>
      <c r="F8" s="181">
        <v>7406500</v>
      </c>
      <c r="G8" s="181">
        <v>7881000</v>
      </c>
      <c r="H8" s="181">
        <v>0</v>
      </c>
      <c r="I8" s="181">
        <v>7881000</v>
      </c>
      <c r="J8" s="181">
        <v>3862805.71</v>
      </c>
      <c r="K8" s="181">
        <v>-4018194.29</v>
      </c>
      <c r="L8" s="181">
        <v>53.55</v>
      </c>
      <c r="M8" s="181">
        <v>49.01</v>
      </c>
      <c r="N8" s="181">
        <v>0</v>
      </c>
      <c r="O8" s="181">
        <v>0</v>
      </c>
      <c r="P8" s="182">
        <v>0</v>
      </c>
      <c r="Q8" s="181">
        <v>0</v>
      </c>
      <c r="R8" s="181">
        <v>0</v>
      </c>
      <c r="S8" s="182">
        <v>0</v>
      </c>
      <c r="T8" s="181">
        <v>0</v>
      </c>
      <c r="U8" s="181">
        <v>0</v>
      </c>
      <c r="V8" s="182">
        <v>0</v>
      </c>
      <c r="W8" s="181">
        <v>0</v>
      </c>
      <c r="X8" s="181">
        <v>0</v>
      </c>
      <c r="Y8" s="182">
        <v>0</v>
      </c>
      <c r="Z8" s="181">
        <v>0</v>
      </c>
      <c r="AA8" s="181">
        <v>0</v>
      </c>
      <c r="AB8" s="182">
        <v>0</v>
      </c>
      <c r="AC8" s="181">
        <v>0</v>
      </c>
      <c r="AD8" s="181">
        <v>0</v>
      </c>
      <c r="AE8" s="182">
        <v>0</v>
      </c>
      <c r="AF8" s="181">
        <v>0</v>
      </c>
      <c r="AG8" s="181">
        <v>0</v>
      </c>
      <c r="AH8" s="182">
        <v>0</v>
      </c>
      <c r="AI8" s="181">
        <v>0</v>
      </c>
      <c r="AJ8" s="181">
        <v>0</v>
      </c>
      <c r="AK8" s="182">
        <v>0</v>
      </c>
      <c r="AL8" s="181">
        <v>0</v>
      </c>
      <c r="AM8" s="181">
        <v>0</v>
      </c>
      <c r="AN8" s="182">
        <v>0</v>
      </c>
      <c r="AO8" s="181">
        <v>0</v>
      </c>
      <c r="AP8" s="181">
        <v>0</v>
      </c>
      <c r="AQ8" s="182">
        <v>0</v>
      </c>
      <c r="AR8" s="181">
        <v>0</v>
      </c>
      <c r="AS8" s="181">
        <v>0</v>
      </c>
      <c r="AT8" s="182">
        <v>0</v>
      </c>
      <c r="AU8" s="181">
        <v>0</v>
      </c>
      <c r="AV8" s="181">
        <v>0</v>
      </c>
      <c r="AW8" s="182">
        <v>0</v>
      </c>
      <c r="AX8" s="181">
        <v>0</v>
      </c>
      <c r="AY8" s="181">
        <v>0</v>
      </c>
      <c r="AZ8" s="182">
        <v>0</v>
      </c>
      <c r="BA8" s="181">
        <v>0</v>
      </c>
      <c r="BB8" s="181">
        <v>0</v>
      </c>
      <c r="BC8" s="182">
        <v>0</v>
      </c>
      <c r="BD8" s="181">
        <v>0</v>
      </c>
      <c r="BE8" s="181">
        <v>0</v>
      </c>
      <c r="BF8" s="182">
        <v>0</v>
      </c>
      <c r="BG8" s="181">
        <v>0</v>
      </c>
      <c r="BH8" s="181">
        <v>0</v>
      </c>
      <c r="BI8" s="182">
        <v>0</v>
      </c>
      <c r="BJ8" s="181">
        <v>7371250</v>
      </c>
      <c r="BK8" s="181">
        <v>3624086.91</v>
      </c>
      <c r="BL8" s="182">
        <v>0.49165160725792778</v>
      </c>
      <c r="BM8" s="181">
        <v>0</v>
      </c>
      <c r="BN8" s="181">
        <v>0</v>
      </c>
      <c r="BO8" s="182">
        <v>0</v>
      </c>
      <c r="BP8" s="181">
        <v>297250</v>
      </c>
      <c r="BQ8" s="181">
        <v>120546.83</v>
      </c>
      <c r="BR8" s="182">
        <v>0.40554021867115225</v>
      </c>
      <c r="BS8" s="181">
        <v>212500</v>
      </c>
      <c r="BT8" s="181">
        <v>118171.97</v>
      </c>
      <c r="BU8" s="182">
        <v>0.55610338823529415</v>
      </c>
      <c r="BV8" s="181">
        <v>0</v>
      </c>
      <c r="BW8" s="181">
        <v>0</v>
      </c>
      <c r="BX8" s="182">
        <v>0</v>
      </c>
      <c r="BY8" s="181">
        <v>0</v>
      </c>
      <c r="BZ8" s="181">
        <v>0</v>
      </c>
      <c r="CA8" s="182">
        <v>0</v>
      </c>
      <c r="CB8" s="181">
        <v>0</v>
      </c>
      <c r="CC8" s="181">
        <v>0</v>
      </c>
      <c r="CD8" s="182">
        <v>0</v>
      </c>
      <c r="CE8" s="181">
        <v>0</v>
      </c>
      <c r="CF8" s="181">
        <v>0</v>
      </c>
      <c r="CG8" s="182">
        <v>0</v>
      </c>
      <c r="CH8" s="181">
        <v>0</v>
      </c>
      <c r="CI8" s="181">
        <v>0</v>
      </c>
      <c r="CJ8" s="182">
        <v>0</v>
      </c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0"/>
      <c r="FH8" s="100"/>
      <c r="FI8" s="100"/>
      <c r="FJ8" s="100"/>
      <c r="FK8" s="100"/>
      <c r="FL8" s="100"/>
      <c r="FM8" s="100"/>
      <c r="FN8" s="100"/>
      <c r="FO8" s="100"/>
      <c r="FP8" s="100"/>
      <c r="FQ8" s="100"/>
      <c r="FR8" s="100"/>
      <c r="FS8" s="100"/>
      <c r="FT8" s="100"/>
      <c r="FU8" s="100"/>
      <c r="FV8" s="100"/>
      <c r="FW8" s="100"/>
      <c r="FX8" s="100"/>
      <c r="FY8" s="100"/>
      <c r="FZ8" s="100"/>
      <c r="GA8" s="100"/>
      <c r="GB8" s="100"/>
      <c r="GC8" s="100"/>
      <c r="GD8" s="100"/>
      <c r="GE8" s="100"/>
      <c r="GF8" s="100"/>
      <c r="GG8" s="100"/>
      <c r="GH8" s="100"/>
      <c r="GI8" s="100"/>
      <c r="GJ8" s="100"/>
      <c r="GK8" s="100"/>
      <c r="GL8" s="100"/>
      <c r="GM8" s="100"/>
      <c r="GN8" s="100"/>
      <c r="GO8" s="100"/>
      <c r="GP8" s="100"/>
      <c r="GQ8" s="100"/>
      <c r="GR8" s="100"/>
      <c r="GS8" s="100"/>
      <c r="GT8" s="100"/>
      <c r="GU8" s="100"/>
      <c r="GV8" s="100"/>
      <c r="GW8" s="100"/>
      <c r="GX8" s="100"/>
      <c r="GY8" s="100"/>
      <c r="GZ8" s="100"/>
      <c r="HA8" s="100"/>
      <c r="HB8" s="100"/>
      <c r="HC8" s="100"/>
      <c r="HD8" s="100"/>
      <c r="HE8" s="100"/>
      <c r="HF8" s="100"/>
      <c r="HG8" s="100"/>
      <c r="HH8" s="100"/>
      <c r="HI8" s="100"/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  <c r="IU8" s="100"/>
      <c r="IV8" s="100"/>
      <c r="IW8" s="100"/>
      <c r="IX8" s="100"/>
      <c r="IY8" s="100"/>
      <c r="IZ8" s="100"/>
      <c r="JA8" s="100"/>
      <c r="JB8" s="100"/>
      <c r="JC8" s="100"/>
      <c r="JD8" s="100"/>
      <c r="JE8" s="100"/>
      <c r="JF8" s="100"/>
      <c r="JG8" s="100"/>
      <c r="JH8" s="100"/>
      <c r="JI8" s="100"/>
      <c r="JJ8" s="100"/>
      <c r="JK8" s="100"/>
      <c r="JL8" s="100"/>
      <c r="JM8" s="100"/>
      <c r="JN8" s="100"/>
      <c r="JO8" s="100"/>
      <c r="JP8" s="100"/>
      <c r="JQ8" s="100"/>
      <c r="JR8" s="100"/>
      <c r="JS8" s="100"/>
      <c r="JT8" s="100"/>
      <c r="JU8" s="100"/>
      <c r="JV8" s="100"/>
      <c r="JW8" s="100"/>
      <c r="JX8" s="100"/>
      <c r="JY8" s="100"/>
      <c r="JZ8" s="100"/>
      <c r="KA8" s="100"/>
      <c r="KB8" s="100"/>
      <c r="KC8" s="100"/>
      <c r="KD8" s="100"/>
      <c r="KE8" s="100"/>
      <c r="KF8" s="100"/>
      <c r="KG8" s="100"/>
      <c r="KH8" s="100"/>
      <c r="KI8" s="100"/>
      <c r="KJ8" s="100"/>
      <c r="KK8" s="100"/>
      <c r="KL8" s="100"/>
      <c r="KM8" s="100"/>
      <c r="KN8" s="100"/>
      <c r="KO8" s="100"/>
      <c r="KP8" s="100"/>
      <c r="KQ8" s="100"/>
      <c r="KR8" s="100"/>
      <c r="KS8" s="100"/>
      <c r="KT8" s="100"/>
      <c r="KU8" s="100"/>
      <c r="KV8" s="100"/>
      <c r="KW8" s="100"/>
      <c r="KX8" s="100"/>
      <c r="KY8" s="100"/>
      <c r="KZ8" s="100"/>
      <c r="LA8" s="100"/>
      <c r="LB8" s="100"/>
      <c r="LC8" s="100"/>
      <c r="LD8" s="100"/>
      <c r="LE8" s="100"/>
      <c r="LF8" s="100"/>
      <c r="LG8" s="100"/>
      <c r="LH8" s="100"/>
      <c r="LI8" s="100"/>
      <c r="LJ8" s="100"/>
      <c r="LK8" s="100"/>
      <c r="LL8" s="100"/>
      <c r="LM8" s="100"/>
      <c r="LN8" s="100"/>
      <c r="LO8" s="100"/>
      <c r="LP8" s="100"/>
      <c r="LQ8" s="100"/>
      <c r="LR8" s="100"/>
      <c r="LS8" s="100"/>
      <c r="LT8" s="100"/>
      <c r="LU8" s="100"/>
      <c r="LV8" s="100"/>
      <c r="LW8" s="100"/>
      <c r="LX8" s="100"/>
      <c r="LY8" s="100"/>
      <c r="LZ8" s="100"/>
      <c r="MA8" s="100"/>
      <c r="MB8" s="100"/>
      <c r="MC8" s="100"/>
      <c r="MD8" s="100"/>
      <c r="ME8" s="100"/>
      <c r="MF8" s="100"/>
      <c r="MG8" s="100"/>
      <c r="MH8" s="100"/>
      <c r="MI8" s="100"/>
      <c r="MJ8" s="100"/>
      <c r="MK8" s="100"/>
      <c r="ML8" s="100"/>
      <c r="MM8" s="100"/>
      <c r="MN8" s="100"/>
      <c r="MO8" s="100"/>
      <c r="MP8" s="100"/>
      <c r="MQ8" s="100"/>
      <c r="MR8" s="100"/>
      <c r="MS8" s="100"/>
      <c r="MT8" s="100"/>
      <c r="MU8" s="100"/>
      <c r="MV8" s="100"/>
      <c r="MW8" s="100"/>
      <c r="MX8" s="100"/>
      <c r="MY8" s="100"/>
      <c r="MZ8" s="100"/>
      <c r="NA8" s="100"/>
      <c r="NB8" s="100"/>
      <c r="NC8" s="100"/>
      <c r="ND8" s="100"/>
      <c r="NE8" s="100"/>
      <c r="NF8" s="100"/>
      <c r="NG8" s="100"/>
      <c r="NH8" s="100"/>
      <c r="NI8" s="100"/>
      <c r="NJ8" s="100"/>
      <c r="NK8" s="100"/>
      <c r="NL8" s="100"/>
      <c r="NM8" s="100"/>
      <c r="NN8" s="100"/>
      <c r="NO8" s="100"/>
      <c r="NP8" s="100"/>
      <c r="NQ8" s="100"/>
      <c r="NR8" s="100"/>
      <c r="NS8" s="100"/>
      <c r="NT8" s="100"/>
      <c r="NU8" s="100"/>
      <c r="NV8" s="100"/>
      <c r="NW8" s="100"/>
      <c r="NX8" s="100"/>
      <c r="NY8" s="100"/>
      <c r="NZ8" s="100"/>
      <c r="OA8" s="100"/>
      <c r="OB8" s="100"/>
      <c r="OC8" s="100"/>
      <c r="OD8" s="100"/>
      <c r="OE8" s="100"/>
      <c r="OF8" s="100"/>
      <c r="OG8" s="100"/>
      <c r="OH8" s="100"/>
      <c r="OI8" s="100"/>
      <c r="OJ8" s="100"/>
      <c r="OK8" s="100"/>
      <c r="OL8" s="100"/>
      <c r="OM8" s="100"/>
      <c r="ON8" s="100"/>
      <c r="OO8" s="100"/>
      <c r="OP8" s="100"/>
      <c r="OQ8" s="100"/>
      <c r="OR8" s="100"/>
      <c r="OS8" s="100"/>
      <c r="OT8" s="100"/>
      <c r="OU8" s="100"/>
      <c r="OV8" s="100"/>
      <c r="OW8" s="100"/>
      <c r="OX8" s="100"/>
      <c r="OY8" s="100"/>
      <c r="OZ8" s="100"/>
      <c r="PA8" s="100"/>
      <c r="PB8" s="100"/>
      <c r="PC8" s="100"/>
      <c r="PD8" s="100"/>
      <c r="PE8" s="100"/>
      <c r="PF8" s="100"/>
      <c r="PG8" s="100"/>
      <c r="PH8" s="100"/>
      <c r="PI8" s="100"/>
      <c r="PJ8" s="100"/>
      <c r="PK8" s="100"/>
      <c r="PL8" s="100"/>
      <c r="PM8" s="100"/>
      <c r="PN8" s="100"/>
      <c r="PO8" s="100"/>
      <c r="PP8" s="100"/>
      <c r="PQ8" s="100"/>
      <c r="PR8" s="100"/>
      <c r="PS8" s="100"/>
      <c r="PT8" s="100"/>
      <c r="PU8" s="100"/>
      <c r="PV8" s="100"/>
      <c r="PW8" s="100"/>
      <c r="PX8" s="100"/>
      <c r="PY8" s="100"/>
      <c r="PZ8" s="100"/>
      <c r="QA8" s="100"/>
      <c r="QB8" s="100"/>
      <c r="QC8" s="100"/>
      <c r="QD8" s="100"/>
      <c r="QE8" s="100"/>
      <c r="QF8" s="100"/>
      <c r="QG8" s="100"/>
      <c r="QH8" s="100"/>
      <c r="QI8" s="100"/>
      <c r="QJ8" s="100"/>
      <c r="QK8" s="100"/>
      <c r="QL8" s="100"/>
      <c r="QM8" s="100"/>
      <c r="QN8" s="100"/>
      <c r="QO8" s="100"/>
      <c r="QP8" s="100"/>
      <c r="QQ8" s="100"/>
      <c r="QR8" s="100"/>
      <c r="QS8" s="100"/>
      <c r="QT8" s="100"/>
      <c r="QU8" s="100"/>
      <c r="QV8" s="100"/>
      <c r="QW8" s="100"/>
      <c r="QX8" s="100"/>
      <c r="QY8" s="100"/>
      <c r="QZ8" s="100"/>
      <c r="RA8" s="100"/>
      <c r="RB8" s="100"/>
      <c r="RC8" s="100"/>
      <c r="RD8" s="100"/>
      <c r="RE8" s="100"/>
      <c r="RF8" s="100"/>
      <c r="RG8" s="100"/>
      <c r="RH8" s="100"/>
      <c r="RI8" s="100"/>
      <c r="RJ8" s="100"/>
      <c r="RK8" s="100"/>
      <c r="RL8" s="100"/>
      <c r="RM8" s="100"/>
      <c r="RN8" s="100"/>
      <c r="RO8" s="100"/>
      <c r="RP8" s="100"/>
      <c r="RQ8" s="100"/>
      <c r="RR8" s="100"/>
      <c r="RS8" s="100"/>
      <c r="RT8" s="100"/>
      <c r="RU8" s="100"/>
      <c r="RV8" s="100"/>
      <c r="RW8" s="100"/>
      <c r="RX8" s="100"/>
      <c r="RY8" s="100"/>
      <c r="RZ8" s="100"/>
      <c r="SA8" s="100"/>
      <c r="SB8" s="100"/>
      <c r="SC8" s="100"/>
      <c r="SD8" s="100"/>
      <c r="SE8" s="100"/>
      <c r="SF8" s="100"/>
      <c r="SG8" s="100"/>
      <c r="SH8" s="100"/>
      <c r="SI8" s="100"/>
      <c r="SJ8" s="100"/>
      <c r="SK8" s="100"/>
      <c r="SL8" s="100"/>
      <c r="SM8" s="100"/>
      <c r="SN8" s="100"/>
      <c r="SO8" s="100"/>
      <c r="SP8" s="100"/>
      <c r="SQ8" s="100"/>
      <c r="SR8" s="100"/>
      <c r="SS8" s="100"/>
      <c r="ST8" s="100"/>
      <c r="SU8" s="100"/>
      <c r="SV8" s="100"/>
      <c r="SW8" s="100"/>
      <c r="SX8" s="100"/>
      <c r="SY8" s="100"/>
      <c r="SZ8" s="100"/>
      <c r="TA8" s="100"/>
      <c r="TB8" s="100"/>
      <c r="TC8" s="100"/>
      <c r="TD8" s="100"/>
      <c r="TE8" s="100"/>
      <c r="TF8" s="100"/>
      <c r="TG8" s="100"/>
      <c r="TH8" s="100"/>
      <c r="TI8" s="100"/>
      <c r="TJ8" s="100"/>
      <c r="TK8" s="100"/>
      <c r="TL8" s="100"/>
      <c r="TM8" s="100"/>
      <c r="TN8" s="100"/>
      <c r="TO8" s="100"/>
      <c r="TP8" s="100"/>
      <c r="TQ8" s="100"/>
      <c r="TR8" s="100"/>
      <c r="TS8" s="100"/>
      <c r="TT8" s="100"/>
      <c r="TU8" s="100"/>
      <c r="TV8" s="100"/>
      <c r="TW8" s="100"/>
      <c r="TX8" s="100"/>
      <c r="TY8" s="100"/>
      <c r="TZ8" s="100"/>
      <c r="UA8" s="100"/>
      <c r="UB8" s="100"/>
      <c r="UC8" s="100"/>
      <c r="UD8" s="100"/>
      <c r="UE8" s="100"/>
      <c r="UF8" s="100"/>
      <c r="UG8" s="100"/>
      <c r="UH8" s="100"/>
      <c r="UI8" s="100"/>
      <c r="UJ8" s="100"/>
      <c r="UK8" s="100"/>
      <c r="UL8" s="100"/>
      <c r="UM8" s="100"/>
      <c r="UN8" s="100"/>
      <c r="UO8" s="100"/>
      <c r="UP8" s="100"/>
      <c r="UQ8" s="100"/>
      <c r="UR8" s="100"/>
      <c r="US8" s="100"/>
      <c r="UT8" s="100"/>
      <c r="UU8" s="100"/>
      <c r="UV8" s="100"/>
      <c r="UW8" s="100"/>
      <c r="UX8" s="100"/>
      <c r="UY8" s="100"/>
      <c r="UZ8" s="100"/>
      <c r="VA8" s="100"/>
      <c r="VB8" s="100"/>
      <c r="VC8" s="100"/>
      <c r="VD8" s="100"/>
      <c r="VE8" s="100"/>
      <c r="VF8" s="100"/>
      <c r="VG8" s="100"/>
      <c r="VH8" s="100"/>
      <c r="VI8" s="100"/>
      <c r="VJ8" s="100"/>
      <c r="VK8" s="100"/>
      <c r="VL8" s="100"/>
      <c r="VM8" s="100"/>
      <c r="VN8" s="100"/>
      <c r="VO8" s="100"/>
      <c r="VP8" s="100"/>
      <c r="VQ8" s="100"/>
      <c r="VR8" s="100"/>
      <c r="VS8" s="100"/>
      <c r="VT8" s="100"/>
      <c r="VU8" s="100"/>
      <c r="VV8" s="100"/>
      <c r="VW8" s="100"/>
      <c r="VX8" s="100"/>
      <c r="VY8" s="100"/>
      <c r="VZ8" s="100"/>
      <c r="WA8" s="100"/>
      <c r="WB8" s="100"/>
      <c r="WC8" s="100"/>
      <c r="WD8" s="100"/>
      <c r="WE8" s="100"/>
      <c r="WF8" s="100"/>
      <c r="WG8" s="100"/>
      <c r="WH8" s="100"/>
      <c r="WI8" s="100"/>
      <c r="WJ8" s="100"/>
      <c r="WK8" s="100"/>
      <c r="WL8" s="100"/>
      <c r="WM8" s="100"/>
      <c r="WN8" s="100"/>
      <c r="WO8" s="100"/>
      <c r="WP8" s="100"/>
      <c r="WQ8" s="100"/>
      <c r="WR8" s="100"/>
      <c r="WS8" s="100"/>
      <c r="WT8" s="100"/>
      <c r="WU8" s="100"/>
      <c r="WV8" s="100"/>
      <c r="WW8" s="100"/>
      <c r="WX8" s="100"/>
      <c r="WY8" s="100"/>
      <c r="WZ8" s="100"/>
      <c r="XA8" s="100"/>
      <c r="XB8" s="100"/>
      <c r="XC8" s="100"/>
      <c r="XD8" s="100"/>
      <c r="XE8" s="100"/>
      <c r="XF8" s="100"/>
      <c r="XG8" s="100"/>
      <c r="XH8" s="100"/>
      <c r="XI8" s="100"/>
      <c r="XJ8" s="100"/>
      <c r="XK8" s="100"/>
      <c r="XL8" s="100"/>
      <c r="XM8" s="100"/>
      <c r="XN8" s="100"/>
      <c r="XO8" s="100"/>
      <c r="XP8" s="100"/>
      <c r="XQ8" s="100"/>
      <c r="XR8" s="100"/>
      <c r="XS8" s="100"/>
      <c r="XT8" s="100"/>
      <c r="XU8" s="100"/>
      <c r="XV8" s="100"/>
      <c r="XW8" s="100"/>
      <c r="XX8" s="100"/>
      <c r="XY8" s="100"/>
      <c r="XZ8" s="100"/>
      <c r="YA8" s="100"/>
      <c r="YB8" s="100"/>
      <c r="YC8" s="100"/>
      <c r="YD8" s="100"/>
      <c r="YE8" s="100"/>
      <c r="YF8" s="100"/>
      <c r="YG8" s="100"/>
      <c r="YH8" s="100"/>
      <c r="YI8" s="100"/>
      <c r="YJ8" s="100"/>
      <c r="YK8" s="100"/>
      <c r="YL8" s="100"/>
      <c r="YM8" s="100"/>
      <c r="YN8" s="100"/>
      <c r="YO8" s="100"/>
      <c r="YP8" s="100"/>
      <c r="YQ8" s="100"/>
      <c r="YR8" s="100"/>
      <c r="YS8" s="100"/>
      <c r="YT8" s="100"/>
      <c r="YU8" s="100"/>
      <c r="YV8" s="100"/>
      <c r="YW8" s="100"/>
      <c r="YX8" s="100"/>
      <c r="YY8" s="100"/>
      <c r="YZ8" s="100"/>
      <c r="ZA8" s="100"/>
      <c r="ZB8" s="100"/>
      <c r="ZC8" s="100"/>
      <c r="ZD8" s="100"/>
      <c r="ZE8" s="100"/>
      <c r="ZF8" s="100"/>
      <c r="ZG8" s="100"/>
      <c r="ZH8" s="100"/>
      <c r="ZI8" s="100"/>
      <c r="ZJ8" s="100"/>
      <c r="ZK8" s="100"/>
      <c r="ZL8" s="100"/>
      <c r="ZM8" s="100"/>
      <c r="ZN8" s="100"/>
      <c r="ZO8" s="100"/>
      <c r="ZP8" s="100"/>
      <c r="ZQ8" s="100"/>
      <c r="ZR8" s="100"/>
      <c r="ZS8" s="100"/>
      <c r="ZT8" s="100"/>
      <c r="ZU8" s="100"/>
      <c r="ZV8" s="100"/>
      <c r="ZW8" s="100"/>
      <c r="ZX8" s="100"/>
      <c r="ZY8" s="100"/>
      <c r="ZZ8" s="100"/>
    </row>
    <row r="9" spans="1:702" ht="15.95" customHeight="1" x14ac:dyDescent="0.25">
      <c r="A9" s="166">
        <v>636</v>
      </c>
      <c r="B9" s="187" t="s">
        <v>347</v>
      </c>
      <c r="C9" s="88" t="s">
        <v>459</v>
      </c>
      <c r="D9" s="93">
        <v>7154794.6799999997</v>
      </c>
      <c r="E9" s="93">
        <v>7154794.6799999997</v>
      </c>
      <c r="F9" s="93">
        <v>7194000</v>
      </c>
      <c r="G9" s="93">
        <v>7668500</v>
      </c>
      <c r="H9" s="93">
        <v>0</v>
      </c>
      <c r="I9" s="93">
        <v>7668500</v>
      </c>
      <c r="J9" s="93">
        <v>3764708.71</v>
      </c>
      <c r="K9" s="93">
        <v>-3903791.29</v>
      </c>
      <c r="L9" s="93">
        <v>52.62</v>
      </c>
      <c r="M9" s="93">
        <v>49.09</v>
      </c>
      <c r="N9" s="93">
        <v>0</v>
      </c>
      <c r="O9" s="93">
        <v>0</v>
      </c>
      <c r="P9" s="94">
        <v>0</v>
      </c>
      <c r="Q9" s="93">
        <v>0</v>
      </c>
      <c r="R9" s="93">
        <v>0</v>
      </c>
      <c r="S9" s="94">
        <v>0</v>
      </c>
      <c r="T9" s="93">
        <v>0</v>
      </c>
      <c r="U9" s="93">
        <v>0</v>
      </c>
      <c r="V9" s="94">
        <v>0</v>
      </c>
      <c r="W9" s="93">
        <v>0</v>
      </c>
      <c r="X9" s="93">
        <v>0</v>
      </c>
      <c r="Y9" s="94">
        <v>0</v>
      </c>
      <c r="Z9" s="93">
        <v>0</v>
      </c>
      <c r="AA9" s="93">
        <v>0</v>
      </c>
      <c r="AB9" s="94">
        <v>0</v>
      </c>
      <c r="AC9" s="93">
        <v>0</v>
      </c>
      <c r="AD9" s="93">
        <v>0</v>
      </c>
      <c r="AE9" s="94">
        <v>0</v>
      </c>
      <c r="AF9" s="93">
        <v>0</v>
      </c>
      <c r="AG9" s="93">
        <v>0</v>
      </c>
      <c r="AH9" s="94">
        <v>0</v>
      </c>
      <c r="AI9" s="93">
        <v>0</v>
      </c>
      <c r="AJ9" s="93">
        <v>0</v>
      </c>
      <c r="AK9" s="94">
        <v>0</v>
      </c>
      <c r="AL9" s="93">
        <v>0</v>
      </c>
      <c r="AM9" s="93">
        <v>0</v>
      </c>
      <c r="AN9" s="94">
        <v>0</v>
      </c>
      <c r="AO9" s="93">
        <v>0</v>
      </c>
      <c r="AP9" s="93">
        <v>0</v>
      </c>
      <c r="AQ9" s="94">
        <v>0</v>
      </c>
      <c r="AR9" s="93">
        <v>0</v>
      </c>
      <c r="AS9" s="93">
        <v>0</v>
      </c>
      <c r="AT9" s="94">
        <v>0</v>
      </c>
      <c r="AU9" s="93">
        <v>0</v>
      </c>
      <c r="AV9" s="93">
        <v>0</v>
      </c>
      <c r="AW9" s="94">
        <v>0</v>
      </c>
      <c r="AX9" s="93">
        <v>0</v>
      </c>
      <c r="AY9" s="93">
        <v>0</v>
      </c>
      <c r="AZ9" s="94">
        <v>0</v>
      </c>
      <c r="BA9" s="93">
        <v>0</v>
      </c>
      <c r="BB9" s="93">
        <v>0</v>
      </c>
      <c r="BC9" s="94">
        <v>0</v>
      </c>
      <c r="BD9" s="93">
        <v>0</v>
      </c>
      <c r="BE9" s="93">
        <v>0</v>
      </c>
      <c r="BF9" s="94">
        <v>0</v>
      </c>
      <c r="BG9" s="93">
        <v>0</v>
      </c>
      <c r="BH9" s="93">
        <v>0</v>
      </c>
      <c r="BI9" s="94">
        <v>0</v>
      </c>
      <c r="BJ9" s="93">
        <v>7371250</v>
      </c>
      <c r="BK9" s="93">
        <v>3624086.91</v>
      </c>
      <c r="BL9" s="94">
        <v>0.49165160725792778</v>
      </c>
      <c r="BM9" s="93">
        <v>0</v>
      </c>
      <c r="BN9" s="93">
        <v>0</v>
      </c>
      <c r="BO9" s="94">
        <v>0</v>
      </c>
      <c r="BP9" s="93">
        <v>297250</v>
      </c>
      <c r="BQ9" s="93">
        <v>120546.83</v>
      </c>
      <c r="BR9" s="94">
        <v>0.40554021867115225</v>
      </c>
      <c r="BS9" s="93">
        <v>0</v>
      </c>
      <c r="BT9" s="93">
        <v>20074.97</v>
      </c>
      <c r="BU9" s="94">
        <v>0</v>
      </c>
      <c r="BV9" s="93">
        <v>0</v>
      </c>
      <c r="BW9" s="93">
        <v>0</v>
      </c>
      <c r="BX9" s="94">
        <v>0</v>
      </c>
      <c r="BY9" s="93">
        <v>0</v>
      </c>
      <c r="BZ9" s="93">
        <v>0</v>
      </c>
      <c r="CA9" s="94">
        <v>0</v>
      </c>
      <c r="CB9" s="93">
        <v>0</v>
      </c>
      <c r="CC9" s="93">
        <v>0</v>
      </c>
      <c r="CD9" s="94">
        <v>0</v>
      </c>
      <c r="CE9" s="93">
        <v>0</v>
      </c>
      <c r="CF9" s="93">
        <v>0</v>
      </c>
      <c r="CG9" s="94">
        <v>0</v>
      </c>
      <c r="CH9" s="93">
        <v>0</v>
      </c>
      <c r="CI9" s="93">
        <v>0</v>
      </c>
      <c r="CJ9" s="94">
        <v>0</v>
      </c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93"/>
      <c r="IA9" s="93"/>
      <c r="IB9" s="93"/>
      <c r="IC9" s="93"/>
      <c r="ID9" s="93"/>
      <c r="IE9" s="93"/>
      <c r="IF9" s="93"/>
      <c r="IG9" s="93"/>
      <c r="IH9" s="93"/>
      <c r="II9" s="93"/>
      <c r="IJ9" s="93"/>
      <c r="IK9" s="93"/>
      <c r="IL9" s="93"/>
      <c r="IM9" s="93"/>
      <c r="IN9" s="93"/>
      <c r="IO9" s="93"/>
      <c r="IP9" s="93"/>
      <c r="IQ9" s="93"/>
      <c r="IR9" s="93"/>
      <c r="IS9" s="93"/>
      <c r="IT9" s="93"/>
      <c r="IU9" s="93"/>
      <c r="IV9" s="93"/>
      <c r="IW9" s="93"/>
      <c r="IX9" s="93"/>
      <c r="IY9" s="93"/>
      <c r="IZ9" s="93"/>
      <c r="JA9" s="93"/>
      <c r="JB9" s="93"/>
      <c r="JC9" s="93"/>
      <c r="JD9" s="93"/>
      <c r="JE9" s="93"/>
      <c r="JF9" s="93"/>
      <c r="JG9" s="93"/>
      <c r="JH9" s="93"/>
      <c r="JI9" s="93"/>
      <c r="JJ9" s="93"/>
      <c r="JK9" s="93"/>
      <c r="JL9" s="93"/>
      <c r="JM9" s="93"/>
      <c r="JN9" s="93"/>
      <c r="JO9" s="93"/>
      <c r="JP9" s="93"/>
      <c r="JQ9" s="93"/>
      <c r="JR9" s="93"/>
      <c r="JS9" s="93"/>
      <c r="JT9" s="93"/>
      <c r="JU9" s="93"/>
      <c r="JV9" s="93"/>
      <c r="JW9" s="93"/>
      <c r="JX9" s="93"/>
      <c r="JY9" s="93"/>
      <c r="JZ9" s="93"/>
      <c r="KA9" s="93"/>
      <c r="KB9" s="93"/>
      <c r="KC9" s="93"/>
      <c r="KD9" s="93"/>
      <c r="KE9" s="93"/>
      <c r="KF9" s="93"/>
      <c r="KG9" s="93"/>
      <c r="KH9" s="93"/>
      <c r="KI9" s="93"/>
      <c r="KJ9" s="93"/>
      <c r="KK9" s="93"/>
      <c r="KL9" s="93"/>
      <c r="KM9" s="93"/>
      <c r="KN9" s="93"/>
      <c r="KO9" s="93"/>
      <c r="KP9" s="93"/>
      <c r="KQ9" s="93"/>
      <c r="KR9" s="93"/>
      <c r="KS9" s="93"/>
      <c r="KT9" s="93"/>
      <c r="KU9" s="93"/>
      <c r="KV9" s="93"/>
      <c r="KW9" s="93"/>
      <c r="KX9" s="93"/>
      <c r="KY9" s="93"/>
      <c r="KZ9" s="93"/>
      <c r="LA9" s="93"/>
      <c r="LB9" s="93"/>
      <c r="LC9" s="93"/>
      <c r="LD9" s="93"/>
      <c r="LE9" s="93"/>
      <c r="LF9" s="93"/>
      <c r="LG9" s="93"/>
      <c r="LH9" s="93"/>
      <c r="LI9" s="93"/>
      <c r="LJ9" s="93"/>
      <c r="LK9" s="93"/>
      <c r="LL9" s="93"/>
      <c r="LM9" s="93"/>
      <c r="LN9" s="93"/>
      <c r="LO9" s="93"/>
      <c r="LP9" s="93"/>
      <c r="LQ9" s="93"/>
      <c r="LR9" s="93"/>
      <c r="LS9" s="93"/>
      <c r="LT9" s="93"/>
      <c r="LU9" s="93"/>
      <c r="LV9" s="93"/>
      <c r="LW9" s="93"/>
      <c r="LX9" s="93"/>
      <c r="LY9" s="93"/>
      <c r="LZ9" s="93"/>
      <c r="MA9" s="93"/>
      <c r="MB9" s="93"/>
      <c r="MC9" s="93"/>
      <c r="MD9" s="93"/>
      <c r="ME9" s="93"/>
      <c r="MF9" s="93"/>
      <c r="MG9" s="93"/>
      <c r="MH9" s="93"/>
      <c r="MI9" s="93"/>
      <c r="MJ9" s="93"/>
      <c r="MK9" s="93"/>
      <c r="ML9" s="93"/>
      <c r="MM9" s="93"/>
      <c r="MN9" s="93"/>
      <c r="MO9" s="93"/>
      <c r="MP9" s="93"/>
      <c r="MQ9" s="93"/>
      <c r="MR9" s="93"/>
      <c r="MS9" s="93"/>
      <c r="MT9" s="93"/>
      <c r="MU9" s="93"/>
      <c r="MV9" s="93"/>
      <c r="MW9" s="93"/>
      <c r="MX9" s="93"/>
      <c r="MY9" s="93"/>
      <c r="MZ9" s="93"/>
      <c r="NA9" s="93"/>
      <c r="NB9" s="93"/>
      <c r="NC9" s="93"/>
      <c r="ND9" s="93"/>
      <c r="NE9" s="93"/>
      <c r="NF9" s="93"/>
      <c r="NG9" s="93"/>
      <c r="NH9" s="93"/>
      <c r="NI9" s="93"/>
      <c r="NJ9" s="93"/>
      <c r="NK9" s="93"/>
      <c r="NL9" s="93"/>
      <c r="NM9" s="93"/>
      <c r="NN9" s="93"/>
      <c r="NO9" s="93"/>
      <c r="NP9" s="93"/>
      <c r="NQ9" s="93"/>
      <c r="NR9" s="93"/>
      <c r="NS9" s="93"/>
      <c r="NT9" s="93"/>
      <c r="NU9" s="93"/>
      <c r="NV9" s="93"/>
      <c r="NW9" s="93"/>
      <c r="NX9" s="93"/>
      <c r="NY9" s="93"/>
      <c r="NZ9" s="93"/>
      <c r="OA9" s="93"/>
      <c r="OB9" s="93"/>
      <c r="OC9" s="93"/>
      <c r="OD9" s="93"/>
      <c r="OE9" s="93"/>
      <c r="OF9" s="93"/>
      <c r="OG9" s="93"/>
      <c r="OH9" s="93"/>
      <c r="OI9" s="93"/>
      <c r="OJ9" s="93"/>
      <c r="OK9" s="93"/>
      <c r="OL9" s="93"/>
      <c r="OM9" s="93"/>
      <c r="ON9" s="93"/>
      <c r="OO9" s="93"/>
      <c r="OP9" s="93"/>
      <c r="OQ9" s="93"/>
      <c r="OR9" s="93"/>
      <c r="OS9" s="93"/>
      <c r="OT9" s="93"/>
      <c r="OU9" s="93"/>
      <c r="OV9" s="93"/>
      <c r="OW9" s="93"/>
      <c r="OX9" s="93"/>
      <c r="OY9" s="93"/>
      <c r="OZ9" s="93"/>
      <c r="PA9" s="93"/>
      <c r="PB9" s="93"/>
      <c r="PC9" s="93"/>
      <c r="PD9" s="93"/>
      <c r="PE9" s="93"/>
      <c r="PF9" s="93"/>
      <c r="PG9" s="93"/>
      <c r="PH9" s="93"/>
      <c r="PI9" s="93"/>
      <c r="PJ9" s="93"/>
      <c r="PK9" s="93"/>
      <c r="PL9" s="93"/>
      <c r="PM9" s="93"/>
      <c r="PN9" s="93"/>
      <c r="PO9" s="93"/>
      <c r="PP9" s="93"/>
      <c r="PQ9" s="93"/>
      <c r="PR9" s="93"/>
      <c r="PS9" s="93"/>
      <c r="PT9" s="93"/>
      <c r="PU9" s="93"/>
      <c r="PV9" s="93"/>
      <c r="PW9" s="93"/>
      <c r="PX9" s="93"/>
      <c r="PY9" s="93"/>
      <c r="PZ9" s="93"/>
      <c r="QA9" s="93"/>
      <c r="QB9" s="93"/>
      <c r="QC9" s="93"/>
      <c r="QD9" s="93"/>
      <c r="QE9" s="93"/>
      <c r="QF9" s="93"/>
      <c r="QG9" s="93"/>
      <c r="QH9" s="93"/>
      <c r="QI9" s="93"/>
      <c r="QJ9" s="93"/>
      <c r="QK9" s="93"/>
      <c r="QL9" s="93"/>
      <c r="QM9" s="93"/>
      <c r="QN9" s="93"/>
      <c r="QO9" s="93"/>
      <c r="QP9" s="93"/>
      <c r="QQ9" s="93"/>
      <c r="QR9" s="93"/>
      <c r="QS9" s="93"/>
      <c r="QT9" s="93"/>
      <c r="QU9" s="93"/>
      <c r="QV9" s="93"/>
      <c r="QW9" s="93"/>
      <c r="QX9" s="93"/>
      <c r="QY9" s="93"/>
      <c r="QZ9" s="93"/>
      <c r="RA9" s="93"/>
      <c r="RB9" s="93"/>
      <c r="RC9" s="93"/>
      <c r="RD9" s="93"/>
      <c r="RE9" s="93"/>
      <c r="RF9" s="93"/>
      <c r="RG9" s="93"/>
      <c r="RH9" s="93"/>
      <c r="RI9" s="93"/>
      <c r="RJ9" s="93"/>
      <c r="RK9" s="93"/>
      <c r="RL9" s="93"/>
      <c r="RM9" s="93"/>
      <c r="RN9" s="93"/>
      <c r="RO9" s="93"/>
      <c r="RP9" s="93"/>
      <c r="RQ9" s="93"/>
      <c r="RR9" s="93"/>
      <c r="RS9" s="93"/>
      <c r="RT9" s="93"/>
      <c r="RU9" s="93"/>
      <c r="RV9" s="93"/>
      <c r="RW9" s="93"/>
      <c r="RX9" s="93"/>
      <c r="RY9" s="93"/>
      <c r="RZ9" s="93"/>
      <c r="SA9" s="93"/>
      <c r="SB9" s="93"/>
      <c r="SC9" s="93"/>
      <c r="SD9" s="93"/>
      <c r="SE9" s="93"/>
      <c r="SF9" s="93"/>
      <c r="SG9" s="93"/>
      <c r="SH9" s="93"/>
      <c r="SI9" s="93"/>
      <c r="SJ9" s="93"/>
      <c r="SK9" s="93"/>
      <c r="SL9" s="93"/>
      <c r="SM9" s="93"/>
      <c r="SN9" s="93"/>
      <c r="SO9" s="93"/>
      <c r="SP9" s="93"/>
      <c r="SQ9" s="93"/>
      <c r="SR9" s="93"/>
      <c r="SS9" s="93"/>
      <c r="ST9" s="93"/>
      <c r="SU9" s="93"/>
      <c r="SV9" s="93"/>
      <c r="SW9" s="93"/>
      <c r="SX9" s="93"/>
      <c r="SY9" s="93"/>
      <c r="SZ9" s="93"/>
      <c r="TA9" s="93"/>
      <c r="TB9" s="93"/>
      <c r="TC9" s="93"/>
      <c r="TD9" s="93"/>
      <c r="TE9" s="93"/>
      <c r="TF9" s="93"/>
      <c r="TG9" s="93"/>
      <c r="TH9" s="93"/>
      <c r="TI9" s="93"/>
      <c r="TJ9" s="93"/>
      <c r="TK9" s="93"/>
      <c r="TL9" s="93"/>
      <c r="TM9" s="93"/>
      <c r="TN9" s="93"/>
      <c r="TO9" s="93"/>
      <c r="TP9" s="93"/>
      <c r="TQ9" s="93"/>
      <c r="TR9" s="93"/>
      <c r="TS9" s="93"/>
      <c r="TT9" s="93"/>
      <c r="TU9" s="93"/>
      <c r="TV9" s="93"/>
      <c r="TW9" s="93"/>
      <c r="TX9" s="93"/>
      <c r="TY9" s="93"/>
      <c r="TZ9" s="93"/>
      <c r="UA9" s="93"/>
      <c r="UB9" s="93"/>
      <c r="UC9" s="93"/>
      <c r="UD9" s="93"/>
      <c r="UE9" s="93"/>
      <c r="UF9" s="93"/>
      <c r="UG9" s="93"/>
      <c r="UH9" s="93"/>
      <c r="UI9" s="93"/>
      <c r="UJ9" s="93"/>
      <c r="UK9" s="93"/>
      <c r="UL9" s="93"/>
      <c r="UM9" s="93"/>
      <c r="UN9" s="93"/>
      <c r="UO9" s="93"/>
      <c r="UP9" s="93"/>
      <c r="UQ9" s="93"/>
      <c r="UR9" s="93"/>
      <c r="US9" s="93"/>
      <c r="UT9" s="93"/>
      <c r="UU9" s="93"/>
      <c r="UV9" s="93"/>
      <c r="UW9" s="93"/>
      <c r="UX9" s="93"/>
      <c r="UY9" s="93"/>
      <c r="UZ9" s="93"/>
      <c r="VA9" s="93"/>
      <c r="VB9" s="93"/>
      <c r="VC9" s="93"/>
      <c r="VD9" s="93"/>
      <c r="VE9" s="93"/>
      <c r="VF9" s="93"/>
      <c r="VG9" s="93"/>
      <c r="VH9" s="93"/>
      <c r="VI9" s="93"/>
      <c r="VJ9" s="93"/>
      <c r="VK9" s="93"/>
      <c r="VL9" s="93"/>
      <c r="VM9" s="93"/>
      <c r="VN9" s="93"/>
      <c r="VO9" s="93"/>
      <c r="VP9" s="93"/>
      <c r="VQ9" s="93"/>
      <c r="VR9" s="93"/>
      <c r="VS9" s="93"/>
      <c r="VT9" s="93"/>
      <c r="VU9" s="93"/>
      <c r="VV9" s="93"/>
      <c r="VW9" s="93"/>
      <c r="VX9" s="93"/>
      <c r="VY9" s="93"/>
      <c r="VZ9" s="93"/>
      <c r="WA9" s="93"/>
      <c r="WB9" s="93"/>
      <c r="WC9" s="93"/>
      <c r="WD9" s="93"/>
      <c r="WE9" s="93"/>
      <c r="WF9" s="93"/>
      <c r="WG9" s="93"/>
      <c r="WH9" s="93"/>
      <c r="WI9" s="93"/>
      <c r="WJ9" s="93"/>
      <c r="WK9" s="93"/>
      <c r="WL9" s="93"/>
      <c r="WM9" s="93"/>
      <c r="WN9" s="93"/>
      <c r="WO9" s="93"/>
      <c r="WP9" s="93"/>
      <c r="WQ9" s="93"/>
      <c r="WR9" s="93"/>
      <c r="WS9" s="93"/>
      <c r="WT9" s="93"/>
      <c r="WU9" s="93"/>
      <c r="WV9" s="93"/>
      <c r="WW9" s="93"/>
      <c r="WX9" s="93"/>
      <c r="WY9" s="93"/>
      <c r="WZ9" s="93"/>
      <c r="XA9" s="93"/>
      <c r="XB9" s="93"/>
      <c r="XC9" s="93"/>
      <c r="XD9" s="93"/>
      <c r="XE9" s="93"/>
      <c r="XF9" s="93"/>
      <c r="XG9" s="93"/>
      <c r="XH9" s="93"/>
      <c r="XI9" s="93"/>
      <c r="XJ9" s="93"/>
      <c r="XK9" s="93"/>
      <c r="XL9" s="93"/>
      <c r="XM9" s="93"/>
      <c r="XN9" s="93"/>
      <c r="XO9" s="93"/>
      <c r="XP9" s="93"/>
      <c r="XQ9" s="93"/>
      <c r="XR9" s="93"/>
      <c r="XS9" s="93"/>
      <c r="XT9" s="93"/>
      <c r="XU9" s="93"/>
      <c r="XV9" s="93"/>
      <c r="XW9" s="93"/>
      <c r="XX9" s="93"/>
      <c r="XY9" s="93"/>
      <c r="XZ9" s="93"/>
      <c r="YA9" s="93"/>
      <c r="YB9" s="93"/>
      <c r="YC9" s="93"/>
      <c r="YD9" s="93"/>
      <c r="YE9" s="93"/>
      <c r="YF9" s="93"/>
      <c r="YG9" s="93"/>
      <c r="YH9" s="93"/>
      <c r="YI9" s="93"/>
      <c r="YJ9" s="93"/>
      <c r="YK9" s="93"/>
      <c r="YL9" s="93"/>
      <c r="YM9" s="93"/>
      <c r="YN9" s="93"/>
      <c r="YO9" s="93"/>
      <c r="YP9" s="93"/>
      <c r="YQ9" s="93"/>
      <c r="YR9" s="93"/>
      <c r="YS9" s="93"/>
      <c r="YT9" s="93"/>
      <c r="YU9" s="93"/>
      <c r="YV9" s="93"/>
      <c r="YW9" s="93"/>
      <c r="YX9" s="93"/>
      <c r="YY9" s="93"/>
      <c r="YZ9" s="93"/>
      <c r="ZA9" s="93"/>
      <c r="ZB9" s="93"/>
      <c r="ZC9" s="93"/>
      <c r="ZD9" s="93"/>
      <c r="ZE9" s="93"/>
      <c r="ZF9" s="93"/>
      <c r="ZG9" s="93"/>
      <c r="ZH9" s="93"/>
      <c r="ZI9" s="93"/>
      <c r="ZJ9" s="93"/>
      <c r="ZK9" s="93"/>
      <c r="ZL9" s="93"/>
      <c r="ZM9" s="93"/>
      <c r="ZN9" s="93"/>
      <c r="ZO9" s="93"/>
      <c r="ZP9" s="93"/>
      <c r="ZQ9" s="93"/>
      <c r="ZR9" s="93"/>
      <c r="ZS9" s="93"/>
      <c r="ZT9" s="93"/>
      <c r="ZU9" s="93"/>
      <c r="ZV9" s="93"/>
      <c r="ZW9" s="93"/>
      <c r="ZX9" s="93"/>
      <c r="ZY9" s="93"/>
      <c r="ZZ9" s="93"/>
    </row>
    <row r="10" spans="1:702" ht="15.95" customHeight="1" x14ac:dyDescent="0.25">
      <c r="A10" s="166">
        <v>638</v>
      </c>
      <c r="B10" s="187" t="s">
        <v>422</v>
      </c>
      <c r="C10" s="88" t="s">
        <v>478</v>
      </c>
      <c r="D10" s="93">
        <v>59095.41</v>
      </c>
      <c r="E10" s="93">
        <v>59095.41</v>
      </c>
      <c r="F10" s="93">
        <v>212500</v>
      </c>
      <c r="G10" s="93">
        <v>212500</v>
      </c>
      <c r="H10" s="93">
        <v>0</v>
      </c>
      <c r="I10" s="93">
        <v>212500</v>
      </c>
      <c r="J10" s="93">
        <v>98097</v>
      </c>
      <c r="K10" s="93">
        <v>-114403</v>
      </c>
      <c r="L10" s="93">
        <v>166</v>
      </c>
      <c r="M10" s="93">
        <v>46.16</v>
      </c>
      <c r="N10" s="93">
        <v>0</v>
      </c>
      <c r="O10" s="93">
        <v>0</v>
      </c>
      <c r="P10" s="94">
        <v>0</v>
      </c>
      <c r="Q10" s="93">
        <v>0</v>
      </c>
      <c r="R10" s="93">
        <v>0</v>
      </c>
      <c r="S10" s="94">
        <v>0</v>
      </c>
      <c r="T10" s="93">
        <v>0</v>
      </c>
      <c r="U10" s="93">
        <v>0</v>
      </c>
      <c r="V10" s="94">
        <v>0</v>
      </c>
      <c r="W10" s="93">
        <v>0</v>
      </c>
      <c r="X10" s="93">
        <v>0</v>
      </c>
      <c r="Y10" s="94">
        <v>0</v>
      </c>
      <c r="Z10" s="93">
        <v>0</v>
      </c>
      <c r="AA10" s="93">
        <v>0</v>
      </c>
      <c r="AB10" s="94">
        <v>0</v>
      </c>
      <c r="AC10" s="93">
        <v>0</v>
      </c>
      <c r="AD10" s="93">
        <v>0</v>
      </c>
      <c r="AE10" s="94">
        <v>0</v>
      </c>
      <c r="AF10" s="93">
        <v>0</v>
      </c>
      <c r="AG10" s="93">
        <v>0</v>
      </c>
      <c r="AH10" s="94">
        <v>0</v>
      </c>
      <c r="AI10" s="93">
        <v>0</v>
      </c>
      <c r="AJ10" s="93">
        <v>0</v>
      </c>
      <c r="AK10" s="94">
        <v>0</v>
      </c>
      <c r="AL10" s="93">
        <v>0</v>
      </c>
      <c r="AM10" s="93">
        <v>0</v>
      </c>
      <c r="AN10" s="94">
        <v>0</v>
      </c>
      <c r="AO10" s="93">
        <v>0</v>
      </c>
      <c r="AP10" s="93">
        <v>0</v>
      </c>
      <c r="AQ10" s="94">
        <v>0</v>
      </c>
      <c r="AR10" s="93">
        <v>0</v>
      </c>
      <c r="AS10" s="93">
        <v>0</v>
      </c>
      <c r="AT10" s="94">
        <v>0</v>
      </c>
      <c r="AU10" s="93">
        <v>0</v>
      </c>
      <c r="AV10" s="93">
        <v>0</v>
      </c>
      <c r="AW10" s="94">
        <v>0</v>
      </c>
      <c r="AX10" s="93">
        <v>0</v>
      </c>
      <c r="AY10" s="93">
        <v>0</v>
      </c>
      <c r="AZ10" s="94">
        <v>0</v>
      </c>
      <c r="BA10" s="93">
        <v>0</v>
      </c>
      <c r="BB10" s="93">
        <v>0</v>
      </c>
      <c r="BC10" s="94">
        <v>0</v>
      </c>
      <c r="BD10" s="93">
        <v>0</v>
      </c>
      <c r="BE10" s="93">
        <v>0</v>
      </c>
      <c r="BF10" s="94">
        <v>0</v>
      </c>
      <c r="BG10" s="93">
        <v>0</v>
      </c>
      <c r="BH10" s="93">
        <v>0</v>
      </c>
      <c r="BI10" s="94">
        <v>0</v>
      </c>
      <c r="BJ10" s="93">
        <v>0</v>
      </c>
      <c r="BK10" s="93">
        <v>0</v>
      </c>
      <c r="BL10" s="94">
        <v>0</v>
      </c>
      <c r="BM10" s="93">
        <v>0</v>
      </c>
      <c r="BN10" s="93">
        <v>0</v>
      </c>
      <c r="BO10" s="94">
        <v>0</v>
      </c>
      <c r="BP10" s="93">
        <v>0</v>
      </c>
      <c r="BQ10" s="93">
        <v>0</v>
      </c>
      <c r="BR10" s="94">
        <v>0</v>
      </c>
      <c r="BS10" s="93">
        <v>212500</v>
      </c>
      <c r="BT10" s="93">
        <v>98097</v>
      </c>
      <c r="BU10" s="94">
        <v>0.46163294117647058</v>
      </c>
      <c r="BV10" s="93">
        <v>0</v>
      </c>
      <c r="BW10" s="93">
        <v>0</v>
      </c>
      <c r="BX10" s="94">
        <v>0</v>
      </c>
      <c r="BY10" s="93">
        <v>0</v>
      </c>
      <c r="BZ10" s="93">
        <v>0</v>
      </c>
      <c r="CA10" s="94">
        <v>0</v>
      </c>
      <c r="CB10" s="93">
        <v>0</v>
      </c>
      <c r="CC10" s="93">
        <v>0</v>
      </c>
      <c r="CD10" s="94">
        <v>0</v>
      </c>
      <c r="CE10" s="93">
        <v>0</v>
      </c>
      <c r="CF10" s="93">
        <v>0</v>
      </c>
      <c r="CG10" s="94">
        <v>0</v>
      </c>
      <c r="CH10" s="93">
        <v>0</v>
      </c>
      <c r="CI10" s="93">
        <v>0</v>
      </c>
      <c r="CJ10" s="94">
        <v>0</v>
      </c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3"/>
      <c r="DW10" s="93"/>
      <c r="DX10" s="93"/>
      <c r="DY10" s="93"/>
      <c r="DZ10" s="93"/>
      <c r="EA10" s="93"/>
      <c r="EB10" s="93"/>
      <c r="EC10" s="93"/>
      <c r="ED10" s="93"/>
      <c r="EE10" s="93"/>
      <c r="EF10" s="93"/>
      <c r="EG10" s="93"/>
      <c r="EH10" s="93"/>
      <c r="EI10" s="93"/>
      <c r="EJ10" s="93"/>
      <c r="EK10" s="93"/>
      <c r="EL10" s="93"/>
      <c r="EM10" s="93"/>
      <c r="EN10" s="93"/>
      <c r="EO10" s="93"/>
      <c r="EP10" s="93"/>
      <c r="EQ10" s="93"/>
      <c r="ER10" s="93"/>
      <c r="ES10" s="93"/>
      <c r="ET10" s="93"/>
      <c r="EU10" s="93"/>
      <c r="EV10" s="93"/>
      <c r="EW10" s="93"/>
      <c r="EX10" s="93"/>
      <c r="EY10" s="93"/>
      <c r="EZ10" s="93"/>
      <c r="FA10" s="93"/>
      <c r="FB10" s="93"/>
      <c r="FC10" s="93"/>
      <c r="FD10" s="93"/>
      <c r="FE10" s="93"/>
      <c r="FF10" s="93"/>
      <c r="FG10" s="93"/>
      <c r="FH10" s="93"/>
      <c r="FI10" s="93"/>
      <c r="FJ10" s="93"/>
      <c r="FK10" s="93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  <c r="GB10" s="93"/>
      <c r="GC10" s="93"/>
      <c r="GD10" s="93"/>
      <c r="GE10" s="93"/>
      <c r="GF10" s="93"/>
      <c r="GG10" s="93"/>
      <c r="GH10" s="93"/>
      <c r="GI10" s="93"/>
      <c r="GJ10" s="93"/>
      <c r="GK10" s="93"/>
      <c r="GL10" s="93"/>
      <c r="GM10" s="93"/>
      <c r="GN10" s="93"/>
      <c r="GO10" s="93"/>
      <c r="GP10" s="93"/>
      <c r="GQ10" s="93"/>
      <c r="GR10" s="93"/>
      <c r="GS10" s="93"/>
      <c r="GT10" s="93"/>
      <c r="GU10" s="93"/>
      <c r="GV10" s="93"/>
      <c r="GW10" s="93"/>
      <c r="GX10" s="93"/>
      <c r="GY10" s="93"/>
      <c r="GZ10" s="93"/>
      <c r="HA10" s="93"/>
      <c r="HB10" s="93"/>
      <c r="HC10" s="93"/>
      <c r="HD10" s="93"/>
      <c r="HE10" s="93"/>
      <c r="HF10" s="93"/>
      <c r="HG10" s="93"/>
      <c r="HH10" s="93"/>
      <c r="HI10" s="93"/>
      <c r="HJ10" s="93"/>
      <c r="HK10" s="93"/>
      <c r="HL10" s="93"/>
      <c r="HM10" s="93"/>
      <c r="HN10" s="93"/>
      <c r="HO10" s="93"/>
      <c r="HP10" s="93"/>
      <c r="HQ10" s="93"/>
      <c r="HR10" s="93"/>
      <c r="HS10" s="93"/>
      <c r="HT10" s="93"/>
      <c r="HU10" s="93"/>
      <c r="HV10" s="93"/>
      <c r="HW10" s="93"/>
      <c r="HX10" s="93"/>
      <c r="HY10" s="93"/>
      <c r="HZ10" s="93"/>
      <c r="IA10" s="93"/>
      <c r="IB10" s="93"/>
      <c r="IC10" s="93"/>
      <c r="ID10" s="93"/>
      <c r="IE10" s="93"/>
      <c r="IF10" s="93"/>
      <c r="IG10" s="93"/>
      <c r="IH10" s="93"/>
      <c r="II10" s="93"/>
      <c r="IJ10" s="93"/>
      <c r="IK10" s="93"/>
      <c r="IL10" s="93"/>
      <c r="IM10" s="93"/>
      <c r="IN10" s="93"/>
      <c r="IO10" s="93"/>
      <c r="IP10" s="93"/>
      <c r="IQ10" s="93"/>
      <c r="IR10" s="93"/>
      <c r="IS10" s="93"/>
      <c r="IT10" s="93"/>
      <c r="IU10" s="93"/>
      <c r="IV10" s="93"/>
      <c r="IW10" s="93"/>
      <c r="IX10" s="93"/>
      <c r="IY10" s="93"/>
      <c r="IZ10" s="93"/>
      <c r="JA10" s="93"/>
      <c r="JB10" s="93"/>
      <c r="JC10" s="93"/>
      <c r="JD10" s="93"/>
      <c r="JE10" s="93"/>
      <c r="JF10" s="93"/>
      <c r="JG10" s="93"/>
      <c r="JH10" s="93"/>
      <c r="JI10" s="93"/>
      <c r="JJ10" s="93"/>
      <c r="JK10" s="93"/>
      <c r="JL10" s="93"/>
      <c r="JM10" s="93"/>
      <c r="JN10" s="93"/>
      <c r="JO10" s="93"/>
      <c r="JP10" s="93"/>
      <c r="JQ10" s="93"/>
      <c r="JR10" s="93"/>
      <c r="JS10" s="93"/>
      <c r="JT10" s="93"/>
      <c r="JU10" s="93"/>
      <c r="JV10" s="93"/>
      <c r="JW10" s="93"/>
      <c r="JX10" s="93"/>
      <c r="JY10" s="93"/>
      <c r="JZ10" s="93"/>
      <c r="KA10" s="93"/>
      <c r="KB10" s="93"/>
      <c r="KC10" s="93"/>
      <c r="KD10" s="93"/>
      <c r="KE10" s="93"/>
      <c r="KF10" s="93"/>
      <c r="KG10" s="93"/>
      <c r="KH10" s="93"/>
      <c r="KI10" s="93"/>
      <c r="KJ10" s="93"/>
      <c r="KK10" s="93"/>
      <c r="KL10" s="93"/>
      <c r="KM10" s="93"/>
      <c r="KN10" s="93"/>
      <c r="KO10" s="93"/>
      <c r="KP10" s="93"/>
      <c r="KQ10" s="93"/>
      <c r="KR10" s="93"/>
      <c r="KS10" s="93"/>
      <c r="KT10" s="93"/>
      <c r="KU10" s="93"/>
      <c r="KV10" s="93"/>
      <c r="KW10" s="93"/>
      <c r="KX10" s="93"/>
      <c r="KY10" s="93"/>
      <c r="KZ10" s="93"/>
      <c r="LA10" s="93"/>
      <c r="LB10" s="93"/>
      <c r="LC10" s="93"/>
      <c r="LD10" s="93"/>
      <c r="LE10" s="93"/>
      <c r="LF10" s="93"/>
      <c r="LG10" s="93"/>
      <c r="LH10" s="93"/>
      <c r="LI10" s="93"/>
      <c r="LJ10" s="93"/>
      <c r="LK10" s="93"/>
      <c r="LL10" s="93"/>
      <c r="LM10" s="93"/>
      <c r="LN10" s="93"/>
      <c r="LO10" s="93"/>
      <c r="LP10" s="93"/>
      <c r="LQ10" s="93"/>
      <c r="LR10" s="93"/>
      <c r="LS10" s="93"/>
      <c r="LT10" s="93"/>
      <c r="LU10" s="93"/>
      <c r="LV10" s="93"/>
      <c r="LW10" s="93"/>
      <c r="LX10" s="93"/>
      <c r="LY10" s="93"/>
      <c r="LZ10" s="93"/>
      <c r="MA10" s="93"/>
      <c r="MB10" s="93"/>
      <c r="MC10" s="93"/>
      <c r="MD10" s="93"/>
      <c r="ME10" s="93"/>
      <c r="MF10" s="93"/>
      <c r="MG10" s="93"/>
      <c r="MH10" s="93"/>
      <c r="MI10" s="93"/>
      <c r="MJ10" s="93"/>
      <c r="MK10" s="93"/>
      <c r="ML10" s="93"/>
      <c r="MM10" s="93"/>
      <c r="MN10" s="93"/>
      <c r="MO10" s="93"/>
      <c r="MP10" s="93"/>
      <c r="MQ10" s="93"/>
      <c r="MR10" s="93"/>
      <c r="MS10" s="93"/>
      <c r="MT10" s="93"/>
      <c r="MU10" s="93"/>
      <c r="MV10" s="93"/>
      <c r="MW10" s="93"/>
      <c r="MX10" s="93"/>
      <c r="MY10" s="93"/>
      <c r="MZ10" s="93"/>
      <c r="NA10" s="93"/>
      <c r="NB10" s="93"/>
      <c r="NC10" s="93"/>
      <c r="ND10" s="93"/>
      <c r="NE10" s="93"/>
      <c r="NF10" s="93"/>
      <c r="NG10" s="93"/>
      <c r="NH10" s="93"/>
      <c r="NI10" s="93"/>
      <c r="NJ10" s="93"/>
      <c r="NK10" s="93"/>
      <c r="NL10" s="93"/>
      <c r="NM10" s="93"/>
      <c r="NN10" s="93"/>
      <c r="NO10" s="93"/>
      <c r="NP10" s="93"/>
      <c r="NQ10" s="93"/>
      <c r="NR10" s="93"/>
      <c r="NS10" s="93"/>
      <c r="NT10" s="93"/>
      <c r="NU10" s="93"/>
      <c r="NV10" s="93"/>
      <c r="NW10" s="93"/>
      <c r="NX10" s="93"/>
      <c r="NY10" s="93"/>
      <c r="NZ10" s="93"/>
      <c r="OA10" s="93"/>
      <c r="OB10" s="93"/>
      <c r="OC10" s="93"/>
      <c r="OD10" s="93"/>
      <c r="OE10" s="93"/>
      <c r="OF10" s="93"/>
      <c r="OG10" s="93"/>
      <c r="OH10" s="93"/>
      <c r="OI10" s="93"/>
      <c r="OJ10" s="93"/>
      <c r="OK10" s="93"/>
      <c r="OL10" s="93"/>
      <c r="OM10" s="93"/>
      <c r="ON10" s="93"/>
      <c r="OO10" s="93"/>
      <c r="OP10" s="93"/>
      <c r="OQ10" s="93"/>
      <c r="OR10" s="93"/>
      <c r="OS10" s="93"/>
      <c r="OT10" s="93"/>
      <c r="OU10" s="93"/>
      <c r="OV10" s="93"/>
      <c r="OW10" s="93"/>
      <c r="OX10" s="93"/>
      <c r="OY10" s="93"/>
      <c r="OZ10" s="93"/>
      <c r="PA10" s="93"/>
      <c r="PB10" s="93"/>
      <c r="PC10" s="93"/>
      <c r="PD10" s="93"/>
      <c r="PE10" s="93"/>
      <c r="PF10" s="93"/>
      <c r="PG10" s="93"/>
      <c r="PH10" s="93"/>
      <c r="PI10" s="93"/>
      <c r="PJ10" s="93"/>
      <c r="PK10" s="93"/>
      <c r="PL10" s="93"/>
      <c r="PM10" s="93"/>
      <c r="PN10" s="93"/>
      <c r="PO10" s="93"/>
      <c r="PP10" s="93"/>
      <c r="PQ10" s="93"/>
      <c r="PR10" s="93"/>
      <c r="PS10" s="93"/>
      <c r="PT10" s="93"/>
      <c r="PU10" s="93"/>
      <c r="PV10" s="93"/>
      <c r="PW10" s="93"/>
      <c r="PX10" s="93"/>
      <c r="PY10" s="93"/>
      <c r="PZ10" s="93"/>
      <c r="QA10" s="93"/>
      <c r="QB10" s="93"/>
      <c r="QC10" s="93"/>
      <c r="QD10" s="93"/>
      <c r="QE10" s="93"/>
      <c r="QF10" s="93"/>
      <c r="QG10" s="93"/>
      <c r="QH10" s="93"/>
      <c r="QI10" s="93"/>
      <c r="QJ10" s="93"/>
      <c r="QK10" s="93"/>
      <c r="QL10" s="93"/>
      <c r="QM10" s="93"/>
      <c r="QN10" s="93"/>
      <c r="QO10" s="93"/>
      <c r="QP10" s="93"/>
      <c r="QQ10" s="93"/>
      <c r="QR10" s="93"/>
      <c r="QS10" s="93"/>
      <c r="QT10" s="93"/>
      <c r="QU10" s="93"/>
      <c r="QV10" s="93"/>
      <c r="QW10" s="93"/>
      <c r="QX10" s="93"/>
      <c r="QY10" s="93"/>
      <c r="QZ10" s="93"/>
      <c r="RA10" s="93"/>
      <c r="RB10" s="93"/>
      <c r="RC10" s="93"/>
      <c r="RD10" s="93"/>
      <c r="RE10" s="93"/>
      <c r="RF10" s="93"/>
      <c r="RG10" s="93"/>
      <c r="RH10" s="93"/>
      <c r="RI10" s="93"/>
      <c r="RJ10" s="93"/>
      <c r="RK10" s="93"/>
      <c r="RL10" s="93"/>
      <c r="RM10" s="93"/>
      <c r="RN10" s="93"/>
      <c r="RO10" s="93"/>
      <c r="RP10" s="93"/>
      <c r="RQ10" s="93"/>
      <c r="RR10" s="93"/>
      <c r="RS10" s="93"/>
      <c r="RT10" s="93"/>
      <c r="RU10" s="93"/>
      <c r="RV10" s="93"/>
      <c r="RW10" s="93"/>
      <c r="RX10" s="93"/>
      <c r="RY10" s="93"/>
      <c r="RZ10" s="93"/>
      <c r="SA10" s="93"/>
      <c r="SB10" s="93"/>
      <c r="SC10" s="93"/>
      <c r="SD10" s="93"/>
      <c r="SE10" s="93"/>
      <c r="SF10" s="93"/>
      <c r="SG10" s="93"/>
      <c r="SH10" s="93"/>
      <c r="SI10" s="93"/>
      <c r="SJ10" s="93"/>
      <c r="SK10" s="93"/>
      <c r="SL10" s="93"/>
      <c r="SM10" s="93"/>
      <c r="SN10" s="93"/>
      <c r="SO10" s="93"/>
      <c r="SP10" s="93"/>
      <c r="SQ10" s="93"/>
      <c r="SR10" s="93"/>
      <c r="SS10" s="93"/>
      <c r="ST10" s="93"/>
      <c r="SU10" s="93"/>
      <c r="SV10" s="93"/>
      <c r="SW10" s="93"/>
      <c r="SX10" s="93"/>
      <c r="SY10" s="93"/>
      <c r="SZ10" s="93"/>
      <c r="TA10" s="93"/>
      <c r="TB10" s="93"/>
      <c r="TC10" s="93"/>
      <c r="TD10" s="93"/>
      <c r="TE10" s="93"/>
      <c r="TF10" s="93"/>
      <c r="TG10" s="93"/>
      <c r="TH10" s="93"/>
      <c r="TI10" s="93"/>
      <c r="TJ10" s="93"/>
      <c r="TK10" s="93"/>
      <c r="TL10" s="93"/>
      <c r="TM10" s="93"/>
      <c r="TN10" s="93"/>
      <c r="TO10" s="93"/>
      <c r="TP10" s="93"/>
      <c r="TQ10" s="93"/>
      <c r="TR10" s="93"/>
      <c r="TS10" s="93"/>
      <c r="TT10" s="93"/>
      <c r="TU10" s="93"/>
      <c r="TV10" s="93"/>
      <c r="TW10" s="93"/>
      <c r="TX10" s="93"/>
      <c r="TY10" s="93"/>
      <c r="TZ10" s="93"/>
      <c r="UA10" s="93"/>
      <c r="UB10" s="93"/>
      <c r="UC10" s="93"/>
      <c r="UD10" s="93"/>
      <c r="UE10" s="93"/>
      <c r="UF10" s="93"/>
      <c r="UG10" s="93"/>
      <c r="UH10" s="93"/>
      <c r="UI10" s="93"/>
      <c r="UJ10" s="93"/>
      <c r="UK10" s="93"/>
      <c r="UL10" s="93"/>
      <c r="UM10" s="93"/>
      <c r="UN10" s="93"/>
      <c r="UO10" s="93"/>
      <c r="UP10" s="93"/>
      <c r="UQ10" s="93"/>
      <c r="UR10" s="93"/>
      <c r="US10" s="93"/>
      <c r="UT10" s="93"/>
      <c r="UU10" s="93"/>
      <c r="UV10" s="93"/>
      <c r="UW10" s="93"/>
      <c r="UX10" s="93"/>
      <c r="UY10" s="93"/>
      <c r="UZ10" s="93"/>
      <c r="VA10" s="93"/>
      <c r="VB10" s="93"/>
      <c r="VC10" s="93"/>
      <c r="VD10" s="93"/>
      <c r="VE10" s="93"/>
      <c r="VF10" s="93"/>
      <c r="VG10" s="93"/>
      <c r="VH10" s="93"/>
      <c r="VI10" s="93"/>
      <c r="VJ10" s="93"/>
      <c r="VK10" s="93"/>
      <c r="VL10" s="93"/>
      <c r="VM10" s="93"/>
      <c r="VN10" s="93"/>
      <c r="VO10" s="93"/>
      <c r="VP10" s="93"/>
      <c r="VQ10" s="93"/>
      <c r="VR10" s="93"/>
      <c r="VS10" s="93"/>
      <c r="VT10" s="93"/>
      <c r="VU10" s="93"/>
      <c r="VV10" s="93"/>
      <c r="VW10" s="93"/>
      <c r="VX10" s="93"/>
      <c r="VY10" s="93"/>
      <c r="VZ10" s="93"/>
      <c r="WA10" s="93"/>
      <c r="WB10" s="93"/>
      <c r="WC10" s="93"/>
      <c r="WD10" s="93"/>
      <c r="WE10" s="93"/>
      <c r="WF10" s="93"/>
      <c r="WG10" s="93"/>
      <c r="WH10" s="93"/>
      <c r="WI10" s="93"/>
      <c r="WJ10" s="93"/>
      <c r="WK10" s="93"/>
      <c r="WL10" s="93"/>
      <c r="WM10" s="93"/>
      <c r="WN10" s="93"/>
      <c r="WO10" s="93"/>
      <c r="WP10" s="93"/>
      <c r="WQ10" s="93"/>
      <c r="WR10" s="93"/>
      <c r="WS10" s="93"/>
      <c r="WT10" s="93"/>
      <c r="WU10" s="93"/>
      <c r="WV10" s="93"/>
      <c r="WW10" s="93"/>
      <c r="WX10" s="93"/>
      <c r="WY10" s="93"/>
      <c r="WZ10" s="93"/>
      <c r="XA10" s="93"/>
      <c r="XB10" s="93"/>
      <c r="XC10" s="93"/>
      <c r="XD10" s="93"/>
      <c r="XE10" s="93"/>
      <c r="XF10" s="93"/>
      <c r="XG10" s="93"/>
      <c r="XH10" s="93"/>
      <c r="XI10" s="93"/>
      <c r="XJ10" s="93"/>
      <c r="XK10" s="93"/>
      <c r="XL10" s="93"/>
      <c r="XM10" s="93"/>
      <c r="XN10" s="93"/>
      <c r="XO10" s="93"/>
      <c r="XP10" s="93"/>
      <c r="XQ10" s="93"/>
      <c r="XR10" s="93"/>
      <c r="XS10" s="93"/>
      <c r="XT10" s="93"/>
      <c r="XU10" s="93"/>
      <c r="XV10" s="93"/>
      <c r="XW10" s="93"/>
      <c r="XX10" s="93"/>
      <c r="XY10" s="93"/>
      <c r="XZ10" s="93"/>
      <c r="YA10" s="93"/>
      <c r="YB10" s="93"/>
      <c r="YC10" s="93"/>
      <c r="YD10" s="93"/>
      <c r="YE10" s="93"/>
      <c r="YF10" s="93"/>
      <c r="YG10" s="93"/>
      <c r="YH10" s="93"/>
      <c r="YI10" s="93"/>
      <c r="YJ10" s="93"/>
      <c r="YK10" s="93"/>
      <c r="YL10" s="93"/>
      <c r="YM10" s="93"/>
      <c r="YN10" s="93"/>
      <c r="YO10" s="93"/>
      <c r="YP10" s="93"/>
      <c r="YQ10" s="93"/>
      <c r="YR10" s="93"/>
      <c r="YS10" s="93"/>
      <c r="YT10" s="93"/>
      <c r="YU10" s="93"/>
      <c r="YV10" s="93"/>
      <c r="YW10" s="93"/>
      <c r="YX10" s="93"/>
      <c r="YY10" s="93"/>
      <c r="YZ10" s="93"/>
      <c r="ZA10" s="93"/>
      <c r="ZB10" s="93"/>
      <c r="ZC10" s="93"/>
      <c r="ZD10" s="93"/>
      <c r="ZE10" s="93"/>
      <c r="ZF10" s="93"/>
      <c r="ZG10" s="93"/>
      <c r="ZH10" s="93"/>
      <c r="ZI10" s="93"/>
      <c r="ZJ10" s="93"/>
      <c r="ZK10" s="93"/>
      <c r="ZL10" s="93"/>
      <c r="ZM10" s="93"/>
      <c r="ZN10" s="93"/>
      <c r="ZO10" s="93"/>
      <c r="ZP10" s="93"/>
      <c r="ZQ10" s="93"/>
      <c r="ZR10" s="93"/>
      <c r="ZS10" s="93"/>
      <c r="ZT10" s="93"/>
      <c r="ZU10" s="93"/>
      <c r="ZV10" s="93"/>
      <c r="ZW10" s="93"/>
      <c r="ZX10" s="93"/>
      <c r="ZY10" s="93"/>
      <c r="ZZ10" s="93"/>
    </row>
    <row r="11" spans="1:702" s="89" customFormat="1" ht="20.100000000000001" customHeight="1" x14ac:dyDescent="0.25">
      <c r="A11" s="178">
        <v>64</v>
      </c>
      <c r="B11" s="186" t="s">
        <v>379</v>
      </c>
      <c r="C11" s="180" t="s">
        <v>460</v>
      </c>
      <c r="D11" s="181">
        <v>712.44</v>
      </c>
      <c r="E11" s="181">
        <v>712.44</v>
      </c>
      <c r="F11" s="181">
        <v>1200</v>
      </c>
      <c r="G11" s="181">
        <v>1200</v>
      </c>
      <c r="H11" s="181">
        <v>0</v>
      </c>
      <c r="I11" s="181">
        <v>1200</v>
      </c>
      <c r="J11" s="181">
        <v>464.81</v>
      </c>
      <c r="K11" s="181">
        <v>-735.19</v>
      </c>
      <c r="L11" s="181">
        <v>65.239999999999995</v>
      </c>
      <c r="M11" s="181">
        <v>38.729999999999997</v>
      </c>
      <c r="N11" s="181">
        <v>0</v>
      </c>
      <c r="O11" s="181">
        <v>0</v>
      </c>
      <c r="P11" s="182">
        <v>0</v>
      </c>
      <c r="Q11" s="181">
        <v>0</v>
      </c>
      <c r="R11" s="181">
        <v>0</v>
      </c>
      <c r="S11" s="182">
        <v>0</v>
      </c>
      <c r="T11" s="181">
        <v>0</v>
      </c>
      <c r="U11" s="181">
        <v>0</v>
      </c>
      <c r="V11" s="182">
        <v>0</v>
      </c>
      <c r="W11" s="181">
        <v>0</v>
      </c>
      <c r="X11" s="181">
        <v>0</v>
      </c>
      <c r="Y11" s="182">
        <v>0</v>
      </c>
      <c r="Z11" s="181">
        <v>0</v>
      </c>
      <c r="AA11" s="181">
        <v>0</v>
      </c>
      <c r="AB11" s="182">
        <v>0</v>
      </c>
      <c r="AC11" s="181">
        <v>0</v>
      </c>
      <c r="AD11" s="181">
        <v>0</v>
      </c>
      <c r="AE11" s="182">
        <v>0</v>
      </c>
      <c r="AF11" s="181">
        <v>0</v>
      </c>
      <c r="AG11" s="181">
        <v>0</v>
      </c>
      <c r="AH11" s="182">
        <v>0</v>
      </c>
      <c r="AI11" s="181">
        <v>0</v>
      </c>
      <c r="AJ11" s="181">
        <v>0</v>
      </c>
      <c r="AK11" s="182">
        <v>0</v>
      </c>
      <c r="AL11" s="181">
        <v>0</v>
      </c>
      <c r="AM11" s="181">
        <v>0</v>
      </c>
      <c r="AN11" s="182">
        <v>0</v>
      </c>
      <c r="AO11" s="181">
        <v>0</v>
      </c>
      <c r="AP11" s="181">
        <v>0</v>
      </c>
      <c r="AQ11" s="182">
        <v>0</v>
      </c>
      <c r="AR11" s="181">
        <v>0</v>
      </c>
      <c r="AS11" s="181">
        <v>0</v>
      </c>
      <c r="AT11" s="182">
        <v>0</v>
      </c>
      <c r="AU11" s="181">
        <v>0</v>
      </c>
      <c r="AV11" s="181">
        <v>0</v>
      </c>
      <c r="AW11" s="182">
        <v>0</v>
      </c>
      <c r="AX11" s="181">
        <v>0</v>
      </c>
      <c r="AY11" s="181">
        <v>0</v>
      </c>
      <c r="AZ11" s="182">
        <v>0</v>
      </c>
      <c r="BA11" s="181">
        <v>0</v>
      </c>
      <c r="BB11" s="181">
        <v>0</v>
      </c>
      <c r="BC11" s="182">
        <v>0</v>
      </c>
      <c r="BD11" s="181">
        <v>0</v>
      </c>
      <c r="BE11" s="181">
        <v>0</v>
      </c>
      <c r="BF11" s="182">
        <v>0</v>
      </c>
      <c r="BG11" s="181">
        <v>1200</v>
      </c>
      <c r="BH11" s="181">
        <v>464.81</v>
      </c>
      <c r="BI11" s="182">
        <v>0.3873416666666667</v>
      </c>
      <c r="BJ11" s="181">
        <v>0</v>
      </c>
      <c r="BK11" s="181">
        <v>0</v>
      </c>
      <c r="BL11" s="182">
        <v>0</v>
      </c>
      <c r="BM11" s="181">
        <v>0</v>
      </c>
      <c r="BN11" s="181">
        <v>0</v>
      </c>
      <c r="BO11" s="182">
        <v>0</v>
      </c>
      <c r="BP11" s="181">
        <v>0</v>
      </c>
      <c r="BQ11" s="181">
        <v>0</v>
      </c>
      <c r="BR11" s="182">
        <v>0</v>
      </c>
      <c r="BS11" s="181">
        <v>0</v>
      </c>
      <c r="BT11" s="181">
        <v>0</v>
      </c>
      <c r="BU11" s="182">
        <v>0</v>
      </c>
      <c r="BV11" s="181">
        <v>0</v>
      </c>
      <c r="BW11" s="181">
        <v>0</v>
      </c>
      <c r="BX11" s="182">
        <v>0</v>
      </c>
      <c r="BY11" s="181">
        <v>0</v>
      </c>
      <c r="BZ11" s="181">
        <v>0</v>
      </c>
      <c r="CA11" s="182">
        <v>0</v>
      </c>
      <c r="CB11" s="181">
        <v>0</v>
      </c>
      <c r="CC11" s="181">
        <v>0</v>
      </c>
      <c r="CD11" s="182">
        <v>0</v>
      </c>
      <c r="CE11" s="181">
        <v>0</v>
      </c>
      <c r="CF11" s="181">
        <v>0</v>
      </c>
      <c r="CG11" s="182">
        <v>0</v>
      </c>
      <c r="CH11" s="181">
        <v>0</v>
      </c>
      <c r="CI11" s="181">
        <v>0</v>
      </c>
      <c r="CJ11" s="182">
        <v>0</v>
      </c>
      <c r="CK11" s="100"/>
      <c r="CL11" s="100"/>
      <c r="CM11" s="100"/>
      <c r="CN11" s="100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100"/>
      <c r="DJ11" s="100"/>
      <c r="DK11" s="100"/>
      <c r="DL11" s="100"/>
      <c r="DM11" s="100"/>
      <c r="DN11" s="100"/>
      <c r="DO11" s="100"/>
      <c r="DP11" s="100"/>
      <c r="DQ11" s="100"/>
      <c r="DR11" s="100"/>
      <c r="DS11" s="100"/>
      <c r="DT11" s="100"/>
      <c r="DU11" s="100"/>
      <c r="DV11" s="100"/>
      <c r="DW11" s="100"/>
      <c r="DX11" s="100"/>
      <c r="DY11" s="100"/>
      <c r="DZ11" s="100"/>
      <c r="EA11" s="100"/>
      <c r="EB11" s="100"/>
      <c r="EC11" s="100"/>
      <c r="ED11" s="100"/>
      <c r="EE11" s="100"/>
      <c r="EF11" s="100"/>
      <c r="EG11" s="100"/>
      <c r="EH11" s="100"/>
      <c r="EI11" s="100"/>
      <c r="EJ11" s="100"/>
      <c r="EK11" s="100"/>
      <c r="EL11" s="100"/>
      <c r="EM11" s="100"/>
      <c r="EN11" s="100"/>
      <c r="EO11" s="100"/>
      <c r="EP11" s="100"/>
      <c r="EQ11" s="100"/>
      <c r="ER11" s="100"/>
      <c r="ES11" s="100"/>
      <c r="ET11" s="100"/>
      <c r="EU11" s="100"/>
      <c r="EV11" s="100"/>
      <c r="EW11" s="100"/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  <c r="FL11" s="100"/>
      <c r="FM11" s="100"/>
      <c r="FN11" s="100"/>
      <c r="FO11" s="100"/>
      <c r="FP11" s="100"/>
      <c r="FQ11" s="100"/>
      <c r="FR11" s="100"/>
      <c r="FS11" s="100"/>
      <c r="FT11" s="100"/>
      <c r="FU11" s="100"/>
      <c r="FV11" s="100"/>
      <c r="FW11" s="100"/>
      <c r="FX11" s="100"/>
      <c r="FY11" s="100"/>
      <c r="FZ11" s="100"/>
      <c r="GA11" s="100"/>
      <c r="GB11" s="100"/>
      <c r="GC11" s="100"/>
      <c r="GD11" s="100"/>
      <c r="GE11" s="100"/>
      <c r="GF11" s="100"/>
      <c r="GG11" s="100"/>
      <c r="GH11" s="100"/>
      <c r="GI11" s="100"/>
      <c r="GJ11" s="100"/>
      <c r="GK11" s="100"/>
      <c r="GL11" s="100"/>
      <c r="GM11" s="100"/>
      <c r="GN11" s="100"/>
      <c r="GO11" s="100"/>
      <c r="GP11" s="100"/>
      <c r="GQ11" s="100"/>
      <c r="GR11" s="100"/>
      <c r="GS11" s="100"/>
      <c r="GT11" s="100"/>
      <c r="GU11" s="100"/>
      <c r="GV11" s="100"/>
      <c r="GW11" s="100"/>
      <c r="GX11" s="100"/>
      <c r="GY11" s="100"/>
      <c r="GZ11" s="100"/>
      <c r="HA11" s="100"/>
      <c r="HB11" s="100"/>
      <c r="HC11" s="100"/>
      <c r="HD11" s="100"/>
      <c r="HE11" s="100"/>
      <c r="HF11" s="100"/>
      <c r="HG11" s="100"/>
      <c r="HH11" s="100"/>
      <c r="HI11" s="100"/>
      <c r="HJ11" s="100"/>
      <c r="HK11" s="100"/>
      <c r="HL11" s="100"/>
      <c r="HM11" s="100"/>
      <c r="HN11" s="100"/>
      <c r="HO11" s="100"/>
      <c r="HP11" s="100"/>
      <c r="HQ11" s="100"/>
      <c r="HR11" s="100"/>
      <c r="HS11" s="100"/>
      <c r="HT11" s="100"/>
      <c r="HU11" s="100"/>
      <c r="HV11" s="100"/>
      <c r="HW11" s="100"/>
      <c r="HX11" s="100"/>
      <c r="HY11" s="100"/>
      <c r="HZ11" s="100"/>
      <c r="IA11" s="100"/>
      <c r="IB11" s="100"/>
      <c r="IC11" s="100"/>
      <c r="ID11" s="100"/>
      <c r="IE11" s="100"/>
      <c r="IF11" s="100"/>
      <c r="IG11" s="100"/>
      <c r="IH11" s="100"/>
      <c r="II11" s="100"/>
      <c r="IJ11" s="100"/>
      <c r="IK11" s="100"/>
      <c r="IL11" s="100"/>
      <c r="IM11" s="100"/>
      <c r="IN11" s="100"/>
      <c r="IO11" s="100"/>
      <c r="IP11" s="100"/>
      <c r="IQ11" s="100"/>
      <c r="IR11" s="100"/>
      <c r="IS11" s="100"/>
      <c r="IT11" s="100"/>
      <c r="IU11" s="100"/>
      <c r="IV11" s="100"/>
      <c r="IW11" s="100"/>
      <c r="IX11" s="100"/>
      <c r="IY11" s="100"/>
      <c r="IZ11" s="100"/>
      <c r="JA11" s="100"/>
      <c r="JB11" s="100"/>
      <c r="JC11" s="100"/>
      <c r="JD11" s="100"/>
      <c r="JE11" s="100"/>
      <c r="JF11" s="100"/>
      <c r="JG11" s="100"/>
      <c r="JH11" s="100"/>
      <c r="JI11" s="100"/>
      <c r="JJ11" s="100"/>
      <c r="JK11" s="100"/>
      <c r="JL11" s="100"/>
      <c r="JM11" s="100"/>
      <c r="JN11" s="100"/>
      <c r="JO11" s="100"/>
      <c r="JP11" s="100"/>
      <c r="JQ11" s="100"/>
      <c r="JR11" s="100"/>
      <c r="JS11" s="100"/>
      <c r="JT11" s="100"/>
      <c r="JU11" s="100"/>
      <c r="JV11" s="100"/>
      <c r="JW11" s="100"/>
      <c r="JX11" s="100"/>
      <c r="JY11" s="100"/>
      <c r="JZ11" s="100"/>
      <c r="KA11" s="100"/>
      <c r="KB11" s="100"/>
      <c r="KC11" s="100"/>
      <c r="KD11" s="100"/>
      <c r="KE11" s="100"/>
      <c r="KF11" s="100"/>
      <c r="KG11" s="100"/>
      <c r="KH11" s="100"/>
      <c r="KI11" s="100"/>
      <c r="KJ11" s="100"/>
      <c r="KK11" s="100"/>
      <c r="KL11" s="100"/>
      <c r="KM11" s="100"/>
      <c r="KN11" s="100"/>
      <c r="KO11" s="100"/>
      <c r="KP11" s="100"/>
      <c r="KQ11" s="100"/>
      <c r="KR11" s="100"/>
      <c r="KS11" s="100"/>
      <c r="KT11" s="100"/>
      <c r="KU11" s="100"/>
      <c r="KV11" s="100"/>
      <c r="KW11" s="100"/>
      <c r="KX11" s="100"/>
      <c r="KY11" s="100"/>
      <c r="KZ11" s="100"/>
      <c r="LA11" s="100"/>
      <c r="LB11" s="100"/>
      <c r="LC11" s="100"/>
      <c r="LD11" s="100"/>
      <c r="LE11" s="100"/>
      <c r="LF11" s="100"/>
      <c r="LG11" s="100"/>
      <c r="LH11" s="100"/>
      <c r="LI11" s="100"/>
      <c r="LJ11" s="100"/>
      <c r="LK11" s="100"/>
      <c r="LL11" s="100"/>
      <c r="LM11" s="100"/>
      <c r="LN11" s="100"/>
      <c r="LO11" s="100"/>
      <c r="LP11" s="100"/>
      <c r="LQ11" s="100"/>
      <c r="LR11" s="100"/>
      <c r="LS11" s="100"/>
      <c r="LT11" s="100"/>
      <c r="LU11" s="100"/>
      <c r="LV11" s="100"/>
      <c r="LW11" s="100"/>
      <c r="LX11" s="100"/>
      <c r="LY11" s="100"/>
      <c r="LZ11" s="100"/>
      <c r="MA11" s="100"/>
      <c r="MB11" s="100"/>
      <c r="MC11" s="100"/>
      <c r="MD11" s="100"/>
      <c r="ME11" s="100"/>
      <c r="MF11" s="100"/>
      <c r="MG11" s="100"/>
      <c r="MH11" s="100"/>
      <c r="MI11" s="100"/>
      <c r="MJ11" s="100"/>
      <c r="MK11" s="100"/>
      <c r="ML11" s="100"/>
      <c r="MM11" s="100"/>
      <c r="MN11" s="100"/>
      <c r="MO11" s="100"/>
      <c r="MP11" s="100"/>
      <c r="MQ11" s="100"/>
      <c r="MR11" s="100"/>
      <c r="MS11" s="100"/>
      <c r="MT11" s="100"/>
      <c r="MU11" s="100"/>
      <c r="MV11" s="100"/>
      <c r="MW11" s="100"/>
      <c r="MX11" s="100"/>
      <c r="MY11" s="100"/>
      <c r="MZ11" s="100"/>
      <c r="NA11" s="100"/>
      <c r="NB11" s="100"/>
      <c r="NC11" s="100"/>
      <c r="ND11" s="100"/>
      <c r="NE11" s="100"/>
      <c r="NF11" s="100"/>
      <c r="NG11" s="100"/>
      <c r="NH11" s="100"/>
      <c r="NI11" s="100"/>
      <c r="NJ11" s="100"/>
      <c r="NK11" s="100"/>
      <c r="NL11" s="100"/>
      <c r="NM11" s="100"/>
      <c r="NN11" s="100"/>
      <c r="NO11" s="100"/>
      <c r="NP11" s="100"/>
      <c r="NQ11" s="100"/>
      <c r="NR11" s="100"/>
      <c r="NS11" s="100"/>
      <c r="NT11" s="100"/>
      <c r="NU11" s="100"/>
      <c r="NV11" s="100"/>
      <c r="NW11" s="100"/>
      <c r="NX11" s="100"/>
      <c r="NY11" s="100"/>
      <c r="NZ11" s="100"/>
      <c r="OA11" s="100"/>
      <c r="OB11" s="100"/>
      <c r="OC11" s="100"/>
      <c r="OD11" s="100"/>
      <c r="OE11" s="100"/>
      <c r="OF11" s="100"/>
      <c r="OG11" s="100"/>
      <c r="OH11" s="100"/>
      <c r="OI11" s="100"/>
      <c r="OJ11" s="100"/>
      <c r="OK11" s="100"/>
      <c r="OL11" s="100"/>
      <c r="OM11" s="100"/>
      <c r="ON11" s="100"/>
      <c r="OO11" s="100"/>
      <c r="OP11" s="100"/>
      <c r="OQ11" s="100"/>
      <c r="OR11" s="100"/>
      <c r="OS11" s="100"/>
      <c r="OT11" s="100"/>
      <c r="OU11" s="100"/>
      <c r="OV11" s="100"/>
      <c r="OW11" s="100"/>
      <c r="OX11" s="100"/>
      <c r="OY11" s="100"/>
      <c r="OZ11" s="100"/>
      <c r="PA11" s="100"/>
      <c r="PB11" s="100"/>
      <c r="PC11" s="100"/>
      <c r="PD11" s="100"/>
      <c r="PE11" s="100"/>
      <c r="PF11" s="100"/>
      <c r="PG11" s="100"/>
      <c r="PH11" s="100"/>
      <c r="PI11" s="100"/>
      <c r="PJ11" s="100"/>
      <c r="PK11" s="100"/>
      <c r="PL11" s="100"/>
      <c r="PM11" s="100"/>
      <c r="PN11" s="100"/>
      <c r="PO11" s="100"/>
      <c r="PP11" s="100"/>
      <c r="PQ11" s="100"/>
      <c r="PR11" s="100"/>
      <c r="PS11" s="100"/>
      <c r="PT11" s="100"/>
      <c r="PU11" s="100"/>
      <c r="PV11" s="100"/>
      <c r="PW11" s="100"/>
      <c r="PX11" s="100"/>
      <c r="PY11" s="100"/>
      <c r="PZ11" s="100"/>
      <c r="QA11" s="100"/>
      <c r="QB11" s="100"/>
      <c r="QC11" s="100"/>
      <c r="QD11" s="100"/>
      <c r="QE11" s="100"/>
      <c r="QF11" s="100"/>
      <c r="QG11" s="100"/>
      <c r="QH11" s="100"/>
      <c r="QI11" s="100"/>
      <c r="QJ11" s="100"/>
      <c r="QK11" s="100"/>
      <c r="QL11" s="100"/>
      <c r="QM11" s="100"/>
      <c r="QN11" s="100"/>
      <c r="QO11" s="100"/>
      <c r="QP11" s="100"/>
      <c r="QQ11" s="100"/>
      <c r="QR11" s="100"/>
      <c r="QS11" s="100"/>
      <c r="QT11" s="100"/>
      <c r="QU11" s="100"/>
      <c r="QV11" s="100"/>
      <c r="QW11" s="100"/>
      <c r="QX11" s="100"/>
      <c r="QY11" s="100"/>
      <c r="QZ11" s="100"/>
      <c r="RA11" s="100"/>
      <c r="RB11" s="100"/>
      <c r="RC11" s="100"/>
      <c r="RD11" s="100"/>
      <c r="RE11" s="100"/>
      <c r="RF11" s="100"/>
      <c r="RG11" s="100"/>
      <c r="RH11" s="100"/>
      <c r="RI11" s="100"/>
      <c r="RJ11" s="100"/>
      <c r="RK11" s="100"/>
      <c r="RL11" s="100"/>
      <c r="RM11" s="100"/>
      <c r="RN11" s="100"/>
      <c r="RO11" s="100"/>
      <c r="RP11" s="100"/>
      <c r="RQ11" s="100"/>
      <c r="RR11" s="100"/>
      <c r="RS11" s="100"/>
      <c r="RT11" s="100"/>
      <c r="RU11" s="100"/>
      <c r="RV11" s="100"/>
      <c r="RW11" s="100"/>
      <c r="RX11" s="100"/>
      <c r="RY11" s="100"/>
      <c r="RZ11" s="100"/>
      <c r="SA11" s="100"/>
      <c r="SB11" s="100"/>
      <c r="SC11" s="100"/>
      <c r="SD11" s="100"/>
      <c r="SE11" s="100"/>
      <c r="SF11" s="100"/>
      <c r="SG11" s="100"/>
      <c r="SH11" s="100"/>
      <c r="SI11" s="100"/>
      <c r="SJ11" s="100"/>
      <c r="SK11" s="100"/>
      <c r="SL11" s="100"/>
      <c r="SM11" s="100"/>
      <c r="SN11" s="100"/>
      <c r="SO11" s="100"/>
      <c r="SP11" s="100"/>
      <c r="SQ11" s="100"/>
      <c r="SR11" s="100"/>
      <c r="SS11" s="100"/>
      <c r="ST11" s="100"/>
      <c r="SU11" s="100"/>
      <c r="SV11" s="100"/>
      <c r="SW11" s="100"/>
      <c r="SX11" s="100"/>
      <c r="SY11" s="100"/>
      <c r="SZ11" s="100"/>
      <c r="TA11" s="100"/>
      <c r="TB11" s="100"/>
      <c r="TC11" s="100"/>
      <c r="TD11" s="100"/>
      <c r="TE11" s="100"/>
      <c r="TF11" s="100"/>
      <c r="TG11" s="100"/>
      <c r="TH11" s="100"/>
      <c r="TI11" s="100"/>
      <c r="TJ11" s="100"/>
      <c r="TK11" s="100"/>
      <c r="TL11" s="100"/>
      <c r="TM11" s="100"/>
      <c r="TN11" s="100"/>
      <c r="TO11" s="100"/>
      <c r="TP11" s="100"/>
      <c r="TQ11" s="100"/>
      <c r="TR11" s="100"/>
      <c r="TS11" s="100"/>
      <c r="TT11" s="100"/>
      <c r="TU11" s="100"/>
      <c r="TV11" s="100"/>
      <c r="TW11" s="100"/>
      <c r="TX11" s="100"/>
      <c r="TY11" s="100"/>
      <c r="TZ11" s="100"/>
      <c r="UA11" s="100"/>
      <c r="UB11" s="100"/>
      <c r="UC11" s="100"/>
      <c r="UD11" s="100"/>
      <c r="UE11" s="100"/>
      <c r="UF11" s="100"/>
      <c r="UG11" s="100"/>
      <c r="UH11" s="100"/>
      <c r="UI11" s="100"/>
      <c r="UJ11" s="100"/>
      <c r="UK11" s="100"/>
      <c r="UL11" s="100"/>
      <c r="UM11" s="100"/>
      <c r="UN11" s="100"/>
      <c r="UO11" s="100"/>
      <c r="UP11" s="100"/>
      <c r="UQ11" s="100"/>
      <c r="UR11" s="100"/>
      <c r="US11" s="100"/>
      <c r="UT11" s="100"/>
      <c r="UU11" s="100"/>
      <c r="UV11" s="100"/>
      <c r="UW11" s="100"/>
      <c r="UX11" s="100"/>
      <c r="UY11" s="100"/>
      <c r="UZ11" s="100"/>
      <c r="VA11" s="100"/>
      <c r="VB11" s="100"/>
      <c r="VC11" s="100"/>
      <c r="VD11" s="100"/>
      <c r="VE11" s="100"/>
      <c r="VF11" s="100"/>
      <c r="VG11" s="100"/>
      <c r="VH11" s="100"/>
      <c r="VI11" s="100"/>
      <c r="VJ11" s="100"/>
      <c r="VK11" s="100"/>
      <c r="VL11" s="100"/>
      <c r="VM11" s="100"/>
      <c r="VN11" s="100"/>
      <c r="VO11" s="100"/>
      <c r="VP11" s="100"/>
      <c r="VQ11" s="100"/>
      <c r="VR11" s="100"/>
      <c r="VS11" s="100"/>
      <c r="VT11" s="100"/>
      <c r="VU11" s="100"/>
      <c r="VV11" s="100"/>
      <c r="VW11" s="100"/>
      <c r="VX11" s="100"/>
      <c r="VY11" s="100"/>
      <c r="VZ11" s="100"/>
      <c r="WA11" s="100"/>
      <c r="WB11" s="100"/>
      <c r="WC11" s="100"/>
      <c r="WD11" s="100"/>
      <c r="WE11" s="100"/>
      <c r="WF11" s="100"/>
      <c r="WG11" s="100"/>
      <c r="WH11" s="100"/>
      <c r="WI11" s="100"/>
      <c r="WJ11" s="100"/>
      <c r="WK11" s="100"/>
      <c r="WL11" s="100"/>
      <c r="WM11" s="100"/>
      <c r="WN11" s="100"/>
      <c r="WO11" s="100"/>
      <c r="WP11" s="100"/>
      <c r="WQ11" s="100"/>
      <c r="WR11" s="100"/>
      <c r="WS11" s="100"/>
      <c r="WT11" s="100"/>
      <c r="WU11" s="100"/>
      <c r="WV11" s="100"/>
      <c r="WW11" s="100"/>
      <c r="WX11" s="100"/>
      <c r="WY11" s="100"/>
      <c r="WZ11" s="100"/>
      <c r="XA11" s="100"/>
      <c r="XB11" s="100"/>
      <c r="XC11" s="100"/>
      <c r="XD11" s="100"/>
      <c r="XE11" s="100"/>
      <c r="XF11" s="100"/>
      <c r="XG11" s="100"/>
      <c r="XH11" s="100"/>
      <c r="XI11" s="100"/>
      <c r="XJ11" s="100"/>
      <c r="XK11" s="100"/>
      <c r="XL11" s="100"/>
      <c r="XM11" s="100"/>
      <c r="XN11" s="100"/>
      <c r="XO11" s="100"/>
      <c r="XP11" s="100"/>
      <c r="XQ11" s="100"/>
      <c r="XR11" s="100"/>
      <c r="XS11" s="100"/>
      <c r="XT11" s="100"/>
      <c r="XU11" s="100"/>
      <c r="XV11" s="100"/>
      <c r="XW11" s="100"/>
      <c r="XX11" s="100"/>
      <c r="XY11" s="100"/>
      <c r="XZ11" s="100"/>
      <c r="YA11" s="100"/>
      <c r="YB11" s="100"/>
      <c r="YC11" s="100"/>
      <c r="YD11" s="100"/>
      <c r="YE11" s="100"/>
      <c r="YF11" s="100"/>
      <c r="YG11" s="100"/>
      <c r="YH11" s="100"/>
      <c r="YI11" s="100"/>
      <c r="YJ11" s="100"/>
      <c r="YK11" s="100"/>
      <c r="YL11" s="100"/>
      <c r="YM11" s="100"/>
      <c r="YN11" s="100"/>
      <c r="YO11" s="100"/>
      <c r="YP11" s="100"/>
      <c r="YQ11" s="100"/>
      <c r="YR11" s="100"/>
      <c r="YS11" s="100"/>
      <c r="YT11" s="100"/>
      <c r="YU11" s="100"/>
      <c r="YV11" s="100"/>
      <c r="YW11" s="100"/>
      <c r="YX11" s="100"/>
      <c r="YY11" s="100"/>
      <c r="YZ11" s="100"/>
      <c r="ZA11" s="100"/>
      <c r="ZB11" s="100"/>
      <c r="ZC11" s="100"/>
      <c r="ZD11" s="100"/>
      <c r="ZE11" s="100"/>
      <c r="ZF11" s="100"/>
      <c r="ZG11" s="100"/>
      <c r="ZH11" s="100"/>
      <c r="ZI11" s="100"/>
      <c r="ZJ11" s="100"/>
      <c r="ZK11" s="100"/>
      <c r="ZL11" s="100"/>
      <c r="ZM11" s="100"/>
      <c r="ZN11" s="100"/>
      <c r="ZO11" s="100"/>
      <c r="ZP11" s="100"/>
      <c r="ZQ11" s="100"/>
      <c r="ZR11" s="100"/>
      <c r="ZS11" s="100"/>
      <c r="ZT11" s="100"/>
      <c r="ZU11" s="100"/>
      <c r="ZV11" s="100"/>
      <c r="ZW11" s="100"/>
      <c r="ZX11" s="100"/>
      <c r="ZY11" s="100"/>
      <c r="ZZ11" s="100"/>
    </row>
    <row r="12" spans="1:702" ht="15.95" customHeight="1" x14ac:dyDescent="0.25">
      <c r="A12" s="166">
        <v>641</v>
      </c>
      <c r="B12" s="187" t="s">
        <v>379</v>
      </c>
      <c r="C12" s="88" t="s">
        <v>461</v>
      </c>
      <c r="D12" s="93">
        <v>712.44</v>
      </c>
      <c r="E12" s="93">
        <v>712.44</v>
      </c>
      <c r="F12" s="93">
        <v>1200</v>
      </c>
      <c r="G12" s="93">
        <v>1200</v>
      </c>
      <c r="H12" s="93">
        <v>0</v>
      </c>
      <c r="I12" s="93">
        <v>1200</v>
      </c>
      <c r="J12" s="93">
        <v>464.81</v>
      </c>
      <c r="K12" s="93">
        <v>-735.19</v>
      </c>
      <c r="L12" s="93">
        <v>65.239999999999995</v>
      </c>
      <c r="M12" s="93">
        <v>38.729999999999997</v>
      </c>
      <c r="N12" s="93">
        <v>0</v>
      </c>
      <c r="O12" s="93">
        <v>0</v>
      </c>
      <c r="P12" s="94">
        <v>0</v>
      </c>
      <c r="Q12" s="93">
        <v>0</v>
      </c>
      <c r="R12" s="93">
        <v>0</v>
      </c>
      <c r="S12" s="94">
        <v>0</v>
      </c>
      <c r="T12" s="93">
        <v>0</v>
      </c>
      <c r="U12" s="93">
        <v>0</v>
      </c>
      <c r="V12" s="94">
        <v>0</v>
      </c>
      <c r="W12" s="93">
        <v>0</v>
      </c>
      <c r="X12" s="93">
        <v>0</v>
      </c>
      <c r="Y12" s="94">
        <v>0</v>
      </c>
      <c r="Z12" s="93">
        <v>0</v>
      </c>
      <c r="AA12" s="93">
        <v>0</v>
      </c>
      <c r="AB12" s="94">
        <v>0</v>
      </c>
      <c r="AC12" s="93">
        <v>0</v>
      </c>
      <c r="AD12" s="93">
        <v>0</v>
      </c>
      <c r="AE12" s="94">
        <v>0</v>
      </c>
      <c r="AF12" s="93">
        <v>0</v>
      </c>
      <c r="AG12" s="93">
        <v>0</v>
      </c>
      <c r="AH12" s="94">
        <v>0</v>
      </c>
      <c r="AI12" s="93">
        <v>0</v>
      </c>
      <c r="AJ12" s="93">
        <v>0</v>
      </c>
      <c r="AK12" s="94">
        <v>0</v>
      </c>
      <c r="AL12" s="93">
        <v>0</v>
      </c>
      <c r="AM12" s="93">
        <v>0</v>
      </c>
      <c r="AN12" s="94">
        <v>0</v>
      </c>
      <c r="AO12" s="93">
        <v>0</v>
      </c>
      <c r="AP12" s="93">
        <v>0</v>
      </c>
      <c r="AQ12" s="94">
        <v>0</v>
      </c>
      <c r="AR12" s="93">
        <v>0</v>
      </c>
      <c r="AS12" s="93">
        <v>0</v>
      </c>
      <c r="AT12" s="94">
        <v>0</v>
      </c>
      <c r="AU12" s="93">
        <v>0</v>
      </c>
      <c r="AV12" s="93">
        <v>0</v>
      </c>
      <c r="AW12" s="94">
        <v>0</v>
      </c>
      <c r="AX12" s="93">
        <v>0</v>
      </c>
      <c r="AY12" s="93">
        <v>0</v>
      </c>
      <c r="AZ12" s="94">
        <v>0</v>
      </c>
      <c r="BA12" s="93">
        <v>0</v>
      </c>
      <c r="BB12" s="93">
        <v>0</v>
      </c>
      <c r="BC12" s="94">
        <v>0</v>
      </c>
      <c r="BD12" s="93">
        <v>0</v>
      </c>
      <c r="BE12" s="93">
        <v>0</v>
      </c>
      <c r="BF12" s="94">
        <v>0</v>
      </c>
      <c r="BG12" s="93">
        <v>1200</v>
      </c>
      <c r="BH12" s="93">
        <v>464.81</v>
      </c>
      <c r="BI12" s="94">
        <v>0.3873416666666667</v>
      </c>
      <c r="BJ12" s="93">
        <v>0</v>
      </c>
      <c r="BK12" s="93">
        <v>0</v>
      </c>
      <c r="BL12" s="94">
        <v>0</v>
      </c>
      <c r="BM12" s="93">
        <v>0</v>
      </c>
      <c r="BN12" s="93">
        <v>0</v>
      </c>
      <c r="BO12" s="94">
        <v>0</v>
      </c>
      <c r="BP12" s="93">
        <v>0</v>
      </c>
      <c r="BQ12" s="93">
        <v>0</v>
      </c>
      <c r="BR12" s="94">
        <v>0</v>
      </c>
      <c r="BS12" s="93">
        <v>0</v>
      </c>
      <c r="BT12" s="93">
        <v>0</v>
      </c>
      <c r="BU12" s="94">
        <v>0</v>
      </c>
      <c r="BV12" s="93">
        <v>0</v>
      </c>
      <c r="BW12" s="93">
        <v>0</v>
      </c>
      <c r="BX12" s="94">
        <v>0</v>
      </c>
      <c r="BY12" s="93">
        <v>0</v>
      </c>
      <c r="BZ12" s="93">
        <v>0</v>
      </c>
      <c r="CA12" s="94">
        <v>0</v>
      </c>
      <c r="CB12" s="93">
        <v>0</v>
      </c>
      <c r="CC12" s="93">
        <v>0</v>
      </c>
      <c r="CD12" s="94">
        <v>0</v>
      </c>
      <c r="CE12" s="93">
        <v>0</v>
      </c>
      <c r="CF12" s="93">
        <v>0</v>
      </c>
      <c r="CG12" s="94">
        <v>0</v>
      </c>
      <c r="CH12" s="93">
        <v>0</v>
      </c>
      <c r="CI12" s="93">
        <v>0</v>
      </c>
      <c r="CJ12" s="94">
        <v>0</v>
      </c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  <c r="DA12" s="93"/>
      <c r="DB12" s="93"/>
      <c r="DC12" s="93"/>
      <c r="DD12" s="93"/>
      <c r="DE12" s="93"/>
      <c r="DF12" s="93"/>
      <c r="DG12" s="93"/>
      <c r="DH12" s="93"/>
      <c r="DI12" s="93"/>
      <c r="DJ12" s="93"/>
      <c r="DK12" s="93"/>
      <c r="DL12" s="93"/>
      <c r="DM12" s="93"/>
      <c r="DN12" s="93"/>
      <c r="DO12" s="93"/>
      <c r="DP12" s="93"/>
      <c r="DQ12" s="93"/>
      <c r="DR12" s="93"/>
      <c r="DS12" s="93"/>
      <c r="DT12" s="93"/>
      <c r="DU12" s="93"/>
      <c r="DV12" s="93"/>
      <c r="DW12" s="93"/>
      <c r="DX12" s="93"/>
      <c r="DY12" s="93"/>
      <c r="DZ12" s="93"/>
      <c r="EA12" s="93"/>
      <c r="EB12" s="93"/>
      <c r="EC12" s="93"/>
      <c r="ED12" s="93"/>
      <c r="EE12" s="93"/>
      <c r="EF12" s="93"/>
      <c r="EG12" s="93"/>
      <c r="EH12" s="93"/>
      <c r="EI12" s="93"/>
      <c r="EJ12" s="93"/>
      <c r="EK12" s="93"/>
      <c r="EL12" s="93"/>
      <c r="EM12" s="93"/>
      <c r="EN12" s="93"/>
      <c r="EO12" s="93"/>
      <c r="EP12" s="93"/>
      <c r="EQ12" s="93"/>
      <c r="ER12" s="93"/>
      <c r="ES12" s="93"/>
      <c r="ET12" s="93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  <c r="FF12" s="93"/>
      <c r="FG12" s="93"/>
      <c r="FH12" s="93"/>
      <c r="FI12" s="93"/>
      <c r="FJ12" s="93"/>
      <c r="FK12" s="93"/>
      <c r="FL12" s="93"/>
      <c r="FM12" s="93"/>
      <c r="FN12" s="93"/>
      <c r="FO12" s="93"/>
      <c r="FP12" s="93"/>
      <c r="FQ12" s="93"/>
      <c r="FR12" s="93"/>
      <c r="FS12" s="93"/>
      <c r="FT12" s="93"/>
      <c r="FU12" s="93"/>
      <c r="FV12" s="93"/>
      <c r="FW12" s="93"/>
      <c r="FX12" s="93"/>
      <c r="FY12" s="93"/>
      <c r="FZ12" s="93"/>
      <c r="GA12" s="93"/>
      <c r="GB12" s="93"/>
      <c r="GC12" s="93"/>
      <c r="GD12" s="93"/>
      <c r="GE12" s="93"/>
      <c r="GF12" s="93"/>
      <c r="GG12" s="93"/>
      <c r="GH12" s="93"/>
      <c r="GI12" s="93"/>
      <c r="GJ12" s="93"/>
      <c r="GK12" s="93"/>
      <c r="GL12" s="93"/>
      <c r="GM12" s="93"/>
      <c r="GN12" s="93"/>
      <c r="GO12" s="93"/>
      <c r="GP12" s="93"/>
      <c r="GQ12" s="93"/>
      <c r="GR12" s="93"/>
      <c r="GS12" s="93"/>
      <c r="GT12" s="93"/>
      <c r="GU12" s="93"/>
      <c r="GV12" s="93"/>
      <c r="GW12" s="93"/>
      <c r="GX12" s="93"/>
      <c r="GY12" s="93"/>
      <c r="GZ12" s="93"/>
      <c r="HA12" s="93"/>
      <c r="HB12" s="93"/>
      <c r="HC12" s="93"/>
      <c r="HD12" s="93"/>
      <c r="HE12" s="93"/>
      <c r="HF12" s="93"/>
      <c r="HG12" s="93"/>
      <c r="HH12" s="93"/>
      <c r="HI12" s="93"/>
      <c r="HJ12" s="93"/>
      <c r="HK12" s="93"/>
      <c r="HL12" s="93"/>
      <c r="HM12" s="93"/>
      <c r="HN12" s="93"/>
      <c r="HO12" s="93"/>
      <c r="HP12" s="93"/>
      <c r="HQ12" s="93"/>
      <c r="HR12" s="93"/>
      <c r="HS12" s="93"/>
      <c r="HT12" s="93"/>
      <c r="HU12" s="93"/>
      <c r="HV12" s="93"/>
      <c r="HW12" s="93"/>
      <c r="HX12" s="93"/>
      <c r="HY12" s="93"/>
      <c r="HZ12" s="93"/>
      <c r="IA12" s="93"/>
      <c r="IB12" s="93"/>
      <c r="IC12" s="93"/>
      <c r="ID12" s="93"/>
      <c r="IE12" s="93"/>
      <c r="IF12" s="93"/>
      <c r="IG12" s="93"/>
      <c r="IH12" s="93"/>
      <c r="II12" s="93"/>
      <c r="IJ12" s="93"/>
      <c r="IK12" s="93"/>
      <c r="IL12" s="93"/>
      <c r="IM12" s="93"/>
      <c r="IN12" s="93"/>
      <c r="IO12" s="93"/>
      <c r="IP12" s="93"/>
      <c r="IQ12" s="93"/>
      <c r="IR12" s="93"/>
      <c r="IS12" s="93"/>
      <c r="IT12" s="93"/>
      <c r="IU12" s="93"/>
      <c r="IV12" s="93"/>
      <c r="IW12" s="93"/>
      <c r="IX12" s="93"/>
      <c r="IY12" s="93"/>
      <c r="IZ12" s="93"/>
      <c r="JA12" s="93"/>
      <c r="JB12" s="93"/>
      <c r="JC12" s="93"/>
      <c r="JD12" s="93"/>
      <c r="JE12" s="93"/>
      <c r="JF12" s="93"/>
      <c r="JG12" s="93"/>
      <c r="JH12" s="93"/>
      <c r="JI12" s="93"/>
      <c r="JJ12" s="93"/>
      <c r="JK12" s="93"/>
      <c r="JL12" s="93"/>
      <c r="JM12" s="93"/>
      <c r="JN12" s="93"/>
      <c r="JO12" s="93"/>
      <c r="JP12" s="93"/>
      <c r="JQ12" s="93"/>
      <c r="JR12" s="93"/>
      <c r="JS12" s="93"/>
      <c r="JT12" s="93"/>
      <c r="JU12" s="93"/>
      <c r="JV12" s="93"/>
      <c r="JW12" s="93"/>
      <c r="JX12" s="93"/>
      <c r="JY12" s="93"/>
      <c r="JZ12" s="93"/>
      <c r="KA12" s="93"/>
      <c r="KB12" s="93"/>
      <c r="KC12" s="93"/>
      <c r="KD12" s="93"/>
      <c r="KE12" s="93"/>
      <c r="KF12" s="93"/>
      <c r="KG12" s="93"/>
      <c r="KH12" s="93"/>
      <c r="KI12" s="93"/>
      <c r="KJ12" s="93"/>
      <c r="KK12" s="93"/>
      <c r="KL12" s="93"/>
      <c r="KM12" s="93"/>
      <c r="KN12" s="93"/>
      <c r="KO12" s="93"/>
      <c r="KP12" s="93"/>
      <c r="KQ12" s="93"/>
      <c r="KR12" s="93"/>
      <c r="KS12" s="93"/>
      <c r="KT12" s="93"/>
      <c r="KU12" s="93"/>
      <c r="KV12" s="93"/>
      <c r="KW12" s="93"/>
      <c r="KX12" s="93"/>
      <c r="KY12" s="93"/>
      <c r="KZ12" s="93"/>
      <c r="LA12" s="93"/>
      <c r="LB12" s="93"/>
      <c r="LC12" s="93"/>
      <c r="LD12" s="93"/>
      <c r="LE12" s="93"/>
      <c r="LF12" s="93"/>
      <c r="LG12" s="93"/>
      <c r="LH12" s="93"/>
      <c r="LI12" s="93"/>
      <c r="LJ12" s="93"/>
      <c r="LK12" s="93"/>
      <c r="LL12" s="93"/>
      <c r="LM12" s="93"/>
      <c r="LN12" s="93"/>
      <c r="LO12" s="93"/>
      <c r="LP12" s="93"/>
      <c r="LQ12" s="93"/>
      <c r="LR12" s="93"/>
      <c r="LS12" s="93"/>
      <c r="LT12" s="93"/>
      <c r="LU12" s="93"/>
      <c r="LV12" s="93"/>
      <c r="LW12" s="93"/>
      <c r="LX12" s="93"/>
      <c r="LY12" s="93"/>
      <c r="LZ12" s="93"/>
      <c r="MA12" s="93"/>
      <c r="MB12" s="93"/>
      <c r="MC12" s="93"/>
      <c r="MD12" s="93"/>
      <c r="ME12" s="93"/>
      <c r="MF12" s="93"/>
      <c r="MG12" s="93"/>
      <c r="MH12" s="93"/>
      <c r="MI12" s="93"/>
      <c r="MJ12" s="93"/>
      <c r="MK12" s="93"/>
      <c r="ML12" s="93"/>
      <c r="MM12" s="93"/>
      <c r="MN12" s="93"/>
      <c r="MO12" s="93"/>
      <c r="MP12" s="93"/>
      <c r="MQ12" s="93"/>
      <c r="MR12" s="93"/>
      <c r="MS12" s="93"/>
      <c r="MT12" s="93"/>
      <c r="MU12" s="93"/>
      <c r="MV12" s="93"/>
      <c r="MW12" s="93"/>
      <c r="MX12" s="93"/>
      <c r="MY12" s="93"/>
      <c r="MZ12" s="93"/>
      <c r="NA12" s="93"/>
      <c r="NB12" s="93"/>
      <c r="NC12" s="93"/>
      <c r="ND12" s="93"/>
      <c r="NE12" s="93"/>
      <c r="NF12" s="93"/>
      <c r="NG12" s="93"/>
      <c r="NH12" s="93"/>
      <c r="NI12" s="93"/>
      <c r="NJ12" s="93"/>
      <c r="NK12" s="93"/>
      <c r="NL12" s="93"/>
      <c r="NM12" s="93"/>
      <c r="NN12" s="93"/>
      <c r="NO12" s="93"/>
      <c r="NP12" s="93"/>
      <c r="NQ12" s="93"/>
      <c r="NR12" s="93"/>
      <c r="NS12" s="93"/>
      <c r="NT12" s="93"/>
      <c r="NU12" s="93"/>
      <c r="NV12" s="93"/>
      <c r="NW12" s="93"/>
      <c r="NX12" s="93"/>
      <c r="NY12" s="93"/>
      <c r="NZ12" s="93"/>
      <c r="OA12" s="93"/>
      <c r="OB12" s="93"/>
      <c r="OC12" s="93"/>
      <c r="OD12" s="93"/>
      <c r="OE12" s="93"/>
      <c r="OF12" s="93"/>
      <c r="OG12" s="93"/>
      <c r="OH12" s="93"/>
      <c r="OI12" s="93"/>
      <c r="OJ12" s="93"/>
      <c r="OK12" s="93"/>
      <c r="OL12" s="93"/>
      <c r="OM12" s="93"/>
      <c r="ON12" s="93"/>
      <c r="OO12" s="93"/>
      <c r="OP12" s="93"/>
      <c r="OQ12" s="93"/>
      <c r="OR12" s="93"/>
      <c r="OS12" s="93"/>
      <c r="OT12" s="93"/>
      <c r="OU12" s="93"/>
      <c r="OV12" s="93"/>
      <c r="OW12" s="93"/>
      <c r="OX12" s="93"/>
      <c r="OY12" s="93"/>
      <c r="OZ12" s="93"/>
      <c r="PA12" s="93"/>
      <c r="PB12" s="93"/>
      <c r="PC12" s="93"/>
      <c r="PD12" s="93"/>
      <c r="PE12" s="93"/>
      <c r="PF12" s="93"/>
      <c r="PG12" s="93"/>
      <c r="PH12" s="93"/>
      <c r="PI12" s="93"/>
      <c r="PJ12" s="93"/>
      <c r="PK12" s="93"/>
      <c r="PL12" s="93"/>
      <c r="PM12" s="93"/>
      <c r="PN12" s="93"/>
      <c r="PO12" s="93"/>
      <c r="PP12" s="93"/>
      <c r="PQ12" s="93"/>
      <c r="PR12" s="93"/>
      <c r="PS12" s="93"/>
      <c r="PT12" s="93"/>
      <c r="PU12" s="93"/>
      <c r="PV12" s="93"/>
      <c r="PW12" s="93"/>
      <c r="PX12" s="93"/>
      <c r="PY12" s="93"/>
      <c r="PZ12" s="93"/>
      <c r="QA12" s="93"/>
      <c r="QB12" s="93"/>
      <c r="QC12" s="93"/>
      <c r="QD12" s="93"/>
      <c r="QE12" s="93"/>
      <c r="QF12" s="93"/>
      <c r="QG12" s="93"/>
      <c r="QH12" s="93"/>
      <c r="QI12" s="93"/>
      <c r="QJ12" s="93"/>
      <c r="QK12" s="93"/>
      <c r="QL12" s="93"/>
      <c r="QM12" s="93"/>
      <c r="QN12" s="93"/>
      <c r="QO12" s="93"/>
      <c r="QP12" s="93"/>
      <c r="QQ12" s="93"/>
      <c r="QR12" s="93"/>
      <c r="QS12" s="93"/>
      <c r="QT12" s="93"/>
      <c r="QU12" s="93"/>
      <c r="QV12" s="93"/>
      <c r="QW12" s="93"/>
      <c r="QX12" s="93"/>
      <c r="QY12" s="93"/>
      <c r="QZ12" s="93"/>
      <c r="RA12" s="93"/>
      <c r="RB12" s="93"/>
      <c r="RC12" s="93"/>
      <c r="RD12" s="93"/>
      <c r="RE12" s="93"/>
      <c r="RF12" s="93"/>
      <c r="RG12" s="93"/>
      <c r="RH12" s="93"/>
      <c r="RI12" s="93"/>
      <c r="RJ12" s="93"/>
      <c r="RK12" s="93"/>
      <c r="RL12" s="93"/>
      <c r="RM12" s="93"/>
      <c r="RN12" s="93"/>
      <c r="RO12" s="93"/>
      <c r="RP12" s="93"/>
      <c r="RQ12" s="93"/>
      <c r="RR12" s="93"/>
      <c r="RS12" s="93"/>
      <c r="RT12" s="93"/>
      <c r="RU12" s="93"/>
      <c r="RV12" s="93"/>
      <c r="RW12" s="93"/>
      <c r="RX12" s="93"/>
      <c r="RY12" s="93"/>
      <c r="RZ12" s="93"/>
      <c r="SA12" s="93"/>
      <c r="SB12" s="93"/>
      <c r="SC12" s="93"/>
      <c r="SD12" s="93"/>
      <c r="SE12" s="93"/>
      <c r="SF12" s="93"/>
      <c r="SG12" s="93"/>
      <c r="SH12" s="93"/>
      <c r="SI12" s="93"/>
      <c r="SJ12" s="93"/>
      <c r="SK12" s="93"/>
      <c r="SL12" s="93"/>
      <c r="SM12" s="93"/>
      <c r="SN12" s="93"/>
      <c r="SO12" s="93"/>
      <c r="SP12" s="93"/>
      <c r="SQ12" s="93"/>
      <c r="SR12" s="93"/>
      <c r="SS12" s="93"/>
      <c r="ST12" s="93"/>
      <c r="SU12" s="93"/>
      <c r="SV12" s="93"/>
      <c r="SW12" s="93"/>
      <c r="SX12" s="93"/>
      <c r="SY12" s="93"/>
      <c r="SZ12" s="93"/>
      <c r="TA12" s="93"/>
      <c r="TB12" s="93"/>
      <c r="TC12" s="93"/>
      <c r="TD12" s="93"/>
      <c r="TE12" s="93"/>
      <c r="TF12" s="93"/>
      <c r="TG12" s="93"/>
      <c r="TH12" s="93"/>
      <c r="TI12" s="93"/>
      <c r="TJ12" s="93"/>
      <c r="TK12" s="93"/>
      <c r="TL12" s="93"/>
      <c r="TM12" s="93"/>
      <c r="TN12" s="93"/>
      <c r="TO12" s="93"/>
      <c r="TP12" s="93"/>
      <c r="TQ12" s="93"/>
      <c r="TR12" s="93"/>
      <c r="TS12" s="93"/>
      <c r="TT12" s="93"/>
      <c r="TU12" s="93"/>
      <c r="TV12" s="93"/>
      <c r="TW12" s="93"/>
      <c r="TX12" s="93"/>
      <c r="TY12" s="93"/>
      <c r="TZ12" s="93"/>
      <c r="UA12" s="93"/>
      <c r="UB12" s="93"/>
      <c r="UC12" s="93"/>
      <c r="UD12" s="93"/>
      <c r="UE12" s="93"/>
      <c r="UF12" s="93"/>
      <c r="UG12" s="93"/>
      <c r="UH12" s="93"/>
      <c r="UI12" s="93"/>
      <c r="UJ12" s="93"/>
      <c r="UK12" s="93"/>
      <c r="UL12" s="93"/>
      <c r="UM12" s="93"/>
      <c r="UN12" s="93"/>
      <c r="UO12" s="93"/>
      <c r="UP12" s="93"/>
      <c r="UQ12" s="93"/>
      <c r="UR12" s="93"/>
      <c r="US12" s="93"/>
      <c r="UT12" s="93"/>
      <c r="UU12" s="93"/>
      <c r="UV12" s="93"/>
      <c r="UW12" s="93"/>
      <c r="UX12" s="93"/>
      <c r="UY12" s="93"/>
      <c r="UZ12" s="93"/>
      <c r="VA12" s="93"/>
      <c r="VB12" s="93"/>
      <c r="VC12" s="93"/>
      <c r="VD12" s="93"/>
      <c r="VE12" s="93"/>
      <c r="VF12" s="93"/>
      <c r="VG12" s="93"/>
      <c r="VH12" s="93"/>
      <c r="VI12" s="93"/>
      <c r="VJ12" s="93"/>
      <c r="VK12" s="93"/>
      <c r="VL12" s="93"/>
      <c r="VM12" s="93"/>
      <c r="VN12" s="93"/>
      <c r="VO12" s="93"/>
      <c r="VP12" s="93"/>
      <c r="VQ12" s="93"/>
      <c r="VR12" s="93"/>
      <c r="VS12" s="93"/>
      <c r="VT12" s="93"/>
      <c r="VU12" s="93"/>
      <c r="VV12" s="93"/>
      <c r="VW12" s="93"/>
      <c r="VX12" s="93"/>
      <c r="VY12" s="93"/>
      <c r="VZ12" s="93"/>
      <c r="WA12" s="93"/>
      <c r="WB12" s="93"/>
      <c r="WC12" s="93"/>
      <c r="WD12" s="93"/>
      <c r="WE12" s="93"/>
      <c r="WF12" s="93"/>
      <c r="WG12" s="93"/>
      <c r="WH12" s="93"/>
      <c r="WI12" s="93"/>
      <c r="WJ12" s="93"/>
      <c r="WK12" s="93"/>
      <c r="WL12" s="93"/>
      <c r="WM12" s="93"/>
      <c r="WN12" s="93"/>
      <c r="WO12" s="93"/>
      <c r="WP12" s="93"/>
      <c r="WQ12" s="93"/>
      <c r="WR12" s="93"/>
      <c r="WS12" s="93"/>
      <c r="WT12" s="93"/>
      <c r="WU12" s="93"/>
      <c r="WV12" s="93"/>
      <c r="WW12" s="93"/>
      <c r="WX12" s="93"/>
      <c r="WY12" s="93"/>
      <c r="WZ12" s="93"/>
      <c r="XA12" s="93"/>
      <c r="XB12" s="93"/>
      <c r="XC12" s="93"/>
      <c r="XD12" s="93"/>
      <c r="XE12" s="93"/>
      <c r="XF12" s="93"/>
      <c r="XG12" s="93"/>
      <c r="XH12" s="93"/>
      <c r="XI12" s="93"/>
      <c r="XJ12" s="93"/>
      <c r="XK12" s="93"/>
      <c r="XL12" s="93"/>
      <c r="XM12" s="93"/>
      <c r="XN12" s="93"/>
      <c r="XO12" s="93"/>
      <c r="XP12" s="93"/>
      <c r="XQ12" s="93"/>
      <c r="XR12" s="93"/>
      <c r="XS12" s="93"/>
      <c r="XT12" s="93"/>
      <c r="XU12" s="93"/>
      <c r="XV12" s="93"/>
      <c r="XW12" s="93"/>
      <c r="XX12" s="93"/>
      <c r="XY12" s="93"/>
      <c r="XZ12" s="93"/>
      <c r="YA12" s="93"/>
      <c r="YB12" s="93"/>
      <c r="YC12" s="93"/>
      <c r="YD12" s="93"/>
      <c r="YE12" s="93"/>
      <c r="YF12" s="93"/>
      <c r="YG12" s="93"/>
      <c r="YH12" s="93"/>
      <c r="YI12" s="93"/>
      <c r="YJ12" s="93"/>
      <c r="YK12" s="93"/>
      <c r="YL12" s="93"/>
      <c r="YM12" s="93"/>
      <c r="YN12" s="93"/>
      <c r="YO12" s="93"/>
      <c r="YP12" s="93"/>
      <c r="YQ12" s="93"/>
      <c r="YR12" s="93"/>
      <c r="YS12" s="93"/>
      <c r="YT12" s="93"/>
      <c r="YU12" s="93"/>
      <c r="YV12" s="93"/>
      <c r="YW12" s="93"/>
      <c r="YX12" s="93"/>
      <c r="YY12" s="93"/>
      <c r="YZ12" s="93"/>
      <c r="ZA12" s="93"/>
      <c r="ZB12" s="93"/>
      <c r="ZC12" s="93"/>
      <c r="ZD12" s="93"/>
      <c r="ZE12" s="93"/>
      <c r="ZF12" s="93"/>
      <c r="ZG12" s="93"/>
      <c r="ZH12" s="93"/>
      <c r="ZI12" s="93"/>
      <c r="ZJ12" s="93"/>
      <c r="ZK12" s="93"/>
      <c r="ZL12" s="93"/>
      <c r="ZM12" s="93"/>
      <c r="ZN12" s="93"/>
      <c r="ZO12" s="93"/>
      <c r="ZP12" s="93"/>
      <c r="ZQ12" s="93"/>
      <c r="ZR12" s="93"/>
      <c r="ZS12" s="93"/>
      <c r="ZT12" s="93"/>
      <c r="ZU12" s="93"/>
      <c r="ZV12" s="93"/>
      <c r="ZW12" s="93"/>
      <c r="ZX12" s="93"/>
      <c r="ZY12" s="93"/>
      <c r="ZZ12" s="93"/>
    </row>
    <row r="13" spans="1:702" s="89" customFormat="1" ht="20.100000000000001" customHeight="1" x14ac:dyDescent="0.25">
      <c r="A13" s="178">
        <v>65</v>
      </c>
      <c r="B13" s="186" t="s">
        <v>479</v>
      </c>
      <c r="C13" s="180" t="s">
        <v>462</v>
      </c>
      <c r="D13" s="181">
        <v>807505.86</v>
      </c>
      <c r="E13" s="181">
        <v>807505.86</v>
      </c>
      <c r="F13" s="181">
        <v>549000</v>
      </c>
      <c r="G13" s="181">
        <v>565000</v>
      </c>
      <c r="H13" s="181">
        <v>0</v>
      </c>
      <c r="I13" s="181">
        <v>565000</v>
      </c>
      <c r="J13" s="181">
        <v>326009.92</v>
      </c>
      <c r="K13" s="181">
        <v>-238990.08000000002</v>
      </c>
      <c r="L13" s="181">
        <v>40.369999999999997</v>
      </c>
      <c r="M13" s="181">
        <v>57.7</v>
      </c>
      <c r="N13" s="181">
        <v>0</v>
      </c>
      <c r="O13" s="181">
        <v>0</v>
      </c>
      <c r="P13" s="182">
        <v>0</v>
      </c>
      <c r="Q13" s="181">
        <v>0</v>
      </c>
      <c r="R13" s="181">
        <v>0</v>
      </c>
      <c r="S13" s="182">
        <v>0</v>
      </c>
      <c r="T13" s="181">
        <v>0</v>
      </c>
      <c r="U13" s="181">
        <v>0</v>
      </c>
      <c r="V13" s="182">
        <v>0</v>
      </c>
      <c r="W13" s="181">
        <v>0</v>
      </c>
      <c r="X13" s="181">
        <v>0</v>
      </c>
      <c r="Y13" s="182">
        <v>0</v>
      </c>
      <c r="Z13" s="181">
        <v>0</v>
      </c>
      <c r="AA13" s="181">
        <v>0</v>
      </c>
      <c r="AB13" s="182">
        <v>0</v>
      </c>
      <c r="AC13" s="181">
        <v>0</v>
      </c>
      <c r="AD13" s="181">
        <v>0</v>
      </c>
      <c r="AE13" s="182">
        <v>0</v>
      </c>
      <c r="AF13" s="181">
        <v>0</v>
      </c>
      <c r="AG13" s="181">
        <v>0</v>
      </c>
      <c r="AH13" s="182">
        <v>0</v>
      </c>
      <c r="AI13" s="181">
        <v>0</v>
      </c>
      <c r="AJ13" s="181">
        <v>0</v>
      </c>
      <c r="AK13" s="182">
        <v>0</v>
      </c>
      <c r="AL13" s="181">
        <v>0</v>
      </c>
      <c r="AM13" s="181">
        <v>0</v>
      </c>
      <c r="AN13" s="182">
        <v>0</v>
      </c>
      <c r="AO13" s="181">
        <v>0</v>
      </c>
      <c r="AP13" s="181">
        <v>0</v>
      </c>
      <c r="AQ13" s="182">
        <v>0</v>
      </c>
      <c r="AR13" s="181">
        <v>0</v>
      </c>
      <c r="AS13" s="181">
        <v>0</v>
      </c>
      <c r="AT13" s="182">
        <v>0</v>
      </c>
      <c r="AU13" s="181">
        <v>0</v>
      </c>
      <c r="AV13" s="181">
        <v>0</v>
      </c>
      <c r="AW13" s="182">
        <v>0</v>
      </c>
      <c r="AX13" s="181">
        <v>0</v>
      </c>
      <c r="AY13" s="181">
        <v>0</v>
      </c>
      <c r="AZ13" s="182">
        <v>0</v>
      </c>
      <c r="BA13" s="181">
        <v>0</v>
      </c>
      <c r="BB13" s="181">
        <v>1545.5</v>
      </c>
      <c r="BC13" s="182">
        <v>0</v>
      </c>
      <c r="BD13" s="181">
        <v>16000</v>
      </c>
      <c r="BE13" s="181">
        <v>3731</v>
      </c>
      <c r="BF13" s="182">
        <v>0.23318749999999999</v>
      </c>
      <c r="BG13" s="181">
        <v>545000</v>
      </c>
      <c r="BH13" s="181">
        <v>317709.42</v>
      </c>
      <c r="BI13" s="182">
        <v>0.58295306422018345</v>
      </c>
      <c r="BJ13" s="181">
        <v>0</v>
      </c>
      <c r="BK13" s="181">
        <v>0</v>
      </c>
      <c r="BL13" s="182">
        <v>0</v>
      </c>
      <c r="BM13" s="181">
        <v>0</v>
      </c>
      <c r="BN13" s="181">
        <v>0</v>
      </c>
      <c r="BO13" s="182">
        <v>0</v>
      </c>
      <c r="BP13" s="181">
        <v>4000</v>
      </c>
      <c r="BQ13" s="181">
        <v>3024</v>
      </c>
      <c r="BR13" s="182">
        <v>0.75600000000000001</v>
      </c>
      <c r="BS13" s="181">
        <v>0</v>
      </c>
      <c r="BT13" s="181">
        <v>0</v>
      </c>
      <c r="BU13" s="182">
        <v>0</v>
      </c>
      <c r="BV13" s="181">
        <v>0</v>
      </c>
      <c r="BW13" s="181">
        <v>0</v>
      </c>
      <c r="BX13" s="182">
        <v>0</v>
      </c>
      <c r="BY13" s="181">
        <v>0</v>
      </c>
      <c r="BZ13" s="181">
        <v>0</v>
      </c>
      <c r="CA13" s="182">
        <v>0</v>
      </c>
      <c r="CB13" s="181">
        <v>0</v>
      </c>
      <c r="CC13" s="181">
        <v>0</v>
      </c>
      <c r="CD13" s="182">
        <v>0</v>
      </c>
      <c r="CE13" s="181">
        <v>0</v>
      </c>
      <c r="CF13" s="181">
        <v>0</v>
      </c>
      <c r="CG13" s="182">
        <v>0</v>
      </c>
      <c r="CH13" s="181">
        <v>0</v>
      </c>
      <c r="CI13" s="181">
        <v>0</v>
      </c>
      <c r="CJ13" s="182">
        <v>0</v>
      </c>
      <c r="CK13" s="100"/>
      <c r="CL13" s="100"/>
      <c r="CM13" s="100"/>
      <c r="CN13" s="100"/>
      <c r="CO13" s="100"/>
      <c r="CP13" s="100"/>
      <c r="CQ13" s="100"/>
      <c r="CR13" s="100"/>
      <c r="CS13" s="100"/>
      <c r="CT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100"/>
      <c r="DJ13" s="100"/>
      <c r="DK13" s="100"/>
      <c r="DL13" s="100"/>
      <c r="DM13" s="100"/>
      <c r="DN13" s="100"/>
      <c r="DO13" s="100"/>
      <c r="DP13" s="100"/>
      <c r="DQ13" s="100"/>
      <c r="DR13" s="100"/>
      <c r="DS13" s="100"/>
      <c r="DT13" s="100"/>
      <c r="DU13" s="100"/>
      <c r="DV13" s="100"/>
      <c r="DW13" s="100"/>
      <c r="DX13" s="100"/>
      <c r="DY13" s="100"/>
      <c r="DZ13" s="100"/>
      <c r="EA13" s="100"/>
      <c r="EB13" s="100"/>
      <c r="EC13" s="100"/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  <c r="EN13" s="100"/>
      <c r="EO13" s="100"/>
      <c r="EP13" s="100"/>
      <c r="EQ13" s="100"/>
      <c r="ER13" s="100"/>
      <c r="ES13" s="100"/>
      <c r="ET13" s="100"/>
      <c r="EU13" s="100"/>
      <c r="EV13" s="100"/>
      <c r="EW13" s="100"/>
      <c r="EX13" s="100"/>
      <c r="EY13" s="100"/>
      <c r="EZ13" s="100"/>
      <c r="FA13" s="100"/>
      <c r="FB13" s="100"/>
      <c r="FC13" s="100"/>
      <c r="FD13" s="100"/>
      <c r="FE13" s="100"/>
      <c r="FF13" s="100"/>
      <c r="FG13" s="100"/>
      <c r="FH13" s="100"/>
      <c r="FI13" s="100"/>
      <c r="FJ13" s="100"/>
      <c r="FK13" s="100"/>
      <c r="FL13" s="100"/>
      <c r="FM13" s="100"/>
      <c r="FN13" s="100"/>
      <c r="FO13" s="100"/>
      <c r="FP13" s="100"/>
      <c r="FQ13" s="100"/>
      <c r="FR13" s="100"/>
      <c r="FS13" s="100"/>
      <c r="FT13" s="100"/>
      <c r="FU13" s="100"/>
      <c r="FV13" s="100"/>
      <c r="FW13" s="100"/>
      <c r="FX13" s="100"/>
      <c r="FY13" s="100"/>
      <c r="FZ13" s="100"/>
      <c r="GA13" s="100"/>
      <c r="GB13" s="100"/>
      <c r="GC13" s="100"/>
      <c r="GD13" s="100"/>
      <c r="GE13" s="100"/>
      <c r="GF13" s="100"/>
      <c r="GG13" s="100"/>
      <c r="GH13" s="100"/>
      <c r="GI13" s="100"/>
      <c r="GJ13" s="100"/>
      <c r="GK13" s="100"/>
      <c r="GL13" s="100"/>
      <c r="GM13" s="100"/>
      <c r="GN13" s="100"/>
      <c r="GO13" s="100"/>
      <c r="GP13" s="100"/>
      <c r="GQ13" s="100"/>
      <c r="GR13" s="100"/>
      <c r="GS13" s="100"/>
      <c r="GT13" s="100"/>
      <c r="GU13" s="100"/>
      <c r="GV13" s="100"/>
      <c r="GW13" s="100"/>
      <c r="GX13" s="100"/>
      <c r="GY13" s="100"/>
      <c r="GZ13" s="100"/>
      <c r="HA13" s="100"/>
      <c r="HB13" s="100"/>
      <c r="HC13" s="100"/>
      <c r="HD13" s="100"/>
      <c r="HE13" s="100"/>
      <c r="HF13" s="100"/>
      <c r="HG13" s="100"/>
      <c r="HH13" s="100"/>
      <c r="HI13" s="100"/>
      <c r="HJ13" s="100"/>
      <c r="HK13" s="100"/>
      <c r="HL13" s="100"/>
      <c r="HM13" s="100"/>
      <c r="HN13" s="100"/>
      <c r="HO13" s="100"/>
      <c r="HP13" s="100"/>
      <c r="HQ13" s="100"/>
      <c r="HR13" s="100"/>
      <c r="HS13" s="100"/>
      <c r="HT13" s="100"/>
      <c r="HU13" s="100"/>
      <c r="HV13" s="100"/>
      <c r="HW13" s="100"/>
      <c r="HX13" s="100"/>
      <c r="HY13" s="100"/>
      <c r="HZ13" s="100"/>
      <c r="IA13" s="100"/>
      <c r="IB13" s="100"/>
      <c r="IC13" s="100"/>
      <c r="ID13" s="100"/>
      <c r="IE13" s="100"/>
      <c r="IF13" s="100"/>
      <c r="IG13" s="100"/>
      <c r="IH13" s="100"/>
      <c r="II13" s="100"/>
      <c r="IJ13" s="100"/>
      <c r="IK13" s="100"/>
      <c r="IL13" s="100"/>
      <c r="IM13" s="100"/>
      <c r="IN13" s="100"/>
      <c r="IO13" s="100"/>
      <c r="IP13" s="100"/>
      <c r="IQ13" s="100"/>
      <c r="IR13" s="100"/>
      <c r="IS13" s="100"/>
      <c r="IT13" s="100"/>
      <c r="IU13" s="100"/>
      <c r="IV13" s="100"/>
      <c r="IW13" s="100"/>
      <c r="IX13" s="100"/>
      <c r="IY13" s="100"/>
      <c r="IZ13" s="100"/>
      <c r="JA13" s="100"/>
      <c r="JB13" s="100"/>
      <c r="JC13" s="100"/>
      <c r="JD13" s="100"/>
      <c r="JE13" s="100"/>
      <c r="JF13" s="100"/>
      <c r="JG13" s="100"/>
      <c r="JH13" s="100"/>
      <c r="JI13" s="100"/>
      <c r="JJ13" s="100"/>
      <c r="JK13" s="100"/>
      <c r="JL13" s="100"/>
      <c r="JM13" s="100"/>
      <c r="JN13" s="100"/>
      <c r="JO13" s="100"/>
      <c r="JP13" s="100"/>
      <c r="JQ13" s="100"/>
      <c r="JR13" s="100"/>
      <c r="JS13" s="100"/>
      <c r="JT13" s="100"/>
      <c r="JU13" s="100"/>
      <c r="JV13" s="100"/>
      <c r="JW13" s="100"/>
      <c r="JX13" s="100"/>
      <c r="JY13" s="100"/>
      <c r="JZ13" s="100"/>
      <c r="KA13" s="100"/>
      <c r="KB13" s="100"/>
      <c r="KC13" s="100"/>
      <c r="KD13" s="100"/>
      <c r="KE13" s="100"/>
      <c r="KF13" s="100"/>
      <c r="KG13" s="100"/>
      <c r="KH13" s="100"/>
      <c r="KI13" s="100"/>
      <c r="KJ13" s="100"/>
      <c r="KK13" s="100"/>
      <c r="KL13" s="100"/>
      <c r="KM13" s="100"/>
      <c r="KN13" s="100"/>
      <c r="KO13" s="100"/>
      <c r="KP13" s="100"/>
      <c r="KQ13" s="100"/>
      <c r="KR13" s="100"/>
      <c r="KS13" s="100"/>
      <c r="KT13" s="100"/>
      <c r="KU13" s="100"/>
      <c r="KV13" s="100"/>
      <c r="KW13" s="100"/>
      <c r="KX13" s="100"/>
      <c r="KY13" s="100"/>
      <c r="KZ13" s="100"/>
      <c r="LA13" s="100"/>
      <c r="LB13" s="100"/>
      <c r="LC13" s="100"/>
      <c r="LD13" s="100"/>
      <c r="LE13" s="100"/>
      <c r="LF13" s="100"/>
      <c r="LG13" s="100"/>
      <c r="LH13" s="100"/>
      <c r="LI13" s="100"/>
      <c r="LJ13" s="100"/>
      <c r="LK13" s="100"/>
      <c r="LL13" s="100"/>
      <c r="LM13" s="100"/>
      <c r="LN13" s="100"/>
      <c r="LO13" s="100"/>
      <c r="LP13" s="100"/>
      <c r="LQ13" s="100"/>
      <c r="LR13" s="100"/>
      <c r="LS13" s="100"/>
      <c r="LT13" s="100"/>
      <c r="LU13" s="100"/>
      <c r="LV13" s="100"/>
      <c r="LW13" s="100"/>
      <c r="LX13" s="100"/>
      <c r="LY13" s="100"/>
      <c r="LZ13" s="100"/>
      <c r="MA13" s="100"/>
      <c r="MB13" s="100"/>
      <c r="MC13" s="100"/>
      <c r="MD13" s="100"/>
      <c r="ME13" s="100"/>
      <c r="MF13" s="100"/>
      <c r="MG13" s="100"/>
      <c r="MH13" s="100"/>
      <c r="MI13" s="100"/>
      <c r="MJ13" s="100"/>
      <c r="MK13" s="100"/>
      <c r="ML13" s="100"/>
      <c r="MM13" s="100"/>
      <c r="MN13" s="100"/>
      <c r="MO13" s="100"/>
      <c r="MP13" s="100"/>
      <c r="MQ13" s="100"/>
      <c r="MR13" s="100"/>
      <c r="MS13" s="100"/>
      <c r="MT13" s="100"/>
      <c r="MU13" s="100"/>
      <c r="MV13" s="100"/>
      <c r="MW13" s="100"/>
      <c r="MX13" s="100"/>
      <c r="MY13" s="100"/>
      <c r="MZ13" s="100"/>
      <c r="NA13" s="100"/>
      <c r="NB13" s="100"/>
      <c r="NC13" s="100"/>
      <c r="ND13" s="100"/>
      <c r="NE13" s="100"/>
      <c r="NF13" s="100"/>
      <c r="NG13" s="100"/>
      <c r="NH13" s="100"/>
      <c r="NI13" s="100"/>
      <c r="NJ13" s="100"/>
      <c r="NK13" s="100"/>
      <c r="NL13" s="100"/>
      <c r="NM13" s="100"/>
      <c r="NN13" s="100"/>
      <c r="NO13" s="100"/>
      <c r="NP13" s="100"/>
      <c r="NQ13" s="100"/>
      <c r="NR13" s="100"/>
      <c r="NS13" s="100"/>
      <c r="NT13" s="100"/>
      <c r="NU13" s="100"/>
      <c r="NV13" s="100"/>
      <c r="NW13" s="100"/>
      <c r="NX13" s="100"/>
      <c r="NY13" s="100"/>
      <c r="NZ13" s="100"/>
      <c r="OA13" s="100"/>
      <c r="OB13" s="100"/>
      <c r="OC13" s="100"/>
      <c r="OD13" s="100"/>
      <c r="OE13" s="100"/>
      <c r="OF13" s="100"/>
      <c r="OG13" s="100"/>
      <c r="OH13" s="100"/>
      <c r="OI13" s="100"/>
      <c r="OJ13" s="100"/>
      <c r="OK13" s="100"/>
      <c r="OL13" s="100"/>
      <c r="OM13" s="100"/>
      <c r="ON13" s="100"/>
      <c r="OO13" s="100"/>
      <c r="OP13" s="100"/>
      <c r="OQ13" s="100"/>
      <c r="OR13" s="100"/>
      <c r="OS13" s="100"/>
      <c r="OT13" s="100"/>
      <c r="OU13" s="100"/>
      <c r="OV13" s="100"/>
      <c r="OW13" s="100"/>
      <c r="OX13" s="100"/>
      <c r="OY13" s="100"/>
      <c r="OZ13" s="100"/>
      <c r="PA13" s="100"/>
      <c r="PB13" s="100"/>
      <c r="PC13" s="100"/>
      <c r="PD13" s="100"/>
      <c r="PE13" s="100"/>
      <c r="PF13" s="100"/>
      <c r="PG13" s="100"/>
      <c r="PH13" s="100"/>
      <c r="PI13" s="100"/>
      <c r="PJ13" s="100"/>
      <c r="PK13" s="100"/>
      <c r="PL13" s="100"/>
      <c r="PM13" s="100"/>
      <c r="PN13" s="100"/>
      <c r="PO13" s="100"/>
      <c r="PP13" s="100"/>
      <c r="PQ13" s="100"/>
      <c r="PR13" s="100"/>
      <c r="PS13" s="100"/>
      <c r="PT13" s="100"/>
      <c r="PU13" s="100"/>
      <c r="PV13" s="100"/>
      <c r="PW13" s="100"/>
      <c r="PX13" s="100"/>
      <c r="PY13" s="100"/>
      <c r="PZ13" s="100"/>
      <c r="QA13" s="100"/>
      <c r="QB13" s="100"/>
      <c r="QC13" s="100"/>
      <c r="QD13" s="100"/>
      <c r="QE13" s="100"/>
      <c r="QF13" s="100"/>
      <c r="QG13" s="100"/>
      <c r="QH13" s="100"/>
      <c r="QI13" s="100"/>
      <c r="QJ13" s="100"/>
      <c r="QK13" s="100"/>
      <c r="QL13" s="100"/>
      <c r="QM13" s="100"/>
      <c r="QN13" s="100"/>
      <c r="QO13" s="100"/>
      <c r="QP13" s="100"/>
      <c r="QQ13" s="100"/>
      <c r="QR13" s="100"/>
      <c r="QS13" s="100"/>
      <c r="QT13" s="100"/>
      <c r="QU13" s="100"/>
      <c r="QV13" s="100"/>
      <c r="QW13" s="100"/>
      <c r="QX13" s="100"/>
      <c r="QY13" s="100"/>
      <c r="QZ13" s="100"/>
      <c r="RA13" s="100"/>
      <c r="RB13" s="100"/>
      <c r="RC13" s="100"/>
      <c r="RD13" s="100"/>
      <c r="RE13" s="100"/>
      <c r="RF13" s="100"/>
      <c r="RG13" s="100"/>
      <c r="RH13" s="100"/>
      <c r="RI13" s="100"/>
      <c r="RJ13" s="100"/>
      <c r="RK13" s="100"/>
      <c r="RL13" s="100"/>
      <c r="RM13" s="100"/>
      <c r="RN13" s="100"/>
      <c r="RO13" s="100"/>
      <c r="RP13" s="100"/>
      <c r="RQ13" s="100"/>
      <c r="RR13" s="100"/>
      <c r="RS13" s="100"/>
      <c r="RT13" s="100"/>
      <c r="RU13" s="100"/>
      <c r="RV13" s="100"/>
      <c r="RW13" s="100"/>
      <c r="RX13" s="100"/>
      <c r="RY13" s="100"/>
      <c r="RZ13" s="100"/>
      <c r="SA13" s="100"/>
      <c r="SB13" s="100"/>
      <c r="SC13" s="100"/>
      <c r="SD13" s="100"/>
      <c r="SE13" s="100"/>
      <c r="SF13" s="100"/>
      <c r="SG13" s="100"/>
      <c r="SH13" s="100"/>
      <c r="SI13" s="100"/>
      <c r="SJ13" s="100"/>
      <c r="SK13" s="100"/>
      <c r="SL13" s="100"/>
      <c r="SM13" s="100"/>
      <c r="SN13" s="100"/>
      <c r="SO13" s="100"/>
      <c r="SP13" s="100"/>
      <c r="SQ13" s="100"/>
      <c r="SR13" s="100"/>
      <c r="SS13" s="100"/>
      <c r="ST13" s="100"/>
      <c r="SU13" s="100"/>
      <c r="SV13" s="100"/>
      <c r="SW13" s="100"/>
      <c r="SX13" s="100"/>
      <c r="SY13" s="100"/>
      <c r="SZ13" s="100"/>
      <c r="TA13" s="100"/>
      <c r="TB13" s="100"/>
      <c r="TC13" s="100"/>
      <c r="TD13" s="100"/>
      <c r="TE13" s="100"/>
      <c r="TF13" s="100"/>
      <c r="TG13" s="100"/>
      <c r="TH13" s="100"/>
      <c r="TI13" s="100"/>
      <c r="TJ13" s="100"/>
      <c r="TK13" s="100"/>
      <c r="TL13" s="100"/>
      <c r="TM13" s="100"/>
      <c r="TN13" s="100"/>
      <c r="TO13" s="100"/>
      <c r="TP13" s="100"/>
      <c r="TQ13" s="100"/>
      <c r="TR13" s="100"/>
      <c r="TS13" s="100"/>
      <c r="TT13" s="100"/>
      <c r="TU13" s="100"/>
      <c r="TV13" s="100"/>
      <c r="TW13" s="100"/>
      <c r="TX13" s="100"/>
      <c r="TY13" s="100"/>
      <c r="TZ13" s="100"/>
      <c r="UA13" s="100"/>
      <c r="UB13" s="100"/>
      <c r="UC13" s="100"/>
      <c r="UD13" s="100"/>
      <c r="UE13" s="100"/>
      <c r="UF13" s="100"/>
      <c r="UG13" s="100"/>
      <c r="UH13" s="100"/>
      <c r="UI13" s="100"/>
      <c r="UJ13" s="100"/>
      <c r="UK13" s="100"/>
      <c r="UL13" s="100"/>
      <c r="UM13" s="100"/>
      <c r="UN13" s="100"/>
      <c r="UO13" s="100"/>
      <c r="UP13" s="100"/>
      <c r="UQ13" s="100"/>
      <c r="UR13" s="100"/>
      <c r="US13" s="100"/>
      <c r="UT13" s="100"/>
      <c r="UU13" s="100"/>
      <c r="UV13" s="100"/>
      <c r="UW13" s="100"/>
      <c r="UX13" s="100"/>
      <c r="UY13" s="100"/>
      <c r="UZ13" s="100"/>
      <c r="VA13" s="100"/>
      <c r="VB13" s="100"/>
      <c r="VC13" s="100"/>
      <c r="VD13" s="100"/>
      <c r="VE13" s="100"/>
      <c r="VF13" s="100"/>
      <c r="VG13" s="100"/>
      <c r="VH13" s="100"/>
      <c r="VI13" s="100"/>
      <c r="VJ13" s="100"/>
      <c r="VK13" s="100"/>
      <c r="VL13" s="100"/>
      <c r="VM13" s="100"/>
      <c r="VN13" s="100"/>
      <c r="VO13" s="100"/>
      <c r="VP13" s="100"/>
      <c r="VQ13" s="100"/>
      <c r="VR13" s="100"/>
      <c r="VS13" s="100"/>
      <c r="VT13" s="100"/>
      <c r="VU13" s="100"/>
      <c r="VV13" s="100"/>
      <c r="VW13" s="100"/>
      <c r="VX13" s="100"/>
      <c r="VY13" s="100"/>
      <c r="VZ13" s="100"/>
      <c r="WA13" s="100"/>
      <c r="WB13" s="100"/>
      <c r="WC13" s="100"/>
      <c r="WD13" s="100"/>
      <c r="WE13" s="100"/>
      <c r="WF13" s="100"/>
      <c r="WG13" s="100"/>
      <c r="WH13" s="100"/>
      <c r="WI13" s="100"/>
      <c r="WJ13" s="100"/>
      <c r="WK13" s="100"/>
      <c r="WL13" s="100"/>
      <c r="WM13" s="100"/>
      <c r="WN13" s="100"/>
      <c r="WO13" s="100"/>
      <c r="WP13" s="100"/>
      <c r="WQ13" s="100"/>
      <c r="WR13" s="100"/>
      <c r="WS13" s="100"/>
      <c r="WT13" s="100"/>
      <c r="WU13" s="100"/>
      <c r="WV13" s="100"/>
      <c r="WW13" s="100"/>
      <c r="WX13" s="100"/>
      <c r="WY13" s="100"/>
      <c r="WZ13" s="100"/>
      <c r="XA13" s="100"/>
      <c r="XB13" s="100"/>
      <c r="XC13" s="100"/>
      <c r="XD13" s="100"/>
      <c r="XE13" s="100"/>
      <c r="XF13" s="100"/>
      <c r="XG13" s="100"/>
      <c r="XH13" s="100"/>
      <c r="XI13" s="100"/>
      <c r="XJ13" s="100"/>
      <c r="XK13" s="100"/>
      <c r="XL13" s="100"/>
      <c r="XM13" s="100"/>
      <c r="XN13" s="100"/>
      <c r="XO13" s="100"/>
      <c r="XP13" s="100"/>
      <c r="XQ13" s="100"/>
      <c r="XR13" s="100"/>
      <c r="XS13" s="100"/>
      <c r="XT13" s="100"/>
      <c r="XU13" s="100"/>
      <c r="XV13" s="100"/>
      <c r="XW13" s="100"/>
      <c r="XX13" s="100"/>
      <c r="XY13" s="100"/>
      <c r="XZ13" s="100"/>
      <c r="YA13" s="100"/>
      <c r="YB13" s="100"/>
      <c r="YC13" s="100"/>
      <c r="YD13" s="100"/>
      <c r="YE13" s="100"/>
      <c r="YF13" s="100"/>
      <c r="YG13" s="100"/>
      <c r="YH13" s="100"/>
      <c r="YI13" s="100"/>
      <c r="YJ13" s="100"/>
      <c r="YK13" s="100"/>
      <c r="YL13" s="100"/>
      <c r="YM13" s="100"/>
      <c r="YN13" s="100"/>
      <c r="YO13" s="100"/>
      <c r="YP13" s="100"/>
      <c r="YQ13" s="100"/>
      <c r="YR13" s="100"/>
      <c r="YS13" s="100"/>
      <c r="YT13" s="100"/>
      <c r="YU13" s="100"/>
      <c r="YV13" s="100"/>
      <c r="YW13" s="100"/>
      <c r="YX13" s="100"/>
      <c r="YY13" s="100"/>
      <c r="YZ13" s="100"/>
      <c r="ZA13" s="100"/>
      <c r="ZB13" s="100"/>
      <c r="ZC13" s="100"/>
      <c r="ZD13" s="100"/>
      <c r="ZE13" s="100"/>
      <c r="ZF13" s="100"/>
      <c r="ZG13" s="100"/>
      <c r="ZH13" s="100"/>
      <c r="ZI13" s="100"/>
      <c r="ZJ13" s="100"/>
      <c r="ZK13" s="100"/>
      <c r="ZL13" s="100"/>
      <c r="ZM13" s="100"/>
      <c r="ZN13" s="100"/>
      <c r="ZO13" s="100"/>
      <c r="ZP13" s="100"/>
      <c r="ZQ13" s="100"/>
      <c r="ZR13" s="100"/>
      <c r="ZS13" s="100"/>
      <c r="ZT13" s="100"/>
      <c r="ZU13" s="100"/>
      <c r="ZV13" s="100"/>
      <c r="ZW13" s="100"/>
      <c r="ZX13" s="100"/>
      <c r="ZY13" s="100"/>
      <c r="ZZ13" s="100"/>
    </row>
    <row r="14" spans="1:702" ht="15.95" customHeight="1" x14ac:dyDescent="0.25">
      <c r="A14" s="166">
        <v>652</v>
      </c>
      <c r="B14" s="187" t="s">
        <v>479</v>
      </c>
      <c r="C14" s="88" t="s">
        <v>463</v>
      </c>
      <c r="D14" s="93">
        <v>807505.86</v>
      </c>
      <c r="E14" s="93">
        <v>807505.86</v>
      </c>
      <c r="F14" s="93">
        <v>549000</v>
      </c>
      <c r="G14" s="93">
        <v>565000</v>
      </c>
      <c r="H14" s="93">
        <v>0</v>
      </c>
      <c r="I14" s="93">
        <v>565000</v>
      </c>
      <c r="J14" s="93">
        <v>326009.92</v>
      </c>
      <c r="K14" s="93">
        <v>-238990.08000000002</v>
      </c>
      <c r="L14" s="93">
        <v>40.369999999999997</v>
      </c>
      <c r="M14" s="93">
        <v>57.7</v>
      </c>
      <c r="N14" s="93">
        <v>0</v>
      </c>
      <c r="O14" s="93">
        <v>0</v>
      </c>
      <c r="P14" s="94">
        <v>0</v>
      </c>
      <c r="Q14" s="93">
        <v>0</v>
      </c>
      <c r="R14" s="93">
        <v>0</v>
      </c>
      <c r="S14" s="94">
        <v>0</v>
      </c>
      <c r="T14" s="93">
        <v>0</v>
      </c>
      <c r="U14" s="93">
        <v>0</v>
      </c>
      <c r="V14" s="94">
        <v>0</v>
      </c>
      <c r="W14" s="93">
        <v>0</v>
      </c>
      <c r="X14" s="93">
        <v>0</v>
      </c>
      <c r="Y14" s="94">
        <v>0</v>
      </c>
      <c r="Z14" s="93">
        <v>0</v>
      </c>
      <c r="AA14" s="93">
        <v>0</v>
      </c>
      <c r="AB14" s="94">
        <v>0</v>
      </c>
      <c r="AC14" s="93">
        <v>0</v>
      </c>
      <c r="AD14" s="93">
        <v>0</v>
      </c>
      <c r="AE14" s="94">
        <v>0</v>
      </c>
      <c r="AF14" s="93">
        <v>0</v>
      </c>
      <c r="AG14" s="93">
        <v>0</v>
      </c>
      <c r="AH14" s="94">
        <v>0</v>
      </c>
      <c r="AI14" s="93">
        <v>0</v>
      </c>
      <c r="AJ14" s="93">
        <v>0</v>
      </c>
      <c r="AK14" s="94">
        <v>0</v>
      </c>
      <c r="AL14" s="93">
        <v>0</v>
      </c>
      <c r="AM14" s="93">
        <v>0</v>
      </c>
      <c r="AN14" s="94">
        <v>0</v>
      </c>
      <c r="AO14" s="93">
        <v>0</v>
      </c>
      <c r="AP14" s="93">
        <v>0</v>
      </c>
      <c r="AQ14" s="94">
        <v>0</v>
      </c>
      <c r="AR14" s="93">
        <v>0</v>
      </c>
      <c r="AS14" s="93">
        <v>0</v>
      </c>
      <c r="AT14" s="94">
        <v>0</v>
      </c>
      <c r="AU14" s="93">
        <v>0</v>
      </c>
      <c r="AV14" s="93">
        <v>0</v>
      </c>
      <c r="AW14" s="94">
        <v>0</v>
      </c>
      <c r="AX14" s="93">
        <v>0</v>
      </c>
      <c r="AY14" s="93">
        <v>0</v>
      </c>
      <c r="AZ14" s="94">
        <v>0</v>
      </c>
      <c r="BA14" s="93">
        <v>0</v>
      </c>
      <c r="BB14" s="93">
        <v>1545.5</v>
      </c>
      <c r="BC14" s="94">
        <v>0</v>
      </c>
      <c r="BD14" s="93">
        <v>16000</v>
      </c>
      <c r="BE14" s="93">
        <v>3731</v>
      </c>
      <c r="BF14" s="94">
        <v>0.23318749999999999</v>
      </c>
      <c r="BG14" s="93">
        <v>545000</v>
      </c>
      <c r="BH14" s="93">
        <v>317709.42</v>
      </c>
      <c r="BI14" s="94">
        <v>0.58295306422018345</v>
      </c>
      <c r="BJ14" s="93">
        <v>0</v>
      </c>
      <c r="BK14" s="93">
        <v>0</v>
      </c>
      <c r="BL14" s="94">
        <v>0</v>
      </c>
      <c r="BM14" s="93">
        <v>0</v>
      </c>
      <c r="BN14" s="93">
        <v>0</v>
      </c>
      <c r="BO14" s="94">
        <v>0</v>
      </c>
      <c r="BP14" s="93">
        <v>4000</v>
      </c>
      <c r="BQ14" s="93">
        <v>3024</v>
      </c>
      <c r="BR14" s="94">
        <v>0.75600000000000001</v>
      </c>
      <c r="BS14" s="93">
        <v>0</v>
      </c>
      <c r="BT14" s="93">
        <v>0</v>
      </c>
      <c r="BU14" s="94">
        <v>0</v>
      </c>
      <c r="BV14" s="93">
        <v>0</v>
      </c>
      <c r="BW14" s="93">
        <v>0</v>
      </c>
      <c r="BX14" s="94">
        <v>0</v>
      </c>
      <c r="BY14" s="93">
        <v>0</v>
      </c>
      <c r="BZ14" s="93">
        <v>0</v>
      </c>
      <c r="CA14" s="94">
        <v>0</v>
      </c>
      <c r="CB14" s="93">
        <v>0</v>
      </c>
      <c r="CC14" s="93">
        <v>0</v>
      </c>
      <c r="CD14" s="94">
        <v>0</v>
      </c>
      <c r="CE14" s="93">
        <v>0</v>
      </c>
      <c r="CF14" s="93">
        <v>0</v>
      </c>
      <c r="CG14" s="94">
        <v>0</v>
      </c>
      <c r="CH14" s="93">
        <v>0</v>
      </c>
      <c r="CI14" s="93">
        <v>0</v>
      </c>
      <c r="CJ14" s="94">
        <v>0</v>
      </c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3"/>
      <c r="DR14" s="93"/>
      <c r="DS14" s="93"/>
      <c r="DT14" s="93"/>
      <c r="DU14" s="93"/>
      <c r="DV14" s="93"/>
      <c r="DW14" s="93"/>
      <c r="DX14" s="93"/>
      <c r="DY14" s="93"/>
      <c r="DZ14" s="93"/>
      <c r="EA14" s="93"/>
      <c r="EB14" s="93"/>
      <c r="EC14" s="93"/>
      <c r="ED14" s="93"/>
      <c r="EE14" s="93"/>
      <c r="EF14" s="93"/>
      <c r="EG14" s="93"/>
      <c r="EH14" s="93"/>
      <c r="EI14" s="93"/>
      <c r="EJ14" s="93"/>
      <c r="EK14" s="93"/>
      <c r="EL14" s="93"/>
      <c r="EM14" s="93"/>
      <c r="EN14" s="93"/>
      <c r="EO14" s="93"/>
      <c r="EP14" s="93"/>
      <c r="EQ14" s="93"/>
      <c r="ER14" s="93"/>
      <c r="ES14" s="93"/>
      <c r="ET14" s="93"/>
      <c r="EU14" s="93"/>
      <c r="EV14" s="93"/>
      <c r="EW14" s="93"/>
      <c r="EX14" s="93"/>
      <c r="EY14" s="93"/>
      <c r="EZ14" s="93"/>
      <c r="FA14" s="93"/>
      <c r="FB14" s="93"/>
      <c r="FC14" s="93"/>
      <c r="FD14" s="93"/>
      <c r="FE14" s="93"/>
      <c r="FF14" s="93"/>
      <c r="FG14" s="93"/>
      <c r="FH14" s="93"/>
      <c r="FI14" s="93"/>
      <c r="FJ14" s="93"/>
      <c r="FK14" s="93"/>
      <c r="FL14" s="93"/>
      <c r="FM14" s="93"/>
      <c r="FN14" s="93"/>
      <c r="FO14" s="93"/>
      <c r="FP14" s="93"/>
      <c r="FQ14" s="93"/>
      <c r="FR14" s="93"/>
      <c r="FS14" s="93"/>
      <c r="FT14" s="93"/>
      <c r="FU14" s="93"/>
      <c r="FV14" s="93"/>
      <c r="FW14" s="93"/>
      <c r="FX14" s="93"/>
      <c r="FY14" s="93"/>
      <c r="FZ14" s="93"/>
      <c r="GA14" s="93"/>
      <c r="GB14" s="93"/>
      <c r="GC14" s="93"/>
      <c r="GD14" s="93"/>
      <c r="GE14" s="93"/>
      <c r="GF14" s="93"/>
      <c r="GG14" s="93"/>
      <c r="GH14" s="93"/>
      <c r="GI14" s="93"/>
      <c r="GJ14" s="93"/>
      <c r="GK14" s="93"/>
      <c r="GL14" s="93"/>
      <c r="GM14" s="93"/>
      <c r="GN14" s="93"/>
      <c r="GO14" s="93"/>
      <c r="GP14" s="93"/>
      <c r="GQ14" s="93"/>
      <c r="GR14" s="93"/>
      <c r="GS14" s="93"/>
      <c r="GT14" s="93"/>
      <c r="GU14" s="93"/>
      <c r="GV14" s="93"/>
      <c r="GW14" s="93"/>
      <c r="GX14" s="93"/>
      <c r="GY14" s="93"/>
      <c r="GZ14" s="93"/>
      <c r="HA14" s="93"/>
      <c r="HB14" s="93"/>
      <c r="HC14" s="93"/>
      <c r="HD14" s="93"/>
      <c r="HE14" s="93"/>
      <c r="HF14" s="93"/>
      <c r="HG14" s="93"/>
      <c r="HH14" s="93"/>
      <c r="HI14" s="93"/>
      <c r="HJ14" s="93"/>
      <c r="HK14" s="93"/>
      <c r="HL14" s="93"/>
      <c r="HM14" s="93"/>
      <c r="HN14" s="93"/>
      <c r="HO14" s="93"/>
      <c r="HP14" s="93"/>
      <c r="HQ14" s="93"/>
      <c r="HR14" s="93"/>
      <c r="HS14" s="93"/>
      <c r="HT14" s="93"/>
      <c r="HU14" s="93"/>
      <c r="HV14" s="93"/>
      <c r="HW14" s="93"/>
      <c r="HX14" s="93"/>
      <c r="HY14" s="93"/>
      <c r="HZ14" s="93"/>
      <c r="IA14" s="93"/>
      <c r="IB14" s="93"/>
      <c r="IC14" s="93"/>
      <c r="ID14" s="93"/>
      <c r="IE14" s="93"/>
      <c r="IF14" s="93"/>
      <c r="IG14" s="93"/>
      <c r="IH14" s="93"/>
      <c r="II14" s="93"/>
      <c r="IJ14" s="93"/>
      <c r="IK14" s="93"/>
      <c r="IL14" s="93"/>
      <c r="IM14" s="93"/>
      <c r="IN14" s="93"/>
      <c r="IO14" s="93"/>
      <c r="IP14" s="93"/>
      <c r="IQ14" s="93"/>
      <c r="IR14" s="93"/>
      <c r="IS14" s="93"/>
      <c r="IT14" s="93"/>
      <c r="IU14" s="93"/>
      <c r="IV14" s="93"/>
      <c r="IW14" s="93"/>
      <c r="IX14" s="93"/>
      <c r="IY14" s="93"/>
      <c r="IZ14" s="93"/>
      <c r="JA14" s="93"/>
      <c r="JB14" s="93"/>
      <c r="JC14" s="93"/>
      <c r="JD14" s="93"/>
      <c r="JE14" s="93"/>
      <c r="JF14" s="93"/>
      <c r="JG14" s="93"/>
      <c r="JH14" s="93"/>
      <c r="JI14" s="93"/>
      <c r="JJ14" s="93"/>
      <c r="JK14" s="93"/>
      <c r="JL14" s="93"/>
      <c r="JM14" s="93"/>
      <c r="JN14" s="93"/>
      <c r="JO14" s="93"/>
      <c r="JP14" s="93"/>
      <c r="JQ14" s="93"/>
      <c r="JR14" s="93"/>
      <c r="JS14" s="93"/>
      <c r="JT14" s="93"/>
      <c r="JU14" s="93"/>
      <c r="JV14" s="93"/>
      <c r="JW14" s="93"/>
      <c r="JX14" s="93"/>
      <c r="JY14" s="93"/>
      <c r="JZ14" s="93"/>
      <c r="KA14" s="93"/>
      <c r="KB14" s="93"/>
      <c r="KC14" s="93"/>
      <c r="KD14" s="93"/>
      <c r="KE14" s="93"/>
      <c r="KF14" s="93"/>
      <c r="KG14" s="93"/>
      <c r="KH14" s="93"/>
      <c r="KI14" s="93"/>
      <c r="KJ14" s="93"/>
      <c r="KK14" s="93"/>
      <c r="KL14" s="93"/>
      <c r="KM14" s="93"/>
      <c r="KN14" s="93"/>
      <c r="KO14" s="93"/>
      <c r="KP14" s="93"/>
      <c r="KQ14" s="93"/>
      <c r="KR14" s="93"/>
      <c r="KS14" s="93"/>
      <c r="KT14" s="93"/>
      <c r="KU14" s="93"/>
      <c r="KV14" s="93"/>
      <c r="KW14" s="93"/>
      <c r="KX14" s="93"/>
      <c r="KY14" s="93"/>
      <c r="KZ14" s="93"/>
      <c r="LA14" s="93"/>
      <c r="LB14" s="93"/>
      <c r="LC14" s="93"/>
      <c r="LD14" s="93"/>
      <c r="LE14" s="93"/>
      <c r="LF14" s="93"/>
      <c r="LG14" s="93"/>
      <c r="LH14" s="93"/>
      <c r="LI14" s="93"/>
      <c r="LJ14" s="93"/>
      <c r="LK14" s="93"/>
      <c r="LL14" s="93"/>
      <c r="LM14" s="93"/>
      <c r="LN14" s="93"/>
      <c r="LO14" s="93"/>
      <c r="LP14" s="93"/>
      <c r="LQ14" s="93"/>
      <c r="LR14" s="93"/>
      <c r="LS14" s="93"/>
      <c r="LT14" s="93"/>
      <c r="LU14" s="93"/>
      <c r="LV14" s="93"/>
      <c r="LW14" s="93"/>
      <c r="LX14" s="93"/>
      <c r="LY14" s="93"/>
      <c r="LZ14" s="93"/>
      <c r="MA14" s="93"/>
      <c r="MB14" s="93"/>
      <c r="MC14" s="93"/>
      <c r="MD14" s="93"/>
      <c r="ME14" s="93"/>
      <c r="MF14" s="93"/>
      <c r="MG14" s="93"/>
      <c r="MH14" s="93"/>
      <c r="MI14" s="93"/>
      <c r="MJ14" s="93"/>
      <c r="MK14" s="93"/>
      <c r="ML14" s="93"/>
      <c r="MM14" s="93"/>
      <c r="MN14" s="93"/>
      <c r="MO14" s="93"/>
      <c r="MP14" s="93"/>
      <c r="MQ14" s="93"/>
      <c r="MR14" s="93"/>
      <c r="MS14" s="93"/>
      <c r="MT14" s="93"/>
      <c r="MU14" s="93"/>
      <c r="MV14" s="93"/>
      <c r="MW14" s="93"/>
      <c r="MX14" s="93"/>
      <c r="MY14" s="93"/>
      <c r="MZ14" s="93"/>
      <c r="NA14" s="93"/>
      <c r="NB14" s="93"/>
      <c r="NC14" s="93"/>
      <c r="ND14" s="93"/>
      <c r="NE14" s="93"/>
      <c r="NF14" s="93"/>
      <c r="NG14" s="93"/>
      <c r="NH14" s="93"/>
      <c r="NI14" s="93"/>
      <c r="NJ14" s="93"/>
      <c r="NK14" s="93"/>
      <c r="NL14" s="93"/>
      <c r="NM14" s="93"/>
      <c r="NN14" s="93"/>
      <c r="NO14" s="93"/>
      <c r="NP14" s="93"/>
      <c r="NQ14" s="93"/>
      <c r="NR14" s="93"/>
      <c r="NS14" s="93"/>
      <c r="NT14" s="93"/>
      <c r="NU14" s="93"/>
      <c r="NV14" s="93"/>
      <c r="NW14" s="93"/>
      <c r="NX14" s="93"/>
      <c r="NY14" s="93"/>
      <c r="NZ14" s="93"/>
      <c r="OA14" s="93"/>
      <c r="OB14" s="93"/>
      <c r="OC14" s="93"/>
      <c r="OD14" s="93"/>
      <c r="OE14" s="93"/>
      <c r="OF14" s="93"/>
      <c r="OG14" s="93"/>
      <c r="OH14" s="93"/>
      <c r="OI14" s="93"/>
      <c r="OJ14" s="93"/>
      <c r="OK14" s="93"/>
      <c r="OL14" s="93"/>
      <c r="OM14" s="93"/>
      <c r="ON14" s="93"/>
      <c r="OO14" s="93"/>
      <c r="OP14" s="93"/>
      <c r="OQ14" s="93"/>
      <c r="OR14" s="93"/>
      <c r="OS14" s="93"/>
      <c r="OT14" s="93"/>
      <c r="OU14" s="93"/>
      <c r="OV14" s="93"/>
      <c r="OW14" s="93"/>
      <c r="OX14" s="93"/>
      <c r="OY14" s="93"/>
      <c r="OZ14" s="93"/>
      <c r="PA14" s="93"/>
      <c r="PB14" s="93"/>
      <c r="PC14" s="93"/>
      <c r="PD14" s="93"/>
      <c r="PE14" s="93"/>
      <c r="PF14" s="93"/>
      <c r="PG14" s="93"/>
      <c r="PH14" s="93"/>
      <c r="PI14" s="93"/>
      <c r="PJ14" s="93"/>
      <c r="PK14" s="93"/>
      <c r="PL14" s="93"/>
      <c r="PM14" s="93"/>
      <c r="PN14" s="93"/>
      <c r="PO14" s="93"/>
      <c r="PP14" s="93"/>
      <c r="PQ14" s="93"/>
      <c r="PR14" s="93"/>
      <c r="PS14" s="93"/>
      <c r="PT14" s="93"/>
      <c r="PU14" s="93"/>
      <c r="PV14" s="93"/>
      <c r="PW14" s="93"/>
      <c r="PX14" s="93"/>
      <c r="PY14" s="93"/>
      <c r="PZ14" s="93"/>
      <c r="QA14" s="93"/>
      <c r="QB14" s="93"/>
      <c r="QC14" s="93"/>
      <c r="QD14" s="93"/>
      <c r="QE14" s="93"/>
      <c r="QF14" s="93"/>
      <c r="QG14" s="93"/>
      <c r="QH14" s="93"/>
      <c r="QI14" s="93"/>
      <c r="QJ14" s="93"/>
      <c r="QK14" s="93"/>
      <c r="QL14" s="93"/>
      <c r="QM14" s="93"/>
      <c r="QN14" s="93"/>
      <c r="QO14" s="93"/>
      <c r="QP14" s="93"/>
      <c r="QQ14" s="93"/>
      <c r="QR14" s="93"/>
      <c r="QS14" s="93"/>
      <c r="QT14" s="93"/>
      <c r="QU14" s="93"/>
      <c r="QV14" s="93"/>
      <c r="QW14" s="93"/>
      <c r="QX14" s="93"/>
      <c r="QY14" s="93"/>
      <c r="QZ14" s="93"/>
      <c r="RA14" s="93"/>
      <c r="RB14" s="93"/>
      <c r="RC14" s="93"/>
      <c r="RD14" s="93"/>
      <c r="RE14" s="93"/>
      <c r="RF14" s="93"/>
      <c r="RG14" s="93"/>
      <c r="RH14" s="93"/>
      <c r="RI14" s="93"/>
      <c r="RJ14" s="93"/>
      <c r="RK14" s="93"/>
      <c r="RL14" s="93"/>
      <c r="RM14" s="93"/>
      <c r="RN14" s="93"/>
      <c r="RO14" s="93"/>
      <c r="RP14" s="93"/>
      <c r="RQ14" s="93"/>
      <c r="RR14" s="93"/>
      <c r="RS14" s="93"/>
      <c r="RT14" s="93"/>
      <c r="RU14" s="93"/>
      <c r="RV14" s="93"/>
      <c r="RW14" s="93"/>
      <c r="RX14" s="93"/>
      <c r="RY14" s="93"/>
      <c r="RZ14" s="93"/>
      <c r="SA14" s="93"/>
      <c r="SB14" s="93"/>
      <c r="SC14" s="93"/>
      <c r="SD14" s="93"/>
      <c r="SE14" s="93"/>
      <c r="SF14" s="93"/>
      <c r="SG14" s="93"/>
      <c r="SH14" s="93"/>
      <c r="SI14" s="93"/>
      <c r="SJ14" s="93"/>
      <c r="SK14" s="93"/>
      <c r="SL14" s="93"/>
      <c r="SM14" s="93"/>
      <c r="SN14" s="93"/>
      <c r="SO14" s="93"/>
      <c r="SP14" s="93"/>
      <c r="SQ14" s="93"/>
      <c r="SR14" s="93"/>
      <c r="SS14" s="93"/>
      <c r="ST14" s="93"/>
      <c r="SU14" s="93"/>
      <c r="SV14" s="93"/>
      <c r="SW14" s="93"/>
      <c r="SX14" s="93"/>
      <c r="SY14" s="93"/>
      <c r="SZ14" s="93"/>
      <c r="TA14" s="93"/>
      <c r="TB14" s="93"/>
      <c r="TC14" s="93"/>
      <c r="TD14" s="93"/>
      <c r="TE14" s="93"/>
      <c r="TF14" s="93"/>
      <c r="TG14" s="93"/>
      <c r="TH14" s="93"/>
      <c r="TI14" s="93"/>
      <c r="TJ14" s="93"/>
      <c r="TK14" s="93"/>
      <c r="TL14" s="93"/>
      <c r="TM14" s="93"/>
      <c r="TN14" s="93"/>
      <c r="TO14" s="93"/>
      <c r="TP14" s="93"/>
      <c r="TQ14" s="93"/>
      <c r="TR14" s="93"/>
      <c r="TS14" s="93"/>
      <c r="TT14" s="93"/>
      <c r="TU14" s="93"/>
      <c r="TV14" s="93"/>
      <c r="TW14" s="93"/>
      <c r="TX14" s="93"/>
      <c r="TY14" s="93"/>
      <c r="TZ14" s="93"/>
      <c r="UA14" s="93"/>
      <c r="UB14" s="93"/>
      <c r="UC14" s="93"/>
      <c r="UD14" s="93"/>
      <c r="UE14" s="93"/>
      <c r="UF14" s="93"/>
      <c r="UG14" s="93"/>
      <c r="UH14" s="93"/>
      <c r="UI14" s="93"/>
      <c r="UJ14" s="93"/>
      <c r="UK14" s="93"/>
      <c r="UL14" s="93"/>
      <c r="UM14" s="93"/>
      <c r="UN14" s="93"/>
      <c r="UO14" s="93"/>
      <c r="UP14" s="93"/>
      <c r="UQ14" s="93"/>
      <c r="UR14" s="93"/>
      <c r="US14" s="93"/>
      <c r="UT14" s="93"/>
      <c r="UU14" s="93"/>
      <c r="UV14" s="93"/>
      <c r="UW14" s="93"/>
      <c r="UX14" s="93"/>
      <c r="UY14" s="93"/>
      <c r="UZ14" s="93"/>
      <c r="VA14" s="93"/>
      <c r="VB14" s="93"/>
      <c r="VC14" s="93"/>
      <c r="VD14" s="93"/>
      <c r="VE14" s="93"/>
      <c r="VF14" s="93"/>
      <c r="VG14" s="93"/>
      <c r="VH14" s="93"/>
      <c r="VI14" s="93"/>
      <c r="VJ14" s="93"/>
      <c r="VK14" s="93"/>
      <c r="VL14" s="93"/>
      <c r="VM14" s="93"/>
      <c r="VN14" s="93"/>
      <c r="VO14" s="93"/>
      <c r="VP14" s="93"/>
      <c r="VQ14" s="93"/>
      <c r="VR14" s="93"/>
      <c r="VS14" s="93"/>
      <c r="VT14" s="93"/>
      <c r="VU14" s="93"/>
      <c r="VV14" s="93"/>
      <c r="VW14" s="93"/>
      <c r="VX14" s="93"/>
      <c r="VY14" s="93"/>
      <c r="VZ14" s="93"/>
      <c r="WA14" s="93"/>
      <c r="WB14" s="93"/>
      <c r="WC14" s="93"/>
      <c r="WD14" s="93"/>
      <c r="WE14" s="93"/>
      <c r="WF14" s="93"/>
      <c r="WG14" s="93"/>
      <c r="WH14" s="93"/>
      <c r="WI14" s="93"/>
      <c r="WJ14" s="93"/>
      <c r="WK14" s="93"/>
      <c r="WL14" s="93"/>
      <c r="WM14" s="93"/>
      <c r="WN14" s="93"/>
      <c r="WO14" s="93"/>
      <c r="WP14" s="93"/>
      <c r="WQ14" s="93"/>
      <c r="WR14" s="93"/>
      <c r="WS14" s="93"/>
      <c r="WT14" s="93"/>
      <c r="WU14" s="93"/>
      <c r="WV14" s="93"/>
      <c r="WW14" s="93"/>
      <c r="WX14" s="93"/>
      <c r="WY14" s="93"/>
      <c r="WZ14" s="93"/>
      <c r="XA14" s="93"/>
      <c r="XB14" s="93"/>
      <c r="XC14" s="93"/>
      <c r="XD14" s="93"/>
      <c r="XE14" s="93"/>
      <c r="XF14" s="93"/>
      <c r="XG14" s="93"/>
      <c r="XH14" s="93"/>
      <c r="XI14" s="93"/>
      <c r="XJ14" s="93"/>
      <c r="XK14" s="93"/>
      <c r="XL14" s="93"/>
      <c r="XM14" s="93"/>
      <c r="XN14" s="93"/>
      <c r="XO14" s="93"/>
      <c r="XP14" s="93"/>
      <c r="XQ14" s="93"/>
      <c r="XR14" s="93"/>
      <c r="XS14" s="93"/>
      <c r="XT14" s="93"/>
      <c r="XU14" s="93"/>
      <c r="XV14" s="93"/>
      <c r="XW14" s="93"/>
      <c r="XX14" s="93"/>
      <c r="XY14" s="93"/>
      <c r="XZ14" s="93"/>
      <c r="YA14" s="93"/>
      <c r="YB14" s="93"/>
      <c r="YC14" s="93"/>
      <c r="YD14" s="93"/>
      <c r="YE14" s="93"/>
      <c r="YF14" s="93"/>
      <c r="YG14" s="93"/>
      <c r="YH14" s="93"/>
      <c r="YI14" s="93"/>
      <c r="YJ14" s="93"/>
      <c r="YK14" s="93"/>
      <c r="YL14" s="93"/>
      <c r="YM14" s="93"/>
      <c r="YN14" s="93"/>
      <c r="YO14" s="93"/>
      <c r="YP14" s="93"/>
      <c r="YQ14" s="93"/>
      <c r="YR14" s="93"/>
      <c r="YS14" s="93"/>
      <c r="YT14" s="93"/>
      <c r="YU14" s="93"/>
      <c r="YV14" s="93"/>
      <c r="YW14" s="93"/>
      <c r="YX14" s="93"/>
      <c r="YY14" s="93"/>
      <c r="YZ14" s="93"/>
      <c r="ZA14" s="93"/>
      <c r="ZB14" s="93"/>
      <c r="ZC14" s="93"/>
      <c r="ZD14" s="93"/>
      <c r="ZE14" s="93"/>
      <c r="ZF14" s="93"/>
      <c r="ZG14" s="93"/>
      <c r="ZH14" s="93"/>
      <c r="ZI14" s="93"/>
      <c r="ZJ14" s="93"/>
      <c r="ZK14" s="93"/>
      <c r="ZL14" s="93"/>
      <c r="ZM14" s="93"/>
      <c r="ZN14" s="93"/>
      <c r="ZO14" s="93"/>
      <c r="ZP14" s="93"/>
      <c r="ZQ14" s="93"/>
      <c r="ZR14" s="93"/>
      <c r="ZS14" s="93"/>
      <c r="ZT14" s="93"/>
      <c r="ZU14" s="93"/>
      <c r="ZV14" s="93"/>
      <c r="ZW14" s="93"/>
      <c r="ZX14" s="93"/>
      <c r="ZY14" s="93"/>
      <c r="ZZ14" s="93"/>
    </row>
    <row r="15" spans="1:702" s="89" customFormat="1" ht="20.100000000000001" customHeight="1" x14ac:dyDescent="0.25">
      <c r="A15" s="178">
        <v>66</v>
      </c>
      <c r="B15" s="186" t="s">
        <v>464</v>
      </c>
      <c r="C15" s="180" t="s">
        <v>465</v>
      </c>
      <c r="D15" s="181">
        <v>8668</v>
      </c>
      <c r="E15" s="181">
        <v>8668</v>
      </c>
      <c r="F15" s="181">
        <v>16300</v>
      </c>
      <c r="G15" s="181">
        <v>16300</v>
      </c>
      <c r="H15" s="181">
        <v>0</v>
      </c>
      <c r="I15" s="181">
        <v>16300</v>
      </c>
      <c r="J15" s="181">
        <v>5400</v>
      </c>
      <c r="K15" s="181">
        <v>-10900</v>
      </c>
      <c r="L15" s="181">
        <v>62.3</v>
      </c>
      <c r="M15" s="181">
        <v>33.130000000000003</v>
      </c>
      <c r="N15" s="181">
        <v>0</v>
      </c>
      <c r="O15" s="181">
        <v>0</v>
      </c>
      <c r="P15" s="182">
        <v>0</v>
      </c>
      <c r="Q15" s="181">
        <v>0</v>
      </c>
      <c r="R15" s="181">
        <v>0</v>
      </c>
      <c r="S15" s="182">
        <v>0</v>
      </c>
      <c r="T15" s="181">
        <v>0</v>
      </c>
      <c r="U15" s="181">
        <v>0</v>
      </c>
      <c r="V15" s="182">
        <v>0</v>
      </c>
      <c r="W15" s="181">
        <v>0</v>
      </c>
      <c r="X15" s="181">
        <v>0</v>
      </c>
      <c r="Y15" s="182">
        <v>0</v>
      </c>
      <c r="Z15" s="181">
        <v>0</v>
      </c>
      <c r="AA15" s="181">
        <v>0</v>
      </c>
      <c r="AB15" s="182">
        <v>0</v>
      </c>
      <c r="AC15" s="181">
        <v>0</v>
      </c>
      <c r="AD15" s="181">
        <v>0</v>
      </c>
      <c r="AE15" s="182">
        <v>0</v>
      </c>
      <c r="AF15" s="181">
        <v>0</v>
      </c>
      <c r="AG15" s="181">
        <v>0</v>
      </c>
      <c r="AH15" s="182">
        <v>0</v>
      </c>
      <c r="AI15" s="181">
        <v>0</v>
      </c>
      <c r="AJ15" s="181">
        <v>0</v>
      </c>
      <c r="AK15" s="182">
        <v>0</v>
      </c>
      <c r="AL15" s="181">
        <v>0</v>
      </c>
      <c r="AM15" s="181">
        <v>0</v>
      </c>
      <c r="AN15" s="182">
        <v>0</v>
      </c>
      <c r="AO15" s="181">
        <v>0</v>
      </c>
      <c r="AP15" s="181">
        <v>0</v>
      </c>
      <c r="AQ15" s="182">
        <v>0</v>
      </c>
      <c r="AR15" s="181">
        <v>0</v>
      </c>
      <c r="AS15" s="181">
        <v>0</v>
      </c>
      <c r="AT15" s="182">
        <v>0</v>
      </c>
      <c r="AU15" s="181">
        <v>0</v>
      </c>
      <c r="AV15" s="181">
        <v>0</v>
      </c>
      <c r="AW15" s="182">
        <v>0</v>
      </c>
      <c r="AX15" s="181">
        <v>0</v>
      </c>
      <c r="AY15" s="181">
        <v>0</v>
      </c>
      <c r="AZ15" s="182">
        <v>0</v>
      </c>
      <c r="BA15" s="181">
        <v>0</v>
      </c>
      <c r="BB15" s="181">
        <v>0</v>
      </c>
      <c r="BC15" s="182">
        <v>0</v>
      </c>
      <c r="BD15" s="181">
        <v>0</v>
      </c>
      <c r="BE15" s="181">
        <v>0</v>
      </c>
      <c r="BF15" s="182">
        <v>0</v>
      </c>
      <c r="BG15" s="181">
        <v>300</v>
      </c>
      <c r="BH15" s="181">
        <v>0</v>
      </c>
      <c r="BI15" s="182">
        <v>0</v>
      </c>
      <c r="BJ15" s="181">
        <v>0</v>
      </c>
      <c r="BK15" s="181">
        <v>0</v>
      </c>
      <c r="BL15" s="182">
        <v>0</v>
      </c>
      <c r="BM15" s="181">
        <v>0</v>
      </c>
      <c r="BN15" s="181">
        <v>0</v>
      </c>
      <c r="BO15" s="182">
        <v>0</v>
      </c>
      <c r="BP15" s="181">
        <v>0</v>
      </c>
      <c r="BQ15" s="181">
        <v>700</v>
      </c>
      <c r="BR15" s="182">
        <v>0</v>
      </c>
      <c r="BS15" s="181">
        <v>0</v>
      </c>
      <c r="BT15" s="181">
        <v>0</v>
      </c>
      <c r="BU15" s="182">
        <v>0</v>
      </c>
      <c r="BV15" s="181">
        <v>0</v>
      </c>
      <c r="BW15" s="181">
        <v>0</v>
      </c>
      <c r="BX15" s="182">
        <v>0</v>
      </c>
      <c r="BY15" s="181">
        <v>16000</v>
      </c>
      <c r="BZ15" s="181">
        <v>4700</v>
      </c>
      <c r="CA15" s="182">
        <v>0.29375000000000001</v>
      </c>
      <c r="CB15" s="181">
        <v>0</v>
      </c>
      <c r="CC15" s="181">
        <v>0</v>
      </c>
      <c r="CD15" s="182">
        <v>0</v>
      </c>
      <c r="CE15" s="181">
        <v>0</v>
      </c>
      <c r="CF15" s="181">
        <v>0</v>
      </c>
      <c r="CG15" s="182">
        <v>0</v>
      </c>
      <c r="CH15" s="181">
        <v>0</v>
      </c>
      <c r="CI15" s="181">
        <v>0</v>
      </c>
      <c r="CJ15" s="182">
        <v>0</v>
      </c>
      <c r="CK15" s="100"/>
      <c r="CL15" s="100"/>
      <c r="CM15" s="100"/>
      <c r="CN15" s="100"/>
      <c r="CO15" s="100"/>
      <c r="CP15" s="100"/>
      <c r="CQ15" s="100"/>
      <c r="CR15" s="100"/>
      <c r="CS15" s="100"/>
      <c r="CT15" s="100"/>
      <c r="CU15" s="100"/>
      <c r="CV15" s="100"/>
      <c r="CW15" s="100"/>
      <c r="CX15" s="100"/>
      <c r="CY15" s="100"/>
      <c r="CZ15" s="100"/>
      <c r="DA15" s="100"/>
      <c r="DB15" s="100"/>
      <c r="DC15" s="100"/>
      <c r="DD15" s="100"/>
      <c r="DE15" s="100"/>
      <c r="DF15" s="100"/>
      <c r="DG15" s="100"/>
      <c r="DH15" s="100"/>
      <c r="DI15" s="100"/>
      <c r="DJ15" s="100"/>
      <c r="DK15" s="100"/>
      <c r="DL15" s="100"/>
      <c r="DM15" s="100"/>
      <c r="DN15" s="100"/>
      <c r="DO15" s="100"/>
      <c r="DP15" s="100"/>
      <c r="DQ15" s="100"/>
      <c r="DR15" s="100"/>
      <c r="DS15" s="100"/>
      <c r="DT15" s="100"/>
      <c r="DU15" s="100"/>
      <c r="DV15" s="100"/>
      <c r="DW15" s="100"/>
      <c r="DX15" s="100"/>
      <c r="DY15" s="100"/>
      <c r="DZ15" s="100"/>
      <c r="EA15" s="100"/>
      <c r="EB15" s="100"/>
      <c r="EC15" s="100"/>
      <c r="ED15" s="100"/>
      <c r="EE15" s="100"/>
      <c r="EF15" s="100"/>
      <c r="EG15" s="100"/>
      <c r="EH15" s="100"/>
      <c r="EI15" s="100"/>
      <c r="EJ15" s="100"/>
      <c r="EK15" s="100"/>
      <c r="EL15" s="100"/>
      <c r="EM15" s="100"/>
      <c r="EN15" s="100"/>
      <c r="EO15" s="100"/>
      <c r="EP15" s="100"/>
      <c r="EQ15" s="100"/>
      <c r="ER15" s="100"/>
      <c r="ES15" s="100"/>
      <c r="ET15" s="100"/>
      <c r="EU15" s="100"/>
      <c r="EV15" s="100"/>
      <c r="EW15" s="100"/>
      <c r="EX15" s="100"/>
      <c r="EY15" s="100"/>
      <c r="EZ15" s="100"/>
      <c r="FA15" s="100"/>
      <c r="FB15" s="100"/>
      <c r="FC15" s="100"/>
      <c r="FD15" s="100"/>
      <c r="FE15" s="100"/>
      <c r="FF15" s="100"/>
      <c r="FG15" s="100"/>
      <c r="FH15" s="100"/>
      <c r="FI15" s="100"/>
      <c r="FJ15" s="100"/>
      <c r="FK15" s="100"/>
      <c r="FL15" s="100"/>
      <c r="FM15" s="100"/>
      <c r="FN15" s="100"/>
      <c r="FO15" s="100"/>
      <c r="FP15" s="100"/>
      <c r="FQ15" s="100"/>
      <c r="FR15" s="100"/>
      <c r="FS15" s="100"/>
      <c r="FT15" s="100"/>
      <c r="FU15" s="100"/>
      <c r="FV15" s="100"/>
      <c r="FW15" s="100"/>
      <c r="FX15" s="100"/>
      <c r="FY15" s="100"/>
      <c r="FZ15" s="100"/>
      <c r="GA15" s="100"/>
      <c r="GB15" s="100"/>
      <c r="GC15" s="100"/>
      <c r="GD15" s="100"/>
      <c r="GE15" s="100"/>
      <c r="GF15" s="100"/>
      <c r="GG15" s="100"/>
      <c r="GH15" s="100"/>
      <c r="GI15" s="100"/>
      <c r="GJ15" s="100"/>
      <c r="GK15" s="100"/>
      <c r="GL15" s="100"/>
      <c r="GM15" s="100"/>
      <c r="GN15" s="100"/>
      <c r="GO15" s="100"/>
      <c r="GP15" s="100"/>
      <c r="GQ15" s="100"/>
      <c r="GR15" s="100"/>
      <c r="GS15" s="100"/>
      <c r="GT15" s="100"/>
      <c r="GU15" s="100"/>
      <c r="GV15" s="100"/>
      <c r="GW15" s="100"/>
      <c r="GX15" s="100"/>
      <c r="GY15" s="100"/>
      <c r="GZ15" s="100"/>
      <c r="HA15" s="100"/>
      <c r="HB15" s="100"/>
      <c r="HC15" s="100"/>
      <c r="HD15" s="100"/>
      <c r="HE15" s="100"/>
      <c r="HF15" s="100"/>
      <c r="HG15" s="100"/>
      <c r="HH15" s="100"/>
      <c r="HI15" s="100"/>
      <c r="HJ15" s="100"/>
      <c r="HK15" s="100"/>
      <c r="HL15" s="100"/>
      <c r="HM15" s="100"/>
      <c r="HN15" s="100"/>
      <c r="HO15" s="100"/>
      <c r="HP15" s="100"/>
      <c r="HQ15" s="100"/>
      <c r="HR15" s="100"/>
      <c r="HS15" s="100"/>
      <c r="HT15" s="100"/>
      <c r="HU15" s="100"/>
      <c r="HV15" s="100"/>
      <c r="HW15" s="100"/>
      <c r="HX15" s="100"/>
      <c r="HY15" s="100"/>
      <c r="HZ15" s="100"/>
      <c r="IA15" s="100"/>
      <c r="IB15" s="100"/>
      <c r="IC15" s="100"/>
      <c r="ID15" s="100"/>
      <c r="IE15" s="100"/>
      <c r="IF15" s="100"/>
      <c r="IG15" s="100"/>
      <c r="IH15" s="100"/>
      <c r="II15" s="100"/>
      <c r="IJ15" s="100"/>
      <c r="IK15" s="100"/>
      <c r="IL15" s="100"/>
      <c r="IM15" s="100"/>
      <c r="IN15" s="100"/>
      <c r="IO15" s="100"/>
      <c r="IP15" s="100"/>
      <c r="IQ15" s="100"/>
      <c r="IR15" s="100"/>
      <c r="IS15" s="100"/>
      <c r="IT15" s="100"/>
      <c r="IU15" s="100"/>
      <c r="IV15" s="100"/>
      <c r="IW15" s="100"/>
      <c r="IX15" s="100"/>
      <c r="IY15" s="100"/>
      <c r="IZ15" s="100"/>
      <c r="JA15" s="100"/>
      <c r="JB15" s="100"/>
      <c r="JC15" s="100"/>
      <c r="JD15" s="100"/>
      <c r="JE15" s="100"/>
      <c r="JF15" s="100"/>
      <c r="JG15" s="100"/>
      <c r="JH15" s="100"/>
      <c r="JI15" s="100"/>
      <c r="JJ15" s="100"/>
      <c r="JK15" s="100"/>
      <c r="JL15" s="100"/>
      <c r="JM15" s="100"/>
      <c r="JN15" s="100"/>
      <c r="JO15" s="100"/>
      <c r="JP15" s="100"/>
      <c r="JQ15" s="100"/>
      <c r="JR15" s="100"/>
      <c r="JS15" s="100"/>
      <c r="JT15" s="100"/>
      <c r="JU15" s="100"/>
      <c r="JV15" s="100"/>
      <c r="JW15" s="100"/>
      <c r="JX15" s="100"/>
      <c r="JY15" s="100"/>
      <c r="JZ15" s="100"/>
      <c r="KA15" s="100"/>
      <c r="KB15" s="100"/>
      <c r="KC15" s="100"/>
      <c r="KD15" s="100"/>
      <c r="KE15" s="100"/>
      <c r="KF15" s="100"/>
      <c r="KG15" s="100"/>
      <c r="KH15" s="100"/>
      <c r="KI15" s="100"/>
      <c r="KJ15" s="100"/>
      <c r="KK15" s="100"/>
      <c r="KL15" s="100"/>
      <c r="KM15" s="100"/>
      <c r="KN15" s="100"/>
      <c r="KO15" s="100"/>
      <c r="KP15" s="100"/>
      <c r="KQ15" s="100"/>
      <c r="KR15" s="100"/>
      <c r="KS15" s="100"/>
      <c r="KT15" s="100"/>
      <c r="KU15" s="100"/>
      <c r="KV15" s="100"/>
      <c r="KW15" s="100"/>
      <c r="KX15" s="100"/>
      <c r="KY15" s="100"/>
      <c r="KZ15" s="100"/>
      <c r="LA15" s="100"/>
      <c r="LB15" s="100"/>
      <c r="LC15" s="100"/>
      <c r="LD15" s="100"/>
      <c r="LE15" s="100"/>
      <c r="LF15" s="100"/>
      <c r="LG15" s="100"/>
      <c r="LH15" s="100"/>
      <c r="LI15" s="100"/>
      <c r="LJ15" s="100"/>
      <c r="LK15" s="100"/>
      <c r="LL15" s="100"/>
      <c r="LM15" s="100"/>
      <c r="LN15" s="100"/>
      <c r="LO15" s="100"/>
      <c r="LP15" s="100"/>
      <c r="LQ15" s="100"/>
      <c r="LR15" s="100"/>
      <c r="LS15" s="100"/>
      <c r="LT15" s="100"/>
      <c r="LU15" s="100"/>
      <c r="LV15" s="100"/>
      <c r="LW15" s="100"/>
      <c r="LX15" s="100"/>
      <c r="LY15" s="100"/>
      <c r="LZ15" s="100"/>
      <c r="MA15" s="100"/>
      <c r="MB15" s="100"/>
      <c r="MC15" s="100"/>
      <c r="MD15" s="100"/>
      <c r="ME15" s="100"/>
      <c r="MF15" s="100"/>
      <c r="MG15" s="100"/>
      <c r="MH15" s="100"/>
      <c r="MI15" s="100"/>
      <c r="MJ15" s="100"/>
      <c r="MK15" s="100"/>
      <c r="ML15" s="100"/>
      <c r="MM15" s="100"/>
      <c r="MN15" s="100"/>
      <c r="MO15" s="100"/>
      <c r="MP15" s="100"/>
      <c r="MQ15" s="100"/>
      <c r="MR15" s="100"/>
      <c r="MS15" s="100"/>
      <c r="MT15" s="100"/>
      <c r="MU15" s="100"/>
      <c r="MV15" s="100"/>
      <c r="MW15" s="100"/>
      <c r="MX15" s="100"/>
      <c r="MY15" s="100"/>
      <c r="MZ15" s="100"/>
      <c r="NA15" s="100"/>
      <c r="NB15" s="100"/>
      <c r="NC15" s="100"/>
      <c r="ND15" s="100"/>
      <c r="NE15" s="100"/>
      <c r="NF15" s="100"/>
      <c r="NG15" s="100"/>
      <c r="NH15" s="100"/>
      <c r="NI15" s="100"/>
      <c r="NJ15" s="100"/>
      <c r="NK15" s="100"/>
      <c r="NL15" s="100"/>
      <c r="NM15" s="100"/>
      <c r="NN15" s="100"/>
      <c r="NO15" s="100"/>
      <c r="NP15" s="100"/>
      <c r="NQ15" s="100"/>
      <c r="NR15" s="100"/>
      <c r="NS15" s="100"/>
      <c r="NT15" s="100"/>
      <c r="NU15" s="100"/>
      <c r="NV15" s="100"/>
      <c r="NW15" s="100"/>
      <c r="NX15" s="100"/>
      <c r="NY15" s="100"/>
      <c r="NZ15" s="100"/>
      <c r="OA15" s="100"/>
      <c r="OB15" s="100"/>
      <c r="OC15" s="100"/>
      <c r="OD15" s="100"/>
      <c r="OE15" s="100"/>
      <c r="OF15" s="100"/>
      <c r="OG15" s="100"/>
      <c r="OH15" s="100"/>
      <c r="OI15" s="100"/>
      <c r="OJ15" s="100"/>
      <c r="OK15" s="100"/>
      <c r="OL15" s="100"/>
      <c r="OM15" s="100"/>
      <c r="ON15" s="100"/>
      <c r="OO15" s="100"/>
      <c r="OP15" s="100"/>
      <c r="OQ15" s="100"/>
      <c r="OR15" s="100"/>
      <c r="OS15" s="100"/>
      <c r="OT15" s="100"/>
      <c r="OU15" s="100"/>
      <c r="OV15" s="100"/>
      <c r="OW15" s="100"/>
      <c r="OX15" s="100"/>
      <c r="OY15" s="100"/>
      <c r="OZ15" s="100"/>
      <c r="PA15" s="100"/>
      <c r="PB15" s="100"/>
      <c r="PC15" s="100"/>
      <c r="PD15" s="100"/>
      <c r="PE15" s="100"/>
      <c r="PF15" s="100"/>
      <c r="PG15" s="100"/>
      <c r="PH15" s="100"/>
      <c r="PI15" s="100"/>
      <c r="PJ15" s="100"/>
      <c r="PK15" s="100"/>
      <c r="PL15" s="100"/>
      <c r="PM15" s="100"/>
      <c r="PN15" s="100"/>
      <c r="PO15" s="100"/>
      <c r="PP15" s="100"/>
      <c r="PQ15" s="100"/>
      <c r="PR15" s="100"/>
      <c r="PS15" s="100"/>
      <c r="PT15" s="100"/>
      <c r="PU15" s="100"/>
      <c r="PV15" s="100"/>
      <c r="PW15" s="100"/>
      <c r="PX15" s="100"/>
      <c r="PY15" s="100"/>
      <c r="PZ15" s="100"/>
      <c r="QA15" s="100"/>
      <c r="QB15" s="100"/>
      <c r="QC15" s="100"/>
      <c r="QD15" s="100"/>
      <c r="QE15" s="100"/>
      <c r="QF15" s="100"/>
      <c r="QG15" s="100"/>
      <c r="QH15" s="100"/>
      <c r="QI15" s="100"/>
      <c r="QJ15" s="100"/>
      <c r="QK15" s="100"/>
      <c r="QL15" s="100"/>
      <c r="QM15" s="100"/>
      <c r="QN15" s="100"/>
      <c r="QO15" s="100"/>
      <c r="QP15" s="100"/>
      <c r="QQ15" s="100"/>
      <c r="QR15" s="100"/>
      <c r="QS15" s="100"/>
      <c r="QT15" s="100"/>
      <c r="QU15" s="100"/>
      <c r="QV15" s="100"/>
      <c r="QW15" s="100"/>
      <c r="QX15" s="100"/>
      <c r="QY15" s="100"/>
      <c r="QZ15" s="100"/>
      <c r="RA15" s="100"/>
      <c r="RB15" s="100"/>
      <c r="RC15" s="100"/>
      <c r="RD15" s="100"/>
      <c r="RE15" s="100"/>
      <c r="RF15" s="100"/>
      <c r="RG15" s="100"/>
      <c r="RH15" s="100"/>
      <c r="RI15" s="100"/>
      <c r="RJ15" s="100"/>
      <c r="RK15" s="100"/>
      <c r="RL15" s="100"/>
      <c r="RM15" s="100"/>
      <c r="RN15" s="100"/>
      <c r="RO15" s="100"/>
      <c r="RP15" s="100"/>
      <c r="RQ15" s="100"/>
      <c r="RR15" s="100"/>
      <c r="RS15" s="100"/>
      <c r="RT15" s="100"/>
      <c r="RU15" s="100"/>
      <c r="RV15" s="100"/>
      <c r="RW15" s="100"/>
      <c r="RX15" s="100"/>
      <c r="RY15" s="100"/>
      <c r="RZ15" s="100"/>
      <c r="SA15" s="100"/>
      <c r="SB15" s="100"/>
      <c r="SC15" s="100"/>
      <c r="SD15" s="100"/>
      <c r="SE15" s="100"/>
      <c r="SF15" s="100"/>
      <c r="SG15" s="100"/>
      <c r="SH15" s="100"/>
      <c r="SI15" s="100"/>
      <c r="SJ15" s="100"/>
      <c r="SK15" s="100"/>
      <c r="SL15" s="100"/>
      <c r="SM15" s="100"/>
      <c r="SN15" s="100"/>
      <c r="SO15" s="100"/>
      <c r="SP15" s="100"/>
      <c r="SQ15" s="100"/>
      <c r="SR15" s="100"/>
      <c r="SS15" s="100"/>
      <c r="ST15" s="100"/>
      <c r="SU15" s="100"/>
      <c r="SV15" s="100"/>
      <c r="SW15" s="100"/>
      <c r="SX15" s="100"/>
      <c r="SY15" s="100"/>
      <c r="SZ15" s="100"/>
      <c r="TA15" s="100"/>
      <c r="TB15" s="100"/>
      <c r="TC15" s="100"/>
      <c r="TD15" s="100"/>
      <c r="TE15" s="100"/>
      <c r="TF15" s="100"/>
      <c r="TG15" s="100"/>
      <c r="TH15" s="100"/>
      <c r="TI15" s="100"/>
      <c r="TJ15" s="100"/>
      <c r="TK15" s="100"/>
      <c r="TL15" s="100"/>
      <c r="TM15" s="100"/>
      <c r="TN15" s="100"/>
      <c r="TO15" s="100"/>
      <c r="TP15" s="100"/>
      <c r="TQ15" s="100"/>
      <c r="TR15" s="100"/>
      <c r="TS15" s="100"/>
      <c r="TT15" s="100"/>
      <c r="TU15" s="100"/>
      <c r="TV15" s="100"/>
      <c r="TW15" s="100"/>
      <c r="TX15" s="100"/>
      <c r="TY15" s="100"/>
      <c r="TZ15" s="100"/>
      <c r="UA15" s="100"/>
      <c r="UB15" s="100"/>
      <c r="UC15" s="100"/>
      <c r="UD15" s="100"/>
      <c r="UE15" s="100"/>
      <c r="UF15" s="100"/>
      <c r="UG15" s="100"/>
      <c r="UH15" s="100"/>
      <c r="UI15" s="100"/>
      <c r="UJ15" s="100"/>
      <c r="UK15" s="100"/>
      <c r="UL15" s="100"/>
      <c r="UM15" s="100"/>
      <c r="UN15" s="100"/>
      <c r="UO15" s="100"/>
      <c r="UP15" s="100"/>
      <c r="UQ15" s="100"/>
      <c r="UR15" s="100"/>
      <c r="US15" s="100"/>
      <c r="UT15" s="100"/>
      <c r="UU15" s="100"/>
      <c r="UV15" s="100"/>
      <c r="UW15" s="100"/>
      <c r="UX15" s="100"/>
      <c r="UY15" s="100"/>
      <c r="UZ15" s="100"/>
      <c r="VA15" s="100"/>
      <c r="VB15" s="100"/>
      <c r="VC15" s="100"/>
      <c r="VD15" s="100"/>
      <c r="VE15" s="100"/>
      <c r="VF15" s="100"/>
      <c r="VG15" s="100"/>
      <c r="VH15" s="100"/>
      <c r="VI15" s="100"/>
      <c r="VJ15" s="100"/>
      <c r="VK15" s="100"/>
      <c r="VL15" s="100"/>
      <c r="VM15" s="100"/>
      <c r="VN15" s="100"/>
      <c r="VO15" s="100"/>
      <c r="VP15" s="100"/>
      <c r="VQ15" s="100"/>
      <c r="VR15" s="100"/>
      <c r="VS15" s="100"/>
      <c r="VT15" s="100"/>
      <c r="VU15" s="100"/>
      <c r="VV15" s="100"/>
      <c r="VW15" s="100"/>
      <c r="VX15" s="100"/>
      <c r="VY15" s="100"/>
      <c r="VZ15" s="100"/>
      <c r="WA15" s="100"/>
      <c r="WB15" s="100"/>
      <c r="WC15" s="100"/>
      <c r="WD15" s="100"/>
      <c r="WE15" s="100"/>
      <c r="WF15" s="100"/>
      <c r="WG15" s="100"/>
      <c r="WH15" s="100"/>
      <c r="WI15" s="100"/>
      <c r="WJ15" s="100"/>
      <c r="WK15" s="100"/>
      <c r="WL15" s="100"/>
      <c r="WM15" s="100"/>
      <c r="WN15" s="100"/>
      <c r="WO15" s="100"/>
      <c r="WP15" s="100"/>
      <c r="WQ15" s="100"/>
      <c r="WR15" s="100"/>
      <c r="WS15" s="100"/>
      <c r="WT15" s="100"/>
      <c r="WU15" s="100"/>
      <c r="WV15" s="100"/>
      <c r="WW15" s="100"/>
      <c r="WX15" s="100"/>
      <c r="WY15" s="100"/>
      <c r="WZ15" s="100"/>
      <c r="XA15" s="100"/>
      <c r="XB15" s="100"/>
      <c r="XC15" s="100"/>
      <c r="XD15" s="100"/>
      <c r="XE15" s="100"/>
      <c r="XF15" s="100"/>
      <c r="XG15" s="100"/>
      <c r="XH15" s="100"/>
      <c r="XI15" s="100"/>
      <c r="XJ15" s="100"/>
      <c r="XK15" s="100"/>
      <c r="XL15" s="100"/>
      <c r="XM15" s="100"/>
      <c r="XN15" s="100"/>
      <c r="XO15" s="100"/>
      <c r="XP15" s="100"/>
      <c r="XQ15" s="100"/>
      <c r="XR15" s="100"/>
      <c r="XS15" s="100"/>
      <c r="XT15" s="100"/>
      <c r="XU15" s="100"/>
      <c r="XV15" s="100"/>
      <c r="XW15" s="100"/>
      <c r="XX15" s="100"/>
      <c r="XY15" s="100"/>
      <c r="XZ15" s="100"/>
      <c r="YA15" s="100"/>
      <c r="YB15" s="100"/>
      <c r="YC15" s="100"/>
      <c r="YD15" s="100"/>
      <c r="YE15" s="100"/>
      <c r="YF15" s="100"/>
      <c r="YG15" s="100"/>
      <c r="YH15" s="100"/>
      <c r="YI15" s="100"/>
      <c r="YJ15" s="100"/>
      <c r="YK15" s="100"/>
      <c r="YL15" s="100"/>
      <c r="YM15" s="100"/>
      <c r="YN15" s="100"/>
      <c r="YO15" s="100"/>
      <c r="YP15" s="100"/>
      <c r="YQ15" s="100"/>
      <c r="YR15" s="100"/>
      <c r="YS15" s="100"/>
      <c r="YT15" s="100"/>
      <c r="YU15" s="100"/>
      <c r="YV15" s="100"/>
      <c r="YW15" s="100"/>
      <c r="YX15" s="100"/>
      <c r="YY15" s="100"/>
      <c r="YZ15" s="100"/>
      <c r="ZA15" s="100"/>
      <c r="ZB15" s="100"/>
      <c r="ZC15" s="100"/>
      <c r="ZD15" s="100"/>
      <c r="ZE15" s="100"/>
      <c r="ZF15" s="100"/>
      <c r="ZG15" s="100"/>
      <c r="ZH15" s="100"/>
      <c r="ZI15" s="100"/>
      <c r="ZJ15" s="100"/>
      <c r="ZK15" s="100"/>
      <c r="ZL15" s="100"/>
      <c r="ZM15" s="100"/>
      <c r="ZN15" s="100"/>
      <c r="ZO15" s="100"/>
      <c r="ZP15" s="100"/>
      <c r="ZQ15" s="100"/>
      <c r="ZR15" s="100"/>
      <c r="ZS15" s="100"/>
      <c r="ZT15" s="100"/>
      <c r="ZU15" s="100"/>
      <c r="ZV15" s="100"/>
      <c r="ZW15" s="100"/>
      <c r="ZX15" s="100"/>
      <c r="ZY15" s="100"/>
      <c r="ZZ15" s="100"/>
    </row>
    <row r="16" spans="1:702" ht="15.95" customHeight="1" x14ac:dyDescent="0.25">
      <c r="A16" s="166">
        <v>661</v>
      </c>
      <c r="B16" s="187" t="s">
        <v>379</v>
      </c>
      <c r="C16" s="88" t="s">
        <v>466</v>
      </c>
      <c r="D16" s="93">
        <v>300</v>
      </c>
      <c r="E16" s="93">
        <v>300</v>
      </c>
      <c r="F16" s="93">
        <v>300</v>
      </c>
      <c r="G16" s="93">
        <v>300</v>
      </c>
      <c r="H16" s="93">
        <v>0</v>
      </c>
      <c r="I16" s="93">
        <v>300</v>
      </c>
      <c r="J16" s="93">
        <v>0</v>
      </c>
      <c r="K16" s="93">
        <v>-300</v>
      </c>
      <c r="L16" s="93">
        <v>0</v>
      </c>
      <c r="M16" s="93">
        <v>0</v>
      </c>
      <c r="N16" s="93">
        <v>0</v>
      </c>
      <c r="O16" s="93">
        <v>0</v>
      </c>
      <c r="P16" s="94">
        <v>0</v>
      </c>
      <c r="Q16" s="93">
        <v>0</v>
      </c>
      <c r="R16" s="93">
        <v>0</v>
      </c>
      <c r="S16" s="94">
        <v>0</v>
      </c>
      <c r="T16" s="93">
        <v>0</v>
      </c>
      <c r="U16" s="93">
        <v>0</v>
      </c>
      <c r="V16" s="94">
        <v>0</v>
      </c>
      <c r="W16" s="93">
        <v>0</v>
      </c>
      <c r="X16" s="93">
        <v>0</v>
      </c>
      <c r="Y16" s="94">
        <v>0</v>
      </c>
      <c r="Z16" s="93">
        <v>0</v>
      </c>
      <c r="AA16" s="93">
        <v>0</v>
      </c>
      <c r="AB16" s="94">
        <v>0</v>
      </c>
      <c r="AC16" s="93">
        <v>0</v>
      </c>
      <c r="AD16" s="93">
        <v>0</v>
      </c>
      <c r="AE16" s="94">
        <v>0</v>
      </c>
      <c r="AF16" s="93">
        <v>0</v>
      </c>
      <c r="AG16" s="93">
        <v>0</v>
      </c>
      <c r="AH16" s="94">
        <v>0</v>
      </c>
      <c r="AI16" s="93">
        <v>0</v>
      </c>
      <c r="AJ16" s="93">
        <v>0</v>
      </c>
      <c r="AK16" s="94">
        <v>0</v>
      </c>
      <c r="AL16" s="93">
        <v>0</v>
      </c>
      <c r="AM16" s="93">
        <v>0</v>
      </c>
      <c r="AN16" s="94">
        <v>0</v>
      </c>
      <c r="AO16" s="93">
        <v>0</v>
      </c>
      <c r="AP16" s="93">
        <v>0</v>
      </c>
      <c r="AQ16" s="94">
        <v>0</v>
      </c>
      <c r="AR16" s="93">
        <v>0</v>
      </c>
      <c r="AS16" s="93">
        <v>0</v>
      </c>
      <c r="AT16" s="94">
        <v>0</v>
      </c>
      <c r="AU16" s="93">
        <v>0</v>
      </c>
      <c r="AV16" s="93">
        <v>0</v>
      </c>
      <c r="AW16" s="94">
        <v>0</v>
      </c>
      <c r="AX16" s="93">
        <v>0</v>
      </c>
      <c r="AY16" s="93">
        <v>0</v>
      </c>
      <c r="AZ16" s="94">
        <v>0</v>
      </c>
      <c r="BA16" s="93">
        <v>0</v>
      </c>
      <c r="BB16" s="93">
        <v>0</v>
      </c>
      <c r="BC16" s="94">
        <v>0</v>
      </c>
      <c r="BD16" s="93">
        <v>0</v>
      </c>
      <c r="BE16" s="93">
        <v>0</v>
      </c>
      <c r="BF16" s="94">
        <v>0</v>
      </c>
      <c r="BG16" s="93">
        <v>300</v>
      </c>
      <c r="BH16" s="93">
        <v>0</v>
      </c>
      <c r="BI16" s="94">
        <v>0</v>
      </c>
      <c r="BJ16" s="93">
        <v>0</v>
      </c>
      <c r="BK16" s="93">
        <v>0</v>
      </c>
      <c r="BL16" s="94">
        <v>0</v>
      </c>
      <c r="BM16" s="93">
        <v>0</v>
      </c>
      <c r="BN16" s="93">
        <v>0</v>
      </c>
      <c r="BO16" s="94">
        <v>0</v>
      </c>
      <c r="BP16" s="93">
        <v>0</v>
      </c>
      <c r="BQ16" s="93">
        <v>0</v>
      </c>
      <c r="BR16" s="94">
        <v>0</v>
      </c>
      <c r="BS16" s="93">
        <v>0</v>
      </c>
      <c r="BT16" s="93">
        <v>0</v>
      </c>
      <c r="BU16" s="94">
        <v>0</v>
      </c>
      <c r="BV16" s="93">
        <v>0</v>
      </c>
      <c r="BW16" s="93">
        <v>0</v>
      </c>
      <c r="BX16" s="94">
        <v>0</v>
      </c>
      <c r="BY16" s="93">
        <v>0</v>
      </c>
      <c r="BZ16" s="93">
        <v>0</v>
      </c>
      <c r="CA16" s="94">
        <v>0</v>
      </c>
      <c r="CB16" s="93">
        <v>0</v>
      </c>
      <c r="CC16" s="93">
        <v>0</v>
      </c>
      <c r="CD16" s="94">
        <v>0</v>
      </c>
      <c r="CE16" s="93">
        <v>0</v>
      </c>
      <c r="CF16" s="93">
        <v>0</v>
      </c>
      <c r="CG16" s="94">
        <v>0</v>
      </c>
      <c r="CH16" s="93">
        <v>0</v>
      </c>
      <c r="CI16" s="93">
        <v>0</v>
      </c>
      <c r="CJ16" s="94">
        <v>0</v>
      </c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  <c r="IJ16" s="93"/>
      <c r="IK16" s="93"/>
      <c r="IL16" s="93"/>
      <c r="IM16" s="93"/>
      <c r="IN16" s="93"/>
      <c r="IO16" s="93"/>
      <c r="IP16" s="93"/>
      <c r="IQ16" s="93"/>
      <c r="IR16" s="93"/>
      <c r="IS16" s="93"/>
      <c r="IT16" s="93"/>
      <c r="IU16" s="93"/>
      <c r="IV16" s="93"/>
      <c r="IW16" s="93"/>
      <c r="IX16" s="93"/>
      <c r="IY16" s="93"/>
      <c r="IZ16" s="93"/>
      <c r="JA16" s="93"/>
      <c r="JB16" s="93"/>
      <c r="JC16" s="93"/>
      <c r="JD16" s="93"/>
      <c r="JE16" s="93"/>
      <c r="JF16" s="93"/>
      <c r="JG16" s="93"/>
      <c r="JH16" s="93"/>
      <c r="JI16" s="93"/>
      <c r="JJ16" s="93"/>
      <c r="JK16" s="93"/>
      <c r="JL16" s="93"/>
      <c r="JM16" s="93"/>
      <c r="JN16" s="93"/>
      <c r="JO16" s="93"/>
      <c r="JP16" s="93"/>
      <c r="JQ16" s="93"/>
      <c r="JR16" s="93"/>
      <c r="JS16" s="93"/>
      <c r="JT16" s="93"/>
      <c r="JU16" s="93"/>
      <c r="JV16" s="93"/>
      <c r="JW16" s="93"/>
      <c r="JX16" s="93"/>
      <c r="JY16" s="93"/>
      <c r="JZ16" s="93"/>
      <c r="KA16" s="93"/>
      <c r="KB16" s="93"/>
      <c r="KC16" s="93"/>
      <c r="KD16" s="93"/>
      <c r="KE16" s="93"/>
      <c r="KF16" s="93"/>
      <c r="KG16" s="93"/>
      <c r="KH16" s="93"/>
      <c r="KI16" s="93"/>
      <c r="KJ16" s="93"/>
      <c r="KK16" s="93"/>
      <c r="KL16" s="93"/>
      <c r="KM16" s="93"/>
      <c r="KN16" s="93"/>
      <c r="KO16" s="93"/>
      <c r="KP16" s="93"/>
      <c r="KQ16" s="93"/>
      <c r="KR16" s="93"/>
      <c r="KS16" s="93"/>
      <c r="KT16" s="93"/>
      <c r="KU16" s="93"/>
      <c r="KV16" s="93"/>
      <c r="KW16" s="93"/>
      <c r="KX16" s="93"/>
      <c r="KY16" s="93"/>
      <c r="KZ16" s="93"/>
      <c r="LA16" s="93"/>
      <c r="LB16" s="93"/>
      <c r="LC16" s="93"/>
      <c r="LD16" s="93"/>
      <c r="LE16" s="93"/>
      <c r="LF16" s="93"/>
      <c r="LG16" s="93"/>
      <c r="LH16" s="93"/>
      <c r="LI16" s="93"/>
      <c r="LJ16" s="93"/>
      <c r="LK16" s="93"/>
      <c r="LL16" s="93"/>
      <c r="LM16" s="93"/>
      <c r="LN16" s="93"/>
      <c r="LO16" s="93"/>
      <c r="LP16" s="93"/>
      <c r="LQ16" s="93"/>
      <c r="LR16" s="93"/>
      <c r="LS16" s="93"/>
      <c r="LT16" s="93"/>
      <c r="LU16" s="93"/>
      <c r="LV16" s="93"/>
      <c r="LW16" s="93"/>
      <c r="LX16" s="93"/>
      <c r="LY16" s="93"/>
      <c r="LZ16" s="93"/>
      <c r="MA16" s="93"/>
      <c r="MB16" s="93"/>
      <c r="MC16" s="93"/>
      <c r="MD16" s="93"/>
      <c r="ME16" s="93"/>
      <c r="MF16" s="93"/>
      <c r="MG16" s="93"/>
      <c r="MH16" s="93"/>
      <c r="MI16" s="93"/>
      <c r="MJ16" s="93"/>
      <c r="MK16" s="93"/>
      <c r="ML16" s="93"/>
      <c r="MM16" s="93"/>
      <c r="MN16" s="93"/>
      <c r="MO16" s="93"/>
      <c r="MP16" s="93"/>
      <c r="MQ16" s="93"/>
      <c r="MR16" s="93"/>
      <c r="MS16" s="93"/>
      <c r="MT16" s="93"/>
      <c r="MU16" s="93"/>
      <c r="MV16" s="93"/>
      <c r="MW16" s="93"/>
      <c r="MX16" s="93"/>
      <c r="MY16" s="93"/>
      <c r="MZ16" s="93"/>
      <c r="NA16" s="93"/>
      <c r="NB16" s="93"/>
      <c r="NC16" s="93"/>
      <c r="ND16" s="93"/>
      <c r="NE16" s="93"/>
      <c r="NF16" s="93"/>
      <c r="NG16" s="93"/>
      <c r="NH16" s="93"/>
      <c r="NI16" s="93"/>
      <c r="NJ16" s="93"/>
      <c r="NK16" s="93"/>
      <c r="NL16" s="93"/>
      <c r="NM16" s="93"/>
      <c r="NN16" s="93"/>
      <c r="NO16" s="93"/>
      <c r="NP16" s="93"/>
      <c r="NQ16" s="93"/>
      <c r="NR16" s="93"/>
      <c r="NS16" s="93"/>
      <c r="NT16" s="93"/>
      <c r="NU16" s="93"/>
      <c r="NV16" s="93"/>
      <c r="NW16" s="93"/>
      <c r="NX16" s="93"/>
      <c r="NY16" s="93"/>
      <c r="NZ16" s="93"/>
      <c r="OA16" s="93"/>
      <c r="OB16" s="93"/>
      <c r="OC16" s="93"/>
      <c r="OD16" s="93"/>
      <c r="OE16" s="93"/>
      <c r="OF16" s="93"/>
      <c r="OG16" s="93"/>
      <c r="OH16" s="93"/>
      <c r="OI16" s="93"/>
      <c r="OJ16" s="93"/>
      <c r="OK16" s="93"/>
      <c r="OL16" s="93"/>
      <c r="OM16" s="93"/>
      <c r="ON16" s="93"/>
      <c r="OO16" s="93"/>
      <c r="OP16" s="93"/>
      <c r="OQ16" s="93"/>
      <c r="OR16" s="93"/>
      <c r="OS16" s="93"/>
      <c r="OT16" s="93"/>
      <c r="OU16" s="93"/>
      <c r="OV16" s="93"/>
      <c r="OW16" s="93"/>
      <c r="OX16" s="93"/>
      <c r="OY16" s="93"/>
      <c r="OZ16" s="93"/>
      <c r="PA16" s="93"/>
      <c r="PB16" s="93"/>
      <c r="PC16" s="93"/>
      <c r="PD16" s="93"/>
      <c r="PE16" s="93"/>
      <c r="PF16" s="93"/>
      <c r="PG16" s="93"/>
      <c r="PH16" s="93"/>
      <c r="PI16" s="93"/>
      <c r="PJ16" s="93"/>
      <c r="PK16" s="93"/>
      <c r="PL16" s="93"/>
      <c r="PM16" s="93"/>
      <c r="PN16" s="93"/>
      <c r="PO16" s="93"/>
      <c r="PP16" s="93"/>
      <c r="PQ16" s="93"/>
      <c r="PR16" s="93"/>
      <c r="PS16" s="93"/>
      <c r="PT16" s="93"/>
      <c r="PU16" s="93"/>
      <c r="PV16" s="93"/>
      <c r="PW16" s="93"/>
      <c r="PX16" s="93"/>
      <c r="PY16" s="93"/>
      <c r="PZ16" s="93"/>
      <c r="QA16" s="93"/>
      <c r="QB16" s="93"/>
      <c r="QC16" s="93"/>
      <c r="QD16" s="93"/>
      <c r="QE16" s="93"/>
      <c r="QF16" s="93"/>
      <c r="QG16" s="93"/>
      <c r="QH16" s="93"/>
      <c r="QI16" s="93"/>
      <c r="QJ16" s="93"/>
      <c r="QK16" s="93"/>
      <c r="QL16" s="93"/>
      <c r="QM16" s="93"/>
      <c r="QN16" s="93"/>
      <c r="QO16" s="93"/>
      <c r="QP16" s="93"/>
      <c r="QQ16" s="93"/>
      <c r="QR16" s="93"/>
      <c r="QS16" s="93"/>
      <c r="QT16" s="93"/>
      <c r="QU16" s="93"/>
      <c r="QV16" s="93"/>
      <c r="QW16" s="93"/>
      <c r="QX16" s="93"/>
      <c r="QY16" s="93"/>
      <c r="QZ16" s="93"/>
      <c r="RA16" s="93"/>
      <c r="RB16" s="93"/>
      <c r="RC16" s="93"/>
      <c r="RD16" s="93"/>
      <c r="RE16" s="93"/>
      <c r="RF16" s="93"/>
      <c r="RG16" s="93"/>
      <c r="RH16" s="93"/>
      <c r="RI16" s="93"/>
      <c r="RJ16" s="93"/>
      <c r="RK16" s="93"/>
      <c r="RL16" s="93"/>
      <c r="RM16" s="93"/>
      <c r="RN16" s="93"/>
      <c r="RO16" s="93"/>
      <c r="RP16" s="93"/>
      <c r="RQ16" s="93"/>
      <c r="RR16" s="93"/>
      <c r="RS16" s="93"/>
      <c r="RT16" s="93"/>
      <c r="RU16" s="93"/>
      <c r="RV16" s="93"/>
      <c r="RW16" s="93"/>
      <c r="RX16" s="93"/>
      <c r="RY16" s="93"/>
      <c r="RZ16" s="93"/>
      <c r="SA16" s="93"/>
      <c r="SB16" s="93"/>
      <c r="SC16" s="93"/>
      <c r="SD16" s="93"/>
      <c r="SE16" s="93"/>
      <c r="SF16" s="93"/>
      <c r="SG16" s="93"/>
      <c r="SH16" s="93"/>
      <c r="SI16" s="93"/>
      <c r="SJ16" s="93"/>
      <c r="SK16" s="93"/>
      <c r="SL16" s="93"/>
      <c r="SM16" s="93"/>
      <c r="SN16" s="93"/>
      <c r="SO16" s="93"/>
      <c r="SP16" s="93"/>
      <c r="SQ16" s="93"/>
      <c r="SR16" s="93"/>
      <c r="SS16" s="93"/>
      <c r="ST16" s="93"/>
      <c r="SU16" s="93"/>
      <c r="SV16" s="93"/>
      <c r="SW16" s="93"/>
      <c r="SX16" s="93"/>
      <c r="SY16" s="93"/>
      <c r="SZ16" s="93"/>
      <c r="TA16" s="93"/>
      <c r="TB16" s="93"/>
      <c r="TC16" s="93"/>
      <c r="TD16" s="93"/>
      <c r="TE16" s="93"/>
      <c r="TF16" s="93"/>
      <c r="TG16" s="93"/>
      <c r="TH16" s="93"/>
      <c r="TI16" s="93"/>
      <c r="TJ16" s="93"/>
      <c r="TK16" s="93"/>
      <c r="TL16" s="93"/>
      <c r="TM16" s="93"/>
      <c r="TN16" s="93"/>
      <c r="TO16" s="93"/>
      <c r="TP16" s="93"/>
      <c r="TQ16" s="93"/>
      <c r="TR16" s="93"/>
      <c r="TS16" s="93"/>
      <c r="TT16" s="93"/>
      <c r="TU16" s="93"/>
      <c r="TV16" s="93"/>
      <c r="TW16" s="93"/>
      <c r="TX16" s="93"/>
      <c r="TY16" s="93"/>
      <c r="TZ16" s="93"/>
      <c r="UA16" s="93"/>
      <c r="UB16" s="93"/>
      <c r="UC16" s="93"/>
      <c r="UD16" s="93"/>
      <c r="UE16" s="93"/>
      <c r="UF16" s="93"/>
      <c r="UG16" s="93"/>
      <c r="UH16" s="93"/>
      <c r="UI16" s="93"/>
      <c r="UJ16" s="93"/>
      <c r="UK16" s="93"/>
      <c r="UL16" s="93"/>
      <c r="UM16" s="93"/>
      <c r="UN16" s="93"/>
      <c r="UO16" s="93"/>
      <c r="UP16" s="93"/>
      <c r="UQ16" s="93"/>
      <c r="UR16" s="93"/>
      <c r="US16" s="93"/>
      <c r="UT16" s="93"/>
      <c r="UU16" s="93"/>
      <c r="UV16" s="93"/>
      <c r="UW16" s="93"/>
      <c r="UX16" s="93"/>
      <c r="UY16" s="93"/>
      <c r="UZ16" s="93"/>
      <c r="VA16" s="93"/>
      <c r="VB16" s="93"/>
      <c r="VC16" s="93"/>
      <c r="VD16" s="93"/>
      <c r="VE16" s="93"/>
      <c r="VF16" s="93"/>
      <c r="VG16" s="93"/>
      <c r="VH16" s="93"/>
      <c r="VI16" s="93"/>
      <c r="VJ16" s="93"/>
      <c r="VK16" s="93"/>
      <c r="VL16" s="93"/>
      <c r="VM16" s="93"/>
      <c r="VN16" s="93"/>
      <c r="VO16" s="93"/>
      <c r="VP16" s="93"/>
      <c r="VQ16" s="93"/>
      <c r="VR16" s="93"/>
      <c r="VS16" s="93"/>
      <c r="VT16" s="93"/>
      <c r="VU16" s="93"/>
      <c r="VV16" s="93"/>
      <c r="VW16" s="93"/>
      <c r="VX16" s="93"/>
      <c r="VY16" s="93"/>
      <c r="VZ16" s="93"/>
      <c r="WA16" s="93"/>
      <c r="WB16" s="93"/>
      <c r="WC16" s="93"/>
      <c r="WD16" s="93"/>
      <c r="WE16" s="93"/>
      <c r="WF16" s="93"/>
      <c r="WG16" s="93"/>
      <c r="WH16" s="93"/>
      <c r="WI16" s="93"/>
      <c r="WJ16" s="93"/>
      <c r="WK16" s="93"/>
      <c r="WL16" s="93"/>
      <c r="WM16" s="93"/>
      <c r="WN16" s="93"/>
      <c r="WO16" s="93"/>
      <c r="WP16" s="93"/>
      <c r="WQ16" s="93"/>
      <c r="WR16" s="93"/>
      <c r="WS16" s="93"/>
      <c r="WT16" s="93"/>
      <c r="WU16" s="93"/>
      <c r="WV16" s="93"/>
      <c r="WW16" s="93"/>
      <c r="WX16" s="93"/>
      <c r="WY16" s="93"/>
      <c r="WZ16" s="93"/>
      <c r="XA16" s="93"/>
      <c r="XB16" s="93"/>
      <c r="XC16" s="93"/>
      <c r="XD16" s="93"/>
      <c r="XE16" s="93"/>
      <c r="XF16" s="93"/>
      <c r="XG16" s="93"/>
      <c r="XH16" s="93"/>
      <c r="XI16" s="93"/>
      <c r="XJ16" s="93"/>
      <c r="XK16" s="93"/>
      <c r="XL16" s="93"/>
      <c r="XM16" s="93"/>
      <c r="XN16" s="93"/>
      <c r="XO16" s="93"/>
      <c r="XP16" s="93"/>
      <c r="XQ16" s="93"/>
      <c r="XR16" s="93"/>
      <c r="XS16" s="93"/>
      <c r="XT16" s="93"/>
      <c r="XU16" s="93"/>
      <c r="XV16" s="93"/>
      <c r="XW16" s="93"/>
      <c r="XX16" s="93"/>
      <c r="XY16" s="93"/>
      <c r="XZ16" s="93"/>
      <c r="YA16" s="93"/>
      <c r="YB16" s="93"/>
      <c r="YC16" s="93"/>
      <c r="YD16" s="93"/>
      <c r="YE16" s="93"/>
      <c r="YF16" s="93"/>
      <c r="YG16" s="93"/>
      <c r="YH16" s="93"/>
      <c r="YI16" s="93"/>
      <c r="YJ16" s="93"/>
      <c r="YK16" s="93"/>
      <c r="YL16" s="93"/>
      <c r="YM16" s="93"/>
      <c r="YN16" s="93"/>
      <c r="YO16" s="93"/>
      <c r="YP16" s="93"/>
      <c r="YQ16" s="93"/>
      <c r="YR16" s="93"/>
      <c r="YS16" s="93"/>
      <c r="YT16" s="93"/>
      <c r="YU16" s="93"/>
      <c r="YV16" s="93"/>
      <c r="YW16" s="93"/>
      <c r="YX16" s="93"/>
      <c r="YY16" s="93"/>
      <c r="YZ16" s="93"/>
      <c r="ZA16" s="93"/>
      <c r="ZB16" s="93"/>
      <c r="ZC16" s="93"/>
      <c r="ZD16" s="93"/>
      <c r="ZE16" s="93"/>
      <c r="ZF16" s="93"/>
      <c r="ZG16" s="93"/>
      <c r="ZH16" s="93"/>
      <c r="ZI16" s="93"/>
      <c r="ZJ16" s="93"/>
      <c r="ZK16" s="93"/>
      <c r="ZL16" s="93"/>
      <c r="ZM16" s="93"/>
      <c r="ZN16" s="93"/>
      <c r="ZO16" s="93"/>
      <c r="ZP16" s="93"/>
      <c r="ZQ16" s="93"/>
      <c r="ZR16" s="93"/>
      <c r="ZS16" s="93"/>
      <c r="ZT16" s="93"/>
      <c r="ZU16" s="93"/>
      <c r="ZV16" s="93"/>
      <c r="ZW16" s="93"/>
      <c r="ZX16" s="93"/>
      <c r="ZY16" s="93"/>
      <c r="ZZ16" s="93"/>
    </row>
    <row r="17" spans="1:702" ht="15.95" customHeight="1" x14ac:dyDescent="0.25">
      <c r="A17" s="166">
        <v>663</v>
      </c>
      <c r="B17" s="187" t="s">
        <v>467</v>
      </c>
      <c r="C17" s="88" t="s">
        <v>468</v>
      </c>
      <c r="D17" s="93">
        <v>8368</v>
      </c>
      <c r="E17" s="93">
        <v>8368</v>
      </c>
      <c r="F17" s="93">
        <v>16000</v>
      </c>
      <c r="G17" s="93">
        <v>16000</v>
      </c>
      <c r="H17" s="93">
        <v>0</v>
      </c>
      <c r="I17" s="93">
        <v>16000</v>
      </c>
      <c r="J17" s="93">
        <v>5400</v>
      </c>
      <c r="K17" s="93">
        <v>-10600</v>
      </c>
      <c r="L17" s="93">
        <v>64.53</v>
      </c>
      <c r="M17" s="93">
        <v>33.75</v>
      </c>
      <c r="N17" s="93">
        <v>0</v>
      </c>
      <c r="O17" s="93">
        <v>0</v>
      </c>
      <c r="P17" s="94">
        <v>0</v>
      </c>
      <c r="Q17" s="93">
        <v>0</v>
      </c>
      <c r="R17" s="93">
        <v>0</v>
      </c>
      <c r="S17" s="94">
        <v>0</v>
      </c>
      <c r="T17" s="93">
        <v>0</v>
      </c>
      <c r="U17" s="93">
        <v>0</v>
      </c>
      <c r="V17" s="94">
        <v>0</v>
      </c>
      <c r="W17" s="93">
        <v>0</v>
      </c>
      <c r="X17" s="93">
        <v>0</v>
      </c>
      <c r="Y17" s="94">
        <v>0</v>
      </c>
      <c r="Z17" s="93">
        <v>0</v>
      </c>
      <c r="AA17" s="93">
        <v>0</v>
      </c>
      <c r="AB17" s="94">
        <v>0</v>
      </c>
      <c r="AC17" s="93">
        <v>0</v>
      </c>
      <c r="AD17" s="93">
        <v>0</v>
      </c>
      <c r="AE17" s="94">
        <v>0</v>
      </c>
      <c r="AF17" s="93">
        <v>0</v>
      </c>
      <c r="AG17" s="93">
        <v>0</v>
      </c>
      <c r="AH17" s="94">
        <v>0</v>
      </c>
      <c r="AI17" s="93">
        <v>0</v>
      </c>
      <c r="AJ17" s="93">
        <v>0</v>
      </c>
      <c r="AK17" s="94">
        <v>0</v>
      </c>
      <c r="AL17" s="93">
        <v>0</v>
      </c>
      <c r="AM17" s="93">
        <v>0</v>
      </c>
      <c r="AN17" s="94">
        <v>0</v>
      </c>
      <c r="AO17" s="93">
        <v>0</v>
      </c>
      <c r="AP17" s="93">
        <v>0</v>
      </c>
      <c r="AQ17" s="94">
        <v>0</v>
      </c>
      <c r="AR17" s="93">
        <v>0</v>
      </c>
      <c r="AS17" s="93">
        <v>0</v>
      </c>
      <c r="AT17" s="94">
        <v>0</v>
      </c>
      <c r="AU17" s="93">
        <v>0</v>
      </c>
      <c r="AV17" s="93">
        <v>0</v>
      </c>
      <c r="AW17" s="94">
        <v>0</v>
      </c>
      <c r="AX17" s="93">
        <v>0</v>
      </c>
      <c r="AY17" s="93">
        <v>0</v>
      </c>
      <c r="AZ17" s="94">
        <v>0</v>
      </c>
      <c r="BA17" s="93">
        <v>0</v>
      </c>
      <c r="BB17" s="93">
        <v>0</v>
      </c>
      <c r="BC17" s="94">
        <v>0</v>
      </c>
      <c r="BD17" s="93">
        <v>0</v>
      </c>
      <c r="BE17" s="93">
        <v>0</v>
      </c>
      <c r="BF17" s="94">
        <v>0</v>
      </c>
      <c r="BG17" s="93">
        <v>0</v>
      </c>
      <c r="BH17" s="93">
        <v>0</v>
      </c>
      <c r="BI17" s="94">
        <v>0</v>
      </c>
      <c r="BJ17" s="93">
        <v>0</v>
      </c>
      <c r="BK17" s="93">
        <v>0</v>
      </c>
      <c r="BL17" s="94">
        <v>0</v>
      </c>
      <c r="BM17" s="93">
        <v>0</v>
      </c>
      <c r="BN17" s="93">
        <v>0</v>
      </c>
      <c r="BO17" s="94">
        <v>0</v>
      </c>
      <c r="BP17" s="93">
        <v>0</v>
      </c>
      <c r="BQ17" s="93">
        <v>700</v>
      </c>
      <c r="BR17" s="94">
        <v>0</v>
      </c>
      <c r="BS17" s="93">
        <v>0</v>
      </c>
      <c r="BT17" s="93">
        <v>0</v>
      </c>
      <c r="BU17" s="94">
        <v>0</v>
      </c>
      <c r="BV17" s="93">
        <v>0</v>
      </c>
      <c r="BW17" s="93">
        <v>0</v>
      </c>
      <c r="BX17" s="94">
        <v>0</v>
      </c>
      <c r="BY17" s="93">
        <v>16000</v>
      </c>
      <c r="BZ17" s="93">
        <v>4700</v>
      </c>
      <c r="CA17" s="94">
        <v>0.29375000000000001</v>
      </c>
      <c r="CB17" s="93">
        <v>0</v>
      </c>
      <c r="CC17" s="93">
        <v>0</v>
      </c>
      <c r="CD17" s="94">
        <v>0</v>
      </c>
      <c r="CE17" s="93">
        <v>0</v>
      </c>
      <c r="CF17" s="93">
        <v>0</v>
      </c>
      <c r="CG17" s="94">
        <v>0</v>
      </c>
      <c r="CH17" s="93">
        <v>0</v>
      </c>
      <c r="CI17" s="93">
        <v>0</v>
      </c>
      <c r="CJ17" s="94">
        <v>0</v>
      </c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93"/>
      <c r="DB17" s="93"/>
      <c r="DC17" s="93"/>
      <c r="DD17" s="93"/>
      <c r="DE17" s="93"/>
      <c r="DF17" s="93"/>
      <c r="DG17" s="93"/>
      <c r="DH17" s="93"/>
      <c r="DI17" s="93"/>
      <c r="DJ17" s="93"/>
      <c r="DK17" s="93"/>
      <c r="DL17" s="93"/>
      <c r="DM17" s="93"/>
      <c r="DN17" s="93"/>
      <c r="DO17" s="93"/>
      <c r="DP17" s="93"/>
      <c r="DQ17" s="93"/>
      <c r="DR17" s="93"/>
      <c r="DS17" s="93"/>
      <c r="DT17" s="93"/>
      <c r="DU17" s="93"/>
      <c r="DV17" s="93"/>
      <c r="DW17" s="93"/>
      <c r="DX17" s="93"/>
      <c r="DY17" s="93"/>
      <c r="DZ17" s="93"/>
      <c r="EA17" s="93"/>
      <c r="EB17" s="93"/>
      <c r="EC17" s="93"/>
      <c r="ED17" s="93"/>
      <c r="EE17" s="93"/>
      <c r="EF17" s="93"/>
      <c r="EG17" s="93"/>
      <c r="EH17" s="93"/>
      <c r="EI17" s="93"/>
      <c r="EJ17" s="93"/>
      <c r="EK17" s="93"/>
      <c r="EL17" s="93"/>
      <c r="EM17" s="93"/>
      <c r="EN17" s="93"/>
      <c r="EO17" s="93"/>
      <c r="EP17" s="93"/>
      <c r="EQ17" s="93"/>
      <c r="ER17" s="93"/>
      <c r="ES17" s="93"/>
      <c r="ET17" s="93"/>
      <c r="EU17" s="93"/>
      <c r="EV17" s="93"/>
      <c r="EW17" s="93"/>
      <c r="EX17" s="93"/>
      <c r="EY17" s="93"/>
      <c r="EZ17" s="93"/>
      <c r="FA17" s="93"/>
      <c r="FB17" s="93"/>
      <c r="FC17" s="93"/>
      <c r="FD17" s="93"/>
      <c r="FE17" s="93"/>
      <c r="FF17" s="93"/>
      <c r="FG17" s="93"/>
      <c r="FH17" s="93"/>
      <c r="FI17" s="93"/>
      <c r="FJ17" s="93"/>
      <c r="FK17" s="93"/>
      <c r="FL17" s="93"/>
      <c r="FM17" s="93"/>
      <c r="FN17" s="93"/>
      <c r="FO17" s="93"/>
      <c r="FP17" s="93"/>
      <c r="FQ17" s="93"/>
      <c r="FR17" s="93"/>
      <c r="FS17" s="93"/>
      <c r="FT17" s="93"/>
      <c r="FU17" s="93"/>
      <c r="FV17" s="93"/>
      <c r="FW17" s="93"/>
      <c r="FX17" s="93"/>
      <c r="FY17" s="93"/>
      <c r="FZ17" s="93"/>
      <c r="GA17" s="93"/>
      <c r="GB17" s="93"/>
      <c r="GC17" s="93"/>
      <c r="GD17" s="93"/>
      <c r="GE17" s="93"/>
      <c r="GF17" s="93"/>
      <c r="GG17" s="93"/>
      <c r="GH17" s="93"/>
      <c r="GI17" s="93"/>
      <c r="GJ17" s="93"/>
      <c r="GK17" s="93"/>
      <c r="GL17" s="93"/>
      <c r="GM17" s="93"/>
      <c r="GN17" s="93"/>
      <c r="GO17" s="93"/>
      <c r="GP17" s="93"/>
      <c r="GQ17" s="93"/>
      <c r="GR17" s="93"/>
      <c r="GS17" s="93"/>
      <c r="GT17" s="93"/>
      <c r="GU17" s="93"/>
      <c r="GV17" s="93"/>
      <c r="GW17" s="93"/>
      <c r="GX17" s="93"/>
      <c r="GY17" s="93"/>
      <c r="GZ17" s="93"/>
      <c r="HA17" s="93"/>
      <c r="HB17" s="93"/>
      <c r="HC17" s="93"/>
      <c r="HD17" s="93"/>
      <c r="HE17" s="93"/>
      <c r="HF17" s="93"/>
      <c r="HG17" s="93"/>
      <c r="HH17" s="93"/>
      <c r="HI17" s="93"/>
      <c r="HJ17" s="93"/>
      <c r="HK17" s="93"/>
      <c r="HL17" s="93"/>
      <c r="HM17" s="93"/>
      <c r="HN17" s="93"/>
      <c r="HO17" s="93"/>
      <c r="HP17" s="93"/>
      <c r="HQ17" s="93"/>
      <c r="HR17" s="93"/>
      <c r="HS17" s="93"/>
      <c r="HT17" s="93"/>
      <c r="HU17" s="93"/>
      <c r="HV17" s="93"/>
      <c r="HW17" s="93"/>
      <c r="HX17" s="93"/>
      <c r="HY17" s="93"/>
      <c r="HZ17" s="93"/>
      <c r="IA17" s="93"/>
      <c r="IB17" s="93"/>
      <c r="IC17" s="93"/>
      <c r="ID17" s="93"/>
      <c r="IE17" s="93"/>
      <c r="IF17" s="93"/>
      <c r="IG17" s="93"/>
      <c r="IH17" s="93"/>
      <c r="II17" s="93"/>
      <c r="IJ17" s="93"/>
      <c r="IK17" s="93"/>
      <c r="IL17" s="93"/>
      <c r="IM17" s="93"/>
      <c r="IN17" s="93"/>
      <c r="IO17" s="93"/>
      <c r="IP17" s="93"/>
      <c r="IQ17" s="93"/>
      <c r="IR17" s="93"/>
      <c r="IS17" s="93"/>
      <c r="IT17" s="93"/>
      <c r="IU17" s="93"/>
      <c r="IV17" s="93"/>
      <c r="IW17" s="93"/>
      <c r="IX17" s="93"/>
      <c r="IY17" s="93"/>
      <c r="IZ17" s="93"/>
      <c r="JA17" s="93"/>
      <c r="JB17" s="93"/>
      <c r="JC17" s="93"/>
      <c r="JD17" s="93"/>
      <c r="JE17" s="93"/>
      <c r="JF17" s="93"/>
      <c r="JG17" s="93"/>
      <c r="JH17" s="93"/>
      <c r="JI17" s="93"/>
      <c r="JJ17" s="93"/>
      <c r="JK17" s="93"/>
      <c r="JL17" s="93"/>
      <c r="JM17" s="93"/>
      <c r="JN17" s="93"/>
      <c r="JO17" s="93"/>
      <c r="JP17" s="93"/>
      <c r="JQ17" s="93"/>
      <c r="JR17" s="93"/>
      <c r="JS17" s="93"/>
      <c r="JT17" s="93"/>
      <c r="JU17" s="93"/>
      <c r="JV17" s="93"/>
      <c r="JW17" s="93"/>
      <c r="JX17" s="93"/>
      <c r="JY17" s="93"/>
      <c r="JZ17" s="93"/>
      <c r="KA17" s="93"/>
      <c r="KB17" s="93"/>
      <c r="KC17" s="93"/>
      <c r="KD17" s="93"/>
      <c r="KE17" s="93"/>
      <c r="KF17" s="93"/>
      <c r="KG17" s="93"/>
      <c r="KH17" s="93"/>
      <c r="KI17" s="93"/>
      <c r="KJ17" s="93"/>
      <c r="KK17" s="93"/>
      <c r="KL17" s="93"/>
      <c r="KM17" s="93"/>
      <c r="KN17" s="93"/>
      <c r="KO17" s="93"/>
      <c r="KP17" s="93"/>
      <c r="KQ17" s="93"/>
      <c r="KR17" s="93"/>
      <c r="KS17" s="93"/>
      <c r="KT17" s="93"/>
      <c r="KU17" s="93"/>
      <c r="KV17" s="93"/>
      <c r="KW17" s="93"/>
      <c r="KX17" s="93"/>
      <c r="KY17" s="93"/>
      <c r="KZ17" s="93"/>
      <c r="LA17" s="93"/>
      <c r="LB17" s="93"/>
      <c r="LC17" s="93"/>
      <c r="LD17" s="93"/>
      <c r="LE17" s="93"/>
      <c r="LF17" s="93"/>
      <c r="LG17" s="93"/>
      <c r="LH17" s="93"/>
      <c r="LI17" s="93"/>
      <c r="LJ17" s="93"/>
      <c r="LK17" s="93"/>
      <c r="LL17" s="93"/>
      <c r="LM17" s="93"/>
      <c r="LN17" s="93"/>
      <c r="LO17" s="93"/>
      <c r="LP17" s="93"/>
      <c r="LQ17" s="93"/>
      <c r="LR17" s="93"/>
      <c r="LS17" s="93"/>
      <c r="LT17" s="93"/>
      <c r="LU17" s="93"/>
      <c r="LV17" s="93"/>
      <c r="LW17" s="93"/>
      <c r="LX17" s="93"/>
      <c r="LY17" s="93"/>
      <c r="LZ17" s="93"/>
      <c r="MA17" s="93"/>
      <c r="MB17" s="93"/>
      <c r="MC17" s="93"/>
      <c r="MD17" s="93"/>
      <c r="ME17" s="93"/>
      <c r="MF17" s="93"/>
      <c r="MG17" s="93"/>
      <c r="MH17" s="93"/>
      <c r="MI17" s="93"/>
      <c r="MJ17" s="93"/>
      <c r="MK17" s="93"/>
      <c r="ML17" s="93"/>
      <c r="MM17" s="93"/>
      <c r="MN17" s="93"/>
      <c r="MO17" s="93"/>
      <c r="MP17" s="93"/>
      <c r="MQ17" s="93"/>
      <c r="MR17" s="93"/>
      <c r="MS17" s="93"/>
      <c r="MT17" s="93"/>
      <c r="MU17" s="93"/>
      <c r="MV17" s="93"/>
      <c r="MW17" s="93"/>
      <c r="MX17" s="93"/>
      <c r="MY17" s="93"/>
      <c r="MZ17" s="93"/>
      <c r="NA17" s="93"/>
      <c r="NB17" s="93"/>
      <c r="NC17" s="93"/>
      <c r="ND17" s="93"/>
      <c r="NE17" s="93"/>
      <c r="NF17" s="93"/>
      <c r="NG17" s="93"/>
      <c r="NH17" s="93"/>
      <c r="NI17" s="93"/>
      <c r="NJ17" s="93"/>
      <c r="NK17" s="93"/>
      <c r="NL17" s="93"/>
      <c r="NM17" s="93"/>
      <c r="NN17" s="93"/>
      <c r="NO17" s="93"/>
      <c r="NP17" s="93"/>
      <c r="NQ17" s="93"/>
      <c r="NR17" s="93"/>
      <c r="NS17" s="93"/>
      <c r="NT17" s="93"/>
      <c r="NU17" s="93"/>
      <c r="NV17" s="93"/>
      <c r="NW17" s="93"/>
      <c r="NX17" s="93"/>
      <c r="NY17" s="93"/>
      <c r="NZ17" s="93"/>
      <c r="OA17" s="93"/>
      <c r="OB17" s="93"/>
      <c r="OC17" s="93"/>
      <c r="OD17" s="93"/>
      <c r="OE17" s="93"/>
      <c r="OF17" s="93"/>
      <c r="OG17" s="93"/>
      <c r="OH17" s="93"/>
      <c r="OI17" s="93"/>
      <c r="OJ17" s="93"/>
      <c r="OK17" s="93"/>
      <c r="OL17" s="93"/>
      <c r="OM17" s="93"/>
      <c r="ON17" s="93"/>
      <c r="OO17" s="93"/>
      <c r="OP17" s="93"/>
      <c r="OQ17" s="93"/>
      <c r="OR17" s="93"/>
      <c r="OS17" s="93"/>
      <c r="OT17" s="93"/>
      <c r="OU17" s="93"/>
      <c r="OV17" s="93"/>
      <c r="OW17" s="93"/>
      <c r="OX17" s="93"/>
      <c r="OY17" s="93"/>
      <c r="OZ17" s="93"/>
      <c r="PA17" s="93"/>
      <c r="PB17" s="93"/>
      <c r="PC17" s="93"/>
      <c r="PD17" s="93"/>
      <c r="PE17" s="93"/>
      <c r="PF17" s="93"/>
      <c r="PG17" s="93"/>
      <c r="PH17" s="93"/>
      <c r="PI17" s="93"/>
      <c r="PJ17" s="93"/>
      <c r="PK17" s="93"/>
      <c r="PL17" s="93"/>
      <c r="PM17" s="93"/>
      <c r="PN17" s="93"/>
      <c r="PO17" s="93"/>
      <c r="PP17" s="93"/>
      <c r="PQ17" s="93"/>
      <c r="PR17" s="93"/>
      <c r="PS17" s="93"/>
      <c r="PT17" s="93"/>
      <c r="PU17" s="93"/>
      <c r="PV17" s="93"/>
      <c r="PW17" s="93"/>
      <c r="PX17" s="93"/>
      <c r="PY17" s="93"/>
      <c r="PZ17" s="93"/>
      <c r="QA17" s="93"/>
      <c r="QB17" s="93"/>
      <c r="QC17" s="93"/>
      <c r="QD17" s="93"/>
      <c r="QE17" s="93"/>
      <c r="QF17" s="93"/>
      <c r="QG17" s="93"/>
      <c r="QH17" s="93"/>
      <c r="QI17" s="93"/>
      <c r="QJ17" s="93"/>
      <c r="QK17" s="93"/>
      <c r="QL17" s="93"/>
      <c r="QM17" s="93"/>
      <c r="QN17" s="93"/>
      <c r="QO17" s="93"/>
      <c r="QP17" s="93"/>
      <c r="QQ17" s="93"/>
      <c r="QR17" s="93"/>
      <c r="QS17" s="93"/>
      <c r="QT17" s="93"/>
      <c r="QU17" s="93"/>
      <c r="QV17" s="93"/>
      <c r="QW17" s="93"/>
      <c r="QX17" s="93"/>
      <c r="QY17" s="93"/>
      <c r="QZ17" s="93"/>
      <c r="RA17" s="93"/>
      <c r="RB17" s="93"/>
      <c r="RC17" s="93"/>
      <c r="RD17" s="93"/>
      <c r="RE17" s="93"/>
      <c r="RF17" s="93"/>
      <c r="RG17" s="93"/>
      <c r="RH17" s="93"/>
      <c r="RI17" s="93"/>
      <c r="RJ17" s="93"/>
      <c r="RK17" s="93"/>
      <c r="RL17" s="93"/>
      <c r="RM17" s="93"/>
      <c r="RN17" s="93"/>
      <c r="RO17" s="93"/>
      <c r="RP17" s="93"/>
      <c r="RQ17" s="93"/>
      <c r="RR17" s="93"/>
      <c r="RS17" s="93"/>
      <c r="RT17" s="93"/>
      <c r="RU17" s="93"/>
      <c r="RV17" s="93"/>
      <c r="RW17" s="93"/>
      <c r="RX17" s="93"/>
      <c r="RY17" s="93"/>
      <c r="RZ17" s="93"/>
      <c r="SA17" s="93"/>
      <c r="SB17" s="93"/>
      <c r="SC17" s="93"/>
      <c r="SD17" s="93"/>
      <c r="SE17" s="93"/>
      <c r="SF17" s="93"/>
      <c r="SG17" s="93"/>
      <c r="SH17" s="93"/>
      <c r="SI17" s="93"/>
      <c r="SJ17" s="93"/>
      <c r="SK17" s="93"/>
      <c r="SL17" s="93"/>
      <c r="SM17" s="93"/>
      <c r="SN17" s="93"/>
      <c r="SO17" s="93"/>
      <c r="SP17" s="93"/>
      <c r="SQ17" s="93"/>
      <c r="SR17" s="93"/>
      <c r="SS17" s="93"/>
      <c r="ST17" s="93"/>
      <c r="SU17" s="93"/>
      <c r="SV17" s="93"/>
      <c r="SW17" s="93"/>
      <c r="SX17" s="93"/>
      <c r="SY17" s="93"/>
      <c r="SZ17" s="93"/>
      <c r="TA17" s="93"/>
      <c r="TB17" s="93"/>
      <c r="TC17" s="93"/>
      <c r="TD17" s="93"/>
      <c r="TE17" s="93"/>
      <c r="TF17" s="93"/>
      <c r="TG17" s="93"/>
      <c r="TH17" s="93"/>
      <c r="TI17" s="93"/>
      <c r="TJ17" s="93"/>
      <c r="TK17" s="93"/>
      <c r="TL17" s="93"/>
      <c r="TM17" s="93"/>
      <c r="TN17" s="93"/>
      <c r="TO17" s="93"/>
      <c r="TP17" s="93"/>
      <c r="TQ17" s="93"/>
      <c r="TR17" s="93"/>
      <c r="TS17" s="93"/>
      <c r="TT17" s="93"/>
      <c r="TU17" s="93"/>
      <c r="TV17" s="93"/>
      <c r="TW17" s="93"/>
      <c r="TX17" s="93"/>
      <c r="TY17" s="93"/>
      <c r="TZ17" s="93"/>
      <c r="UA17" s="93"/>
      <c r="UB17" s="93"/>
      <c r="UC17" s="93"/>
      <c r="UD17" s="93"/>
      <c r="UE17" s="93"/>
      <c r="UF17" s="93"/>
      <c r="UG17" s="93"/>
      <c r="UH17" s="93"/>
      <c r="UI17" s="93"/>
      <c r="UJ17" s="93"/>
      <c r="UK17" s="93"/>
      <c r="UL17" s="93"/>
      <c r="UM17" s="93"/>
      <c r="UN17" s="93"/>
      <c r="UO17" s="93"/>
      <c r="UP17" s="93"/>
      <c r="UQ17" s="93"/>
      <c r="UR17" s="93"/>
      <c r="US17" s="93"/>
      <c r="UT17" s="93"/>
      <c r="UU17" s="93"/>
      <c r="UV17" s="93"/>
      <c r="UW17" s="93"/>
      <c r="UX17" s="93"/>
      <c r="UY17" s="93"/>
      <c r="UZ17" s="93"/>
      <c r="VA17" s="93"/>
      <c r="VB17" s="93"/>
      <c r="VC17" s="93"/>
      <c r="VD17" s="93"/>
      <c r="VE17" s="93"/>
      <c r="VF17" s="93"/>
      <c r="VG17" s="93"/>
      <c r="VH17" s="93"/>
      <c r="VI17" s="93"/>
      <c r="VJ17" s="93"/>
      <c r="VK17" s="93"/>
      <c r="VL17" s="93"/>
      <c r="VM17" s="93"/>
      <c r="VN17" s="93"/>
      <c r="VO17" s="93"/>
      <c r="VP17" s="93"/>
      <c r="VQ17" s="93"/>
      <c r="VR17" s="93"/>
      <c r="VS17" s="93"/>
      <c r="VT17" s="93"/>
      <c r="VU17" s="93"/>
      <c r="VV17" s="93"/>
      <c r="VW17" s="93"/>
      <c r="VX17" s="93"/>
      <c r="VY17" s="93"/>
      <c r="VZ17" s="93"/>
      <c r="WA17" s="93"/>
      <c r="WB17" s="93"/>
      <c r="WC17" s="93"/>
      <c r="WD17" s="93"/>
      <c r="WE17" s="93"/>
      <c r="WF17" s="93"/>
      <c r="WG17" s="93"/>
      <c r="WH17" s="93"/>
      <c r="WI17" s="93"/>
      <c r="WJ17" s="93"/>
      <c r="WK17" s="93"/>
      <c r="WL17" s="93"/>
      <c r="WM17" s="93"/>
      <c r="WN17" s="93"/>
      <c r="WO17" s="93"/>
      <c r="WP17" s="93"/>
      <c r="WQ17" s="93"/>
      <c r="WR17" s="93"/>
      <c r="WS17" s="93"/>
      <c r="WT17" s="93"/>
      <c r="WU17" s="93"/>
      <c r="WV17" s="93"/>
      <c r="WW17" s="93"/>
      <c r="WX17" s="93"/>
      <c r="WY17" s="93"/>
      <c r="WZ17" s="93"/>
      <c r="XA17" s="93"/>
      <c r="XB17" s="93"/>
      <c r="XC17" s="93"/>
      <c r="XD17" s="93"/>
      <c r="XE17" s="93"/>
      <c r="XF17" s="93"/>
      <c r="XG17" s="93"/>
      <c r="XH17" s="93"/>
      <c r="XI17" s="93"/>
      <c r="XJ17" s="93"/>
      <c r="XK17" s="93"/>
      <c r="XL17" s="93"/>
      <c r="XM17" s="93"/>
      <c r="XN17" s="93"/>
      <c r="XO17" s="93"/>
      <c r="XP17" s="93"/>
      <c r="XQ17" s="93"/>
      <c r="XR17" s="93"/>
      <c r="XS17" s="93"/>
      <c r="XT17" s="93"/>
      <c r="XU17" s="93"/>
      <c r="XV17" s="93"/>
      <c r="XW17" s="93"/>
      <c r="XX17" s="93"/>
      <c r="XY17" s="93"/>
      <c r="XZ17" s="93"/>
      <c r="YA17" s="93"/>
      <c r="YB17" s="93"/>
      <c r="YC17" s="93"/>
      <c r="YD17" s="93"/>
      <c r="YE17" s="93"/>
      <c r="YF17" s="93"/>
      <c r="YG17" s="93"/>
      <c r="YH17" s="93"/>
      <c r="YI17" s="93"/>
      <c r="YJ17" s="93"/>
      <c r="YK17" s="93"/>
      <c r="YL17" s="93"/>
      <c r="YM17" s="93"/>
      <c r="YN17" s="93"/>
      <c r="YO17" s="93"/>
      <c r="YP17" s="93"/>
      <c r="YQ17" s="93"/>
      <c r="YR17" s="93"/>
      <c r="YS17" s="93"/>
      <c r="YT17" s="93"/>
      <c r="YU17" s="93"/>
      <c r="YV17" s="93"/>
      <c r="YW17" s="93"/>
      <c r="YX17" s="93"/>
      <c r="YY17" s="93"/>
      <c r="YZ17" s="93"/>
      <c r="ZA17" s="93"/>
      <c r="ZB17" s="93"/>
      <c r="ZC17" s="93"/>
      <c r="ZD17" s="93"/>
      <c r="ZE17" s="93"/>
      <c r="ZF17" s="93"/>
      <c r="ZG17" s="93"/>
      <c r="ZH17" s="93"/>
      <c r="ZI17" s="93"/>
      <c r="ZJ17" s="93"/>
      <c r="ZK17" s="93"/>
      <c r="ZL17" s="93"/>
      <c r="ZM17" s="93"/>
      <c r="ZN17" s="93"/>
      <c r="ZO17" s="93"/>
      <c r="ZP17" s="93"/>
      <c r="ZQ17" s="93"/>
      <c r="ZR17" s="93"/>
      <c r="ZS17" s="93"/>
      <c r="ZT17" s="93"/>
      <c r="ZU17" s="93"/>
      <c r="ZV17" s="93"/>
      <c r="ZW17" s="93"/>
      <c r="ZX17" s="93"/>
      <c r="ZY17" s="93"/>
      <c r="ZZ17" s="93"/>
    </row>
    <row r="18" spans="1:702" s="89" customFormat="1" ht="20.100000000000001" customHeight="1" x14ac:dyDescent="0.25">
      <c r="A18" s="178">
        <v>67</v>
      </c>
      <c r="B18" s="186" t="s">
        <v>469</v>
      </c>
      <c r="C18" s="180" t="s">
        <v>480</v>
      </c>
      <c r="D18" s="181">
        <v>3601856.23</v>
      </c>
      <c r="E18" s="181">
        <v>3601856.23</v>
      </c>
      <c r="F18" s="181">
        <v>0</v>
      </c>
      <c r="G18" s="181">
        <v>1997438</v>
      </c>
      <c r="H18" s="181">
        <v>0</v>
      </c>
      <c r="I18" s="181">
        <v>1997438</v>
      </c>
      <c r="J18" s="181">
        <v>1011272.87</v>
      </c>
      <c r="K18" s="181">
        <v>-986165.13</v>
      </c>
      <c r="L18" s="181">
        <v>28.08</v>
      </c>
      <c r="M18" s="181">
        <v>50.63</v>
      </c>
      <c r="N18" s="181">
        <v>0</v>
      </c>
      <c r="O18" s="181">
        <v>0</v>
      </c>
      <c r="P18" s="182">
        <v>0</v>
      </c>
      <c r="Q18" s="181">
        <v>0</v>
      </c>
      <c r="R18" s="181">
        <v>0</v>
      </c>
      <c r="S18" s="182">
        <v>0</v>
      </c>
      <c r="T18" s="181">
        <v>0</v>
      </c>
      <c r="U18" s="181">
        <v>0</v>
      </c>
      <c r="V18" s="182">
        <v>0</v>
      </c>
      <c r="W18" s="181">
        <v>0</v>
      </c>
      <c r="X18" s="181">
        <v>0</v>
      </c>
      <c r="Y18" s="182">
        <v>0</v>
      </c>
      <c r="Z18" s="181">
        <v>0</v>
      </c>
      <c r="AA18" s="181">
        <v>0</v>
      </c>
      <c r="AB18" s="182">
        <v>0</v>
      </c>
      <c r="AC18" s="181">
        <v>0</v>
      </c>
      <c r="AD18" s="181">
        <v>0</v>
      </c>
      <c r="AE18" s="182">
        <v>0</v>
      </c>
      <c r="AF18" s="181">
        <v>0</v>
      </c>
      <c r="AG18" s="181">
        <v>0</v>
      </c>
      <c r="AH18" s="182">
        <v>0</v>
      </c>
      <c r="AI18" s="181">
        <v>0</v>
      </c>
      <c r="AJ18" s="181">
        <v>0</v>
      </c>
      <c r="AK18" s="182">
        <v>0</v>
      </c>
      <c r="AL18" s="181">
        <v>0</v>
      </c>
      <c r="AM18" s="181">
        <v>0</v>
      </c>
      <c r="AN18" s="182">
        <v>0</v>
      </c>
      <c r="AO18" s="181">
        <v>0</v>
      </c>
      <c r="AP18" s="181">
        <v>0</v>
      </c>
      <c r="AQ18" s="182">
        <v>0</v>
      </c>
      <c r="AR18" s="181">
        <v>0</v>
      </c>
      <c r="AS18" s="181">
        <v>0</v>
      </c>
      <c r="AT18" s="182">
        <v>0</v>
      </c>
      <c r="AU18" s="181">
        <v>0</v>
      </c>
      <c r="AV18" s="181">
        <v>0</v>
      </c>
      <c r="AW18" s="182">
        <v>0</v>
      </c>
      <c r="AX18" s="181">
        <v>0</v>
      </c>
      <c r="AY18" s="181">
        <v>0</v>
      </c>
      <c r="AZ18" s="182">
        <v>0</v>
      </c>
      <c r="BA18" s="181">
        <v>1990438</v>
      </c>
      <c r="BB18" s="181">
        <v>1010072.87</v>
      </c>
      <c r="BC18" s="182">
        <v>0.50746261375636925</v>
      </c>
      <c r="BD18" s="181">
        <v>7000</v>
      </c>
      <c r="BE18" s="181">
        <v>1200</v>
      </c>
      <c r="BF18" s="182">
        <v>0.17142857142857143</v>
      </c>
      <c r="BG18" s="181">
        <v>0</v>
      </c>
      <c r="BH18" s="181">
        <v>0</v>
      </c>
      <c r="BI18" s="182">
        <v>0</v>
      </c>
      <c r="BJ18" s="181">
        <v>0</v>
      </c>
      <c r="BK18" s="181">
        <v>0</v>
      </c>
      <c r="BL18" s="182">
        <v>0</v>
      </c>
      <c r="BM18" s="181">
        <v>0</v>
      </c>
      <c r="BN18" s="181">
        <v>0</v>
      </c>
      <c r="BO18" s="182">
        <v>0</v>
      </c>
      <c r="BP18" s="181">
        <v>0</v>
      </c>
      <c r="BQ18" s="181">
        <v>0</v>
      </c>
      <c r="BR18" s="182">
        <v>0</v>
      </c>
      <c r="BS18" s="181">
        <v>0</v>
      </c>
      <c r="BT18" s="181">
        <v>0</v>
      </c>
      <c r="BU18" s="182">
        <v>0</v>
      </c>
      <c r="BV18" s="181">
        <v>0</v>
      </c>
      <c r="BW18" s="181">
        <v>0</v>
      </c>
      <c r="BX18" s="182">
        <v>0</v>
      </c>
      <c r="BY18" s="181">
        <v>0</v>
      </c>
      <c r="BZ18" s="181">
        <v>0</v>
      </c>
      <c r="CA18" s="182">
        <v>0</v>
      </c>
      <c r="CB18" s="181">
        <v>0</v>
      </c>
      <c r="CC18" s="181">
        <v>0</v>
      </c>
      <c r="CD18" s="182">
        <v>0</v>
      </c>
      <c r="CE18" s="181">
        <v>0</v>
      </c>
      <c r="CF18" s="181">
        <v>0</v>
      </c>
      <c r="CG18" s="182">
        <v>0</v>
      </c>
      <c r="CH18" s="181">
        <v>0</v>
      </c>
      <c r="CI18" s="181">
        <v>0</v>
      </c>
      <c r="CJ18" s="182">
        <v>0</v>
      </c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00"/>
      <c r="CV18" s="100"/>
      <c r="CW18" s="100"/>
      <c r="CX18" s="100"/>
      <c r="CY18" s="100"/>
      <c r="CZ18" s="100"/>
      <c r="DA18" s="100"/>
      <c r="DB18" s="100"/>
      <c r="DC18" s="100"/>
      <c r="DD18" s="100"/>
      <c r="DE18" s="100"/>
      <c r="DF18" s="100"/>
      <c r="DG18" s="100"/>
      <c r="DH18" s="100"/>
      <c r="DI18" s="100"/>
      <c r="DJ18" s="100"/>
      <c r="DK18" s="100"/>
      <c r="DL18" s="100"/>
      <c r="DM18" s="100"/>
      <c r="DN18" s="100"/>
      <c r="DO18" s="100"/>
      <c r="DP18" s="100"/>
      <c r="DQ18" s="100"/>
      <c r="DR18" s="100"/>
      <c r="DS18" s="100"/>
      <c r="DT18" s="100"/>
      <c r="DU18" s="100"/>
      <c r="DV18" s="100"/>
      <c r="DW18" s="100"/>
      <c r="DX18" s="100"/>
      <c r="DY18" s="100"/>
      <c r="DZ18" s="100"/>
      <c r="EA18" s="100"/>
      <c r="EB18" s="100"/>
      <c r="EC18" s="100"/>
      <c r="ED18" s="100"/>
      <c r="EE18" s="100"/>
      <c r="EF18" s="100"/>
      <c r="EG18" s="100"/>
      <c r="EH18" s="100"/>
      <c r="EI18" s="100"/>
      <c r="EJ18" s="100"/>
      <c r="EK18" s="100"/>
      <c r="EL18" s="100"/>
      <c r="EM18" s="100"/>
      <c r="EN18" s="100"/>
      <c r="EO18" s="100"/>
      <c r="EP18" s="100"/>
      <c r="EQ18" s="100"/>
      <c r="ER18" s="100"/>
      <c r="ES18" s="100"/>
      <c r="ET18" s="100"/>
      <c r="EU18" s="100"/>
      <c r="EV18" s="100"/>
      <c r="EW18" s="100"/>
      <c r="EX18" s="100"/>
      <c r="EY18" s="100"/>
      <c r="EZ18" s="100"/>
      <c r="FA18" s="100"/>
      <c r="FB18" s="100"/>
      <c r="FC18" s="100"/>
      <c r="FD18" s="100"/>
      <c r="FE18" s="100"/>
      <c r="FF18" s="100"/>
      <c r="FG18" s="100"/>
      <c r="FH18" s="100"/>
      <c r="FI18" s="100"/>
      <c r="FJ18" s="100"/>
      <c r="FK18" s="100"/>
      <c r="FL18" s="100"/>
      <c r="FM18" s="100"/>
      <c r="FN18" s="100"/>
      <c r="FO18" s="100"/>
      <c r="FP18" s="100"/>
      <c r="FQ18" s="100"/>
      <c r="FR18" s="100"/>
      <c r="FS18" s="100"/>
      <c r="FT18" s="100"/>
      <c r="FU18" s="100"/>
      <c r="FV18" s="100"/>
      <c r="FW18" s="100"/>
      <c r="FX18" s="100"/>
      <c r="FY18" s="100"/>
      <c r="FZ18" s="100"/>
      <c r="GA18" s="100"/>
      <c r="GB18" s="100"/>
      <c r="GC18" s="100"/>
      <c r="GD18" s="100"/>
      <c r="GE18" s="100"/>
      <c r="GF18" s="100"/>
      <c r="GG18" s="100"/>
      <c r="GH18" s="100"/>
      <c r="GI18" s="100"/>
      <c r="GJ18" s="100"/>
      <c r="GK18" s="100"/>
      <c r="GL18" s="100"/>
      <c r="GM18" s="100"/>
      <c r="GN18" s="100"/>
      <c r="GO18" s="100"/>
      <c r="GP18" s="100"/>
      <c r="GQ18" s="100"/>
      <c r="GR18" s="100"/>
      <c r="GS18" s="100"/>
      <c r="GT18" s="100"/>
      <c r="GU18" s="100"/>
      <c r="GV18" s="100"/>
      <c r="GW18" s="100"/>
      <c r="GX18" s="100"/>
      <c r="GY18" s="100"/>
      <c r="GZ18" s="100"/>
      <c r="HA18" s="100"/>
      <c r="HB18" s="100"/>
      <c r="HC18" s="100"/>
      <c r="HD18" s="100"/>
      <c r="HE18" s="100"/>
      <c r="HF18" s="100"/>
      <c r="HG18" s="100"/>
      <c r="HH18" s="100"/>
      <c r="HI18" s="100"/>
      <c r="HJ18" s="100"/>
      <c r="HK18" s="100"/>
      <c r="HL18" s="100"/>
      <c r="HM18" s="100"/>
      <c r="HN18" s="100"/>
      <c r="HO18" s="100"/>
      <c r="HP18" s="100"/>
      <c r="HQ18" s="100"/>
      <c r="HR18" s="100"/>
      <c r="HS18" s="100"/>
      <c r="HT18" s="100"/>
      <c r="HU18" s="100"/>
      <c r="HV18" s="100"/>
      <c r="HW18" s="100"/>
      <c r="HX18" s="100"/>
      <c r="HY18" s="100"/>
      <c r="HZ18" s="100"/>
      <c r="IA18" s="100"/>
      <c r="IB18" s="100"/>
      <c r="IC18" s="100"/>
      <c r="ID18" s="100"/>
      <c r="IE18" s="100"/>
      <c r="IF18" s="100"/>
      <c r="IG18" s="100"/>
      <c r="IH18" s="100"/>
      <c r="II18" s="100"/>
      <c r="IJ18" s="100"/>
      <c r="IK18" s="100"/>
      <c r="IL18" s="100"/>
      <c r="IM18" s="100"/>
      <c r="IN18" s="100"/>
      <c r="IO18" s="100"/>
      <c r="IP18" s="100"/>
      <c r="IQ18" s="100"/>
      <c r="IR18" s="100"/>
      <c r="IS18" s="100"/>
      <c r="IT18" s="100"/>
      <c r="IU18" s="100"/>
      <c r="IV18" s="100"/>
      <c r="IW18" s="100"/>
      <c r="IX18" s="100"/>
      <c r="IY18" s="100"/>
      <c r="IZ18" s="100"/>
      <c r="JA18" s="100"/>
      <c r="JB18" s="100"/>
      <c r="JC18" s="100"/>
      <c r="JD18" s="100"/>
      <c r="JE18" s="100"/>
      <c r="JF18" s="100"/>
      <c r="JG18" s="100"/>
      <c r="JH18" s="100"/>
      <c r="JI18" s="100"/>
      <c r="JJ18" s="100"/>
      <c r="JK18" s="100"/>
      <c r="JL18" s="100"/>
      <c r="JM18" s="100"/>
      <c r="JN18" s="100"/>
      <c r="JO18" s="100"/>
      <c r="JP18" s="100"/>
      <c r="JQ18" s="100"/>
      <c r="JR18" s="100"/>
      <c r="JS18" s="100"/>
      <c r="JT18" s="100"/>
      <c r="JU18" s="100"/>
      <c r="JV18" s="100"/>
      <c r="JW18" s="100"/>
      <c r="JX18" s="100"/>
      <c r="JY18" s="100"/>
      <c r="JZ18" s="100"/>
      <c r="KA18" s="100"/>
      <c r="KB18" s="100"/>
      <c r="KC18" s="100"/>
      <c r="KD18" s="100"/>
      <c r="KE18" s="100"/>
      <c r="KF18" s="100"/>
      <c r="KG18" s="100"/>
      <c r="KH18" s="100"/>
      <c r="KI18" s="100"/>
      <c r="KJ18" s="100"/>
      <c r="KK18" s="100"/>
      <c r="KL18" s="100"/>
      <c r="KM18" s="100"/>
      <c r="KN18" s="100"/>
      <c r="KO18" s="100"/>
      <c r="KP18" s="100"/>
      <c r="KQ18" s="100"/>
      <c r="KR18" s="100"/>
      <c r="KS18" s="100"/>
      <c r="KT18" s="100"/>
      <c r="KU18" s="100"/>
      <c r="KV18" s="100"/>
      <c r="KW18" s="100"/>
      <c r="KX18" s="100"/>
      <c r="KY18" s="100"/>
      <c r="KZ18" s="100"/>
      <c r="LA18" s="100"/>
      <c r="LB18" s="100"/>
      <c r="LC18" s="100"/>
      <c r="LD18" s="100"/>
      <c r="LE18" s="100"/>
      <c r="LF18" s="100"/>
      <c r="LG18" s="100"/>
      <c r="LH18" s="100"/>
      <c r="LI18" s="100"/>
      <c r="LJ18" s="100"/>
      <c r="LK18" s="100"/>
      <c r="LL18" s="100"/>
      <c r="LM18" s="100"/>
      <c r="LN18" s="100"/>
      <c r="LO18" s="100"/>
      <c r="LP18" s="100"/>
      <c r="LQ18" s="100"/>
      <c r="LR18" s="100"/>
      <c r="LS18" s="100"/>
      <c r="LT18" s="100"/>
      <c r="LU18" s="100"/>
      <c r="LV18" s="100"/>
      <c r="LW18" s="100"/>
      <c r="LX18" s="100"/>
      <c r="LY18" s="100"/>
      <c r="LZ18" s="100"/>
      <c r="MA18" s="100"/>
      <c r="MB18" s="100"/>
      <c r="MC18" s="100"/>
      <c r="MD18" s="100"/>
      <c r="ME18" s="100"/>
      <c r="MF18" s="100"/>
      <c r="MG18" s="100"/>
      <c r="MH18" s="100"/>
      <c r="MI18" s="100"/>
      <c r="MJ18" s="100"/>
      <c r="MK18" s="100"/>
      <c r="ML18" s="100"/>
      <c r="MM18" s="100"/>
      <c r="MN18" s="100"/>
      <c r="MO18" s="100"/>
      <c r="MP18" s="100"/>
      <c r="MQ18" s="100"/>
      <c r="MR18" s="100"/>
      <c r="MS18" s="100"/>
      <c r="MT18" s="100"/>
      <c r="MU18" s="100"/>
      <c r="MV18" s="100"/>
      <c r="MW18" s="100"/>
      <c r="MX18" s="100"/>
      <c r="MY18" s="100"/>
      <c r="MZ18" s="100"/>
      <c r="NA18" s="100"/>
      <c r="NB18" s="100"/>
      <c r="NC18" s="100"/>
      <c r="ND18" s="100"/>
      <c r="NE18" s="100"/>
      <c r="NF18" s="100"/>
      <c r="NG18" s="100"/>
      <c r="NH18" s="100"/>
      <c r="NI18" s="100"/>
      <c r="NJ18" s="100"/>
      <c r="NK18" s="100"/>
      <c r="NL18" s="100"/>
      <c r="NM18" s="100"/>
      <c r="NN18" s="100"/>
      <c r="NO18" s="100"/>
      <c r="NP18" s="100"/>
      <c r="NQ18" s="100"/>
      <c r="NR18" s="100"/>
      <c r="NS18" s="100"/>
      <c r="NT18" s="100"/>
      <c r="NU18" s="100"/>
      <c r="NV18" s="100"/>
      <c r="NW18" s="100"/>
      <c r="NX18" s="100"/>
      <c r="NY18" s="100"/>
      <c r="NZ18" s="100"/>
      <c r="OA18" s="100"/>
      <c r="OB18" s="100"/>
      <c r="OC18" s="100"/>
      <c r="OD18" s="100"/>
      <c r="OE18" s="100"/>
      <c r="OF18" s="100"/>
      <c r="OG18" s="100"/>
      <c r="OH18" s="100"/>
      <c r="OI18" s="100"/>
      <c r="OJ18" s="100"/>
      <c r="OK18" s="100"/>
      <c r="OL18" s="100"/>
      <c r="OM18" s="100"/>
      <c r="ON18" s="100"/>
      <c r="OO18" s="100"/>
      <c r="OP18" s="100"/>
      <c r="OQ18" s="100"/>
      <c r="OR18" s="100"/>
      <c r="OS18" s="100"/>
      <c r="OT18" s="100"/>
      <c r="OU18" s="100"/>
      <c r="OV18" s="100"/>
      <c r="OW18" s="100"/>
      <c r="OX18" s="100"/>
      <c r="OY18" s="100"/>
      <c r="OZ18" s="100"/>
      <c r="PA18" s="100"/>
      <c r="PB18" s="100"/>
      <c r="PC18" s="100"/>
      <c r="PD18" s="100"/>
      <c r="PE18" s="100"/>
      <c r="PF18" s="100"/>
      <c r="PG18" s="100"/>
      <c r="PH18" s="100"/>
      <c r="PI18" s="100"/>
      <c r="PJ18" s="100"/>
      <c r="PK18" s="100"/>
      <c r="PL18" s="100"/>
      <c r="PM18" s="100"/>
      <c r="PN18" s="100"/>
      <c r="PO18" s="100"/>
      <c r="PP18" s="100"/>
      <c r="PQ18" s="100"/>
      <c r="PR18" s="100"/>
      <c r="PS18" s="100"/>
      <c r="PT18" s="100"/>
      <c r="PU18" s="100"/>
      <c r="PV18" s="100"/>
      <c r="PW18" s="100"/>
      <c r="PX18" s="100"/>
      <c r="PY18" s="100"/>
      <c r="PZ18" s="100"/>
      <c r="QA18" s="100"/>
      <c r="QB18" s="100"/>
      <c r="QC18" s="100"/>
      <c r="QD18" s="100"/>
      <c r="QE18" s="100"/>
      <c r="QF18" s="100"/>
      <c r="QG18" s="100"/>
      <c r="QH18" s="100"/>
      <c r="QI18" s="100"/>
      <c r="QJ18" s="100"/>
      <c r="QK18" s="100"/>
      <c r="QL18" s="100"/>
      <c r="QM18" s="100"/>
      <c r="QN18" s="100"/>
      <c r="QO18" s="100"/>
      <c r="QP18" s="100"/>
      <c r="QQ18" s="100"/>
      <c r="QR18" s="100"/>
      <c r="QS18" s="100"/>
      <c r="QT18" s="100"/>
      <c r="QU18" s="100"/>
      <c r="QV18" s="100"/>
      <c r="QW18" s="100"/>
      <c r="QX18" s="100"/>
      <c r="QY18" s="100"/>
      <c r="QZ18" s="100"/>
      <c r="RA18" s="100"/>
      <c r="RB18" s="100"/>
      <c r="RC18" s="100"/>
      <c r="RD18" s="100"/>
      <c r="RE18" s="100"/>
      <c r="RF18" s="100"/>
      <c r="RG18" s="100"/>
      <c r="RH18" s="100"/>
      <c r="RI18" s="100"/>
      <c r="RJ18" s="100"/>
      <c r="RK18" s="100"/>
      <c r="RL18" s="100"/>
      <c r="RM18" s="100"/>
      <c r="RN18" s="100"/>
      <c r="RO18" s="100"/>
      <c r="RP18" s="100"/>
      <c r="RQ18" s="100"/>
      <c r="RR18" s="100"/>
      <c r="RS18" s="100"/>
      <c r="RT18" s="100"/>
      <c r="RU18" s="100"/>
      <c r="RV18" s="100"/>
      <c r="RW18" s="100"/>
      <c r="RX18" s="100"/>
      <c r="RY18" s="100"/>
      <c r="RZ18" s="100"/>
      <c r="SA18" s="100"/>
      <c r="SB18" s="100"/>
      <c r="SC18" s="100"/>
      <c r="SD18" s="100"/>
      <c r="SE18" s="100"/>
      <c r="SF18" s="100"/>
      <c r="SG18" s="100"/>
      <c r="SH18" s="100"/>
      <c r="SI18" s="100"/>
      <c r="SJ18" s="100"/>
      <c r="SK18" s="100"/>
      <c r="SL18" s="100"/>
      <c r="SM18" s="100"/>
      <c r="SN18" s="100"/>
      <c r="SO18" s="100"/>
      <c r="SP18" s="100"/>
      <c r="SQ18" s="100"/>
      <c r="SR18" s="100"/>
      <c r="SS18" s="100"/>
      <c r="ST18" s="100"/>
      <c r="SU18" s="100"/>
      <c r="SV18" s="100"/>
      <c r="SW18" s="100"/>
      <c r="SX18" s="100"/>
      <c r="SY18" s="100"/>
      <c r="SZ18" s="100"/>
      <c r="TA18" s="100"/>
      <c r="TB18" s="100"/>
      <c r="TC18" s="100"/>
      <c r="TD18" s="100"/>
      <c r="TE18" s="100"/>
      <c r="TF18" s="100"/>
      <c r="TG18" s="100"/>
      <c r="TH18" s="100"/>
      <c r="TI18" s="100"/>
      <c r="TJ18" s="100"/>
      <c r="TK18" s="100"/>
      <c r="TL18" s="100"/>
      <c r="TM18" s="100"/>
      <c r="TN18" s="100"/>
      <c r="TO18" s="100"/>
      <c r="TP18" s="100"/>
      <c r="TQ18" s="100"/>
      <c r="TR18" s="100"/>
      <c r="TS18" s="100"/>
      <c r="TT18" s="100"/>
      <c r="TU18" s="100"/>
      <c r="TV18" s="100"/>
      <c r="TW18" s="100"/>
      <c r="TX18" s="100"/>
      <c r="TY18" s="100"/>
      <c r="TZ18" s="100"/>
      <c r="UA18" s="100"/>
      <c r="UB18" s="100"/>
      <c r="UC18" s="100"/>
      <c r="UD18" s="100"/>
      <c r="UE18" s="100"/>
      <c r="UF18" s="100"/>
      <c r="UG18" s="100"/>
      <c r="UH18" s="100"/>
      <c r="UI18" s="100"/>
      <c r="UJ18" s="100"/>
      <c r="UK18" s="100"/>
      <c r="UL18" s="100"/>
      <c r="UM18" s="100"/>
      <c r="UN18" s="100"/>
      <c r="UO18" s="100"/>
      <c r="UP18" s="100"/>
      <c r="UQ18" s="100"/>
      <c r="UR18" s="100"/>
      <c r="US18" s="100"/>
      <c r="UT18" s="100"/>
      <c r="UU18" s="100"/>
      <c r="UV18" s="100"/>
      <c r="UW18" s="100"/>
      <c r="UX18" s="100"/>
      <c r="UY18" s="100"/>
      <c r="UZ18" s="100"/>
      <c r="VA18" s="100"/>
      <c r="VB18" s="100"/>
      <c r="VC18" s="100"/>
      <c r="VD18" s="100"/>
      <c r="VE18" s="100"/>
      <c r="VF18" s="100"/>
      <c r="VG18" s="100"/>
      <c r="VH18" s="100"/>
      <c r="VI18" s="100"/>
      <c r="VJ18" s="100"/>
      <c r="VK18" s="100"/>
      <c r="VL18" s="100"/>
      <c r="VM18" s="100"/>
      <c r="VN18" s="100"/>
      <c r="VO18" s="100"/>
      <c r="VP18" s="100"/>
      <c r="VQ18" s="100"/>
      <c r="VR18" s="100"/>
      <c r="VS18" s="100"/>
      <c r="VT18" s="100"/>
      <c r="VU18" s="100"/>
      <c r="VV18" s="100"/>
      <c r="VW18" s="100"/>
      <c r="VX18" s="100"/>
      <c r="VY18" s="100"/>
      <c r="VZ18" s="100"/>
      <c r="WA18" s="100"/>
      <c r="WB18" s="100"/>
      <c r="WC18" s="100"/>
      <c r="WD18" s="100"/>
      <c r="WE18" s="100"/>
      <c r="WF18" s="100"/>
      <c r="WG18" s="100"/>
      <c r="WH18" s="100"/>
      <c r="WI18" s="100"/>
      <c r="WJ18" s="100"/>
      <c r="WK18" s="100"/>
      <c r="WL18" s="100"/>
      <c r="WM18" s="100"/>
      <c r="WN18" s="100"/>
      <c r="WO18" s="100"/>
      <c r="WP18" s="100"/>
      <c r="WQ18" s="100"/>
      <c r="WR18" s="100"/>
      <c r="WS18" s="100"/>
      <c r="WT18" s="100"/>
      <c r="WU18" s="100"/>
      <c r="WV18" s="100"/>
      <c r="WW18" s="100"/>
      <c r="WX18" s="100"/>
      <c r="WY18" s="100"/>
      <c r="WZ18" s="100"/>
      <c r="XA18" s="100"/>
      <c r="XB18" s="100"/>
      <c r="XC18" s="100"/>
      <c r="XD18" s="100"/>
      <c r="XE18" s="100"/>
      <c r="XF18" s="100"/>
      <c r="XG18" s="100"/>
      <c r="XH18" s="100"/>
      <c r="XI18" s="100"/>
      <c r="XJ18" s="100"/>
      <c r="XK18" s="100"/>
      <c r="XL18" s="100"/>
      <c r="XM18" s="100"/>
      <c r="XN18" s="100"/>
      <c r="XO18" s="100"/>
      <c r="XP18" s="100"/>
      <c r="XQ18" s="100"/>
      <c r="XR18" s="100"/>
      <c r="XS18" s="100"/>
      <c r="XT18" s="100"/>
      <c r="XU18" s="100"/>
      <c r="XV18" s="100"/>
      <c r="XW18" s="100"/>
      <c r="XX18" s="100"/>
      <c r="XY18" s="100"/>
      <c r="XZ18" s="100"/>
      <c r="YA18" s="100"/>
      <c r="YB18" s="100"/>
      <c r="YC18" s="100"/>
      <c r="YD18" s="100"/>
      <c r="YE18" s="100"/>
      <c r="YF18" s="100"/>
      <c r="YG18" s="100"/>
      <c r="YH18" s="100"/>
      <c r="YI18" s="100"/>
      <c r="YJ18" s="100"/>
      <c r="YK18" s="100"/>
      <c r="YL18" s="100"/>
      <c r="YM18" s="100"/>
      <c r="YN18" s="100"/>
      <c r="YO18" s="100"/>
      <c r="YP18" s="100"/>
      <c r="YQ18" s="100"/>
      <c r="YR18" s="100"/>
      <c r="YS18" s="100"/>
      <c r="YT18" s="100"/>
      <c r="YU18" s="100"/>
      <c r="YV18" s="100"/>
      <c r="YW18" s="100"/>
      <c r="YX18" s="100"/>
      <c r="YY18" s="100"/>
      <c r="YZ18" s="100"/>
      <c r="ZA18" s="100"/>
      <c r="ZB18" s="100"/>
      <c r="ZC18" s="100"/>
      <c r="ZD18" s="100"/>
      <c r="ZE18" s="100"/>
      <c r="ZF18" s="100"/>
      <c r="ZG18" s="100"/>
      <c r="ZH18" s="100"/>
      <c r="ZI18" s="100"/>
      <c r="ZJ18" s="100"/>
      <c r="ZK18" s="100"/>
      <c r="ZL18" s="100"/>
      <c r="ZM18" s="100"/>
      <c r="ZN18" s="100"/>
      <c r="ZO18" s="100"/>
      <c r="ZP18" s="100"/>
      <c r="ZQ18" s="100"/>
      <c r="ZR18" s="100"/>
      <c r="ZS18" s="100"/>
      <c r="ZT18" s="100"/>
      <c r="ZU18" s="100"/>
      <c r="ZV18" s="100"/>
      <c r="ZW18" s="100"/>
      <c r="ZX18" s="100"/>
      <c r="ZY18" s="100"/>
      <c r="ZZ18" s="100"/>
    </row>
    <row r="19" spans="1:702" ht="15.95" customHeight="1" x14ac:dyDescent="0.25">
      <c r="A19" s="166">
        <v>671</v>
      </c>
      <c r="B19" s="187" t="s">
        <v>469</v>
      </c>
      <c r="C19" s="88" t="s">
        <v>480</v>
      </c>
      <c r="D19" s="93">
        <v>3601856.23</v>
      </c>
      <c r="E19" s="93">
        <v>3601856.23</v>
      </c>
      <c r="F19" s="93">
        <v>0</v>
      </c>
      <c r="G19" s="93">
        <v>1997438</v>
      </c>
      <c r="H19" s="93">
        <v>0</v>
      </c>
      <c r="I19" s="93">
        <v>1997438</v>
      </c>
      <c r="J19" s="93">
        <v>1011272.87</v>
      </c>
      <c r="K19" s="93">
        <v>-986165.13</v>
      </c>
      <c r="L19" s="93">
        <v>28.08</v>
      </c>
      <c r="M19" s="93">
        <v>50.63</v>
      </c>
      <c r="N19" s="93">
        <v>0</v>
      </c>
      <c r="O19" s="93">
        <v>0</v>
      </c>
      <c r="P19" s="94">
        <v>0</v>
      </c>
      <c r="Q19" s="93">
        <v>0</v>
      </c>
      <c r="R19" s="93">
        <v>0</v>
      </c>
      <c r="S19" s="94">
        <v>0</v>
      </c>
      <c r="T19" s="93">
        <v>0</v>
      </c>
      <c r="U19" s="93">
        <v>0</v>
      </c>
      <c r="V19" s="94">
        <v>0</v>
      </c>
      <c r="W19" s="93">
        <v>0</v>
      </c>
      <c r="X19" s="93">
        <v>0</v>
      </c>
      <c r="Y19" s="94">
        <v>0</v>
      </c>
      <c r="Z19" s="93">
        <v>0</v>
      </c>
      <c r="AA19" s="93">
        <v>0</v>
      </c>
      <c r="AB19" s="94">
        <v>0</v>
      </c>
      <c r="AC19" s="93">
        <v>0</v>
      </c>
      <c r="AD19" s="93">
        <v>0</v>
      </c>
      <c r="AE19" s="94">
        <v>0</v>
      </c>
      <c r="AF19" s="93">
        <v>0</v>
      </c>
      <c r="AG19" s="93">
        <v>0</v>
      </c>
      <c r="AH19" s="94">
        <v>0</v>
      </c>
      <c r="AI19" s="93">
        <v>0</v>
      </c>
      <c r="AJ19" s="93">
        <v>0</v>
      </c>
      <c r="AK19" s="94">
        <v>0</v>
      </c>
      <c r="AL19" s="93">
        <v>0</v>
      </c>
      <c r="AM19" s="93">
        <v>0</v>
      </c>
      <c r="AN19" s="94">
        <v>0</v>
      </c>
      <c r="AO19" s="93">
        <v>0</v>
      </c>
      <c r="AP19" s="93">
        <v>0</v>
      </c>
      <c r="AQ19" s="94">
        <v>0</v>
      </c>
      <c r="AR19" s="93">
        <v>0</v>
      </c>
      <c r="AS19" s="93">
        <v>0</v>
      </c>
      <c r="AT19" s="94">
        <v>0</v>
      </c>
      <c r="AU19" s="93">
        <v>0</v>
      </c>
      <c r="AV19" s="93">
        <v>0</v>
      </c>
      <c r="AW19" s="94">
        <v>0</v>
      </c>
      <c r="AX19" s="93">
        <v>0</v>
      </c>
      <c r="AY19" s="93">
        <v>0</v>
      </c>
      <c r="AZ19" s="94">
        <v>0</v>
      </c>
      <c r="BA19" s="93">
        <v>1990438</v>
      </c>
      <c r="BB19" s="93">
        <v>1010072.87</v>
      </c>
      <c r="BC19" s="94">
        <v>0.50746261375636925</v>
      </c>
      <c r="BD19" s="93">
        <v>7000</v>
      </c>
      <c r="BE19" s="93">
        <v>1200</v>
      </c>
      <c r="BF19" s="94">
        <v>0.17142857142857143</v>
      </c>
      <c r="BG19" s="93">
        <v>0</v>
      </c>
      <c r="BH19" s="93">
        <v>0</v>
      </c>
      <c r="BI19" s="94">
        <v>0</v>
      </c>
      <c r="BJ19" s="93">
        <v>0</v>
      </c>
      <c r="BK19" s="93">
        <v>0</v>
      </c>
      <c r="BL19" s="94">
        <v>0</v>
      </c>
      <c r="BM19" s="93">
        <v>0</v>
      </c>
      <c r="BN19" s="93">
        <v>0</v>
      </c>
      <c r="BO19" s="94">
        <v>0</v>
      </c>
      <c r="BP19" s="93">
        <v>0</v>
      </c>
      <c r="BQ19" s="93">
        <v>0</v>
      </c>
      <c r="BR19" s="94">
        <v>0</v>
      </c>
      <c r="BS19" s="93">
        <v>0</v>
      </c>
      <c r="BT19" s="93">
        <v>0</v>
      </c>
      <c r="BU19" s="94">
        <v>0</v>
      </c>
      <c r="BV19" s="93">
        <v>0</v>
      </c>
      <c r="BW19" s="93">
        <v>0</v>
      </c>
      <c r="BX19" s="94">
        <v>0</v>
      </c>
      <c r="BY19" s="93">
        <v>0</v>
      </c>
      <c r="BZ19" s="93">
        <v>0</v>
      </c>
      <c r="CA19" s="94">
        <v>0</v>
      </c>
      <c r="CB19" s="93">
        <v>0</v>
      </c>
      <c r="CC19" s="93">
        <v>0</v>
      </c>
      <c r="CD19" s="94">
        <v>0</v>
      </c>
      <c r="CE19" s="93">
        <v>0</v>
      </c>
      <c r="CF19" s="93">
        <v>0</v>
      </c>
      <c r="CG19" s="94">
        <v>0</v>
      </c>
      <c r="CH19" s="93">
        <v>0</v>
      </c>
      <c r="CI19" s="93">
        <v>0</v>
      </c>
      <c r="CJ19" s="94">
        <v>0</v>
      </c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93"/>
      <c r="HL19" s="93"/>
      <c r="HM19" s="93"/>
      <c r="HN19" s="93"/>
      <c r="HO19" s="93"/>
      <c r="HP19" s="93"/>
      <c r="HQ19" s="93"/>
      <c r="HR19" s="93"/>
      <c r="HS19" s="93"/>
      <c r="HT19" s="93"/>
      <c r="HU19" s="93"/>
      <c r="HV19" s="93"/>
      <c r="HW19" s="93"/>
      <c r="HX19" s="93"/>
      <c r="HY19" s="93"/>
      <c r="HZ19" s="93"/>
      <c r="IA19" s="93"/>
      <c r="IB19" s="93"/>
      <c r="IC19" s="93"/>
      <c r="ID19" s="93"/>
      <c r="IE19" s="93"/>
      <c r="IF19" s="93"/>
      <c r="IG19" s="93"/>
      <c r="IH19" s="93"/>
      <c r="II19" s="93"/>
      <c r="IJ19" s="93"/>
      <c r="IK19" s="93"/>
      <c r="IL19" s="93"/>
      <c r="IM19" s="93"/>
      <c r="IN19" s="93"/>
      <c r="IO19" s="93"/>
      <c r="IP19" s="93"/>
      <c r="IQ19" s="93"/>
      <c r="IR19" s="93"/>
      <c r="IS19" s="93"/>
      <c r="IT19" s="93"/>
      <c r="IU19" s="93"/>
      <c r="IV19" s="93"/>
      <c r="IW19" s="93"/>
      <c r="IX19" s="93"/>
      <c r="IY19" s="93"/>
      <c r="IZ19" s="93"/>
      <c r="JA19" s="93"/>
      <c r="JB19" s="93"/>
      <c r="JC19" s="93"/>
      <c r="JD19" s="93"/>
      <c r="JE19" s="93"/>
      <c r="JF19" s="93"/>
      <c r="JG19" s="93"/>
      <c r="JH19" s="93"/>
      <c r="JI19" s="93"/>
      <c r="JJ19" s="93"/>
      <c r="JK19" s="93"/>
      <c r="JL19" s="93"/>
      <c r="JM19" s="93"/>
      <c r="JN19" s="93"/>
      <c r="JO19" s="93"/>
      <c r="JP19" s="93"/>
      <c r="JQ19" s="93"/>
      <c r="JR19" s="93"/>
      <c r="JS19" s="93"/>
      <c r="JT19" s="93"/>
      <c r="JU19" s="93"/>
      <c r="JV19" s="93"/>
      <c r="JW19" s="93"/>
      <c r="JX19" s="93"/>
      <c r="JY19" s="93"/>
      <c r="JZ19" s="93"/>
      <c r="KA19" s="93"/>
      <c r="KB19" s="93"/>
      <c r="KC19" s="93"/>
      <c r="KD19" s="93"/>
      <c r="KE19" s="93"/>
      <c r="KF19" s="93"/>
      <c r="KG19" s="93"/>
      <c r="KH19" s="93"/>
      <c r="KI19" s="93"/>
      <c r="KJ19" s="93"/>
      <c r="KK19" s="93"/>
      <c r="KL19" s="93"/>
      <c r="KM19" s="93"/>
      <c r="KN19" s="93"/>
      <c r="KO19" s="93"/>
      <c r="KP19" s="93"/>
      <c r="KQ19" s="93"/>
      <c r="KR19" s="93"/>
      <c r="KS19" s="93"/>
      <c r="KT19" s="93"/>
      <c r="KU19" s="93"/>
      <c r="KV19" s="93"/>
      <c r="KW19" s="93"/>
      <c r="KX19" s="93"/>
      <c r="KY19" s="93"/>
      <c r="KZ19" s="93"/>
      <c r="LA19" s="93"/>
      <c r="LB19" s="93"/>
      <c r="LC19" s="93"/>
      <c r="LD19" s="93"/>
      <c r="LE19" s="93"/>
      <c r="LF19" s="93"/>
      <c r="LG19" s="93"/>
      <c r="LH19" s="93"/>
      <c r="LI19" s="93"/>
      <c r="LJ19" s="93"/>
      <c r="LK19" s="93"/>
      <c r="LL19" s="93"/>
      <c r="LM19" s="93"/>
      <c r="LN19" s="93"/>
      <c r="LO19" s="93"/>
      <c r="LP19" s="93"/>
      <c r="LQ19" s="93"/>
      <c r="LR19" s="93"/>
      <c r="LS19" s="93"/>
      <c r="LT19" s="93"/>
      <c r="LU19" s="93"/>
      <c r="LV19" s="93"/>
      <c r="LW19" s="93"/>
      <c r="LX19" s="93"/>
      <c r="LY19" s="93"/>
      <c r="LZ19" s="93"/>
      <c r="MA19" s="93"/>
      <c r="MB19" s="93"/>
      <c r="MC19" s="93"/>
      <c r="MD19" s="93"/>
      <c r="ME19" s="93"/>
      <c r="MF19" s="93"/>
      <c r="MG19" s="93"/>
      <c r="MH19" s="93"/>
      <c r="MI19" s="93"/>
      <c r="MJ19" s="93"/>
      <c r="MK19" s="93"/>
      <c r="ML19" s="93"/>
      <c r="MM19" s="93"/>
      <c r="MN19" s="93"/>
      <c r="MO19" s="93"/>
      <c r="MP19" s="93"/>
      <c r="MQ19" s="93"/>
      <c r="MR19" s="93"/>
      <c r="MS19" s="93"/>
      <c r="MT19" s="93"/>
      <c r="MU19" s="93"/>
      <c r="MV19" s="93"/>
      <c r="MW19" s="93"/>
      <c r="MX19" s="93"/>
      <c r="MY19" s="93"/>
      <c r="MZ19" s="93"/>
      <c r="NA19" s="93"/>
      <c r="NB19" s="93"/>
      <c r="NC19" s="93"/>
      <c r="ND19" s="93"/>
      <c r="NE19" s="93"/>
      <c r="NF19" s="93"/>
      <c r="NG19" s="93"/>
      <c r="NH19" s="93"/>
      <c r="NI19" s="93"/>
      <c r="NJ19" s="93"/>
      <c r="NK19" s="93"/>
      <c r="NL19" s="93"/>
      <c r="NM19" s="93"/>
      <c r="NN19" s="93"/>
      <c r="NO19" s="93"/>
      <c r="NP19" s="93"/>
      <c r="NQ19" s="93"/>
      <c r="NR19" s="93"/>
      <c r="NS19" s="93"/>
      <c r="NT19" s="93"/>
      <c r="NU19" s="93"/>
      <c r="NV19" s="93"/>
      <c r="NW19" s="93"/>
      <c r="NX19" s="93"/>
      <c r="NY19" s="93"/>
      <c r="NZ19" s="93"/>
      <c r="OA19" s="93"/>
      <c r="OB19" s="93"/>
      <c r="OC19" s="93"/>
      <c r="OD19" s="93"/>
      <c r="OE19" s="93"/>
      <c r="OF19" s="93"/>
      <c r="OG19" s="93"/>
      <c r="OH19" s="93"/>
      <c r="OI19" s="93"/>
      <c r="OJ19" s="93"/>
      <c r="OK19" s="93"/>
      <c r="OL19" s="93"/>
      <c r="OM19" s="93"/>
      <c r="ON19" s="93"/>
      <c r="OO19" s="93"/>
      <c r="OP19" s="93"/>
      <c r="OQ19" s="93"/>
      <c r="OR19" s="93"/>
      <c r="OS19" s="93"/>
      <c r="OT19" s="93"/>
      <c r="OU19" s="93"/>
      <c r="OV19" s="93"/>
      <c r="OW19" s="93"/>
      <c r="OX19" s="93"/>
      <c r="OY19" s="93"/>
      <c r="OZ19" s="93"/>
      <c r="PA19" s="93"/>
      <c r="PB19" s="93"/>
      <c r="PC19" s="93"/>
      <c r="PD19" s="93"/>
      <c r="PE19" s="93"/>
      <c r="PF19" s="93"/>
      <c r="PG19" s="93"/>
      <c r="PH19" s="93"/>
      <c r="PI19" s="93"/>
      <c r="PJ19" s="93"/>
      <c r="PK19" s="93"/>
      <c r="PL19" s="93"/>
      <c r="PM19" s="93"/>
      <c r="PN19" s="93"/>
      <c r="PO19" s="93"/>
      <c r="PP19" s="93"/>
      <c r="PQ19" s="93"/>
      <c r="PR19" s="93"/>
      <c r="PS19" s="93"/>
      <c r="PT19" s="93"/>
      <c r="PU19" s="93"/>
      <c r="PV19" s="93"/>
      <c r="PW19" s="93"/>
      <c r="PX19" s="93"/>
      <c r="PY19" s="93"/>
      <c r="PZ19" s="93"/>
      <c r="QA19" s="93"/>
      <c r="QB19" s="93"/>
      <c r="QC19" s="93"/>
      <c r="QD19" s="93"/>
      <c r="QE19" s="93"/>
      <c r="QF19" s="93"/>
      <c r="QG19" s="93"/>
      <c r="QH19" s="93"/>
      <c r="QI19" s="93"/>
      <c r="QJ19" s="93"/>
      <c r="QK19" s="93"/>
      <c r="QL19" s="93"/>
      <c r="QM19" s="93"/>
      <c r="QN19" s="93"/>
      <c r="QO19" s="93"/>
      <c r="QP19" s="93"/>
      <c r="QQ19" s="93"/>
      <c r="QR19" s="93"/>
      <c r="QS19" s="93"/>
      <c r="QT19" s="93"/>
      <c r="QU19" s="93"/>
      <c r="QV19" s="93"/>
      <c r="QW19" s="93"/>
      <c r="QX19" s="93"/>
      <c r="QY19" s="93"/>
      <c r="QZ19" s="93"/>
      <c r="RA19" s="93"/>
      <c r="RB19" s="93"/>
      <c r="RC19" s="93"/>
      <c r="RD19" s="93"/>
      <c r="RE19" s="93"/>
      <c r="RF19" s="93"/>
      <c r="RG19" s="93"/>
      <c r="RH19" s="93"/>
      <c r="RI19" s="93"/>
      <c r="RJ19" s="93"/>
      <c r="RK19" s="93"/>
      <c r="RL19" s="93"/>
      <c r="RM19" s="93"/>
      <c r="RN19" s="93"/>
      <c r="RO19" s="93"/>
      <c r="RP19" s="93"/>
      <c r="RQ19" s="93"/>
      <c r="RR19" s="93"/>
      <c r="RS19" s="93"/>
      <c r="RT19" s="93"/>
      <c r="RU19" s="93"/>
      <c r="RV19" s="93"/>
      <c r="RW19" s="93"/>
      <c r="RX19" s="93"/>
      <c r="RY19" s="93"/>
      <c r="RZ19" s="93"/>
      <c r="SA19" s="93"/>
      <c r="SB19" s="93"/>
      <c r="SC19" s="93"/>
      <c r="SD19" s="93"/>
      <c r="SE19" s="93"/>
      <c r="SF19" s="93"/>
      <c r="SG19" s="93"/>
      <c r="SH19" s="93"/>
      <c r="SI19" s="93"/>
      <c r="SJ19" s="93"/>
      <c r="SK19" s="93"/>
      <c r="SL19" s="93"/>
      <c r="SM19" s="93"/>
      <c r="SN19" s="93"/>
      <c r="SO19" s="93"/>
      <c r="SP19" s="93"/>
      <c r="SQ19" s="93"/>
      <c r="SR19" s="93"/>
      <c r="SS19" s="93"/>
      <c r="ST19" s="93"/>
      <c r="SU19" s="93"/>
      <c r="SV19" s="93"/>
      <c r="SW19" s="93"/>
      <c r="SX19" s="93"/>
      <c r="SY19" s="93"/>
      <c r="SZ19" s="93"/>
      <c r="TA19" s="93"/>
      <c r="TB19" s="93"/>
      <c r="TC19" s="93"/>
      <c r="TD19" s="93"/>
      <c r="TE19" s="93"/>
      <c r="TF19" s="93"/>
      <c r="TG19" s="93"/>
      <c r="TH19" s="93"/>
      <c r="TI19" s="93"/>
      <c r="TJ19" s="93"/>
      <c r="TK19" s="93"/>
      <c r="TL19" s="93"/>
      <c r="TM19" s="93"/>
      <c r="TN19" s="93"/>
      <c r="TO19" s="93"/>
      <c r="TP19" s="93"/>
      <c r="TQ19" s="93"/>
      <c r="TR19" s="93"/>
      <c r="TS19" s="93"/>
      <c r="TT19" s="93"/>
      <c r="TU19" s="93"/>
      <c r="TV19" s="93"/>
      <c r="TW19" s="93"/>
      <c r="TX19" s="93"/>
      <c r="TY19" s="93"/>
      <c r="TZ19" s="93"/>
      <c r="UA19" s="93"/>
      <c r="UB19" s="93"/>
      <c r="UC19" s="93"/>
      <c r="UD19" s="93"/>
      <c r="UE19" s="93"/>
      <c r="UF19" s="93"/>
      <c r="UG19" s="93"/>
      <c r="UH19" s="93"/>
      <c r="UI19" s="93"/>
      <c r="UJ19" s="93"/>
      <c r="UK19" s="93"/>
      <c r="UL19" s="93"/>
      <c r="UM19" s="93"/>
      <c r="UN19" s="93"/>
      <c r="UO19" s="93"/>
      <c r="UP19" s="93"/>
      <c r="UQ19" s="93"/>
      <c r="UR19" s="93"/>
      <c r="US19" s="93"/>
      <c r="UT19" s="93"/>
      <c r="UU19" s="93"/>
      <c r="UV19" s="93"/>
      <c r="UW19" s="93"/>
      <c r="UX19" s="93"/>
      <c r="UY19" s="93"/>
      <c r="UZ19" s="93"/>
      <c r="VA19" s="93"/>
      <c r="VB19" s="93"/>
      <c r="VC19" s="93"/>
      <c r="VD19" s="93"/>
      <c r="VE19" s="93"/>
      <c r="VF19" s="93"/>
      <c r="VG19" s="93"/>
      <c r="VH19" s="93"/>
      <c r="VI19" s="93"/>
      <c r="VJ19" s="93"/>
      <c r="VK19" s="93"/>
      <c r="VL19" s="93"/>
      <c r="VM19" s="93"/>
      <c r="VN19" s="93"/>
      <c r="VO19" s="93"/>
      <c r="VP19" s="93"/>
      <c r="VQ19" s="93"/>
      <c r="VR19" s="93"/>
      <c r="VS19" s="93"/>
      <c r="VT19" s="93"/>
      <c r="VU19" s="93"/>
      <c r="VV19" s="93"/>
      <c r="VW19" s="93"/>
      <c r="VX19" s="93"/>
      <c r="VY19" s="93"/>
      <c r="VZ19" s="93"/>
      <c r="WA19" s="93"/>
      <c r="WB19" s="93"/>
      <c r="WC19" s="93"/>
      <c r="WD19" s="93"/>
      <c r="WE19" s="93"/>
      <c r="WF19" s="93"/>
      <c r="WG19" s="93"/>
      <c r="WH19" s="93"/>
      <c r="WI19" s="93"/>
      <c r="WJ19" s="93"/>
      <c r="WK19" s="93"/>
      <c r="WL19" s="93"/>
      <c r="WM19" s="93"/>
      <c r="WN19" s="93"/>
      <c r="WO19" s="93"/>
      <c r="WP19" s="93"/>
      <c r="WQ19" s="93"/>
      <c r="WR19" s="93"/>
      <c r="WS19" s="93"/>
      <c r="WT19" s="93"/>
      <c r="WU19" s="93"/>
      <c r="WV19" s="93"/>
      <c r="WW19" s="93"/>
      <c r="WX19" s="93"/>
      <c r="WY19" s="93"/>
      <c r="WZ19" s="93"/>
      <c r="XA19" s="93"/>
      <c r="XB19" s="93"/>
      <c r="XC19" s="93"/>
      <c r="XD19" s="93"/>
      <c r="XE19" s="93"/>
      <c r="XF19" s="93"/>
      <c r="XG19" s="93"/>
      <c r="XH19" s="93"/>
      <c r="XI19" s="93"/>
      <c r="XJ19" s="93"/>
      <c r="XK19" s="93"/>
      <c r="XL19" s="93"/>
      <c r="XM19" s="93"/>
      <c r="XN19" s="93"/>
      <c r="XO19" s="93"/>
      <c r="XP19" s="93"/>
      <c r="XQ19" s="93"/>
      <c r="XR19" s="93"/>
      <c r="XS19" s="93"/>
      <c r="XT19" s="93"/>
      <c r="XU19" s="93"/>
      <c r="XV19" s="93"/>
      <c r="XW19" s="93"/>
      <c r="XX19" s="93"/>
      <c r="XY19" s="93"/>
      <c r="XZ19" s="93"/>
      <c r="YA19" s="93"/>
      <c r="YB19" s="93"/>
      <c r="YC19" s="93"/>
      <c r="YD19" s="93"/>
      <c r="YE19" s="93"/>
      <c r="YF19" s="93"/>
      <c r="YG19" s="93"/>
      <c r="YH19" s="93"/>
      <c r="YI19" s="93"/>
      <c r="YJ19" s="93"/>
      <c r="YK19" s="93"/>
      <c r="YL19" s="93"/>
      <c r="YM19" s="93"/>
      <c r="YN19" s="93"/>
      <c r="YO19" s="93"/>
      <c r="YP19" s="93"/>
      <c r="YQ19" s="93"/>
      <c r="YR19" s="93"/>
      <c r="YS19" s="93"/>
      <c r="YT19" s="93"/>
      <c r="YU19" s="93"/>
      <c r="YV19" s="93"/>
      <c r="YW19" s="93"/>
      <c r="YX19" s="93"/>
      <c r="YY19" s="93"/>
      <c r="YZ19" s="93"/>
      <c r="ZA19" s="93"/>
      <c r="ZB19" s="93"/>
      <c r="ZC19" s="93"/>
      <c r="ZD19" s="93"/>
      <c r="ZE19" s="93"/>
      <c r="ZF19" s="93"/>
      <c r="ZG19" s="93"/>
      <c r="ZH19" s="93"/>
      <c r="ZI19" s="93"/>
      <c r="ZJ19" s="93"/>
      <c r="ZK19" s="93"/>
      <c r="ZL19" s="93"/>
      <c r="ZM19" s="93"/>
      <c r="ZN19" s="93"/>
      <c r="ZO19" s="93"/>
      <c r="ZP19" s="93"/>
      <c r="ZQ19" s="93"/>
      <c r="ZR19" s="93"/>
      <c r="ZS19" s="93"/>
      <c r="ZT19" s="93"/>
      <c r="ZU19" s="93"/>
      <c r="ZV19" s="93"/>
      <c r="ZW19" s="93"/>
      <c r="ZX19" s="93"/>
      <c r="ZY19" s="93"/>
      <c r="ZZ19" s="93"/>
    </row>
  </sheetData>
  <mergeCells count="1">
    <mergeCell ref="C1:C3"/>
  </mergeCells>
  <printOptions horizontalCentered="1"/>
  <pageMargins left="0.27777777777777779" right="0.2361111111111111" top="0.1388888888888889" bottom="0.1388888888888889" header="0.3" footer="0"/>
  <pageSetup paperSize="9" orientation="landscape" horizontalDpi="4294967293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Z159"/>
  <sheetViews>
    <sheetView zoomScale="130" zoomScaleNormal="130" workbookViewId="0">
      <pane xSplit="2" ySplit="5" topLeftCell="J6" activePane="bottomRight" state="frozen"/>
      <selection pane="topRight" activeCell="C1" sqref="C1"/>
      <selection pane="bottomLeft" activeCell="A6" sqref="A6"/>
      <selection pane="bottomRight" activeCell="BU155" sqref="BU155"/>
    </sheetView>
  </sheetViews>
  <sheetFormatPr defaultColWidth="13.7109375" defaultRowHeight="15.95" customHeight="1" x14ac:dyDescent="0.25"/>
  <cols>
    <col min="1" max="2" width="8.7109375" style="88" hidden="1" customWidth="1"/>
    <col min="3" max="3" width="18.7109375" style="88" hidden="1" customWidth="1"/>
    <col min="4" max="5" width="5.7109375" style="88" hidden="1" customWidth="1"/>
    <col min="6" max="8" width="7.7109375" style="88" hidden="1" customWidth="1"/>
    <col min="9" max="9" width="9.7109375" style="88" hidden="1" customWidth="1"/>
    <col min="10" max="10" width="9.7109375" style="88" customWidth="1"/>
    <col min="11" max="11" width="51.5703125" style="88" customWidth="1"/>
    <col min="12" max="12" width="0" style="88" hidden="1" customWidth="1"/>
    <col min="13" max="13" width="13.7109375" style="88"/>
    <col min="14" max="20" width="0" style="88" hidden="1" customWidth="1"/>
    <col min="21" max="21" width="8.7109375" style="94" hidden="1" customWidth="1"/>
    <col min="22" max="23" width="0" style="88" hidden="1" customWidth="1"/>
    <col min="24" max="24" width="8.7109375" style="94" hidden="1" customWidth="1"/>
    <col min="25" max="26" width="0" style="88" hidden="1" customWidth="1"/>
    <col min="27" max="27" width="8.7109375" style="94" hidden="1" customWidth="1"/>
    <col min="28" max="29" width="0" style="88" hidden="1" customWidth="1"/>
    <col min="30" max="30" width="8.7109375" style="94" hidden="1" customWidth="1"/>
    <col min="31" max="32" width="0" style="88" hidden="1" customWidth="1"/>
    <col min="33" max="33" width="8.7109375" style="94" hidden="1" customWidth="1"/>
    <col min="34" max="35" width="0" style="88" hidden="1" customWidth="1"/>
    <col min="36" max="36" width="8.7109375" style="94" hidden="1" customWidth="1"/>
    <col min="37" max="38" width="0" style="88" hidden="1" customWidth="1"/>
    <col min="39" max="39" width="8.7109375" style="94" hidden="1" customWidth="1"/>
    <col min="40" max="41" width="0" style="88" hidden="1" customWidth="1"/>
    <col min="42" max="42" width="8.7109375" style="94" hidden="1" customWidth="1"/>
    <col min="43" max="44" width="0" style="88" hidden="1" customWidth="1"/>
    <col min="45" max="45" width="8.7109375" style="94" hidden="1" customWidth="1"/>
    <col min="46" max="47" width="0" style="88" hidden="1" customWidth="1"/>
    <col min="48" max="48" width="8.7109375" style="94" hidden="1" customWidth="1"/>
    <col min="49" max="50" width="0" style="88" hidden="1" customWidth="1"/>
    <col min="51" max="51" width="8.7109375" style="94" hidden="1" customWidth="1"/>
    <col min="52" max="53" width="0" style="88" hidden="1" customWidth="1"/>
    <col min="54" max="54" width="8.7109375" style="94" hidden="1" customWidth="1"/>
    <col min="55" max="56" width="0" style="88" hidden="1" customWidth="1"/>
    <col min="57" max="57" width="8.7109375" style="94" hidden="1" customWidth="1"/>
    <col min="58" max="58" width="13.7109375" style="88"/>
    <col min="59" max="59" width="0" style="88" hidden="1" customWidth="1"/>
    <col min="60" max="60" width="8.7109375" style="94" hidden="1" customWidth="1"/>
    <col min="61" max="61" width="13.7109375" style="88"/>
    <col min="62" max="62" width="0" style="88" hidden="1" customWidth="1"/>
    <col min="63" max="63" width="8.7109375" style="94" hidden="1" customWidth="1"/>
    <col min="64" max="64" width="13.7109375" style="88"/>
    <col min="65" max="65" width="0" style="88" hidden="1" customWidth="1"/>
    <col min="66" max="66" width="8.7109375" style="94" hidden="1" customWidth="1"/>
    <col min="67" max="67" width="13.7109375" style="88"/>
    <col min="68" max="68" width="0" style="88" hidden="1" customWidth="1"/>
    <col min="69" max="69" width="8.7109375" style="94" hidden="1" customWidth="1"/>
    <col min="70" max="71" width="0" style="88" hidden="1" customWidth="1"/>
    <col min="72" max="72" width="8.7109375" style="94" hidden="1" customWidth="1"/>
    <col min="73" max="73" width="13.7109375" style="88"/>
    <col min="74" max="74" width="0" style="88" hidden="1" customWidth="1"/>
    <col min="75" max="75" width="8.7109375" style="94" hidden="1" customWidth="1"/>
    <col min="76" max="76" width="13.7109375" style="88"/>
    <col min="77" max="77" width="0" style="88" hidden="1" customWidth="1"/>
    <col min="78" max="78" width="8.7109375" style="94" hidden="1" customWidth="1"/>
    <col min="79" max="80" width="0" style="88" hidden="1" customWidth="1"/>
    <col min="81" max="81" width="8.7109375" style="94" hidden="1" customWidth="1"/>
    <col min="82" max="82" width="13.7109375" style="88"/>
    <col min="83" max="83" width="0" style="88" hidden="1" customWidth="1"/>
    <col min="84" max="84" width="8.7109375" style="94" hidden="1" customWidth="1"/>
    <col min="85" max="86" width="0" style="88" hidden="1" customWidth="1"/>
    <col min="87" max="87" width="8.7109375" style="94" hidden="1" customWidth="1"/>
    <col min="88" max="89" width="0" style="88" hidden="1" customWidth="1"/>
    <col min="90" max="90" width="8.7109375" style="94" hidden="1" customWidth="1"/>
    <col min="91" max="91" width="13.7109375" style="88"/>
    <col min="92" max="92" width="0" style="88" hidden="1" customWidth="1"/>
    <col min="93" max="93" width="8.7109375" style="94" hidden="1" customWidth="1"/>
    <col min="94" max="16384" width="13.7109375" style="88"/>
  </cols>
  <sheetData>
    <row r="1" spans="1:702" ht="15.95" customHeight="1" x14ac:dyDescent="0.25">
      <c r="A1" s="656" t="s">
        <v>225</v>
      </c>
      <c r="B1" s="656" t="s">
        <v>226</v>
      </c>
      <c r="C1" s="653" t="s">
        <v>227</v>
      </c>
      <c r="D1" s="656" t="s">
        <v>228</v>
      </c>
      <c r="E1" s="656" t="s">
        <v>229</v>
      </c>
      <c r="F1" s="656" t="s">
        <v>230</v>
      </c>
      <c r="G1" s="656" t="s">
        <v>231</v>
      </c>
      <c r="H1" s="656" t="s">
        <v>232</v>
      </c>
      <c r="I1" s="656" t="s">
        <v>233</v>
      </c>
      <c r="J1" s="656" t="s">
        <v>234</v>
      </c>
      <c r="K1" s="653" t="s">
        <v>35</v>
      </c>
      <c r="L1" s="653" t="s">
        <v>481</v>
      </c>
      <c r="M1" s="653" t="s">
        <v>482</v>
      </c>
      <c r="N1" s="653" t="s">
        <v>483</v>
      </c>
      <c r="O1" s="653" t="s">
        <v>238</v>
      </c>
      <c r="P1" s="653" t="s">
        <v>484</v>
      </c>
      <c r="Q1" s="653" t="s">
        <v>240</v>
      </c>
      <c r="R1" s="653" t="s">
        <v>485</v>
      </c>
      <c r="S1" s="647" t="s">
        <v>242</v>
      </c>
      <c r="T1" s="647" t="s">
        <v>243</v>
      </c>
      <c r="U1" s="650" t="s">
        <v>244</v>
      </c>
      <c r="V1" s="647" t="s">
        <v>245</v>
      </c>
      <c r="W1" s="647" t="s">
        <v>246</v>
      </c>
      <c r="X1" s="650" t="s">
        <v>247</v>
      </c>
      <c r="Y1" s="647" t="s">
        <v>248</v>
      </c>
      <c r="Z1" s="647" t="s">
        <v>249</v>
      </c>
      <c r="AA1" s="650" t="s">
        <v>250</v>
      </c>
      <c r="AB1" s="647" t="s">
        <v>251</v>
      </c>
      <c r="AC1" s="647" t="s">
        <v>252</v>
      </c>
      <c r="AD1" s="650" t="s">
        <v>253</v>
      </c>
      <c r="AE1" s="647" t="s">
        <v>254</v>
      </c>
      <c r="AF1" s="647" t="s">
        <v>255</v>
      </c>
      <c r="AG1" s="650" t="s">
        <v>256</v>
      </c>
      <c r="AH1" s="647" t="s">
        <v>257</v>
      </c>
      <c r="AI1" s="647" t="s">
        <v>258</v>
      </c>
      <c r="AJ1" s="650" t="s">
        <v>259</v>
      </c>
      <c r="AK1" s="647" t="s">
        <v>260</v>
      </c>
      <c r="AL1" s="647" t="s">
        <v>261</v>
      </c>
      <c r="AM1" s="650" t="s">
        <v>262</v>
      </c>
      <c r="AN1" s="647" t="s">
        <v>263</v>
      </c>
      <c r="AO1" s="647" t="s">
        <v>264</v>
      </c>
      <c r="AP1" s="650" t="s">
        <v>265</v>
      </c>
      <c r="AQ1" s="647" t="s">
        <v>266</v>
      </c>
      <c r="AR1" s="647" t="s">
        <v>267</v>
      </c>
      <c r="AS1" s="650" t="s">
        <v>268</v>
      </c>
      <c r="AT1" s="647" t="s">
        <v>269</v>
      </c>
      <c r="AU1" s="647" t="s">
        <v>270</v>
      </c>
      <c r="AV1" s="650" t="s">
        <v>271</v>
      </c>
      <c r="AW1" s="647" t="s">
        <v>272</v>
      </c>
      <c r="AX1" s="647" t="s">
        <v>273</v>
      </c>
      <c r="AY1" s="650" t="s">
        <v>274</v>
      </c>
      <c r="AZ1" s="647" t="s">
        <v>275</v>
      </c>
      <c r="BA1" s="647" t="s">
        <v>276</v>
      </c>
      <c r="BB1" s="650" t="s">
        <v>277</v>
      </c>
      <c r="BC1" s="647" t="s">
        <v>278</v>
      </c>
      <c r="BD1" s="647" t="s">
        <v>279</v>
      </c>
      <c r="BE1" s="650" t="s">
        <v>280</v>
      </c>
      <c r="BF1" s="647" t="s">
        <v>281</v>
      </c>
      <c r="BG1" s="647" t="s">
        <v>282</v>
      </c>
      <c r="BH1" s="650" t="s">
        <v>283</v>
      </c>
      <c r="BI1" s="647" t="s">
        <v>284</v>
      </c>
      <c r="BJ1" s="647" t="s">
        <v>285</v>
      </c>
      <c r="BK1" s="650" t="s">
        <v>286</v>
      </c>
      <c r="BL1" s="647" t="s">
        <v>287</v>
      </c>
      <c r="BM1" s="647" t="s">
        <v>288</v>
      </c>
      <c r="BN1" s="650" t="s">
        <v>289</v>
      </c>
      <c r="BO1" s="647" t="s">
        <v>290</v>
      </c>
      <c r="BP1" s="647" t="s">
        <v>291</v>
      </c>
      <c r="BQ1" s="650" t="s">
        <v>292</v>
      </c>
      <c r="BR1" s="647" t="s">
        <v>293</v>
      </c>
      <c r="BS1" s="647" t="s">
        <v>294</v>
      </c>
      <c r="BT1" s="650" t="s">
        <v>295</v>
      </c>
      <c r="BU1" s="647" t="s">
        <v>296</v>
      </c>
      <c r="BV1" s="647" t="s">
        <v>297</v>
      </c>
      <c r="BW1" s="650" t="s">
        <v>298</v>
      </c>
      <c r="BX1" s="647" t="s">
        <v>299</v>
      </c>
      <c r="BY1" s="647" t="s">
        <v>300</v>
      </c>
      <c r="BZ1" s="650" t="s">
        <v>301</v>
      </c>
      <c r="CA1" s="647" t="s">
        <v>302</v>
      </c>
      <c r="CB1" s="647" t="s">
        <v>303</v>
      </c>
      <c r="CC1" s="650" t="s">
        <v>304</v>
      </c>
      <c r="CD1" s="647" t="s">
        <v>305</v>
      </c>
      <c r="CE1" s="647" t="s">
        <v>306</v>
      </c>
      <c r="CF1" s="650" t="s">
        <v>307</v>
      </c>
      <c r="CG1" s="647" t="s">
        <v>308</v>
      </c>
      <c r="CH1" s="647" t="s">
        <v>309</v>
      </c>
      <c r="CI1" s="650" t="s">
        <v>310</v>
      </c>
      <c r="CJ1" s="647" t="s">
        <v>311</v>
      </c>
      <c r="CK1" s="647" t="s">
        <v>312</v>
      </c>
      <c r="CL1" s="650" t="s">
        <v>313</v>
      </c>
      <c r="CM1" s="647" t="s">
        <v>314</v>
      </c>
      <c r="CN1" s="647" t="s">
        <v>315</v>
      </c>
      <c r="CO1" s="650" t="s">
        <v>316</v>
      </c>
      <c r="EO1" s="89"/>
      <c r="EQ1" s="89"/>
    </row>
    <row r="2" spans="1:702" ht="15.95" customHeight="1" x14ac:dyDescent="0.25">
      <c r="A2" s="648"/>
      <c r="B2" s="648"/>
      <c r="C2" s="654"/>
      <c r="D2" s="648"/>
      <c r="E2" s="648"/>
      <c r="F2" s="648"/>
      <c r="G2" s="648"/>
      <c r="H2" s="648"/>
      <c r="I2" s="648"/>
      <c r="J2" s="648"/>
      <c r="K2" s="654"/>
      <c r="L2" s="654"/>
      <c r="M2" s="654"/>
      <c r="N2" s="654"/>
      <c r="O2" s="654"/>
      <c r="P2" s="654"/>
      <c r="Q2" s="654"/>
      <c r="R2" s="654"/>
      <c r="S2" s="648"/>
      <c r="T2" s="648"/>
      <c r="U2" s="651"/>
      <c r="V2" s="648"/>
      <c r="W2" s="648"/>
      <c r="X2" s="651"/>
      <c r="Y2" s="648"/>
      <c r="Z2" s="648"/>
      <c r="AA2" s="651"/>
      <c r="AB2" s="648"/>
      <c r="AC2" s="648"/>
      <c r="AD2" s="651"/>
      <c r="AE2" s="648"/>
      <c r="AF2" s="648"/>
      <c r="AG2" s="651"/>
      <c r="AH2" s="648"/>
      <c r="AI2" s="648"/>
      <c r="AJ2" s="651"/>
      <c r="AK2" s="648"/>
      <c r="AL2" s="648"/>
      <c r="AM2" s="651"/>
      <c r="AN2" s="648"/>
      <c r="AO2" s="648"/>
      <c r="AP2" s="651"/>
      <c r="AQ2" s="648"/>
      <c r="AR2" s="648"/>
      <c r="AS2" s="651"/>
      <c r="AT2" s="648"/>
      <c r="AU2" s="648"/>
      <c r="AV2" s="651"/>
      <c r="AW2" s="648"/>
      <c r="AX2" s="648"/>
      <c r="AY2" s="651"/>
      <c r="AZ2" s="648"/>
      <c r="BA2" s="648"/>
      <c r="BB2" s="651"/>
      <c r="BC2" s="648"/>
      <c r="BD2" s="648"/>
      <c r="BE2" s="651"/>
      <c r="BF2" s="648"/>
      <c r="BG2" s="648"/>
      <c r="BH2" s="651"/>
      <c r="BI2" s="648"/>
      <c r="BJ2" s="648"/>
      <c r="BK2" s="651"/>
      <c r="BL2" s="648"/>
      <c r="BM2" s="648"/>
      <c r="BN2" s="651"/>
      <c r="BO2" s="648"/>
      <c r="BP2" s="648"/>
      <c r="BQ2" s="651"/>
      <c r="BR2" s="648"/>
      <c r="BS2" s="648"/>
      <c r="BT2" s="651"/>
      <c r="BU2" s="648"/>
      <c r="BV2" s="648"/>
      <c r="BW2" s="651"/>
      <c r="BX2" s="648"/>
      <c r="BY2" s="648"/>
      <c r="BZ2" s="651"/>
      <c r="CA2" s="648"/>
      <c r="CB2" s="648"/>
      <c r="CC2" s="651"/>
      <c r="CD2" s="648"/>
      <c r="CE2" s="648"/>
      <c r="CF2" s="651"/>
      <c r="CG2" s="648"/>
      <c r="CH2" s="648"/>
      <c r="CI2" s="651"/>
      <c r="CJ2" s="648"/>
      <c r="CK2" s="648"/>
      <c r="CL2" s="651"/>
      <c r="CM2" s="648"/>
      <c r="CN2" s="648"/>
      <c r="CO2" s="651"/>
    </row>
    <row r="3" spans="1:702" ht="15.95" customHeight="1" x14ac:dyDescent="0.25">
      <c r="A3" s="648"/>
      <c r="B3" s="648"/>
      <c r="C3" s="654"/>
      <c r="D3" s="648"/>
      <c r="E3" s="648"/>
      <c r="F3" s="648"/>
      <c r="G3" s="648"/>
      <c r="H3" s="648"/>
      <c r="I3" s="648"/>
      <c r="J3" s="648"/>
      <c r="K3" s="654"/>
      <c r="L3" s="654"/>
      <c r="M3" s="654"/>
      <c r="N3" s="654"/>
      <c r="O3" s="654"/>
      <c r="P3" s="654"/>
      <c r="Q3" s="654"/>
      <c r="R3" s="654"/>
      <c r="S3" s="648"/>
      <c r="T3" s="648"/>
      <c r="U3" s="651"/>
      <c r="V3" s="648"/>
      <c r="W3" s="648"/>
      <c r="X3" s="651"/>
      <c r="Y3" s="648"/>
      <c r="Z3" s="648"/>
      <c r="AA3" s="651"/>
      <c r="AB3" s="648"/>
      <c r="AC3" s="648"/>
      <c r="AD3" s="651"/>
      <c r="AE3" s="648"/>
      <c r="AF3" s="648"/>
      <c r="AG3" s="651"/>
      <c r="AH3" s="648"/>
      <c r="AI3" s="648"/>
      <c r="AJ3" s="651"/>
      <c r="AK3" s="648"/>
      <c r="AL3" s="648"/>
      <c r="AM3" s="651"/>
      <c r="AN3" s="648"/>
      <c r="AO3" s="648"/>
      <c r="AP3" s="651"/>
      <c r="AQ3" s="648"/>
      <c r="AR3" s="648"/>
      <c r="AS3" s="651"/>
      <c r="AT3" s="648"/>
      <c r="AU3" s="648"/>
      <c r="AV3" s="651"/>
      <c r="AW3" s="648"/>
      <c r="AX3" s="648"/>
      <c r="AY3" s="651"/>
      <c r="AZ3" s="648"/>
      <c r="BA3" s="648"/>
      <c r="BB3" s="651"/>
      <c r="BC3" s="648"/>
      <c r="BD3" s="648"/>
      <c r="BE3" s="651"/>
      <c r="BF3" s="648"/>
      <c r="BG3" s="648"/>
      <c r="BH3" s="651"/>
      <c r="BI3" s="648"/>
      <c r="BJ3" s="648"/>
      <c r="BK3" s="651"/>
      <c r="BL3" s="648"/>
      <c r="BM3" s="648"/>
      <c r="BN3" s="651"/>
      <c r="BO3" s="648"/>
      <c r="BP3" s="648"/>
      <c r="BQ3" s="651"/>
      <c r="BR3" s="648"/>
      <c r="BS3" s="648"/>
      <c r="BT3" s="651"/>
      <c r="BU3" s="648"/>
      <c r="BV3" s="648"/>
      <c r="BW3" s="651"/>
      <c r="BX3" s="648"/>
      <c r="BY3" s="648"/>
      <c r="BZ3" s="651"/>
      <c r="CA3" s="648"/>
      <c r="CB3" s="648"/>
      <c r="CC3" s="651"/>
      <c r="CD3" s="648"/>
      <c r="CE3" s="648"/>
      <c r="CF3" s="651"/>
      <c r="CG3" s="648"/>
      <c r="CH3" s="648"/>
      <c r="CI3" s="651"/>
      <c r="CJ3" s="648"/>
      <c r="CK3" s="648"/>
      <c r="CL3" s="651"/>
      <c r="CM3" s="648"/>
      <c r="CN3" s="648"/>
      <c r="CO3" s="651"/>
    </row>
    <row r="4" spans="1:702" ht="15.95" customHeight="1" x14ac:dyDescent="0.25">
      <c r="A4" s="649"/>
      <c r="B4" s="649"/>
      <c r="C4" s="655"/>
      <c r="D4" s="649"/>
      <c r="E4" s="649"/>
      <c r="F4" s="649"/>
      <c r="G4" s="649"/>
      <c r="H4" s="649"/>
      <c r="I4" s="649"/>
      <c r="J4" s="649"/>
      <c r="K4" s="655"/>
      <c r="L4" s="655"/>
      <c r="M4" s="655"/>
      <c r="N4" s="655"/>
      <c r="O4" s="655"/>
      <c r="P4" s="655"/>
      <c r="Q4" s="655"/>
      <c r="R4" s="655"/>
      <c r="S4" s="649"/>
      <c r="T4" s="649"/>
      <c r="U4" s="652"/>
      <c r="V4" s="649"/>
      <c r="W4" s="649"/>
      <c r="X4" s="652"/>
      <c r="Y4" s="649"/>
      <c r="Z4" s="649"/>
      <c r="AA4" s="652"/>
      <c r="AB4" s="649"/>
      <c r="AC4" s="649"/>
      <c r="AD4" s="652"/>
      <c r="AE4" s="649"/>
      <c r="AF4" s="649"/>
      <c r="AG4" s="652"/>
      <c r="AH4" s="649"/>
      <c r="AI4" s="649"/>
      <c r="AJ4" s="652"/>
      <c r="AK4" s="649"/>
      <c r="AL4" s="649"/>
      <c r="AM4" s="652"/>
      <c r="AN4" s="649"/>
      <c r="AO4" s="649"/>
      <c r="AP4" s="652"/>
      <c r="AQ4" s="649"/>
      <c r="AR4" s="649"/>
      <c r="AS4" s="652"/>
      <c r="AT4" s="649"/>
      <c r="AU4" s="649"/>
      <c r="AV4" s="652"/>
      <c r="AW4" s="649"/>
      <c r="AX4" s="649"/>
      <c r="AY4" s="652"/>
      <c r="AZ4" s="649"/>
      <c r="BA4" s="649"/>
      <c r="BB4" s="652"/>
      <c r="BC4" s="649"/>
      <c r="BD4" s="649"/>
      <c r="BE4" s="652"/>
      <c r="BF4" s="649"/>
      <c r="BG4" s="649"/>
      <c r="BH4" s="652"/>
      <c r="BI4" s="649"/>
      <c r="BJ4" s="649"/>
      <c r="BK4" s="652"/>
      <c r="BL4" s="649"/>
      <c r="BM4" s="649"/>
      <c r="BN4" s="652"/>
      <c r="BO4" s="649"/>
      <c r="BP4" s="649"/>
      <c r="BQ4" s="652"/>
      <c r="BR4" s="649"/>
      <c r="BS4" s="649"/>
      <c r="BT4" s="652"/>
      <c r="BU4" s="649"/>
      <c r="BV4" s="649"/>
      <c r="BW4" s="652"/>
      <c r="BX4" s="649"/>
      <c r="BY4" s="649"/>
      <c r="BZ4" s="652"/>
      <c r="CA4" s="649"/>
      <c r="CB4" s="649"/>
      <c r="CC4" s="652"/>
      <c r="CD4" s="649"/>
      <c r="CE4" s="649"/>
      <c r="CF4" s="652"/>
      <c r="CG4" s="649"/>
      <c r="CH4" s="649"/>
      <c r="CI4" s="652"/>
      <c r="CJ4" s="649"/>
      <c r="CK4" s="649"/>
      <c r="CL4" s="652"/>
      <c r="CM4" s="649"/>
      <c r="CN4" s="649"/>
      <c r="CO4" s="652"/>
    </row>
    <row r="5" spans="1:702" ht="15.95" customHeight="1" x14ac:dyDescent="0.25">
      <c r="A5" s="90">
        <v>1</v>
      </c>
      <c r="B5" s="90">
        <v>2</v>
      </c>
      <c r="C5" s="90">
        <v>3</v>
      </c>
      <c r="D5" s="90">
        <v>4</v>
      </c>
      <c r="E5" s="90">
        <v>5</v>
      </c>
      <c r="F5" s="90">
        <v>6</v>
      </c>
      <c r="G5" s="90">
        <v>7</v>
      </c>
      <c r="H5" s="90">
        <v>8</v>
      </c>
      <c r="I5" s="90">
        <v>9</v>
      </c>
      <c r="J5" s="90">
        <v>10</v>
      </c>
      <c r="K5" s="90">
        <v>11</v>
      </c>
      <c r="L5" s="90">
        <v>12</v>
      </c>
      <c r="M5" s="90">
        <v>13</v>
      </c>
      <c r="N5" s="90">
        <v>14</v>
      </c>
      <c r="O5" s="90">
        <v>15</v>
      </c>
      <c r="P5" s="90">
        <v>16</v>
      </c>
      <c r="Q5" s="90">
        <v>17</v>
      </c>
      <c r="R5" s="90">
        <v>18</v>
      </c>
      <c r="S5" s="90">
        <v>19</v>
      </c>
      <c r="T5" s="90"/>
      <c r="U5" s="91"/>
      <c r="V5" s="90">
        <v>20</v>
      </c>
      <c r="W5" s="90"/>
      <c r="X5" s="91"/>
      <c r="Y5" s="90">
        <v>21</v>
      </c>
      <c r="Z5" s="90"/>
      <c r="AA5" s="91"/>
      <c r="AB5" s="90">
        <v>22</v>
      </c>
      <c r="AC5" s="90"/>
      <c r="AD5" s="91"/>
      <c r="AE5" s="90">
        <v>23</v>
      </c>
      <c r="AF5" s="90"/>
      <c r="AG5" s="91"/>
      <c r="AH5" s="90">
        <v>24</v>
      </c>
      <c r="AI5" s="90"/>
      <c r="AJ5" s="91"/>
      <c r="AK5" s="90">
        <v>25</v>
      </c>
      <c r="AL5" s="90"/>
      <c r="AM5" s="91"/>
      <c r="AN5" s="90">
        <v>26</v>
      </c>
      <c r="AO5" s="90"/>
      <c r="AP5" s="91"/>
      <c r="AQ5" s="90">
        <v>27</v>
      </c>
      <c r="AR5" s="90"/>
      <c r="AS5" s="91"/>
      <c r="AT5" s="90">
        <v>28</v>
      </c>
      <c r="AU5" s="90"/>
      <c r="AV5" s="91"/>
      <c r="AW5" s="90">
        <v>29</v>
      </c>
      <c r="AX5" s="90"/>
      <c r="AY5" s="91"/>
      <c r="AZ5" s="90">
        <v>30</v>
      </c>
      <c r="BA5" s="90"/>
      <c r="BB5" s="91"/>
      <c r="BC5" s="90">
        <v>31</v>
      </c>
      <c r="BD5" s="90"/>
      <c r="BE5" s="91"/>
      <c r="BF5" s="90">
        <v>32</v>
      </c>
      <c r="BG5" s="90"/>
      <c r="BH5" s="91"/>
      <c r="BI5" s="90">
        <v>33</v>
      </c>
      <c r="BJ5" s="90"/>
      <c r="BK5" s="91"/>
      <c r="BL5" s="90">
        <v>34</v>
      </c>
      <c r="BM5" s="90"/>
      <c r="BN5" s="91"/>
      <c r="BO5" s="90">
        <v>35</v>
      </c>
      <c r="BP5" s="90"/>
      <c r="BQ5" s="91"/>
      <c r="BR5" s="90">
        <v>36</v>
      </c>
      <c r="BS5" s="90"/>
      <c r="BT5" s="91"/>
      <c r="BU5" s="90">
        <v>37</v>
      </c>
      <c r="BV5" s="90"/>
      <c r="BW5" s="91"/>
      <c r="BX5" s="90">
        <v>38</v>
      </c>
      <c r="BY5" s="90"/>
      <c r="BZ5" s="91"/>
      <c r="CA5" s="90">
        <v>39</v>
      </c>
      <c r="CB5" s="90"/>
      <c r="CC5" s="91"/>
      <c r="CD5" s="90">
        <v>40</v>
      </c>
      <c r="CE5" s="90"/>
      <c r="CF5" s="91"/>
      <c r="CG5" s="90">
        <v>41</v>
      </c>
      <c r="CH5" s="90"/>
      <c r="CI5" s="91"/>
      <c r="CJ5" s="90">
        <v>42</v>
      </c>
      <c r="CK5" s="90"/>
      <c r="CL5" s="91"/>
      <c r="CM5" s="90">
        <v>43</v>
      </c>
      <c r="CN5" s="90"/>
      <c r="CO5" s="91"/>
    </row>
    <row r="6" spans="1:702" ht="15.9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3"/>
      <c r="M6" s="93"/>
      <c r="N6" s="93"/>
      <c r="O6" s="93"/>
      <c r="P6" s="93"/>
      <c r="Q6" s="93"/>
      <c r="R6" s="94"/>
      <c r="S6" s="93"/>
      <c r="T6" s="93"/>
      <c r="V6" s="93"/>
      <c r="W6" s="93"/>
      <c r="Y6" s="93"/>
      <c r="Z6" s="93"/>
      <c r="AB6" s="93"/>
      <c r="AC6" s="93"/>
      <c r="AE6" s="93"/>
      <c r="AF6" s="93"/>
      <c r="AH6" s="93"/>
      <c r="AI6" s="93"/>
      <c r="AK6" s="93"/>
      <c r="AL6" s="93"/>
      <c r="AN6" s="93"/>
      <c r="AO6" s="93"/>
      <c r="AQ6" s="93"/>
      <c r="AR6" s="93"/>
      <c r="AT6" s="93"/>
      <c r="AU6" s="93"/>
      <c r="AW6" s="93"/>
      <c r="AX6" s="93"/>
      <c r="AZ6" s="93"/>
      <c r="BA6" s="93"/>
      <c r="BC6" s="93"/>
      <c r="BD6" s="93"/>
      <c r="BF6" s="93"/>
      <c r="BG6" s="93"/>
      <c r="BI6" s="93"/>
      <c r="BJ6" s="93"/>
      <c r="BL6" s="93"/>
      <c r="BM6" s="93"/>
      <c r="BO6" s="93"/>
      <c r="BP6" s="93"/>
      <c r="BR6" s="93"/>
      <c r="BS6" s="93"/>
      <c r="BU6" s="93"/>
      <c r="BV6" s="93"/>
      <c r="BX6" s="93"/>
      <c r="BY6" s="93"/>
      <c r="CA6" s="93"/>
      <c r="CB6" s="93"/>
      <c r="CD6" s="93"/>
      <c r="CE6" s="93"/>
      <c r="CG6" s="93"/>
      <c r="CH6" s="93"/>
      <c r="CJ6" s="93"/>
      <c r="CK6" s="93"/>
      <c r="CM6" s="93"/>
      <c r="CN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93"/>
      <c r="MZ6" s="93"/>
      <c r="NA6" s="93"/>
      <c r="NB6" s="93"/>
      <c r="NC6" s="93"/>
      <c r="ND6" s="93"/>
      <c r="NE6" s="93"/>
      <c r="NF6" s="93"/>
      <c r="NG6" s="93"/>
      <c r="NH6" s="93"/>
      <c r="NI6" s="93"/>
      <c r="NJ6" s="93"/>
      <c r="NK6" s="93"/>
      <c r="NL6" s="93"/>
      <c r="NM6" s="93"/>
      <c r="NN6" s="93"/>
      <c r="NO6" s="93"/>
      <c r="NP6" s="93"/>
      <c r="NQ6" s="93"/>
      <c r="NR6" s="93"/>
      <c r="NS6" s="93"/>
      <c r="NT6" s="93"/>
      <c r="NU6" s="93"/>
      <c r="NV6" s="93"/>
      <c r="NW6" s="93"/>
      <c r="NX6" s="93"/>
      <c r="NY6" s="93"/>
      <c r="NZ6" s="93"/>
      <c r="OA6" s="93"/>
      <c r="OB6" s="93"/>
      <c r="OC6" s="93"/>
      <c r="OD6" s="93"/>
      <c r="OE6" s="93"/>
      <c r="OF6" s="93"/>
      <c r="OG6" s="93"/>
      <c r="OH6" s="93"/>
      <c r="OI6" s="93"/>
      <c r="OJ6" s="93"/>
      <c r="OK6" s="93"/>
      <c r="OL6" s="93"/>
      <c r="OM6" s="93"/>
      <c r="ON6" s="93"/>
      <c r="OO6" s="93"/>
      <c r="OP6" s="93"/>
      <c r="OQ6" s="93"/>
      <c r="OR6" s="93"/>
      <c r="OS6" s="93"/>
      <c r="OT6" s="93"/>
      <c r="OU6" s="93"/>
      <c r="OV6" s="93"/>
      <c r="OW6" s="93"/>
      <c r="OX6" s="93"/>
      <c r="OY6" s="93"/>
      <c r="OZ6" s="93"/>
      <c r="PA6" s="93"/>
      <c r="PB6" s="93"/>
      <c r="PC6" s="93"/>
      <c r="PD6" s="93"/>
      <c r="PE6" s="93"/>
      <c r="PF6" s="93"/>
      <c r="PG6" s="93"/>
      <c r="PH6" s="93"/>
      <c r="PI6" s="93"/>
      <c r="PJ6" s="93"/>
      <c r="PK6" s="93"/>
      <c r="PL6" s="93"/>
      <c r="PM6" s="93"/>
      <c r="PN6" s="93"/>
      <c r="PO6" s="93"/>
      <c r="PP6" s="93"/>
      <c r="PQ6" s="93"/>
      <c r="PR6" s="93"/>
      <c r="PS6" s="93"/>
      <c r="PT6" s="93"/>
      <c r="PU6" s="93"/>
      <c r="PV6" s="93"/>
      <c r="PW6" s="93"/>
      <c r="PX6" s="93"/>
      <c r="PY6" s="93"/>
      <c r="PZ6" s="93"/>
      <c r="QA6" s="93"/>
      <c r="QB6" s="93"/>
      <c r="QC6" s="93"/>
      <c r="QD6" s="93"/>
      <c r="QE6" s="93"/>
      <c r="QF6" s="93"/>
      <c r="QG6" s="93"/>
      <c r="QH6" s="93"/>
      <c r="QI6" s="93"/>
      <c r="QJ6" s="93"/>
      <c r="QK6" s="93"/>
      <c r="QL6" s="93"/>
      <c r="QM6" s="93"/>
      <c r="QN6" s="93"/>
      <c r="QO6" s="93"/>
      <c r="QP6" s="93"/>
      <c r="QQ6" s="93"/>
      <c r="QR6" s="93"/>
      <c r="QS6" s="93"/>
      <c r="QT6" s="93"/>
      <c r="QU6" s="93"/>
      <c r="QV6" s="93"/>
      <c r="QW6" s="93"/>
      <c r="QX6" s="93"/>
      <c r="QY6" s="93"/>
      <c r="QZ6" s="93"/>
      <c r="RA6" s="93"/>
      <c r="RB6" s="93"/>
      <c r="RC6" s="93"/>
      <c r="RD6" s="93"/>
      <c r="RE6" s="93"/>
      <c r="RF6" s="93"/>
      <c r="RG6" s="93"/>
      <c r="RH6" s="93"/>
      <c r="RI6" s="93"/>
      <c r="RJ6" s="93"/>
      <c r="RK6" s="93"/>
      <c r="RL6" s="93"/>
      <c r="RM6" s="93"/>
      <c r="RN6" s="93"/>
      <c r="RO6" s="93"/>
      <c r="RP6" s="93"/>
      <c r="RQ6" s="93"/>
      <c r="RR6" s="93"/>
      <c r="RS6" s="93"/>
      <c r="RT6" s="93"/>
      <c r="RU6" s="93"/>
      <c r="RV6" s="93"/>
      <c r="RW6" s="93"/>
      <c r="RX6" s="93"/>
      <c r="RY6" s="93"/>
      <c r="RZ6" s="93"/>
      <c r="SA6" s="93"/>
      <c r="SB6" s="93"/>
      <c r="SC6" s="93"/>
      <c r="SD6" s="93"/>
      <c r="SE6" s="93"/>
      <c r="SF6" s="93"/>
      <c r="SG6" s="93"/>
      <c r="SH6" s="93"/>
      <c r="SI6" s="93"/>
      <c r="SJ6" s="93"/>
      <c r="SK6" s="93"/>
      <c r="SL6" s="93"/>
      <c r="SM6" s="93"/>
      <c r="SN6" s="93"/>
      <c r="SO6" s="93"/>
      <c r="SP6" s="93"/>
      <c r="SQ6" s="93"/>
      <c r="SR6" s="93"/>
      <c r="SS6" s="93"/>
      <c r="ST6" s="93"/>
      <c r="SU6" s="93"/>
      <c r="SV6" s="93"/>
      <c r="SW6" s="93"/>
      <c r="SX6" s="93"/>
      <c r="SY6" s="93"/>
      <c r="SZ6" s="93"/>
      <c r="TA6" s="93"/>
      <c r="TB6" s="93"/>
      <c r="TC6" s="93"/>
      <c r="TD6" s="93"/>
      <c r="TE6" s="93"/>
      <c r="TF6" s="93"/>
      <c r="TG6" s="93"/>
      <c r="TH6" s="93"/>
      <c r="TI6" s="93"/>
      <c r="TJ6" s="93"/>
      <c r="TK6" s="93"/>
      <c r="TL6" s="93"/>
      <c r="TM6" s="93"/>
      <c r="TN6" s="93"/>
      <c r="TO6" s="93"/>
      <c r="TP6" s="93"/>
      <c r="TQ6" s="93"/>
      <c r="TR6" s="93"/>
      <c r="TS6" s="93"/>
      <c r="TT6" s="93"/>
      <c r="TU6" s="93"/>
      <c r="TV6" s="93"/>
      <c r="TW6" s="93"/>
      <c r="TX6" s="93"/>
      <c r="TY6" s="93"/>
      <c r="TZ6" s="93"/>
      <c r="UA6" s="93"/>
      <c r="UB6" s="93"/>
      <c r="UC6" s="93"/>
      <c r="UD6" s="93"/>
      <c r="UE6" s="93"/>
      <c r="UF6" s="93"/>
      <c r="UG6" s="93"/>
      <c r="UH6" s="93"/>
      <c r="UI6" s="93"/>
      <c r="UJ6" s="93"/>
      <c r="UK6" s="93"/>
      <c r="UL6" s="93"/>
      <c r="UM6" s="93"/>
      <c r="UN6" s="93"/>
      <c r="UO6" s="93"/>
      <c r="UP6" s="93"/>
      <c r="UQ6" s="93"/>
      <c r="UR6" s="93"/>
      <c r="US6" s="93"/>
      <c r="UT6" s="93"/>
      <c r="UU6" s="93"/>
      <c r="UV6" s="93"/>
      <c r="UW6" s="93"/>
      <c r="UX6" s="93"/>
      <c r="UY6" s="93"/>
      <c r="UZ6" s="93"/>
      <c r="VA6" s="93"/>
      <c r="VB6" s="93"/>
      <c r="VC6" s="93"/>
      <c r="VD6" s="93"/>
      <c r="VE6" s="93"/>
      <c r="VF6" s="93"/>
      <c r="VG6" s="93"/>
      <c r="VH6" s="93"/>
      <c r="VI6" s="93"/>
      <c r="VJ6" s="93"/>
      <c r="VK6" s="93"/>
      <c r="VL6" s="93"/>
      <c r="VM6" s="93"/>
      <c r="VN6" s="93"/>
      <c r="VO6" s="93"/>
      <c r="VP6" s="93"/>
      <c r="VQ6" s="93"/>
      <c r="VR6" s="93"/>
      <c r="VS6" s="93"/>
      <c r="VT6" s="93"/>
      <c r="VU6" s="93"/>
      <c r="VV6" s="93"/>
      <c r="VW6" s="93"/>
      <c r="VX6" s="93"/>
      <c r="VY6" s="93"/>
      <c r="VZ6" s="93"/>
      <c r="WA6" s="93"/>
      <c r="WB6" s="93"/>
      <c r="WC6" s="93"/>
      <c r="WD6" s="93"/>
      <c r="WE6" s="93"/>
      <c r="WF6" s="93"/>
      <c r="WG6" s="93"/>
      <c r="WH6" s="93"/>
      <c r="WI6" s="93"/>
      <c r="WJ6" s="93"/>
      <c r="WK6" s="93"/>
      <c r="WL6" s="93"/>
      <c r="WM6" s="93"/>
      <c r="WN6" s="93"/>
      <c r="WO6" s="93"/>
      <c r="WP6" s="93"/>
      <c r="WQ6" s="93"/>
      <c r="WR6" s="93"/>
      <c r="WS6" s="93"/>
      <c r="WT6" s="93"/>
      <c r="WU6" s="93"/>
      <c r="WV6" s="93"/>
      <c r="WW6" s="93"/>
      <c r="WX6" s="93"/>
      <c r="WY6" s="93"/>
      <c r="WZ6" s="93"/>
      <c r="XA6" s="93"/>
      <c r="XB6" s="93"/>
      <c r="XC6" s="93"/>
      <c r="XD6" s="93"/>
      <c r="XE6" s="93"/>
      <c r="XF6" s="93"/>
      <c r="XG6" s="93"/>
      <c r="XH6" s="93"/>
      <c r="XI6" s="93"/>
      <c r="XJ6" s="93"/>
      <c r="XK6" s="93"/>
      <c r="XL6" s="93"/>
      <c r="XM6" s="93"/>
      <c r="XN6" s="93"/>
      <c r="XO6" s="93"/>
      <c r="XP6" s="93"/>
      <c r="XQ6" s="93"/>
      <c r="XR6" s="93"/>
      <c r="XS6" s="93"/>
      <c r="XT6" s="93"/>
      <c r="XU6" s="93"/>
      <c r="XV6" s="93"/>
      <c r="XW6" s="93"/>
      <c r="XX6" s="93"/>
      <c r="XY6" s="93"/>
      <c r="XZ6" s="93"/>
      <c r="YA6" s="93"/>
      <c r="YB6" s="93"/>
      <c r="YC6" s="93"/>
      <c r="YD6" s="93"/>
      <c r="YE6" s="93"/>
      <c r="YF6" s="93"/>
      <c r="YG6" s="93"/>
      <c r="YH6" s="93"/>
      <c r="YI6" s="93"/>
      <c r="YJ6" s="93"/>
      <c r="YK6" s="93"/>
      <c r="YL6" s="93"/>
      <c r="YM6" s="93"/>
      <c r="YN6" s="93"/>
      <c r="YO6" s="93"/>
      <c r="YP6" s="93"/>
      <c r="YQ6" s="93"/>
      <c r="YR6" s="93"/>
      <c r="YS6" s="93"/>
      <c r="YT6" s="93"/>
      <c r="YU6" s="93"/>
      <c r="YV6" s="93"/>
      <c r="YW6" s="93"/>
      <c r="YX6" s="93"/>
      <c r="YY6" s="93"/>
      <c r="YZ6" s="93"/>
      <c r="ZA6" s="93"/>
      <c r="ZB6" s="93"/>
      <c r="ZC6" s="93"/>
      <c r="ZD6" s="93"/>
      <c r="ZE6" s="93"/>
      <c r="ZF6" s="93"/>
      <c r="ZG6" s="93"/>
      <c r="ZH6" s="93"/>
      <c r="ZI6" s="93"/>
      <c r="ZJ6" s="93"/>
      <c r="ZK6" s="93"/>
      <c r="ZL6" s="93"/>
      <c r="ZM6" s="93"/>
      <c r="ZN6" s="93"/>
      <c r="ZO6" s="93"/>
      <c r="ZP6" s="93"/>
      <c r="ZQ6" s="93"/>
      <c r="ZR6" s="93"/>
      <c r="ZS6" s="93"/>
      <c r="ZT6" s="93"/>
      <c r="ZU6" s="93"/>
      <c r="ZV6" s="93"/>
      <c r="ZW6" s="93"/>
      <c r="ZX6" s="93"/>
      <c r="ZY6" s="93"/>
      <c r="ZZ6" s="93"/>
    </row>
    <row r="7" spans="1:702" s="89" customFormat="1" ht="15.95" customHeight="1" x14ac:dyDescent="0.25">
      <c r="A7" s="95">
        <v>70000</v>
      </c>
      <c r="B7" s="95"/>
      <c r="C7" s="96"/>
      <c r="D7" s="97">
        <v>7</v>
      </c>
      <c r="E7" s="97" t="s">
        <v>317</v>
      </c>
      <c r="F7" s="97" t="s">
        <v>318</v>
      </c>
      <c r="G7" s="97" t="s">
        <v>319</v>
      </c>
      <c r="H7" s="97" t="s">
        <v>318</v>
      </c>
      <c r="I7" s="97" t="s">
        <v>319</v>
      </c>
      <c r="J7" s="97" t="s">
        <v>319</v>
      </c>
      <c r="K7" s="97" t="s">
        <v>320</v>
      </c>
      <c r="L7" s="98">
        <v>10186438</v>
      </c>
      <c r="M7" s="98">
        <v>10660938</v>
      </c>
      <c r="N7" s="98">
        <v>0</v>
      </c>
      <c r="O7" s="98">
        <v>10660938</v>
      </c>
      <c r="P7" s="98">
        <v>5364476.1399999997</v>
      </c>
      <c r="Q7" s="98">
        <v>-5296461.8600000003</v>
      </c>
      <c r="R7" s="99">
        <v>0.5</v>
      </c>
      <c r="S7" s="98">
        <v>0</v>
      </c>
      <c r="T7" s="98">
        <v>0</v>
      </c>
      <c r="U7" s="99">
        <v>0</v>
      </c>
      <c r="V7" s="98">
        <v>0</v>
      </c>
      <c r="W7" s="98">
        <v>0</v>
      </c>
      <c r="X7" s="99">
        <v>0</v>
      </c>
      <c r="Y7" s="98">
        <v>0</v>
      </c>
      <c r="Z7" s="98">
        <v>0</v>
      </c>
      <c r="AA7" s="99">
        <v>0</v>
      </c>
      <c r="AB7" s="98">
        <v>0</v>
      </c>
      <c r="AC7" s="98">
        <v>0</v>
      </c>
      <c r="AD7" s="99">
        <v>0</v>
      </c>
      <c r="AE7" s="98">
        <v>0</v>
      </c>
      <c r="AF7" s="98">
        <v>0</v>
      </c>
      <c r="AG7" s="99">
        <v>0</v>
      </c>
      <c r="AH7" s="98">
        <v>0</v>
      </c>
      <c r="AI7" s="98">
        <v>0</v>
      </c>
      <c r="AJ7" s="99">
        <v>0</v>
      </c>
      <c r="AK7" s="98">
        <v>0</v>
      </c>
      <c r="AL7" s="98">
        <v>0</v>
      </c>
      <c r="AM7" s="99">
        <v>0</v>
      </c>
      <c r="AN7" s="98">
        <v>0</v>
      </c>
      <c r="AO7" s="98">
        <v>0</v>
      </c>
      <c r="AP7" s="99">
        <v>0</v>
      </c>
      <c r="AQ7" s="98">
        <v>0</v>
      </c>
      <c r="AR7" s="98">
        <v>0</v>
      </c>
      <c r="AS7" s="99">
        <v>0</v>
      </c>
      <c r="AT7" s="98">
        <v>0</v>
      </c>
      <c r="AU7" s="98">
        <v>0</v>
      </c>
      <c r="AV7" s="99">
        <v>0</v>
      </c>
      <c r="AW7" s="98">
        <v>0</v>
      </c>
      <c r="AX7" s="98">
        <v>0</v>
      </c>
      <c r="AY7" s="99">
        <v>0</v>
      </c>
      <c r="AZ7" s="98">
        <v>0</v>
      </c>
      <c r="BA7" s="98">
        <v>0</v>
      </c>
      <c r="BB7" s="99">
        <v>0</v>
      </c>
      <c r="BC7" s="98">
        <v>0</v>
      </c>
      <c r="BD7" s="98">
        <v>0</v>
      </c>
      <c r="BE7" s="99">
        <v>0</v>
      </c>
      <c r="BF7" s="98">
        <v>1990438</v>
      </c>
      <c r="BG7" s="98">
        <v>1174680.81</v>
      </c>
      <c r="BH7" s="99">
        <v>0.59</v>
      </c>
      <c r="BI7" s="98">
        <v>23000</v>
      </c>
      <c r="BJ7" s="98">
        <v>4931</v>
      </c>
      <c r="BK7" s="99">
        <v>0.21</v>
      </c>
      <c r="BL7" s="98">
        <v>546500</v>
      </c>
      <c r="BM7" s="98">
        <v>255141.93</v>
      </c>
      <c r="BN7" s="99">
        <v>0.47</v>
      </c>
      <c r="BO7" s="98">
        <v>7371250</v>
      </c>
      <c r="BP7" s="98">
        <v>3624086.91</v>
      </c>
      <c r="BQ7" s="99">
        <v>0.49</v>
      </c>
      <c r="BR7" s="98">
        <v>0</v>
      </c>
      <c r="BS7" s="98">
        <v>0</v>
      </c>
      <c r="BT7" s="99">
        <v>0</v>
      </c>
      <c r="BU7" s="98">
        <v>301250</v>
      </c>
      <c r="BV7" s="98">
        <v>136380.42000000001</v>
      </c>
      <c r="BW7" s="99">
        <v>0.45</v>
      </c>
      <c r="BX7" s="98">
        <v>212500</v>
      </c>
      <c r="BY7" s="98">
        <v>118171.97</v>
      </c>
      <c r="BZ7" s="99">
        <v>0.56000000000000005</v>
      </c>
      <c r="CA7" s="98">
        <v>0</v>
      </c>
      <c r="CB7" s="98">
        <v>0</v>
      </c>
      <c r="CC7" s="99">
        <v>0</v>
      </c>
      <c r="CD7" s="98">
        <v>16000</v>
      </c>
      <c r="CE7" s="98">
        <v>0</v>
      </c>
      <c r="CF7" s="99">
        <v>0</v>
      </c>
      <c r="CG7" s="98">
        <v>0</v>
      </c>
      <c r="CH7" s="98">
        <v>0</v>
      </c>
      <c r="CI7" s="99">
        <v>0</v>
      </c>
      <c r="CJ7" s="98">
        <v>0</v>
      </c>
      <c r="CK7" s="98">
        <v>0</v>
      </c>
      <c r="CL7" s="99">
        <v>0</v>
      </c>
      <c r="CM7" s="98">
        <v>200000</v>
      </c>
      <c r="CN7" s="98">
        <v>51083.1</v>
      </c>
      <c r="CO7" s="99">
        <v>0.26</v>
      </c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00"/>
      <c r="DZ7" s="100"/>
      <c r="EA7" s="100"/>
      <c r="EB7" s="100"/>
      <c r="EC7" s="100"/>
      <c r="ED7" s="100"/>
      <c r="EE7" s="100"/>
      <c r="EF7" s="100"/>
      <c r="EG7" s="100"/>
      <c r="EH7" s="100"/>
      <c r="EI7" s="100"/>
      <c r="EJ7" s="100"/>
      <c r="EK7" s="100"/>
      <c r="EL7" s="100"/>
      <c r="EM7" s="100"/>
      <c r="EN7" s="100"/>
      <c r="EO7" s="100"/>
      <c r="EP7" s="100"/>
      <c r="EQ7" s="100"/>
      <c r="ER7" s="100"/>
      <c r="ES7" s="100"/>
      <c r="ET7" s="100"/>
      <c r="EU7" s="100"/>
      <c r="EV7" s="100"/>
      <c r="EW7" s="100"/>
      <c r="EX7" s="100"/>
      <c r="EY7" s="100"/>
      <c r="EZ7" s="100"/>
      <c r="FA7" s="100"/>
      <c r="FB7" s="100"/>
      <c r="FC7" s="100"/>
      <c r="FD7" s="100"/>
      <c r="FE7" s="100"/>
      <c r="FF7" s="100"/>
      <c r="FG7" s="100"/>
      <c r="FH7" s="100"/>
      <c r="FI7" s="100"/>
      <c r="FJ7" s="100"/>
      <c r="FK7" s="100"/>
      <c r="FL7" s="100"/>
      <c r="FM7" s="100"/>
      <c r="FN7" s="100"/>
      <c r="FO7" s="100"/>
      <c r="FP7" s="100"/>
      <c r="FQ7" s="100"/>
      <c r="FR7" s="100"/>
      <c r="FS7" s="100"/>
      <c r="FT7" s="100"/>
      <c r="FU7" s="100"/>
      <c r="FV7" s="100"/>
      <c r="FW7" s="100"/>
      <c r="FX7" s="100"/>
      <c r="FY7" s="100"/>
      <c r="FZ7" s="100"/>
      <c r="GA7" s="100"/>
      <c r="GB7" s="100"/>
      <c r="GC7" s="100"/>
      <c r="GD7" s="100"/>
      <c r="GE7" s="100"/>
      <c r="GF7" s="100"/>
      <c r="GG7" s="100"/>
      <c r="GH7" s="100"/>
      <c r="GI7" s="100"/>
      <c r="GJ7" s="100"/>
      <c r="GK7" s="100"/>
      <c r="GL7" s="100"/>
      <c r="GM7" s="100"/>
      <c r="GN7" s="100"/>
      <c r="GO7" s="100"/>
      <c r="GP7" s="100"/>
      <c r="GQ7" s="100"/>
      <c r="GR7" s="100"/>
      <c r="GS7" s="100"/>
      <c r="GT7" s="100"/>
      <c r="GU7" s="100"/>
      <c r="GV7" s="100"/>
      <c r="GW7" s="100"/>
      <c r="GX7" s="100"/>
      <c r="GY7" s="100"/>
      <c r="GZ7" s="100"/>
      <c r="HA7" s="100"/>
      <c r="HB7" s="100"/>
      <c r="HC7" s="100"/>
      <c r="HD7" s="100"/>
      <c r="HE7" s="100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0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00"/>
      <c r="JD7" s="100"/>
      <c r="JE7" s="100"/>
      <c r="JF7" s="100"/>
      <c r="JG7" s="100"/>
      <c r="JH7" s="100"/>
      <c r="JI7" s="100"/>
      <c r="JJ7" s="100"/>
      <c r="JK7" s="100"/>
      <c r="JL7" s="100"/>
      <c r="JM7" s="100"/>
      <c r="JN7" s="100"/>
      <c r="JO7" s="100"/>
      <c r="JP7" s="100"/>
      <c r="JQ7" s="100"/>
      <c r="JR7" s="100"/>
      <c r="JS7" s="100"/>
      <c r="JT7" s="100"/>
      <c r="JU7" s="100"/>
      <c r="JV7" s="100"/>
      <c r="JW7" s="100"/>
      <c r="JX7" s="100"/>
      <c r="JY7" s="100"/>
      <c r="JZ7" s="100"/>
      <c r="KA7" s="100"/>
      <c r="KB7" s="100"/>
      <c r="KC7" s="100"/>
      <c r="KD7" s="100"/>
      <c r="KE7" s="100"/>
      <c r="KF7" s="100"/>
      <c r="KG7" s="100"/>
      <c r="KH7" s="100"/>
      <c r="KI7" s="100"/>
      <c r="KJ7" s="100"/>
      <c r="KK7" s="100"/>
      <c r="KL7" s="100"/>
      <c r="KM7" s="100"/>
      <c r="KN7" s="100"/>
      <c r="KO7" s="100"/>
      <c r="KP7" s="100"/>
      <c r="KQ7" s="100"/>
      <c r="KR7" s="100"/>
      <c r="KS7" s="100"/>
      <c r="KT7" s="100"/>
      <c r="KU7" s="100"/>
      <c r="KV7" s="100"/>
      <c r="KW7" s="100"/>
      <c r="KX7" s="100"/>
      <c r="KY7" s="100"/>
      <c r="KZ7" s="100"/>
      <c r="LA7" s="100"/>
      <c r="LB7" s="100"/>
      <c r="LC7" s="100"/>
      <c r="LD7" s="100"/>
      <c r="LE7" s="100"/>
      <c r="LF7" s="100"/>
      <c r="LG7" s="100"/>
      <c r="LH7" s="100"/>
      <c r="LI7" s="100"/>
      <c r="LJ7" s="100"/>
      <c r="LK7" s="100"/>
      <c r="LL7" s="100"/>
      <c r="LM7" s="100"/>
      <c r="LN7" s="100"/>
      <c r="LO7" s="100"/>
      <c r="LP7" s="100"/>
      <c r="LQ7" s="100"/>
      <c r="LR7" s="100"/>
      <c r="LS7" s="100"/>
      <c r="LT7" s="100"/>
      <c r="LU7" s="100"/>
      <c r="LV7" s="100"/>
      <c r="LW7" s="100"/>
      <c r="LX7" s="100"/>
      <c r="LY7" s="100"/>
      <c r="LZ7" s="100"/>
      <c r="MA7" s="100"/>
      <c r="MB7" s="100"/>
      <c r="MC7" s="100"/>
      <c r="MD7" s="100"/>
      <c r="ME7" s="100"/>
      <c r="MF7" s="100"/>
      <c r="MG7" s="100"/>
      <c r="MH7" s="100"/>
      <c r="MI7" s="100"/>
      <c r="MJ7" s="100"/>
      <c r="MK7" s="100"/>
      <c r="ML7" s="100"/>
      <c r="MM7" s="100"/>
      <c r="MN7" s="100"/>
      <c r="MO7" s="100"/>
      <c r="MP7" s="100"/>
      <c r="MQ7" s="100"/>
      <c r="MR7" s="100"/>
      <c r="MS7" s="100"/>
      <c r="MT7" s="100"/>
      <c r="MU7" s="100"/>
      <c r="MV7" s="100"/>
      <c r="MW7" s="100"/>
      <c r="MX7" s="100"/>
      <c r="MY7" s="100"/>
      <c r="MZ7" s="100"/>
      <c r="NA7" s="100"/>
      <c r="NB7" s="100"/>
      <c r="NC7" s="100"/>
      <c r="ND7" s="100"/>
      <c r="NE7" s="100"/>
      <c r="NF7" s="100"/>
      <c r="NG7" s="100"/>
      <c r="NH7" s="100"/>
      <c r="NI7" s="100"/>
      <c r="NJ7" s="100"/>
      <c r="NK7" s="100"/>
      <c r="NL7" s="100"/>
      <c r="NM7" s="100"/>
      <c r="NN7" s="100"/>
      <c r="NO7" s="100"/>
      <c r="NP7" s="100"/>
      <c r="NQ7" s="100"/>
      <c r="NR7" s="100"/>
      <c r="NS7" s="100"/>
      <c r="NT7" s="100"/>
      <c r="NU7" s="100"/>
      <c r="NV7" s="100"/>
      <c r="NW7" s="100"/>
      <c r="NX7" s="100"/>
      <c r="NY7" s="100"/>
      <c r="NZ7" s="100"/>
      <c r="OA7" s="100"/>
      <c r="OB7" s="100"/>
      <c r="OC7" s="100"/>
      <c r="OD7" s="100"/>
      <c r="OE7" s="100"/>
      <c r="OF7" s="100"/>
      <c r="OG7" s="100"/>
      <c r="OH7" s="100"/>
      <c r="OI7" s="100"/>
      <c r="OJ7" s="100"/>
      <c r="OK7" s="100"/>
      <c r="OL7" s="100"/>
      <c r="OM7" s="100"/>
      <c r="ON7" s="100"/>
      <c r="OO7" s="100"/>
      <c r="OP7" s="100"/>
      <c r="OQ7" s="100"/>
      <c r="OR7" s="100"/>
      <c r="OS7" s="100"/>
      <c r="OT7" s="100"/>
      <c r="OU7" s="100"/>
      <c r="OV7" s="100"/>
      <c r="OW7" s="100"/>
      <c r="OX7" s="100"/>
      <c r="OY7" s="100"/>
      <c r="OZ7" s="100"/>
      <c r="PA7" s="100"/>
      <c r="PB7" s="100"/>
      <c r="PC7" s="100"/>
      <c r="PD7" s="100"/>
      <c r="PE7" s="100"/>
      <c r="PF7" s="100"/>
      <c r="PG7" s="100"/>
      <c r="PH7" s="100"/>
      <c r="PI7" s="100"/>
      <c r="PJ7" s="100"/>
      <c r="PK7" s="100"/>
      <c r="PL7" s="100"/>
      <c r="PM7" s="100"/>
      <c r="PN7" s="100"/>
      <c r="PO7" s="100"/>
      <c r="PP7" s="100"/>
      <c r="PQ7" s="100"/>
      <c r="PR7" s="100"/>
      <c r="PS7" s="100"/>
      <c r="PT7" s="100"/>
      <c r="PU7" s="100"/>
      <c r="PV7" s="100"/>
      <c r="PW7" s="100"/>
      <c r="PX7" s="100"/>
      <c r="PY7" s="100"/>
      <c r="PZ7" s="100"/>
      <c r="QA7" s="100"/>
      <c r="QB7" s="100"/>
      <c r="QC7" s="100"/>
      <c r="QD7" s="100"/>
      <c r="QE7" s="100"/>
      <c r="QF7" s="100"/>
      <c r="QG7" s="100"/>
      <c r="QH7" s="100"/>
      <c r="QI7" s="100"/>
      <c r="QJ7" s="100"/>
      <c r="QK7" s="100"/>
      <c r="QL7" s="100"/>
      <c r="QM7" s="100"/>
      <c r="QN7" s="100"/>
      <c r="QO7" s="100"/>
      <c r="QP7" s="100"/>
      <c r="QQ7" s="100"/>
      <c r="QR7" s="100"/>
      <c r="QS7" s="100"/>
      <c r="QT7" s="100"/>
      <c r="QU7" s="100"/>
      <c r="QV7" s="100"/>
      <c r="QW7" s="100"/>
      <c r="QX7" s="100"/>
      <c r="QY7" s="100"/>
      <c r="QZ7" s="100"/>
      <c r="RA7" s="100"/>
      <c r="RB7" s="100"/>
      <c r="RC7" s="100"/>
      <c r="RD7" s="100"/>
      <c r="RE7" s="100"/>
      <c r="RF7" s="100"/>
      <c r="RG7" s="100"/>
      <c r="RH7" s="100"/>
      <c r="RI7" s="100"/>
      <c r="RJ7" s="100"/>
      <c r="RK7" s="100"/>
      <c r="RL7" s="100"/>
      <c r="RM7" s="100"/>
      <c r="RN7" s="100"/>
      <c r="RO7" s="100"/>
      <c r="RP7" s="100"/>
      <c r="RQ7" s="100"/>
      <c r="RR7" s="100"/>
      <c r="RS7" s="100"/>
      <c r="RT7" s="100"/>
      <c r="RU7" s="100"/>
      <c r="RV7" s="100"/>
      <c r="RW7" s="100"/>
      <c r="RX7" s="100"/>
      <c r="RY7" s="100"/>
      <c r="RZ7" s="100"/>
      <c r="SA7" s="100"/>
      <c r="SB7" s="100"/>
      <c r="SC7" s="100"/>
      <c r="SD7" s="100"/>
      <c r="SE7" s="100"/>
      <c r="SF7" s="100"/>
      <c r="SG7" s="100"/>
      <c r="SH7" s="100"/>
      <c r="SI7" s="100"/>
      <c r="SJ7" s="100"/>
      <c r="SK7" s="100"/>
      <c r="SL7" s="100"/>
      <c r="SM7" s="100"/>
      <c r="SN7" s="100"/>
      <c r="SO7" s="100"/>
      <c r="SP7" s="100"/>
      <c r="SQ7" s="100"/>
      <c r="SR7" s="100"/>
      <c r="SS7" s="100"/>
      <c r="ST7" s="100"/>
      <c r="SU7" s="100"/>
      <c r="SV7" s="100"/>
      <c r="SW7" s="100"/>
      <c r="SX7" s="100"/>
      <c r="SY7" s="100"/>
      <c r="SZ7" s="100"/>
      <c r="TA7" s="100"/>
      <c r="TB7" s="100"/>
      <c r="TC7" s="100"/>
      <c r="TD7" s="100"/>
      <c r="TE7" s="100"/>
      <c r="TF7" s="100"/>
      <c r="TG7" s="100"/>
      <c r="TH7" s="100"/>
      <c r="TI7" s="100"/>
      <c r="TJ7" s="100"/>
      <c r="TK7" s="100"/>
      <c r="TL7" s="100"/>
      <c r="TM7" s="100"/>
      <c r="TN7" s="100"/>
      <c r="TO7" s="100"/>
      <c r="TP7" s="100"/>
      <c r="TQ7" s="100"/>
      <c r="TR7" s="100"/>
      <c r="TS7" s="100"/>
      <c r="TT7" s="100"/>
      <c r="TU7" s="100"/>
      <c r="TV7" s="100"/>
      <c r="TW7" s="100"/>
      <c r="TX7" s="100"/>
      <c r="TY7" s="100"/>
      <c r="TZ7" s="100"/>
      <c r="UA7" s="100"/>
      <c r="UB7" s="100"/>
      <c r="UC7" s="100"/>
      <c r="UD7" s="100"/>
      <c r="UE7" s="100"/>
      <c r="UF7" s="100"/>
      <c r="UG7" s="100"/>
      <c r="UH7" s="100"/>
      <c r="UI7" s="100"/>
      <c r="UJ7" s="100"/>
      <c r="UK7" s="100"/>
      <c r="UL7" s="100"/>
      <c r="UM7" s="100"/>
      <c r="UN7" s="100"/>
      <c r="UO7" s="100"/>
      <c r="UP7" s="100"/>
      <c r="UQ7" s="100"/>
      <c r="UR7" s="100"/>
      <c r="US7" s="100"/>
      <c r="UT7" s="100"/>
      <c r="UU7" s="100"/>
      <c r="UV7" s="100"/>
      <c r="UW7" s="100"/>
      <c r="UX7" s="100"/>
      <c r="UY7" s="100"/>
      <c r="UZ7" s="100"/>
      <c r="VA7" s="100"/>
      <c r="VB7" s="100"/>
      <c r="VC7" s="100"/>
      <c r="VD7" s="100"/>
      <c r="VE7" s="100"/>
      <c r="VF7" s="100"/>
      <c r="VG7" s="100"/>
      <c r="VH7" s="100"/>
      <c r="VI7" s="100"/>
      <c r="VJ7" s="100"/>
      <c r="VK7" s="100"/>
      <c r="VL7" s="100"/>
      <c r="VM7" s="100"/>
      <c r="VN7" s="100"/>
      <c r="VO7" s="100"/>
      <c r="VP7" s="100"/>
      <c r="VQ7" s="100"/>
      <c r="VR7" s="100"/>
      <c r="VS7" s="100"/>
      <c r="VT7" s="100"/>
      <c r="VU7" s="100"/>
      <c r="VV7" s="100"/>
      <c r="VW7" s="100"/>
      <c r="VX7" s="100"/>
      <c r="VY7" s="100"/>
      <c r="VZ7" s="100"/>
      <c r="WA7" s="100"/>
      <c r="WB7" s="100"/>
      <c r="WC7" s="100"/>
      <c r="WD7" s="100"/>
      <c r="WE7" s="100"/>
      <c r="WF7" s="100"/>
      <c r="WG7" s="100"/>
      <c r="WH7" s="100"/>
      <c r="WI7" s="100"/>
      <c r="WJ7" s="100"/>
      <c r="WK7" s="100"/>
      <c r="WL7" s="100"/>
      <c r="WM7" s="100"/>
      <c r="WN7" s="100"/>
      <c r="WO7" s="100"/>
      <c r="WP7" s="100"/>
      <c r="WQ7" s="100"/>
      <c r="WR7" s="100"/>
      <c r="WS7" s="100"/>
      <c r="WT7" s="100"/>
      <c r="WU7" s="100"/>
      <c r="WV7" s="100"/>
      <c r="WW7" s="100"/>
      <c r="WX7" s="100"/>
      <c r="WY7" s="100"/>
      <c r="WZ7" s="100"/>
      <c r="XA7" s="100"/>
      <c r="XB7" s="100"/>
      <c r="XC7" s="100"/>
      <c r="XD7" s="100"/>
      <c r="XE7" s="100"/>
      <c r="XF7" s="100"/>
      <c r="XG7" s="100"/>
      <c r="XH7" s="100"/>
      <c r="XI7" s="100"/>
      <c r="XJ7" s="100"/>
      <c r="XK7" s="100"/>
      <c r="XL7" s="100"/>
      <c r="XM7" s="100"/>
      <c r="XN7" s="100"/>
      <c r="XO7" s="100"/>
      <c r="XP7" s="100"/>
      <c r="XQ7" s="100"/>
      <c r="XR7" s="100"/>
      <c r="XS7" s="100"/>
      <c r="XT7" s="100"/>
      <c r="XU7" s="100"/>
      <c r="XV7" s="100"/>
      <c r="XW7" s="100"/>
      <c r="XX7" s="100"/>
      <c r="XY7" s="100"/>
      <c r="XZ7" s="100"/>
      <c r="YA7" s="100"/>
      <c r="YB7" s="100"/>
      <c r="YC7" s="100"/>
      <c r="YD7" s="100"/>
      <c r="YE7" s="100"/>
      <c r="YF7" s="100"/>
      <c r="YG7" s="100"/>
      <c r="YH7" s="100"/>
      <c r="YI7" s="100"/>
      <c r="YJ7" s="100"/>
      <c r="YK7" s="100"/>
      <c r="YL7" s="100"/>
      <c r="YM7" s="100"/>
      <c r="YN7" s="100"/>
      <c r="YO7" s="100"/>
      <c r="YP7" s="100"/>
      <c r="YQ7" s="100"/>
      <c r="YR7" s="100"/>
      <c r="YS7" s="100"/>
      <c r="YT7" s="100"/>
      <c r="YU7" s="100"/>
      <c r="YV7" s="100"/>
      <c r="YW7" s="100"/>
      <c r="YX7" s="100"/>
      <c r="YY7" s="100"/>
      <c r="YZ7" s="100"/>
      <c r="ZA7" s="100"/>
      <c r="ZB7" s="100"/>
      <c r="ZC7" s="100"/>
      <c r="ZD7" s="100"/>
      <c r="ZE7" s="100"/>
      <c r="ZF7" s="100"/>
      <c r="ZG7" s="100"/>
      <c r="ZH7" s="100"/>
      <c r="ZI7" s="100"/>
      <c r="ZJ7" s="100"/>
      <c r="ZK7" s="100"/>
      <c r="ZL7" s="100"/>
      <c r="ZM7" s="100"/>
      <c r="ZN7" s="100"/>
      <c r="ZO7" s="100"/>
      <c r="ZP7" s="100"/>
      <c r="ZQ7" s="100"/>
      <c r="ZR7" s="100"/>
      <c r="ZS7" s="100"/>
      <c r="ZT7" s="100"/>
      <c r="ZU7" s="100"/>
      <c r="ZV7" s="100"/>
      <c r="ZW7" s="100"/>
      <c r="ZX7" s="100"/>
      <c r="ZY7" s="100"/>
      <c r="ZZ7" s="100"/>
    </row>
    <row r="8" spans="1:702" s="89" customFormat="1" ht="15.95" hidden="1" customHeight="1" x14ac:dyDescent="0.25">
      <c r="A8" s="101">
        <v>70002</v>
      </c>
      <c r="B8" s="101"/>
      <c r="C8" s="102"/>
      <c r="D8" s="103">
        <v>7</v>
      </c>
      <c r="E8" s="103">
        <v>1</v>
      </c>
      <c r="F8" s="103" t="s">
        <v>318</v>
      </c>
      <c r="G8" s="103" t="s">
        <v>319</v>
      </c>
      <c r="H8" s="103" t="s">
        <v>318</v>
      </c>
      <c r="I8" s="103" t="s">
        <v>319</v>
      </c>
      <c r="J8" s="103" t="s">
        <v>319</v>
      </c>
      <c r="K8" s="103" t="s">
        <v>320</v>
      </c>
      <c r="L8" s="104">
        <v>23000</v>
      </c>
      <c r="M8" s="104">
        <v>23000</v>
      </c>
      <c r="N8" s="104">
        <v>0</v>
      </c>
      <c r="O8" s="104">
        <v>23000</v>
      </c>
      <c r="P8" s="104">
        <v>4931</v>
      </c>
      <c r="Q8" s="104">
        <v>-18069</v>
      </c>
      <c r="R8" s="105">
        <v>0.21</v>
      </c>
      <c r="S8" s="104">
        <v>0</v>
      </c>
      <c r="T8" s="104">
        <v>0</v>
      </c>
      <c r="U8" s="105">
        <v>0</v>
      </c>
      <c r="V8" s="104">
        <v>0</v>
      </c>
      <c r="W8" s="104">
        <v>0</v>
      </c>
      <c r="X8" s="105">
        <v>0</v>
      </c>
      <c r="Y8" s="104">
        <v>0</v>
      </c>
      <c r="Z8" s="104">
        <v>0</v>
      </c>
      <c r="AA8" s="105">
        <v>0</v>
      </c>
      <c r="AB8" s="104">
        <v>0</v>
      </c>
      <c r="AC8" s="104">
        <v>0</v>
      </c>
      <c r="AD8" s="105">
        <v>0</v>
      </c>
      <c r="AE8" s="104">
        <v>0</v>
      </c>
      <c r="AF8" s="104">
        <v>0</v>
      </c>
      <c r="AG8" s="105">
        <v>0</v>
      </c>
      <c r="AH8" s="104">
        <v>0</v>
      </c>
      <c r="AI8" s="104">
        <v>0</v>
      </c>
      <c r="AJ8" s="105">
        <v>0</v>
      </c>
      <c r="AK8" s="104">
        <v>0</v>
      </c>
      <c r="AL8" s="104">
        <v>0</v>
      </c>
      <c r="AM8" s="105">
        <v>0</v>
      </c>
      <c r="AN8" s="104">
        <v>0</v>
      </c>
      <c r="AO8" s="104">
        <v>0</v>
      </c>
      <c r="AP8" s="105">
        <v>0</v>
      </c>
      <c r="AQ8" s="104">
        <v>0</v>
      </c>
      <c r="AR8" s="104">
        <v>0</v>
      </c>
      <c r="AS8" s="105">
        <v>0</v>
      </c>
      <c r="AT8" s="104">
        <v>0</v>
      </c>
      <c r="AU8" s="104">
        <v>0</v>
      </c>
      <c r="AV8" s="105">
        <v>0</v>
      </c>
      <c r="AW8" s="104">
        <v>0</v>
      </c>
      <c r="AX8" s="104">
        <v>0</v>
      </c>
      <c r="AY8" s="105">
        <v>0</v>
      </c>
      <c r="AZ8" s="104">
        <v>0</v>
      </c>
      <c r="BA8" s="104">
        <v>0</v>
      </c>
      <c r="BB8" s="105">
        <v>0</v>
      </c>
      <c r="BC8" s="104">
        <v>0</v>
      </c>
      <c r="BD8" s="104">
        <v>0</v>
      </c>
      <c r="BE8" s="105">
        <v>0</v>
      </c>
      <c r="BF8" s="104">
        <v>0</v>
      </c>
      <c r="BG8" s="104">
        <v>0</v>
      </c>
      <c r="BH8" s="105">
        <v>0</v>
      </c>
      <c r="BI8" s="104">
        <v>23000</v>
      </c>
      <c r="BJ8" s="104">
        <v>4931</v>
      </c>
      <c r="BK8" s="105">
        <v>0.21</v>
      </c>
      <c r="BL8" s="104">
        <v>0</v>
      </c>
      <c r="BM8" s="104">
        <v>0</v>
      </c>
      <c r="BN8" s="105">
        <v>0</v>
      </c>
      <c r="BO8" s="104">
        <v>0</v>
      </c>
      <c r="BP8" s="104">
        <v>0</v>
      </c>
      <c r="BQ8" s="105">
        <v>0</v>
      </c>
      <c r="BR8" s="104">
        <v>0</v>
      </c>
      <c r="BS8" s="104">
        <v>0</v>
      </c>
      <c r="BT8" s="105">
        <v>0</v>
      </c>
      <c r="BU8" s="104">
        <v>0</v>
      </c>
      <c r="BV8" s="104">
        <v>0</v>
      </c>
      <c r="BW8" s="105">
        <v>0</v>
      </c>
      <c r="BX8" s="104">
        <v>0</v>
      </c>
      <c r="BY8" s="104">
        <v>0</v>
      </c>
      <c r="BZ8" s="105">
        <v>0</v>
      </c>
      <c r="CA8" s="104">
        <v>0</v>
      </c>
      <c r="CB8" s="104">
        <v>0</v>
      </c>
      <c r="CC8" s="105">
        <v>0</v>
      </c>
      <c r="CD8" s="104">
        <v>0</v>
      </c>
      <c r="CE8" s="104">
        <v>0</v>
      </c>
      <c r="CF8" s="105">
        <v>0</v>
      </c>
      <c r="CG8" s="104">
        <v>0</v>
      </c>
      <c r="CH8" s="104">
        <v>0</v>
      </c>
      <c r="CI8" s="105">
        <v>0</v>
      </c>
      <c r="CJ8" s="104">
        <v>0</v>
      </c>
      <c r="CK8" s="104">
        <v>0</v>
      </c>
      <c r="CL8" s="105">
        <v>0</v>
      </c>
      <c r="CM8" s="104">
        <v>0</v>
      </c>
      <c r="CN8" s="104">
        <v>0</v>
      </c>
      <c r="CO8" s="105">
        <v>0</v>
      </c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0"/>
      <c r="FH8" s="100"/>
      <c r="FI8" s="100"/>
      <c r="FJ8" s="100"/>
      <c r="FK8" s="100"/>
      <c r="FL8" s="100"/>
      <c r="FM8" s="100"/>
      <c r="FN8" s="100"/>
      <c r="FO8" s="100"/>
      <c r="FP8" s="100"/>
      <c r="FQ8" s="100"/>
      <c r="FR8" s="100"/>
      <c r="FS8" s="100"/>
      <c r="FT8" s="100"/>
      <c r="FU8" s="100"/>
      <c r="FV8" s="100"/>
      <c r="FW8" s="100"/>
      <c r="FX8" s="100"/>
      <c r="FY8" s="100"/>
      <c r="FZ8" s="100"/>
      <c r="GA8" s="100"/>
      <c r="GB8" s="100"/>
      <c r="GC8" s="100"/>
      <c r="GD8" s="100"/>
      <c r="GE8" s="100"/>
      <c r="GF8" s="100"/>
      <c r="GG8" s="100"/>
      <c r="GH8" s="100"/>
      <c r="GI8" s="100"/>
      <c r="GJ8" s="100"/>
      <c r="GK8" s="100"/>
      <c r="GL8" s="100"/>
      <c r="GM8" s="100"/>
      <c r="GN8" s="100"/>
      <c r="GO8" s="100"/>
      <c r="GP8" s="100"/>
      <c r="GQ8" s="100"/>
      <c r="GR8" s="100"/>
      <c r="GS8" s="100"/>
      <c r="GT8" s="100"/>
      <c r="GU8" s="100"/>
      <c r="GV8" s="100"/>
      <c r="GW8" s="100"/>
      <c r="GX8" s="100"/>
      <c r="GY8" s="100"/>
      <c r="GZ8" s="100"/>
      <c r="HA8" s="100"/>
      <c r="HB8" s="100"/>
      <c r="HC8" s="100"/>
      <c r="HD8" s="100"/>
      <c r="HE8" s="100"/>
      <c r="HF8" s="100"/>
      <c r="HG8" s="100"/>
      <c r="HH8" s="100"/>
      <c r="HI8" s="100"/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  <c r="IU8" s="100"/>
      <c r="IV8" s="100"/>
      <c r="IW8" s="100"/>
      <c r="IX8" s="100"/>
      <c r="IY8" s="100"/>
      <c r="IZ8" s="100"/>
      <c r="JA8" s="100"/>
      <c r="JB8" s="100"/>
      <c r="JC8" s="100"/>
      <c r="JD8" s="100"/>
      <c r="JE8" s="100"/>
      <c r="JF8" s="100"/>
      <c r="JG8" s="100"/>
      <c r="JH8" s="100"/>
      <c r="JI8" s="100"/>
      <c r="JJ8" s="100"/>
      <c r="JK8" s="100"/>
      <c r="JL8" s="100"/>
      <c r="JM8" s="100"/>
      <c r="JN8" s="100"/>
      <c r="JO8" s="100"/>
      <c r="JP8" s="100"/>
      <c r="JQ8" s="100"/>
      <c r="JR8" s="100"/>
      <c r="JS8" s="100"/>
      <c r="JT8" s="100"/>
      <c r="JU8" s="100"/>
      <c r="JV8" s="100"/>
      <c r="JW8" s="100"/>
      <c r="JX8" s="100"/>
      <c r="JY8" s="100"/>
      <c r="JZ8" s="100"/>
      <c r="KA8" s="100"/>
      <c r="KB8" s="100"/>
      <c r="KC8" s="100"/>
      <c r="KD8" s="100"/>
      <c r="KE8" s="100"/>
      <c r="KF8" s="100"/>
      <c r="KG8" s="100"/>
      <c r="KH8" s="100"/>
      <c r="KI8" s="100"/>
      <c r="KJ8" s="100"/>
      <c r="KK8" s="100"/>
      <c r="KL8" s="100"/>
      <c r="KM8" s="100"/>
      <c r="KN8" s="100"/>
      <c r="KO8" s="100"/>
      <c r="KP8" s="100"/>
      <c r="KQ8" s="100"/>
      <c r="KR8" s="100"/>
      <c r="KS8" s="100"/>
      <c r="KT8" s="100"/>
      <c r="KU8" s="100"/>
      <c r="KV8" s="100"/>
      <c r="KW8" s="100"/>
      <c r="KX8" s="100"/>
      <c r="KY8" s="100"/>
      <c r="KZ8" s="100"/>
      <c r="LA8" s="100"/>
      <c r="LB8" s="100"/>
      <c r="LC8" s="100"/>
      <c r="LD8" s="100"/>
      <c r="LE8" s="100"/>
      <c r="LF8" s="100"/>
      <c r="LG8" s="100"/>
      <c r="LH8" s="100"/>
      <c r="LI8" s="100"/>
      <c r="LJ8" s="100"/>
      <c r="LK8" s="100"/>
      <c r="LL8" s="100"/>
      <c r="LM8" s="100"/>
      <c r="LN8" s="100"/>
      <c r="LO8" s="100"/>
      <c r="LP8" s="100"/>
      <c r="LQ8" s="100"/>
      <c r="LR8" s="100"/>
      <c r="LS8" s="100"/>
      <c r="LT8" s="100"/>
      <c r="LU8" s="100"/>
      <c r="LV8" s="100"/>
      <c r="LW8" s="100"/>
      <c r="LX8" s="100"/>
      <c r="LY8" s="100"/>
      <c r="LZ8" s="100"/>
      <c r="MA8" s="100"/>
      <c r="MB8" s="100"/>
      <c r="MC8" s="100"/>
      <c r="MD8" s="100"/>
      <c r="ME8" s="100"/>
      <c r="MF8" s="100"/>
      <c r="MG8" s="100"/>
      <c r="MH8" s="100"/>
      <c r="MI8" s="100"/>
      <c r="MJ8" s="100"/>
      <c r="MK8" s="100"/>
      <c r="ML8" s="100"/>
      <c r="MM8" s="100"/>
      <c r="MN8" s="100"/>
      <c r="MO8" s="100"/>
      <c r="MP8" s="100"/>
      <c r="MQ8" s="100"/>
      <c r="MR8" s="100"/>
      <c r="MS8" s="100"/>
      <c r="MT8" s="100"/>
      <c r="MU8" s="100"/>
      <c r="MV8" s="100"/>
      <c r="MW8" s="100"/>
      <c r="MX8" s="100"/>
      <c r="MY8" s="100"/>
      <c r="MZ8" s="100"/>
      <c r="NA8" s="100"/>
      <c r="NB8" s="100"/>
      <c r="NC8" s="100"/>
      <c r="ND8" s="100"/>
      <c r="NE8" s="100"/>
      <c r="NF8" s="100"/>
      <c r="NG8" s="100"/>
      <c r="NH8" s="100"/>
      <c r="NI8" s="100"/>
      <c r="NJ8" s="100"/>
      <c r="NK8" s="100"/>
      <c r="NL8" s="100"/>
      <c r="NM8" s="100"/>
      <c r="NN8" s="100"/>
      <c r="NO8" s="100"/>
      <c r="NP8" s="100"/>
      <c r="NQ8" s="100"/>
      <c r="NR8" s="100"/>
      <c r="NS8" s="100"/>
      <c r="NT8" s="100"/>
      <c r="NU8" s="100"/>
      <c r="NV8" s="100"/>
      <c r="NW8" s="100"/>
      <c r="NX8" s="100"/>
      <c r="NY8" s="100"/>
      <c r="NZ8" s="100"/>
      <c r="OA8" s="100"/>
      <c r="OB8" s="100"/>
      <c r="OC8" s="100"/>
      <c r="OD8" s="100"/>
      <c r="OE8" s="100"/>
      <c r="OF8" s="100"/>
      <c r="OG8" s="100"/>
      <c r="OH8" s="100"/>
      <c r="OI8" s="100"/>
      <c r="OJ8" s="100"/>
      <c r="OK8" s="100"/>
      <c r="OL8" s="100"/>
      <c r="OM8" s="100"/>
      <c r="ON8" s="100"/>
      <c r="OO8" s="100"/>
      <c r="OP8" s="100"/>
      <c r="OQ8" s="100"/>
      <c r="OR8" s="100"/>
      <c r="OS8" s="100"/>
      <c r="OT8" s="100"/>
      <c r="OU8" s="100"/>
      <c r="OV8" s="100"/>
      <c r="OW8" s="100"/>
      <c r="OX8" s="100"/>
      <c r="OY8" s="100"/>
      <c r="OZ8" s="100"/>
      <c r="PA8" s="100"/>
      <c r="PB8" s="100"/>
      <c r="PC8" s="100"/>
      <c r="PD8" s="100"/>
      <c r="PE8" s="100"/>
      <c r="PF8" s="100"/>
      <c r="PG8" s="100"/>
      <c r="PH8" s="100"/>
      <c r="PI8" s="100"/>
      <c r="PJ8" s="100"/>
      <c r="PK8" s="100"/>
      <c r="PL8" s="100"/>
      <c r="PM8" s="100"/>
      <c r="PN8" s="100"/>
      <c r="PO8" s="100"/>
      <c r="PP8" s="100"/>
      <c r="PQ8" s="100"/>
      <c r="PR8" s="100"/>
      <c r="PS8" s="100"/>
      <c r="PT8" s="100"/>
      <c r="PU8" s="100"/>
      <c r="PV8" s="100"/>
      <c r="PW8" s="100"/>
      <c r="PX8" s="100"/>
      <c r="PY8" s="100"/>
      <c r="PZ8" s="100"/>
      <c r="QA8" s="100"/>
      <c r="QB8" s="100"/>
      <c r="QC8" s="100"/>
      <c r="QD8" s="100"/>
      <c r="QE8" s="100"/>
      <c r="QF8" s="100"/>
      <c r="QG8" s="100"/>
      <c r="QH8" s="100"/>
      <c r="QI8" s="100"/>
      <c r="QJ8" s="100"/>
      <c r="QK8" s="100"/>
      <c r="QL8" s="100"/>
      <c r="QM8" s="100"/>
      <c r="QN8" s="100"/>
      <c r="QO8" s="100"/>
      <c r="QP8" s="100"/>
      <c r="QQ8" s="100"/>
      <c r="QR8" s="100"/>
      <c r="QS8" s="100"/>
      <c r="QT8" s="100"/>
      <c r="QU8" s="100"/>
      <c r="QV8" s="100"/>
      <c r="QW8" s="100"/>
      <c r="QX8" s="100"/>
      <c r="QY8" s="100"/>
      <c r="QZ8" s="100"/>
      <c r="RA8" s="100"/>
      <c r="RB8" s="100"/>
      <c r="RC8" s="100"/>
      <c r="RD8" s="100"/>
      <c r="RE8" s="100"/>
      <c r="RF8" s="100"/>
      <c r="RG8" s="100"/>
      <c r="RH8" s="100"/>
      <c r="RI8" s="100"/>
      <c r="RJ8" s="100"/>
      <c r="RK8" s="100"/>
      <c r="RL8" s="100"/>
      <c r="RM8" s="100"/>
      <c r="RN8" s="100"/>
      <c r="RO8" s="100"/>
      <c r="RP8" s="100"/>
      <c r="RQ8" s="100"/>
      <c r="RR8" s="100"/>
      <c r="RS8" s="100"/>
      <c r="RT8" s="100"/>
      <c r="RU8" s="100"/>
      <c r="RV8" s="100"/>
      <c r="RW8" s="100"/>
      <c r="RX8" s="100"/>
      <c r="RY8" s="100"/>
      <c r="RZ8" s="100"/>
      <c r="SA8" s="100"/>
      <c r="SB8" s="100"/>
      <c r="SC8" s="100"/>
      <c r="SD8" s="100"/>
      <c r="SE8" s="100"/>
      <c r="SF8" s="100"/>
      <c r="SG8" s="100"/>
      <c r="SH8" s="100"/>
      <c r="SI8" s="100"/>
      <c r="SJ8" s="100"/>
      <c r="SK8" s="100"/>
      <c r="SL8" s="100"/>
      <c r="SM8" s="100"/>
      <c r="SN8" s="100"/>
      <c r="SO8" s="100"/>
      <c r="SP8" s="100"/>
      <c r="SQ8" s="100"/>
      <c r="SR8" s="100"/>
      <c r="SS8" s="100"/>
      <c r="ST8" s="100"/>
      <c r="SU8" s="100"/>
      <c r="SV8" s="100"/>
      <c r="SW8" s="100"/>
      <c r="SX8" s="100"/>
      <c r="SY8" s="100"/>
      <c r="SZ8" s="100"/>
      <c r="TA8" s="100"/>
      <c r="TB8" s="100"/>
      <c r="TC8" s="100"/>
      <c r="TD8" s="100"/>
      <c r="TE8" s="100"/>
      <c r="TF8" s="100"/>
      <c r="TG8" s="100"/>
      <c r="TH8" s="100"/>
      <c r="TI8" s="100"/>
      <c r="TJ8" s="100"/>
      <c r="TK8" s="100"/>
      <c r="TL8" s="100"/>
      <c r="TM8" s="100"/>
      <c r="TN8" s="100"/>
      <c r="TO8" s="100"/>
      <c r="TP8" s="100"/>
      <c r="TQ8" s="100"/>
      <c r="TR8" s="100"/>
      <c r="TS8" s="100"/>
      <c r="TT8" s="100"/>
      <c r="TU8" s="100"/>
      <c r="TV8" s="100"/>
      <c r="TW8" s="100"/>
      <c r="TX8" s="100"/>
      <c r="TY8" s="100"/>
      <c r="TZ8" s="100"/>
      <c r="UA8" s="100"/>
      <c r="UB8" s="100"/>
      <c r="UC8" s="100"/>
      <c r="UD8" s="100"/>
      <c r="UE8" s="100"/>
      <c r="UF8" s="100"/>
      <c r="UG8" s="100"/>
      <c r="UH8" s="100"/>
      <c r="UI8" s="100"/>
      <c r="UJ8" s="100"/>
      <c r="UK8" s="100"/>
      <c r="UL8" s="100"/>
      <c r="UM8" s="100"/>
      <c r="UN8" s="100"/>
      <c r="UO8" s="100"/>
      <c r="UP8" s="100"/>
      <c r="UQ8" s="100"/>
      <c r="UR8" s="100"/>
      <c r="US8" s="100"/>
      <c r="UT8" s="100"/>
      <c r="UU8" s="100"/>
      <c r="UV8" s="100"/>
      <c r="UW8" s="100"/>
      <c r="UX8" s="100"/>
      <c r="UY8" s="100"/>
      <c r="UZ8" s="100"/>
      <c r="VA8" s="100"/>
      <c r="VB8" s="100"/>
      <c r="VC8" s="100"/>
      <c r="VD8" s="100"/>
      <c r="VE8" s="100"/>
      <c r="VF8" s="100"/>
      <c r="VG8" s="100"/>
      <c r="VH8" s="100"/>
      <c r="VI8" s="100"/>
      <c r="VJ8" s="100"/>
      <c r="VK8" s="100"/>
      <c r="VL8" s="100"/>
      <c r="VM8" s="100"/>
      <c r="VN8" s="100"/>
      <c r="VO8" s="100"/>
      <c r="VP8" s="100"/>
      <c r="VQ8" s="100"/>
      <c r="VR8" s="100"/>
      <c r="VS8" s="100"/>
      <c r="VT8" s="100"/>
      <c r="VU8" s="100"/>
      <c r="VV8" s="100"/>
      <c r="VW8" s="100"/>
      <c r="VX8" s="100"/>
      <c r="VY8" s="100"/>
      <c r="VZ8" s="100"/>
      <c r="WA8" s="100"/>
      <c r="WB8" s="100"/>
      <c r="WC8" s="100"/>
      <c r="WD8" s="100"/>
      <c r="WE8" s="100"/>
      <c r="WF8" s="100"/>
      <c r="WG8" s="100"/>
      <c r="WH8" s="100"/>
      <c r="WI8" s="100"/>
      <c r="WJ8" s="100"/>
      <c r="WK8" s="100"/>
      <c r="WL8" s="100"/>
      <c r="WM8" s="100"/>
      <c r="WN8" s="100"/>
      <c r="WO8" s="100"/>
      <c r="WP8" s="100"/>
      <c r="WQ8" s="100"/>
      <c r="WR8" s="100"/>
      <c r="WS8" s="100"/>
      <c r="WT8" s="100"/>
      <c r="WU8" s="100"/>
      <c r="WV8" s="100"/>
      <c r="WW8" s="100"/>
      <c r="WX8" s="100"/>
      <c r="WY8" s="100"/>
      <c r="WZ8" s="100"/>
      <c r="XA8" s="100"/>
      <c r="XB8" s="100"/>
      <c r="XC8" s="100"/>
      <c r="XD8" s="100"/>
      <c r="XE8" s="100"/>
      <c r="XF8" s="100"/>
      <c r="XG8" s="100"/>
      <c r="XH8" s="100"/>
      <c r="XI8" s="100"/>
      <c r="XJ8" s="100"/>
      <c r="XK8" s="100"/>
      <c r="XL8" s="100"/>
      <c r="XM8" s="100"/>
      <c r="XN8" s="100"/>
      <c r="XO8" s="100"/>
      <c r="XP8" s="100"/>
      <c r="XQ8" s="100"/>
      <c r="XR8" s="100"/>
      <c r="XS8" s="100"/>
      <c r="XT8" s="100"/>
      <c r="XU8" s="100"/>
      <c r="XV8" s="100"/>
      <c r="XW8" s="100"/>
      <c r="XX8" s="100"/>
      <c r="XY8" s="100"/>
      <c r="XZ8" s="100"/>
      <c r="YA8" s="100"/>
      <c r="YB8" s="100"/>
      <c r="YC8" s="100"/>
      <c r="YD8" s="100"/>
      <c r="YE8" s="100"/>
      <c r="YF8" s="100"/>
      <c r="YG8" s="100"/>
      <c r="YH8" s="100"/>
      <c r="YI8" s="100"/>
      <c r="YJ8" s="100"/>
      <c r="YK8" s="100"/>
      <c r="YL8" s="100"/>
      <c r="YM8" s="100"/>
      <c r="YN8" s="100"/>
      <c r="YO8" s="100"/>
      <c r="YP8" s="100"/>
      <c r="YQ8" s="100"/>
      <c r="YR8" s="100"/>
      <c r="YS8" s="100"/>
      <c r="YT8" s="100"/>
      <c r="YU8" s="100"/>
      <c r="YV8" s="100"/>
      <c r="YW8" s="100"/>
      <c r="YX8" s="100"/>
      <c r="YY8" s="100"/>
      <c r="YZ8" s="100"/>
      <c r="ZA8" s="100"/>
      <c r="ZB8" s="100"/>
      <c r="ZC8" s="100"/>
      <c r="ZD8" s="100"/>
      <c r="ZE8" s="100"/>
      <c r="ZF8" s="100"/>
      <c r="ZG8" s="100"/>
      <c r="ZH8" s="100"/>
      <c r="ZI8" s="100"/>
      <c r="ZJ8" s="100"/>
      <c r="ZK8" s="100"/>
      <c r="ZL8" s="100"/>
      <c r="ZM8" s="100"/>
      <c r="ZN8" s="100"/>
      <c r="ZO8" s="100"/>
      <c r="ZP8" s="100"/>
      <c r="ZQ8" s="100"/>
      <c r="ZR8" s="100"/>
      <c r="ZS8" s="100"/>
      <c r="ZT8" s="100"/>
      <c r="ZU8" s="100"/>
      <c r="ZV8" s="100"/>
      <c r="ZW8" s="100"/>
      <c r="ZX8" s="100"/>
      <c r="ZY8" s="100"/>
      <c r="ZZ8" s="100"/>
    </row>
    <row r="9" spans="1:702" s="89" customFormat="1" ht="15.95" hidden="1" customHeight="1" x14ac:dyDescent="0.25">
      <c r="A9" s="101">
        <v>70002</v>
      </c>
      <c r="B9" s="101"/>
      <c r="C9" s="102"/>
      <c r="D9" s="103">
        <v>7</v>
      </c>
      <c r="E9" s="103">
        <v>1</v>
      </c>
      <c r="F9" s="103" t="s">
        <v>318</v>
      </c>
      <c r="G9" s="103" t="s">
        <v>319</v>
      </c>
      <c r="H9" s="103" t="s">
        <v>318</v>
      </c>
      <c r="I9" s="103" t="s">
        <v>319</v>
      </c>
      <c r="J9" s="103">
        <v>112</v>
      </c>
      <c r="K9" s="103" t="s">
        <v>321</v>
      </c>
      <c r="L9" s="104">
        <v>0</v>
      </c>
      <c r="M9" s="104">
        <v>23000</v>
      </c>
      <c r="N9" s="104">
        <v>0</v>
      </c>
      <c r="O9" s="104">
        <v>23000</v>
      </c>
      <c r="P9" s="104">
        <v>4931</v>
      </c>
      <c r="Q9" s="104">
        <v>-18069</v>
      </c>
      <c r="R9" s="105">
        <v>0.21</v>
      </c>
      <c r="S9" s="104">
        <v>0</v>
      </c>
      <c r="T9" s="104">
        <v>0</v>
      </c>
      <c r="U9" s="105">
        <v>0</v>
      </c>
      <c r="V9" s="104">
        <v>0</v>
      </c>
      <c r="W9" s="104">
        <v>0</v>
      </c>
      <c r="X9" s="105">
        <v>0</v>
      </c>
      <c r="Y9" s="104">
        <v>0</v>
      </c>
      <c r="Z9" s="104">
        <v>0</v>
      </c>
      <c r="AA9" s="105">
        <v>0</v>
      </c>
      <c r="AB9" s="104">
        <v>0</v>
      </c>
      <c r="AC9" s="104">
        <v>0</v>
      </c>
      <c r="AD9" s="105">
        <v>0</v>
      </c>
      <c r="AE9" s="104">
        <v>0</v>
      </c>
      <c r="AF9" s="104">
        <v>0</v>
      </c>
      <c r="AG9" s="105">
        <v>0</v>
      </c>
      <c r="AH9" s="104">
        <v>0</v>
      </c>
      <c r="AI9" s="104">
        <v>0</v>
      </c>
      <c r="AJ9" s="105">
        <v>0</v>
      </c>
      <c r="AK9" s="104">
        <v>0</v>
      </c>
      <c r="AL9" s="104">
        <v>0</v>
      </c>
      <c r="AM9" s="105">
        <v>0</v>
      </c>
      <c r="AN9" s="104">
        <v>0</v>
      </c>
      <c r="AO9" s="104">
        <v>0</v>
      </c>
      <c r="AP9" s="105">
        <v>0</v>
      </c>
      <c r="AQ9" s="104">
        <v>0</v>
      </c>
      <c r="AR9" s="104">
        <v>0</v>
      </c>
      <c r="AS9" s="105">
        <v>0</v>
      </c>
      <c r="AT9" s="104">
        <v>0</v>
      </c>
      <c r="AU9" s="104">
        <v>0</v>
      </c>
      <c r="AV9" s="105">
        <v>0</v>
      </c>
      <c r="AW9" s="104">
        <v>0</v>
      </c>
      <c r="AX9" s="104">
        <v>0</v>
      </c>
      <c r="AY9" s="105">
        <v>0</v>
      </c>
      <c r="AZ9" s="104">
        <v>0</v>
      </c>
      <c r="BA9" s="104">
        <v>0</v>
      </c>
      <c r="BB9" s="105">
        <v>0</v>
      </c>
      <c r="BC9" s="104">
        <v>0</v>
      </c>
      <c r="BD9" s="104">
        <v>0</v>
      </c>
      <c r="BE9" s="105">
        <v>0</v>
      </c>
      <c r="BF9" s="104">
        <v>0</v>
      </c>
      <c r="BG9" s="104">
        <v>0</v>
      </c>
      <c r="BH9" s="105">
        <v>0</v>
      </c>
      <c r="BI9" s="104">
        <v>0</v>
      </c>
      <c r="BJ9" s="104">
        <v>0</v>
      </c>
      <c r="BK9" s="105">
        <v>0</v>
      </c>
      <c r="BL9" s="104">
        <v>0</v>
      </c>
      <c r="BM9" s="104">
        <v>0</v>
      </c>
      <c r="BN9" s="105">
        <v>0</v>
      </c>
      <c r="BO9" s="104">
        <v>0</v>
      </c>
      <c r="BP9" s="104">
        <v>0</v>
      </c>
      <c r="BQ9" s="105">
        <v>0</v>
      </c>
      <c r="BR9" s="104">
        <v>0</v>
      </c>
      <c r="BS9" s="104">
        <v>0</v>
      </c>
      <c r="BT9" s="105">
        <v>0</v>
      </c>
      <c r="BU9" s="104">
        <v>0</v>
      </c>
      <c r="BV9" s="104">
        <v>0</v>
      </c>
      <c r="BW9" s="105">
        <v>0</v>
      </c>
      <c r="BX9" s="104">
        <v>0</v>
      </c>
      <c r="BY9" s="104">
        <v>0</v>
      </c>
      <c r="BZ9" s="105">
        <v>0</v>
      </c>
      <c r="CA9" s="104">
        <v>0</v>
      </c>
      <c r="CB9" s="104">
        <v>0</v>
      </c>
      <c r="CC9" s="105">
        <v>0</v>
      </c>
      <c r="CD9" s="104">
        <v>0</v>
      </c>
      <c r="CE9" s="104">
        <v>0</v>
      </c>
      <c r="CF9" s="105">
        <v>0</v>
      </c>
      <c r="CG9" s="104">
        <v>0</v>
      </c>
      <c r="CH9" s="104">
        <v>0</v>
      </c>
      <c r="CI9" s="105">
        <v>0</v>
      </c>
      <c r="CJ9" s="104">
        <v>0</v>
      </c>
      <c r="CK9" s="104">
        <v>0</v>
      </c>
      <c r="CL9" s="105">
        <v>0</v>
      </c>
      <c r="CM9" s="104">
        <v>0</v>
      </c>
      <c r="CN9" s="104">
        <v>0</v>
      </c>
      <c r="CO9" s="105">
        <v>0</v>
      </c>
      <c r="CP9" s="100"/>
      <c r="CQ9" s="100"/>
      <c r="CR9" s="100"/>
      <c r="CS9" s="100"/>
      <c r="CT9" s="100"/>
      <c r="CU9" s="100"/>
      <c r="CV9" s="100"/>
      <c r="CW9" s="100"/>
      <c r="CX9" s="100"/>
      <c r="CY9" s="100"/>
      <c r="CZ9" s="100"/>
      <c r="DA9" s="100"/>
      <c r="DB9" s="100"/>
      <c r="DC9" s="100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00"/>
      <c r="DZ9" s="100"/>
      <c r="EA9" s="100"/>
      <c r="EB9" s="100"/>
      <c r="EC9" s="100"/>
      <c r="ED9" s="100"/>
      <c r="EE9" s="100"/>
      <c r="EF9" s="100"/>
      <c r="EG9" s="100"/>
      <c r="EH9" s="100"/>
      <c r="EI9" s="100"/>
      <c r="EJ9" s="100"/>
      <c r="EK9" s="100"/>
      <c r="EL9" s="100"/>
      <c r="EM9" s="100"/>
      <c r="EN9" s="100"/>
      <c r="EO9" s="100"/>
      <c r="EP9" s="100"/>
      <c r="EQ9" s="100"/>
      <c r="ER9" s="100"/>
      <c r="ES9" s="100"/>
      <c r="ET9" s="100"/>
      <c r="EU9" s="100"/>
      <c r="EV9" s="100"/>
      <c r="EW9" s="100"/>
      <c r="EX9" s="100"/>
      <c r="EY9" s="100"/>
      <c r="EZ9" s="100"/>
      <c r="FA9" s="100"/>
      <c r="FB9" s="100"/>
      <c r="FC9" s="100"/>
      <c r="FD9" s="100"/>
      <c r="FE9" s="100"/>
      <c r="FF9" s="100"/>
      <c r="FG9" s="100"/>
      <c r="FH9" s="100"/>
      <c r="FI9" s="100"/>
      <c r="FJ9" s="100"/>
      <c r="FK9" s="100"/>
      <c r="FL9" s="100"/>
      <c r="FM9" s="100"/>
      <c r="FN9" s="100"/>
      <c r="FO9" s="100"/>
      <c r="FP9" s="100"/>
      <c r="FQ9" s="100"/>
      <c r="FR9" s="100"/>
      <c r="FS9" s="100"/>
      <c r="FT9" s="100"/>
      <c r="FU9" s="100"/>
      <c r="FV9" s="100"/>
      <c r="FW9" s="100"/>
      <c r="FX9" s="100"/>
      <c r="FY9" s="100"/>
      <c r="FZ9" s="100"/>
      <c r="GA9" s="100"/>
      <c r="GB9" s="100"/>
      <c r="GC9" s="100"/>
      <c r="GD9" s="100"/>
      <c r="GE9" s="100"/>
      <c r="GF9" s="100"/>
      <c r="GG9" s="100"/>
      <c r="GH9" s="100"/>
      <c r="GI9" s="100"/>
      <c r="GJ9" s="100"/>
      <c r="GK9" s="100"/>
      <c r="GL9" s="100"/>
      <c r="GM9" s="100"/>
      <c r="GN9" s="100"/>
      <c r="GO9" s="100"/>
      <c r="GP9" s="100"/>
      <c r="GQ9" s="100"/>
      <c r="GR9" s="100"/>
      <c r="GS9" s="100"/>
      <c r="GT9" s="100"/>
      <c r="GU9" s="100"/>
      <c r="GV9" s="100"/>
      <c r="GW9" s="100"/>
      <c r="GX9" s="100"/>
      <c r="GY9" s="100"/>
      <c r="GZ9" s="100"/>
      <c r="HA9" s="100"/>
      <c r="HB9" s="100"/>
      <c r="HC9" s="100"/>
      <c r="HD9" s="100"/>
      <c r="HE9" s="100"/>
      <c r="HF9" s="100"/>
      <c r="HG9" s="100"/>
      <c r="HH9" s="100"/>
      <c r="HI9" s="100"/>
      <c r="HJ9" s="10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00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  <c r="IU9" s="100"/>
      <c r="IV9" s="100"/>
      <c r="IW9" s="100"/>
      <c r="IX9" s="100"/>
      <c r="IY9" s="100"/>
      <c r="IZ9" s="100"/>
      <c r="JA9" s="100"/>
      <c r="JB9" s="100"/>
      <c r="JC9" s="100"/>
      <c r="JD9" s="100"/>
      <c r="JE9" s="100"/>
      <c r="JF9" s="100"/>
      <c r="JG9" s="100"/>
      <c r="JH9" s="100"/>
      <c r="JI9" s="100"/>
      <c r="JJ9" s="100"/>
      <c r="JK9" s="100"/>
      <c r="JL9" s="100"/>
      <c r="JM9" s="100"/>
      <c r="JN9" s="100"/>
      <c r="JO9" s="100"/>
      <c r="JP9" s="100"/>
      <c r="JQ9" s="100"/>
      <c r="JR9" s="100"/>
      <c r="JS9" s="100"/>
      <c r="JT9" s="100"/>
      <c r="JU9" s="100"/>
      <c r="JV9" s="100"/>
      <c r="JW9" s="100"/>
      <c r="JX9" s="100"/>
      <c r="JY9" s="100"/>
      <c r="JZ9" s="100"/>
      <c r="KA9" s="100"/>
      <c r="KB9" s="100"/>
      <c r="KC9" s="100"/>
      <c r="KD9" s="100"/>
      <c r="KE9" s="100"/>
      <c r="KF9" s="100"/>
      <c r="KG9" s="100"/>
      <c r="KH9" s="100"/>
      <c r="KI9" s="100"/>
      <c r="KJ9" s="100"/>
      <c r="KK9" s="100"/>
      <c r="KL9" s="100"/>
      <c r="KM9" s="100"/>
      <c r="KN9" s="100"/>
      <c r="KO9" s="100"/>
      <c r="KP9" s="100"/>
      <c r="KQ9" s="100"/>
      <c r="KR9" s="100"/>
      <c r="KS9" s="100"/>
      <c r="KT9" s="100"/>
      <c r="KU9" s="100"/>
      <c r="KV9" s="100"/>
      <c r="KW9" s="100"/>
      <c r="KX9" s="100"/>
      <c r="KY9" s="100"/>
      <c r="KZ9" s="100"/>
      <c r="LA9" s="100"/>
      <c r="LB9" s="100"/>
      <c r="LC9" s="100"/>
      <c r="LD9" s="100"/>
      <c r="LE9" s="100"/>
      <c r="LF9" s="100"/>
      <c r="LG9" s="100"/>
      <c r="LH9" s="100"/>
      <c r="LI9" s="100"/>
      <c r="LJ9" s="100"/>
      <c r="LK9" s="100"/>
      <c r="LL9" s="100"/>
      <c r="LM9" s="100"/>
      <c r="LN9" s="100"/>
      <c r="LO9" s="100"/>
      <c r="LP9" s="100"/>
      <c r="LQ9" s="100"/>
      <c r="LR9" s="100"/>
      <c r="LS9" s="100"/>
      <c r="LT9" s="100"/>
      <c r="LU9" s="100"/>
      <c r="LV9" s="100"/>
      <c r="LW9" s="100"/>
      <c r="LX9" s="100"/>
      <c r="LY9" s="100"/>
      <c r="LZ9" s="100"/>
      <c r="MA9" s="100"/>
      <c r="MB9" s="100"/>
      <c r="MC9" s="100"/>
      <c r="MD9" s="100"/>
      <c r="ME9" s="100"/>
      <c r="MF9" s="100"/>
      <c r="MG9" s="100"/>
      <c r="MH9" s="100"/>
      <c r="MI9" s="100"/>
      <c r="MJ9" s="100"/>
      <c r="MK9" s="100"/>
      <c r="ML9" s="100"/>
      <c r="MM9" s="100"/>
      <c r="MN9" s="100"/>
      <c r="MO9" s="100"/>
      <c r="MP9" s="100"/>
      <c r="MQ9" s="100"/>
      <c r="MR9" s="100"/>
      <c r="MS9" s="100"/>
      <c r="MT9" s="100"/>
      <c r="MU9" s="100"/>
      <c r="MV9" s="100"/>
      <c r="MW9" s="100"/>
      <c r="MX9" s="100"/>
      <c r="MY9" s="100"/>
      <c r="MZ9" s="100"/>
      <c r="NA9" s="100"/>
      <c r="NB9" s="100"/>
      <c r="NC9" s="100"/>
      <c r="ND9" s="100"/>
      <c r="NE9" s="100"/>
      <c r="NF9" s="100"/>
      <c r="NG9" s="100"/>
      <c r="NH9" s="100"/>
      <c r="NI9" s="100"/>
      <c r="NJ9" s="100"/>
      <c r="NK9" s="100"/>
      <c r="NL9" s="100"/>
      <c r="NM9" s="100"/>
      <c r="NN9" s="100"/>
      <c r="NO9" s="100"/>
      <c r="NP9" s="100"/>
      <c r="NQ9" s="100"/>
      <c r="NR9" s="100"/>
      <c r="NS9" s="100"/>
      <c r="NT9" s="100"/>
      <c r="NU9" s="100"/>
      <c r="NV9" s="100"/>
      <c r="NW9" s="100"/>
      <c r="NX9" s="100"/>
      <c r="NY9" s="100"/>
      <c r="NZ9" s="100"/>
      <c r="OA9" s="100"/>
      <c r="OB9" s="100"/>
      <c r="OC9" s="100"/>
      <c r="OD9" s="100"/>
      <c r="OE9" s="100"/>
      <c r="OF9" s="100"/>
      <c r="OG9" s="100"/>
      <c r="OH9" s="100"/>
      <c r="OI9" s="100"/>
      <c r="OJ9" s="100"/>
      <c r="OK9" s="100"/>
      <c r="OL9" s="100"/>
      <c r="OM9" s="100"/>
      <c r="ON9" s="100"/>
      <c r="OO9" s="100"/>
      <c r="OP9" s="100"/>
      <c r="OQ9" s="100"/>
      <c r="OR9" s="100"/>
      <c r="OS9" s="100"/>
      <c r="OT9" s="100"/>
      <c r="OU9" s="100"/>
      <c r="OV9" s="100"/>
      <c r="OW9" s="100"/>
      <c r="OX9" s="100"/>
      <c r="OY9" s="100"/>
      <c r="OZ9" s="100"/>
      <c r="PA9" s="100"/>
      <c r="PB9" s="100"/>
      <c r="PC9" s="100"/>
      <c r="PD9" s="100"/>
      <c r="PE9" s="100"/>
      <c r="PF9" s="100"/>
      <c r="PG9" s="100"/>
      <c r="PH9" s="100"/>
      <c r="PI9" s="100"/>
      <c r="PJ9" s="100"/>
      <c r="PK9" s="100"/>
      <c r="PL9" s="100"/>
      <c r="PM9" s="100"/>
      <c r="PN9" s="100"/>
      <c r="PO9" s="100"/>
      <c r="PP9" s="100"/>
      <c r="PQ9" s="100"/>
      <c r="PR9" s="100"/>
      <c r="PS9" s="100"/>
      <c r="PT9" s="100"/>
      <c r="PU9" s="100"/>
      <c r="PV9" s="100"/>
      <c r="PW9" s="100"/>
      <c r="PX9" s="100"/>
      <c r="PY9" s="100"/>
      <c r="PZ9" s="100"/>
      <c r="QA9" s="100"/>
      <c r="QB9" s="100"/>
      <c r="QC9" s="100"/>
      <c r="QD9" s="100"/>
      <c r="QE9" s="100"/>
      <c r="QF9" s="100"/>
      <c r="QG9" s="100"/>
      <c r="QH9" s="100"/>
      <c r="QI9" s="100"/>
      <c r="QJ9" s="100"/>
      <c r="QK9" s="100"/>
      <c r="QL9" s="100"/>
      <c r="QM9" s="100"/>
      <c r="QN9" s="100"/>
      <c r="QO9" s="100"/>
      <c r="QP9" s="100"/>
      <c r="QQ9" s="100"/>
      <c r="QR9" s="100"/>
      <c r="QS9" s="100"/>
      <c r="QT9" s="100"/>
      <c r="QU9" s="100"/>
      <c r="QV9" s="100"/>
      <c r="QW9" s="100"/>
      <c r="QX9" s="100"/>
      <c r="QY9" s="100"/>
      <c r="QZ9" s="100"/>
      <c r="RA9" s="100"/>
      <c r="RB9" s="100"/>
      <c r="RC9" s="100"/>
      <c r="RD9" s="100"/>
      <c r="RE9" s="100"/>
      <c r="RF9" s="100"/>
      <c r="RG9" s="100"/>
      <c r="RH9" s="100"/>
      <c r="RI9" s="100"/>
      <c r="RJ9" s="100"/>
      <c r="RK9" s="100"/>
      <c r="RL9" s="100"/>
      <c r="RM9" s="100"/>
      <c r="RN9" s="100"/>
      <c r="RO9" s="100"/>
      <c r="RP9" s="100"/>
      <c r="RQ9" s="100"/>
      <c r="RR9" s="100"/>
      <c r="RS9" s="100"/>
      <c r="RT9" s="100"/>
      <c r="RU9" s="100"/>
      <c r="RV9" s="100"/>
      <c r="RW9" s="100"/>
      <c r="RX9" s="100"/>
      <c r="RY9" s="100"/>
      <c r="RZ9" s="100"/>
      <c r="SA9" s="100"/>
      <c r="SB9" s="100"/>
      <c r="SC9" s="100"/>
      <c r="SD9" s="100"/>
      <c r="SE9" s="100"/>
      <c r="SF9" s="100"/>
      <c r="SG9" s="100"/>
      <c r="SH9" s="100"/>
      <c r="SI9" s="100"/>
      <c r="SJ9" s="100"/>
      <c r="SK9" s="100"/>
      <c r="SL9" s="100"/>
      <c r="SM9" s="100"/>
      <c r="SN9" s="100"/>
      <c r="SO9" s="100"/>
      <c r="SP9" s="100"/>
      <c r="SQ9" s="100"/>
      <c r="SR9" s="100"/>
      <c r="SS9" s="100"/>
      <c r="ST9" s="100"/>
      <c r="SU9" s="100"/>
      <c r="SV9" s="100"/>
      <c r="SW9" s="100"/>
      <c r="SX9" s="100"/>
      <c r="SY9" s="100"/>
      <c r="SZ9" s="100"/>
      <c r="TA9" s="100"/>
      <c r="TB9" s="100"/>
      <c r="TC9" s="100"/>
      <c r="TD9" s="100"/>
      <c r="TE9" s="100"/>
      <c r="TF9" s="100"/>
      <c r="TG9" s="100"/>
      <c r="TH9" s="100"/>
      <c r="TI9" s="100"/>
      <c r="TJ9" s="100"/>
      <c r="TK9" s="100"/>
      <c r="TL9" s="100"/>
      <c r="TM9" s="100"/>
      <c r="TN9" s="100"/>
      <c r="TO9" s="100"/>
      <c r="TP9" s="100"/>
      <c r="TQ9" s="100"/>
      <c r="TR9" s="100"/>
      <c r="TS9" s="100"/>
      <c r="TT9" s="100"/>
      <c r="TU9" s="100"/>
      <c r="TV9" s="100"/>
      <c r="TW9" s="100"/>
      <c r="TX9" s="100"/>
      <c r="TY9" s="100"/>
      <c r="TZ9" s="100"/>
      <c r="UA9" s="100"/>
      <c r="UB9" s="100"/>
      <c r="UC9" s="100"/>
      <c r="UD9" s="100"/>
      <c r="UE9" s="100"/>
      <c r="UF9" s="100"/>
      <c r="UG9" s="100"/>
      <c r="UH9" s="100"/>
      <c r="UI9" s="100"/>
      <c r="UJ9" s="100"/>
      <c r="UK9" s="100"/>
      <c r="UL9" s="100"/>
      <c r="UM9" s="100"/>
      <c r="UN9" s="100"/>
      <c r="UO9" s="100"/>
      <c r="UP9" s="100"/>
      <c r="UQ9" s="100"/>
      <c r="UR9" s="100"/>
      <c r="US9" s="100"/>
      <c r="UT9" s="100"/>
      <c r="UU9" s="100"/>
      <c r="UV9" s="100"/>
      <c r="UW9" s="100"/>
      <c r="UX9" s="100"/>
      <c r="UY9" s="100"/>
      <c r="UZ9" s="100"/>
      <c r="VA9" s="100"/>
      <c r="VB9" s="100"/>
      <c r="VC9" s="100"/>
      <c r="VD9" s="100"/>
      <c r="VE9" s="100"/>
      <c r="VF9" s="100"/>
      <c r="VG9" s="100"/>
      <c r="VH9" s="100"/>
      <c r="VI9" s="100"/>
      <c r="VJ9" s="100"/>
      <c r="VK9" s="100"/>
      <c r="VL9" s="100"/>
      <c r="VM9" s="100"/>
      <c r="VN9" s="100"/>
      <c r="VO9" s="100"/>
      <c r="VP9" s="100"/>
      <c r="VQ9" s="100"/>
      <c r="VR9" s="100"/>
      <c r="VS9" s="100"/>
      <c r="VT9" s="100"/>
      <c r="VU9" s="100"/>
      <c r="VV9" s="100"/>
      <c r="VW9" s="100"/>
      <c r="VX9" s="100"/>
      <c r="VY9" s="100"/>
      <c r="VZ9" s="100"/>
      <c r="WA9" s="100"/>
      <c r="WB9" s="100"/>
      <c r="WC9" s="100"/>
      <c r="WD9" s="100"/>
      <c r="WE9" s="100"/>
      <c r="WF9" s="100"/>
      <c r="WG9" s="100"/>
      <c r="WH9" s="100"/>
      <c r="WI9" s="100"/>
      <c r="WJ9" s="100"/>
      <c r="WK9" s="100"/>
      <c r="WL9" s="100"/>
      <c r="WM9" s="100"/>
      <c r="WN9" s="100"/>
      <c r="WO9" s="100"/>
      <c r="WP9" s="100"/>
      <c r="WQ9" s="100"/>
      <c r="WR9" s="100"/>
      <c r="WS9" s="100"/>
      <c r="WT9" s="100"/>
      <c r="WU9" s="100"/>
      <c r="WV9" s="100"/>
      <c r="WW9" s="100"/>
      <c r="WX9" s="100"/>
      <c r="WY9" s="100"/>
      <c r="WZ9" s="100"/>
      <c r="XA9" s="100"/>
      <c r="XB9" s="100"/>
      <c r="XC9" s="100"/>
      <c r="XD9" s="100"/>
      <c r="XE9" s="100"/>
      <c r="XF9" s="100"/>
      <c r="XG9" s="100"/>
      <c r="XH9" s="100"/>
      <c r="XI9" s="100"/>
      <c r="XJ9" s="100"/>
      <c r="XK9" s="100"/>
      <c r="XL9" s="100"/>
      <c r="XM9" s="100"/>
      <c r="XN9" s="100"/>
      <c r="XO9" s="100"/>
      <c r="XP9" s="100"/>
      <c r="XQ9" s="100"/>
      <c r="XR9" s="100"/>
      <c r="XS9" s="100"/>
      <c r="XT9" s="100"/>
      <c r="XU9" s="100"/>
      <c r="XV9" s="100"/>
      <c r="XW9" s="100"/>
      <c r="XX9" s="100"/>
      <c r="XY9" s="100"/>
      <c r="XZ9" s="100"/>
      <c r="YA9" s="100"/>
      <c r="YB9" s="100"/>
      <c r="YC9" s="100"/>
      <c r="YD9" s="100"/>
      <c r="YE9" s="100"/>
      <c r="YF9" s="100"/>
      <c r="YG9" s="100"/>
      <c r="YH9" s="100"/>
      <c r="YI9" s="100"/>
      <c r="YJ9" s="100"/>
      <c r="YK9" s="100"/>
      <c r="YL9" s="100"/>
      <c r="YM9" s="100"/>
      <c r="YN9" s="100"/>
      <c r="YO9" s="100"/>
      <c r="YP9" s="100"/>
      <c r="YQ9" s="100"/>
      <c r="YR9" s="100"/>
      <c r="YS9" s="100"/>
      <c r="YT9" s="100"/>
      <c r="YU9" s="100"/>
      <c r="YV9" s="100"/>
      <c r="YW9" s="100"/>
      <c r="YX9" s="100"/>
      <c r="YY9" s="100"/>
      <c r="YZ9" s="100"/>
      <c r="ZA9" s="100"/>
      <c r="ZB9" s="100"/>
      <c r="ZC9" s="100"/>
      <c r="ZD9" s="100"/>
      <c r="ZE9" s="100"/>
      <c r="ZF9" s="100"/>
      <c r="ZG9" s="100"/>
      <c r="ZH9" s="100"/>
      <c r="ZI9" s="100"/>
      <c r="ZJ9" s="100"/>
      <c r="ZK9" s="100"/>
      <c r="ZL9" s="100"/>
      <c r="ZM9" s="100"/>
      <c r="ZN9" s="100"/>
      <c r="ZO9" s="100"/>
      <c r="ZP9" s="100"/>
      <c r="ZQ9" s="100"/>
      <c r="ZR9" s="100"/>
      <c r="ZS9" s="100"/>
      <c r="ZT9" s="100"/>
      <c r="ZU9" s="100"/>
      <c r="ZV9" s="100"/>
      <c r="ZW9" s="100"/>
      <c r="ZX9" s="100"/>
      <c r="ZY9" s="100"/>
      <c r="ZZ9" s="100"/>
    </row>
    <row r="10" spans="1:702" s="89" customFormat="1" ht="15.95" hidden="1" customHeight="1" x14ac:dyDescent="0.25">
      <c r="A10" s="106">
        <v>70060</v>
      </c>
      <c r="B10" s="106"/>
      <c r="C10" s="107"/>
      <c r="D10" s="108">
        <v>7</v>
      </c>
      <c r="E10" s="108">
        <v>1</v>
      </c>
      <c r="F10" s="108" t="s">
        <v>322</v>
      </c>
      <c r="G10" s="108" t="s">
        <v>319</v>
      </c>
      <c r="H10" s="108" t="s">
        <v>318</v>
      </c>
      <c r="I10" s="108" t="s">
        <v>319</v>
      </c>
      <c r="J10" s="108" t="s">
        <v>319</v>
      </c>
      <c r="K10" s="108" t="s">
        <v>323</v>
      </c>
      <c r="L10" s="109">
        <v>7000</v>
      </c>
      <c r="M10" s="109">
        <v>7000</v>
      </c>
      <c r="N10" s="109">
        <v>0</v>
      </c>
      <c r="O10" s="109">
        <v>7000</v>
      </c>
      <c r="P10" s="109">
        <v>1200</v>
      </c>
      <c r="Q10" s="109">
        <v>-5800</v>
      </c>
      <c r="R10" s="110">
        <v>0.17</v>
      </c>
      <c r="S10" s="109">
        <v>0</v>
      </c>
      <c r="T10" s="109">
        <v>0</v>
      </c>
      <c r="U10" s="110">
        <v>0</v>
      </c>
      <c r="V10" s="109">
        <v>0</v>
      </c>
      <c r="W10" s="109">
        <v>0</v>
      </c>
      <c r="X10" s="110">
        <v>0</v>
      </c>
      <c r="Y10" s="109">
        <v>0</v>
      </c>
      <c r="Z10" s="109">
        <v>0</v>
      </c>
      <c r="AA10" s="110">
        <v>0</v>
      </c>
      <c r="AB10" s="109">
        <v>0</v>
      </c>
      <c r="AC10" s="109">
        <v>0</v>
      </c>
      <c r="AD10" s="110">
        <v>0</v>
      </c>
      <c r="AE10" s="109">
        <v>0</v>
      </c>
      <c r="AF10" s="109">
        <v>0</v>
      </c>
      <c r="AG10" s="110">
        <v>0</v>
      </c>
      <c r="AH10" s="109">
        <v>0</v>
      </c>
      <c r="AI10" s="109">
        <v>0</v>
      </c>
      <c r="AJ10" s="110">
        <v>0</v>
      </c>
      <c r="AK10" s="109">
        <v>0</v>
      </c>
      <c r="AL10" s="109">
        <v>0</v>
      </c>
      <c r="AM10" s="110">
        <v>0</v>
      </c>
      <c r="AN10" s="109">
        <v>0</v>
      </c>
      <c r="AO10" s="109">
        <v>0</v>
      </c>
      <c r="AP10" s="110">
        <v>0</v>
      </c>
      <c r="AQ10" s="109">
        <v>0</v>
      </c>
      <c r="AR10" s="109">
        <v>0</v>
      </c>
      <c r="AS10" s="110">
        <v>0</v>
      </c>
      <c r="AT10" s="109">
        <v>0</v>
      </c>
      <c r="AU10" s="109">
        <v>0</v>
      </c>
      <c r="AV10" s="110">
        <v>0</v>
      </c>
      <c r="AW10" s="109">
        <v>0</v>
      </c>
      <c r="AX10" s="109">
        <v>0</v>
      </c>
      <c r="AY10" s="110">
        <v>0</v>
      </c>
      <c r="AZ10" s="109">
        <v>0</v>
      </c>
      <c r="BA10" s="109">
        <v>0</v>
      </c>
      <c r="BB10" s="110">
        <v>0</v>
      </c>
      <c r="BC10" s="109">
        <v>0</v>
      </c>
      <c r="BD10" s="109">
        <v>0</v>
      </c>
      <c r="BE10" s="110">
        <v>0</v>
      </c>
      <c r="BF10" s="109">
        <v>0</v>
      </c>
      <c r="BG10" s="109">
        <v>0</v>
      </c>
      <c r="BH10" s="110">
        <v>0</v>
      </c>
      <c r="BI10" s="109">
        <v>7000</v>
      </c>
      <c r="BJ10" s="109">
        <v>1200</v>
      </c>
      <c r="BK10" s="110">
        <v>0.17</v>
      </c>
      <c r="BL10" s="109">
        <v>0</v>
      </c>
      <c r="BM10" s="109">
        <v>0</v>
      </c>
      <c r="BN10" s="110">
        <v>0</v>
      </c>
      <c r="BO10" s="109">
        <v>0</v>
      </c>
      <c r="BP10" s="109">
        <v>0</v>
      </c>
      <c r="BQ10" s="110">
        <v>0</v>
      </c>
      <c r="BR10" s="109">
        <v>0</v>
      </c>
      <c r="BS10" s="109">
        <v>0</v>
      </c>
      <c r="BT10" s="110">
        <v>0</v>
      </c>
      <c r="BU10" s="109">
        <v>0</v>
      </c>
      <c r="BV10" s="109">
        <v>0</v>
      </c>
      <c r="BW10" s="110">
        <v>0</v>
      </c>
      <c r="BX10" s="109">
        <v>0</v>
      </c>
      <c r="BY10" s="109">
        <v>0</v>
      </c>
      <c r="BZ10" s="110">
        <v>0</v>
      </c>
      <c r="CA10" s="109">
        <v>0</v>
      </c>
      <c r="CB10" s="109">
        <v>0</v>
      </c>
      <c r="CC10" s="110">
        <v>0</v>
      </c>
      <c r="CD10" s="109">
        <v>0</v>
      </c>
      <c r="CE10" s="109">
        <v>0</v>
      </c>
      <c r="CF10" s="110">
        <v>0</v>
      </c>
      <c r="CG10" s="109">
        <v>0</v>
      </c>
      <c r="CH10" s="109">
        <v>0</v>
      </c>
      <c r="CI10" s="110">
        <v>0</v>
      </c>
      <c r="CJ10" s="109">
        <v>0</v>
      </c>
      <c r="CK10" s="109">
        <v>0</v>
      </c>
      <c r="CL10" s="110">
        <v>0</v>
      </c>
      <c r="CM10" s="109">
        <v>0</v>
      </c>
      <c r="CN10" s="109">
        <v>0</v>
      </c>
      <c r="CO10" s="110">
        <v>0</v>
      </c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  <c r="GR10" s="100"/>
      <c r="GS10" s="100"/>
      <c r="GT10" s="100"/>
      <c r="GU10" s="100"/>
      <c r="GV10" s="100"/>
      <c r="GW10" s="100"/>
      <c r="GX10" s="100"/>
      <c r="GY10" s="100"/>
      <c r="GZ10" s="100"/>
      <c r="HA10" s="100"/>
      <c r="HB10" s="100"/>
      <c r="HC10" s="100"/>
      <c r="HD10" s="100"/>
      <c r="HE10" s="100"/>
      <c r="HF10" s="100"/>
      <c r="HG10" s="100"/>
      <c r="HH10" s="100"/>
      <c r="HI10" s="100"/>
      <c r="HJ10" s="100"/>
      <c r="HK10" s="100"/>
      <c r="HL10" s="100"/>
      <c r="HM10" s="100"/>
      <c r="HN10" s="100"/>
      <c r="HO10" s="100"/>
      <c r="HP10" s="100"/>
      <c r="HQ10" s="100"/>
      <c r="HR10" s="100"/>
      <c r="HS10" s="100"/>
      <c r="HT10" s="100"/>
      <c r="HU10" s="100"/>
      <c r="HV10" s="100"/>
      <c r="HW10" s="100"/>
      <c r="HX10" s="100"/>
      <c r="HY10" s="100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  <c r="IU10" s="100"/>
      <c r="IV10" s="100"/>
      <c r="IW10" s="100"/>
      <c r="IX10" s="100"/>
      <c r="IY10" s="100"/>
      <c r="IZ10" s="100"/>
      <c r="JA10" s="100"/>
      <c r="JB10" s="100"/>
      <c r="JC10" s="100"/>
      <c r="JD10" s="100"/>
      <c r="JE10" s="100"/>
      <c r="JF10" s="100"/>
      <c r="JG10" s="100"/>
      <c r="JH10" s="100"/>
      <c r="JI10" s="100"/>
      <c r="JJ10" s="100"/>
      <c r="JK10" s="100"/>
      <c r="JL10" s="100"/>
      <c r="JM10" s="100"/>
      <c r="JN10" s="100"/>
      <c r="JO10" s="100"/>
      <c r="JP10" s="100"/>
      <c r="JQ10" s="100"/>
      <c r="JR10" s="100"/>
      <c r="JS10" s="100"/>
      <c r="JT10" s="100"/>
      <c r="JU10" s="100"/>
      <c r="JV10" s="100"/>
      <c r="JW10" s="100"/>
      <c r="JX10" s="100"/>
      <c r="JY10" s="100"/>
      <c r="JZ10" s="100"/>
      <c r="KA10" s="100"/>
      <c r="KB10" s="100"/>
      <c r="KC10" s="100"/>
      <c r="KD10" s="100"/>
      <c r="KE10" s="100"/>
      <c r="KF10" s="100"/>
      <c r="KG10" s="100"/>
      <c r="KH10" s="100"/>
      <c r="KI10" s="100"/>
      <c r="KJ10" s="100"/>
      <c r="KK10" s="100"/>
      <c r="KL10" s="100"/>
      <c r="KM10" s="100"/>
      <c r="KN10" s="100"/>
      <c r="KO10" s="100"/>
      <c r="KP10" s="100"/>
      <c r="KQ10" s="100"/>
      <c r="KR10" s="100"/>
      <c r="KS10" s="100"/>
      <c r="KT10" s="100"/>
      <c r="KU10" s="100"/>
      <c r="KV10" s="100"/>
      <c r="KW10" s="100"/>
      <c r="KX10" s="100"/>
      <c r="KY10" s="100"/>
      <c r="KZ10" s="100"/>
      <c r="LA10" s="100"/>
      <c r="LB10" s="100"/>
      <c r="LC10" s="100"/>
      <c r="LD10" s="100"/>
      <c r="LE10" s="100"/>
      <c r="LF10" s="100"/>
      <c r="LG10" s="100"/>
      <c r="LH10" s="100"/>
      <c r="LI10" s="100"/>
      <c r="LJ10" s="100"/>
      <c r="LK10" s="100"/>
      <c r="LL10" s="100"/>
      <c r="LM10" s="100"/>
      <c r="LN10" s="100"/>
      <c r="LO10" s="100"/>
      <c r="LP10" s="100"/>
      <c r="LQ10" s="100"/>
      <c r="LR10" s="100"/>
      <c r="LS10" s="100"/>
      <c r="LT10" s="100"/>
      <c r="LU10" s="100"/>
      <c r="LV10" s="100"/>
      <c r="LW10" s="100"/>
      <c r="LX10" s="100"/>
      <c r="LY10" s="100"/>
      <c r="LZ10" s="100"/>
      <c r="MA10" s="100"/>
      <c r="MB10" s="100"/>
      <c r="MC10" s="100"/>
      <c r="MD10" s="100"/>
      <c r="ME10" s="100"/>
      <c r="MF10" s="100"/>
      <c r="MG10" s="100"/>
      <c r="MH10" s="100"/>
      <c r="MI10" s="100"/>
      <c r="MJ10" s="100"/>
      <c r="MK10" s="100"/>
      <c r="ML10" s="100"/>
      <c r="MM10" s="100"/>
      <c r="MN10" s="100"/>
      <c r="MO10" s="100"/>
      <c r="MP10" s="100"/>
      <c r="MQ10" s="100"/>
      <c r="MR10" s="100"/>
      <c r="MS10" s="100"/>
      <c r="MT10" s="100"/>
      <c r="MU10" s="100"/>
      <c r="MV10" s="100"/>
      <c r="MW10" s="100"/>
      <c r="MX10" s="100"/>
      <c r="MY10" s="100"/>
      <c r="MZ10" s="100"/>
      <c r="NA10" s="100"/>
      <c r="NB10" s="100"/>
      <c r="NC10" s="100"/>
      <c r="ND10" s="100"/>
      <c r="NE10" s="100"/>
      <c r="NF10" s="100"/>
      <c r="NG10" s="100"/>
      <c r="NH10" s="100"/>
      <c r="NI10" s="100"/>
      <c r="NJ10" s="100"/>
      <c r="NK10" s="100"/>
      <c r="NL10" s="100"/>
      <c r="NM10" s="100"/>
      <c r="NN10" s="100"/>
      <c r="NO10" s="100"/>
      <c r="NP10" s="100"/>
      <c r="NQ10" s="100"/>
      <c r="NR10" s="100"/>
      <c r="NS10" s="100"/>
      <c r="NT10" s="100"/>
      <c r="NU10" s="100"/>
      <c r="NV10" s="100"/>
      <c r="NW10" s="100"/>
      <c r="NX10" s="100"/>
      <c r="NY10" s="100"/>
      <c r="NZ10" s="100"/>
      <c r="OA10" s="100"/>
      <c r="OB10" s="100"/>
      <c r="OC10" s="100"/>
      <c r="OD10" s="100"/>
      <c r="OE10" s="100"/>
      <c r="OF10" s="100"/>
      <c r="OG10" s="100"/>
      <c r="OH10" s="100"/>
      <c r="OI10" s="100"/>
      <c r="OJ10" s="100"/>
      <c r="OK10" s="100"/>
      <c r="OL10" s="100"/>
      <c r="OM10" s="100"/>
      <c r="ON10" s="100"/>
      <c r="OO10" s="100"/>
      <c r="OP10" s="100"/>
      <c r="OQ10" s="100"/>
      <c r="OR10" s="100"/>
      <c r="OS10" s="100"/>
      <c r="OT10" s="100"/>
      <c r="OU10" s="100"/>
      <c r="OV10" s="100"/>
      <c r="OW10" s="100"/>
      <c r="OX10" s="100"/>
      <c r="OY10" s="100"/>
      <c r="OZ10" s="100"/>
      <c r="PA10" s="100"/>
      <c r="PB10" s="100"/>
      <c r="PC10" s="100"/>
      <c r="PD10" s="100"/>
      <c r="PE10" s="100"/>
      <c r="PF10" s="100"/>
      <c r="PG10" s="100"/>
      <c r="PH10" s="100"/>
      <c r="PI10" s="100"/>
      <c r="PJ10" s="100"/>
      <c r="PK10" s="100"/>
      <c r="PL10" s="100"/>
      <c r="PM10" s="100"/>
      <c r="PN10" s="100"/>
      <c r="PO10" s="100"/>
      <c r="PP10" s="100"/>
      <c r="PQ10" s="100"/>
      <c r="PR10" s="100"/>
      <c r="PS10" s="100"/>
      <c r="PT10" s="100"/>
      <c r="PU10" s="100"/>
      <c r="PV10" s="100"/>
      <c r="PW10" s="100"/>
      <c r="PX10" s="100"/>
      <c r="PY10" s="100"/>
      <c r="PZ10" s="100"/>
      <c r="QA10" s="100"/>
      <c r="QB10" s="100"/>
      <c r="QC10" s="100"/>
      <c r="QD10" s="100"/>
      <c r="QE10" s="100"/>
      <c r="QF10" s="100"/>
      <c r="QG10" s="100"/>
      <c r="QH10" s="100"/>
      <c r="QI10" s="100"/>
      <c r="QJ10" s="100"/>
      <c r="QK10" s="100"/>
      <c r="QL10" s="100"/>
      <c r="QM10" s="100"/>
      <c r="QN10" s="100"/>
      <c r="QO10" s="100"/>
      <c r="QP10" s="100"/>
      <c r="QQ10" s="100"/>
      <c r="QR10" s="100"/>
      <c r="QS10" s="100"/>
      <c r="QT10" s="100"/>
      <c r="QU10" s="100"/>
      <c r="QV10" s="100"/>
      <c r="QW10" s="100"/>
      <c r="QX10" s="100"/>
      <c r="QY10" s="100"/>
      <c r="QZ10" s="100"/>
      <c r="RA10" s="100"/>
      <c r="RB10" s="100"/>
      <c r="RC10" s="100"/>
      <c r="RD10" s="100"/>
      <c r="RE10" s="100"/>
      <c r="RF10" s="100"/>
      <c r="RG10" s="100"/>
      <c r="RH10" s="100"/>
      <c r="RI10" s="100"/>
      <c r="RJ10" s="100"/>
      <c r="RK10" s="100"/>
      <c r="RL10" s="100"/>
      <c r="RM10" s="100"/>
      <c r="RN10" s="100"/>
      <c r="RO10" s="100"/>
      <c r="RP10" s="100"/>
      <c r="RQ10" s="100"/>
      <c r="RR10" s="100"/>
      <c r="RS10" s="100"/>
      <c r="RT10" s="100"/>
      <c r="RU10" s="100"/>
      <c r="RV10" s="100"/>
      <c r="RW10" s="100"/>
      <c r="RX10" s="100"/>
      <c r="RY10" s="100"/>
      <c r="RZ10" s="100"/>
      <c r="SA10" s="100"/>
      <c r="SB10" s="100"/>
      <c r="SC10" s="100"/>
      <c r="SD10" s="100"/>
      <c r="SE10" s="100"/>
      <c r="SF10" s="100"/>
      <c r="SG10" s="100"/>
      <c r="SH10" s="100"/>
      <c r="SI10" s="100"/>
      <c r="SJ10" s="100"/>
      <c r="SK10" s="100"/>
      <c r="SL10" s="100"/>
      <c r="SM10" s="100"/>
      <c r="SN10" s="100"/>
      <c r="SO10" s="100"/>
      <c r="SP10" s="100"/>
      <c r="SQ10" s="100"/>
      <c r="SR10" s="100"/>
      <c r="SS10" s="100"/>
      <c r="ST10" s="100"/>
      <c r="SU10" s="100"/>
      <c r="SV10" s="100"/>
      <c r="SW10" s="100"/>
      <c r="SX10" s="100"/>
      <c r="SY10" s="100"/>
      <c r="SZ10" s="100"/>
      <c r="TA10" s="100"/>
      <c r="TB10" s="100"/>
      <c r="TC10" s="100"/>
      <c r="TD10" s="100"/>
      <c r="TE10" s="100"/>
      <c r="TF10" s="100"/>
      <c r="TG10" s="100"/>
      <c r="TH10" s="100"/>
      <c r="TI10" s="100"/>
      <c r="TJ10" s="100"/>
      <c r="TK10" s="100"/>
      <c r="TL10" s="100"/>
      <c r="TM10" s="100"/>
      <c r="TN10" s="100"/>
      <c r="TO10" s="100"/>
      <c r="TP10" s="100"/>
      <c r="TQ10" s="100"/>
      <c r="TR10" s="100"/>
      <c r="TS10" s="100"/>
      <c r="TT10" s="100"/>
      <c r="TU10" s="100"/>
      <c r="TV10" s="100"/>
      <c r="TW10" s="100"/>
      <c r="TX10" s="100"/>
      <c r="TY10" s="100"/>
      <c r="TZ10" s="100"/>
      <c r="UA10" s="100"/>
      <c r="UB10" s="100"/>
      <c r="UC10" s="100"/>
      <c r="UD10" s="100"/>
      <c r="UE10" s="100"/>
      <c r="UF10" s="100"/>
      <c r="UG10" s="100"/>
      <c r="UH10" s="100"/>
      <c r="UI10" s="100"/>
      <c r="UJ10" s="100"/>
      <c r="UK10" s="100"/>
      <c r="UL10" s="100"/>
      <c r="UM10" s="100"/>
      <c r="UN10" s="100"/>
      <c r="UO10" s="100"/>
      <c r="UP10" s="100"/>
      <c r="UQ10" s="100"/>
      <c r="UR10" s="100"/>
      <c r="US10" s="100"/>
      <c r="UT10" s="100"/>
      <c r="UU10" s="100"/>
      <c r="UV10" s="100"/>
      <c r="UW10" s="100"/>
      <c r="UX10" s="100"/>
      <c r="UY10" s="100"/>
      <c r="UZ10" s="100"/>
      <c r="VA10" s="100"/>
      <c r="VB10" s="100"/>
      <c r="VC10" s="100"/>
      <c r="VD10" s="100"/>
      <c r="VE10" s="100"/>
      <c r="VF10" s="100"/>
      <c r="VG10" s="100"/>
      <c r="VH10" s="100"/>
      <c r="VI10" s="100"/>
      <c r="VJ10" s="100"/>
      <c r="VK10" s="100"/>
      <c r="VL10" s="100"/>
      <c r="VM10" s="100"/>
      <c r="VN10" s="100"/>
      <c r="VO10" s="100"/>
      <c r="VP10" s="100"/>
      <c r="VQ10" s="100"/>
      <c r="VR10" s="100"/>
      <c r="VS10" s="100"/>
      <c r="VT10" s="100"/>
      <c r="VU10" s="100"/>
      <c r="VV10" s="100"/>
      <c r="VW10" s="100"/>
      <c r="VX10" s="100"/>
      <c r="VY10" s="100"/>
      <c r="VZ10" s="100"/>
      <c r="WA10" s="100"/>
      <c r="WB10" s="100"/>
      <c r="WC10" s="100"/>
      <c r="WD10" s="100"/>
      <c r="WE10" s="100"/>
      <c r="WF10" s="100"/>
      <c r="WG10" s="100"/>
      <c r="WH10" s="100"/>
      <c r="WI10" s="100"/>
      <c r="WJ10" s="100"/>
      <c r="WK10" s="100"/>
      <c r="WL10" s="100"/>
      <c r="WM10" s="100"/>
      <c r="WN10" s="100"/>
      <c r="WO10" s="100"/>
      <c r="WP10" s="100"/>
      <c r="WQ10" s="100"/>
      <c r="WR10" s="100"/>
      <c r="WS10" s="100"/>
      <c r="WT10" s="100"/>
      <c r="WU10" s="100"/>
      <c r="WV10" s="100"/>
      <c r="WW10" s="100"/>
      <c r="WX10" s="100"/>
      <c r="WY10" s="100"/>
      <c r="WZ10" s="100"/>
      <c r="XA10" s="100"/>
      <c r="XB10" s="100"/>
      <c r="XC10" s="100"/>
      <c r="XD10" s="100"/>
      <c r="XE10" s="100"/>
      <c r="XF10" s="100"/>
      <c r="XG10" s="100"/>
      <c r="XH10" s="100"/>
      <c r="XI10" s="100"/>
      <c r="XJ10" s="100"/>
      <c r="XK10" s="100"/>
      <c r="XL10" s="100"/>
      <c r="XM10" s="100"/>
      <c r="XN10" s="100"/>
      <c r="XO10" s="100"/>
      <c r="XP10" s="100"/>
      <c r="XQ10" s="100"/>
      <c r="XR10" s="100"/>
      <c r="XS10" s="100"/>
      <c r="XT10" s="100"/>
      <c r="XU10" s="100"/>
      <c r="XV10" s="100"/>
      <c r="XW10" s="100"/>
      <c r="XX10" s="100"/>
      <c r="XY10" s="100"/>
      <c r="XZ10" s="100"/>
      <c r="YA10" s="100"/>
      <c r="YB10" s="100"/>
      <c r="YC10" s="100"/>
      <c r="YD10" s="100"/>
      <c r="YE10" s="100"/>
      <c r="YF10" s="100"/>
      <c r="YG10" s="100"/>
      <c r="YH10" s="100"/>
      <c r="YI10" s="100"/>
      <c r="YJ10" s="100"/>
      <c r="YK10" s="100"/>
      <c r="YL10" s="100"/>
      <c r="YM10" s="100"/>
      <c r="YN10" s="100"/>
      <c r="YO10" s="100"/>
      <c r="YP10" s="100"/>
      <c r="YQ10" s="100"/>
      <c r="YR10" s="100"/>
      <c r="YS10" s="100"/>
      <c r="YT10" s="100"/>
      <c r="YU10" s="100"/>
      <c r="YV10" s="100"/>
      <c r="YW10" s="100"/>
      <c r="YX10" s="100"/>
      <c r="YY10" s="100"/>
      <c r="YZ10" s="100"/>
      <c r="ZA10" s="100"/>
      <c r="ZB10" s="100"/>
      <c r="ZC10" s="100"/>
      <c r="ZD10" s="100"/>
      <c r="ZE10" s="100"/>
      <c r="ZF10" s="100"/>
      <c r="ZG10" s="100"/>
      <c r="ZH10" s="100"/>
      <c r="ZI10" s="100"/>
      <c r="ZJ10" s="100"/>
      <c r="ZK10" s="100"/>
      <c r="ZL10" s="100"/>
      <c r="ZM10" s="100"/>
      <c r="ZN10" s="100"/>
      <c r="ZO10" s="100"/>
      <c r="ZP10" s="100"/>
      <c r="ZQ10" s="100"/>
      <c r="ZR10" s="100"/>
      <c r="ZS10" s="100"/>
      <c r="ZT10" s="100"/>
      <c r="ZU10" s="100"/>
      <c r="ZV10" s="100"/>
      <c r="ZW10" s="100"/>
      <c r="ZX10" s="100"/>
      <c r="ZY10" s="100"/>
      <c r="ZZ10" s="100"/>
    </row>
    <row r="11" spans="1:702" s="89" customFormat="1" ht="15.95" hidden="1" customHeight="1" x14ac:dyDescent="0.25">
      <c r="A11" s="111">
        <v>70062</v>
      </c>
      <c r="B11" s="111"/>
      <c r="C11" s="112"/>
      <c r="D11" s="113">
        <v>7</v>
      </c>
      <c r="E11" s="113">
        <v>1</v>
      </c>
      <c r="F11" s="113" t="s">
        <v>322</v>
      </c>
      <c r="G11" s="113">
        <v>912</v>
      </c>
      <c r="H11" s="113" t="s">
        <v>318</v>
      </c>
      <c r="I11" s="113" t="s">
        <v>319</v>
      </c>
      <c r="J11" s="113" t="s">
        <v>319</v>
      </c>
      <c r="K11" s="113" t="s">
        <v>324</v>
      </c>
      <c r="L11" s="114">
        <v>7000</v>
      </c>
      <c r="M11" s="114">
        <v>7000</v>
      </c>
      <c r="N11" s="114">
        <v>0</v>
      </c>
      <c r="O11" s="114">
        <v>7000</v>
      </c>
      <c r="P11" s="114">
        <v>1200</v>
      </c>
      <c r="Q11" s="114">
        <v>-5800</v>
      </c>
      <c r="R11" s="115">
        <v>0.17</v>
      </c>
      <c r="S11" s="114">
        <v>0</v>
      </c>
      <c r="T11" s="114">
        <v>0</v>
      </c>
      <c r="U11" s="115">
        <v>0</v>
      </c>
      <c r="V11" s="114">
        <v>0</v>
      </c>
      <c r="W11" s="114">
        <v>0</v>
      </c>
      <c r="X11" s="115">
        <v>0</v>
      </c>
      <c r="Y11" s="114">
        <v>0</v>
      </c>
      <c r="Z11" s="114">
        <v>0</v>
      </c>
      <c r="AA11" s="115">
        <v>0</v>
      </c>
      <c r="AB11" s="114">
        <v>0</v>
      </c>
      <c r="AC11" s="114">
        <v>0</v>
      </c>
      <c r="AD11" s="115">
        <v>0</v>
      </c>
      <c r="AE11" s="114">
        <v>0</v>
      </c>
      <c r="AF11" s="114">
        <v>0</v>
      </c>
      <c r="AG11" s="115">
        <v>0</v>
      </c>
      <c r="AH11" s="114">
        <v>0</v>
      </c>
      <c r="AI11" s="114">
        <v>0</v>
      </c>
      <c r="AJ11" s="115">
        <v>0</v>
      </c>
      <c r="AK11" s="114">
        <v>0</v>
      </c>
      <c r="AL11" s="114">
        <v>0</v>
      </c>
      <c r="AM11" s="115">
        <v>0</v>
      </c>
      <c r="AN11" s="114">
        <v>0</v>
      </c>
      <c r="AO11" s="114">
        <v>0</v>
      </c>
      <c r="AP11" s="115">
        <v>0</v>
      </c>
      <c r="AQ11" s="114">
        <v>0</v>
      </c>
      <c r="AR11" s="114">
        <v>0</v>
      </c>
      <c r="AS11" s="115">
        <v>0</v>
      </c>
      <c r="AT11" s="114">
        <v>0</v>
      </c>
      <c r="AU11" s="114">
        <v>0</v>
      </c>
      <c r="AV11" s="115">
        <v>0</v>
      </c>
      <c r="AW11" s="114">
        <v>0</v>
      </c>
      <c r="AX11" s="114">
        <v>0</v>
      </c>
      <c r="AY11" s="115">
        <v>0</v>
      </c>
      <c r="AZ11" s="114">
        <v>0</v>
      </c>
      <c r="BA11" s="114">
        <v>0</v>
      </c>
      <c r="BB11" s="115">
        <v>0</v>
      </c>
      <c r="BC11" s="114">
        <v>0</v>
      </c>
      <c r="BD11" s="114">
        <v>0</v>
      </c>
      <c r="BE11" s="115">
        <v>0</v>
      </c>
      <c r="BF11" s="114">
        <v>0</v>
      </c>
      <c r="BG11" s="114">
        <v>0</v>
      </c>
      <c r="BH11" s="115">
        <v>0</v>
      </c>
      <c r="BI11" s="114">
        <v>7000</v>
      </c>
      <c r="BJ11" s="114">
        <v>1200</v>
      </c>
      <c r="BK11" s="115">
        <v>0.17</v>
      </c>
      <c r="BL11" s="114">
        <v>0</v>
      </c>
      <c r="BM11" s="114">
        <v>0</v>
      </c>
      <c r="BN11" s="115">
        <v>0</v>
      </c>
      <c r="BO11" s="114">
        <v>0</v>
      </c>
      <c r="BP11" s="114">
        <v>0</v>
      </c>
      <c r="BQ11" s="115">
        <v>0</v>
      </c>
      <c r="BR11" s="114">
        <v>0</v>
      </c>
      <c r="BS11" s="114">
        <v>0</v>
      </c>
      <c r="BT11" s="115">
        <v>0</v>
      </c>
      <c r="BU11" s="114">
        <v>0</v>
      </c>
      <c r="BV11" s="114">
        <v>0</v>
      </c>
      <c r="BW11" s="115">
        <v>0</v>
      </c>
      <c r="BX11" s="114">
        <v>0</v>
      </c>
      <c r="BY11" s="114">
        <v>0</v>
      </c>
      <c r="BZ11" s="115">
        <v>0</v>
      </c>
      <c r="CA11" s="114">
        <v>0</v>
      </c>
      <c r="CB11" s="114">
        <v>0</v>
      </c>
      <c r="CC11" s="115">
        <v>0</v>
      </c>
      <c r="CD11" s="114">
        <v>0</v>
      </c>
      <c r="CE11" s="114">
        <v>0</v>
      </c>
      <c r="CF11" s="115">
        <v>0</v>
      </c>
      <c r="CG11" s="114">
        <v>0</v>
      </c>
      <c r="CH11" s="114">
        <v>0</v>
      </c>
      <c r="CI11" s="115">
        <v>0</v>
      </c>
      <c r="CJ11" s="114">
        <v>0</v>
      </c>
      <c r="CK11" s="114">
        <v>0</v>
      </c>
      <c r="CL11" s="115">
        <v>0</v>
      </c>
      <c r="CM11" s="114">
        <v>0</v>
      </c>
      <c r="CN11" s="114">
        <v>0</v>
      </c>
      <c r="CO11" s="115">
        <v>0</v>
      </c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100"/>
      <c r="DJ11" s="100"/>
      <c r="DK11" s="100"/>
      <c r="DL11" s="100"/>
      <c r="DM11" s="100"/>
      <c r="DN11" s="100"/>
      <c r="DO11" s="100"/>
      <c r="DP11" s="100"/>
      <c r="DQ11" s="100"/>
      <c r="DR11" s="100"/>
      <c r="DS11" s="100"/>
      <c r="DT11" s="100"/>
      <c r="DU11" s="100"/>
      <c r="DV11" s="100"/>
      <c r="DW11" s="100"/>
      <c r="DX11" s="100"/>
      <c r="DY11" s="100"/>
      <c r="DZ11" s="100"/>
      <c r="EA11" s="100"/>
      <c r="EB11" s="100"/>
      <c r="EC11" s="100"/>
      <c r="ED11" s="100"/>
      <c r="EE11" s="100"/>
      <c r="EF11" s="100"/>
      <c r="EG11" s="100"/>
      <c r="EH11" s="100"/>
      <c r="EI11" s="100"/>
      <c r="EJ11" s="100"/>
      <c r="EK11" s="100"/>
      <c r="EL11" s="100"/>
      <c r="EM11" s="100"/>
      <c r="EN11" s="100"/>
      <c r="EO11" s="100"/>
      <c r="EP11" s="100"/>
      <c r="EQ11" s="100"/>
      <c r="ER11" s="100"/>
      <c r="ES11" s="100"/>
      <c r="ET11" s="100"/>
      <c r="EU11" s="100"/>
      <c r="EV11" s="100"/>
      <c r="EW11" s="100"/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  <c r="FL11" s="100"/>
      <c r="FM11" s="100"/>
      <c r="FN11" s="100"/>
      <c r="FO11" s="100"/>
      <c r="FP11" s="100"/>
      <c r="FQ11" s="100"/>
      <c r="FR11" s="100"/>
      <c r="FS11" s="100"/>
      <c r="FT11" s="100"/>
      <c r="FU11" s="100"/>
      <c r="FV11" s="100"/>
      <c r="FW11" s="100"/>
      <c r="FX11" s="100"/>
      <c r="FY11" s="100"/>
      <c r="FZ11" s="100"/>
      <c r="GA11" s="100"/>
      <c r="GB11" s="100"/>
      <c r="GC11" s="100"/>
      <c r="GD11" s="100"/>
      <c r="GE11" s="100"/>
      <c r="GF11" s="100"/>
      <c r="GG11" s="100"/>
      <c r="GH11" s="100"/>
      <c r="GI11" s="100"/>
      <c r="GJ11" s="100"/>
      <c r="GK11" s="100"/>
      <c r="GL11" s="100"/>
      <c r="GM11" s="100"/>
      <c r="GN11" s="100"/>
      <c r="GO11" s="100"/>
      <c r="GP11" s="100"/>
      <c r="GQ11" s="100"/>
      <c r="GR11" s="100"/>
      <c r="GS11" s="100"/>
      <c r="GT11" s="100"/>
      <c r="GU11" s="100"/>
      <c r="GV11" s="100"/>
      <c r="GW11" s="100"/>
      <c r="GX11" s="100"/>
      <c r="GY11" s="100"/>
      <c r="GZ11" s="100"/>
      <c r="HA11" s="100"/>
      <c r="HB11" s="100"/>
      <c r="HC11" s="100"/>
      <c r="HD11" s="100"/>
      <c r="HE11" s="100"/>
      <c r="HF11" s="100"/>
      <c r="HG11" s="100"/>
      <c r="HH11" s="100"/>
      <c r="HI11" s="100"/>
      <c r="HJ11" s="100"/>
      <c r="HK11" s="100"/>
      <c r="HL11" s="100"/>
      <c r="HM11" s="100"/>
      <c r="HN11" s="100"/>
      <c r="HO11" s="100"/>
      <c r="HP11" s="100"/>
      <c r="HQ11" s="100"/>
      <c r="HR11" s="100"/>
      <c r="HS11" s="100"/>
      <c r="HT11" s="100"/>
      <c r="HU11" s="100"/>
      <c r="HV11" s="100"/>
      <c r="HW11" s="100"/>
      <c r="HX11" s="100"/>
      <c r="HY11" s="100"/>
      <c r="HZ11" s="100"/>
      <c r="IA11" s="100"/>
      <c r="IB11" s="100"/>
      <c r="IC11" s="100"/>
      <c r="ID11" s="100"/>
      <c r="IE11" s="100"/>
      <c r="IF11" s="100"/>
      <c r="IG11" s="100"/>
      <c r="IH11" s="100"/>
      <c r="II11" s="100"/>
      <c r="IJ11" s="100"/>
      <c r="IK11" s="100"/>
      <c r="IL11" s="100"/>
      <c r="IM11" s="100"/>
      <c r="IN11" s="100"/>
      <c r="IO11" s="100"/>
      <c r="IP11" s="100"/>
      <c r="IQ11" s="100"/>
      <c r="IR11" s="100"/>
      <c r="IS11" s="100"/>
      <c r="IT11" s="100"/>
      <c r="IU11" s="100"/>
      <c r="IV11" s="100"/>
      <c r="IW11" s="100"/>
      <c r="IX11" s="100"/>
      <c r="IY11" s="100"/>
      <c r="IZ11" s="100"/>
      <c r="JA11" s="100"/>
      <c r="JB11" s="100"/>
      <c r="JC11" s="100"/>
      <c r="JD11" s="100"/>
      <c r="JE11" s="100"/>
      <c r="JF11" s="100"/>
      <c r="JG11" s="100"/>
      <c r="JH11" s="100"/>
      <c r="JI11" s="100"/>
      <c r="JJ11" s="100"/>
      <c r="JK11" s="100"/>
      <c r="JL11" s="100"/>
      <c r="JM11" s="100"/>
      <c r="JN11" s="100"/>
      <c r="JO11" s="100"/>
      <c r="JP11" s="100"/>
      <c r="JQ11" s="100"/>
      <c r="JR11" s="100"/>
      <c r="JS11" s="100"/>
      <c r="JT11" s="100"/>
      <c r="JU11" s="100"/>
      <c r="JV11" s="100"/>
      <c r="JW11" s="100"/>
      <c r="JX11" s="100"/>
      <c r="JY11" s="100"/>
      <c r="JZ11" s="100"/>
      <c r="KA11" s="100"/>
      <c r="KB11" s="100"/>
      <c r="KC11" s="100"/>
      <c r="KD11" s="100"/>
      <c r="KE11" s="100"/>
      <c r="KF11" s="100"/>
      <c r="KG11" s="100"/>
      <c r="KH11" s="100"/>
      <c r="KI11" s="100"/>
      <c r="KJ11" s="100"/>
      <c r="KK11" s="100"/>
      <c r="KL11" s="100"/>
      <c r="KM11" s="100"/>
      <c r="KN11" s="100"/>
      <c r="KO11" s="100"/>
      <c r="KP11" s="100"/>
      <c r="KQ11" s="100"/>
      <c r="KR11" s="100"/>
      <c r="KS11" s="100"/>
      <c r="KT11" s="100"/>
      <c r="KU11" s="100"/>
      <c r="KV11" s="100"/>
      <c r="KW11" s="100"/>
      <c r="KX11" s="100"/>
      <c r="KY11" s="100"/>
      <c r="KZ11" s="100"/>
      <c r="LA11" s="100"/>
      <c r="LB11" s="100"/>
      <c r="LC11" s="100"/>
      <c r="LD11" s="100"/>
      <c r="LE11" s="100"/>
      <c r="LF11" s="100"/>
      <c r="LG11" s="100"/>
      <c r="LH11" s="100"/>
      <c r="LI11" s="100"/>
      <c r="LJ11" s="100"/>
      <c r="LK11" s="100"/>
      <c r="LL11" s="100"/>
      <c r="LM11" s="100"/>
      <c r="LN11" s="100"/>
      <c r="LO11" s="100"/>
      <c r="LP11" s="100"/>
      <c r="LQ11" s="100"/>
      <c r="LR11" s="100"/>
      <c r="LS11" s="100"/>
      <c r="LT11" s="100"/>
      <c r="LU11" s="100"/>
      <c r="LV11" s="100"/>
      <c r="LW11" s="100"/>
      <c r="LX11" s="100"/>
      <c r="LY11" s="100"/>
      <c r="LZ11" s="100"/>
      <c r="MA11" s="100"/>
      <c r="MB11" s="100"/>
      <c r="MC11" s="100"/>
      <c r="MD11" s="100"/>
      <c r="ME11" s="100"/>
      <c r="MF11" s="100"/>
      <c r="MG11" s="100"/>
      <c r="MH11" s="100"/>
      <c r="MI11" s="100"/>
      <c r="MJ11" s="100"/>
      <c r="MK11" s="100"/>
      <c r="ML11" s="100"/>
      <c r="MM11" s="100"/>
      <c r="MN11" s="100"/>
      <c r="MO11" s="100"/>
      <c r="MP11" s="100"/>
      <c r="MQ11" s="100"/>
      <c r="MR11" s="100"/>
      <c r="MS11" s="100"/>
      <c r="MT11" s="100"/>
      <c r="MU11" s="100"/>
      <c r="MV11" s="100"/>
      <c r="MW11" s="100"/>
      <c r="MX11" s="100"/>
      <c r="MY11" s="100"/>
      <c r="MZ11" s="100"/>
      <c r="NA11" s="100"/>
      <c r="NB11" s="100"/>
      <c r="NC11" s="100"/>
      <c r="ND11" s="100"/>
      <c r="NE11" s="100"/>
      <c r="NF11" s="100"/>
      <c r="NG11" s="100"/>
      <c r="NH11" s="100"/>
      <c r="NI11" s="100"/>
      <c r="NJ11" s="100"/>
      <c r="NK11" s="100"/>
      <c r="NL11" s="100"/>
      <c r="NM11" s="100"/>
      <c r="NN11" s="100"/>
      <c r="NO11" s="100"/>
      <c r="NP11" s="100"/>
      <c r="NQ11" s="100"/>
      <c r="NR11" s="100"/>
      <c r="NS11" s="100"/>
      <c r="NT11" s="100"/>
      <c r="NU11" s="100"/>
      <c r="NV11" s="100"/>
      <c r="NW11" s="100"/>
      <c r="NX11" s="100"/>
      <c r="NY11" s="100"/>
      <c r="NZ11" s="100"/>
      <c r="OA11" s="100"/>
      <c r="OB11" s="100"/>
      <c r="OC11" s="100"/>
      <c r="OD11" s="100"/>
      <c r="OE11" s="100"/>
      <c r="OF11" s="100"/>
      <c r="OG11" s="100"/>
      <c r="OH11" s="100"/>
      <c r="OI11" s="100"/>
      <c r="OJ11" s="100"/>
      <c r="OK11" s="100"/>
      <c r="OL11" s="100"/>
      <c r="OM11" s="100"/>
      <c r="ON11" s="100"/>
      <c r="OO11" s="100"/>
      <c r="OP11" s="100"/>
      <c r="OQ11" s="100"/>
      <c r="OR11" s="100"/>
      <c r="OS11" s="100"/>
      <c r="OT11" s="100"/>
      <c r="OU11" s="100"/>
      <c r="OV11" s="100"/>
      <c r="OW11" s="100"/>
      <c r="OX11" s="100"/>
      <c r="OY11" s="100"/>
      <c r="OZ11" s="100"/>
      <c r="PA11" s="100"/>
      <c r="PB11" s="100"/>
      <c r="PC11" s="100"/>
      <c r="PD11" s="100"/>
      <c r="PE11" s="100"/>
      <c r="PF11" s="100"/>
      <c r="PG11" s="100"/>
      <c r="PH11" s="100"/>
      <c r="PI11" s="100"/>
      <c r="PJ11" s="100"/>
      <c r="PK11" s="100"/>
      <c r="PL11" s="100"/>
      <c r="PM11" s="100"/>
      <c r="PN11" s="100"/>
      <c r="PO11" s="100"/>
      <c r="PP11" s="100"/>
      <c r="PQ11" s="100"/>
      <c r="PR11" s="100"/>
      <c r="PS11" s="100"/>
      <c r="PT11" s="100"/>
      <c r="PU11" s="100"/>
      <c r="PV11" s="100"/>
      <c r="PW11" s="100"/>
      <c r="PX11" s="100"/>
      <c r="PY11" s="100"/>
      <c r="PZ11" s="100"/>
      <c r="QA11" s="100"/>
      <c r="QB11" s="100"/>
      <c r="QC11" s="100"/>
      <c r="QD11" s="100"/>
      <c r="QE11" s="100"/>
      <c r="QF11" s="100"/>
      <c r="QG11" s="100"/>
      <c r="QH11" s="100"/>
      <c r="QI11" s="100"/>
      <c r="QJ11" s="100"/>
      <c r="QK11" s="100"/>
      <c r="QL11" s="100"/>
      <c r="QM11" s="100"/>
      <c r="QN11" s="100"/>
      <c r="QO11" s="100"/>
      <c r="QP11" s="100"/>
      <c r="QQ11" s="100"/>
      <c r="QR11" s="100"/>
      <c r="QS11" s="100"/>
      <c r="QT11" s="100"/>
      <c r="QU11" s="100"/>
      <c r="QV11" s="100"/>
      <c r="QW11" s="100"/>
      <c r="QX11" s="100"/>
      <c r="QY11" s="100"/>
      <c r="QZ11" s="100"/>
      <c r="RA11" s="100"/>
      <c r="RB11" s="100"/>
      <c r="RC11" s="100"/>
      <c r="RD11" s="100"/>
      <c r="RE11" s="100"/>
      <c r="RF11" s="100"/>
      <c r="RG11" s="100"/>
      <c r="RH11" s="100"/>
      <c r="RI11" s="100"/>
      <c r="RJ11" s="100"/>
      <c r="RK11" s="100"/>
      <c r="RL11" s="100"/>
      <c r="RM11" s="100"/>
      <c r="RN11" s="100"/>
      <c r="RO11" s="100"/>
      <c r="RP11" s="100"/>
      <c r="RQ11" s="100"/>
      <c r="RR11" s="100"/>
      <c r="RS11" s="100"/>
      <c r="RT11" s="100"/>
      <c r="RU11" s="100"/>
      <c r="RV11" s="100"/>
      <c r="RW11" s="100"/>
      <c r="RX11" s="100"/>
      <c r="RY11" s="100"/>
      <c r="RZ11" s="100"/>
      <c r="SA11" s="100"/>
      <c r="SB11" s="100"/>
      <c r="SC11" s="100"/>
      <c r="SD11" s="100"/>
      <c r="SE11" s="100"/>
      <c r="SF11" s="100"/>
      <c r="SG11" s="100"/>
      <c r="SH11" s="100"/>
      <c r="SI11" s="100"/>
      <c r="SJ11" s="100"/>
      <c r="SK11" s="100"/>
      <c r="SL11" s="100"/>
      <c r="SM11" s="100"/>
      <c r="SN11" s="100"/>
      <c r="SO11" s="100"/>
      <c r="SP11" s="100"/>
      <c r="SQ11" s="100"/>
      <c r="SR11" s="100"/>
      <c r="SS11" s="100"/>
      <c r="ST11" s="100"/>
      <c r="SU11" s="100"/>
      <c r="SV11" s="100"/>
      <c r="SW11" s="100"/>
      <c r="SX11" s="100"/>
      <c r="SY11" s="100"/>
      <c r="SZ11" s="100"/>
      <c r="TA11" s="100"/>
      <c r="TB11" s="100"/>
      <c r="TC11" s="100"/>
      <c r="TD11" s="100"/>
      <c r="TE11" s="100"/>
      <c r="TF11" s="100"/>
      <c r="TG11" s="100"/>
      <c r="TH11" s="100"/>
      <c r="TI11" s="100"/>
      <c r="TJ11" s="100"/>
      <c r="TK11" s="100"/>
      <c r="TL11" s="100"/>
      <c r="TM11" s="100"/>
      <c r="TN11" s="100"/>
      <c r="TO11" s="100"/>
      <c r="TP11" s="100"/>
      <c r="TQ11" s="100"/>
      <c r="TR11" s="100"/>
      <c r="TS11" s="100"/>
      <c r="TT11" s="100"/>
      <c r="TU11" s="100"/>
      <c r="TV11" s="100"/>
      <c r="TW11" s="100"/>
      <c r="TX11" s="100"/>
      <c r="TY11" s="100"/>
      <c r="TZ11" s="100"/>
      <c r="UA11" s="100"/>
      <c r="UB11" s="100"/>
      <c r="UC11" s="100"/>
      <c r="UD11" s="100"/>
      <c r="UE11" s="100"/>
      <c r="UF11" s="100"/>
      <c r="UG11" s="100"/>
      <c r="UH11" s="100"/>
      <c r="UI11" s="100"/>
      <c r="UJ11" s="100"/>
      <c r="UK11" s="100"/>
      <c r="UL11" s="100"/>
      <c r="UM11" s="100"/>
      <c r="UN11" s="100"/>
      <c r="UO11" s="100"/>
      <c r="UP11" s="100"/>
      <c r="UQ11" s="100"/>
      <c r="UR11" s="100"/>
      <c r="US11" s="100"/>
      <c r="UT11" s="100"/>
      <c r="UU11" s="100"/>
      <c r="UV11" s="100"/>
      <c r="UW11" s="100"/>
      <c r="UX11" s="100"/>
      <c r="UY11" s="100"/>
      <c r="UZ11" s="100"/>
      <c r="VA11" s="100"/>
      <c r="VB11" s="100"/>
      <c r="VC11" s="100"/>
      <c r="VD11" s="100"/>
      <c r="VE11" s="100"/>
      <c r="VF11" s="100"/>
      <c r="VG11" s="100"/>
      <c r="VH11" s="100"/>
      <c r="VI11" s="100"/>
      <c r="VJ11" s="100"/>
      <c r="VK11" s="100"/>
      <c r="VL11" s="100"/>
      <c r="VM11" s="100"/>
      <c r="VN11" s="100"/>
      <c r="VO11" s="100"/>
      <c r="VP11" s="100"/>
      <c r="VQ11" s="100"/>
      <c r="VR11" s="100"/>
      <c r="VS11" s="100"/>
      <c r="VT11" s="100"/>
      <c r="VU11" s="100"/>
      <c r="VV11" s="100"/>
      <c r="VW11" s="100"/>
      <c r="VX11" s="100"/>
      <c r="VY11" s="100"/>
      <c r="VZ11" s="100"/>
      <c r="WA11" s="100"/>
      <c r="WB11" s="100"/>
      <c r="WC11" s="100"/>
      <c r="WD11" s="100"/>
      <c r="WE11" s="100"/>
      <c r="WF11" s="100"/>
      <c r="WG11" s="100"/>
      <c r="WH11" s="100"/>
      <c r="WI11" s="100"/>
      <c r="WJ11" s="100"/>
      <c r="WK11" s="100"/>
      <c r="WL11" s="100"/>
      <c r="WM11" s="100"/>
      <c r="WN11" s="100"/>
      <c r="WO11" s="100"/>
      <c r="WP11" s="100"/>
      <c r="WQ11" s="100"/>
      <c r="WR11" s="100"/>
      <c r="WS11" s="100"/>
      <c r="WT11" s="100"/>
      <c r="WU11" s="100"/>
      <c r="WV11" s="100"/>
      <c r="WW11" s="100"/>
      <c r="WX11" s="100"/>
      <c r="WY11" s="100"/>
      <c r="WZ11" s="100"/>
      <c r="XA11" s="100"/>
      <c r="XB11" s="100"/>
      <c r="XC11" s="100"/>
      <c r="XD11" s="100"/>
      <c r="XE11" s="100"/>
      <c r="XF11" s="100"/>
      <c r="XG11" s="100"/>
      <c r="XH11" s="100"/>
      <c r="XI11" s="100"/>
      <c r="XJ11" s="100"/>
      <c r="XK11" s="100"/>
      <c r="XL11" s="100"/>
      <c r="XM11" s="100"/>
      <c r="XN11" s="100"/>
      <c r="XO11" s="100"/>
      <c r="XP11" s="100"/>
      <c r="XQ11" s="100"/>
      <c r="XR11" s="100"/>
      <c r="XS11" s="100"/>
      <c r="XT11" s="100"/>
      <c r="XU11" s="100"/>
      <c r="XV11" s="100"/>
      <c r="XW11" s="100"/>
      <c r="XX11" s="100"/>
      <c r="XY11" s="100"/>
      <c r="XZ11" s="100"/>
      <c r="YA11" s="100"/>
      <c r="YB11" s="100"/>
      <c r="YC11" s="100"/>
      <c r="YD11" s="100"/>
      <c r="YE11" s="100"/>
      <c r="YF11" s="100"/>
      <c r="YG11" s="100"/>
      <c r="YH11" s="100"/>
      <c r="YI11" s="100"/>
      <c r="YJ11" s="100"/>
      <c r="YK11" s="100"/>
      <c r="YL11" s="100"/>
      <c r="YM11" s="100"/>
      <c r="YN11" s="100"/>
      <c r="YO11" s="100"/>
      <c r="YP11" s="100"/>
      <c r="YQ11" s="100"/>
      <c r="YR11" s="100"/>
      <c r="YS11" s="100"/>
      <c r="YT11" s="100"/>
      <c r="YU11" s="100"/>
      <c r="YV11" s="100"/>
      <c r="YW11" s="100"/>
      <c r="YX11" s="100"/>
      <c r="YY11" s="100"/>
      <c r="YZ11" s="100"/>
      <c r="ZA11" s="100"/>
      <c r="ZB11" s="100"/>
      <c r="ZC11" s="100"/>
      <c r="ZD11" s="100"/>
      <c r="ZE11" s="100"/>
      <c r="ZF11" s="100"/>
      <c r="ZG11" s="100"/>
      <c r="ZH11" s="100"/>
      <c r="ZI11" s="100"/>
      <c r="ZJ11" s="100"/>
      <c r="ZK11" s="100"/>
      <c r="ZL11" s="100"/>
      <c r="ZM11" s="100"/>
      <c r="ZN11" s="100"/>
      <c r="ZO11" s="100"/>
      <c r="ZP11" s="100"/>
      <c r="ZQ11" s="100"/>
      <c r="ZR11" s="100"/>
      <c r="ZS11" s="100"/>
      <c r="ZT11" s="100"/>
      <c r="ZU11" s="100"/>
      <c r="ZV11" s="100"/>
      <c r="ZW11" s="100"/>
      <c r="ZX11" s="100"/>
      <c r="ZY11" s="100"/>
      <c r="ZZ11" s="100"/>
    </row>
    <row r="12" spans="1:702" s="89" customFormat="1" ht="15.95" hidden="1" customHeight="1" x14ac:dyDescent="0.25">
      <c r="A12" s="116">
        <v>70144</v>
      </c>
      <c r="B12" s="116" t="s">
        <v>486</v>
      </c>
      <c r="C12" s="117" t="s">
        <v>326</v>
      </c>
      <c r="D12" s="118">
        <v>7</v>
      </c>
      <c r="E12" s="118">
        <v>1</v>
      </c>
      <c r="F12" s="118" t="s">
        <v>322</v>
      </c>
      <c r="G12" s="118">
        <v>912</v>
      </c>
      <c r="H12" s="118" t="s">
        <v>318</v>
      </c>
      <c r="I12" s="118" t="s">
        <v>327</v>
      </c>
      <c r="J12" s="118" t="s">
        <v>319</v>
      </c>
      <c r="K12" s="118" t="s">
        <v>328</v>
      </c>
      <c r="L12" s="119">
        <v>7000</v>
      </c>
      <c r="M12" s="119">
        <v>7000</v>
      </c>
      <c r="N12" s="119">
        <v>0</v>
      </c>
      <c r="O12" s="119">
        <v>7000</v>
      </c>
      <c r="P12" s="119">
        <v>1200</v>
      </c>
      <c r="Q12" s="119">
        <v>-5800</v>
      </c>
      <c r="R12" s="120">
        <v>0.17</v>
      </c>
      <c r="S12" s="119">
        <v>0</v>
      </c>
      <c r="T12" s="119">
        <v>0</v>
      </c>
      <c r="U12" s="120">
        <v>0</v>
      </c>
      <c r="V12" s="119">
        <v>0</v>
      </c>
      <c r="W12" s="119">
        <v>0</v>
      </c>
      <c r="X12" s="120">
        <v>0</v>
      </c>
      <c r="Y12" s="119">
        <v>0</v>
      </c>
      <c r="Z12" s="119">
        <v>0</v>
      </c>
      <c r="AA12" s="120">
        <v>0</v>
      </c>
      <c r="AB12" s="119">
        <v>0</v>
      </c>
      <c r="AC12" s="119">
        <v>0</v>
      </c>
      <c r="AD12" s="120">
        <v>0</v>
      </c>
      <c r="AE12" s="119">
        <v>0</v>
      </c>
      <c r="AF12" s="119">
        <v>0</v>
      </c>
      <c r="AG12" s="120">
        <v>0</v>
      </c>
      <c r="AH12" s="119">
        <v>0</v>
      </c>
      <c r="AI12" s="119">
        <v>0</v>
      </c>
      <c r="AJ12" s="120">
        <v>0</v>
      </c>
      <c r="AK12" s="119">
        <v>0</v>
      </c>
      <c r="AL12" s="119">
        <v>0</v>
      </c>
      <c r="AM12" s="120">
        <v>0</v>
      </c>
      <c r="AN12" s="119">
        <v>0</v>
      </c>
      <c r="AO12" s="119">
        <v>0</v>
      </c>
      <c r="AP12" s="120">
        <v>0</v>
      </c>
      <c r="AQ12" s="119">
        <v>0</v>
      </c>
      <c r="AR12" s="119">
        <v>0</v>
      </c>
      <c r="AS12" s="120">
        <v>0</v>
      </c>
      <c r="AT12" s="119">
        <v>0</v>
      </c>
      <c r="AU12" s="119">
        <v>0</v>
      </c>
      <c r="AV12" s="120">
        <v>0</v>
      </c>
      <c r="AW12" s="119">
        <v>0</v>
      </c>
      <c r="AX12" s="119">
        <v>0</v>
      </c>
      <c r="AY12" s="120">
        <v>0</v>
      </c>
      <c r="AZ12" s="119">
        <v>0</v>
      </c>
      <c r="BA12" s="119">
        <v>0</v>
      </c>
      <c r="BB12" s="120">
        <v>0</v>
      </c>
      <c r="BC12" s="119">
        <v>0</v>
      </c>
      <c r="BD12" s="119">
        <v>0</v>
      </c>
      <c r="BE12" s="120">
        <v>0</v>
      </c>
      <c r="BF12" s="119">
        <v>0</v>
      </c>
      <c r="BG12" s="119">
        <v>0</v>
      </c>
      <c r="BH12" s="120">
        <v>0</v>
      </c>
      <c r="BI12" s="119">
        <v>7000</v>
      </c>
      <c r="BJ12" s="119">
        <v>1200</v>
      </c>
      <c r="BK12" s="120">
        <v>0.17</v>
      </c>
      <c r="BL12" s="119">
        <v>0</v>
      </c>
      <c r="BM12" s="119">
        <v>0</v>
      </c>
      <c r="BN12" s="120">
        <v>0</v>
      </c>
      <c r="BO12" s="119">
        <v>0</v>
      </c>
      <c r="BP12" s="119">
        <v>0</v>
      </c>
      <c r="BQ12" s="120">
        <v>0</v>
      </c>
      <c r="BR12" s="119">
        <v>0</v>
      </c>
      <c r="BS12" s="119">
        <v>0</v>
      </c>
      <c r="BT12" s="120">
        <v>0</v>
      </c>
      <c r="BU12" s="119">
        <v>0</v>
      </c>
      <c r="BV12" s="119">
        <v>0</v>
      </c>
      <c r="BW12" s="120">
        <v>0</v>
      </c>
      <c r="BX12" s="119">
        <v>0</v>
      </c>
      <c r="BY12" s="119">
        <v>0</v>
      </c>
      <c r="BZ12" s="120">
        <v>0</v>
      </c>
      <c r="CA12" s="119">
        <v>0</v>
      </c>
      <c r="CB12" s="119">
        <v>0</v>
      </c>
      <c r="CC12" s="120">
        <v>0</v>
      </c>
      <c r="CD12" s="119">
        <v>0</v>
      </c>
      <c r="CE12" s="119">
        <v>0</v>
      </c>
      <c r="CF12" s="120">
        <v>0</v>
      </c>
      <c r="CG12" s="119">
        <v>0</v>
      </c>
      <c r="CH12" s="119">
        <v>0</v>
      </c>
      <c r="CI12" s="120">
        <v>0</v>
      </c>
      <c r="CJ12" s="119">
        <v>0</v>
      </c>
      <c r="CK12" s="119">
        <v>0</v>
      </c>
      <c r="CL12" s="120">
        <v>0</v>
      </c>
      <c r="CM12" s="119">
        <v>0</v>
      </c>
      <c r="CN12" s="119">
        <v>0</v>
      </c>
      <c r="CO12" s="120">
        <v>0</v>
      </c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100"/>
      <c r="FQ12" s="100"/>
      <c r="FR12" s="100"/>
      <c r="FS12" s="100"/>
      <c r="FT12" s="100"/>
      <c r="FU12" s="100"/>
      <c r="FV12" s="100"/>
      <c r="FW12" s="100"/>
      <c r="FX12" s="100"/>
      <c r="FY12" s="100"/>
      <c r="FZ12" s="100"/>
      <c r="GA12" s="100"/>
      <c r="GB12" s="100"/>
      <c r="GC12" s="100"/>
      <c r="GD12" s="100"/>
      <c r="GE12" s="100"/>
      <c r="GF12" s="100"/>
      <c r="GG12" s="100"/>
      <c r="GH12" s="100"/>
      <c r="GI12" s="100"/>
      <c r="GJ12" s="100"/>
      <c r="GK12" s="100"/>
      <c r="GL12" s="100"/>
      <c r="GM12" s="100"/>
      <c r="GN12" s="100"/>
      <c r="GO12" s="100"/>
      <c r="GP12" s="100"/>
      <c r="GQ12" s="100"/>
      <c r="GR12" s="100"/>
      <c r="GS12" s="100"/>
      <c r="GT12" s="100"/>
      <c r="GU12" s="100"/>
      <c r="GV12" s="100"/>
      <c r="GW12" s="100"/>
      <c r="GX12" s="100"/>
      <c r="GY12" s="100"/>
      <c r="GZ12" s="100"/>
      <c r="HA12" s="100"/>
      <c r="HB12" s="100"/>
      <c r="HC12" s="100"/>
      <c r="HD12" s="100"/>
      <c r="HE12" s="100"/>
      <c r="HF12" s="100"/>
      <c r="HG12" s="100"/>
      <c r="HH12" s="100"/>
      <c r="HI12" s="100"/>
      <c r="HJ12" s="100"/>
      <c r="HK12" s="100"/>
      <c r="HL12" s="100"/>
      <c r="HM12" s="100"/>
      <c r="HN12" s="100"/>
      <c r="HO12" s="100"/>
      <c r="HP12" s="100"/>
      <c r="HQ12" s="100"/>
      <c r="HR12" s="100"/>
      <c r="HS12" s="100"/>
      <c r="HT12" s="100"/>
      <c r="HU12" s="100"/>
      <c r="HV12" s="100"/>
      <c r="HW12" s="100"/>
      <c r="HX12" s="100"/>
      <c r="HY12" s="100"/>
      <c r="HZ12" s="100"/>
      <c r="IA12" s="100"/>
      <c r="IB12" s="100"/>
      <c r="IC12" s="100"/>
      <c r="ID12" s="100"/>
      <c r="IE12" s="100"/>
      <c r="IF12" s="100"/>
      <c r="IG12" s="100"/>
      <c r="IH12" s="100"/>
      <c r="II12" s="100"/>
      <c r="IJ12" s="100"/>
      <c r="IK12" s="100"/>
      <c r="IL12" s="100"/>
      <c r="IM12" s="100"/>
      <c r="IN12" s="100"/>
      <c r="IO12" s="100"/>
      <c r="IP12" s="100"/>
      <c r="IQ12" s="100"/>
      <c r="IR12" s="100"/>
      <c r="IS12" s="100"/>
      <c r="IT12" s="100"/>
      <c r="IU12" s="100"/>
      <c r="IV12" s="100"/>
      <c r="IW12" s="100"/>
      <c r="IX12" s="100"/>
      <c r="IY12" s="100"/>
      <c r="IZ12" s="100"/>
      <c r="JA12" s="100"/>
      <c r="JB12" s="100"/>
      <c r="JC12" s="100"/>
      <c r="JD12" s="100"/>
      <c r="JE12" s="100"/>
      <c r="JF12" s="100"/>
      <c r="JG12" s="100"/>
      <c r="JH12" s="100"/>
      <c r="JI12" s="100"/>
      <c r="JJ12" s="100"/>
      <c r="JK12" s="100"/>
      <c r="JL12" s="100"/>
      <c r="JM12" s="100"/>
      <c r="JN12" s="100"/>
      <c r="JO12" s="100"/>
      <c r="JP12" s="100"/>
      <c r="JQ12" s="100"/>
      <c r="JR12" s="100"/>
      <c r="JS12" s="100"/>
      <c r="JT12" s="100"/>
      <c r="JU12" s="100"/>
      <c r="JV12" s="100"/>
      <c r="JW12" s="100"/>
      <c r="JX12" s="100"/>
      <c r="JY12" s="100"/>
      <c r="JZ12" s="100"/>
      <c r="KA12" s="100"/>
      <c r="KB12" s="100"/>
      <c r="KC12" s="100"/>
      <c r="KD12" s="100"/>
      <c r="KE12" s="100"/>
      <c r="KF12" s="100"/>
      <c r="KG12" s="100"/>
      <c r="KH12" s="100"/>
      <c r="KI12" s="100"/>
      <c r="KJ12" s="100"/>
      <c r="KK12" s="100"/>
      <c r="KL12" s="100"/>
      <c r="KM12" s="100"/>
      <c r="KN12" s="100"/>
      <c r="KO12" s="100"/>
      <c r="KP12" s="100"/>
      <c r="KQ12" s="100"/>
      <c r="KR12" s="100"/>
      <c r="KS12" s="100"/>
      <c r="KT12" s="100"/>
      <c r="KU12" s="100"/>
      <c r="KV12" s="100"/>
      <c r="KW12" s="100"/>
      <c r="KX12" s="100"/>
      <c r="KY12" s="100"/>
      <c r="KZ12" s="100"/>
      <c r="LA12" s="100"/>
      <c r="LB12" s="100"/>
      <c r="LC12" s="100"/>
      <c r="LD12" s="100"/>
      <c r="LE12" s="100"/>
      <c r="LF12" s="100"/>
      <c r="LG12" s="100"/>
      <c r="LH12" s="100"/>
      <c r="LI12" s="100"/>
      <c r="LJ12" s="100"/>
      <c r="LK12" s="100"/>
      <c r="LL12" s="100"/>
      <c r="LM12" s="100"/>
      <c r="LN12" s="100"/>
      <c r="LO12" s="100"/>
      <c r="LP12" s="100"/>
      <c r="LQ12" s="100"/>
      <c r="LR12" s="100"/>
      <c r="LS12" s="100"/>
      <c r="LT12" s="100"/>
      <c r="LU12" s="100"/>
      <c r="LV12" s="100"/>
      <c r="LW12" s="100"/>
      <c r="LX12" s="100"/>
      <c r="LY12" s="100"/>
      <c r="LZ12" s="100"/>
      <c r="MA12" s="100"/>
      <c r="MB12" s="100"/>
      <c r="MC12" s="100"/>
      <c r="MD12" s="100"/>
      <c r="ME12" s="100"/>
      <c r="MF12" s="100"/>
      <c r="MG12" s="100"/>
      <c r="MH12" s="100"/>
      <c r="MI12" s="100"/>
      <c r="MJ12" s="100"/>
      <c r="MK12" s="100"/>
      <c r="ML12" s="100"/>
      <c r="MM12" s="100"/>
      <c r="MN12" s="100"/>
      <c r="MO12" s="100"/>
      <c r="MP12" s="100"/>
      <c r="MQ12" s="100"/>
      <c r="MR12" s="100"/>
      <c r="MS12" s="100"/>
      <c r="MT12" s="100"/>
      <c r="MU12" s="100"/>
      <c r="MV12" s="100"/>
      <c r="MW12" s="100"/>
      <c r="MX12" s="100"/>
      <c r="MY12" s="100"/>
      <c r="MZ12" s="100"/>
      <c r="NA12" s="100"/>
      <c r="NB12" s="100"/>
      <c r="NC12" s="100"/>
      <c r="ND12" s="100"/>
      <c r="NE12" s="100"/>
      <c r="NF12" s="100"/>
      <c r="NG12" s="100"/>
      <c r="NH12" s="100"/>
      <c r="NI12" s="100"/>
      <c r="NJ12" s="100"/>
      <c r="NK12" s="100"/>
      <c r="NL12" s="100"/>
      <c r="NM12" s="100"/>
      <c r="NN12" s="100"/>
      <c r="NO12" s="100"/>
      <c r="NP12" s="100"/>
      <c r="NQ12" s="100"/>
      <c r="NR12" s="100"/>
      <c r="NS12" s="100"/>
      <c r="NT12" s="100"/>
      <c r="NU12" s="100"/>
      <c r="NV12" s="100"/>
      <c r="NW12" s="100"/>
      <c r="NX12" s="100"/>
      <c r="NY12" s="100"/>
      <c r="NZ12" s="100"/>
      <c r="OA12" s="100"/>
      <c r="OB12" s="100"/>
      <c r="OC12" s="100"/>
      <c r="OD12" s="100"/>
      <c r="OE12" s="100"/>
      <c r="OF12" s="100"/>
      <c r="OG12" s="100"/>
      <c r="OH12" s="100"/>
      <c r="OI12" s="100"/>
      <c r="OJ12" s="100"/>
      <c r="OK12" s="100"/>
      <c r="OL12" s="100"/>
      <c r="OM12" s="100"/>
      <c r="ON12" s="100"/>
      <c r="OO12" s="100"/>
      <c r="OP12" s="100"/>
      <c r="OQ12" s="100"/>
      <c r="OR12" s="100"/>
      <c r="OS12" s="100"/>
      <c r="OT12" s="100"/>
      <c r="OU12" s="100"/>
      <c r="OV12" s="100"/>
      <c r="OW12" s="100"/>
      <c r="OX12" s="100"/>
      <c r="OY12" s="100"/>
      <c r="OZ12" s="100"/>
      <c r="PA12" s="100"/>
      <c r="PB12" s="100"/>
      <c r="PC12" s="100"/>
      <c r="PD12" s="100"/>
      <c r="PE12" s="100"/>
      <c r="PF12" s="100"/>
      <c r="PG12" s="100"/>
      <c r="PH12" s="100"/>
      <c r="PI12" s="100"/>
      <c r="PJ12" s="100"/>
      <c r="PK12" s="100"/>
      <c r="PL12" s="100"/>
      <c r="PM12" s="100"/>
      <c r="PN12" s="100"/>
      <c r="PO12" s="100"/>
      <c r="PP12" s="100"/>
      <c r="PQ12" s="100"/>
      <c r="PR12" s="100"/>
      <c r="PS12" s="100"/>
      <c r="PT12" s="100"/>
      <c r="PU12" s="100"/>
      <c r="PV12" s="100"/>
      <c r="PW12" s="100"/>
      <c r="PX12" s="100"/>
      <c r="PY12" s="100"/>
      <c r="PZ12" s="100"/>
      <c r="QA12" s="100"/>
      <c r="QB12" s="100"/>
      <c r="QC12" s="100"/>
      <c r="QD12" s="100"/>
      <c r="QE12" s="100"/>
      <c r="QF12" s="100"/>
      <c r="QG12" s="100"/>
      <c r="QH12" s="100"/>
      <c r="QI12" s="100"/>
      <c r="QJ12" s="100"/>
      <c r="QK12" s="100"/>
      <c r="QL12" s="100"/>
      <c r="QM12" s="100"/>
      <c r="QN12" s="100"/>
      <c r="QO12" s="100"/>
      <c r="QP12" s="100"/>
      <c r="QQ12" s="100"/>
      <c r="QR12" s="100"/>
      <c r="QS12" s="100"/>
      <c r="QT12" s="100"/>
      <c r="QU12" s="100"/>
      <c r="QV12" s="100"/>
      <c r="QW12" s="100"/>
      <c r="QX12" s="100"/>
      <c r="QY12" s="100"/>
      <c r="QZ12" s="100"/>
      <c r="RA12" s="100"/>
      <c r="RB12" s="100"/>
      <c r="RC12" s="100"/>
      <c r="RD12" s="100"/>
      <c r="RE12" s="100"/>
      <c r="RF12" s="100"/>
      <c r="RG12" s="100"/>
      <c r="RH12" s="100"/>
      <c r="RI12" s="100"/>
      <c r="RJ12" s="100"/>
      <c r="RK12" s="100"/>
      <c r="RL12" s="100"/>
      <c r="RM12" s="100"/>
      <c r="RN12" s="100"/>
      <c r="RO12" s="100"/>
      <c r="RP12" s="100"/>
      <c r="RQ12" s="100"/>
      <c r="RR12" s="100"/>
      <c r="RS12" s="100"/>
      <c r="RT12" s="100"/>
      <c r="RU12" s="100"/>
      <c r="RV12" s="100"/>
      <c r="RW12" s="100"/>
      <c r="RX12" s="100"/>
      <c r="RY12" s="100"/>
      <c r="RZ12" s="100"/>
      <c r="SA12" s="100"/>
      <c r="SB12" s="100"/>
      <c r="SC12" s="100"/>
      <c r="SD12" s="100"/>
      <c r="SE12" s="100"/>
      <c r="SF12" s="100"/>
      <c r="SG12" s="100"/>
      <c r="SH12" s="100"/>
      <c r="SI12" s="100"/>
      <c r="SJ12" s="100"/>
      <c r="SK12" s="100"/>
      <c r="SL12" s="100"/>
      <c r="SM12" s="100"/>
      <c r="SN12" s="100"/>
      <c r="SO12" s="100"/>
      <c r="SP12" s="100"/>
      <c r="SQ12" s="100"/>
      <c r="SR12" s="100"/>
      <c r="SS12" s="100"/>
      <c r="ST12" s="100"/>
      <c r="SU12" s="100"/>
      <c r="SV12" s="100"/>
      <c r="SW12" s="100"/>
      <c r="SX12" s="100"/>
      <c r="SY12" s="100"/>
      <c r="SZ12" s="100"/>
      <c r="TA12" s="100"/>
      <c r="TB12" s="100"/>
      <c r="TC12" s="100"/>
      <c r="TD12" s="100"/>
      <c r="TE12" s="100"/>
      <c r="TF12" s="100"/>
      <c r="TG12" s="100"/>
      <c r="TH12" s="100"/>
      <c r="TI12" s="100"/>
      <c r="TJ12" s="100"/>
      <c r="TK12" s="100"/>
      <c r="TL12" s="100"/>
      <c r="TM12" s="100"/>
      <c r="TN12" s="100"/>
      <c r="TO12" s="100"/>
      <c r="TP12" s="100"/>
      <c r="TQ12" s="100"/>
      <c r="TR12" s="100"/>
      <c r="TS12" s="100"/>
      <c r="TT12" s="100"/>
      <c r="TU12" s="100"/>
      <c r="TV12" s="100"/>
      <c r="TW12" s="100"/>
      <c r="TX12" s="100"/>
      <c r="TY12" s="100"/>
      <c r="TZ12" s="100"/>
      <c r="UA12" s="100"/>
      <c r="UB12" s="100"/>
      <c r="UC12" s="100"/>
      <c r="UD12" s="100"/>
      <c r="UE12" s="100"/>
      <c r="UF12" s="100"/>
      <c r="UG12" s="100"/>
      <c r="UH12" s="100"/>
      <c r="UI12" s="100"/>
      <c r="UJ12" s="100"/>
      <c r="UK12" s="100"/>
      <c r="UL12" s="100"/>
      <c r="UM12" s="100"/>
      <c r="UN12" s="100"/>
      <c r="UO12" s="100"/>
      <c r="UP12" s="100"/>
      <c r="UQ12" s="100"/>
      <c r="UR12" s="100"/>
      <c r="US12" s="100"/>
      <c r="UT12" s="100"/>
      <c r="UU12" s="100"/>
      <c r="UV12" s="100"/>
      <c r="UW12" s="100"/>
      <c r="UX12" s="100"/>
      <c r="UY12" s="100"/>
      <c r="UZ12" s="100"/>
      <c r="VA12" s="100"/>
      <c r="VB12" s="100"/>
      <c r="VC12" s="100"/>
      <c r="VD12" s="100"/>
      <c r="VE12" s="100"/>
      <c r="VF12" s="100"/>
      <c r="VG12" s="100"/>
      <c r="VH12" s="100"/>
      <c r="VI12" s="100"/>
      <c r="VJ12" s="100"/>
      <c r="VK12" s="100"/>
      <c r="VL12" s="100"/>
      <c r="VM12" s="100"/>
      <c r="VN12" s="100"/>
      <c r="VO12" s="100"/>
      <c r="VP12" s="100"/>
      <c r="VQ12" s="100"/>
      <c r="VR12" s="100"/>
      <c r="VS12" s="100"/>
      <c r="VT12" s="100"/>
      <c r="VU12" s="100"/>
      <c r="VV12" s="100"/>
      <c r="VW12" s="100"/>
      <c r="VX12" s="100"/>
      <c r="VY12" s="100"/>
      <c r="VZ12" s="100"/>
      <c r="WA12" s="100"/>
      <c r="WB12" s="100"/>
      <c r="WC12" s="100"/>
      <c r="WD12" s="100"/>
      <c r="WE12" s="100"/>
      <c r="WF12" s="100"/>
      <c r="WG12" s="100"/>
      <c r="WH12" s="100"/>
      <c r="WI12" s="100"/>
      <c r="WJ12" s="100"/>
      <c r="WK12" s="100"/>
      <c r="WL12" s="100"/>
      <c r="WM12" s="100"/>
      <c r="WN12" s="100"/>
      <c r="WO12" s="100"/>
      <c r="WP12" s="100"/>
      <c r="WQ12" s="100"/>
      <c r="WR12" s="100"/>
      <c r="WS12" s="100"/>
      <c r="WT12" s="100"/>
      <c r="WU12" s="100"/>
      <c r="WV12" s="100"/>
      <c r="WW12" s="100"/>
      <c r="WX12" s="100"/>
      <c r="WY12" s="100"/>
      <c r="WZ12" s="100"/>
      <c r="XA12" s="100"/>
      <c r="XB12" s="100"/>
      <c r="XC12" s="100"/>
      <c r="XD12" s="100"/>
      <c r="XE12" s="100"/>
      <c r="XF12" s="100"/>
      <c r="XG12" s="100"/>
      <c r="XH12" s="100"/>
      <c r="XI12" s="100"/>
      <c r="XJ12" s="100"/>
      <c r="XK12" s="100"/>
      <c r="XL12" s="100"/>
      <c r="XM12" s="100"/>
      <c r="XN12" s="100"/>
      <c r="XO12" s="100"/>
      <c r="XP12" s="100"/>
      <c r="XQ12" s="100"/>
      <c r="XR12" s="100"/>
      <c r="XS12" s="100"/>
      <c r="XT12" s="100"/>
      <c r="XU12" s="100"/>
      <c r="XV12" s="100"/>
      <c r="XW12" s="100"/>
      <c r="XX12" s="100"/>
      <c r="XY12" s="100"/>
      <c r="XZ12" s="100"/>
      <c r="YA12" s="100"/>
      <c r="YB12" s="100"/>
      <c r="YC12" s="100"/>
      <c r="YD12" s="100"/>
      <c r="YE12" s="100"/>
      <c r="YF12" s="100"/>
      <c r="YG12" s="100"/>
      <c r="YH12" s="100"/>
      <c r="YI12" s="100"/>
      <c r="YJ12" s="100"/>
      <c r="YK12" s="100"/>
      <c r="YL12" s="100"/>
      <c r="YM12" s="100"/>
      <c r="YN12" s="100"/>
      <c r="YO12" s="100"/>
      <c r="YP12" s="100"/>
      <c r="YQ12" s="100"/>
      <c r="YR12" s="100"/>
      <c r="YS12" s="100"/>
      <c r="YT12" s="100"/>
      <c r="YU12" s="100"/>
      <c r="YV12" s="100"/>
      <c r="YW12" s="100"/>
      <c r="YX12" s="100"/>
      <c r="YY12" s="100"/>
      <c r="YZ12" s="100"/>
      <c r="ZA12" s="100"/>
      <c r="ZB12" s="100"/>
      <c r="ZC12" s="100"/>
      <c r="ZD12" s="100"/>
      <c r="ZE12" s="100"/>
      <c r="ZF12" s="100"/>
      <c r="ZG12" s="100"/>
      <c r="ZH12" s="100"/>
      <c r="ZI12" s="100"/>
      <c r="ZJ12" s="100"/>
      <c r="ZK12" s="100"/>
      <c r="ZL12" s="100"/>
      <c r="ZM12" s="100"/>
      <c r="ZN12" s="100"/>
      <c r="ZO12" s="100"/>
      <c r="ZP12" s="100"/>
      <c r="ZQ12" s="100"/>
      <c r="ZR12" s="100"/>
      <c r="ZS12" s="100"/>
      <c r="ZT12" s="100"/>
      <c r="ZU12" s="100"/>
      <c r="ZV12" s="100"/>
      <c r="ZW12" s="100"/>
      <c r="ZX12" s="100"/>
      <c r="ZY12" s="100"/>
      <c r="ZZ12" s="100"/>
    </row>
    <row r="13" spans="1:702" ht="15.95" customHeight="1" x14ac:dyDescent="0.25">
      <c r="A13" s="92">
        <v>70146</v>
      </c>
      <c r="B13" s="92" t="s">
        <v>486</v>
      </c>
      <c r="C13" s="121" t="s">
        <v>326</v>
      </c>
      <c r="D13" s="92">
        <v>7</v>
      </c>
      <c r="E13" s="92">
        <v>1</v>
      </c>
      <c r="F13" s="92" t="s">
        <v>322</v>
      </c>
      <c r="G13" s="92">
        <v>912</v>
      </c>
      <c r="H13" s="92" t="s">
        <v>318</v>
      </c>
      <c r="I13" s="92" t="s">
        <v>327</v>
      </c>
      <c r="J13" s="92">
        <v>3</v>
      </c>
      <c r="K13" s="92" t="s">
        <v>12</v>
      </c>
      <c r="L13" s="93">
        <v>7000</v>
      </c>
      <c r="M13" s="93">
        <v>7000</v>
      </c>
      <c r="N13" s="93">
        <v>0</v>
      </c>
      <c r="O13" s="93">
        <v>7000</v>
      </c>
      <c r="P13" s="93">
        <v>1200</v>
      </c>
      <c r="Q13" s="93">
        <v>-5800</v>
      </c>
      <c r="R13" s="94">
        <v>0.17</v>
      </c>
      <c r="S13" s="93">
        <v>0</v>
      </c>
      <c r="T13" s="93">
        <v>0</v>
      </c>
      <c r="U13" s="94">
        <v>0</v>
      </c>
      <c r="V13" s="93">
        <v>0</v>
      </c>
      <c r="W13" s="93">
        <v>0</v>
      </c>
      <c r="X13" s="94">
        <v>0</v>
      </c>
      <c r="Y13" s="93">
        <v>0</v>
      </c>
      <c r="Z13" s="93">
        <v>0</v>
      </c>
      <c r="AA13" s="94">
        <v>0</v>
      </c>
      <c r="AB13" s="93">
        <v>0</v>
      </c>
      <c r="AC13" s="93">
        <v>0</v>
      </c>
      <c r="AD13" s="94">
        <v>0</v>
      </c>
      <c r="AE13" s="93">
        <v>0</v>
      </c>
      <c r="AF13" s="93">
        <v>0</v>
      </c>
      <c r="AG13" s="94">
        <v>0</v>
      </c>
      <c r="AH13" s="93">
        <v>0</v>
      </c>
      <c r="AI13" s="93">
        <v>0</v>
      </c>
      <c r="AJ13" s="94">
        <v>0</v>
      </c>
      <c r="AK13" s="93">
        <v>0</v>
      </c>
      <c r="AL13" s="93">
        <v>0</v>
      </c>
      <c r="AM13" s="94">
        <v>0</v>
      </c>
      <c r="AN13" s="93">
        <v>0</v>
      </c>
      <c r="AO13" s="93">
        <v>0</v>
      </c>
      <c r="AP13" s="94">
        <v>0</v>
      </c>
      <c r="AQ13" s="93">
        <v>0</v>
      </c>
      <c r="AR13" s="93">
        <v>0</v>
      </c>
      <c r="AS13" s="94">
        <v>0</v>
      </c>
      <c r="AT13" s="93">
        <v>0</v>
      </c>
      <c r="AU13" s="93">
        <v>0</v>
      </c>
      <c r="AV13" s="94">
        <v>0</v>
      </c>
      <c r="AW13" s="93">
        <v>0</v>
      </c>
      <c r="AX13" s="93">
        <v>0</v>
      </c>
      <c r="AY13" s="94">
        <v>0</v>
      </c>
      <c r="AZ13" s="93">
        <v>0</v>
      </c>
      <c r="BA13" s="93">
        <v>0</v>
      </c>
      <c r="BB13" s="94">
        <v>0</v>
      </c>
      <c r="BC13" s="93">
        <v>0</v>
      </c>
      <c r="BD13" s="93">
        <v>0</v>
      </c>
      <c r="BE13" s="94">
        <v>0</v>
      </c>
      <c r="BF13" s="93">
        <v>0</v>
      </c>
      <c r="BG13" s="93">
        <v>0</v>
      </c>
      <c r="BH13" s="94">
        <v>0</v>
      </c>
      <c r="BI13" s="93">
        <v>7000</v>
      </c>
      <c r="BJ13" s="93">
        <v>1200</v>
      </c>
      <c r="BK13" s="94">
        <v>0.17</v>
      </c>
      <c r="BL13" s="93">
        <v>0</v>
      </c>
      <c r="BM13" s="93">
        <v>0</v>
      </c>
      <c r="BN13" s="94">
        <v>0</v>
      </c>
      <c r="BO13" s="93">
        <v>0</v>
      </c>
      <c r="BP13" s="93">
        <v>0</v>
      </c>
      <c r="BQ13" s="94">
        <v>0</v>
      </c>
      <c r="BR13" s="93">
        <v>0</v>
      </c>
      <c r="BS13" s="93">
        <v>0</v>
      </c>
      <c r="BT13" s="94">
        <v>0</v>
      </c>
      <c r="BU13" s="93">
        <v>0</v>
      </c>
      <c r="BV13" s="93">
        <v>0</v>
      </c>
      <c r="BW13" s="94">
        <v>0</v>
      </c>
      <c r="BX13" s="93">
        <v>0</v>
      </c>
      <c r="BY13" s="93">
        <v>0</v>
      </c>
      <c r="BZ13" s="94">
        <v>0</v>
      </c>
      <c r="CA13" s="93">
        <v>0</v>
      </c>
      <c r="CB13" s="93">
        <v>0</v>
      </c>
      <c r="CC13" s="94">
        <v>0</v>
      </c>
      <c r="CD13" s="93">
        <v>0</v>
      </c>
      <c r="CE13" s="93">
        <v>0</v>
      </c>
      <c r="CF13" s="94">
        <v>0</v>
      </c>
      <c r="CG13" s="93">
        <v>0</v>
      </c>
      <c r="CH13" s="93">
        <v>0</v>
      </c>
      <c r="CI13" s="94">
        <v>0</v>
      </c>
      <c r="CJ13" s="93">
        <v>0</v>
      </c>
      <c r="CK13" s="93">
        <v>0</v>
      </c>
      <c r="CL13" s="94">
        <v>0</v>
      </c>
      <c r="CM13" s="93">
        <v>0</v>
      </c>
      <c r="CN13" s="93">
        <v>0</v>
      </c>
      <c r="CO13" s="94">
        <v>0</v>
      </c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  <c r="DQ13" s="93"/>
      <c r="DR13" s="93"/>
      <c r="DS13" s="93"/>
      <c r="DT13" s="93"/>
      <c r="DU13" s="93"/>
      <c r="DV13" s="93"/>
      <c r="DW13" s="93"/>
      <c r="DX13" s="93"/>
      <c r="DY13" s="93"/>
      <c r="DZ13" s="93"/>
      <c r="EA13" s="93"/>
      <c r="EB13" s="93"/>
      <c r="EC13" s="93"/>
      <c r="ED13" s="93"/>
      <c r="EE13" s="93"/>
      <c r="EF13" s="93"/>
      <c r="EG13" s="93"/>
      <c r="EH13" s="93"/>
      <c r="EI13" s="93"/>
      <c r="EJ13" s="93"/>
      <c r="EK13" s="93"/>
      <c r="EL13" s="93"/>
      <c r="EM13" s="93"/>
      <c r="EN13" s="93"/>
      <c r="EO13" s="93"/>
      <c r="EP13" s="93"/>
      <c r="EQ13" s="93"/>
      <c r="ER13" s="93"/>
      <c r="ES13" s="93"/>
      <c r="ET13" s="93"/>
      <c r="EU13" s="93"/>
      <c r="EV13" s="93"/>
      <c r="EW13" s="93"/>
      <c r="EX13" s="93"/>
      <c r="EY13" s="93"/>
      <c r="EZ13" s="93"/>
      <c r="FA13" s="93"/>
      <c r="FB13" s="93"/>
      <c r="FC13" s="93"/>
      <c r="FD13" s="93"/>
      <c r="FE13" s="93"/>
      <c r="FF13" s="93"/>
      <c r="FG13" s="93"/>
      <c r="FH13" s="93"/>
      <c r="FI13" s="93"/>
      <c r="FJ13" s="93"/>
      <c r="FK13" s="93"/>
      <c r="FL13" s="93"/>
      <c r="FM13" s="93"/>
      <c r="FN13" s="93"/>
      <c r="FO13" s="93"/>
      <c r="FP13" s="93"/>
      <c r="FQ13" s="93"/>
      <c r="FR13" s="93"/>
      <c r="FS13" s="93"/>
      <c r="FT13" s="93"/>
      <c r="FU13" s="93"/>
      <c r="FV13" s="93"/>
      <c r="FW13" s="93"/>
      <c r="FX13" s="93"/>
      <c r="FY13" s="93"/>
      <c r="FZ13" s="93"/>
      <c r="GA13" s="93"/>
      <c r="GB13" s="93"/>
      <c r="GC13" s="93"/>
      <c r="GD13" s="93"/>
      <c r="GE13" s="93"/>
      <c r="GF13" s="93"/>
      <c r="GG13" s="93"/>
      <c r="GH13" s="93"/>
      <c r="GI13" s="93"/>
      <c r="GJ13" s="93"/>
      <c r="GK13" s="93"/>
      <c r="GL13" s="93"/>
      <c r="GM13" s="93"/>
      <c r="GN13" s="93"/>
      <c r="GO13" s="93"/>
      <c r="GP13" s="93"/>
      <c r="GQ13" s="93"/>
      <c r="GR13" s="93"/>
      <c r="GS13" s="93"/>
      <c r="GT13" s="93"/>
      <c r="GU13" s="93"/>
      <c r="GV13" s="93"/>
      <c r="GW13" s="93"/>
      <c r="GX13" s="93"/>
      <c r="GY13" s="93"/>
      <c r="GZ13" s="93"/>
      <c r="HA13" s="93"/>
      <c r="HB13" s="93"/>
      <c r="HC13" s="93"/>
      <c r="HD13" s="93"/>
      <c r="HE13" s="93"/>
      <c r="HF13" s="93"/>
      <c r="HG13" s="93"/>
      <c r="HH13" s="93"/>
      <c r="HI13" s="93"/>
      <c r="HJ13" s="93"/>
      <c r="HK13" s="93"/>
      <c r="HL13" s="93"/>
      <c r="HM13" s="93"/>
      <c r="HN13" s="93"/>
      <c r="HO13" s="93"/>
      <c r="HP13" s="93"/>
      <c r="HQ13" s="93"/>
      <c r="HR13" s="93"/>
      <c r="HS13" s="93"/>
      <c r="HT13" s="93"/>
      <c r="HU13" s="93"/>
      <c r="HV13" s="93"/>
      <c r="HW13" s="93"/>
      <c r="HX13" s="93"/>
      <c r="HY13" s="93"/>
      <c r="HZ13" s="93"/>
      <c r="IA13" s="93"/>
      <c r="IB13" s="93"/>
      <c r="IC13" s="93"/>
      <c r="ID13" s="93"/>
      <c r="IE13" s="93"/>
      <c r="IF13" s="93"/>
      <c r="IG13" s="93"/>
      <c r="IH13" s="93"/>
      <c r="II13" s="93"/>
      <c r="IJ13" s="93"/>
      <c r="IK13" s="93"/>
      <c r="IL13" s="93"/>
      <c r="IM13" s="93"/>
      <c r="IN13" s="93"/>
      <c r="IO13" s="93"/>
      <c r="IP13" s="93"/>
      <c r="IQ13" s="93"/>
      <c r="IR13" s="93"/>
      <c r="IS13" s="93"/>
      <c r="IT13" s="93"/>
      <c r="IU13" s="93"/>
      <c r="IV13" s="93"/>
      <c r="IW13" s="93"/>
      <c r="IX13" s="93"/>
      <c r="IY13" s="93"/>
      <c r="IZ13" s="93"/>
      <c r="JA13" s="93"/>
      <c r="JB13" s="93"/>
      <c r="JC13" s="93"/>
      <c r="JD13" s="93"/>
      <c r="JE13" s="93"/>
      <c r="JF13" s="93"/>
      <c r="JG13" s="93"/>
      <c r="JH13" s="93"/>
      <c r="JI13" s="93"/>
      <c r="JJ13" s="93"/>
      <c r="JK13" s="93"/>
      <c r="JL13" s="93"/>
      <c r="JM13" s="93"/>
      <c r="JN13" s="93"/>
      <c r="JO13" s="93"/>
      <c r="JP13" s="93"/>
      <c r="JQ13" s="93"/>
      <c r="JR13" s="93"/>
      <c r="JS13" s="93"/>
      <c r="JT13" s="93"/>
      <c r="JU13" s="93"/>
      <c r="JV13" s="93"/>
      <c r="JW13" s="93"/>
      <c r="JX13" s="93"/>
      <c r="JY13" s="93"/>
      <c r="JZ13" s="93"/>
      <c r="KA13" s="93"/>
      <c r="KB13" s="93"/>
      <c r="KC13" s="93"/>
      <c r="KD13" s="93"/>
      <c r="KE13" s="93"/>
      <c r="KF13" s="93"/>
      <c r="KG13" s="93"/>
      <c r="KH13" s="93"/>
      <c r="KI13" s="93"/>
      <c r="KJ13" s="93"/>
      <c r="KK13" s="93"/>
      <c r="KL13" s="93"/>
      <c r="KM13" s="93"/>
      <c r="KN13" s="93"/>
      <c r="KO13" s="93"/>
      <c r="KP13" s="93"/>
      <c r="KQ13" s="93"/>
      <c r="KR13" s="93"/>
      <c r="KS13" s="93"/>
      <c r="KT13" s="93"/>
      <c r="KU13" s="93"/>
      <c r="KV13" s="93"/>
      <c r="KW13" s="93"/>
      <c r="KX13" s="93"/>
      <c r="KY13" s="93"/>
      <c r="KZ13" s="93"/>
      <c r="LA13" s="93"/>
      <c r="LB13" s="93"/>
      <c r="LC13" s="93"/>
      <c r="LD13" s="93"/>
      <c r="LE13" s="93"/>
      <c r="LF13" s="93"/>
      <c r="LG13" s="93"/>
      <c r="LH13" s="93"/>
      <c r="LI13" s="93"/>
      <c r="LJ13" s="93"/>
      <c r="LK13" s="93"/>
      <c r="LL13" s="93"/>
      <c r="LM13" s="93"/>
      <c r="LN13" s="93"/>
      <c r="LO13" s="93"/>
      <c r="LP13" s="93"/>
      <c r="LQ13" s="93"/>
      <c r="LR13" s="93"/>
      <c r="LS13" s="93"/>
      <c r="LT13" s="93"/>
      <c r="LU13" s="93"/>
      <c r="LV13" s="93"/>
      <c r="LW13" s="93"/>
      <c r="LX13" s="93"/>
      <c r="LY13" s="93"/>
      <c r="LZ13" s="93"/>
      <c r="MA13" s="93"/>
      <c r="MB13" s="93"/>
      <c r="MC13" s="93"/>
      <c r="MD13" s="93"/>
      <c r="ME13" s="93"/>
      <c r="MF13" s="93"/>
      <c r="MG13" s="93"/>
      <c r="MH13" s="93"/>
      <c r="MI13" s="93"/>
      <c r="MJ13" s="93"/>
      <c r="MK13" s="93"/>
      <c r="ML13" s="93"/>
      <c r="MM13" s="93"/>
      <c r="MN13" s="93"/>
      <c r="MO13" s="93"/>
      <c r="MP13" s="93"/>
      <c r="MQ13" s="93"/>
      <c r="MR13" s="93"/>
      <c r="MS13" s="93"/>
      <c r="MT13" s="93"/>
      <c r="MU13" s="93"/>
      <c r="MV13" s="93"/>
      <c r="MW13" s="93"/>
      <c r="MX13" s="93"/>
      <c r="MY13" s="93"/>
      <c r="MZ13" s="93"/>
      <c r="NA13" s="93"/>
      <c r="NB13" s="93"/>
      <c r="NC13" s="93"/>
      <c r="ND13" s="93"/>
      <c r="NE13" s="93"/>
      <c r="NF13" s="93"/>
      <c r="NG13" s="93"/>
      <c r="NH13" s="93"/>
      <c r="NI13" s="93"/>
      <c r="NJ13" s="93"/>
      <c r="NK13" s="93"/>
      <c r="NL13" s="93"/>
      <c r="NM13" s="93"/>
      <c r="NN13" s="93"/>
      <c r="NO13" s="93"/>
      <c r="NP13" s="93"/>
      <c r="NQ13" s="93"/>
      <c r="NR13" s="93"/>
      <c r="NS13" s="93"/>
      <c r="NT13" s="93"/>
      <c r="NU13" s="93"/>
      <c r="NV13" s="93"/>
      <c r="NW13" s="93"/>
      <c r="NX13" s="93"/>
      <c r="NY13" s="93"/>
      <c r="NZ13" s="93"/>
      <c r="OA13" s="93"/>
      <c r="OB13" s="93"/>
      <c r="OC13" s="93"/>
      <c r="OD13" s="93"/>
      <c r="OE13" s="93"/>
      <c r="OF13" s="93"/>
      <c r="OG13" s="93"/>
      <c r="OH13" s="93"/>
      <c r="OI13" s="93"/>
      <c r="OJ13" s="93"/>
      <c r="OK13" s="93"/>
      <c r="OL13" s="93"/>
      <c r="OM13" s="93"/>
      <c r="ON13" s="93"/>
      <c r="OO13" s="93"/>
      <c r="OP13" s="93"/>
      <c r="OQ13" s="93"/>
      <c r="OR13" s="93"/>
      <c r="OS13" s="93"/>
      <c r="OT13" s="93"/>
      <c r="OU13" s="93"/>
      <c r="OV13" s="93"/>
      <c r="OW13" s="93"/>
      <c r="OX13" s="93"/>
      <c r="OY13" s="93"/>
      <c r="OZ13" s="93"/>
      <c r="PA13" s="93"/>
      <c r="PB13" s="93"/>
      <c r="PC13" s="93"/>
      <c r="PD13" s="93"/>
      <c r="PE13" s="93"/>
      <c r="PF13" s="93"/>
      <c r="PG13" s="93"/>
      <c r="PH13" s="93"/>
      <c r="PI13" s="93"/>
      <c r="PJ13" s="93"/>
      <c r="PK13" s="93"/>
      <c r="PL13" s="93"/>
      <c r="PM13" s="93"/>
      <c r="PN13" s="93"/>
      <c r="PO13" s="93"/>
      <c r="PP13" s="93"/>
      <c r="PQ13" s="93"/>
      <c r="PR13" s="93"/>
      <c r="PS13" s="93"/>
      <c r="PT13" s="93"/>
      <c r="PU13" s="93"/>
      <c r="PV13" s="93"/>
      <c r="PW13" s="93"/>
      <c r="PX13" s="93"/>
      <c r="PY13" s="93"/>
      <c r="PZ13" s="93"/>
      <c r="QA13" s="93"/>
      <c r="QB13" s="93"/>
      <c r="QC13" s="93"/>
      <c r="QD13" s="93"/>
      <c r="QE13" s="93"/>
      <c r="QF13" s="93"/>
      <c r="QG13" s="93"/>
      <c r="QH13" s="93"/>
      <c r="QI13" s="93"/>
      <c r="QJ13" s="93"/>
      <c r="QK13" s="93"/>
      <c r="QL13" s="93"/>
      <c r="QM13" s="93"/>
      <c r="QN13" s="93"/>
      <c r="QO13" s="93"/>
      <c r="QP13" s="93"/>
      <c r="QQ13" s="93"/>
      <c r="QR13" s="93"/>
      <c r="QS13" s="93"/>
      <c r="QT13" s="93"/>
      <c r="QU13" s="93"/>
      <c r="QV13" s="93"/>
      <c r="QW13" s="93"/>
      <c r="QX13" s="93"/>
      <c r="QY13" s="93"/>
      <c r="QZ13" s="93"/>
      <c r="RA13" s="93"/>
      <c r="RB13" s="93"/>
      <c r="RC13" s="93"/>
      <c r="RD13" s="93"/>
      <c r="RE13" s="93"/>
      <c r="RF13" s="93"/>
      <c r="RG13" s="93"/>
      <c r="RH13" s="93"/>
      <c r="RI13" s="93"/>
      <c r="RJ13" s="93"/>
      <c r="RK13" s="93"/>
      <c r="RL13" s="93"/>
      <c r="RM13" s="93"/>
      <c r="RN13" s="93"/>
      <c r="RO13" s="93"/>
      <c r="RP13" s="93"/>
      <c r="RQ13" s="93"/>
      <c r="RR13" s="93"/>
      <c r="RS13" s="93"/>
      <c r="RT13" s="93"/>
      <c r="RU13" s="93"/>
      <c r="RV13" s="93"/>
      <c r="RW13" s="93"/>
      <c r="RX13" s="93"/>
      <c r="RY13" s="93"/>
      <c r="RZ13" s="93"/>
      <c r="SA13" s="93"/>
      <c r="SB13" s="93"/>
      <c r="SC13" s="93"/>
      <c r="SD13" s="93"/>
      <c r="SE13" s="93"/>
      <c r="SF13" s="93"/>
      <c r="SG13" s="93"/>
      <c r="SH13" s="93"/>
      <c r="SI13" s="93"/>
      <c r="SJ13" s="93"/>
      <c r="SK13" s="93"/>
      <c r="SL13" s="93"/>
      <c r="SM13" s="93"/>
      <c r="SN13" s="93"/>
      <c r="SO13" s="93"/>
      <c r="SP13" s="93"/>
      <c r="SQ13" s="93"/>
      <c r="SR13" s="93"/>
      <c r="SS13" s="93"/>
      <c r="ST13" s="93"/>
      <c r="SU13" s="93"/>
      <c r="SV13" s="93"/>
      <c r="SW13" s="93"/>
      <c r="SX13" s="93"/>
      <c r="SY13" s="93"/>
      <c r="SZ13" s="93"/>
      <c r="TA13" s="93"/>
      <c r="TB13" s="93"/>
      <c r="TC13" s="93"/>
      <c r="TD13" s="93"/>
      <c r="TE13" s="93"/>
      <c r="TF13" s="93"/>
      <c r="TG13" s="93"/>
      <c r="TH13" s="93"/>
      <c r="TI13" s="93"/>
      <c r="TJ13" s="93"/>
      <c r="TK13" s="93"/>
      <c r="TL13" s="93"/>
      <c r="TM13" s="93"/>
      <c r="TN13" s="93"/>
      <c r="TO13" s="93"/>
      <c r="TP13" s="93"/>
      <c r="TQ13" s="93"/>
      <c r="TR13" s="93"/>
      <c r="TS13" s="93"/>
      <c r="TT13" s="93"/>
      <c r="TU13" s="93"/>
      <c r="TV13" s="93"/>
      <c r="TW13" s="93"/>
      <c r="TX13" s="93"/>
      <c r="TY13" s="93"/>
      <c r="TZ13" s="93"/>
      <c r="UA13" s="93"/>
      <c r="UB13" s="93"/>
      <c r="UC13" s="93"/>
      <c r="UD13" s="93"/>
      <c r="UE13" s="93"/>
      <c r="UF13" s="93"/>
      <c r="UG13" s="93"/>
      <c r="UH13" s="93"/>
      <c r="UI13" s="93"/>
      <c r="UJ13" s="93"/>
      <c r="UK13" s="93"/>
      <c r="UL13" s="93"/>
      <c r="UM13" s="93"/>
      <c r="UN13" s="93"/>
      <c r="UO13" s="93"/>
      <c r="UP13" s="93"/>
      <c r="UQ13" s="93"/>
      <c r="UR13" s="93"/>
      <c r="US13" s="93"/>
      <c r="UT13" s="93"/>
      <c r="UU13" s="93"/>
      <c r="UV13" s="93"/>
      <c r="UW13" s="93"/>
      <c r="UX13" s="93"/>
      <c r="UY13" s="93"/>
      <c r="UZ13" s="93"/>
      <c r="VA13" s="93"/>
      <c r="VB13" s="93"/>
      <c r="VC13" s="93"/>
      <c r="VD13" s="93"/>
      <c r="VE13" s="93"/>
      <c r="VF13" s="93"/>
      <c r="VG13" s="93"/>
      <c r="VH13" s="93"/>
      <c r="VI13" s="93"/>
      <c r="VJ13" s="93"/>
      <c r="VK13" s="93"/>
      <c r="VL13" s="93"/>
      <c r="VM13" s="93"/>
      <c r="VN13" s="93"/>
      <c r="VO13" s="93"/>
      <c r="VP13" s="93"/>
      <c r="VQ13" s="93"/>
      <c r="VR13" s="93"/>
      <c r="VS13" s="93"/>
      <c r="VT13" s="93"/>
      <c r="VU13" s="93"/>
      <c r="VV13" s="93"/>
      <c r="VW13" s="93"/>
      <c r="VX13" s="93"/>
      <c r="VY13" s="93"/>
      <c r="VZ13" s="93"/>
      <c r="WA13" s="93"/>
      <c r="WB13" s="93"/>
      <c r="WC13" s="93"/>
      <c r="WD13" s="93"/>
      <c r="WE13" s="93"/>
      <c r="WF13" s="93"/>
      <c r="WG13" s="93"/>
      <c r="WH13" s="93"/>
      <c r="WI13" s="93"/>
      <c r="WJ13" s="93"/>
      <c r="WK13" s="93"/>
      <c r="WL13" s="93"/>
      <c r="WM13" s="93"/>
      <c r="WN13" s="93"/>
      <c r="WO13" s="93"/>
      <c r="WP13" s="93"/>
      <c r="WQ13" s="93"/>
      <c r="WR13" s="93"/>
      <c r="WS13" s="93"/>
      <c r="WT13" s="93"/>
      <c r="WU13" s="93"/>
      <c r="WV13" s="93"/>
      <c r="WW13" s="93"/>
      <c r="WX13" s="93"/>
      <c r="WY13" s="93"/>
      <c r="WZ13" s="93"/>
      <c r="XA13" s="93"/>
      <c r="XB13" s="93"/>
      <c r="XC13" s="93"/>
      <c r="XD13" s="93"/>
      <c r="XE13" s="93"/>
      <c r="XF13" s="93"/>
      <c r="XG13" s="93"/>
      <c r="XH13" s="93"/>
      <c r="XI13" s="93"/>
      <c r="XJ13" s="93"/>
      <c r="XK13" s="93"/>
      <c r="XL13" s="93"/>
      <c r="XM13" s="93"/>
      <c r="XN13" s="93"/>
      <c r="XO13" s="93"/>
      <c r="XP13" s="93"/>
      <c r="XQ13" s="93"/>
      <c r="XR13" s="93"/>
      <c r="XS13" s="93"/>
      <c r="XT13" s="93"/>
      <c r="XU13" s="93"/>
      <c r="XV13" s="93"/>
      <c r="XW13" s="93"/>
      <c r="XX13" s="93"/>
      <c r="XY13" s="93"/>
      <c r="XZ13" s="93"/>
      <c r="YA13" s="93"/>
      <c r="YB13" s="93"/>
      <c r="YC13" s="93"/>
      <c r="YD13" s="93"/>
      <c r="YE13" s="93"/>
      <c r="YF13" s="93"/>
      <c r="YG13" s="93"/>
      <c r="YH13" s="93"/>
      <c r="YI13" s="93"/>
      <c r="YJ13" s="93"/>
      <c r="YK13" s="93"/>
      <c r="YL13" s="93"/>
      <c r="YM13" s="93"/>
      <c r="YN13" s="93"/>
      <c r="YO13" s="93"/>
      <c r="YP13" s="93"/>
      <c r="YQ13" s="93"/>
      <c r="YR13" s="93"/>
      <c r="YS13" s="93"/>
      <c r="YT13" s="93"/>
      <c r="YU13" s="93"/>
      <c r="YV13" s="93"/>
      <c r="YW13" s="93"/>
      <c r="YX13" s="93"/>
      <c r="YY13" s="93"/>
      <c r="YZ13" s="93"/>
      <c r="ZA13" s="93"/>
      <c r="ZB13" s="93"/>
      <c r="ZC13" s="93"/>
      <c r="ZD13" s="93"/>
      <c r="ZE13" s="93"/>
      <c r="ZF13" s="93"/>
      <c r="ZG13" s="93"/>
      <c r="ZH13" s="93"/>
      <c r="ZI13" s="93"/>
      <c r="ZJ13" s="93"/>
      <c r="ZK13" s="93"/>
      <c r="ZL13" s="93"/>
      <c r="ZM13" s="93"/>
      <c r="ZN13" s="93"/>
      <c r="ZO13" s="93"/>
      <c r="ZP13" s="93"/>
      <c r="ZQ13" s="93"/>
      <c r="ZR13" s="93"/>
      <c r="ZS13" s="93"/>
      <c r="ZT13" s="93"/>
      <c r="ZU13" s="93"/>
      <c r="ZV13" s="93"/>
      <c r="ZW13" s="93"/>
      <c r="ZX13" s="93"/>
      <c r="ZY13" s="93"/>
      <c r="ZZ13" s="93"/>
    </row>
    <row r="14" spans="1:702" s="126" customFormat="1" ht="15.95" customHeight="1" x14ac:dyDescent="0.25">
      <c r="A14" s="122">
        <v>70148</v>
      </c>
      <c r="B14" s="122" t="s">
        <v>486</v>
      </c>
      <c r="C14" s="123" t="s">
        <v>326</v>
      </c>
      <c r="D14" s="122">
        <v>7</v>
      </c>
      <c r="E14" s="122">
        <v>1</v>
      </c>
      <c r="F14" s="122" t="s">
        <v>322</v>
      </c>
      <c r="G14" s="122">
        <v>912</v>
      </c>
      <c r="H14" s="122" t="s">
        <v>318</v>
      </c>
      <c r="I14" s="122" t="s">
        <v>327</v>
      </c>
      <c r="J14" s="122">
        <v>32</v>
      </c>
      <c r="K14" s="122" t="s">
        <v>25</v>
      </c>
      <c r="L14" s="124">
        <v>7000</v>
      </c>
      <c r="M14" s="124">
        <v>7000</v>
      </c>
      <c r="N14" s="124">
        <v>0</v>
      </c>
      <c r="O14" s="124">
        <v>7000</v>
      </c>
      <c r="P14" s="124">
        <v>1200</v>
      </c>
      <c r="Q14" s="124">
        <v>-5800</v>
      </c>
      <c r="R14" s="125">
        <v>0.17</v>
      </c>
      <c r="S14" s="124">
        <v>0</v>
      </c>
      <c r="T14" s="124">
        <v>0</v>
      </c>
      <c r="U14" s="125">
        <v>0</v>
      </c>
      <c r="V14" s="124">
        <v>0</v>
      </c>
      <c r="W14" s="124">
        <v>0</v>
      </c>
      <c r="X14" s="125">
        <v>0</v>
      </c>
      <c r="Y14" s="124">
        <v>0</v>
      </c>
      <c r="Z14" s="124">
        <v>0</v>
      </c>
      <c r="AA14" s="125">
        <v>0</v>
      </c>
      <c r="AB14" s="124">
        <v>0</v>
      </c>
      <c r="AC14" s="124">
        <v>0</v>
      </c>
      <c r="AD14" s="125">
        <v>0</v>
      </c>
      <c r="AE14" s="124">
        <v>0</v>
      </c>
      <c r="AF14" s="124">
        <v>0</v>
      </c>
      <c r="AG14" s="125">
        <v>0</v>
      </c>
      <c r="AH14" s="124">
        <v>0</v>
      </c>
      <c r="AI14" s="124">
        <v>0</v>
      </c>
      <c r="AJ14" s="125">
        <v>0</v>
      </c>
      <c r="AK14" s="124">
        <v>0</v>
      </c>
      <c r="AL14" s="124">
        <v>0</v>
      </c>
      <c r="AM14" s="125">
        <v>0</v>
      </c>
      <c r="AN14" s="124">
        <v>0</v>
      </c>
      <c r="AO14" s="124">
        <v>0</v>
      </c>
      <c r="AP14" s="125">
        <v>0</v>
      </c>
      <c r="AQ14" s="124">
        <v>0</v>
      </c>
      <c r="AR14" s="124">
        <v>0</v>
      </c>
      <c r="AS14" s="125">
        <v>0</v>
      </c>
      <c r="AT14" s="124">
        <v>0</v>
      </c>
      <c r="AU14" s="124">
        <v>0</v>
      </c>
      <c r="AV14" s="125">
        <v>0</v>
      </c>
      <c r="AW14" s="124">
        <v>0</v>
      </c>
      <c r="AX14" s="124">
        <v>0</v>
      </c>
      <c r="AY14" s="125">
        <v>0</v>
      </c>
      <c r="AZ14" s="124">
        <v>0</v>
      </c>
      <c r="BA14" s="124">
        <v>0</v>
      </c>
      <c r="BB14" s="125">
        <v>0</v>
      </c>
      <c r="BC14" s="124">
        <v>0</v>
      </c>
      <c r="BD14" s="124">
        <v>0</v>
      </c>
      <c r="BE14" s="125">
        <v>0</v>
      </c>
      <c r="BF14" s="124">
        <v>0</v>
      </c>
      <c r="BG14" s="124">
        <v>0</v>
      </c>
      <c r="BH14" s="125">
        <v>0</v>
      </c>
      <c r="BI14" s="124">
        <v>7000</v>
      </c>
      <c r="BJ14" s="124">
        <v>1200</v>
      </c>
      <c r="BK14" s="125">
        <v>0.17</v>
      </c>
      <c r="BL14" s="124">
        <v>0</v>
      </c>
      <c r="BM14" s="124">
        <v>0</v>
      </c>
      <c r="BN14" s="125">
        <v>0</v>
      </c>
      <c r="BO14" s="124">
        <v>0</v>
      </c>
      <c r="BP14" s="124">
        <v>0</v>
      </c>
      <c r="BQ14" s="125">
        <v>0</v>
      </c>
      <c r="BR14" s="124">
        <v>0</v>
      </c>
      <c r="BS14" s="124">
        <v>0</v>
      </c>
      <c r="BT14" s="125">
        <v>0</v>
      </c>
      <c r="BU14" s="124">
        <v>0</v>
      </c>
      <c r="BV14" s="124">
        <v>0</v>
      </c>
      <c r="BW14" s="125">
        <v>0</v>
      </c>
      <c r="BX14" s="124">
        <v>0</v>
      </c>
      <c r="BY14" s="124">
        <v>0</v>
      </c>
      <c r="BZ14" s="125">
        <v>0</v>
      </c>
      <c r="CA14" s="124">
        <v>0</v>
      </c>
      <c r="CB14" s="124">
        <v>0</v>
      </c>
      <c r="CC14" s="125">
        <v>0</v>
      </c>
      <c r="CD14" s="124">
        <v>0</v>
      </c>
      <c r="CE14" s="124">
        <v>0</v>
      </c>
      <c r="CF14" s="125">
        <v>0</v>
      </c>
      <c r="CG14" s="124">
        <v>0</v>
      </c>
      <c r="CH14" s="124">
        <v>0</v>
      </c>
      <c r="CI14" s="125">
        <v>0</v>
      </c>
      <c r="CJ14" s="124">
        <v>0</v>
      </c>
      <c r="CK14" s="124">
        <v>0</v>
      </c>
      <c r="CL14" s="125">
        <v>0</v>
      </c>
      <c r="CM14" s="124">
        <v>0</v>
      </c>
      <c r="CN14" s="124">
        <v>0</v>
      </c>
      <c r="CO14" s="125">
        <v>0</v>
      </c>
      <c r="CP14" s="124"/>
      <c r="CQ14" s="124"/>
      <c r="CR14" s="124"/>
      <c r="CS14" s="124"/>
      <c r="CT14" s="124"/>
      <c r="CU14" s="124"/>
      <c r="CV14" s="124"/>
      <c r="CW14" s="124"/>
      <c r="CX14" s="124"/>
      <c r="CY14" s="124"/>
      <c r="CZ14" s="124"/>
      <c r="DA14" s="124"/>
      <c r="DB14" s="124"/>
      <c r="DC14" s="124"/>
      <c r="DD14" s="124"/>
      <c r="DE14" s="124"/>
      <c r="DF14" s="124"/>
      <c r="DG14" s="124"/>
      <c r="DH14" s="124"/>
      <c r="DI14" s="124"/>
      <c r="DJ14" s="124"/>
      <c r="DK14" s="124"/>
      <c r="DL14" s="124"/>
      <c r="DM14" s="124"/>
      <c r="DN14" s="124"/>
      <c r="DO14" s="124"/>
      <c r="DP14" s="124"/>
      <c r="DQ14" s="124"/>
      <c r="DR14" s="124"/>
      <c r="DS14" s="124"/>
      <c r="DT14" s="124"/>
      <c r="DU14" s="124"/>
      <c r="DV14" s="124"/>
      <c r="DW14" s="124"/>
      <c r="DX14" s="124"/>
      <c r="DY14" s="124"/>
      <c r="DZ14" s="124"/>
      <c r="EA14" s="124"/>
      <c r="EB14" s="124"/>
      <c r="EC14" s="124"/>
      <c r="ED14" s="124"/>
      <c r="EE14" s="124"/>
      <c r="EF14" s="124"/>
      <c r="EG14" s="124"/>
      <c r="EH14" s="124"/>
      <c r="EI14" s="124"/>
      <c r="EJ14" s="124"/>
      <c r="EK14" s="124"/>
      <c r="EL14" s="124"/>
      <c r="EM14" s="124"/>
      <c r="EN14" s="124"/>
      <c r="EO14" s="124"/>
      <c r="EP14" s="124"/>
      <c r="EQ14" s="124"/>
      <c r="ER14" s="124"/>
      <c r="ES14" s="124"/>
      <c r="ET14" s="124"/>
      <c r="EU14" s="124"/>
      <c r="EV14" s="124"/>
      <c r="EW14" s="124"/>
      <c r="EX14" s="124"/>
      <c r="EY14" s="124"/>
      <c r="EZ14" s="124"/>
      <c r="FA14" s="124"/>
      <c r="FB14" s="124"/>
      <c r="FC14" s="124"/>
      <c r="FD14" s="124"/>
      <c r="FE14" s="124"/>
      <c r="FF14" s="124"/>
      <c r="FG14" s="124"/>
      <c r="FH14" s="124"/>
      <c r="FI14" s="124"/>
      <c r="FJ14" s="124"/>
      <c r="FK14" s="124"/>
      <c r="FL14" s="124"/>
      <c r="FM14" s="124"/>
      <c r="FN14" s="124"/>
      <c r="FO14" s="124"/>
      <c r="FP14" s="124"/>
      <c r="FQ14" s="124"/>
      <c r="FR14" s="124"/>
      <c r="FS14" s="124"/>
      <c r="FT14" s="124"/>
      <c r="FU14" s="124"/>
      <c r="FV14" s="124"/>
      <c r="FW14" s="124"/>
      <c r="FX14" s="124"/>
      <c r="FY14" s="124"/>
      <c r="FZ14" s="124"/>
      <c r="GA14" s="124"/>
      <c r="GB14" s="124"/>
      <c r="GC14" s="124"/>
      <c r="GD14" s="124"/>
      <c r="GE14" s="124"/>
      <c r="GF14" s="124"/>
      <c r="GG14" s="124"/>
      <c r="GH14" s="124"/>
      <c r="GI14" s="124"/>
      <c r="GJ14" s="124"/>
      <c r="GK14" s="124"/>
      <c r="GL14" s="124"/>
      <c r="GM14" s="124"/>
      <c r="GN14" s="124"/>
      <c r="GO14" s="124"/>
      <c r="GP14" s="124"/>
      <c r="GQ14" s="124"/>
      <c r="GR14" s="124"/>
      <c r="GS14" s="124"/>
      <c r="GT14" s="124"/>
      <c r="GU14" s="124"/>
      <c r="GV14" s="124"/>
      <c r="GW14" s="124"/>
      <c r="GX14" s="124"/>
      <c r="GY14" s="124"/>
      <c r="GZ14" s="124"/>
      <c r="HA14" s="124"/>
      <c r="HB14" s="124"/>
      <c r="HC14" s="124"/>
      <c r="HD14" s="124"/>
      <c r="HE14" s="124"/>
      <c r="HF14" s="124"/>
      <c r="HG14" s="124"/>
      <c r="HH14" s="124"/>
      <c r="HI14" s="124"/>
      <c r="HJ14" s="124"/>
      <c r="HK14" s="124"/>
      <c r="HL14" s="124"/>
      <c r="HM14" s="124"/>
      <c r="HN14" s="124"/>
      <c r="HO14" s="124"/>
      <c r="HP14" s="124"/>
      <c r="HQ14" s="124"/>
      <c r="HR14" s="124"/>
      <c r="HS14" s="124"/>
      <c r="HT14" s="124"/>
      <c r="HU14" s="124"/>
      <c r="HV14" s="124"/>
      <c r="HW14" s="124"/>
      <c r="HX14" s="124"/>
      <c r="HY14" s="124"/>
      <c r="HZ14" s="124"/>
      <c r="IA14" s="124"/>
      <c r="IB14" s="124"/>
      <c r="IC14" s="124"/>
      <c r="ID14" s="124"/>
      <c r="IE14" s="124"/>
      <c r="IF14" s="124"/>
      <c r="IG14" s="124"/>
      <c r="IH14" s="124"/>
      <c r="II14" s="124"/>
      <c r="IJ14" s="124"/>
      <c r="IK14" s="124"/>
      <c r="IL14" s="124"/>
      <c r="IM14" s="124"/>
      <c r="IN14" s="124"/>
      <c r="IO14" s="124"/>
      <c r="IP14" s="124"/>
      <c r="IQ14" s="124"/>
      <c r="IR14" s="124"/>
      <c r="IS14" s="124"/>
      <c r="IT14" s="124"/>
      <c r="IU14" s="124"/>
      <c r="IV14" s="124"/>
      <c r="IW14" s="124"/>
      <c r="IX14" s="124"/>
      <c r="IY14" s="124"/>
      <c r="IZ14" s="124"/>
      <c r="JA14" s="124"/>
      <c r="JB14" s="124"/>
      <c r="JC14" s="124"/>
      <c r="JD14" s="124"/>
      <c r="JE14" s="124"/>
      <c r="JF14" s="124"/>
      <c r="JG14" s="124"/>
      <c r="JH14" s="124"/>
      <c r="JI14" s="124"/>
      <c r="JJ14" s="124"/>
      <c r="JK14" s="124"/>
      <c r="JL14" s="124"/>
      <c r="JM14" s="124"/>
      <c r="JN14" s="124"/>
      <c r="JO14" s="124"/>
      <c r="JP14" s="124"/>
      <c r="JQ14" s="124"/>
      <c r="JR14" s="124"/>
      <c r="JS14" s="124"/>
      <c r="JT14" s="124"/>
      <c r="JU14" s="124"/>
      <c r="JV14" s="124"/>
      <c r="JW14" s="124"/>
      <c r="JX14" s="124"/>
      <c r="JY14" s="124"/>
      <c r="JZ14" s="124"/>
      <c r="KA14" s="124"/>
      <c r="KB14" s="124"/>
      <c r="KC14" s="124"/>
      <c r="KD14" s="124"/>
      <c r="KE14" s="124"/>
      <c r="KF14" s="124"/>
      <c r="KG14" s="124"/>
      <c r="KH14" s="124"/>
      <c r="KI14" s="124"/>
      <c r="KJ14" s="124"/>
      <c r="KK14" s="124"/>
      <c r="KL14" s="124"/>
      <c r="KM14" s="124"/>
      <c r="KN14" s="124"/>
      <c r="KO14" s="124"/>
      <c r="KP14" s="124"/>
      <c r="KQ14" s="124"/>
      <c r="KR14" s="124"/>
      <c r="KS14" s="124"/>
      <c r="KT14" s="124"/>
      <c r="KU14" s="124"/>
      <c r="KV14" s="124"/>
      <c r="KW14" s="124"/>
      <c r="KX14" s="124"/>
      <c r="KY14" s="124"/>
      <c r="KZ14" s="124"/>
      <c r="LA14" s="124"/>
      <c r="LB14" s="124"/>
      <c r="LC14" s="124"/>
      <c r="LD14" s="124"/>
      <c r="LE14" s="124"/>
      <c r="LF14" s="124"/>
      <c r="LG14" s="124"/>
      <c r="LH14" s="124"/>
      <c r="LI14" s="124"/>
      <c r="LJ14" s="124"/>
      <c r="LK14" s="124"/>
      <c r="LL14" s="124"/>
      <c r="LM14" s="124"/>
      <c r="LN14" s="124"/>
      <c r="LO14" s="124"/>
      <c r="LP14" s="124"/>
      <c r="LQ14" s="124"/>
      <c r="LR14" s="124"/>
      <c r="LS14" s="124"/>
      <c r="LT14" s="124"/>
      <c r="LU14" s="124"/>
      <c r="LV14" s="124"/>
      <c r="LW14" s="124"/>
      <c r="LX14" s="124"/>
      <c r="LY14" s="124"/>
      <c r="LZ14" s="124"/>
      <c r="MA14" s="124"/>
      <c r="MB14" s="124"/>
      <c r="MC14" s="124"/>
      <c r="MD14" s="124"/>
      <c r="ME14" s="124"/>
      <c r="MF14" s="124"/>
      <c r="MG14" s="124"/>
      <c r="MH14" s="124"/>
      <c r="MI14" s="124"/>
      <c r="MJ14" s="124"/>
      <c r="MK14" s="124"/>
      <c r="ML14" s="124"/>
      <c r="MM14" s="124"/>
      <c r="MN14" s="124"/>
      <c r="MO14" s="124"/>
      <c r="MP14" s="124"/>
      <c r="MQ14" s="124"/>
      <c r="MR14" s="124"/>
      <c r="MS14" s="124"/>
      <c r="MT14" s="124"/>
      <c r="MU14" s="124"/>
      <c r="MV14" s="124"/>
      <c r="MW14" s="124"/>
      <c r="MX14" s="124"/>
      <c r="MY14" s="124"/>
      <c r="MZ14" s="124"/>
      <c r="NA14" s="124"/>
      <c r="NB14" s="124"/>
      <c r="NC14" s="124"/>
      <c r="ND14" s="124"/>
      <c r="NE14" s="124"/>
      <c r="NF14" s="124"/>
      <c r="NG14" s="124"/>
      <c r="NH14" s="124"/>
      <c r="NI14" s="124"/>
      <c r="NJ14" s="124"/>
      <c r="NK14" s="124"/>
      <c r="NL14" s="124"/>
      <c r="NM14" s="124"/>
      <c r="NN14" s="124"/>
      <c r="NO14" s="124"/>
      <c r="NP14" s="124"/>
      <c r="NQ14" s="124"/>
      <c r="NR14" s="124"/>
      <c r="NS14" s="124"/>
      <c r="NT14" s="124"/>
      <c r="NU14" s="124"/>
      <c r="NV14" s="124"/>
      <c r="NW14" s="124"/>
      <c r="NX14" s="124"/>
      <c r="NY14" s="124"/>
      <c r="NZ14" s="124"/>
      <c r="OA14" s="124"/>
      <c r="OB14" s="124"/>
      <c r="OC14" s="124"/>
      <c r="OD14" s="124"/>
      <c r="OE14" s="124"/>
      <c r="OF14" s="124"/>
      <c r="OG14" s="124"/>
      <c r="OH14" s="124"/>
      <c r="OI14" s="124"/>
      <c r="OJ14" s="124"/>
      <c r="OK14" s="124"/>
      <c r="OL14" s="124"/>
      <c r="OM14" s="124"/>
      <c r="ON14" s="124"/>
      <c r="OO14" s="124"/>
      <c r="OP14" s="124"/>
      <c r="OQ14" s="124"/>
      <c r="OR14" s="124"/>
      <c r="OS14" s="124"/>
      <c r="OT14" s="124"/>
      <c r="OU14" s="124"/>
      <c r="OV14" s="124"/>
      <c r="OW14" s="124"/>
      <c r="OX14" s="124"/>
      <c r="OY14" s="124"/>
      <c r="OZ14" s="124"/>
      <c r="PA14" s="124"/>
      <c r="PB14" s="124"/>
      <c r="PC14" s="124"/>
      <c r="PD14" s="124"/>
      <c r="PE14" s="124"/>
      <c r="PF14" s="124"/>
      <c r="PG14" s="124"/>
      <c r="PH14" s="124"/>
      <c r="PI14" s="124"/>
      <c r="PJ14" s="124"/>
      <c r="PK14" s="124"/>
      <c r="PL14" s="124"/>
      <c r="PM14" s="124"/>
      <c r="PN14" s="124"/>
      <c r="PO14" s="124"/>
      <c r="PP14" s="124"/>
      <c r="PQ14" s="124"/>
      <c r="PR14" s="124"/>
      <c r="PS14" s="124"/>
      <c r="PT14" s="124"/>
      <c r="PU14" s="124"/>
      <c r="PV14" s="124"/>
      <c r="PW14" s="124"/>
      <c r="PX14" s="124"/>
      <c r="PY14" s="124"/>
      <c r="PZ14" s="124"/>
      <c r="QA14" s="124"/>
      <c r="QB14" s="124"/>
      <c r="QC14" s="124"/>
      <c r="QD14" s="124"/>
      <c r="QE14" s="124"/>
      <c r="QF14" s="124"/>
      <c r="QG14" s="124"/>
      <c r="QH14" s="124"/>
      <c r="QI14" s="124"/>
      <c r="QJ14" s="124"/>
      <c r="QK14" s="124"/>
      <c r="QL14" s="124"/>
      <c r="QM14" s="124"/>
      <c r="QN14" s="124"/>
      <c r="QO14" s="124"/>
      <c r="QP14" s="124"/>
      <c r="QQ14" s="124"/>
      <c r="QR14" s="124"/>
      <c r="QS14" s="124"/>
      <c r="QT14" s="124"/>
      <c r="QU14" s="124"/>
      <c r="QV14" s="124"/>
      <c r="QW14" s="124"/>
      <c r="QX14" s="124"/>
      <c r="QY14" s="124"/>
      <c r="QZ14" s="124"/>
      <c r="RA14" s="124"/>
      <c r="RB14" s="124"/>
      <c r="RC14" s="124"/>
      <c r="RD14" s="124"/>
      <c r="RE14" s="124"/>
      <c r="RF14" s="124"/>
      <c r="RG14" s="124"/>
      <c r="RH14" s="124"/>
      <c r="RI14" s="124"/>
      <c r="RJ14" s="124"/>
      <c r="RK14" s="124"/>
      <c r="RL14" s="124"/>
      <c r="RM14" s="124"/>
      <c r="RN14" s="124"/>
      <c r="RO14" s="124"/>
      <c r="RP14" s="124"/>
      <c r="RQ14" s="124"/>
      <c r="RR14" s="124"/>
      <c r="RS14" s="124"/>
      <c r="RT14" s="124"/>
      <c r="RU14" s="124"/>
      <c r="RV14" s="124"/>
      <c r="RW14" s="124"/>
      <c r="RX14" s="124"/>
      <c r="RY14" s="124"/>
      <c r="RZ14" s="124"/>
      <c r="SA14" s="124"/>
      <c r="SB14" s="124"/>
      <c r="SC14" s="124"/>
      <c r="SD14" s="124"/>
      <c r="SE14" s="124"/>
      <c r="SF14" s="124"/>
      <c r="SG14" s="124"/>
      <c r="SH14" s="124"/>
      <c r="SI14" s="124"/>
      <c r="SJ14" s="124"/>
      <c r="SK14" s="124"/>
      <c r="SL14" s="124"/>
      <c r="SM14" s="124"/>
      <c r="SN14" s="124"/>
      <c r="SO14" s="124"/>
      <c r="SP14" s="124"/>
      <c r="SQ14" s="124"/>
      <c r="SR14" s="124"/>
      <c r="SS14" s="124"/>
      <c r="ST14" s="124"/>
      <c r="SU14" s="124"/>
      <c r="SV14" s="124"/>
      <c r="SW14" s="124"/>
      <c r="SX14" s="124"/>
      <c r="SY14" s="124"/>
      <c r="SZ14" s="124"/>
      <c r="TA14" s="124"/>
      <c r="TB14" s="124"/>
      <c r="TC14" s="124"/>
      <c r="TD14" s="124"/>
      <c r="TE14" s="124"/>
      <c r="TF14" s="124"/>
      <c r="TG14" s="124"/>
      <c r="TH14" s="124"/>
      <c r="TI14" s="124"/>
      <c r="TJ14" s="124"/>
      <c r="TK14" s="124"/>
      <c r="TL14" s="124"/>
      <c r="TM14" s="124"/>
      <c r="TN14" s="124"/>
      <c r="TO14" s="124"/>
      <c r="TP14" s="124"/>
      <c r="TQ14" s="124"/>
      <c r="TR14" s="124"/>
      <c r="TS14" s="124"/>
      <c r="TT14" s="124"/>
      <c r="TU14" s="124"/>
      <c r="TV14" s="124"/>
      <c r="TW14" s="124"/>
      <c r="TX14" s="124"/>
      <c r="TY14" s="124"/>
      <c r="TZ14" s="124"/>
      <c r="UA14" s="124"/>
      <c r="UB14" s="124"/>
      <c r="UC14" s="124"/>
      <c r="UD14" s="124"/>
      <c r="UE14" s="124"/>
      <c r="UF14" s="124"/>
      <c r="UG14" s="124"/>
      <c r="UH14" s="124"/>
      <c r="UI14" s="124"/>
      <c r="UJ14" s="124"/>
      <c r="UK14" s="124"/>
      <c r="UL14" s="124"/>
      <c r="UM14" s="124"/>
      <c r="UN14" s="124"/>
      <c r="UO14" s="124"/>
      <c r="UP14" s="124"/>
      <c r="UQ14" s="124"/>
      <c r="UR14" s="124"/>
      <c r="US14" s="124"/>
      <c r="UT14" s="124"/>
      <c r="UU14" s="124"/>
      <c r="UV14" s="124"/>
      <c r="UW14" s="124"/>
      <c r="UX14" s="124"/>
      <c r="UY14" s="124"/>
      <c r="UZ14" s="124"/>
      <c r="VA14" s="124"/>
      <c r="VB14" s="124"/>
      <c r="VC14" s="124"/>
      <c r="VD14" s="124"/>
      <c r="VE14" s="124"/>
      <c r="VF14" s="124"/>
      <c r="VG14" s="124"/>
      <c r="VH14" s="124"/>
      <c r="VI14" s="124"/>
      <c r="VJ14" s="124"/>
      <c r="VK14" s="124"/>
      <c r="VL14" s="124"/>
      <c r="VM14" s="124"/>
      <c r="VN14" s="124"/>
      <c r="VO14" s="124"/>
      <c r="VP14" s="124"/>
      <c r="VQ14" s="124"/>
      <c r="VR14" s="124"/>
      <c r="VS14" s="124"/>
      <c r="VT14" s="124"/>
      <c r="VU14" s="124"/>
      <c r="VV14" s="124"/>
      <c r="VW14" s="124"/>
      <c r="VX14" s="124"/>
      <c r="VY14" s="124"/>
      <c r="VZ14" s="124"/>
      <c r="WA14" s="124"/>
      <c r="WB14" s="124"/>
      <c r="WC14" s="124"/>
      <c r="WD14" s="124"/>
      <c r="WE14" s="124"/>
      <c r="WF14" s="124"/>
      <c r="WG14" s="124"/>
      <c r="WH14" s="124"/>
      <c r="WI14" s="124"/>
      <c r="WJ14" s="124"/>
      <c r="WK14" s="124"/>
      <c r="WL14" s="124"/>
      <c r="WM14" s="124"/>
      <c r="WN14" s="124"/>
      <c r="WO14" s="124"/>
      <c r="WP14" s="124"/>
      <c r="WQ14" s="124"/>
      <c r="WR14" s="124"/>
      <c r="WS14" s="124"/>
      <c r="WT14" s="124"/>
      <c r="WU14" s="124"/>
      <c r="WV14" s="124"/>
      <c r="WW14" s="124"/>
      <c r="WX14" s="124"/>
      <c r="WY14" s="124"/>
      <c r="WZ14" s="124"/>
      <c r="XA14" s="124"/>
      <c r="XB14" s="124"/>
      <c r="XC14" s="124"/>
      <c r="XD14" s="124"/>
      <c r="XE14" s="124"/>
      <c r="XF14" s="124"/>
      <c r="XG14" s="124"/>
      <c r="XH14" s="124"/>
      <c r="XI14" s="124"/>
      <c r="XJ14" s="124"/>
      <c r="XK14" s="124"/>
      <c r="XL14" s="124"/>
      <c r="XM14" s="124"/>
      <c r="XN14" s="124"/>
      <c r="XO14" s="124"/>
      <c r="XP14" s="124"/>
      <c r="XQ14" s="124"/>
      <c r="XR14" s="124"/>
      <c r="XS14" s="124"/>
      <c r="XT14" s="124"/>
      <c r="XU14" s="124"/>
      <c r="XV14" s="124"/>
      <c r="XW14" s="124"/>
      <c r="XX14" s="124"/>
      <c r="XY14" s="124"/>
      <c r="XZ14" s="124"/>
      <c r="YA14" s="124"/>
      <c r="YB14" s="124"/>
      <c r="YC14" s="124"/>
      <c r="YD14" s="124"/>
      <c r="YE14" s="124"/>
      <c r="YF14" s="124"/>
      <c r="YG14" s="124"/>
      <c r="YH14" s="124"/>
      <c r="YI14" s="124"/>
      <c r="YJ14" s="124"/>
      <c r="YK14" s="124"/>
      <c r="YL14" s="124"/>
      <c r="YM14" s="124"/>
      <c r="YN14" s="124"/>
      <c r="YO14" s="124"/>
      <c r="YP14" s="124"/>
      <c r="YQ14" s="124"/>
      <c r="YR14" s="124"/>
      <c r="YS14" s="124"/>
      <c r="YT14" s="124"/>
      <c r="YU14" s="124"/>
      <c r="YV14" s="124"/>
      <c r="YW14" s="124"/>
      <c r="YX14" s="124"/>
      <c r="YY14" s="124"/>
      <c r="YZ14" s="124"/>
      <c r="ZA14" s="124"/>
      <c r="ZB14" s="124"/>
      <c r="ZC14" s="124"/>
      <c r="ZD14" s="124"/>
      <c r="ZE14" s="124"/>
      <c r="ZF14" s="124"/>
      <c r="ZG14" s="124"/>
      <c r="ZH14" s="124"/>
      <c r="ZI14" s="124"/>
      <c r="ZJ14" s="124"/>
      <c r="ZK14" s="124"/>
      <c r="ZL14" s="124"/>
      <c r="ZM14" s="124"/>
      <c r="ZN14" s="124"/>
      <c r="ZO14" s="124"/>
      <c r="ZP14" s="124"/>
      <c r="ZQ14" s="124"/>
      <c r="ZR14" s="124"/>
      <c r="ZS14" s="124"/>
      <c r="ZT14" s="124"/>
      <c r="ZU14" s="124"/>
      <c r="ZV14" s="124"/>
      <c r="ZW14" s="124"/>
      <c r="ZX14" s="124"/>
      <c r="ZY14" s="124"/>
      <c r="ZZ14" s="124"/>
    </row>
    <row r="15" spans="1:702" ht="15.95" hidden="1" customHeight="1" x14ac:dyDescent="0.25">
      <c r="A15" s="92">
        <v>70150</v>
      </c>
      <c r="B15" s="92" t="s">
        <v>486</v>
      </c>
      <c r="C15" s="121" t="s">
        <v>326</v>
      </c>
      <c r="D15" s="92">
        <v>7</v>
      </c>
      <c r="E15" s="92">
        <v>1</v>
      </c>
      <c r="F15" s="92" t="s">
        <v>322</v>
      </c>
      <c r="G15" s="92">
        <v>912</v>
      </c>
      <c r="H15" s="92" t="s">
        <v>318</v>
      </c>
      <c r="I15" s="92" t="s">
        <v>327</v>
      </c>
      <c r="J15" s="92">
        <v>329</v>
      </c>
      <c r="K15" s="92" t="s">
        <v>142</v>
      </c>
      <c r="L15" s="93">
        <v>7000</v>
      </c>
      <c r="M15" s="93">
        <v>7000</v>
      </c>
      <c r="N15" s="93">
        <v>0</v>
      </c>
      <c r="O15" s="93">
        <v>7000</v>
      </c>
      <c r="P15" s="93">
        <v>1200</v>
      </c>
      <c r="Q15" s="93">
        <v>-5800</v>
      </c>
      <c r="R15" s="94">
        <v>0.17</v>
      </c>
      <c r="S15" s="93">
        <v>0</v>
      </c>
      <c r="T15" s="93">
        <v>0</v>
      </c>
      <c r="U15" s="94">
        <v>0</v>
      </c>
      <c r="V15" s="93">
        <v>0</v>
      </c>
      <c r="W15" s="93">
        <v>0</v>
      </c>
      <c r="X15" s="94">
        <v>0</v>
      </c>
      <c r="Y15" s="93">
        <v>0</v>
      </c>
      <c r="Z15" s="93">
        <v>0</v>
      </c>
      <c r="AA15" s="94">
        <v>0</v>
      </c>
      <c r="AB15" s="93">
        <v>0</v>
      </c>
      <c r="AC15" s="93">
        <v>0</v>
      </c>
      <c r="AD15" s="94">
        <v>0</v>
      </c>
      <c r="AE15" s="93">
        <v>0</v>
      </c>
      <c r="AF15" s="93">
        <v>0</v>
      </c>
      <c r="AG15" s="94">
        <v>0</v>
      </c>
      <c r="AH15" s="93">
        <v>0</v>
      </c>
      <c r="AI15" s="93">
        <v>0</v>
      </c>
      <c r="AJ15" s="94">
        <v>0</v>
      </c>
      <c r="AK15" s="93">
        <v>0</v>
      </c>
      <c r="AL15" s="93">
        <v>0</v>
      </c>
      <c r="AM15" s="94">
        <v>0</v>
      </c>
      <c r="AN15" s="93">
        <v>0</v>
      </c>
      <c r="AO15" s="93">
        <v>0</v>
      </c>
      <c r="AP15" s="94">
        <v>0</v>
      </c>
      <c r="AQ15" s="93">
        <v>0</v>
      </c>
      <c r="AR15" s="93">
        <v>0</v>
      </c>
      <c r="AS15" s="94">
        <v>0</v>
      </c>
      <c r="AT15" s="93">
        <v>0</v>
      </c>
      <c r="AU15" s="93">
        <v>0</v>
      </c>
      <c r="AV15" s="94">
        <v>0</v>
      </c>
      <c r="AW15" s="93">
        <v>0</v>
      </c>
      <c r="AX15" s="93">
        <v>0</v>
      </c>
      <c r="AY15" s="94">
        <v>0</v>
      </c>
      <c r="AZ15" s="93">
        <v>0</v>
      </c>
      <c r="BA15" s="93">
        <v>0</v>
      </c>
      <c r="BB15" s="94">
        <v>0</v>
      </c>
      <c r="BC15" s="93">
        <v>0</v>
      </c>
      <c r="BD15" s="93">
        <v>0</v>
      </c>
      <c r="BE15" s="94">
        <v>0</v>
      </c>
      <c r="BF15" s="93">
        <v>0</v>
      </c>
      <c r="BG15" s="93">
        <v>0</v>
      </c>
      <c r="BH15" s="94">
        <v>0</v>
      </c>
      <c r="BI15" s="93">
        <v>7000</v>
      </c>
      <c r="BJ15" s="93">
        <v>1200</v>
      </c>
      <c r="BK15" s="94">
        <v>0.17</v>
      </c>
      <c r="BL15" s="93">
        <v>0</v>
      </c>
      <c r="BM15" s="93">
        <v>0</v>
      </c>
      <c r="BN15" s="94">
        <v>0</v>
      </c>
      <c r="BO15" s="93">
        <v>0</v>
      </c>
      <c r="BP15" s="93">
        <v>0</v>
      </c>
      <c r="BQ15" s="94">
        <v>0</v>
      </c>
      <c r="BR15" s="93">
        <v>0</v>
      </c>
      <c r="BS15" s="93">
        <v>0</v>
      </c>
      <c r="BT15" s="94">
        <v>0</v>
      </c>
      <c r="BU15" s="93">
        <v>0</v>
      </c>
      <c r="BV15" s="93">
        <v>0</v>
      </c>
      <c r="BW15" s="94">
        <v>0</v>
      </c>
      <c r="BX15" s="93">
        <v>0</v>
      </c>
      <c r="BY15" s="93">
        <v>0</v>
      </c>
      <c r="BZ15" s="94">
        <v>0</v>
      </c>
      <c r="CA15" s="93">
        <v>0</v>
      </c>
      <c r="CB15" s="93">
        <v>0</v>
      </c>
      <c r="CC15" s="94">
        <v>0</v>
      </c>
      <c r="CD15" s="93">
        <v>0</v>
      </c>
      <c r="CE15" s="93">
        <v>0</v>
      </c>
      <c r="CF15" s="94">
        <v>0</v>
      </c>
      <c r="CG15" s="93">
        <v>0</v>
      </c>
      <c r="CH15" s="93">
        <v>0</v>
      </c>
      <c r="CI15" s="94">
        <v>0</v>
      </c>
      <c r="CJ15" s="93">
        <v>0</v>
      </c>
      <c r="CK15" s="93">
        <v>0</v>
      </c>
      <c r="CL15" s="94">
        <v>0</v>
      </c>
      <c r="CM15" s="93">
        <v>0</v>
      </c>
      <c r="CN15" s="93">
        <v>0</v>
      </c>
      <c r="CO15" s="94">
        <v>0</v>
      </c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  <c r="DQ15" s="93"/>
      <c r="DR15" s="93"/>
      <c r="DS15" s="93"/>
      <c r="DT15" s="93"/>
      <c r="DU15" s="93"/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3"/>
      <c r="EL15" s="93"/>
      <c r="EM15" s="93"/>
      <c r="EN15" s="93"/>
      <c r="EO15" s="93"/>
      <c r="EP15" s="93"/>
      <c r="EQ15" s="93"/>
      <c r="ER15" s="93"/>
      <c r="ES15" s="93"/>
      <c r="ET15" s="93"/>
      <c r="EU15" s="93"/>
      <c r="EV15" s="93"/>
      <c r="EW15" s="93"/>
      <c r="EX15" s="93"/>
      <c r="EY15" s="93"/>
      <c r="EZ15" s="93"/>
      <c r="FA15" s="93"/>
      <c r="FB15" s="93"/>
      <c r="FC15" s="93"/>
      <c r="FD15" s="93"/>
      <c r="FE15" s="93"/>
      <c r="FF15" s="93"/>
      <c r="FG15" s="93"/>
      <c r="FH15" s="93"/>
      <c r="FI15" s="93"/>
      <c r="FJ15" s="93"/>
      <c r="FK15" s="93"/>
      <c r="FL15" s="93"/>
      <c r="FM15" s="93"/>
      <c r="FN15" s="93"/>
      <c r="FO15" s="93"/>
      <c r="FP15" s="93"/>
      <c r="FQ15" s="93"/>
      <c r="FR15" s="93"/>
      <c r="FS15" s="93"/>
      <c r="FT15" s="93"/>
      <c r="FU15" s="93"/>
      <c r="FV15" s="93"/>
      <c r="FW15" s="93"/>
      <c r="FX15" s="93"/>
      <c r="FY15" s="93"/>
      <c r="FZ15" s="93"/>
      <c r="GA15" s="93"/>
      <c r="GB15" s="93"/>
      <c r="GC15" s="93"/>
      <c r="GD15" s="93"/>
      <c r="GE15" s="93"/>
      <c r="GF15" s="93"/>
      <c r="GG15" s="93"/>
      <c r="GH15" s="93"/>
      <c r="GI15" s="93"/>
      <c r="GJ15" s="93"/>
      <c r="GK15" s="93"/>
      <c r="GL15" s="93"/>
      <c r="GM15" s="93"/>
      <c r="GN15" s="93"/>
      <c r="GO15" s="93"/>
      <c r="GP15" s="93"/>
      <c r="GQ15" s="93"/>
      <c r="GR15" s="93"/>
      <c r="GS15" s="93"/>
      <c r="GT15" s="93"/>
      <c r="GU15" s="93"/>
      <c r="GV15" s="93"/>
      <c r="GW15" s="93"/>
      <c r="GX15" s="93"/>
      <c r="GY15" s="93"/>
      <c r="GZ15" s="93"/>
      <c r="HA15" s="93"/>
      <c r="HB15" s="93"/>
      <c r="HC15" s="93"/>
      <c r="HD15" s="93"/>
      <c r="HE15" s="93"/>
      <c r="HF15" s="93"/>
      <c r="HG15" s="93"/>
      <c r="HH15" s="93"/>
      <c r="HI15" s="93"/>
      <c r="HJ15" s="93"/>
      <c r="HK15" s="93"/>
      <c r="HL15" s="93"/>
      <c r="HM15" s="93"/>
      <c r="HN15" s="93"/>
      <c r="HO15" s="93"/>
      <c r="HP15" s="93"/>
      <c r="HQ15" s="93"/>
      <c r="HR15" s="93"/>
      <c r="HS15" s="93"/>
      <c r="HT15" s="93"/>
      <c r="HU15" s="93"/>
      <c r="HV15" s="93"/>
      <c r="HW15" s="93"/>
      <c r="HX15" s="93"/>
      <c r="HY15" s="93"/>
      <c r="HZ15" s="93"/>
      <c r="IA15" s="93"/>
      <c r="IB15" s="93"/>
      <c r="IC15" s="93"/>
      <c r="ID15" s="93"/>
      <c r="IE15" s="93"/>
      <c r="IF15" s="93"/>
      <c r="IG15" s="93"/>
      <c r="IH15" s="93"/>
      <c r="II15" s="93"/>
      <c r="IJ15" s="93"/>
      <c r="IK15" s="93"/>
      <c r="IL15" s="93"/>
      <c r="IM15" s="93"/>
      <c r="IN15" s="93"/>
      <c r="IO15" s="93"/>
      <c r="IP15" s="93"/>
      <c r="IQ15" s="93"/>
      <c r="IR15" s="93"/>
      <c r="IS15" s="93"/>
      <c r="IT15" s="93"/>
      <c r="IU15" s="93"/>
      <c r="IV15" s="93"/>
      <c r="IW15" s="93"/>
      <c r="IX15" s="93"/>
      <c r="IY15" s="93"/>
      <c r="IZ15" s="93"/>
      <c r="JA15" s="93"/>
      <c r="JB15" s="93"/>
      <c r="JC15" s="93"/>
      <c r="JD15" s="93"/>
      <c r="JE15" s="93"/>
      <c r="JF15" s="93"/>
      <c r="JG15" s="93"/>
      <c r="JH15" s="93"/>
      <c r="JI15" s="93"/>
      <c r="JJ15" s="93"/>
      <c r="JK15" s="93"/>
      <c r="JL15" s="93"/>
      <c r="JM15" s="93"/>
      <c r="JN15" s="93"/>
      <c r="JO15" s="93"/>
      <c r="JP15" s="93"/>
      <c r="JQ15" s="93"/>
      <c r="JR15" s="93"/>
      <c r="JS15" s="93"/>
      <c r="JT15" s="93"/>
      <c r="JU15" s="93"/>
      <c r="JV15" s="93"/>
      <c r="JW15" s="93"/>
      <c r="JX15" s="93"/>
      <c r="JY15" s="93"/>
      <c r="JZ15" s="93"/>
      <c r="KA15" s="93"/>
      <c r="KB15" s="93"/>
      <c r="KC15" s="93"/>
      <c r="KD15" s="93"/>
      <c r="KE15" s="93"/>
      <c r="KF15" s="93"/>
      <c r="KG15" s="93"/>
      <c r="KH15" s="93"/>
      <c r="KI15" s="93"/>
      <c r="KJ15" s="93"/>
      <c r="KK15" s="93"/>
      <c r="KL15" s="93"/>
      <c r="KM15" s="93"/>
      <c r="KN15" s="93"/>
      <c r="KO15" s="93"/>
      <c r="KP15" s="93"/>
      <c r="KQ15" s="93"/>
      <c r="KR15" s="93"/>
      <c r="KS15" s="93"/>
      <c r="KT15" s="93"/>
      <c r="KU15" s="93"/>
      <c r="KV15" s="93"/>
      <c r="KW15" s="93"/>
      <c r="KX15" s="93"/>
      <c r="KY15" s="93"/>
      <c r="KZ15" s="93"/>
      <c r="LA15" s="93"/>
      <c r="LB15" s="93"/>
      <c r="LC15" s="93"/>
      <c r="LD15" s="93"/>
      <c r="LE15" s="93"/>
      <c r="LF15" s="93"/>
      <c r="LG15" s="93"/>
      <c r="LH15" s="93"/>
      <c r="LI15" s="93"/>
      <c r="LJ15" s="93"/>
      <c r="LK15" s="93"/>
      <c r="LL15" s="93"/>
      <c r="LM15" s="93"/>
      <c r="LN15" s="93"/>
      <c r="LO15" s="93"/>
      <c r="LP15" s="93"/>
      <c r="LQ15" s="93"/>
      <c r="LR15" s="93"/>
      <c r="LS15" s="93"/>
      <c r="LT15" s="93"/>
      <c r="LU15" s="93"/>
      <c r="LV15" s="93"/>
      <c r="LW15" s="93"/>
      <c r="LX15" s="93"/>
      <c r="LY15" s="93"/>
      <c r="LZ15" s="93"/>
      <c r="MA15" s="93"/>
      <c r="MB15" s="93"/>
      <c r="MC15" s="93"/>
      <c r="MD15" s="93"/>
      <c r="ME15" s="93"/>
      <c r="MF15" s="93"/>
      <c r="MG15" s="93"/>
      <c r="MH15" s="93"/>
      <c r="MI15" s="93"/>
      <c r="MJ15" s="93"/>
      <c r="MK15" s="93"/>
      <c r="ML15" s="93"/>
      <c r="MM15" s="93"/>
      <c r="MN15" s="93"/>
      <c r="MO15" s="93"/>
      <c r="MP15" s="93"/>
      <c r="MQ15" s="93"/>
      <c r="MR15" s="93"/>
      <c r="MS15" s="93"/>
      <c r="MT15" s="93"/>
      <c r="MU15" s="93"/>
      <c r="MV15" s="93"/>
      <c r="MW15" s="93"/>
      <c r="MX15" s="93"/>
      <c r="MY15" s="93"/>
      <c r="MZ15" s="93"/>
      <c r="NA15" s="93"/>
      <c r="NB15" s="93"/>
      <c r="NC15" s="93"/>
      <c r="ND15" s="93"/>
      <c r="NE15" s="93"/>
      <c r="NF15" s="93"/>
      <c r="NG15" s="93"/>
      <c r="NH15" s="93"/>
      <c r="NI15" s="93"/>
      <c r="NJ15" s="93"/>
      <c r="NK15" s="93"/>
      <c r="NL15" s="93"/>
      <c r="NM15" s="93"/>
      <c r="NN15" s="93"/>
      <c r="NO15" s="93"/>
      <c r="NP15" s="93"/>
      <c r="NQ15" s="93"/>
      <c r="NR15" s="93"/>
      <c r="NS15" s="93"/>
      <c r="NT15" s="93"/>
      <c r="NU15" s="93"/>
      <c r="NV15" s="93"/>
      <c r="NW15" s="93"/>
      <c r="NX15" s="93"/>
      <c r="NY15" s="93"/>
      <c r="NZ15" s="93"/>
      <c r="OA15" s="93"/>
      <c r="OB15" s="93"/>
      <c r="OC15" s="93"/>
      <c r="OD15" s="93"/>
      <c r="OE15" s="93"/>
      <c r="OF15" s="93"/>
      <c r="OG15" s="93"/>
      <c r="OH15" s="93"/>
      <c r="OI15" s="93"/>
      <c r="OJ15" s="93"/>
      <c r="OK15" s="93"/>
      <c r="OL15" s="93"/>
      <c r="OM15" s="93"/>
      <c r="ON15" s="93"/>
      <c r="OO15" s="93"/>
      <c r="OP15" s="93"/>
      <c r="OQ15" s="93"/>
      <c r="OR15" s="93"/>
      <c r="OS15" s="93"/>
      <c r="OT15" s="93"/>
      <c r="OU15" s="93"/>
      <c r="OV15" s="93"/>
      <c r="OW15" s="93"/>
      <c r="OX15" s="93"/>
      <c r="OY15" s="93"/>
      <c r="OZ15" s="93"/>
      <c r="PA15" s="93"/>
      <c r="PB15" s="93"/>
      <c r="PC15" s="93"/>
      <c r="PD15" s="93"/>
      <c r="PE15" s="93"/>
      <c r="PF15" s="93"/>
      <c r="PG15" s="93"/>
      <c r="PH15" s="93"/>
      <c r="PI15" s="93"/>
      <c r="PJ15" s="93"/>
      <c r="PK15" s="93"/>
      <c r="PL15" s="93"/>
      <c r="PM15" s="93"/>
      <c r="PN15" s="93"/>
      <c r="PO15" s="93"/>
      <c r="PP15" s="93"/>
      <c r="PQ15" s="93"/>
      <c r="PR15" s="93"/>
      <c r="PS15" s="93"/>
      <c r="PT15" s="93"/>
      <c r="PU15" s="93"/>
      <c r="PV15" s="93"/>
      <c r="PW15" s="93"/>
      <c r="PX15" s="93"/>
      <c r="PY15" s="93"/>
      <c r="PZ15" s="93"/>
      <c r="QA15" s="93"/>
      <c r="QB15" s="93"/>
      <c r="QC15" s="93"/>
      <c r="QD15" s="93"/>
      <c r="QE15" s="93"/>
      <c r="QF15" s="93"/>
      <c r="QG15" s="93"/>
      <c r="QH15" s="93"/>
      <c r="QI15" s="93"/>
      <c r="QJ15" s="93"/>
      <c r="QK15" s="93"/>
      <c r="QL15" s="93"/>
      <c r="QM15" s="93"/>
      <c r="QN15" s="93"/>
      <c r="QO15" s="93"/>
      <c r="QP15" s="93"/>
      <c r="QQ15" s="93"/>
      <c r="QR15" s="93"/>
      <c r="QS15" s="93"/>
      <c r="QT15" s="93"/>
      <c r="QU15" s="93"/>
      <c r="QV15" s="93"/>
      <c r="QW15" s="93"/>
      <c r="QX15" s="93"/>
      <c r="QY15" s="93"/>
      <c r="QZ15" s="93"/>
      <c r="RA15" s="93"/>
      <c r="RB15" s="93"/>
      <c r="RC15" s="93"/>
      <c r="RD15" s="93"/>
      <c r="RE15" s="93"/>
      <c r="RF15" s="93"/>
      <c r="RG15" s="93"/>
      <c r="RH15" s="93"/>
      <c r="RI15" s="93"/>
      <c r="RJ15" s="93"/>
      <c r="RK15" s="93"/>
      <c r="RL15" s="93"/>
      <c r="RM15" s="93"/>
      <c r="RN15" s="93"/>
      <c r="RO15" s="93"/>
      <c r="RP15" s="93"/>
      <c r="RQ15" s="93"/>
      <c r="RR15" s="93"/>
      <c r="RS15" s="93"/>
      <c r="RT15" s="93"/>
      <c r="RU15" s="93"/>
      <c r="RV15" s="93"/>
      <c r="RW15" s="93"/>
      <c r="RX15" s="93"/>
      <c r="RY15" s="93"/>
      <c r="RZ15" s="93"/>
      <c r="SA15" s="93"/>
      <c r="SB15" s="93"/>
      <c r="SC15" s="93"/>
      <c r="SD15" s="93"/>
      <c r="SE15" s="93"/>
      <c r="SF15" s="93"/>
      <c r="SG15" s="93"/>
      <c r="SH15" s="93"/>
      <c r="SI15" s="93"/>
      <c r="SJ15" s="93"/>
      <c r="SK15" s="93"/>
      <c r="SL15" s="93"/>
      <c r="SM15" s="93"/>
      <c r="SN15" s="93"/>
      <c r="SO15" s="93"/>
      <c r="SP15" s="93"/>
      <c r="SQ15" s="93"/>
      <c r="SR15" s="93"/>
      <c r="SS15" s="93"/>
      <c r="ST15" s="93"/>
      <c r="SU15" s="93"/>
      <c r="SV15" s="93"/>
      <c r="SW15" s="93"/>
      <c r="SX15" s="93"/>
      <c r="SY15" s="93"/>
      <c r="SZ15" s="93"/>
      <c r="TA15" s="93"/>
      <c r="TB15" s="93"/>
      <c r="TC15" s="93"/>
      <c r="TD15" s="93"/>
      <c r="TE15" s="93"/>
      <c r="TF15" s="93"/>
      <c r="TG15" s="93"/>
      <c r="TH15" s="93"/>
      <c r="TI15" s="93"/>
      <c r="TJ15" s="93"/>
      <c r="TK15" s="93"/>
      <c r="TL15" s="93"/>
      <c r="TM15" s="93"/>
      <c r="TN15" s="93"/>
      <c r="TO15" s="93"/>
      <c r="TP15" s="93"/>
      <c r="TQ15" s="93"/>
      <c r="TR15" s="93"/>
      <c r="TS15" s="93"/>
      <c r="TT15" s="93"/>
      <c r="TU15" s="93"/>
      <c r="TV15" s="93"/>
      <c r="TW15" s="93"/>
      <c r="TX15" s="93"/>
      <c r="TY15" s="93"/>
      <c r="TZ15" s="93"/>
      <c r="UA15" s="93"/>
      <c r="UB15" s="93"/>
      <c r="UC15" s="93"/>
      <c r="UD15" s="93"/>
      <c r="UE15" s="93"/>
      <c r="UF15" s="93"/>
      <c r="UG15" s="93"/>
      <c r="UH15" s="93"/>
      <c r="UI15" s="93"/>
      <c r="UJ15" s="93"/>
      <c r="UK15" s="93"/>
      <c r="UL15" s="93"/>
      <c r="UM15" s="93"/>
      <c r="UN15" s="93"/>
      <c r="UO15" s="93"/>
      <c r="UP15" s="93"/>
      <c r="UQ15" s="93"/>
      <c r="UR15" s="93"/>
      <c r="US15" s="93"/>
      <c r="UT15" s="93"/>
      <c r="UU15" s="93"/>
      <c r="UV15" s="93"/>
      <c r="UW15" s="93"/>
      <c r="UX15" s="93"/>
      <c r="UY15" s="93"/>
      <c r="UZ15" s="93"/>
      <c r="VA15" s="93"/>
      <c r="VB15" s="93"/>
      <c r="VC15" s="93"/>
      <c r="VD15" s="93"/>
      <c r="VE15" s="93"/>
      <c r="VF15" s="93"/>
      <c r="VG15" s="93"/>
      <c r="VH15" s="93"/>
      <c r="VI15" s="93"/>
      <c r="VJ15" s="93"/>
      <c r="VK15" s="93"/>
      <c r="VL15" s="93"/>
      <c r="VM15" s="93"/>
      <c r="VN15" s="93"/>
      <c r="VO15" s="93"/>
      <c r="VP15" s="93"/>
      <c r="VQ15" s="93"/>
      <c r="VR15" s="93"/>
      <c r="VS15" s="93"/>
      <c r="VT15" s="93"/>
      <c r="VU15" s="93"/>
      <c r="VV15" s="93"/>
      <c r="VW15" s="93"/>
      <c r="VX15" s="93"/>
      <c r="VY15" s="93"/>
      <c r="VZ15" s="93"/>
      <c r="WA15" s="93"/>
      <c r="WB15" s="93"/>
      <c r="WC15" s="93"/>
      <c r="WD15" s="93"/>
      <c r="WE15" s="93"/>
      <c r="WF15" s="93"/>
      <c r="WG15" s="93"/>
      <c r="WH15" s="93"/>
      <c r="WI15" s="93"/>
      <c r="WJ15" s="93"/>
      <c r="WK15" s="93"/>
      <c r="WL15" s="93"/>
      <c r="WM15" s="93"/>
      <c r="WN15" s="93"/>
      <c r="WO15" s="93"/>
      <c r="WP15" s="93"/>
      <c r="WQ15" s="93"/>
      <c r="WR15" s="93"/>
      <c r="WS15" s="93"/>
      <c r="WT15" s="93"/>
      <c r="WU15" s="93"/>
      <c r="WV15" s="93"/>
      <c r="WW15" s="93"/>
      <c r="WX15" s="93"/>
      <c r="WY15" s="93"/>
      <c r="WZ15" s="93"/>
      <c r="XA15" s="93"/>
      <c r="XB15" s="93"/>
      <c r="XC15" s="93"/>
      <c r="XD15" s="93"/>
      <c r="XE15" s="93"/>
      <c r="XF15" s="93"/>
      <c r="XG15" s="93"/>
      <c r="XH15" s="93"/>
      <c r="XI15" s="93"/>
      <c r="XJ15" s="93"/>
      <c r="XK15" s="93"/>
      <c r="XL15" s="93"/>
      <c r="XM15" s="93"/>
      <c r="XN15" s="93"/>
      <c r="XO15" s="93"/>
      <c r="XP15" s="93"/>
      <c r="XQ15" s="93"/>
      <c r="XR15" s="93"/>
      <c r="XS15" s="93"/>
      <c r="XT15" s="93"/>
      <c r="XU15" s="93"/>
      <c r="XV15" s="93"/>
      <c r="XW15" s="93"/>
      <c r="XX15" s="93"/>
      <c r="XY15" s="93"/>
      <c r="XZ15" s="93"/>
      <c r="YA15" s="93"/>
      <c r="YB15" s="93"/>
      <c r="YC15" s="93"/>
      <c r="YD15" s="93"/>
      <c r="YE15" s="93"/>
      <c r="YF15" s="93"/>
      <c r="YG15" s="93"/>
      <c r="YH15" s="93"/>
      <c r="YI15" s="93"/>
      <c r="YJ15" s="93"/>
      <c r="YK15" s="93"/>
      <c r="YL15" s="93"/>
      <c r="YM15" s="93"/>
      <c r="YN15" s="93"/>
      <c r="YO15" s="93"/>
      <c r="YP15" s="93"/>
      <c r="YQ15" s="93"/>
      <c r="YR15" s="93"/>
      <c r="YS15" s="93"/>
      <c r="YT15" s="93"/>
      <c r="YU15" s="93"/>
      <c r="YV15" s="93"/>
      <c r="YW15" s="93"/>
      <c r="YX15" s="93"/>
      <c r="YY15" s="93"/>
      <c r="YZ15" s="93"/>
      <c r="ZA15" s="93"/>
      <c r="ZB15" s="93"/>
      <c r="ZC15" s="93"/>
      <c r="ZD15" s="93"/>
      <c r="ZE15" s="93"/>
      <c r="ZF15" s="93"/>
      <c r="ZG15" s="93"/>
      <c r="ZH15" s="93"/>
      <c r="ZI15" s="93"/>
      <c r="ZJ15" s="93"/>
      <c r="ZK15" s="93"/>
      <c r="ZL15" s="93"/>
      <c r="ZM15" s="93"/>
      <c r="ZN15" s="93"/>
      <c r="ZO15" s="93"/>
      <c r="ZP15" s="93"/>
      <c r="ZQ15" s="93"/>
      <c r="ZR15" s="93"/>
      <c r="ZS15" s="93"/>
      <c r="ZT15" s="93"/>
      <c r="ZU15" s="93"/>
      <c r="ZV15" s="93"/>
      <c r="ZW15" s="93"/>
      <c r="ZX15" s="93"/>
      <c r="ZY15" s="93"/>
      <c r="ZZ15" s="93"/>
    </row>
    <row r="16" spans="1:702" s="89" customFormat="1" ht="15.95" hidden="1" customHeight="1" x14ac:dyDescent="0.25">
      <c r="A16" s="106">
        <v>70740</v>
      </c>
      <c r="B16" s="106"/>
      <c r="C16" s="107"/>
      <c r="D16" s="108">
        <v>7</v>
      </c>
      <c r="E16" s="108">
        <v>1</v>
      </c>
      <c r="F16" s="108" t="s">
        <v>334</v>
      </c>
      <c r="G16" s="108" t="s">
        <v>319</v>
      </c>
      <c r="H16" s="108" t="s">
        <v>318</v>
      </c>
      <c r="I16" s="108" t="s">
        <v>319</v>
      </c>
      <c r="J16" s="108" t="s">
        <v>319</v>
      </c>
      <c r="K16" s="108" t="s">
        <v>335</v>
      </c>
      <c r="L16" s="109">
        <v>16000</v>
      </c>
      <c r="M16" s="109">
        <v>16000</v>
      </c>
      <c r="N16" s="109">
        <v>0</v>
      </c>
      <c r="O16" s="109">
        <v>16000</v>
      </c>
      <c r="P16" s="109">
        <v>3731</v>
      </c>
      <c r="Q16" s="109">
        <v>-12269</v>
      </c>
      <c r="R16" s="110">
        <v>0.23</v>
      </c>
      <c r="S16" s="109">
        <v>0</v>
      </c>
      <c r="T16" s="109">
        <v>0</v>
      </c>
      <c r="U16" s="110">
        <v>0</v>
      </c>
      <c r="V16" s="109">
        <v>0</v>
      </c>
      <c r="W16" s="109">
        <v>0</v>
      </c>
      <c r="X16" s="110">
        <v>0</v>
      </c>
      <c r="Y16" s="109">
        <v>0</v>
      </c>
      <c r="Z16" s="109">
        <v>0</v>
      </c>
      <c r="AA16" s="110">
        <v>0</v>
      </c>
      <c r="AB16" s="109">
        <v>0</v>
      </c>
      <c r="AC16" s="109">
        <v>0</v>
      </c>
      <c r="AD16" s="110">
        <v>0</v>
      </c>
      <c r="AE16" s="109">
        <v>0</v>
      </c>
      <c r="AF16" s="109">
        <v>0</v>
      </c>
      <c r="AG16" s="110">
        <v>0</v>
      </c>
      <c r="AH16" s="109">
        <v>0</v>
      </c>
      <c r="AI16" s="109">
        <v>0</v>
      </c>
      <c r="AJ16" s="110">
        <v>0</v>
      </c>
      <c r="AK16" s="109">
        <v>0</v>
      </c>
      <c r="AL16" s="109">
        <v>0</v>
      </c>
      <c r="AM16" s="110">
        <v>0</v>
      </c>
      <c r="AN16" s="109">
        <v>0</v>
      </c>
      <c r="AO16" s="109">
        <v>0</v>
      </c>
      <c r="AP16" s="110">
        <v>0</v>
      </c>
      <c r="AQ16" s="109">
        <v>0</v>
      </c>
      <c r="AR16" s="109">
        <v>0</v>
      </c>
      <c r="AS16" s="110">
        <v>0</v>
      </c>
      <c r="AT16" s="109">
        <v>0</v>
      </c>
      <c r="AU16" s="109">
        <v>0</v>
      </c>
      <c r="AV16" s="110">
        <v>0</v>
      </c>
      <c r="AW16" s="109">
        <v>0</v>
      </c>
      <c r="AX16" s="109">
        <v>0</v>
      </c>
      <c r="AY16" s="110">
        <v>0</v>
      </c>
      <c r="AZ16" s="109">
        <v>0</v>
      </c>
      <c r="BA16" s="109">
        <v>0</v>
      </c>
      <c r="BB16" s="110">
        <v>0</v>
      </c>
      <c r="BC16" s="109">
        <v>0</v>
      </c>
      <c r="BD16" s="109">
        <v>0</v>
      </c>
      <c r="BE16" s="110">
        <v>0</v>
      </c>
      <c r="BF16" s="109">
        <v>0</v>
      </c>
      <c r="BG16" s="109">
        <v>0</v>
      </c>
      <c r="BH16" s="110">
        <v>0</v>
      </c>
      <c r="BI16" s="109">
        <v>16000</v>
      </c>
      <c r="BJ16" s="109">
        <v>3731</v>
      </c>
      <c r="BK16" s="110">
        <v>0.23</v>
      </c>
      <c r="BL16" s="109">
        <v>0</v>
      </c>
      <c r="BM16" s="109">
        <v>0</v>
      </c>
      <c r="BN16" s="110">
        <v>0</v>
      </c>
      <c r="BO16" s="109">
        <v>0</v>
      </c>
      <c r="BP16" s="109">
        <v>0</v>
      </c>
      <c r="BQ16" s="110">
        <v>0</v>
      </c>
      <c r="BR16" s="109">
        <v>0</v>
      </c>
      <c r="BS16" s="109">
        <v>0</v>
      </c>
      <c r="BT16" s="110">
        <v>0</v>
      </c>
      <c r="BU16" s="109">
        <v>0</v>
      </c>
      <c r="BV16" s="109">
        <v>0</v>
      </c>
      <c r="BW16" s="110">
        <v>0</v>
      </c>
      <c r="BX16" s="109">
        <v>0</v>
      </c>
      <c r="BY16" s="109">
        <v>0</v>
      </c>
      <c r="BZ16" s="110">
        <v>0</v>
      </c>
      <c r="CA16" s="109">
        <v>0</v>
      </c>
      <c r="CB16" s="109">
        <v>0</v>
      </c>
      <c r="CC16" s="110">
        <v>0</v>
      </c>
      <c r="CD16" s="109">
        <v>0</v>
      </c>
      <c r="CE16" s="109">
        <v>0</v>
      </c>
      <c r="CF16" s="110">
        <v>0</v>
      </c>
      <c r="CG16" s="109">
        <v>0</v>
      </c>
      <c r="CH16" s="109">
        <v>0</v>
      </c>
      <c r="CI16" s="110">
        <v>0</v>
      </c>
      <c r="CJ16" s="109">
        <v>0</v>
      </c>
      <c r="CK16" s="109">
        <v>0</v>
      </c>
      <c r="CL16" s="110">
        <v>0</v>
      </c>
      <c r="CM16" s="109">
        <v>0</v>
      </c>
      <c r="CN16" s="109">
        <v>0</v>
      </c>
      <c r="CO16" s="110">
        <v>0</v>
      </c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00"/>
      <c r="FG16" s="100"/>
      <c r="FH16" s="100"/>
      <c r="FI16" s="100"/>
      <c r="FJ16" s="100"/>
      <c r="FK16" s="100"/>
      <c r="FL16" s="100"/>
      <c r="FM16" s="100"/>
      <c r="FN16" s="100"/>
      <c r="FO16" s="100"/>
      <c r="FP16" s="100"/>
      <c r="FQ16" s="100"/>
      <c r="FR16" s="100"/>
      <c r="FS16" s="100"/>
      <c r="FT16" s="100"/>
      <c r="FU16" s="100"/>
      <c r="FV16" s="100"/>
      <c r="FW16" s="100"/>
      <c r="FX16" s="100"/>
      <c r="FY16" s="100"/>
      <c r="FZ16" s="100"/>
      <c r="GA16" s="100"/>
      <c r="GB16" s="100"/>
      <c r="GC16" s="100"/>
      <c r="GD16" s="100"/>
      <c r="GE16" s="100"/>
      <c r="GF16" s="100"/>
      <c r="GG16" s="100"/>
      <c r="GH16" s="100"/>
      <c r="GI16" s="100"/>
      <c r="GJ16" s="100"/>
      <c r="GK16" s="100"/>
      <c r="GL16" s="100"/>
      <c r="GM16" s="100"/>
      <c r="GN16" s="100"/>
      <c r="GO16" s="100"/>
      <c r="GP16" s="100"/>
      <c r="GQ16" s="100"/>
      <c r="GR16" s="100"/>
      <c r="GS16" s="100"/>
      <c r="GT16" s="100"/>
      <c r="GU16" s="100"/>
      <c r="GV16" s="100"/>
      <c r="GW16" s="100"/>
      <c r="GX16" s="100"/>
      <c r="GY16" s="100"/>
      <c r="GZ16" s="100"/>
      <c r="HA16" s="100"/>
      <c r="HB16" s="100"/>
      <c r="HC16" s="100"/>
      <c r="HD16" s="100"/>
      <c r="HE16" s="100"/>
      <c r="HF16" s="100"/>
      <c r="HG16" s="100"/>
      <c r="HH16" s="100"/>
      <c r="HI16" s="100"/>
      <c r="HJ16" s="100"/>
      <c r="HK16" s="100"/>
      <c r="HL16" s="100"/>
      <c r="HM16" s="100"/>
      <c r="HN16" s="100"/>
      <c r="HO16" s="100"/>
      <c r="HP16" s="100"/>
      <c r="HQ16" s="100"/>
      <c r="HR16" s="100"/>
      <c r="HS16" s="100"/>
      <c r="HT16" s="100"/>
      <c r="HU16" s="100"/>
      <c r="HV16" s="100"/>
      <c r="HW16" s="100"/>
      <c r="HX16" s="100"/>
      <c r="HY16" s="100"/>
      <c r="HZ16" s="100"/>
      <c r="IA16" s="100"/>
      <c r="IB16" s="100"/>
      <c r="IC16" s="100"/>
      <c r="ID16" s="100"/>
      <c r="IE16" s="100"/>
      <c r="IF16" s="100"/>
      <c r="IG16" s="100"/>
      <c r="IH16" s="100"/>
      <c r="II16" s="100"/>
      <c r="IJ16" s="100"/>
      <c r="IK16" s="100"/>
      <c r="IL16" s="100"/>
      <c r="IM16" s="100"/>
      <c r="IN16" s="100"/>
      <c r="IO16" s="100"/>
      <c r="IP16" s="100"/>
      <c r="IQ16" s="100"/>
      <c r="IR16" s="100"/>
      <c r="IS16" s="100"/>
      <c r="IT16" s="100"/>
      <c r="IU16" s="100"/>
      <c r="IV16" s="100"/>
      <c r="IW16" s="100"/>
      <c r="IX16" s="100"/>
      <c r="IY16" s="100"/>
      <c r="IZ16" s="100"/>
      <c r="JA16" s="100"/>
      <c r="JB16" s="100"/>
      <c r="JC16" s="100"/>
      <c r="JD16" s="100"/>
      <c r="JE16" s="100"/>
      <c r="JF16" s="100"/>
      <c r="JG16" s="100"/>
      <c r="JH16" s="100"/>
      <c r="JI16" s="100"/>
      <c r="JJ16" s="100"/>
      <c r="JK16" s="100"/>
      <c r="JL16" s="100"/>
      <c r="JM16" s="100"/>
      <c r="JN16" s="100"/>
      <c r="JO16" s="100"/>
      <c r="JP16" s="100"/>
      <c r="JQ16" s="100"/>
      <c r="JR16" s="100"/>
      <c r="JS16" s="100"/>
      <c r="JT16" s="100"/>
      <c r="JU16" s="100"/>
      <c r="JV16" s="100"/>
      <c r="JW16" s="100"/>
      <c r="JX16" s="100"/>
      <c r="JY16" s="100"/>
      <c r="JZ16" s="100"/>
      <c r="KA16" s="100"/>
      <c r="KB16" s="100"/>
      <c r="KC16" s="100"/>
      <c r="KD16" s="100"/>
      <c r="KE16" s="100"/>
      <c r="KF16" s="100"/>
      <c r="KG16" s="100"/>
      <c r="KH16" s="100"/>
      <c r="KI16" s="100"/>
      <c r="KJ16" s="100"/>
      <c r="KK16" s="100"/>
      <c r="KL16" s="100"/>
      <c r="KM16" s="100"/>
      <c r="KN16" s="100"/>
      <c r="KO16" s="100"/>
      <c r="KP16" s="100"/>
      <c r="KQ16" s="100"/>
      <c r="KR16" s="100"/>
      <c r="KS16" s="100"/>
      <c r="KT16" s="100"/>
      <c r="KU16" s="100"/>
      <c r="KV16" s="100"/>
      <c r="KW16" s="100"/>
      <c r="KX16" s="100"/>
      <c r="KY16" s="100"/>
      <c r="KZ16" s="100"/>
      <c r="LA16" s="100"/>
      <c r="LB16" s="100"/>
      <c r="LC16" s="100"/>
      <c r="LD16" s="100"/>
      <c r="LE16" s="100"/>
      <c r="LF16" s="100"/>
      <c r="LG16" s="100"/>
      <c r="LH16" s="100"/>
      <c r="LI16" s="100"/>
      <c r="LJ16" s="100"/>
      <c r="LK16" s="100"/>
      <c r="LL16" s="100"/>
      <c r="LM16" s="100"/>
      <c r="LN16" s="100"/>
      <c r="LO16" s="100"/>
      <c r="LP16" s="100"/>
      <c r="LQ16" s="100"/>
      <c r="LR16" s="100"/>
      <c r="LS16" s="100"/>
      <c r="LT16" s="100"/>
      <c r="LU16" s="100"/>
      <c r="LV16" s="100"/>
      <c r="LW16" s="100"/>
      <c r="LX16" s="100"/>
      <c r="LY16" s="100"/>
      <c r="LZ16" s="100"/>
      <c r="MA16" s="100"/>
      <c r="MB16" s="100"/>
      <c r="MC16" s="100"/>
      <c r="MD16" s="100"/>
      <c r="ME16" s="100"/>
      <c r="MF16" s="100"/>
      <c r="MG16" s="100"/>
      <c r="MH16" s="100"/>
      <c r="MI16" s="100"/>
      <c r="MJ16" s="100"/>
      <c r="MK16" s="100"/>
      <c r="ML16" s="100"/>
      <c r="MM16" s="100"/>
      <c r="MN16" s="100"/>
      <c r="MO16" s="100"/>
      <c r="MP16" s="100"/>
      <c r="MQ16" s="100"/>
      <c r="MR16" s="100"/>
      <c r="MS16" s="100"/>
      <c r="MT16" s="100"/>
      <c r="MU16" s="100"/>
      <c r="MV16" s="100"/>
      <c r="MW16" s="100"/>
      <c r="MX16" s="100"/>
      <c r="MY16" s="100"/>
      <c r="MZ16" s="100"/>
      <c r="NA16" s="100"/>
      <c r="NB16" s="100"/>
      <c r="NC16" s="100"/>
      <c r="ND16" s="100"/>
      <c r="NE16" s="100"/>
      <c r="NF16" s="100"/>
      <c r="NG16" s="100"/>
      <c r="NH16" s="100"/>
      <c r="NI16" s="100"/>
      <c r="NJ16" s="100"/>
      <c r="NK16" s="100"/>
      <c r="NL16" s="100"/>
      <c r="NM16" s="100"/>
      <c r="NN16" s="100"/>
      <c r="NO16" s="100"/>
      <c r="NP16" s="100"/>
      <c r="NQ16" s="100"/>
      <c r="NR16" s="100"/>
      <c r="NS16" s="100"/>
      <c r="NT16" s="100"/>
      <c r="NU16" s="100"/>
      <c r="NV16" s="100"/>
      <c r="NW16" s="100"/>
      <c r="NX16" s="100"/>
      <c r="NY16" s="100"/>
      <c r="NZ16" s="100"/>
      <c r="OA16" s="100"/>
      <c r="OB16" s="100"/>
      <c r="OC16" s="100"/>
      <c r="OD16" s="100"/>
      <c r="OE16" s="100"/>
      <c r="OF16" s="100"/>
      <c r="OG16" s="100"/>
      <c r="OH16" s="100"/>
      <c r="OI16" s="100"/>
      <c r="OJ16" s="100"/>
      <c r="OK16" s="100"/>
      <c r="OL16" s="100"/>
      <c r="OM16" s="100"/>
      <c r="ON16" s="100"/>
      <c r="OO16" s="100"/>
      <c r="OP16" s="100"/>
      <c r="OQ16" s="100"/>
      <c r="OR16" s="100"/>
      <c r="OS16" s="100"/>
      <c r="OT16" s="100"/>
      <c r="OU16" s="100"/>
      <c r="OV16" s="100"/>
      <c r="OW16" s="100"/>
      <c r="OX16" s="100"/>
      <c r="OY16" s="100"/>
      <c r="OZ16" s="100"/>
      <c r="PA16" s="100"/>
      <c r="PB16" s="100"/>
      <c r="PC16" s="100"/>
      <c r="PD16" s="100"/>
      <c r="PE16" s="100"/>
      <c r="PF16" s="100"/>
      <c r="PG16" s="100"/>
      <c r="PH16" s="100"/>
      <c r="PI16" s="100"/>
      <c r="PJ16" s="100"/>
      <c r="PK16" s="100"/>
      <c r="PL16" s="100"/>
      <c r="PM16" s="100"/>
      <c r="PN16" s="100"/>
      <c r="PO16" s="100"/>
      <c r="PP16" s="100"/>
      <c r="PQ16" s="100"/>
      <c r="PR16" s="100"/>
      <c r="PS16" s="100"/>
      <c r="PT16" s="100"/>
      <c r="PU16" s="100"/>
      <c r="PV16" s="100"/>
      <c r="PW16" s="100"/>
      <c r="PX16" s="100"/>
      <c r="PY16" s="100"/>
      <c r="PZ16" s="100"/>
      <c r="QA16" s="100"/>
      <c r="QB16" s="100"/>
      <c r="QC16" s="100"/>
      <c r="QD16" s="100"/>
      <c r="QE16" s="100"/>
      <c r="QF16" s="100"/>
      <c r="QG16" s="100"/>
      <c r="QH16" s="100"/>
      <c r="QI16" s="100"/>
      <c r="QJ16" s="100"/>
      <c r="QK16" s="100"/>
      <c r="QL16" s="100"/>
      <c r="QM16" s="100"/>
      <c r="QN16" s="100"/>
      <c r="QO16" s="100"/>
      <c r="QP16" s="100"/>
      <c r="QQ16" s="100"/>
      <c r="QR16" s="100"/>
      <c r="QS16" s="100"/>
      <c r="QT16" s="100"/>
      <c r="QU16" s="100"/>
      <c r="QV16" s="100"/>
      <c r="QW16" s="100"/>
      <c r="QX16" s="100"/>
      <c r="QY16" s="100"/>
      <c r="QZ16" s="100"/>
      <c r="RA16" s="100"/>
      <c r="RB16" s="100"/>
      <c r="RC16" s="100"/>
      <c r="RD16" s="100"/>
      <c r="RE16" s="100"/>
      <c r="RF16" s="100"/>
      <c r="RG16" s="100"/>
      <c r="RH16" s="100"/>
      <c r="RI16" s="100"/>
      <c r="RJ16" s="100"/>
      <c r="RK16" s="100"/>
      <c r="RL16" s="100"/>
      <c r="RM16" s="100"/>
      <c r="RN16" s="100"/>
      <c r="RO16" s="100"/>
      <c r="RP16" s="100"/>
      <c r="RQ16" s="100"/>
      <c r="RR16" s="100"/>
      <c r="RS16" s="100"/>
      <c r="RT16" s="100"/>
      <c r="RU16" s="100"/>
      <c r="RV16" s="100"/>
      <c r="RW16" s="100"/>
      <c r="RX16" s="100"/>
      <c r="RY16" s="100"/>
      <c r="RZ16" s="100"/>
      <c r="SA16" s="100"/>
      <c r="SB16" s="100"/>
      <c r="SC16" s="100"/>
      <c r="SD16" s="100"/>
      <c r="SE16" s="100"/>
      <c r="SF16" s="100"/>
      <c r="SG16" s="100"/>
      <c r="SH16" s="100"/>
      <c r="SI16" s="100"/>
      <c r="SJ16" s="100"/>
      <c r="SK16" s="100"/>
      <c r="SL16" s="100"/>
      <c r="SM16" s="100"/>
      <c r="SN16" s="100"/>
      <c r="SO16" s="100"/>
      <c r="SP16" s="100"/>
      <c r="SQ16" s="100"/>
      <c r="SR16" s="100"/>
      <c r="SS16" s="100"/>
      <c r="ST16" s="100"/>
      <c r="SU16" s="100"/>
      <c r="SV16" s="100"/>
      <c r="SW16" s="100"/>
      <c r="SX16" s="100"/>
      <c r="SY16" s="100"/>
      <c r="SZ16" s="100"/>
      <c r="TA16" s="100"/>
      <c r="TB16" s="100"/>
      <c r="TC16" s="100"/>
      <c r="TD16" s="100"/>
      <c r="TE16" s="100"/>
      <c r="TF16" s="100"/>
      <c r="TG16" s="100"/>
      <c r="TH16" s="100"/>
      <c r="TI16" s="100"/>
      <c r="TJ16" s="100"/>
      <c r="TK16" s="100"/>
      <c r="TL16" s="100"/>
      <c r="TM16" s="100"/>
      <c r="TN16" s="100"/>
      <c r="TO16" s="100"/>
      <c r="TP16" s="100"/>
      <c r="TQ16" s="100"/>
      <c r="TR16" s="100"/>
      <c r="TS16" s="100"/>
      <c r="TT16" s="100"/>
      <c r="TU16" s="100"/>
      <c r="TV16" s="100"/>
      <c r="TW16" s="100"/>
      <c r="TX16" s="100"/>
      <c r="TY16" s="100"/>
      <c r="TZ16" s="100"/>
      <c r="UA16" s="100"/>
      <c r="UB16" s="100"/>
      <c r="UC16" s="100"/>
      <c r="UD16" s="100"/>
      <c r="UE16" s="100"/>
      <c r="UF16" s="100"/>
      <c r="UG16" s="100"/>
      <c r="UH16" s="100"/>
      <c r="UI16" s="100"/>
      <c r="UJ16" s="100"/>
      <c r="UK16" s="100"/>
      <c r="UL16" s="100"/>
      <c r="UM16" s="100"/>
      <c r="UN16" s="100"/>
      <c r="UO16" s="100"/>
      <c r="UP16" s="100"/>
      <c r="UQ16" s="100"/>
      <c r="UR16" s="100"/>
      <c r="US16" s="100"/>
      <c r="UT16" s="100"/>
      <c r="UU16" s="100"/>
      <c r="UV16" s="100"/>
      <c r="UW16" s="100"/>
      <c r="UX16" s="100"/>
      <c r="UY16" s="100"/>
      <c r="UZ16" s="100"/>
      <c r="VA16" s="100"/>
      <c r="VB16" s="100"/>
      <c r="VC16" s="100"/>
      <c r="VD16" s="100"/>
      <c r="VE16" s="100"/>
      <c r="VF16" s="100"/>
      <c r="VG16" s="100"/>
      <c r="VH16" s="100"/>
      <c r="VI16" s="100"/>
      <c r="VJ16" s="100"/>
      <c r="VK16" s="100"/>
      <c r="VL16" s="100"/>
      <c r="VM16" s="100"/>
      <c r="VN16" s="100"/>
      <c r="VO16" s="100"/>
      <c r="VP16" s="100"/>
      <c r="VQ16" s="100"/>
      <c r="VR16" s="100"/>
      <c r="VS16" s="100"/>
      <c r="VT16" s="100"/>
      <c r="VU16" s="100"/>
      <c r="VV16" s="100"/>
      <c r="VW16" s="100"/>
      <c r="VX16" s="100"/>
      <c r="VY16" s="100"/>
      <c r="VZ16" s="100"/>
      <c r="WA16" s="100"/>
      <c r="WB16" s="100"/>
      <c r="WC16" s="100"/>
      <c r="WD16" s="100"/>
      <c r="WE16" s="100"/>
      <c r="WF16" s="100"/>
      <c r="WG16" s="100"/>
      <c r="WH16" s="100"/>
      <c r="WI16" s="100"/>
      <c r="WJ16" s="100"/>
      <c r="WK16" s="100"/>
      <c r="WL16" s="100"/>
      <c r="WM16" s="100"/>
      <c r="WN16" s="100"/>
      <c r="WO16" s="100"/>
      <c r="WP16" s="100"/>
      <c r="WQ16" s="100"/>
      <c r="WR16" s="100"/>
      <c r="WS16" s="100"/>
      <c r="WT16" s="100"/>
      <c r="WU16" s="100"/>
      <c r="WV16" s="100"/>
      <c r="WW16" s="100"/>
      <c r="WX16" s="100"/>
      <c r="WY16" s="100"/>
      <c r="WZ16" s="100"/>
      <c r="XA16" s="100"/>
      <c r="XB16" s="100"/>
      <c r="XC16" s="100"/>
      <c r="XD16" s="100"/>
      <c r="XE16" s="100"/>
      <c r="XF16" s="100"/>
      <c r="XG16" s="100"/>
      <c r="XH16" s="100"/>
      <c r="XI16" s="100"/>
      <c r="XJ16" s="100"/>
      <c r="XK16" s="100"/>
      <c r="XL16" s="100"/>
      <c r="XM16" s="100"/>
      <c r="XN16" s="100"/>
      <c r="XO16" s="100"/>
      <c r="XP16" s="100"/>
      <c r="XQ16" s="100"/>
      <c r="XR16" s="100"/>
      <c r="XS16" s="100"/>
      <c r="XT16" s="100"/>
      <c r="XU16" s="100"/>
      <c r="XV16" s="100"/>
      <c r="XW16" s="100"/>
      <c r="XX16" s="100"/>
      <c r="XY16" s="100"/>
      <c r="XZ16" s="100"/>
      <c r="YA16" s="100"/>
      <c r="YB16" s="100"/>
      <c r="YC16" s="100"/>
      <c r="YD16" s="100"/>
      <c r="YE16" s="100"/>
      <c r="YF16" s="100"/>
      <c r="YG16" s="100"/>
      <c r="YH16" s="100"/>
      <c r="YI16" s="100"/>
      <c r="YJ16" s="100"/>
      <c r="YK16" s="100"/>
      <c r="YL16" s="100"/>
      <c r="YM16" s="100"/>
      <c r="YN16" s="100"/>
      <c r="YO16" s="100"/>
      <c r="YP16" s="100"/>
      <c r="YQ16" s="100"/>
      <c r="YR16" s="100"/>
      <c r="YS16" s="100"/>
      <c r="YT16" s="100"/>
      <c r="YU16" s="100"/>
      <c r="YV16" s="100"/>
      <c r="YW16" s="100"/>
      <c r="YX16" s="100"/>
      <c r="YY16" s="100"/>
      <c r="YZ16" s="100"/>
      <c r="ZA16" s="100"/>
      <c r="ZB16" s="100"/>
      <c r="ZC16" s="100"/>
      <c r="ZD16" s="100"/>
      <c r="ZE16" s="100"/>
      <c r="ZF16" s="100"/>
      <c r="ZG16" s="100"/>
      <c r="ZH16" s="100"/>
      <c r="ZI16" s="100"/>
      <c r="ZJ16" s="100"/>
      <c r="ZK16" s="100"/>
      <c r="ZL16" s="100"/>
      <c r="ZM16" s="100"/>
      <c r="ZN16" s="100"/>
      <c r="ZO16" s="100"/>
      <c r="ZP16" s="100"/>
      <c r="ZQ16" s="100"/>
      <c r="ZR16" s="100"/>
      <c r="ZS16" s="100"/>
      <c r="ZT16" s="100"/>
      <c r="ZU16" s="100"/>
      <c r="ZV16" s="100"/>
      <c r="ZW16" s="100"/>
      <c r="ZX16" s="100"/>
      <c r="ZY16" s="100"/>
      <c r="ZZ16" s="100"/>
    </row>
    <row r="17" spans="1:702" s="89" customFormat="1" ht="15.95" hidden="1" customHeight="1" x14ac:dyDescent="0.25">
      <c r="A17" s="111">
        <v>70742</v>
      </c>
      <c r="B17" s="111"/>
      <c r="C17" s="112"/>
      <c r="D17" s="113">
        <v>7</v>
      </c>
      <c r="E17" s="113">
        <v>1</v>
      </c>
      <c r="F17" s="113" t="s">
        <v>334</v>
      </c>
      <c r="G17" s="113">
        <v>1070</v>
      </c>
      <c r="H17" s="113" t="s">
        <v>318</v>
      </c>
      <c r="I17" s="113" t="s">
        <v>319</v>
      </c>
      <c r="J17" s="113" t="s">
        <v>319</v>
      </c>
      <c r="K17" s="113" t="s">
        <v>336</v>
      </c>
      <c r="L17" s="114">
        <v>16000</v>
      </c>
      <c r="M17" s="114">
        <v>16000</v>
      </c>
      <c r="N17" s="114">
        <v>0</v>
      </c>
      <c r="O17" s="114">
        <v>16000</v>
      </c>
      <c r="P17" s="114">
        <v>3731</v>
      </c>
      <c r="Q17" s="114">
        <v>-12269</v>
      </c>
      <c r="R17" s="115">
        <v>0.23</v>
      </c>
      <c r="S17" s="114">
        <v>0</v>
      </c>
      <c r="T17" s="114">
        <v>0</v>
      </c>
      <c r="U17" s="115">
        <v>0</v>
      </c>
      <c r="V17" s="114">
        <v>0</v>
      </c>
      <c r="W17" s="114">
        <v>0</v>
      </c>
      <c r="X17" s="115">
        <v>0</v>
      </c>
      <c r="Y17" s="114">
        <v>0</v>
      </c>
      <c r="Z17" s="114">
        <v>0</v>
      </c>
      <c r="AA17" s="115">
        <v>0</v>
      </c>
      <c r="AB17" s="114">
        <v>0</v>
      </c>
      <c r="AC17" s="114">
        <v>0</v>
      </c>
      <c r="AD17" s="115">
        <v>0</v>
      </c>
      <c r="AE17" s="114">
        <v>0</v>
      </c>
      <c r="AF17" s="114">
        <v>0</v>
      </c>
      <c r="AG17" s="115">
        <v>0</v>
      </c>
      <c r="AH17" s="114">
        <v>0</v>
      </c>
      <c r="AI17" s="114">
        <v>0</v>
      </c>
      <c r="AJ17" s="115">
        <v>0</v>
      </c>
      <c r="AK17" s="114">
        <v>0</v>
      </c>
      <c r="AL17" s="114">
        <v>0</v>
      </c>
      <c r="AM17" s="115">
        <v>0</v>
      </c>
      <c r="AN17" s="114">
        <v>0</v>
      </c>
      <c r="AO17" s="114">
        <v>0</v>
      </c>
      <c r="AP17" s="115">
        <v>0</v>
      </c>
      <c r="AQ17" s="114">
        <v>0</v>
      </c>
      <c r="AR17" s="114">
        <v>0</v>
      </c>
      <c r="AS17" s="115">
        <v>0</v>
      </c>
      <c r="AT17" s="114">
        <v>0</v>
      </c>
      <c r="AU17" s="114">
        <v>0</v>
      </c>
      <c r="AV17" s="115">
        <v>0</v>
      </c>
      <c r="AW17" s="114">
        <v>0</v>
      </c>
      <c r="AX17" s="114">
        <v>0</v>
      </c>
      <c r="AY17" s="115">
        <v>0</v>
      </c>
      <c r="AZ17" s="114">
        <v>0</v>
      </c>
      <c r="BA17" s="114">
        <v>0</v>
      </c>
      <c r="BB17" s="115">
        <v>0</v>
      </c>
      <c r="BC17" s="114">
        <v>0</v>
      </c>
      <c r="BD17" s="114">
        <v>0</v>
      </c>
      <c r="BE17" s="115">
        <v>0</v>
      </c>
      <c r="BF17" s="114">
        <v>0</v>
      </c>
      <c r="BG17" s="114">
        <v>0</v>
      </c>
      <c r="BH17" s="115">
        <v>0</v>
      </c>
      <c r="BI17" s="114">
        <v>16000</v>
      </c>
      <c r="BJ17" s="114">
        <v>3731</v>
      </c>
      <c r="BK17" s="115">
        <v>0.23</v>
      </c>
      <c r="BL17" s="114">
        <v>0</v>
      </c>
      <c r="BM17" s="114">
        <v>0</v>
      </c>
      <c r="BN17" s="115">
        <v>0</v>
      </c>
      <c r="BO17" s="114">
        <v>0</v>
      </c>
      <c r="BP17" s="114">
        <v>0</v>
      </c>
      <c r="BQ17" s="115">
        <v>0</v>
      </c>
      <c r="BR17" s="114">
        <v>0</v>
      </c>
      <c r="BS17" s="114">
        <v>0</v>
      </c>
      <c r="BT17" s="115">
        <v>0</v>
      </c>
      <c r="BU17" s="114">
        <v>0</v>
      </c>
      <c r="BV17" s="114">
        <v>0</v>
      </c>
      <c r="BW17" s="115">
        <v>0</v>
      </c>
      <c r="BX17" s="114">
        <v>0</v>
      </c>
      <c r="BY17" s="114">
        <v>0</v>
      </c>
      <c r="BZ17" s="115">
        <v>0</v>
      </c>
      <c r="CA17" s="114">
        <v>0</v>
      </c>
      <c r="CB17" s="114">
        <v>0</v>
      </c>
      <c r="CC17" s="115">
        <v>0</v>
      </c>
      <c r="CD17" s="114">
        <v>0</v>
      </c>
      <c r="CE17" s="114">
        <v>0</v>
      </c>
      <c r="CF17" s="115">
        <v>0</v>
      </c>
      <c r="CG17" s="114">
        <v>0</v>
      </c>
      <c r="CH17" s="114">
        <v>0</v>
      </c>
      <c r="CI17" s="115">
        <v>0</v>
      </c>
      <c r="CJ17" s="114">
        <v>0</v>
      </c>
      <c r="CK17" s="114">
        <v>0</v>
      </c>
      <c r="CL17" s="115">
        <v>0</v>
      </c>
      <c r="CM17" s="114">
        <v>0</v>
      </c>
      <c r="CN17" s="114">
        <v>0</v>
      </c>
      <c r="CO17" s="115">
        <v>0</v>
      </c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F17" s="100"/>
      <c r="FG17" s="100"/>
      <c r="FH17" s="100"/>
      <c r="FI17" s="100"/>
      <c r="FJ17" s="100"/>
      <c r="FK17" s="100"/>
      <c r="FL17" s="100"/>
      <c r="FM17" s="100"/>
      <c r="FN17" s="100"/>
      <c r="FO17" s="100"/>
      <c r="FP17" s="100"/>
      <c r="FQ17" s="100"/>
      <c r="FR17" s="100"/>
      <c r="FS17" s="100"/>
      <c r="FT17" s="100"/>
      <c r="FU17" s="100"/>
      <c r="FV17" s="100"/>
      <c r="FW17" s="100"/>
      <c r="FX17" s="100"/>
      <c r="FY17" s="100"/>
      <c r="FZ17" s="100"/>
      <c r="GA17" s="100"/>
      <c r="GB17" s="100"/>
      <c r="GC17" s="100"/>
      <c r="GD17" s="100"/>
      <c r="GE17" s="100"/>
      <c r="GF17" s="100"/>
      <c r="GG17" s="100"/>
      <c r="GH17" s="100"/>
      <c r="GI17" s="100"/>
      <c r="GJ17" s="100"/>
      <c r="GK17" s="100"/>
      <c r="GL17" s="100"/>
      <c r="GM17" s="100"/>
      <c r="GN17" s="100"/>
      <c r="GO17" s="100"/>
      <c r="GP17" s="100"/>
      <c r="GQ17" s="100"/>
      <c r="GR17" s="100"/>
      <c r="GS17" s="100"/>
      <c r="GT17" s="100"/>
      <c r="GU17" s="100"/>
      <c r="GV17" s="100"/>
      <c r="GW17" s="100"/>
      <c r="GX17" s="100"/>
      <c r="GY17" s="100"/>
      <c r="GZ17" s="100"/>
      <c r="HA17" s="100"/>
      <c r="HB17" s="100"/>
      <c r="HC17" s="100"/>
      <c r="HD17" s="100"/>
      <c r="HE17" s="100"/>
      <c r="HF17" s="100"/>
      <c r="HG17" s="100"/>
      <c r="HH17" s="100"/>
      <c r="HI17" s="100"/>
      <c r="HJ17" s="100"/>
      <c r="HK17" s="100"/>
      <c r="HL17" s="100"/>
      <c r="HM17" s="100"/>
      <c r="HN17" s="100"/>
      <c r="HO17" s="100"/>
      <c r="HP17" s="100"/>
      <c r="HQ17" s="100"/>
      <c r="HR17" s="100"/>
      <c r="HS17" s="100"/>
      <c r="HT17" s="100"/>
      <c r="HU17" s="100"/>
      <c r="HV17" s="100"/>
      <c r="HW17" s="100"/>
      <c r="HX17" s="100"/>
      <c r="HY17" s="100"/>
      <c r="HZ17" s="100"/>
      <c r="IA17" s="100"/>
      <c r="IB17" s="100"/>
      <c r="IC17" s="100"/>
      <c r="ID17" s="100"/>
      <c r="IE17" s="100"/>
      <c r="IF17" s="100"/>
      <c r="IG17" s="100"/>
      <c r="IH17" s="100"/>
      <c r="II17" s="100"/>
      <c r="IJ17" s="100"/>
      <c r="IK17" s="100"/>
      <c r="IL17" s="100"/>
      <c r="IM17" s="100"/>
      <c r="IN17" s="100"/>
      <c r="IO17" s="100"/>
      <c r="IP17" s="100"/>
      <c r="IQ17" s="100"/>
      <c r="IR17" s="100"/>
      <c r="IS17" s="100"/>
      <c r="IT17" s="100"/>
      <c r="IU17" s="100"/>
      <c r="IV17" s="100"/>
      <c r="IW17" s="100"/>
      <c r="IX17" s="100"/>
      <c r="IY17" s="100"/>
      <c r="IZ17" s="100"/>
      <c r="JA17" s="100"/>
      <c r="JB17" s="100"/>
      <c r="JC17" s="100"/>
      <c r="JD17" s="100"/>
      <c r="JE17" s="100"/>
      <c r="JF17" s="100"/>
      <c r="JG17" s="100"/>
      <c r="JH17" s="100"/>
      <c r="JI17" s="100"/>
      <c r="JJ17" s="100"/>
      <c r="JK17" s="100"/>
      <c r="JL17" s="100"/>
      <c r="JM17" s="100"/>
      <c r="JN17" s="100"/>
      <c r="JO17" s="100"/>
      <c r="JP17" s="100"/>
      <c r="JQ17" s="100"/>
      <c r="JR17" s="100"/>
      <c r="JS17" s="100"/>
      <c r="JT17" s="100"/>
      <c r="JU17" s="100"/>
      <c r="JV17" s="100"/>
      <c r="JW17" s="100"/>
      <c r="JX17" s="100"/>
      <c r="JY17" s="100"/>
      <c r="JZ17" s="100"/>
      <c r="KA17" s="100"/>
      <c r="KB17" s="100"/>
      <c r="KC17" s="100"/>
      <c r="KD17" s="100"/>
      <c r="KE17" s="100"/>
      <c r="KF17" s="100"/>
      <c r="KG17" s="100"/>
      <c r="KH17" s="100"/>
      <c r="KI17" s="100"/>
      <c r="KJ17" s="100"/>
      <c r="KK17" s="100"/>
      <c r="KL17" s="100"/>
      <c r="KM17" s="100"/>
      <c r="KN17" s="100"/>
      <c r="KO17" s="100"/>
      <c r="KP17" s="100"/>
      <c r="KQ17" s="100"/>
      <c r="KR17" s="100"/>
      <c r="KS17" s="100"/>
      <c r="KT17" s="100"/>
      <c r="KU17" s="100"/>
      <c r="KV17" s="100"/>
      <c r="KW17" s="100"/>
      <c r="KX17" s="100"/>
      <c r="KY17" s="100"/>
      <c r="KZ17" s="100"/>
      <c r="LA17" s="100"/>
      <c r="LB17" s="100"/>
      <c r="LC17" s="100"/>
      <c r="LD17" s="100"/>
      <c r="LE17" s="100"/>
      <c r="LF17" s="100"/>
      <c r="LG17" s="100"/>
      <c r="LH17" s="100"/>
      <c r="LI17" s="100"/>
      <c r="LJ17" s="100"/>
      <c r="LK17" s="100"/>
      <c r="LL17" s="100"/>
      <c r="LM17" s="100"/>
      <c r="LN17" s="100"/>
      <c r="LO17" s="100"/>
      <c r="LP17" s="100"/>
      <c r="LQ17" s="100"/>
      <c r="LR17" s="100"/>
      <c r="LS17" s="100"/>
      <c r="LT17" s="100"/>
      <c r="LU17" s="100"/>
      <c r="LV17" s="100"/>
      <c r="LW17" s="100"/>
      <c r="LX17" s="100"/>
      <c r="LY17" s="100"/>
      <c r="LZ17" s="100"/>
      <c r="MA17" s="100"/>
      <c r="MB17" s="100"/>
      <c r="MC17" s="100"/>
      <c r="MD17" s="100"/>
      <c r="ME17" s="100"/>
      <c r="MF17" s="100"/>
      <c r="MG17" s="100"/>
      <c r="MH17" s="100"/>
      <c r="MI17" s="100"/>
      <c r="MJ17" s="100"/>
      <c r="MK17" s="100"/>
      <c r="ML17" s="100"/>
      <c r="MM17" s="100"/>
      <c r="MN17" s="100"/>
      <c r="MO17" s="100"/>
      <c r="MP17" s="100"/>
      <c r="MQ17" s="100"/>
      <c r="MR17" s="100"/>
      <c r="MS17" s="100"/>
      <c r="MT17" s="100"/>
      <c r="MU17" s="100"/>
      <c r="MV17" s="100"/>
      <c r="MW17" s="100"/>
      <c r="MX17" s="100"/>
      <c r="MY17" s="100"/>
      <c r="MZ17" s="100"/>
      <c r="NA17" s="100"/>
      <c r="NB17" s="100"/>
      <c r="NC17" s="100"/>
      <c r="ND17" s="100"/>
      <c r="NE17" s="100"/>
      <c r="NF17" s="100"/>
      <c r="NG17" s="100"/>
      <c r="NH17" s="100"/>
      <c r="NI17" s="100"/>
      <c r="NJ17" s="100"/>
      <c r="NK17" s="100"/>
      <c r="NL17" s="100"/>
      <c r="NM17" s="100"/>
      <c r="NN17" s="100"/>
      <c r="NO17" s="100"/>
      <c r="NP17" s="100"/>
      <c r="NQ17" s="100"/>
      <c r="NR17" s="100"/>
      <c r="NS17" s="100"/>
      <c r="NT17" s="100"/>
      <c r="NU17" s="100"/>
      <c r="NV17" s="100"/>
      <c r="NW17" s="100"/>
      <c r="NX17" s="100"/>
      <c r="NY17" s="100"/>
      <c r="NZ17" s="100"/>
      <c r="OA17" s="100"/>
      <c r="OB17" s="100"/>
      <c r="OC17" s="100"/>
      <c r="OD17" s="100"/>
      <c r="OE17" s="100"/>
      <c r="OF17" s="100"/>
      <c r="OG17" s="100"/>
      <c r="OH17" s="100"/>
      <c r="OI17" s="100"/>
      <c r="OJ17" s="100"/>
      <c r="OK17" s="100"/>
      <c r="OL17" s="100"/>
      <c r="OM17" s="100"/>
      <c r="ON17" s="100"/>
      <c r="OO17" s="100"/>
      <c r="OP17" s="100"/>
      <c r="OQ17" s="100"/>
      <c r="OR17" s="100"/>
      <c r="OS17" s="100"/>
      <c r="OT17" s="100"/>
      <c r="OU17" s="100"/>
      <c r="OV17" s="100"/>
      <c r="OW17" s="100"/>
      <c r="OX17" s="100"/>
      <c r="OY17" s="100"/>
      <c r="OZ17" s="100"/>
      <c r="PA17" s="100"/>
      <c r="PB17" s="100"/>
      <c r="PC17" s="100"/>
      <c r="PD17" s="100"/>
      <c r="PE17" s="100"/>
      <c r="PF17" s="100"/>
      <c r="PG17" s="100"/>
      <c r="PH17" s="100"/>
      <c r="PI17" s="100"/>
      <c r="PJ17" s="100"/>
      <c r="PK17" s="100"/>
      <c r="PL17" s="100"/>
      <c r="PM17" s="100"/>
      <c r="PN17" s="100"/>
      <c r="PO17" s="100"/>
      <c r="PP17" s="100"/>
      <c r="PQ17" s="100"/>
      <c r="PR17" s="100"/>
      <c r="PS17" s="100"/>
      <c r="PT17" s="100"/>
      <c r="PU17" s="100"/>
      <c r="PV17" s="100"/>
      <c r="PW17" s="100"/>
      <c r="PX17" s="100"/>
      <c r="PY17" s="100"/>
      <c r="PZ17" s="100"/>
      <c r="QA17" s="100"/>
      <c r="QB17" s="100"/>
      <c r="QC17" s="100"/>
      <c r="QD17" s="100"/>
      <c r="QE17" s="100"/>
      <c r="QF17" s="100"/>
      <c r="QG17" s="100"/>
      <c r="QH17" s="100"/>
      <c r="QI17" s="100"/>
      <c r="QJ17" s="100"/>
      <c r="QK17" s="100"/>
      <c r="QL17" s="100"/>
      <c r="QM17" s="100"/>
      <c r="QN17" s="100"/>
      <c r="QO17" s="100"/>
      <c r="QP17" s="100"/>
      <c r="QQ17" s="100"/>
      <c r="QR17" s="100"/>
      <c r="QS17" s="100"/>
      <c r="QT17" s="100"/>
      <c r="QU17" s="100"/>
      <c r="QV17" s="100"/>
      <c r="QW17" s="100"/>
      <c r="QX17" s="100"/>
      <c r="QY17" s="100"/>
      <c r="QZ17" s="100"/>
      <c r="RA17" s="100"/>
      <c r="RB17" s="100"/>
      <c r="RC17" s="100"/>
      <c r="RD17" s="100"/>
      <c r="RE17" s="100"/>
      <c r="RF17" s="100"/>
      <c r="RG17" s="100"/>
      <c r="RH17" s="100"/>
      <c r="RI17" s="100"/>
      <c r="RJ17" s="100"/>
      <c r="RK17" s="100"/>
      <c r="RL17" s="100"/>
      <c r="RM17" s="100"/>
      <c r="RN17" s="100"/>
      <c r="RO17" s="100"/>
      <c r="RP17" s="100"/>
      <c r="RQ17" s="100"/>
      <c r="RR17" s="100"/>
      <c r="RS17" s="100"/>
      <c r="RT17" s="100"/>
      <c r="RU17" s="100"/>
      <c r="RV17" s="100"/>
      <c r="RW17" s="100"/>
      <c r="RX17" s="100"/>
      <c r="RY17" s="100"/>
      <c r="RZ17" s="100"/>
      <c r="SA17" s="100"/>
      <c r="SB17" s="100"/>
      <c r="SC17" s="100"/>
      <c r="SD17" s="100"/>
      <c r="SE17" s="100"/>
      <c r="SF17" s="100"/>
      <c r="SG17" s="100"/>
      <c r="SH17" s="100"/>
      <c r="SI17" s="100"/>
      <c r="SJ17" s="100"/>
      <c r="SK17" s="100"/>
      <c r="SL17" s="100"/>
      <c r="SM17" s="100"/>
      <c r="SN17" s="100"/>
      <c r="SO17" s="100"/>
      <c r="SP17" s="100"/>
      <c r="SQ17" s="100"/>
      <c r="SR17" s="100"/>
      <c r="SS17" s="100"/>
      <c r="ST17" s="100"/>
      <c r="SU17" s="100"/>
      <c r="SV17" s="100"/>
      <c r="SW17" s="100"/>
      <c r="SX17" s="100"/>
      <c r="SY17" s="100"/>
      <c r="SZ17" s="100"/>
      <c r="TA17" s="100"/>
      <c r="TB17" s="100"/>
      <c r="TC17" s="100"/>
      <c r="TD17" s="100"/>
      <c r="TE17" s="100"/>
      <c r="TF17" s="100"/>
      <c r="TG17" s="100"/>
      <c r="TH17" s="100"/>
      <c r="TI17" s="100"/>
      <c r="TJ17" s="100"/>
      <c r="TK17" s="100"/>
      <c r="TL17" s="100"/>
      <c r="TM17" s="100"/>
      <c r="TN17" s="100"/>
      <c r="TO17" s="100"/>
      <c r="TP17" s="100"/>
      <c r="TQ17" s="100"/>
      <c r="TR17" s="100"/>
      <c r="TS17" s="100"/>
      <c r="TT17" s="100"/>
      <c r="TU17" s="100"/>
      <c r="TV17" s="100"/>
      <c r="TW17" s="100"/>
      <c r="TX17" s="100"/>
      <c r="TY17" s="100"/>
      <c r="TZ17" s="100"/>
      <c r="UA17" s="100"/>
      <c r="UB17" s="100"/>
      <c r="UC17" s="100"/>
      <c r="UD17" s="100"/>
      <c r="UE17" s="100"/>
      <c r="UF17" s="100"/>
      <c r="UG17" s="100"/>
      <c r="UH17" s="100"/>
      <c r="UI17" s="100"/>
      <c r="UJ17" s="100"/>
      <c r="UK17" s="100"/>
      <c r="UL17" s="100"/>
      <c r="UM17" s="100"/>
      <c r="UN17" s="100"/>
      <c r="UO17" s="100"/>
      <c r="UP17" s="100"/>
      <c r="UQ17" s="100"/>
      <c r="UR17" s="100"/>
      <c r="US17" s="100"/>
      <c r="UT17" s="100"/>
      <c r="UU17" s="100"/>
      <c r="UV17" s="100"/>
      <c r="UW17" s="100"/>
      <c r="UX17" s="100"/>
      <c r="UY17" s="100"/>
      <c r="UZ17" s="100"/>
      <c r="VA17" s="100"/>
      <c r="VB17" s="100"/>
      <c r="VC17" s="100"/>
      <c r="VD17" s="100"/>
      <c r="VE17" s="100"/>
      <c r="VF17" s="100"/>
      <c r="VG17" s="100"/>
      <c r="VH17" s="100"/>
      <c r="VI17" s="100"/>
      <c r="VJ17" s="100"/>
      <c r="VK17" s="100"/>
      <c r="VL17" s="100"/>
      <c r="VM17" s="100"/>
      <c r="VN17" s="100"/>
      <c r="VO17" s="100"/>
      <c r="VP17" s="100"/>
      <c r="VQ17" s="100"/>
      <c r="VR17" s="100"/>
      <c r="VS17" s="100"/>
      <c r="VT17" s="100"/>
      <c r="VU17" s="100"/>
      <c r="VV17" s="100"/>
      <c r="VW17" s="100"/>
      <c r="VX17" s="100"/>
      <c r="VY17" s="100"/>
      <c r="VZ17" s="100"/>
      <c r="WA17" s="100"/>
      <c r="WB17" s="100"/>
      <c r="WC17" s="100"/>
      <c r="WD17" s="100"/>
      <c r="WE17" s="100"/>
      <c r="WF17" s="100"/>
      <c r="WG17" s="100"/>
      <c r="WH17" s="100"/>
      <c r="WI17" s="100"/>
      <c r="WJ17" s="100"/>
      <c r="WK17" s="100"/>
      <c r="WL17" s="100"/>
      <c r="WM17" s="100"/>
      <c r="WN17" s="100"/>
      <c r="WO17" s="100"/>
      <c r="WP17" s="100"/>
      <c r="WQ17" s="100"/>
      <c r="WR17" s="100"/>
      <c r="WS17" s="100"/>
      <c r="WT17" s="100"/>
      <c r="WU17" s="100"/>
      <c r="WV17" s="100"/>
      <c r="WW17" s="100"/>
      <c r="WX17" s="100"/>
      <c r="WY17" s="100"/>
      <c r="WZ17" s="100"/>
      <c r="XA17" s="100"/>
      <c r="XB17" s="100"/>
      <c r="XC17" s="100"/>
      <c r="XD17" s="100"/>
      <c r="XE17" s="100"/>
      <c r="XF17" s="100"/>
      <c r="XG17" s="100"/>
      <c r="XH17" s="100"/>
      <c r="XI17" s="100"/>
      <c r="XJ17" s="100"/>
      <c r="XK17" s="100"/>
      <c r="XL17" s="100"/>
      <c r="XM17" s="100"/>
      <c r="XN17" s="100"/>
      <c r="XO17" s="100"/>
      <c r="XP17" s="100"/>
      <c r="XQ17" s="100"/>
      <c r="XR17" s="100"/>
      <c r="XS17" s="100"/>
      <c r="XT17" s="100"/>
      <c r="XU17" s="100"/>
      <c r="XV17" s="100"/>
      <c r="XW17" s="100"/>
      <c r="XX17" s="100"/>
      <c r="XY17" s="100"/>
      <c r="XZ17" s="100"/>
      <c r="YA17" s="100"/>
      <c r="YB17" s="100"/>
      <c r="YC17" s="100"/>
      <c r="YD17" s="100"/>
      <c r="YE17" s="100"/>
      <c r="YF17" s="100"/>
      <c r="YG17" s="100"/>
      <c r="YH17" s="100"/>
      <c r="YI17" s="100"/>
      <c r="YJ17" s="100"/>
      <c r="YK17" s="100"/>
      <c r="YL17" s="100"/>
      <c r="YM17" s="100"/>
      <c r="YN17" s="100"/>
      <c r="YO17" s="100"/>
      <c r="YP17" s="100"/>
      <c r="YQ17" s="100"/>
      <c r="YR17" s="100"/>
      <c r="YS17" s="100"/>
      <c r="YT17" s="100"/>
      <c r="YU17" s="100"/>
      <c r="YV17" s="100"/>
      <c r="YW17" s="100"/>
      <c r="YX17" s="100"/>
      <c r="YY17" s="100"/>
      <c r="YZ17" s="100"/>
      <c r="ZA17" s="100"/>
      <c r="ZB17" s="100"/>
      <c r="ZC17" s="100"/>
      <c r="ZD17" s="100"/>
      <c r="ZE17" s="100"/>
      <c r="ZF17" s="100"/>
      <c r="ZG17" s="100"/>
      <c r="ZH17" s="100"/>
      <c r="ZI17" s="100"/>
      <c r="ZJ17" s="100"/>
      <c r="ZK17" s="100"/>
      <c r="ZL17" s="100"/>
      <c r="ZM17" s="100"/>
      <c r="ZN17" s="100"/>
      <c r="ZO17" s="100"/>
      <c r="ZP17" s="100"/>
      <c r="ZQ17" s="100"/>
      <c r="ZR17" s="100"/>
      <c r="ZS17" s="100"/>
      <c r="ZT17" s="100"/>
      <c r="ZU17" s="100"/>
      <c r="ZV17" s="100"/>
      <c r="ZW17" s="100"/>
      <c r="ZX17" s="100"/>
      <c r="ZY17" s="100"/>
      <c r="ZZ17" s="100"/>
    </row>
    <row r="18" spans="1:702" s="89" customFormat="1" ht="15.95" hidden="1" customHeight="1" x14ac:dyDescent="0.25">
      <c r="A18" s="116">
        <v>70852</v>
      </c>
      <c r="B18" s="116" t="s">
        <v>487</v>
      </c>
      <c r="C18" s="117" t="s">
        <v>326</v>
      </c>
      <c r="D18" s="118">
        <v>7</v>
      </c>
      <c r="E18" s="118">
        <v>1</v>
      </c>
      <c r="F18" s="118" t="s">
        <v>334</v>
      </c>
      <c r="G18" s="118">
        <v>1070</v>
      </c>
      <c r="H18" s="118" t="s">
        <v>318</v>
      </c>
      <c r="I18" s="118" t="s">
        <v>338</v>
      </c>
      <c r="J18" s="118" t="s">
        <v>319</v>
      </c>
      <c r="K18" s="118" t="s">
        <v>339</v>
      </c>
      <c r="L18" s="119">
        <v>16000</v>
      </c>
      <c r="M18" s="119">
        <v>16000</v>
      </c>
      <c r="N18" s="119">
        <v>0</v>
      </c>
      <c r="O18" s="119">
        <v>16000</v>
      </c>
      <c r="P18" s="119">
        <v>3731</v>
      </c>
      <c r="Q18" s="119">
        <v>-12269</v>
      </c>
      <c r="R18" s="120">
        <v>0.23</v>
      </c>
      <c r="S18" s="119">
        <v>0</v>
      </c>
      <c r="T18" s="119">
        <v>0</v>
      </c>
      <c r="U18" s="120">
        <v>0</v>
      </c>
      <c r="V18" s="119">
        <v>0</v>
      </c>
      <c r="W18" s="119">
        <v>0</v>
      </c>
      <c r="X18" s="120">
        <v>0</v>
      </c>
      <c r="Y18" s="119">
        <v>0</v>
      </c>
      <c r="Z18" s="119">
        <v>0</v>
      </c>
      <c r="AA18" s="120">
        <v>0</v>
      </c>
      <c r="AB18" s="119">
        <v>0</v>
      </c>
      <c r="AC18" s="119">
        <v>0</v>
      </c>
      <c r="AD18" s="120">
        <v>0</v>
      </c>
      <c r="AE18" s="119">
        <v>0</v>
      </c>
      <c r="AF18" s="119">
        <v>0</v>
      </c>
      <c r="AG18" s="120">
        <v>0</v>
      </c>
      <c r="AH18" s="119">
        <v>0</v>
      </c>
      <c r="AI18" s="119">
        <v>0</v>
      </c>
      <c r="AJ18" s="120">
        <v>0</v>
      </c>
      <c r="AK18" s="119">
        <v>0</v>
      </c>
      <c r="AL18" s="119">
        <v>0</v>
      </c>
      <c r="AM18" s="120">
        <v>0</v>
      </c>
      <c r="AN18" s="119">
        <v>0</v>
      </c>
      <c r="AO18" s="119">
        <v>0</v>
      </c>
      <c r="AP18" s="120">
        <v>0</v>
      </c>
      <c r="AQ18" s="119">
        <v>0</v>
      </c>
      <c r="AR18" s="119">
        <v>0</v>
      </c>
      <c r="AS18" s="120">
        <v>0</v>
      </c>
      <c r="AT18" s="119">
        <v>0</v>
      </c>
      <c r="AU18" s="119">
        <v>0</v>
      </c>
      <c r="AV18" s="120">
        <v>0</v>
      </c>
      <c r="AW18" s="119">
        <v>0</v>
      </c>
      <c r="AX18" s="119">
        <v>0</v>
      </c>
      <c r="AY18" s="120">
        <v>0</v>
      </c>
      <c r="AZ18" s="119">
        <v>0</v>
      </c>
      <c r="BA18" s="119">
        <v>0</v>
      </c>
      <c r="BB18" s="120">
        <v>0</v>
      </c>
      <c r="BC18" s="119">
        <v>0</v>
      </c>
      <c r="BD18" s="119">
        <v>0</v>
      </c>
      <c r="BE18" s="120">
        <v>0</v>
      </c>
      <c r="BF18" s="119">
        <v>0</v>
      </c>
      <c r="BG18" s="119">
        <v>0</v>
      </c>
      <c r="BH18" s="120">
        <v>0</v>
      </c>
      <c r="BI18" s="119">
        <v>16000</v>
      </c>
      <c r="BJ18" s="119">
        <v>3731</v>
      </c>
      <c r="BK18" s="120">
        <v>0.23</v>
      </c>
      <c r="BL18" s="119">
        <v>0</v>
      </c>
      <c r="BM18" s="119">
        <v>0</v>
      </c>
      <c r="BN18" s="120">
        <v>0</v>
      </c>
      <c r="BO18" s="119">
        <v>0</v>
      </c>
      <c r="BP18" s="119">
        <v>0</v>
      </c>
      <c r="BQ18" s="120">
        <v>0</v>
      </c>
      <c r="BR18" s="119">
        <v>0</v>
      </c>
      <c r="BS18" s="119">
        <v>0</v>
      </c>
      <c r="BT18" s="120">
        <v>0</v>
      </c>
      <c r="BU18" s="119">
        <v>0</v>
      </c>
      <c r="BV18" s="119">
        <v>0</v>
      </c>
      <c r="BW18" s="120">
        <v>0</v>
      </c>
      <c r="BX18" s="119">
        <v>0</v>
      </c>
      <c r="BY18" s="119">
        <v>0</v>
      </c>
      <c r="BZ18" s="120">
        <v>0</v>
      </c>
      <c r="CA18" s="119">
        <v>0</v>
      </c>
      <c r="CB18" s="119">
        <v>0</v>
      </c>
      <c r="CC18" s="120">
        <v>0</v>
      </c>
      <c r="CD18" s="119">
        <v>0</v>
      </c>
      <c r="CE18" s="119">
        <v>0</v>
      </c>
      <c r="CF18" s="120">
        <v>0</v>
      </c>
      <c r="CG18" s="119">
        <v>0</v>
      </c>
      <c r="CH18" s="119">
        <v>0</v>
      </c>
      <c r="CI18" s="120">
        <v>0</v>
      </c>
      <c r="CJ18" s="119">
        <v>0</v>
      </c>
      <c r="CK18" s="119">
        <v>0</v>
      </c>
      <c r="CL18" s="120">
        <v>0</v>
      </c>
      <c r="CM18" s="119">
        <v>0</v>
      </c>
      <c r="CN18" s="119">
        <v>0</v>
      </c>
      <c r="CO18" s="120">
        <v>0</v>
      </c>
      <c r="CP18" s="100"/>
      <c r="CQ18" s="100"/>
      <c r="CR18" s="100"/>
      <c r="CS18" s="100"/>
      <c r="CT18" s="100"/>
      <c r="CU18" s="100"/>
      <c r="CV18" s="100"/>
      <c r="CW18" s="100"/>
      <c r="CX18" s="100"/>
      <c r="CY18" s="100"/>
      <c r="CZ18" s="100"/>
      <c r="DA18" s="100"/>
      <c r="DB18" s="100"/>
      <c r="DC18" s="100"/>
      <c r="DD18" s="100"/>
      <c r="DE18" s="100"/>
      <c r="DF18" s="100"/>
      <c r="DG18" s="100"/>
      <c r="DH18" s="100"/>
      <c r="DI18" s="100"/>
      <c r="DJ18" s="100"/>
      <c r="DK18" s="100"/>
      <c r="DL18" s="100"/>
      <c r="DM18" s="100"/>
      <c r="DN18" s="100"/>
      <c r="DO18" s="100"/>
      <c r="DP18" s="100"/>
      <c r="DQ18" s="100"/>
      <c r="DR18" s="100"/>
      <c r="DS18" s="100"/>
      <c r="DT18" s="100"/>
      <c r="DU18" s="100"/>
      <c r="DV18" s="100"/>
      <c r="DW18" s="100"/>
      <c r="DX18" s="100"/>
      <c r="DY18" s="100"/>
      <c r="DZ18" s="100"/>
      <c r="EA18" s="100"/>
      <c r="EB18" s="100"/>
      <c r="EC18" s="100"/>
      <c r="ED18" s="100"/>
      <c r="EE18" s="100"/>
      <c r="EF18" s="100"/>
      <c r="EG18" s="100"/>
      <c r="EH18" s="100"/>
      <c r="EI18" s="100"/>
      <c r="EJ18" s="100"/>
      <c r="EK18" s="100"/>
      <c r="EL18" s="100"/>
      <c r="EM18" s="100"/>
      <c r="EN18" s="100"/>
      <c r="EO18" s="100"/>
      <c r="EP18" s="100"/>
      <c r="EQ18" s="100"/>
      <c r="ER18" s="100"/>
      <c r="ES18" s="100"/>
      <c r="ET18" s="100"/>
      <c r="EU18" s="100"/>
      <c r="EV18" s="100"/>
      <c r="EW18" s="100"/>
      <c r="EX18" s="100"/>
      <c r="EY18" s="100"/>
      <c r="EZ18" s="100"/>
      <c r="FA18" s="100"/>
      <c r="FB18" s="100"/>
      <c r="FC18" s="100"/>
      <c r="FD18" s="100"/>
      <c r="FE18" s="100"/>
      <c r="FF18" s="100"/>
      <c r="FG18" s="100"/>
      <c r="FH18" s="100"/>
      <c r="FI18" s="100"/>
      <c r="FJ18" s="100"/>
      <c r="FK18" s="100"/>
      <c r="FL18" s="100"/>
      <c r="FM18" s="100"/>
      <c r="FN18" s="100"/>
      <c r="FO18" s="100"/>
      <c r="FP18" s="100"/>
      <c r="FQ18" s="100"/>
      <c r="FR18" s="100"/>
      <c r="FS18" s="100"/>
      <c r="FT18" s="100"/>
      <c r="FU18" s="100"/>
      <c r="FV18" s="100"/>
      <c r="FW18" s="100"/>
      <c r="FX18" s="100"/>
      <c r="FY18" s="100"/>
      <c r="FZ18" s="100"/>
      <c r="GA18" s="100"/>
      <c r="GB18" s="100"/>
      <c r="GC18" s="100"/>
      <c r="GD18" s="100"/>
      <c r="GE18" s="100"/>
      <c r="GF18" s="100"/>
      <c r="GG18" s="100"/>
      <c r="GH18" s="100"/>
      <c r="GI18" s="100"/>
      <c r="GJ18" s="100"/>
      <c r="GK18" s="100"/>
      <c r="GL18" s="100"/>
      <c r="GM18" s="100"/>
      <c r="GN18" s="100"/>
      <c r="GO18" s="100"/>
      <c r="GP18" s="100"/>
      <c r="GQ18" s="100"/>
      <c r="GR18" s="100"/>
      <c r="GS18" s="100"/>
      <c r="GT18" s="100"/>
      <c r="GU18" s="100"/>
      <c r="GV18" s="100"/>
      <c r="GW18" s="100"/>
      <c r="GX18" s="100"/>
      <c r="GY18" s="100"/>
      <c r="GZ18" s="100"/>
      <c r="HA18" s="100"/>
      <c r="HB18" s="100"/>
      <c r="HC18" s="100"/>
      <c r="HD18" s="100"/>
      <c r="HE18" s="100"/>
      <c r="HF18" s="100"/>
      <c r="HG18" s="100"/>
      <c r="HH18" s="100"/>
      <c r="HI18" s="100"/>
      <c r="HJ18" s="100"/>
      <c r="HK18" s="100"/>
      <c r="HL18" s="100"/>
      <c r="HM18" s="100"/>
      <c r="HN18" s="100"/>
      <c r="HO18" s="100"/>
      <c r="HP18" s="100"/>
      <c r="HQ18" s="100"/>
      <c r="HR18" s="100"/>
      <c r="HS18" s="100"/>
      <c r="HT18" s="100"/>
      <c r="HU18" s="100"/>
      <c r="HV18" s="100"/>
      <c r="HW18" s="100"/>
      <c r="HX18" s="100"/>
      <c r="HY18" s="100"/>
      <c r="HZ18" s="100"/>
      <c r="IA18" s="100"/>
      <c r="IB18" s="100"/>
      <c r="IC18" s="100"/>
      <c r="ID18" s="100"/>
      <c r="IE18" s="100"/>
      <c r="IF18" s="100"/>
      <c r="IG18" s="100"/>
      <c r="IH18" s="100"/>
      <c r="II18" s="100"/>
      <c r="IJ18" s="100"/>
      <c r="IK18" s="100"/>
      <c r="IL18" s="100"/>
      <c r="IM18" s="100"/>
      <c r="IN18" s="100"/>
      <c r="IO18" s="100"/>
      <c r="IP18" s="100"/>
      <c r="IQ18" s="100"/>
      <c r="IR18" s="100"/>
      <c r="IS18" s="100"/>
      <c r="IT18" s="100"/>
      <c r="IU18" s="100"/>
      <c r="IV18" s="100"/>
      <c r="IW18" s="100"/>
      <c r="IX18" s="100"/>
      <c r="IY18" s="100"/>
      <c r="IZ18" s="100"/>
      <c r="JA18" s="100"/>
      <c r="JB18" s="100"/>
      <c r="JC18" s="100"/>
      <c r="JD18" s="100"/>
      <c r="JE18" s="100"/>
      <c r="JF18" s="100"/>
      <c r="JG18" s="100"/>
      <c r="JH18" s="100"/>
      <c r="JI18" s="100"/>
      <c r="JJ18" s="100"/>
      <c r="JK18" s="100"/>
      <c r="JL18" s="100"/>
      <c r="JM18" s="100"/>
      <c r="JN18" s="100"/>
      <c r="JO18" s="100"/>
      <c r="JP18" s="100"/>
      <c r="JQ18" s="100"/>
      <c r="JR18" s="100"/>
      <c r="JS18" s="100"/>
      <c r="JT18" s="100"/>
      <c r="JU18" s="100"/>
      <c r="JV18" s="100"/>
      <c r="JW18" s="100"/>
      <c r="JX18" s="100"/>
      <c r="JY18" s="100"/>
      <c r="JZ18" s="100"/>
      <c r="KA18" s="100"/>
      <c r="KB18" s="100"/>
      <c r="KC18" s="100"/>
      <c r="KD18" s="100"/>
      <c r="KE18" s="100"/>
      <c r="KF18" s="100"/>
      <c r="KG18" s="100"/>
      <c r="KH18" s="100"/>
      <c r="KI18" s="100"/>
      <c r="KJ18" s="100"/>
      <c r="KK18" s="100"/>
      <c r="KL18" s="100"/>
      <c r="KM18" s="100"/>
      <c r="KN18" s="100"/>
      <c r="KO18" s="100"/>
      <c r="KP18" s="100"/>
      <c r="KQ18" s="100"/>
      <c r="KR18" s="100"/>
      <c r="KS18" s="100"/>
      <c r="KT18" s="100"/>
      <c r="KU18" s="100"/>
      <c r="KV18" s="100"/>
      <c r="KW18" s="100"/>
      <c r="KX18" s="100"/>
      <c r="KY18" s="100"/>
      <c r="KZ18" s="100"/>
      <c r="LA18" s="100"/>
      <c r="LB18" s="100"/>
      <c r="LC18" s="100"/>
      <c r="LD18" s="100"/>
      <c r="LE18" s="100"/>
      <c r="LF18" s="100"/>
      <c r="LG18" s="100"/>
      <c r="LH18" s="100"/>
      <c r="LI18" s="100"/>
      <c r="LJ18" s="100"/>
      <c r="LK18" s="100"/>
      <c r="LL18" s="100"/>
      <c r="LM18" s="100"/>
      <c r="LN18" s="100"/>
      <c r="LO18" s="100"/>
      <c r="LP18" s="100"/>
      <c r="LQ18" s="100"/>
      <c r="LR18" s="100"/>
      <c r="LS18" s="100"/>
      <c r="LT18" s="100"/>
      <c r="LU18" s="100"/>
      <c r="LV18" s="100"/>
      <c r="LW18" s="100"/>
      <c r="LX18" s="100"/>
      <c r="LY18" s="100"/>
      <c r="LZ18" s="100"/>
      <c r="MA18" s="100"/>
      <c r="MB18" s="100"/>
      <c r="MC18" s="100"/>
      <c r="MD18" s="100"/>
      <c r="ME18" s="100"/>
      <c r="MF18" s="100"/>
      <c r="MG18" s="100"/>
      <c r="MH18" s="100"/>
      <c r="MI18" s="100"/>
      <c r="MJ18" s="100"/>
      <c r="MK18" s="100"/>
      <c r="ML18" s="100"/>
      <c r="MM18" s="100"/>
      <c r="MN18" s="100"/>
      <c r="MO18" s="100"/>
      <c r="MP18" s="100"/>
      <c r="MQ18" s="100"/>
      <c r="MR18" s="100"/>
      <c r="MS18" s="100"/>
      <c r="MT18" s="100"/>
      <c r="MU18" s="100"/>
      <c r="MV18" s="100"/>
      <c r="MW18" s="100"/>
      <c r="MX18" s="100"/>
      <c r="MY18" s="100"/>
      <c r="MZ18" s="100"/>
      <c r="NA18" s="100"/>
      <c r="NB18" s="100"/>
      <c r="NC18" s="100"/>
      <c r="ND18" s="100"/>
      <c r="NE18" s="100"/>
      <c r="NF18" s="100"/>
      <c r="NG18" s="100"/>
      <c r="NH18" s="100"/>
      <c r="NI18" s="100"/>
      <c r="NJ18" s="100"/>
      <c r="NK18" s="100"/>
      <c r="NL18" s="100"/>
      <c r="NM18" s="100"/>
      <c r="NN18" s="100"/>
      <c r="NO18" s="100"/>
      <c r="NP18" s="100"/>
      <c r="NQ18" s="100"/>
      <c r="NR18" s="100"/>
      <c r="NS18" s="100"/>
      <c r="NT18" s="100"/>
      <c r="NU18" s="100"/>
      <c r="NV18" s="100"/>
      <c r="NW18" s="100"/>
      <c r="NX18" s="100"/>
      <c r="NY18" s="100"/>
      <c r="NZ18" s="100"/>
      <c r="OA18" s="100"/>
      <c r="OB18" s="100"/>
      <c r="OC18" s="100"/>
      <c r="OD18" s="100"/>
      <c r="OE18" s="100"/>
      <c r="OF18" s="100"/>
      <c r="OG18" s="100"/>
      <c r="OH18" s="100"/>
      <c r="OI18" s="100"/>
      <c r="OJ18" s="100"/>
      <c r="OK18" s="100"/>
      <c r="OL18" s="100"/>
      <c r="OM18" s="100"/>
      <c r="ON18" s="100"/>
      <c r="OO18" s="100"/>
      <c r="OP18" s="100"/>
      <c r="OQ18" s="100"/>
      <c r="OR18" s="100"/>
      <c r="OS18" s="100"/>
      <c r="OT18" s="100"/>
      <c r="OU18" s="100"/>
      <c r="OV18" s="100"/>
      <c r="OW18" s="100"/>
      <c r="OX18" s="100"/>
      <c r="OY18" s="100"/>
      <c r="OZ18" s="100"/>
      <c r="PA18" s="100"/>
      <c r="PB18" s="100"/>
      <c r="PC18" s="100"/>
      <c r="PD18" s="100"/>
      <c r="PE18" s="100"/>
      <c r="PF18" s="100"/>
      <c r="PG18" s="100"/>
      <c r="PH18" s="100"/>
      <c r="PI18" s="100"/>
      <c r="PJ18" s="100"/>
      <c r="PK18" s="100"/>
      <c r="PL18" s="100"/>
      <c r="PM18" s="100"/>
      <c r="PN18" s="100"/>
      <c r="PO18" s="100"/>
      <c r="PP18" s="100"/>
      <c r="PQ18" s="100"/>
      <c r="PR18" s="100"/>
      <c r="PS18" s="100"/>
      <c r="PT18" s="100"/>
      <c r="PU18" s="100"/>
      <c r="PV18" s="100"/>
      <c r="PW18" s="100"/>
      <c r="PX18" s="100"/>
      <c r="PY18" s="100"/>
      <c r="PZ18" s="100"/>
      <c r="QA18" s="100"/>
      <c r="QB18" s="100"/>
      <c r="QC18" s="100"/>
      <c r="QD18" s="100"/>
      <c r="QE18" s="100"/>
      <c r="QF18" s="100"/>
      <c r="QG18" s="100"/>
      <c r="QH18" s="100"/>
      <c r="QI18" s="100"/>
      <c r="QJ18" s="100"/>
      <c r="QK18" s="100"/>
      <c r="QL18" s="100"/>
      <c r="QM18" s="100"/>
      <c r="QN18" s="100"/>
      <c r="QO18" s="100"/>
      <c r="QP18" s="100"/>
      <c r="QQ18" s="100"/>
      <c r="QR18" s="100"/>
      <c r="QS18" s="100"/>
      <c r="QT18" s="100"/>
      <c r="QU18" s="100"/>
      <c r="QV18" s="100"/>
      <c r="QW18" s="100"/>
      <c r="QX18" s="100"/>
      <c r="QY18" s="100"/>
      <c r="QZ18" s="100"/>
      <c r="RA18" s="100"/>
      <c r="RB18" s="100"/>
      <c r="RC18" s="100"/>
      <c r="RD18" s="100"/>
      <c r="RE18" s="100"/>
      <c r="RF18" s="100"/>
      <c r="RG18" s="100"/>
      <c r="RH18" s="100"/>
      <c r="RI18" s="100"/>
      <c r="RJ18" s="100"/>
      <c r="RK18" s="100"/>
      <c r="RL18" s="100"/>
      <c r="RM18" s="100"/>
      <c r="RN18" s="100"/>
      <c r="RO18" s="100"/>
      <c r="RP18" s="100"/>
      <c r="RQ18" s="100"/>
      <c r="RR18" s="100"/>
      <c r="RS18" s="100"/>
      <c r="RT18" s="100"/>
      <c r="RU18" s="100"/>
      <c r="RV18" s="100"/>
      <c r="RW18" s="100"/>
      <c r="RX18" s="100"/>
      <c r="RY18" s="100"/>
      <c r="RZ18" s="100"/>
      <c r="SA18" s="100"/>
      <c r="SB18" s="100"/>
      <c r="SC18" s="100"/>
      <c r="SD18" s="100"/>
      <c r="SE18" s="100"/>
      <c r="SF18" s="100"/>
      <c r="SG18" s="100"/>
      <c r="SH18" s="100"/>
      <c r="SI18" s="100"/>
      <c r="SJ18" s="100"/>
      <c r="SK18" s="100"/>
      <c r="SL18" s="100"/>
      <c r="SM18" s="100"/>
      <c r="SN18" s="100"/>
      <c r="SO18" s="100"/>
      <c r="SP18" s="100"/>
      <c r="SQ18" s="100"/>
      <c r="SR18" s="100"/>
      <c r="SS18" s="100"/>
      <c r="ST18" s="100"/>
      <c r="SU18" s="100"/>
      <c r="SV18" s="100"/>
      <c r="SW18" s="100"/>
      <c r="SX18" s="100"/>
      <c r="SY18" s="100"/>
      <c r="SZ18" s="100"/>
      <c r="TA18" s="100"/>
      <c r="TB18" s="100"/>
      <c r="TC18" s="100"/>
      <c r="TD18" s="100"/>
      <c r="TE18" s="100"/>
      <c r="TF18" s="100"/>
      <c r="TG18" s="100"/>
      <c r="TH18" s="100"/>
      <c r="TI18" s="100"/>
      <c r="TJ18" s="100"/>
      <c r="TK18" s="100"/>
      <c r="TL18" s="100"/>
      <c r="TM18" s="100"/>
      <c r="TN18" s="100"/>
      <c r="TO18" s="100"/>
      <c r="TP18" s="100"/>
      <c r="TQ18" s="100"/>
      <c r="TR18" s="100"/>
      <c r="TS18" s="100"/>
      <c r="TT18" s="100"/>
      <c r="TU18" s="100"/>
      <c r="TV18" s="100"/>
      <c r="TW18" s="100"/>
      <c r="TX18" s="100"/>
      <c r="TY18" s="100"/>
      <c r="TZ18" s="100"/>
      <c r="UA18" s="100"/>
      <c r="UB18" s="100"/>
      <c r="UC18" s="100"/>
      <c r="UD18" s="100"/>
      <c r="UE18" s="100"/>
      <c r="UF18" s="100"/>
      <c r="UG18" s="100"/>
      <c r="UH18" s="100"/>
      <c r="UI18" s="100"/>
      <c r="UJ18" s="100"/>
      <c r="UK18" s="100"/>
      <c r="UL18" s="100"/>
      <c r="UM18" s="100"/>
      <c r="UN18" s="100"/>
      <c r="UO18" s="100"/>
      <c r="UP18" s="100"/>
      <c r="UQ18" s="100"/>
      <c r="UR18" s="100"/>
      <c r="US18" s="100"/>
      <c r="UT18" s="100"/>
      <c r="UU18" s="100"/>
      <c r="UV18" s="100"/>
      <c r="UW18" s="100"/>
      <c r="UX18" s="100"/>
      <c r="UY18" s="100"/>
      <c r="UZ18" s="100"/>
      <c r="VA18" s="100"/>
      <c r="VB18" s="100"/>
      <c r="VC18" s="100"/>
      <c r="VD18" s="100"/>
      <c r="VE18" s="100"/>
      <c r="VF18" s="100"/>
      <c r="VG18" s="100"/>
      <c r="VH18" s="100"/>
      <c r="VI18" s="100"/>
      <c r="VJ18" s="100"/>
      <c r="VK18" s="100"/>
      <c r="VL18" s="100"/>
      <c r="VM18" s="100"/>
      <c r="VN18" s="100"/>
      <c r="VO18" s="100"/>
      <c r="VP18" s="100"/>
      <c r="VQ18" s="100"/>
      <c r="VR18" s="100"/>
      <c r="VS18" s="100"/>
      <c r="VT18" s="100"/>
      <c r="VU18" s="100"/>
      <c r="VV18" s="100"/>
      <c r="VW18" s="100"/>
      <c r="VX18" s="100"/>
      <c r="VY18" s="100"/>
      <c r="VZ18" s="100"/>
      <c r="WA18" s="100"/>
      <c r="WB18" s="100"/>
      <c r="WC18" s="100"/>
      <c r="WD18" s="100"/>
      <c r="WE18" s="100"/>
      <c r="WF18" s="100"/>
      <c r="WG18" s="100"/>
      <c r="WH18" s="100"/>
      <c r="WI18" s="100"/>
      <c r="WJ18" s="100"/>
      <c r="WK18" s="100"/>
      <c r="WL18" s="100"/>
      <c r="WM18" s="100"/>
      <c r="WN18" s="100"/>
      <c r="WO18" s="100"/>
      <c r="WP18" s="100"/>
      <c r="WQ18" s="100"/>
      <c r="WR18" s="100"/>
      <c r="WS18" s="100"/>
      <c r="WT18" s="100"/>
      <c r="WU18" s="100"/>
      <c r="WV18" s="100"/>
      <c r="WW18" s="100"/>
      <c r="WX18" s="100"/>
      <c r="WY18" s="100"/>
      <c r="WZ18" s="100"/>
      <c r="XA18" s="100"/>
      <c r="XB18" s="100"/>
      <c r="XC18" s="100"/>
      <c r="XD18" s="100"/>
      <c r="XE18" s="100"/>
      <c r="XF18" s="100"/>
      <c r="XG18" s="100"/>
      <c r="XH18" s="100"/>
      <c r="XI18" s="100"/>
      <c r="XJ18" s="100"/>
      <c r="XK18" s="100"/>
      <c r="XL18" s="100"/>
      <c r="XM18" s="100"/>
      <c r="XN18" s="100"/>
      <c r="XO18" s="100"/>
      <c r="XP18" s="100"/>
      <c r="XQ18" s="100"/>
      <c r="XR18" s="100"/>
      <c r="XS18" s="100"/>
      <c r="XT18" s="100"/>
      <c r="XU18" s="100"/>
      <c r="XV18" s="100"/>
      <c r="XW18" s="100"/>
      <c r="XX18" s="100"/>
      <c r="XY18" s="100"/>
      <c r="XZ18" s="100"/>
      <c r="YA18" s="100"/>
      <c r="YB18" s="100"/>
      <c r="YC18" s="100"/>
      <c r="YD18" s="100"/>
      <c r="YE18" s="100"/>
      <c r="YF18" s="100"/>
      <c r="YG18" s="100"/>
      <c r="YH18" s="100"/>
      <c r="YI18" s="100"/>
      <c r="YJ18" s="100"/>
      <c r="YK18" s="100"/>
      <c r="YL18" s="100"/>
      <c r="YM18" s="100"/>
      <c r="YN18" s="100"/>
      <c r="YO18" s="100"/>
      <c r="YP18" s="100"/>
      <c r="YQ18" s="100"/>
      <c r="YR18" s="100"/>
      <c r="YS18" s="100"/>
      <c r="YT18" s="100"/>
      <c r="YU18" s="100"/>
      <c r="YV18" s="100"/>
      <c r="YW18" s="100"/>
      <c r="YX18" s="100"/>
      <c r="YY18" s="100"/>
      <c r="YZ18" s="100"/>
      <c r="ZA18" s="100"/>
      <c r="ZB18" s="100"/>
      <c r="ZC18" s="100"/>
      <c r="ZD18" s="100"/>
      <c r="ZE18" s="100"/>
      <c r="ZF18" s="100"/>
      <c r="ZG18" s="100"/>
      <c r="ZH18" s="100"/>
      <c r="ZI18" s="100"/>
      <c r="ZJ18" s="100"/>
      <c r="ZK18" s="100"/>
      <c r="ZL18" s="100"/>
      <c r="ZM18" s="100"/>
      <c r="ZN18" s="100"/>
      <c r="ZO18" s="100"/>
      <c r="ZP18" s="100"/>
      <c r="ZQ18" s="100"/>
      <c r="ZR18" s="100"/>
      <c r="ZS18" s="100"/>
      <c r="ZT18" s="100"/>
      <c r="ZU18" s="100"/>
      <c r="ZV18" s="100"/>
      <c r="ZW18" s="100"/>
      <c r="ZX18" s="100"/>
      <c r="ZY18" s="100"/>
      <c r="ZZ18" s="100"/>
    </row>
    <row r="19" spans="1:702" ht="15.95" customHeight="1" x14ac:dyDescent="0.25">
      <c r="A19" s="92">
        <v>70854</v>
      </c>
      <c r="B19" s="92" t="s">
        <v>487</v>
      </c>
      <c r="C19" s="121" t="s">
        <v>326</v>
      </c>
      <c r="D19" s="92">
        <v>7</v>
      </c>
      <c r="E19" s="92">
        <v>1</v>
      </c>
      <c r="F19" s="92" t="s">
        <v>334</v>
      </c>
      <c r="G19" s="92">
        <v>1070</v>
      </c>
      <c r="H19" s="92" t="s">
        <v>318</v>
      </c>
      <c r="I19" s="92" t="s">
        <v>338</v>
      </c>
      <c r="J19" s="92">
        <v>3</v>
      </c>
      <c r="K19" s="92" t="s">
        <v>12</v>
      </c>
      <c r="L19" s="93">
        <v>16000</v>
      </c>
      <c r="M19" s="93">
        <v>16000</v>
      </c>
      <c r="N19" s="93">
        <v>0</v>
      </c>
      <c r="O19" s="93">
        <v>16000</v>
      </c>
      <c r="P19" s="93">
        <v>3731</v>
      </c>
      <c r="Q19" s="93">
        <v>-12269</v>
      </c>
      <c r="R19" s="94">
        <v>0.23</v>
      </c>
      <c r="S19" s="93">
        <v>0</v>
      </c>
      <c r="T19" s="93">
        <v>0</v>
      </c>
      <c r="U19" s="94">
        <v>0</v>
      </c>
      <c r="V19" s="93">
        <v>0</v>
      </c>
      <c r="W19" s="93">
        <v>0</v>
      </c>
      <c r="X19" s="94">
        <v>0</v>
      </c>
      <c r="Y19" s="93">
        <v>0</v>
      </c>
      <c r="Z19" s="93">
        <v>0</v>
      </c>
      <c r="AA19" s="94">
        <v>0</v>
      </c>
      <c r="AB19" s="93">
        <v>0</v>
      </c>
      <c r="AC19" s="93">
        <v>0</v>
      </c>
      <c r="AD19" s="94">
        <v>0</v>
      </c>
      <c r="AE19" s="93">
        <v>0</v>
      </c>
      <c r="AF19" s="93">
        <v>0</v>
      </c>
      <c r="AG19" s="94">
        <v>0</v>
      </c>
      <c r="AH19" s="93">
        <v>0</v>
      </c>
      <c r="AI19" s="93">
        <v>0</v>
      </c>
      <c r="AJ19" s="94">
        <v>0</v>
      </c>
      <c r="AK19" s="93">
        <v>0</v>
      </c>
      <c r="AL19" s="93">
        <v>0</v>
      </c>
      <c r="AM19" s="94">
        <v>0</v>
      </c>
      <c r="AN19" s="93">
        <v>0</v>
      </c>
      <c r="AO19" s="93">
        <v>0</v>
      </c>
      <c r="AP19" s="94">
        <v>0</v>
      </c>
      <c r="AQ19" s="93">
        <v>0</v>
      </c>
      <c r="AR19" s="93">
        <v>0</v>
      </c>
      <c r="AS19" s="94">
        <v>0</v>
      </c>
      <c r="AT19" s="93">
        <v>0</v>
      </c>
      <c r="AU19" s="93">
        <v>0</v>
      </c>
      <c r="AV19" s="94">
        <v>0</v>
      </c>
      <c r="AW19" s="93">
        <v>0</v>
      </c>
      <c r="AX19" s="93">
        <v>0</v>
      </c>
      <c r="AY19" s="94">
        <v>0</v>
      </c>
      <c r="AZ19" s="93">
        <v>0</v>
      </c>
      <c r="BA19" s="93">
        <v>0</v>
      </c>
      <c r="BB19" s="94">
        <v>0</v>
      </c>
      <c r="BC19" s="93">
        <v>0</v>
      </c>
      <c r="BD19" s="93">
        <v>0</v>
      </c>
      <c r="BE19" s="94">
        <v>0</v>
      </c>
      <c r="BF19" s="93">
        <v>0</v>
      </c>
      <c r="BG19" s="93">
        <v>0</v>
      </c>
      <c r="BH19" s="94">
        <v>0</v>
      </c>
      <c r="BI19" s="93">
        <v>16000</v>
      </c>
      <c r="BJ19" s="93">
        <v>3731</v>
      </c>
      <c r="BK19" s="94">
        <v>0.23</v>
      </c>
      <c r="BL19" s="93">
        <v>0</v>
      </c>
      <c r="BM19" s="93">
        <v>0</v>
      </c>
      <c r="BN19" s="94">
        <v>0</v>
      </c>
      <c r="BO19" s="93">
        <v>0</v>
      </c>
      <c r="BP19" s="93">
        <v>0</v>
      </c>
      <c r="BQ19" s="94">
        <v>0</v>
      </c>
      <c r="BR19" s="93">
        <v>0</v>
      </c>
      <c r="BS19" s="93">
        <v>0</v>
      </c>
      <c r="BT19" s="94">
        <v>0</v>
      </c>
      <c r="BU19" s="93">
        <v>0</v>
      </c>
      <c r="BV19" s="93">
        <v>0</v>
      </c>
      <c r="BW19" s="94">
        <v>0</v>
      </c>
      <c r="BX19" s="93">
        <v>0</v>
      </c>
      <c r="BY19" s="93">
        <v>0</v>
      </c>
      <c r="BZ19" s="94">
        <v>0</v>
      </c>
      <c r="CA19" s="93">
        <v>0</v>
      </c>
      <c r="CB19" s="93">
        <v>0</v>
      </c>
      <c r="CC19" s="94">
        <v>0</v>
      </c>
      <c r="CD19" s="93">
        <v>0</v>
      </c>
      <c r="CE19" s="93">
        <v>0</v>
      </c>
      <c r="CF19" s="94">
        <v>0</v>
      </c>
      <c r="CG19" s="93">
        <v>0</v>
      </c>
      <c r="CH19" s="93">
        <v>0</v>
      </c>
      <c r="CI19" s="94">
        <v>0</v>
      </c>
      <c r="CJ19" s="93">
        <v>0</v>
      </c>
      <c r="CK19" s="93">
        <v>0</v>
      </c>
      <c r="CL19" s="94">
        <v>0</v>
      </c>
      <c r="CM19" s="93">
        <v>0</v>
      </c>
      <c r="CN19" s="93">
        <v>0</v>
      </c>
      <c r="CO19" s="94">
        <v>0</v>
      </c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  <c r="EE19" s="93"/>
      <c r="EF19" s="93"/>
      <c r="EG19" s="93"/>
      <c r="EH19" s="93"/>
      <c r="EI19" s="93"/>
      <c r="EJ19" s="93"/>
      <c r="EK19" s="93"/>
      <c r="EL19" s="93"/>
      <c r="EM19" s="93"/>
      <c r="EN19" s="93"/>
      <c r="EO19" s="93"/>
      <c r="EP19" s="93"/>
      <c r="EQ19" s="93"/>
      <c r="ER19" s="93"/>
      <c r="ES19" s="93"/>
      <c r="ET19" s="93"/>
      <c r="EU19" s="93"/>
      <c r="EV19" s="93"/>
      <c r="EW19" s="93"/>
      <c r="EX19" s="93"/>
      <c r="EY19" s="93"/>
      <c r="EZ19" s="93"/>
      <c r="FA19" s="93"/>
      <c r="FB19" s="93"/>
      <c r="FC19" s="93"/>
      <c r="FD19" s="93"/>
      <c r="FE19" s="93"/>
      <c r="FF19" s="93"/>
      <c r="FG19" s="93"/>
      <c r="FH19" s="93"/>
      <c r="FI19" s="93"/>
      <c r="FJ19" s="93"/>
      <c r="FK19" s="93"/>
      <c r="FL19" s="93"/>
      <c r="FM19" s="93"/>
      <c r="FN19" s="93"/>
      <c r="FO19" s="93"/>
      <c r="FP19" s="93"/>
      <c r="FQ19" s="93"/>
      <c r="FR19" s="93"/>
      <c r="FS19" s="93"/>
      <c r="FT19" s="93"/>
      <c r="FU19" s="93"/>
      <c r="FV19" s="93"/>
      <c r="FW19" s="93"/>
      <c r="FX19" s="93"/>
      <c r="FY19" s="93"/>
      <c r="FZ19" s="93"/>
      <c r="GA19" s="93"/>
      <c r="GB19" s="93"/>
      <c r="GC19" s="93"/>
      <c r="GD19" s="93"/>
      <c r="GE19" s="93"/>
      <c r="GF19" s="93"/>
      <c r="GG19" s="93"/>
      <c r="GH19" s="93"/>
      <c r="GI19" s="93"/>
      <c r="GJ19" s="93"/>
      <c r="GK19" s="93"/>
      <c r="GL19" s="93"/>
      <c r="GM19" s="93"/>
      <c r="GN19" s="93"/>
      <c r="GO19" s="93"/>
      <c r="GP19" s="93"/>
      <c r="GQ19" s="93"/>
      <c r="GR19" s="93"/>
      <c r="GS19" s="93"/>
      <c r="GT19" s="93"/>
      <c r="GU19" s="93"/>
      <c r="GV19" s="93"/>
      <c r="GW19" s="93"/>
      <c r="GX19" s="93"/>
      <c r="GY19" s="93"/>
      <c r="GZ19" s="93"/>
      <c r="HA19" s="93"/>
      <c r="HB19" s="93"/>
      <c r="HC19" s="93"/>
      <c r="HD19" s="93"/>
      <c r="HE19" s="93"/>
      <c r="HF19" s="93"/>
      <c r="HG19" s="93"/>
      <c r="HH19" s="93"/>
      <c r="HI19" s="93"/>
      <c r="HJ19" s="93"/>
      <c r="HK19" s="93"/>
      <c r="HL19" s="93"/>
      <c r="HM19" s="93"/>
      <c r="HN19" s="93"/>
      <c r="HO19" s="93"/>
      <c r="HP19" s="93"/>
      <c r="HQ19" s="93"/>
      <c r="HR19" s="93"/>
      <c r="HS19" s="93"/>
      <c r="HT19" s="93"/>
      <c r="HU19" s="93"/>
      <c r="HV19" s="93"/>
      <c r="HW19" s="93"/>
      <c r="HX19" s="93"/>
      <c r="HY19" s="93"/>
      <c r="HZ19" s="93"/>
      <c r="IA19" s="93"/>
      <c r="IB19" s="93"/>
      <c r="IC19" s="93"/>
      <c r="ID19" s="93"/>
      <c r="IE19" s="93"/>
      <c r="IF19" s="93"/>
      <c r="IG19" s="93"/>
      <c r="IH19" s="93"/>
      <c r="II19" s="93"/>
      <c r="IJ19" s="93"/>
      <c r="IK19" s="93"/>
      <c r="IL19" s="93"/>
      <c r="IM19" s="93"/>
      <c r="IN19" s="93"/>
      <c r="IO19" s="93"/>
      <c r="IP19" s="93"/>
      <c r="IQ19" s="93"/>
      <c r="IR19" s="93"/>
      <c r="IS19" s="93"/>
      <c r="IT19" s="93"/>
      <c r="IU19" s="93"/>
      <c r="IV19" s="93"/>
      <c r="IW19" s="93"/>
      <c r="IX19" s="93"/>
      <c r="IY19" s="93"/>
      <c r="IZ19" s="93"/>
      <c r="JA19" s="93"/>
      <c r="JB19" s="93"/>
      <c r="JC19" s="93"/>
      <c r="JD19" s="93"/>
      <c r="JE19" s="93"/>
      <c r="JF19" s="93"/>
      <c r="JG19" s="93"/>
      <c r="JH19" s="93"/>
      <c r="JI19" s="93"/>
      <c r="JJ19" s="93"/>
      <c r="JK19" s="93"/>
      <c r="JL19" s="93"/>
      <c r="JM19" s="93"/>
      <c r="JN19" s="93"/>
      <c r="JO19" s="93"/>
      <c r="JP19" s="93"/>
      <c r="JQ19" s="93"/>
      <c r="JR19" s="93"/>
      <c r="JS19" s="93"/>
      <c r="JT19" s="93"/>
      <c r="JU19" s="93"/>
      <c r="JV19" s="93"/>
      <c r="JW19" s="93"/>
      <c r="JX19" s="93"/>
      <c r="JY19" s="93"/>
      <c r="JZ19" s="93"/>
      <c r="KA19" s="93"/>
      <c r="KB19" s="93"/>
      <c r="KC19" s="93"/>
      <c r="KD19" s="93"/>
      <c r="KE19" s="93"/>
      <c r="KF19" s="93"/>
      <c r="KG19" s="93"/>
      <c r="KH19" s="93"/>
      <c r="KI19" s="93"/>
      <c r="KJ19" s="93"/>
      <c r="KK19" s="93"/>
      <c r="KL19" s="93"/>
      <c r="KM19" s="93"/>
      <c r="KN19" s="93"/>
      <c r="KO19" s="93"/>
      <c r="KP19" s="93"/>
      <c r="KQ19" s="93"/>
      <c r="KR19" s="93"/>
      <c r="KS19" s="93"/>
      <c r="KT19" s="93"/>
      <c r="KU19" s="93"/>
      <c r="KV19" s="93"/>
      <c r="KW19" s="93"/>
      <c r="KX19" s="93"/>
      <c r="KY19" s="93"/>
      <c r="KZ19" s="93"/>
      <c r="LA19" s="93"/>
      <c r="LB19" s="93"/>
      <c r="LC19" s="93"/>
      <c r="LD19" s="93"/>
      <c r="LE19" s="93"/>
      <c r="LF19" s="93"/>
      <c r="LG19" s="93"/>
      <c r="LH19" s="93"/>
      <c r="LI19" s="93"/>
      <c r="LJ19" s="93"/>
      <c r="LK19" s="93"/>
      <c r="LL19" s="93"/>
      <c r="LM19" s="93"/>
      <c r="LN19" s="93"/>
      <c r="LO19" s="93"/>
      <c r="LP19" s="93"/>
      <c r="LQ19" s="93"/>
      <c r="LR19" s="93"/>
      <c r="LS19" s="93"/>
      <c r="LT19" s="93"/>
      <c r="LU19" s="93"/>
      <c r="LV19" s="93"/>
      <c r="LW19" s="93"/>
      <c r="LX19" s="93"/>
      <c r="LY19" s="93"/>
      <c r="LZ19" s="93"/>
      <c r="MA19" s="93"/>
      <c r="MB19" s="93"/>
      <c r="MC19" s="93"/>
      <c r="MD19" s="93"/>
      <c r="ME19" s="93"/>
      <c r="MF19" s="93"/>
      <c r="MG19" s="93"/>
      <c r="MH19" s="93"/>
      <c r="MI19" s="93"/>
      <c r="MJ19" s="93"/>
      <c r="MK19" s="93"/>
      <c r="ML19" s="93"/>
      <c r="MM19" s="93"/>
      <c r="MN19" s="93"/>
      <c r="MO19" s="93"/>
      <c r="MP19" s="93"/>
      <c r="MQ19" s="93"/>
      <c r="MR19" s="93"/>
      <c r="MS19" s="93"/>
      <c r="MT19" s="93"/>
      <c r="MU19" s="93"/>
      <c r="MV19" s="93"/>
      <c r="MW19" s="93"/>
      <c r="MX19" s="93"/>
      <c r="MY19" s="93"/>
      <c r="MZ19" s="93"/>
      <c r="NA19" s="93"/>
      <c r="NB19" s="93"/>
      <c r="NC19" s="93"/>
      <c r="ND19" s="93"/>
      <c r="NE19" s="93"/>
      <c r="NF19" s="93"/>
      <c r="NG19" s="93"/>
      <c r="NH19" s="93"/>
      <c r="NI19" s="93"/>
      <c r="NJ19" s="93"/>
      <c r="NK19" s="93"/>
      <c r="NL19" s="93"/>
      <c r="NM19" s="93"/>
      <c r="NN19" s="93"/>
      <c r="NO19" s="93"/>
      <c r="NP19" s="93"/>
      <c r="NQ19" s="93"/>
      <c r="NR19" s="93"/>
      <c r="NS19" s="93"/>
      <c r="NT19" s="93"/>
      <c r="NU19" s="93"/>
      <c r="NV19" s="93"/>
      <c r="NW19" s="93"/>
      <c r="NX19" s="93"/>
      <c r="NY19" s="93"/>
      <c r="NZ19" s="93"/>
      <c r="OA19" s="93"/>
      <c r="OB19" s="93"/>
      <c r="OC19" s="93"/>
      <c r="OD19" s="93"/>
      <c r="OE19" s="93"/>
      <c r="OF19" s="93"/>
      <c r="OG19" s="93"/>
      <c r="OH19" s="93"/>
      <c r="OI19" s="93"/>
      <c r="OJ19" s="93"/>
      <c r="OK19" s="93"/>
      <c r="OL19" s="93"/>
      <c r="OM19" s="93"/>
      <c r="ON19" s="93"/>
      <c r="OO19" s="93"/>
      <c r="OP19" s="93"/>
      <c r="OQ19" s="93"/>
      <c r="OR19" s="93"/>
      <c r="OS19" s="93"/>
      <c r="OT19" s="93"/>
      <c r="OU19" s="93"/>
      <c r="OV19" s="93"/>
      <c r="OW19" s="93"/>
      <c r="OX19" s="93"/>
      <c r="OY19" s="93"/>
      <c r="OZ19" s="93"/>
      <c r="PA19" s="93"/>
      <c r="PB19" s="93"/>
      <c r="PC19" s="93"/>
      <c r="PD19" s="93"/>
      <c r="PE19" s="93"/>
      <c r="PF19" s="93"/>
      <c r="PG19" s="93"/>
      <c r="PH19" s="93"/>
      <c r="PI19" s="93"/>
      <c r="PJ19" s="93"/>
      <c r="PK19" s="93"/>
      <c r="PL19" s="93"/>
      <c r="PM19" s="93"/>
      <c r="PN19" s="93"/>
      <c r="PO19" s="93"/>
      <c r="PP19" s="93"/>
      <c r="PQ19" s="93"/>
      <c r="PR19" s="93"/>
      <c r="PS19" s="93"/>
      <c r="PT19" s="93"/>
      <c r="PU19" s="93"/>
      <c r="PV19" s="93"/>
      <c r="PW19" s="93"/>
      <c r="PX19" s="93"/>
      <c r="PY19" s="93"/>
      <c r="PZ19" s="93"/>
      <c r="QA19" s="93"/>
      <c r="QB19" s="93"/>
      <c r="QC19" s="93"/>
      <c r="QD19" s="93"/>
      <c r="QE19" s="93"/>
      <c r="QF19" s="93"/>
      <c r="QG19" s="93"/>
      <c r="QH19" s="93"/>
      <c r="QI19" s="93"/>
      <c r="QJ19" s="93"/>
      <c r="QK19" s="93"/>
      <c r="QL19" s="93"/>
      <c r="QM19" s="93"/>
      <c r="QN19" s="93"/>
      <c r="QO19" s="93"/>
      <c r="QP19" s="93"/>
      <c r="QQ19" s="93"/>
      <c r="QR19" s="93"/>
      <c r="QS19" s="93"/>
      <c r="QT19" s="93"/>
      <c r="QU19" s="93"/>
      <c r="QV19" s="93"/>
      <c r="QW19" s="93"/>
      <c r="QX19" s="93"/>
      <c r="QY19" s="93"/>
      <c r="QZ19" s="93"/>
      <c r="RA19" s="93"/>
      <c r="RB19" s="93"/>
      <c r="RC19" s="93"/>
      <c r="RD19" s="93"/>
      <c r="RE19" s="93"/>
      <c r="RF19" s="93"/>
      <c r="RG19" s="93"/>
      <c r="RH19" s="93"/>
      <c r="RI19" s="93"/>
      <c r="RJ19" s="93"/>
      <c r="RK19" s="93"/>
      <c r="RL19" s="93"/>
      <c r="RM19" s="93"/>
      <c r="RN19" s="93"/>
      <c r="RO19" s="93"/>
      <c r="RP19" s="93"/>
      <c r="RQ19" s="93"/>
      <c r="RR19" s="93"/>
      <c r="RS19" s="93"/>
      <c r="RT19" s="93"/>
      <c r="RU19" s="93"/>
      <c r="RV19" s="93"/>
      <c r="RW19" s="93"/>
      <c r="RX19" s="93"/>
      <c r="RY19" s="93"/>
      <c r="RZ19" s="93"/>
      <c r="SA19" s="93"/>
      <c r="SB19" s="93"/>
      <c r="SC19" s="93"/>
      <c r="SD19" s="93"/>
      <c r="SE19" s="93"/>
      <c r="SF19" s="93"/>
      <c r="SG19" s="93"/>
      <c r="SH19" s="93"/>
      <c r="SI19" s="93"/>
      <c r="SJ19" s="93"/>
      <c r="SK19" s="93"/>
      <c r="SL19" s="93"/>
      <c r="SM19" s="93"/>
      <c r="SN19" s="93"/>
      <c r="SO19" s="93"/>
      <c r="SP19" s="93"/>
      <c r="SQ19" s="93"/>
      <c r="SR19" s="93"/>
      <c r="SS19" s="93"/>
      <c r="ST19" s="93"/>
      <c r="SU19" s="93"/>
      <c r="SV19" s="93"/>
      <c r="SW19" s="93"/>
      <c r="SX19" s="93"/>
      <c r="SY19" s="93"/>
      <c r="SZ19" s="93"/>
      <c r="TA19" s="93"/>
      <c r="TB19" s="93"/>
      <c r="TC19" s="93"/>
      <c r="TD19" s="93"/>
      <c r="TE19" s="93"/>
      <c r="TF19" s="93"/>
      <c r="TG19" s="93"/>
      <c r="TH19" s="93"/>
      <c r="TI19" s="93"/>
      <c r="TJ19" s="93"/>
      <c r="TK19" s="93"/>
      <c r="TL19" s="93"/>
      <c r="TM19" s="93"/>
      <c r="TN19" s="93"/>
      <c r="TO19" s="93"/>
      <c r="TP19" s="93"/>
      <c r="TQ19" s="93"/>
      <c r="TR19" s="93"/>
      <c r="TS19" s="93"/>
      <c r="TT19" s="93"/>
      <c r="TU19" s="93"/>
      <c r="TV19" s="93"/>
      <c r="TW19" s="93"/>
      <c r="TX19" s="93"/>
      <c r="TY19" s="93"/>
      <c r="TZ19" s="93"/>
      <c r="UA19" s="93"/>
      <c r="UB19" s="93"/>
      <c r="UC19" s="93"/>
      <c r="UD19" s="93"/>
      <c r="UE19" s="93"/>
      <c r="UF19" s="93"/>
      <c r="UG19" s="93"/>
      <c r="UH19" s="93"/>
      <c r="UI19" s="93"/>
      <c r="UJ19" s="93"/>
      <c r="UK19" s="93"/>
      <c r="UL19" s="93"/>
      <c r="UM19" s="93"/>
      <c r="UN19" s="93"/>
      <c r="UO19" s="93"/>
      <c r="UP19" s="93"/>
      <c r="UQ19" s="93"/>
      <c r="UR19" s="93"/>
      <c r="US19" s="93"/>
      <c r="UT19" s="93"/>
      <c r="UU19" s="93"/>
      <c r="UV19" s="93"/>
      <c r="UW19" s="93"/>
      <c r="UX19" s="93"/>
      <c r="UY19" s="93"/>
      <c r="UZ19" s="93"/>
      <c r="VA19" s="93"/>
      <c r="VB19" s="93"/>
      <c r="VC19" s="93"/>
      <c r="VD19" s="93"/>
      <c r="VE19" s="93"/>
      <c r="VF19" s="93"/>
      <c r="VG19" s="93"/>
      <c r="VH19" s="93"/>
      <c r="VI19" s="93"/>
      <c r="VJ19" s="93"/>
      <c r="VK19" s="93"/>
      <c r="VL19" s="93"/>
      <c r="VM19" s="93"/>
      <c r="VN19" s="93"/>
      <c r="VO19" s="93"/>
      <c r="VP19" s="93"/>
      <c r="VQ19" s="93"/>
      <c r="VR19" s="93"/>
      <c r="VS19" s="93"/>
      <c r="VT19" s="93"/>
      <c r="VU19" s="93"/>
      <c r="VV19" s="93"/>
      <c r="VW19" s="93"/>
      <c r="VX19" s="93"/>
      <c r="VY19" s="93"/>
      <c r="VZ19" s="93"/>
      <c r="WA19" s="93"/>
      <c r="WB19" s="93"/>
      <c r="WC19" s="93"/>
      <c r="WD19" s="93"/>
      <c r="WE19" s="93"/>
      <c r="WF19" s="93"/>
      <c r="WG19" s="93"/>
      <c r="WH19" s="93"/>
      <c r="WI19" s="93"/>
      <c r="WJ19" s="93"/>
      <c r="WK19" s="93"/>
      <c r="WL19" s="93"/>
      <c r="WM19" s="93"/>
      <c r="WN19" s="93"/>
      <c r="WO19" s="93"/>
      <c r="WP19" s="93"/>
      <c r="WQ19" s="93"/>
      <c r="WR19" s="93"/>
      <c r="WS19" s="93"/>
      <c r="WT19" s="93"/>
      <c r="WU19" s="93"/>
      <c r="WV19" s="93"/>
      <c r="WW19" s="93"/>
      <c r="WX19" s="93"/>
      <c r="WY19" s="93"/>
      <c r="WZ19" s="93"/>
      <c r="XA19" s="93"/>
      <c r="XB19" s="93"/>
      <c r="XC19" s="93"/>
      <c r="XD19" s="93"/>
      <c r="XE19" s="93"/>
      <c r="XF19" s="93"/>
      <c r="XG19" s="93"/>
      <c r="XH19" s="93"/>
      <c r="XI19" s="93"/>
      <c r="XJ19" s="93"/>
      <c r="XK19" s="93"/>
      <c r="XL19" s="93"/>
      <c r="XM19" s="93"/>
      <c r="XN19" s="93"/>
      <c r="XO19" s="93"/>
      <c r="XP19" s="93"/>
      <c r="XQ19" s="93"/>
      <c r="XR19" s="93"/>
      <c r="XS19" s="93"/>
      <c r="XT19" s="93"/>
      <c r="XU19" s="93"/>
      <c r="XV19" s="93"/>
      <c r="XW19" s="93"/>
      <c r="XX19" s="93"/>
      <c r="XY19" s="93"/>
      <c r="XZ19" s="93"/>
      <c r="YA19" s="93"/>
      <c r="YB19" s="93"/>
      <c r="YC19" s="93"/>
      <c r="YD19" s="93"/>
      <c r="YE19" s="93"/>
      <c r="YF19" s="93"/>
      <c r="YG19" s="93"/>
      <c r="YH19" s="93"/>
      <c r="YI19" s="93"/>
      <c r="YJ19" s="93"/>
      <c r="YK19" s="93"/>
      <c r="YL19" s="93"/>
      <c r="YM19" s="93"/>
      <c r="YN19" s="93"/>
      <c r="YO19" s="93"/>
      <c r="YP19" s="93"/>
      <c r="YQ19" s="93"/>
      <c r="YR19" s="93"/>
      <c r="YS19" s="93"/>
      <c r="YT19" s="93"/>
      <c r="YU19" s="93"/>
      <c r="YV19" s="93"/>
      <c r="YW19" s="93"/>
      <c r="YX19" s="93"/>
      <c r="YY19" s="93"/>
      <c r="YZ19" s="93"/>
      <c r="ZA19" s="93"/>
      <c r="ZB19" s="93"/>
      <c r="ZC19" s="93"/>
      <c r="ZD19" s="93"/>
      <c r="ZE19" s="93"/>
      <c r="ZF19" s="93"/>
      <c r="ZG19" s="93"/>
      <c r="ZH19" s="93"/>
      <c r="ZI19" s="93"/>
      <c r="ZJ19" s="93"/>
      <c r="ZK19" s="93"/>
      <c r="ZL19" s="93"/>
      <c r="ZM19" s="93"/>
      <c r="ZN19" s="93"/>
      <c r="ZO19" s="93"/>
      <c r="ZP19" s="93"/>
      <c r="ZQ19" s="93"/>
      <c r="ZR19" s="93"/>
      <c r="ZS19" s="93"/>
      <c r="ZT19" s="93"/>
      <c r="ZU19" s="93"/>
      <c r="ZV19" s="93"/>
      <c r="ZW19" s="93"/>
      <c r="ZX19" s="93"/>
      <c r="ZY19" s="93"/>
      <c r="ZZ19" s="93"/>
    </row>
    <row r="20" spans="1:702" s="126" customFormat="1" ht="15.95" customHeight="1" x14ac:dyDescent="0.25">
      <c r="A20" s="122">
        <v>70856</v>
      </c>
      <c r="B20" s="122" t="s">
        <v>487</v>
      </c>
      <c r="C20" s="123" t="s">
        <v>326</v>
      </c>
      <c r="D20" s="122">
        <v>7</v>
      </c>
      <c r="E20" s="122">
        <v>1</v>
      </c>
      <c r="F20" s="122" t="s">
        <v>334</v>
      </c>
      <c r="G20" s="122">
        <v>1070</v>
      </c>
      <c r="H20" s="122" t="s">
        <v>318</v>
      </c>
      <c r="I20" s="122" t="s">
        <v>338</v>
      </c>
      <c r="J20" s="122">
        <v>32</v>
      </c>
      <c r="K20" s="122" t="s">
        <v>25</v>
      </c>
      <c r="L20" s="124">
        <v>16000</v>
      </c>
      <c r="M20" s="124">
        <v>16000</v>
      </c>
      <c r="N20" s="124">
        <v>0</v>
      </c>
      <c r="O20" s="124">
        <v>16000</v>
      </c>
      <c r="P20" s="124">
        <v>3731</v>
      </c>
      <c r="Q20" s="124">
        <v>-12269</v>
      </c>
      <c r="R20" s="125">
        <v>0.23</v>
      </c>
      <c r="S20" s="124">
        <v>0</v>
      </c>
      <c r="T20" s="124">
        <v>0</v>
      </c>
      <c r="U20" s="125">
        <v>0</v>
      </c>
      <c r="V20" s="124">
        <v>0</v>
      </c>
      <c r="W20" s="124">
        <v>0</v>
      </c>
      <c r="X20" s="125">
        <v>0</v>
      </c>
      <c r="Y20" s="124">
        <v>0</v>
      </c>
      <c r="Z20" s="124">
        <v>0</v>
      </c>
      <c r="AA20" s="125">
        <v>0</v>
      </c>
      <c r="AB20" s="124">
        <v>0</v>
      </c>
      <c r="AC20" s="124">
        <v>0</v>
      </c>
      <c r="AD20" s="125">
        <v>0</v>
      </c>
      <c r="AE20" s="124">
        <v>0</v>
      </c>
      <c r="AF20" s="124">
        <v>0</v>
      </c>
      <c r="AG20" s="125">
        <v>0</v>
      </c>
      <c r="AH20" s="124">
        <v>0</v>
      </c>
      <c r="AI20" s="124">
        <v>0</v>
      </c>
      <c r="AJ20" s="125">
        <v>0</v>
      </c>
      <c r="AK20" s="124">
        <v>0</v>
      </c>
      <c r="AL20" s="124">
        <v>0</v>
      </c>
      <c r="AM20" s="125">
        <v>0</v>
      </c>
      <c r="AN20" s="124">
        <v>0</v>
      </c>
      <c r="AO20" s="124">
        <v>0</v>
      </c>
      <c r="AP20" s="125">
        <v>0</v>
      </c>
      <c r="AQ20" s="124">
        <v>0</v>
      </c>
      <c r="AR20" s="124">
        <v>0</v>
      </c>
      <c r="AS20" s="125">
        <v>0</v>
      </c>
      <c r="AT20" s="124">
        <v>0</v>
      </c>
      <c r="AU20" s="124">
        <v>0</v>
      </c>
      <c r="AV20" s="125">
        <v>0</v>
      </c>
      <c r="AW20" s="124">
        <v>0</v>
      </c>
      <c r="AX20" s="124">
        <v>0</v>
      </c>
      <c r="AY20" s="125">
        <v>0</v>
      </c>
      <c r="AZ20" s="124">
        <v>0</v>
      </c>
      <c r="BA20" s="124">
        <v>0</v>
      </c>
      <c r="BB20" s="125">
        <v>0</v>
      </c>
      <c r="BC20" s="124">
        <v>0</v>
      </c>
      <c r="BD20" s="124">
        <v>0</v>
      </c>
      <c r="BE20" s="125">
        <v>0</v>
      </c>
      <c r="BF20" s="124">
        <v>0</v>
      </c>
      <c r="BG20" s="124">
        <v>0</v>
      </c>
      <c r="BH20" s="125">
        <v>0</v>
      </c>
      <c r="BI20" s="124">
        <v>16000</v>
      </c>
      <c r="BJ20" s="124">
        <v>3731</v>
      </c>
      <c r="BK20" s="125">
        <v>0.23</v>
      </c>
      <c r="BL20" s="124">
        <v>0</v>
      </c>
      <c r="BM20" s="124">
        <v>0</v>
      </c>
      <c r="BN20" s="125">
        <v>0</v>
      </c>
      <c r="BO20" s="124">
        <v>0</v>
      </c>
      <c r="BP20" s="124">
        <v>0</v>
      </c>
      <c r="BQ20" s="125">
        <v>0</v>
      </c>
      <c r="BR20" s="124">
        <v>0</v>
      </c>
      <c r="BS20" s="124">
        <v>0</v>
      </c>
      <c r="BT20" s="125">
        <v>0</v>
      </c>
      <c r="BU20" s="124">
        <v>0</v>
      </c>
      <c r="BV20" s="124">
        <v>0</v>
      </c>
      <c r="BW20" s="125">
        <v>0</v>
      </c>
      <c r="BX20" s="124">
        <v>0</v>
      </c>
      <c r="BY20" s="124">
        <v>0</v>
      </c>
      <c r="BZ20" s="125">
        <v>0</v>
      </c>
      <c r="CA20" s="124">
        <v>0</v>
      </c>
      <c r="CB20" s="124">
        <v>0</v>
      </c>
      <c r="CC20" s="125">
        <v>0</v>
      </c>
      <c r="CD20" s="124">
        <v>0</v>
      </c>
      <c r="CE20" s="124">
        <v>0</v>
      </c>
      <c r="CF20" s="125">
        <v>0</v>
      </c>
      <c r="CG20" s="124">
        <v>0</v>
      </c>
      <c r="CH20" s="124">
        <v>0</v>
      </c>
      <c r="CI20" s="125">
        <v>0</v>
      </c>
      <c r="CJ20" s="124">
        <v>0</v>
      </c>
      <c r="CK20" s="124">
        <v>0</v>
      </c>
      <c r="CL20" s="125">
        <v>0</v>
      </c>
      <c r="CM20" s="124">
        <v>0</v>
      </c>
      <c r="CN20" s="124">
        <v>0</v>
      </c>
      <c r="CO20" s="125">
        <v>0</v>
      </c>
      <c r="CP20" s="124"/>
      <c r="CQ20" s="124"/>
      <c r="CR20" s="124"/>
      <c r="CS20" s="124"/>
      <c r="CT20" s="124"/>
      <c r="CU20" s="124"/>
      <c r="CV20" s="124"/>
      <c r="CW20" s="124"/>
      <c r="CX20" s="124"/>
      <c r="CY20" s="124"/>
      <c r="CZ20" s="124"/>
      <c r="DA20" s="124"/>
      <c r="DB20" s="124"/>
      <c r="DC20" s="124"/>
      <c r="DD20" s="124"/>
      <c r="DE20" s="124"/>
      <c r="DF20" s="124"/>
      <c r="DG20" s="124"/>
      <c r="DH20" s="124"/>
      <c r="DI20" s="124"/>
      <c r="DJ20" s="124"/>
      <c r="DK20" s="124"/>
      <c r="DL20" s="124"/>
      <c r="DM20" s="124"/>
      <c r="DN20" s="124"/>
      <c r="DO20" s="124"/>
      <c r="DP20" s="124"/>
      <c r="DQ20" s="124"/>
      <c r="DR20" s="124"/>
      <c r="DS20" s="124"/>
      <c r="DT20" s="124"/>
      <c r="DU20" s="124"/>
      <c r="DV20" s="124"/>
      <c r="DW20" s="124"/>
      <c r="DX20" s="124"/>
      <c r="DY20" s="124"/>
      <c r="DZ20" s="124"/>
      <c r="EA20" s="124"/>
      <c r="EB20" s="124"/>
      <c r="EC20" s="124"/>
      <c r="ED20" s="124"/>
      <c r="EE20" s="124"/>
      <c r="EF20" s="124"/>
      <c r="EG20" s="124"/>
      <c r="EH20" s="124"/>
      <c r="EI20" s="124"/>
      <c r="EJ20" s="124"/>
      <c r="EK20" s="124"/>
      <c r="EL20" s="124"/>
      <c r="EM20" s="124"/>
      <c r="EN20" s="124"/>
      <c r="EO20" s="124"/>
      <c r="EP20" s="124"/>
      <c r="EQ20" s="124"/>
      <c r="ER20" s="124"/>
      <c r="ES20" s="124"/>
      <c r="ET20" s="124"/>
      <c r="EU20" s="124"/>
      <c r="EV20" s="124"/>
      <c r="EW20" s="124"/>
      <c r="EX20" s="124"/>
      <c r="EY20" s="124"/>
      <c r="EZ20" s="124"/>
      <c r="FA20" s="124"/>
      <c r="FB20" s="124"/>
      <c r="FC20" s="124"/>
      <c r="FD20" s="124"/>
      <c r="FE20" s="124"/>
      <c r="FF20" s="124"/>
      <c r="FG20" s="124"/>
      <c r="FH20" s="124"/>
      <c r="FI20" s="124"/>
      <c r="FJ20" s="124"/>
      <c r="FK20" s="124"/>
      <c r="FL20" s="124"/>
      <c r="FM20" s="124"/>
      <c r="FN20" s="124"/>
      <c r="FO20" s="124"/>
      <c r="FP20" s="124"/>
      <c r="FQ20" s="124"/>
      <c r="FR20" s="124"/>
      <c r="FS20" s="124"/>
      <c r="FT20" s="124"/>
      <c r="FU20" s="124"/>
      <c r="FV20" s="124"/>
      <c r="FW20" s="124"/>
      <c r="FX20" s="124"/>
      <c r="FY20" s="124"/>
      <c r="FZ20" s="124"/>
      <c r="GA20" s="124"/>
      <c r="GB20" s="124"/>
      <c r="GC20" s="124"/>
      <c r="GD20" s="124"/>
      <c r="GE20" s="124"/>
      <c r="GF20" s="124"/>
      <c r="GG20" s="124"/>
      <c r="GH20" s="124"/>
      <c r="GI20" s="124"/>
      <c r="GJ20" s="124"/>
      <c r="GK20" s="124"/>
      <c r="GL20" s="124"/>
      <c r="GM20" s="124"/>
      <c r="GN20" s="124"/>
      <c r="GO20" s="124"/>
      <c r="GP20" s="124"/>
      <c r="GQ20" s="124"/>
      <c r="GR20" s="124"/>
      <c r="GS20" s="124"/>
      <c r="GT20" s="124"/>
      <c r="GU20" s="124"/>
      <c r="GV20" s="124"/>
      <c r="GW20" s="124"/>
      <c r="GX20" s="124"/>
      <c r="GY20" s="124"/>
      <c r="GZ20" s="124"/>
      <c r="HA20" s="124"/>
      <c r="HB20" s="124"/>
      <c r="HC20" s="124"/>
      <c r="HD20" s="124"/>
      <c r="HE20" s="124"/>
      <c r="HF20" s="124"/>
      <c r="HG20" s="124"/>
      <c r="HH20" s="124"/>
      <c r="HI20" s="124"/>
      <c r="HJ20" s="124"/>
      <c r="HK20" s="124"/>
      <c r="HL20" s="124"/>
      <c r="HM20" s="124"/>
      <c r="HN20" s="124"/>
      <c r="HO20" s="124"/>
      <c r="HP20" s="124"/>
      <c r="HQ20" s="124"/>
      <c r="HR20" s="124"/>
      <c r="HS20" s="124"/>
      <c r="HT20" s="124"/>
      <c r="HU20" s="124"/>
      <c r="HV20" s="124"/>
      <c r="HW20" s="124"/>
      <c r="HX20" s="124"/>
      <c r="HY20" s="124"/>
      <c r="HZ20" s="124"/>
      <c r="IA20" s="124"/>
      <c r="IB20" s="124"/>
      <c r="IC20" s="124"/>
      <c r="ID20" s="124"/>
      <c r="IE20" s="124"/>
      <c r="IF20" s="124"/>
      <c r="IG20" s="124"/>
      <c r="IH20" s="124"/>
      <c r="II20" s="124"/>
      <c r="IJ20" s="124"/>
      <c r="IK20" s="124"/>
      <c r="IL20" s="124"/>
      <c r="IM20" s="124"/>
      <c r="IN20" s="124"/>
      <c r="IO20" s="124"/>
      <c r="IP20" s="124"/>
      <c r="IQ20" s="124"/>
      <c r="IR20" s="124"/>
      <c r="IS20" s="124"/>
      <c r="IT20" s="124"/>
      <c r="IU20" s="124"/>
      <c r="IV20" s="124"/>
      <c r="IW20" s="124"/>
      <c r="IX20" s="124"/>
      <c r="IY20" s="124"/>
      <c r="IZ20" s="124"/>
      <c r="JA20" s="124"/>
      <c r="JB20" s="124"/>
      <c r="JC20" s="124"/>
      <c r="JD20" s="124"/>
      <c r="JE20" s="124"/>
      <c r="JF20" s="124"/>
      <c r="JG20" s="124"/>
      <c r="JH20" s="124"/>
      <c r="JI20" s="124"/>
      <c r="JJ20" s="124"/>
      <c r="JK20" s="124"/>
      <c r="JL20" s="124"/>
      <c r="JM20" s="124"/>
      <c r="JN20" s="124"/>
      <c r="JO20" s="124"/>
      <c r="JP20" s="124"/>
      <c r="JQ20" s="124"/>
      <c r="JR20" s="124"/>
      <c r="JS20" s="124"/>
      <c r="JT20" s="124"/>
      <c r="JU20" s="124"/>
      <c r="JV20" s="124"/>
      <c r="JW20" s="124"/>
      <c r="JX20" s="124"/>
      <c r="JY20" s="124"/>
      <c r="JZ20" s="124"/>
      <c r="KA20" s="124"/>
      <c r="KB20" s="124"/>
      <c r="KC20" s="124"/>
      <c r="KD20" s="124"/>
      <c r="KE20" s="124"/>
      <c r="KF20" s="124"/>
      <c r="KG20" s="124"/>
      <c r="KH20" s="124"/>
      <c r="KI20" s="124"/>
      <c r="KJ20" s="124"/>
      <c r="KK20" s="124"/>
      <c r="KL20" s="124"/>
      <c r="KM20" s="124"/>
      <c r="KN20" s="124"/>
      <c r="KO20" s="124"/>
      <c r="KP20" s="124"/>
      <c r="KQ20" s="124"/>
      <c r="KR20" s="124"/>
      <c r="KS20" s="124"/>
      <c r="KT20" s="124"/>
      <c r="KU20" s="124"/>
      <c r="KV20" s="124"/>
      <c r="KW20" s="124"/>
      <c r="KX20" s="124"/>
      <c r="KY20" s="124"/>
      <c r="KZ20" s="124"/>
      <c r="LA20" s="124"/>
      <c r="LB20" s="124"/>
      <c r="LC20" s="124"/>
      <c r="LD20" s="124"/>
      <c r="LE20" s="124"/>
      <c r="LF20" s="124"/>
      <c r="LG20" s="124"/>
      <c r="LH20" s="124"/>
      <c r="LI20" s="124"/>
      <c r="LJ20" s="124"/>
      <c r="LK20" s="124"/>
      <c r="LL20" s="124"/>
      <c r="LM20" s="124"/>
      <c r="LN20" s="124"/>
      <c r="LO20" s="124"/>
      <c r="LP20" s="124"/>
      <c r="LQ20" s="124"/>
      <c r="LR20" s="124"/>
      <c r="LS20" s="124"/>
      <c r="LT20" s="124"/>
      <c r="LU20" s="124"/>
      <c r="LV20" s="124"/>
      <c r="LW20" s="124"/>
      <c r="LX20" s="124"/>
      <c r="LY20" s="124"/>
      <c r="LZ20" s="124"/>
      <c r="MA20" s="124"/>
      <c r="MB20" s="124"/>
      <c r="MC20" s="124"/>
      <c r="MD20" s="124"/>
      <c r="ME20" s="124"/>
      <c r="MF20" s="124"/>
      <c r="MG20" s="124"/>
      <c r="MH20" s="124"/>
      <c r="MI20" s="124"/>
      <c r="MJ20" s="124"/>
      <c r="MK20" s="124"/>
      <c r="ML20" s="124"/>
      <c r="MM20" s="124"/>
      <c r="MN20" s="124"/>
      <c r="MO20" s="124"/>
      <c r="MP20" s="124"/>
      <c r="MQ20" s="124"/>
      <c r="MR20" s="124"/>
      <c r="MS20" s="124"/>
      <c r="MT20" s="124"/>
      <c r="MU20" s="124"/>
      <c r="MV20" s="124"/>
      <c r="MW20" s="124"/>
      <c r="MX20" s="124"/>
      <c r="MY20" s="124"/>
      <c r="MZ20" s="124"/>
      <c r="NA20" s="124"/>
      <c r="NB20" s="124"/>
      <c r="NC20" s="124"/>
      <c r="ND20" s="124"/>
      <c r="NE20" s="124"/>
      <c r="NF20" s="124"/>
      <c r="NG20" s="124"/>
      <c r="NH20" s="124"/>
      <c r="NI20" s="124"/>
      <c r="NJ20" s="124"/>
      <c r="NK20" s="124"/>
      <c r="NL20" s="124"/>
      <c r="NM20" s="124"/>
      <c r="NN20" s="124"/>
      <c r="NO20" s="124"/>
      <c r="NP20" s="124"/>
      <c r="NQ20" s="124"/>
      <c r="NR20" s="124"/>
      <c r="NS20" s="124"/>
      <c r="NT20" s="124"/>
      <c r="NU20" s="124"/>
      <c r="NV20" s="124"/>
      <c r="NW20" s="124"/>
      <c r="NX20" s="124"/>
      <c r="NY20" s="124"/>
      <c r="NZ20" s="124"/>
      <c r="OA20" s="124"/>
      <c r="OB20" s="124"/>
      <c r="OC20" s="124"/>
      <c r="OD20" s="124"/>
      <c r="OE20" s="124"/>
      <c r="OF20" s="124"/>
      <c r="OG20" s="124"/>
      <c r="OH20" s="124"/>
      <c r="OI20" s="124"/>
      <c r="OJ20" s="124"/>
      <c r="OK20" s="124"/>
      <c r="OL20" s="124"/>
      <c r="OM20" s="124"/>
      <c r="ON20" s="124"/>
      <c r="OO20" s="124"/>
      <c r="OP20" s="124"/>
      <c r="OQ20" s="124"/>
      <c r="OR20" s="124"/>
      <c r="OS20" s="124"/>
      <c r="OT20" s="124"/>
      <c r="OU20" s="124"/>
      <c r="OV20" s="124"/>
      <c r="OW20" s="124"/>
      <c r="OX20" s="124"/>
      <c r="OY20" s="124"/>
      <c r="OZ20" s="124"/>
      <c r="PA20" s="124"/>
      <c r="PB20" s="124"/>
      <c r="PC20" s="124"/>
      <c r="PD20" s="124"/>
      <c r="PE20" s="124"/>
      <c r="PF20" s="124"/>
      <c r="PG20" s="124"/>
      <c r="PH20" s="124"/>
      <c r="PI20" s="124"/>
      <c r="PJ20" s="124"/>
      <c r="PK20" s="124"/>
      <c r="PL20" s="124"/>
      <c r="PM20" s="124"/>
      <c r="PN20" s="124"/>
      <c r="PO20" s="124"/>
      <c r="PP20" s="124"/>
      <c r="PQ20" s="124"/>
      <c r="PR20" s="124"/>
      <c r="PS20" s="124"/>
      <c r="PT20" s="124"/>
      <c r="PU20" s="124"/>
      <c r="PV20" s="124"/>
      <c r="PW20" s="124"/>
      <c r="PX20" s="124"/>
      <c r="PY20" s="124"/>
      <c r="PZ20" s="124"/>
      <c r="QA20" s="124"/>
      <c r="QB20" s="124"/>
      <c r="QC20" s="124"/>
      <c r="QD20" s="124"/>
      <c r="QE20" s="124"/>
      <c r="QF20" s="124"/>
      <c r="QG20" s="124"/>
      <c r="QH20" s="124"/>
      <c r="QI20" s="124"/>
      <c r="QJ20" s="124"/>
      <c r="QK20" s="124"/>
      <c r="QL20" s="124"/>
      <c r="QM20" s="124"/>
      <c r="QN20" s="124"/>
      <c r="QO20" s="124"/>
      <c r="QP20" s="124"/>
      <c r="QQ20" s="124"/>
      <c r="QR20" s="124"/>
      <c r="QS20" s="124"/>
      <c r="QT20" s="124"/>
      <c r="QU20" s="124"/>
      <c r="QV20" s="124"/>
      <c r="QW20" s="124"/>
      <c r="QX20" s="124"/>
      <c r="QY20" s="124"/>
      <c r="QZ20" s="124"/>
      <c r="RA20" s="124"/>
      <c r="RB20" s="124"/>
      <c r="RC20" s="124"/>
      <c r="RD20" s="124"/>
      <c r="RE20" s="124"/>
      <c r="RF20" s="124"/>
      <c r="RG20" s="124"/>
      <c r="RH20" s="124"/>
      <c r="RI20" s="124"/>
      <c r="RJ20" s="124"/>
      <c r="RK20" s="124"/>
      <c r="RL20" s="124"/>
      <c r="RM20" s="124"/>
      <c r="RN20" s="124"/>
      <c r="RO20" s="124"/>
      <c r="RP20" s="124"/>
      <c r="RQ20" s="124"/>
      <c r="RR20" s="124"/>
      <c r="RS20" s="124"/>
      <c r="RT20" s="124"/>
      <c r="RU20" s="124"/>
      <c r="RV20" s="124"/>
      <c r="RW20" s="124"/>
      <c r="RX20" s="124"/>
      <c r="RY20" s="124"/>
      <c r="RZ20" s="124"/>
      <c r="SA20" s="124"/>
      <c r="SB20" s="124"/>
      <c r="SC20" s="124"/>
      <c r="SD20" s="124"/>
      <c r="SE20" s="124"/>
      <c r="SF20" s="124"/>
      <c r="SG20" s="124"/>
      <c r="SH20" s="124"/>
      <c r="SI20" s="124"/>
      <c r="SJ20" s="124"/>
      <c r="SK20" s="124"/>
      <c r="SL20" s="124"/>
      <c r="SM20" s="124"/>
      <c r="SN20" s="124"/>
      <c r="SO20" s="124"/>
      <c r="SP20" s="124"/>
      <c r="SQ20" s="124"/>
      <c r="SR20" s="124"/>
      <c r="SS20" s="124"/>
      <c r="ST20" s="124"/>
      <c r="SU20" s="124"/>
      <c r="SV20" s="124"/>
      <c r="SW20" s="124"/>
      <c r="SX20" s="124"/>
      <c r="SY20" s="124"/>
      <c r="SZ20" s="124"/>
      <c r="TA20" s="124"/>
      <c r="TB20" s="124"/>
      <c r="TC20" s="124"/>
      <c r="TD20" s="124"/>
      <c r="TE20" s="124"/>
      <c r="TF20" s="124"/>
      <c r="TG20" s="124"/>
      <c r="TH20" s="124"/>
      <c r="TI20" s="124"/>
      <c r="TJ20" s="124"/>
      <c r="TK20" s="124"/>
      <c r="TL20" s="124"/>
      <c r="TM20" s="124"/>
      <c r="TN20" s="124"/>
      <c r="TO20" s="124"/>
      <c r="TP20" s="124"/>
      <c r="TQ20" s="124"/>
      <c r="TR20" s="124"/>
      <c r="TS20" s="124"/>
      <c r="TT20" s="124"/>
      <c r="TU20" s="124"/>
      <c r="TV20" s="124"/>
      <c r="TW20" s="124"/>
      <c r="TX20" s="124"/>
      <c r="TY20" s="124"/>
      <c r="TZ20" s="124"/>
      <c r="UA20" s="124"/>
      <c r="UB20" s="124"/>
      <c r="UC20" s="124"/>
      <c r="UD20" s="124"/>
      <c r="UE20" s="124"/>
      <c r="UF20" s="124"/>
      <c r="UG20" s="124"/>
      <c r="UH20" s="124"/>
      <c r="UI20" s="124"/>
      <c r="UJ20" s="124"/>
      <c r="UK20" s="124"/>
      <c r="UL20" s="124"/>
      <c r="UM20" s="124"/>
      <c r="UN20" s="124"/>
      <c r="UO20" s="124"/>
      <c r="UP20" s="124"/>
      <c r="UQ20" s="124"/>
      <c r="UR20" s="124"/>
      <c r="US20" s="124"/>
      <c r="UT20" s="124"/>
      <c r="UU20" s="124"/>
      <c r="UV20" s="124"/>
      <c r="UW20" s="124"/>
      <c r="UX20" s="124"/>
      <c r="UY20" s="124"/>
      <c r="UZ20" s="124"/>
      <c r="VA20" s="124"/>
      <c r="VB20" s="124"/>
      <c r="VC20" s="124"/>
      <c r="VD20" s="124"/>
      <c r="VE20" s="124"/>
      <c r="VF20" s="124"/>
      <c r="VG20" s="124"/>
      <c r="VH20" s="124"/>
      <c r="VI20" s="124"/>
      <c r="VJ20" s="124"/>
      <c r="VK20" s="124"/>
      <c r="VL20" s="124"/>
      <c r="VM20" s="124"/>
      <c r="VN20" s="124"/>
      <c r="VO20" s="124"/>
      <c r="VP20" s="124"/>
      <c r="VQ20" s="124"/>
      <c r="VR20" s="124"/>
      <c r="VS20" s="124"/>
      <c r="VT20" s="124"/>
      <c r="VU20" s="124"/>
      <c r="VV20" s="124"/>
      <c r="VW20" s="124"/>
      <c r="VX20" s="124"/>
      <c r="VY20" s="124"/>
      <c r="VZ20" s="124"/>
      <c r="WA20" s="124"/>
      <c r="WB20" s="124"/>
      <c r="WC20" s="124"/>
      <c r="WD20" s="124"/>
      <c r="WE20" s="124"/>
      <c r="WF20" s="124"/>
      <c r="WG20" s="124"/>
      <c r="WH20" s="124"/>
      <c r="WI20" s="124"/>
      <c r="WJ20" s="124"/>
      <c r="WK20" s="124"/>
      <c r="WL20" s="124"/>
      <c r="WM20" s="124"/>
      <c r="WN20" s="124"/>
      <c r="WO20" s="124"/>
      <c r="WP20" s="124"/>
      <c r="WQ20" s="124"/>
      <c r="WR20" s="124"/>
      <c r="WS20" s="124"/>
      <c r="WT20" s="124"/>
      <c r="WU20" s="124"/>
      <c r="WV20" s="124"/>
      <c r="WW20" s="124"/>
      <c r="WX20" s="124"/>
      <c r="WY20" s="124"/>
      <c r="WZ20" s="124"/>
      <c r="XA20" s="124"/>
      <c r="XB20" s="124"/>
      <c r="XC20" s="124"/>
      <c r="XD20" s="124"/>
      <c r="XE20" s="124"/>
      <c r="XF20" s="124"/>
      <c r="XG20" s="124"/>
      <c r="XH20" s="124"/>
      <c r="XI20" s="124"/>
      <c r="XJ20" s="124"/>
      <c r="XK20" s="124"/>
      <c r="XL20" s="124"/>
      <c r="XM20" s="124"/>
      <c r="XN20" s="124"/>
      <c r="XO20" s="124"/>
      <c r="XP20" s="124"/>
      <c r="XQ20" s="124"/>
      <c r="XR20" s="124"/>
      <c r="XS20" s="124"/>
      <c r="XT20" s="124"/>
      <c r="XU20" s="124"/>
      <c r="XV20" s="124"/>
      <c r="XW20" s="124"/>
      <c r="XX20" s="124"/>
      <c r="XY20" s="124"/>
      <c r="XZ20" s="124"/>
      <c r="YA20" s="124"/>
      <c r="YB20" s="124"/>
      <c r="YC20" s="124"/>
      <c r="YD20" s="124"/>
      <c r="YE20" s="124"/>
      <c r="YF20" s="124"/>
      <c r="YG20" s="124"/>
      <c r="YH20" s="124"/>
      <c r="YI20" s="124"/>
      <c r="YJ20" s="124"/>
      <c r="YK20" s="124"/>
      <c r="YL20" s="124"/>
      <c r="YM20" s="124"/>
      <c r="YN20" s="124"/>
      <c r="YO20" s="124"/>
      <c r="YP20" s="124"/>
      <c r="YQ20" s="124"/>
      <c r="YR20" s="124"/>
      <c r="YS20" s="124"/>
      <c r="YT20" s="124"/>
      <c r="YU20" s="124"/>
      <c r="YV20" s="124"/>
      <c r="YW20" s="124"/>
      <c r="YX20" s="124"/>
      <c r="YY20" s="124"/>
      <c r="YZ20" s="124"/>
      <c r="ZA20" s="124"/>
      <c r="ZB20" s="124"/>
      <c r="ZC20" s="124"/>
      <c r="ZD20" s="124"/>
      <c r="ZE20" s="124"/>
      <c r="ZF20" s="124"/>
      <c r="ZG20" s="124"/>
      <c r="ZH20" s="124"/>
      <c r="ZI20" s="124"/>
      <c r="ZJ20" s="124"/>
      <c r="ZK20" s="124"/>
      <c r="ZL20" s="124"/>
      <c r="ZM20" s="124"/>
      <c r="ZN20" s="124"/>
      <c r="ZO20" s="124"/>
      <c r="ZP20" s="124"/>
      <c r="ZQ20" s="124"/>
      <c r="ZR20" s="124"/>
      <c r="ZS20" s="124"/>
      <c r="ZT20" s="124"/>
      <c r="ZU20" s="124"/>
      <c r="ZV20" s="124"/>
      <c r="ZW20" s="124"/>
      <c r="ZX20" s="124"/>
      <c r="ZY20" s="124"/>
      <c r="ZZ20" s="124"/>
    </row>
    <row r="21" spans="1:702" ht="15.95" hidden="1" customHeight="1" x14ac:dyDescent="0.25">
      <c r="A21" s="92">
        <v>70858</v>
      </c>
      <c r="B21" s="92" t="s">
        <v>487</v>
      </c>
      <c r="C21" s="121" t="s">
        <v>326</v>
      </c>
      <c r="D21" s="92">
        <v>7</v>
      </c>
      <c r="E21" s="92">
        <v>1</v>
      </c>
      <c r="F21" s="92" t="s">
        <v>334</v>
      </c>
      <c r="G21" s="92">
        <v>1070</v>
      </c>
      <c r="H21" s="92" t="s">
        <v>318</v>
      </c>
      <c r="I21" s="92" t="s">
        <v>338</v>
      </c>
      <c r="J21" s="92">
        <v>322</v>
      </c>
      <c r="K21" s="92" t="s">
        <v>340</v>
      </c>
      <c r="L21" s="93">
        <v>16000</v>
      </c>
      <c r="M21" s="93">
        <v>16000</v>
      </c>
      <c r="N21" s="93">
        <v>0</v>
      </c>
      <c r="O21" s="93">
        <v>16000</v>
      </c>
      <c r="P21" s="93">
        <v>3731</v>
      </c>
      <c r="Q21" s="93">
        <v>-12269</v>
      </c>
      <c r="R21" s="94">
        <v>0.23</v>
      </c>
      <c r="S21" s="93">
        <v>0</v>
      </c>
      <c r="T21" s="93">
        <v>0</v>
      </c>
      <c r="U21" s="94">
        <v>0</v>
      </c>
      <c r="V21" s="93">
        <v>0</v>
      </c>
      <c r="W21" s="93">
        <v>0</v>
      </c>
      <c r="X21" s="94">
        <v>0</v>
      </c>
      <c r="Y21" s="93">
        <v>0</v>
      </c>
      <c r="Z21" s="93">
        <v>0</v>
      </c>
      <c r="AA21" s="94">
        <v>0</v>
      </c>
      <c r="AB21" s="93">
        <v>0</v>
      </c>
      <c r="AC21" s="93">
        <v>0</v>
      </c>
      <c r="AD21" s="94">
        <v>0</v>
      </c>
      <c r="AE21" s="93">
        <v>0</v>
      </c>
      <c r="AF21" s="93">
        <v>0</v>
      </c>
      <c r="AG21" s="94">
        <v>0</v>
      </c>
      <c r="AH21" s="93">
        <v>0</v>
      </c>
      <c r="AI21" s="93">
        <v>0</v>
      </c>
      <c r="AJ21" s="94">
        <v>0</v>
      </c>
      <c r="AK21" s="93">
        <v>0</v>
      </c>
      <c r="AL21" s="93">
        <v>0</v>
      </c>
      <c r="AM21" s="94">
        <v>0</v>
      </c>
      <c r="AN21" s="93">
        <v>0</v>
      </c>
      <c r="AO21" s="93">
        <v>0</v>
      </c>
      <c r="AP21" s="94">
        <v>0</v>
      </c>
      <c r="AQ21" s="93">
        <v>0</v>
      </c>
      <c r="AR21" s="93">
        <v>0</v>
      </c>
      <c r="AS21" s="94">
        <v>0</v>
      </c>
      <c r="AT21" s="93">
        <v>0</v>
      </c>
      <c r="AU21" s="93">
        <v>0</v>
      </c>
      <c r="AV21" s="94">
        <v>0</v>
      </c>
      <c r="AW21" s="93">
        <v>0</v>
      </c>
      <c r="AX21" s="93">
        <v>0</v>
      </c>
      <c r="AY21" s="94">
        <v>0</v>
      </c>
      <c r="AZ21" s="93">
        <v>0</v>
      </c>
      <c r="BA21" s="93">
        <v>0</v>
      </c>
      <c r="BB21" s="94">
        <v>0</v>
      </c>
      <c r="BC21" s="93">
        <v>0</v>
      </c>
      <c r="BD21" s="93">
        <v>0</v>
      </c>
      <c r="BE21" s="94">
        <v>0</v>
      </c>
      <c r="BF21" s="93">
        <v>0</v>
      </c>
      <c r="BG21" s="93">
        <v>0</v>
      </c>
      <c r="BH21" s="94">
        <v>0</v>
      </c>
      <c r="BI21" s="93">
        <v>16000</v>
      </c>
      <c r="BJ21" s="93">
        <v>3731</v>
      </c>
      <c r="BK21" s="94">
        <v>0.23</v>
      </c>
      <c r="BL21" s="93">
        <v>0</v>
      </c>
      <c r="BM21" s="93">
        <v>0</v>
      </c>
      <c r="BN21" s="94">
        <v>0</v>
      </c>
      <c r="BO21" s="93">
        <v>0</v>
      </c>
      <c r="BP21" s="93">
        <v>0</v>
      </c>
      <c r="BQ21" s="94">
        <v>0</v>
      </c>
      <c r="BR21" s="93">
        <v>0</v>
      </c>
      <c r="BS21" s="93">
        <v>0</v>
      </c>
      <c r="BT21" s="94">
        <v>0</v>
      </c>
      <c r="BU21" s="93">
        <v>0</v>
      </c>
      <c r="BV21" s="93">
        <v>0</v>
      </c>
      <c r="BW21" s="94">
        <v>0</v>
      </c>
      <c r="BX21" s="93">
        <v>0</v>
      </c>
      <c r="BY21" s="93">
        <v>0</v>
      </c>
      <c r="BZ21" s="94">
        <v>0</v>
      </c>
      <c r="CA21" s="93">
        <v>0</v>
      </c>
      <c r="CB21" s="93">
        <v>0</v>
      </c>
      <c r="CC21" s="94">
        <v>0</v>
      </c>
      <c r="CD21" s="93">
        <v>0</v>
      </c>
      <c r="CE21" s="93">
        <v>0</v>
      </c>
      <c r="CF21" s="94">
        <v>0</v>
      </c>
      <c r="CG21" s="93">
        <v>0</v>
      </c>
      <c r="CH21" s="93">
        <v>0</v>
      </c>
      <c r="CI21" s="94">
        <v>0</v>
      </c>
      <c r="CJ21" s="93">
        <v>0</v>
      </c>
      <c r="CK21" s="93">
        <v>0</v>
      </c>
      <c r="CL21" s="94">
        <v>0</v>
      </c>
      <c r="CM21" s="93">
        <v>0</v>
      </c>
      <c r="CN21" s="93">
        <v>0</v>
      </c>
      <c r="CO21" s="94">
        <v>0</v>
      </c>
      <c r="CP21" s="93"/>
      <c r="CQ21" s="93"/>
      <c r="CR21" s="93"/>
      <c r="CS21" s="93"/>
      <c r="CT21" s="93"/>
      <c r="CU21" s="93"/>
      <c r="CV21" s="93"/>
      <c r="CW21" s="93"/>
      <c r="CX21" s="93"/>
      <c r="CY21" s="93"/>
      <c r="CZ21" s="93"/>
      <c r="DA21" s="93"/>
      <c r="DB21" s="93"/>
      <c r="DC21" s="93"/>
      <c r="DD21" s="93"/>
      <c r="DE21" s="93"/>
      <c r="DF21" s="93"/>
      <c r="DG21" s="93"/>
      <c r="DH21" s="93"/>
      <c r="DI21" s="93"/>
      <c r="DJ21" s="93"/>
      <c r="DK21" s="93"/>
      <c r="DL21" s="93"/>
      <c r="DM21" s="93"/>
      <c r="DN21" s="93"/>
      <c r="DO21" s="93"/>
      <c r="DP21" s="93"/>
      <c r="DQ21" s="93"/>
      <c r="DR21" s="93"/>
      <c r="DS21" s="93"/>
      <c r="DT21" s="93"/>
      <c r="DU21" s="93"/>
      <c r="DV21" s="93"/>
      <c r="DW21" s="93"/>
      <c r="DX21" s="93"/>
      <c r="DY21" s="93"/>
      <c r="DZ21" s="93"/>
      <c r="EA21" s="93"/>
      <c r="EB21" s="93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93"/>
      <c r="ES21" s="93"/>
      <c r="ET21" s="93"/>
      <c r="EU21" s="93"/>
      <c r="EV21" s="93"/>
      <c r="EW21" s="93"/>
      <c r="EX21" s="93"/>
      <c r="EY21" s="93"/>
      <c r="EZ21" s="93"/>
      <c r="FA21" s="93"/>
      <c r="FB21" s="93"/>
      <c r="FC21" s="93"/>
      <c r="FD21" s="93"/>
      <c r="FE21" s="93"/>
      <c r="FF21" s="93"/>
      <c r="FG21" s="93"/>
      <c r="FH21" s="93"/>
      <c r="FI21" s="93"/>
      <c r="FJ21" s="93"/>
      <c r="FK21" s="93"/>
      <c r="FL21" s="93"/>
      <c r="FM21" s="93"/>
      <c r="FN21" s="93"/>
      <c r="FO21" s="93"/>
      <c r="FP21" s="93"/>
      <c r="FQ21" s="93"/>
      <c r="FR21" s="93"/>
      <c r="FS21" s="93"/>
      <c r="FT21" s="93"/>
      <c r="FU21" s="93"/>
      <c r="FV21" s="93"/>
      <c r="FW21" s="93"/>
      <c r="FX21" s="93"/>
      <c r="FY21" s="93"/>
      <c r="FZ21" s="93"/>
      <c r="GA21" s="93"/>
      <c r="GB21" s="93"/>
      <c r="GC21" s="93"/>
      <c r="GD21" s="93"/>
      <c r="GE21" s="93"/>
      <c r="GF21" s="93"/>
      <c r="GG21" s="93"/>
      <c r="GH21" s="93"/>
      <c r="GI21" s="93"/>
      <c r="GJ21" s="93"/>
      <c r="GK21" s="93"/>
      <c r="GL21" s="93"/>
      <c r="GM21" s="93"/>
      <c r="GN21" s="93"/>
      <c r="GO21" s="93"/>
      <c r="GP21" s="93"/>
      <c r="GQ21" s="93"/>
      <c r="GR21" s="93"/>
      <c r="GS21" s="93"/>
      <c r="GT21" s="93"/>
      <c r="GU21" s="93"/>
      <c r="GV21" s="93"/>
      <c r="GW21" s="93"/>
      <c r="GX21" s="93"/>
      <c r="GY21" s="93"/>
      <c r="GZ21" s="93"/>
      <c r="HA21" s="93"/>
      <c r="HB21" s="93"/>
      <c r="HC21" s="93"/>
      <c r="HD21" s="93"/>
      <c r="HE21" s="93"/>
      <c r="HF21" s="93"/>
      <c r="HG21" s="93"/>
      <c r="HH21" s="93"/>
      <c r="HI21" s="93"/>
      <c r="HJ21" s="93"/>
      <c r="HK21" s="93"/>
      <c r="HL21" s="93"/>
      <c r="HM21" s="93"/>
      <c r="HN21" s="93"/>
      <c r="HO21" s="93"/>
      <c r="HP21" s="93"/>
      <c r="HQ21" s="93"/>
      <c r="HR21" s="93"/>
      <c r="HS21" s="93"/>
      <c r="HT21" s="93"/>
      <c r="HU21" s="93"/>
      <c r="HV21" s="93"/>
      <c r="HW21" s="93"/>
      <c r="HX21" s="93"/>
      <c r="HY21" s="93"/>
      <c r="HZ21" s="93"/>
      <c r="IA21" s="93"/>
      <c r="IB21" s="93"/>
      <c r="IC21" s="93"/>
      <c r="ID21" s="93"/>
      <c r="IE21" s="93"/>
      <c r="IF21" s="93"/>
      <c r="IG21" s="93"/>
      <c r="IH21" s="93"/>
      <c r="II21" s="93"/>
      <c r="IJ21" s="93"/>
      <c r="IK21" s="93"/>
      <c r="IL21" s="93"/>
      <c r="IM21" s="93"/>
      <c r="IN21" s="93"/>
      <c r="IO21" s="93"/>
      <c r="IP21" s="93"/>
      <c r="IQ21" s="93"/>
      <c r="IR21" s="93"/>
      <c r="IS21" s="93"/>
      <c r="IT21" s="93"/>
      <c r="IU21" s="93"/>
      <c r="IV21" s="93"/>
      <c r="IW21" s="93"/>
      <c r="IX21" s="93"/>
      <c r="IY21" s="93"/>
      <c r="IZ21" s="93"/>
      <c r="JA21" s="93"/>
      <c r="JB21" s="93"/>
      <c r="JC21" s="93"/>
      <c r="JD21" s="93"/>
      <c r="JE21" s="93"/>
      <c r="JF21" s="93"/>
      <c r="JG21" s="93"/>
      <c r="JH21" s="93"/>
      <c r="JI21" s="93"/>
      <c r="JJ21" s="93"/>
      <c r="JK21" s="93"/>
      <c r="JL21" s="93"/>
      <c r="JM21" s="93"/>
      <c r="JN21" s="93"/>
      <c r="JO21" s="93"/>
      <c r="JP21" s="93"/>
      <c r="JQ21" s="93"/>
      <c r="JR21" s="93"/>
      <c r="JS21" s="93"/>
      <c r="JT21" s="93"/>
      <c r="JU21" s="93"/>
      <c r="JV21" s="93"/>
      <c r="JW21" s="93"/>
      <c r="JX21" s="93"/>
      <c r="JY21" s="93"/>
      <c r="JZ21" s="93"/>
      <c r="KA21" s="93"/>
      <c r="KB21" s="93"/>
      <c r="KC21" s="93"/>
      <c r="KD21" s="93"/>
      <c r="KE21" s="93"/>
      <c r="KF21" s="93"/>
      <c r="KG21" s="93"/>
      <c r="KH21" s="93"/>
      <c r="KI21" s="93"/>
      <c r="KJ21" s="93"/>
      <c r="KK21" s="93"/>
      <c r="KL21" s="93"/>
      <c r="KM21" s="93"/>
      <c r="KN21" s="93"/>
      <c r="KO21" s="93"/>
      <c r="KP21" s="93"/>
      <c r="KQ21" s="93"/>
      <c r="KR21" s="93"/>
      <c r="KS21" s="93"/>
      <c r="KT21" s="93"/>
      <c r="KU21" s="93"/>
      <c r="KV21" s="93"/>
      <c r="KW21" s="93"/>
      <c r="KX21" s="93"/>
      <c r="KY21" s="93"/>
      <c r="KZ21" s="93"/>
      <c r="LA21" s="93"/>
      <c r="LB21" s="93"/>
      <c r="LC21" s="93"/>
      <c r="LD21" s="93"/>
      <c r="LE21" s="93"/>
      <c r="LF21" s="93"/>
      <c r="LG21" s="93"/>
      <c r="LH21" s="93"/>
      <c r="LI21" s="93"/>
      <c r="LJ21" s="93"/>
      <c r="LK21" s="93"/>
      <c r="LL21" s="93"/>
      <c r="LM21" s="93"/>
      <c r="LN21" s="93"/>
      <c r="LO21" s="93"/>
      <c r="LP21" s="93"/>
      <c r="LQ21" s="93"/>
      <c r="LR21" s="93"/>
      <c r="LS21" s="93"/>
      <c r="LT21" s="93"/>
      <c r="LU21" s="93"/>
      <c r="LV21" s="93"/>
      <c r="LW21" s="93"/>
      <c r="LX21" s="93"/>
      <c r="LY21" s="93"/>
      <c r="LZ21" s="93"/>
      <c r="MA21" s="93"/>
      <c r="MB21" s="93"/>
      <c r="MC21" s="93"/>
      <c r="MD21" s="93"/>
      <c r="ME21" s="93"/>
      <c r="MF21" s="93"/>
      <c r="MG21" s="93"/>
      <c r="MH21" s="93"/>
      <c r="MI21" s="93"/>
      <c r="MJ21" s="93"/>
      <c r="MK21" s="93"/>
      <c r="ML21" s="93"/>
      <c r="MM21" s="93"/>
      <c r="MN21" s="93"/>
      <c r="MO21" s="93"/>
      <c r="MP21" s="93"/>
      <c r="MQ21" s="93"/>
      <c r="MR21" s="93"/>
      <c r="MS21" s="93"/>
      <c r="MT21" s="93"/>
      <c r="MU21" s="93"/>
      <c r="MV21" s="93"/>
      <c r="MW21" s="93"/>
      <c r="MX21" s="93"/>
      <c r="MY21" s="93"/>
      <c r="MZ21" s="93"/>
      <c r="NA21" s="93"/>
      <c r="NB21" s="93"/>
      <c r="NC21" s="93"/>
      <c r="ND21" s="93"/>
      <c r="NE21" s="93"/>
      <c r="NF21" s="93"/>
      <c r="NG21" s="93"/>
      <c r="NH21" s="93"/>
      <c r="NI21" s="93"/>
      <c r="NJ21" s="93"/>
      <c r="NK21" s="93"/>
      <c r="NL21" s="93"/>
      <c r="NM21" s="93"/>
      <c r="NN21" s="93"/>
      <c r="NO21" s="93"/>
      <c r="NP21" s="93"/>
      <c r="NQ21" s="93"/>
      <c r="NR21" s="93"/>
      <c r="NS21" s="93"/>
      <c r="NT21" s="93"/>
      <c r="NU21" s="93"/>
      <c r="NV21" s="93"/>
      <c r="NW21" s="93"/>
      <c r="NX21" s="93"/>
      <c r="NY21" s="93"/>
      <c r="NZ21" s="93"/>
      <c r="OA21" s="93"/>
      <c r="OB21" s="93"/>
      <c r="OC21" s="93"/>
      <c r="OD21" s="93"/>
      <c r="OE21" s="93"/>
      <c r="OF21" s="93"/>
      <c r="OG21" s="93"/>
      <c r="OH21" s="93"/>
      <c r="OI21" s="93"/>
      <c r="OJ21" s="93"/>
      <c r="OK21" s="93"/>
      <c r="OL21" s="93"/>
      <c r="OM21" s="93"/>
      <c r="ON21" s="93"/>
      <c r="OO21" s="93"/>
      <c r="OP21" s="93"/>
      <c r="OQ21" s="93"/>
      <c r="OR21" s="93"/>
      <c r="OS21" s="93"/>
      <c r="OT21" s="93"/>
      <c r="OU21" s="93"/>
      <c r="OV21" s="93"/>
      <c r="OW21" s="93"/>
      <c r="OX21" s="93"/>
      <c r="OY21" s="93"/>
      <c r="OZ21" s="93"/>
      <c r="PA21" s="93"/>
      <c r="PB21" s="93"/>
      <c r="PC21" s="93"/>
      <c r="PD21" s="93"/>
      <c r="PE21" s="93"/>
      <c r="PF21" s="93"/>
      <c r="PG21" s="93"/>
      <c r="PH21" s="93"/>
      <c r="PI21" s="93"/>
      <c r="PJ21" s="93"/>
      <c r="PK21" s="93"/>
      <c r="PL21" s="93"/>
      <c r="PM21" s="93"/>
      <c r="PN21" s="93"/>
      <c r="PO21" s="93"/>
      <c r="PP21" s="93"/>
      <c r="PQ21" s="93"/>
      <c r="PR21" s="93"/>
      <c r="PS21" s="93"/>
      <c r="PT21" s="93"/>
      <c r="PU21" s="93"/>
      <c r="PV21" s="93"/>
      <c r="PW21" s="93"/>
      <c r="PX21" s="93"/>
      <c r="PY21" s="93"/>
      <c r="PZ21" s="93"/>
      <c r="QA21" s="93"/>
      <c r="QB21" s="93"/>
      <c r="QC21" s="93"/>
      <c r="QD21" s="93"/>
      <c r="QE21" s="93"/>
      <c r="QF21" s="93"/>
      <c r="QG21" s="93"/>
      <c r="QH21" s="93"/>
      <c r="QI21" s="93"/>
      <c r="QJ21" s="93"/>
      <c r="QK21" s="93"/>
      <c r="QL21" s="93"/>
      <c r="QM21" s="93"/>
      <c r="QN21" s="93"/>
      <c r="QO21" s="93"/>
      <c r="QP21" s="93"/>
      <c r="QQ21" s="93"/>
      <c r="QR21" s="93"/>
      <c r="QS21" s="93"/>
      <c r="QT21" s="93"/>
      <c r="QU21" s="93"/>
      <c r="QV21" s="93"/>
      <c r="QW21" s="93"/>
      <c r="QX21" s="93"/>
      <c r="QY21" s="93"/>
      <c r="QZ21" s="93"/>
      <c r="RA21" s="93"/>
      <c r="RB21" s="93"/>
      <c r="RC21" s="93"/>
      <c r="RD21" s="93"/>
      <c r="RE21" s="93"/>
      <c r="RF21" s="93"/>
      <c r="RG21" s="93"/>
      <c r="RH21" s="93"/>
      <c r="RI21" s="93"/>
      <c r="RJ21" s="93"/>
      <c r="RK21" s="93"/>
      <c r="RL21" s="93"/>
      <c r="RM21" s="93"/>
      <c r="RN21" s="93"/>
      <c r="RO21" s="93"/>
      <c r="RP21" s="93"/>
      <c r="RQ21" s="93"/>
      <c r="RR21" s="93"/>
      <c r="RS21" s="93"/>
      <c r="RT21" s="93"/>
      <c r="RU21" s="93"/>
      <c r="RV21" s="93"/>
      <c r="RW21" s="93"/>
      <c r="RX21" s="93"/>
      <c r="RY21" s="93"/>
      <c r="RZ21" s="93"/>
      <c r="SA21" s="93"/>
      <c r="SB21" s="93"/>
      <c r="SC21" s="93"/>
      <c r="SD21" s="93"/>
      <c r="SE21" s="93"/>
      <c r="SF21" s="93"/>
      <c r="SG21" s="93"/>
      <c r="SH21" s="93"/>
      <c r="SI21" s="93"/>
      <c r="SJ21" s="93"/>
      <c r="SK21" s="93"/>
      <c r="SL21" s="93"/>
      <c r="SM21" s="93"/>
      <c r="SN21" s="93"/>
      <c r="SO21" s="93"/>
      <c r="SP21" s="93"/>
      <c r="SQ21" s="93"/>
      <c r="SR21" s="93"/>
      <c r="SS21" s="93"/>
      <c r="ST21" s="93"/>
      <c r="SU21" s="93"/>
      <c r="SV21" s="93"/>
      <c r="SW21" s="93"/>
      <c r="SX21" s="93"/>
      <c r="SY21" s="93"/>
      <c r="SZ21" s="93"/>
      <c r="TA21" s="93"/>
      <c r="TB21" s="93"/>
      <c r="TC21" s="93"/>
      <c r="TD21" s="93"/>
      <c r="TE21" s="93"/>
      <c r="TF21" s="93"/>
      <c r="TG21" s="93"/>
      <c r="TH21" s="93"/>
      <c r="TI21" s="93"/>
      <c r="TJ21" s="93"/>
      <c r="TK21" s="93"/>
      <c r="TL21" s="93"/>
      <c r="TM21" s="93"/>
      <c r="TN21" s="93"/>
      <c r="TO21" s="93"/>
      <c r="TP21" s="93"/>
      <c r="TQ21" s="93"/>
      <c r="TR21" s="93"/>
      <c r="TS21" s="93"/>
      <c r="TT21" s="93"/>
      <c r="TU21" s="93"/>
      <c r="TV21" s="93"/>
      <c r="TW21" s="93"/>
      <c r="TX21" s="93"/>
      <c r="TY21" s="93"/>
      <c r="TZ21" s="93"/>
      <c r="UA21" s="93"/>
      <c r="UB21" s="93"/>
      <c r="UC21" s="93"/>
      <c r="UD21" s="93"/>
      <c r="UE21" s="93"/>
      <c r="UF21" s="93"/>
      <c r="UG21" s="93"/>
      <c r="UH21" s="93"/>
      <c r="UI21" s="93"/>
      <c r="UJ21" s="93"/>
      <c r="UK21" s="93"/>
      <c r="UL21" s="93"/>
      <c r="UM21" s="93"/>
      <c r="UN21" s="93"/>
      <c r="UO21" s="93"/>
      <c r="UP21" s="93"/>
      <c r="UQ21" s="93"/>
      <c r="UR21" s="93"/>
      <c r="US21" s="93"/>
      <c r="UT21" s="93"/>
      <c r="UU21" s="93"/>
      <c r="UV21" s="93"/>
      <c r="UW21" s="93"/>
      <c r="UX21" s="93"/>
      <c r="UY21" s="93"/>
      <c r="UZ21" s="93"/>
      <c r="VA21" s="93"/>
      <c r="VB21" s="93"/>
      <c r="VC21" s="93"/>
      <c r="VD21" s="93"/>
      <c r="VE21" s="93"/>
      <c r="VF21" s="93"/>
      <c r="VG21" s="93"/>
      <c r="VH21" s="93"/>
      <c r="VI21" s="93"/>
      <c r="VJ21" s="93"/>
      <c r="VK21" s="93"/>
      <c r="VL21" s="93"/>
      <c r="VM21" s="93"/>
      <c r="VN21" s="93"/>
      <c r="VO21" s="93"/>
      <c r="VP21" s="93"/>
      <c r="VQ21" s="93"/>
      <c r="VR21" s="93"/>
      <c r="VS21" s="93"/>
      <c r="VT21" s="93"/>
      <c r="VU21" s="93"/>
      <c r="VV21" s="93"/>
      <c r="VW21" s="93"/>
      <c r="VX21" s="93"/>
      <c r="VY21" s="93"/>
      <c r="VZ21" s="93"/>
      <c r="WA21" s="93"/>
      <c r="WB21" s="93"/>
      <c r="WC21" s="93"/>
      <c r="WD21" s="93"/>
      <c r="WE21" s="93"/>
      <c r="WF21" s="93"/>
      <c r="WG21" s="93"/>
      <c r="WH21" s="93"/>
      <c r="WI21" s="93"/>
      <c r="WJ21" s="93"/>
      <c r="WK21" s="93"/>
      <c r="WL21" s="93"/>
      <c r="WM21" s="93"/>
      <c r="WN21" s="93"/>
      <c r="WO21" s="93"/>
      <c r="WP21" s="93"/>
      <c r="WQ21" s="93"/>
      <c r="WR21" s="93"/>
      <c r="WS21" s="93"/>
      <c r="WT21" s="93"/>
      <c r="WU21" s="93"/>
      <c r="WV21" s="93"/>
      <c r="WW21" s="93"/>
      <c r="WX21" s="93"/>
      <c r="WY21" s="93"/>
      <c r="WZ21" s="93"/>
      <c r="XA21" s="93"/>
      <c r="XB21" s="93"/>
      <c r="XC21" s="93"/>
      <c r="XD21" s="93"/>
      <c r="XE21" s="93"/>
      <c r="XF21" s="93"/>
      <c r="XG21" s="93"/>
      <c r="XH21" s="93"/>
      <c r="XI21" s="93"/>
      <c r="XJ21" s="93"/>
      <c r="XK21" s="93"/>
      <c r="XL21" s="93"/>
      <c r="XM21" s="93"/>
      <c r="XN21" s="93"/>
      <c r="XO21" s="93"/>
      <c r="XP21" s="93"/>
      <c r="XQ21" s="93"/>
      <c r="XR21" s="93"/>
      <c r="XS21" s="93"/>
      <c r="XT21" s="93"/>
      <c r="XU21" s="93"/>
      <c r="XV21" s="93"/>
      <c r="XW21" s="93"/>
      <c r="XX21" s="93"/>
      <c r="XY21" s="93"/>
      <c r="XZ21" s="93"/>
      <c r="YA21" s="93"/>
      <c r="YB21" s="93"/>
      <c r="YC21" s="93"/>
      <c r="YD21" s="93"/>
      <c r="YE21" s="93"/>
      <c r="YF21" s="93"/>
      <c r="YG21" s="93"/>
      <c r="YH21" s="93"/>
      <c r="YI21" s="93"/>
      <c r="YJ21" s="93"/>
      <c r="YK21" s="93"/>
      <c r="YL21" s="93"/>
      <c r="YM21" s="93"/>
      <c r="YN21" s="93"/>
      <c r="YO21" s="93"/>
      <c r="YP21" s="93"/>
      <c r="YQ21" s="93"/>
      <c r="YR21" s="93"/>
      <c r="YS21" s="93"/>
      <c r="YT21" s="93"/>
      <c r="YU21" s="93"/>
      <c r="YV21" s="93"/>
      <c r="YW21" s="93"/>
      <c r="YX21" s="93"/>
      <c r="YY21" s="93"/>
      <c r="YZ21" s="93"/>
      <c r="ZA21" s="93"/>
      <c r="ZB21" s="93"/>
      <c r="ZC21" s="93"/>
      <c r="ZD21" s="93"/>
      <c r="ZE21" s="93"/>
      <c r="ZF21" s="93"/>
      <c r="ZG21" s="93"/>
      <c r="ZH21" s="93"/>
      <c r="ZI21" s="93"/>
      <c r="ZJ21" s="93"/>
      <c r="ZK21" s="93"/>
      <c r="ZL21" s="93"/>
      <c r="ZM21" s="93"/>
      <c r="ZN21" s="93"/>
      <c r="ZO21" s="93"/>
      <c r="ZP21" s="93"/>
      <c r="ZQ21" s="93"/>
      <c r="ZR21" s="93"/>
      <c r="ZS21" s="93"/>
      <c r="ZT21" s="93"/>
      <c r="ZU21" s="93"/>
      <c r="ZV21" s="93"/>
      <c r="ZW21" s="93"/>
      <c r="ZX21" s="93"/>
      <c r="ZY21" s="93"/>
      <c r="ZZ21" s="93"/>
    </row>
    <row r="22" spans="1:702" s="89" customFormat="1" ht="15.95" hidden="1" customHeight="1" x14ac:dyDescent="0.25">
      <c r="A22" s="132">
        <v>72038</v>
      </c>
      <c r="B22" s="132"/>
      <c r="C22" s="133"/>
      <c r="D22" s="134">
        <v>7</v>
      </c>
      <c r="E22" s="134">
        <v>3</v>
      </c>
      <c r="F22" s="134" t="s">
        <v>341</v>
      </c>
      <c r="G22" s="134">
        <v>912</v>
      </c>
      <c r="H22" s="134">
        <v>11461</v>
      </c>
      <c r="I22" s="134" t="s">
        <v>319</v>
      </c>
      <c r="J22" s="134" t="s">
        <v>319</v>
      </c>
      <c r="K22" s="134" t="s">
        <v>342</v>
      </c>
      <c r="L22" s="135">
        <v>10163438</v>
      </c>
      <c r="M22" s="135">
        <v>10637938</v>
      </c>
      <c r="N22" s="135">
        <v>0</v>
      </c>
      <c r="O22" s="135">
        <v>10637938</v>
      </c>
      <c r="P22" s="135">
        <v>5359545.1399999997</v>
      </c>
      <c r="Q22" s="135">
        <v>-5278392.8600000003</v>
      </c>
      <c r="R22" s="136">
        <v>0.5</v>
      </c>
      <c r="S22" s="135">
        <v>0</v>
      </c>
      <c r="T22" s="135">
        <v>0</v>
      </c>
      <c r="U22" s="136">
        <v>0</v>
      </c>
      <c r="V22" s="135">
        <v>0</v>
      </c>
      <c r="W22" s="135">
        <v>0</v>
      </c>
      <c r="X22" s="136">
        <v>0</v>
      </c>
      <c r="Y22" s="135">
        <v>0</v>
      </c>
      <c r="Z22" s="135">
        <v>0</v>
      </c>
      <c r="AA22" s="136">
        <v>0</v>
      </c>
      <c r="AB22" s="135">
        <v>0</v>
      </c>
      <c r="AC22" s="135">
        <v>0</v>
      </c>
      <c r="AD22" s="136">
        <v>0</v>
      </c>
      <c r="AE22" s="135">
        <v>0</v>
      </c>
      <c r="AF22" s="135">
        <v>0</v>
      </c>
      <c r="AG22" s="136">
        <v>0</v>
      </c>
      <c r="AH22" s="135">
        <v>0</v>
      </c>
      <c r="AI22" s="135">
        <v>0</v>
      </c>
      <c r="AJ22" s="136">
        <v>0</v>
      </c>
      <c r="AK22" s="135">
        <v>0</v>
      </c>
      <c r="AL22" s="135">
        <v>0</v>
      </c>
      <c r="AM22" s="136">
        <v>0</v>
      </c>
      <c r="AN22" s="135">
        <v>0</v>
      </c>
      <c r="AO22" s="135">
        <v>0</v>
      </c>
      <c r="AP22" s="136">
        <v>0</v>
      </c>
      <c r="AQ22" s="135">
        <v>0</v>
      </c>
      <c r="AR22" s="135">
        <v>0</v>
      </c>
      <c r="AS22" s="136">
        <v>0</v>
      </c>
      <c r="AT22" s="135">
        <v>0</v>
      </c>
      <c r="AU22" s="135">
        <v>0</v>
      </c>
      <c r="AV22" s="136">
        <v>0</v>
      </c>
      <c r="AW22" s="135">
        <v>0</v>
      </c>
      <c r="AX22" s="135">
        <v>0</v>
      </c>
      <c r="AY22" s="136">
        <v>0</v>
      </c>
      <c r="AZ22" s="135">
        <v>0</v>
      </c>
      <c r="BA22" s="135">
        <v>0</v>
      </c>
      <c r="BB22" s="136">
        <v>0</v>
      </c>
      <c r="BC22" s="135">
        <v>0</v>
      </c>
      <c r="BD22" s="135">
        <v>0</v>
      </c>
      <c r="BE22" s="136">
        <v>0</v>
      </c>
      <c r="BF22" s="135">
        <v>1990438</v>
      </c>
      <c r="BG22" s="135">
        <v>1174680.81</v>
      </c>
      <c r="BH22" s="136">
        <v>0.59</v>
      </c>
      <c r="BI22" s="135">
        <v>0</v>
      </c>
      <c r="BJ22" s="135">
        <v>0</v>
      </c>
      <c r="BK22" s="136">
        <v>0</v>
      </c>
      <c r="BL22" s="135">
        <v>546500</v>
      </c>
      <c r="BM22" s="135">
        <v>255141.93</v>
      </c>
      <c r="BN22" s="136">
        <v>0.47</v>
      </c>
      <c r="BO22" s="135">
        <v>7371250</v>
      </c>
      <c r="BP22" s="135">
        <v>3624086.91</v>
      </c>
      <c r="BQ22" s="136">
        <v>0.49</v>
      </c>
      <c r="BR22" s="135">
        <v>0</v>
      </c>
      <c r="BS22" s="135">
        <v>0</v>
      </c>
      <c r="BT22" s="136">
        <v>0</v>
      </c>
      <c r="BU22" s="135">
        <v>301250</v>
      </c>
      <c r="BV22" s="135">
        <v>136380.42000000001</v>
      </c>
      <c r="BW22" s="136">
        <v>0.45</v>
      </c>
      <c r="BX22" s="135">
        <v>212500</v>
      </c>
      <c r="BY22" s="135">
        <v>118171.97</v>
      </c>
      <c r="BZ22" s="136">
        <v>0.56000000000000005</v>
      </c>
      <c r="CA22" s="135">
        <v>0</v>
      </c>
      <c r="CB22" s="135">
        <v>0</v>
      </c>
      <c r="CC22" s="136">
        <v>0</v>
      </c>
      <c r="CD22" s="135">
        <v>16000</v>
      </c>
      <c r="CE22" s="135">
        <v>0</v>
      </c>
      <c r="CF22" s="136">
        <v>0</v>
      </c>
      <c r="CG22" s="135">
        <v>0</v>
      </c>
      <c r="CH22" s="135">
        <v>0</v>
      </c>
      <c r="CI22" s="136">
        <v>0</v>
      </c>
      <c r="CJ22" s="135">
        <v>0</v>
      </c>
      <c r="CK22" s="135">
        <v>0</v>
      </c>
      <c r="CL22" s="136">
        <v>0</v>
      </c>
      <c r="CM22" s="135">
        <v>200000</v>
      </c>
      <c r="CN22" s="135">
        <v>51083.1</v>
      </c>
      <c r="CO22" s="136">
        <v>0.26</v>
      </c>
      <c r="CP22" s="100"/>
      <c r="CQ22" s="100"/>
      <c r="CR22" s="100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00"/>
      <c r="DJ22" s="100"/>
      <c r="DK22" s="100"/>
      <c r="DL22" s="100"/>
      <c r="DM22" s="100"/>
      <c r="DN22" s="100"/>
      <c r="DO22" s="100"/>
      <c r="DP22" s="100"/>
      <c r="DQ22" s="100"/>
      <c r="DR22" s="100"/>
      <c r="DS22" s="100"/>
      <c r="DT22" s="100"/>
      <c r="DU22" s="100"/>
      <c r="DV22" s="100"/>
      <c r="DW22" s="100"/>
      <c r="DX22" s="100"/>
      <c r="DY22" s="100"/>
      <c r="DZ22" s="100"/>
      <c r="EA22" s="100"/>
      <c r="EB22" s="100"/>
      <c r="EC22" s="100"/>
      <c r="ED22" s="100"/>
      <c r="EE22" s="100"/>
      <c r="EF22" s="100"/>
      <c r="EG22" s="100"/>
      <c r="EH22" s="100"/>
      <c r="EI22" s="100"/>
      <c r="EJ22" s="100"/>
      <c r="EK22" s="100"/>
      <c r="EL22" s="100"/>
      <c r="EM22" s="100"/>
      <c r="EN22" s="100"/>
      <c r="EO22" s="100"/>
      <c r="EP22" s="100"/>
      <c r="EQ22" s="100"/>
      <c r="ER22" s="100"/>
      <c r="ES22" s="100"/>
      <c r="ET22" s="100"/>
      <c r="EU22" s="100"/>
      <c r="EV22" s="100"/>
      <c r="EW22" s="100"/>
      <c r="EX22" s="100"/>
      <c r="EY22" s="100"/>
      <c r="EZ22" s="100"/>
      <c r="FA22" s="100"/>
      <c r="FB22" s="100"/>
      <c r="FC22" s="100"/>
      <c r="FD22" s="100"/>
      <c r="FE22" s="100"/>
      <c r="FF22" s="100"/>
      <c r="FG22" s="100"/>
      <c r="FH22" s="100"/>
      <c r="FI22" s="100"/>
      <c r="FJ22" s="100"/>
      <c r="FK22" s="100"/>
      <c r="FL22" s="100"/>
      <c r="FM22" s="100"/>
      <c r="FN22" s="100"/>
      <c r="FO22" s="100"/>
      <c r="FP22" s="100"/>
      <c r="FQ22" s="100"/>
      <c r="FR22" s="100"/>
      <c r="FS22" s="100"/>
      <c r="FT22" s="100"/>
      <c r="FU22" s="100"/>
      <c r="FV22" s="100"/>
      <c r="FW22" s="100"/>
      <c r="FX22" s="100"/>
      <c r="FY22" s="100"/>
      <c r="FZ22" s="100"/>
      <c r="GA22" s="100"/>
      <c r="GB22" s="100"/>
      <c r="GC22" s="100"/>
      <c r="GD22" s="100"/>
      <c r="GE22" s="100"/>
      <c r="GF22" s="100"/>
      <c r="GG22" s="100"/>
      <c r="GH22" s="100"/>
      <c r="GI22" s="100"/>
      <c r="GJ22" s="100"/>
      <c r="GK22" s="100"/>
      <c r="GL22" s="100"/>
      <c r="GM22" s="100"/>
      <c r="GN22" s="100"/>
      <c r="GO22" s="100"/>
      <c r="GP22" s="100"/>
      <c r="GQ22" s="100"/>
      <c r="GR22" s="100"/>
      <c r="GS22" s="100"/>
      <c r="GT22" s="100"/>
      <c r="GU22" s="100"/>
      <c r="GV22" s="100"/>
      <c r="GW22" s="100"/>
      <c r="GX22" s="100"/>
      <c r="GY22" s="100"/>
      <c r="GZ22" s="100"/>
      <c r="HA22" s="100"/>
      <c r="HB22" s="100"/>
      <c r="HC22" s="100"/>
      <c r="HD22" s="100"/>
      <c r="HE22" s="100"/>
      <c r="HF22" s="100"/>
      <c r="HG22" s="100"/>
      <c r="HH22" s="100"/>
      <c r="HI22" s="100"/>
      <c r="HJ22" s="100"/>
      <c r="HK22" s="100"/>
      <c r="HL22" s="100"/>
      <c r="HM22" s="100"/>
      <c r="HN22" s="100"/>
      <c r="HO22" s="100"/>
      <c r="HP22" s="100"/>
      <c r="HQ22" s="100"/>
      <c r="HR22" s="100"/>
      <c r="HS22" s="100"/>
      <c r="HT22" s="100"/>
      <c r="HU22" s="100"/>
      <c r="HV22" s="100"/>
      <c r="HW22" s="100"/>
      <c r="HX22" s="100"/>
      <c r="HY22" s="100"/>
      <c r="HZ22" s="100"/>
      <c r="IA22" s="100"/>
      <c r="IB22" s="100"/>
      <c r="IC22" s="100"/>
      <c r="ID22" s="100"/>
      <c r="IE22" s="100"/>
      <c r="IF22" s="100"/>
      <c r="IG22" s="100"/>
      <c r="IH22" s="100"/>
      <c r="II22" s="100"/>
      <c r="IJ22" s="100"/>
      <c r="IK22" s="100"/>
      <c r="IL22" s="100"/>
      <c r="IM22" s="100"/>
      <c r="IN22" s="100"/>
      <c r="IO22" s="100"/>
      <c r="IP22" s="100"/>
      <c r="IQ22" s="100"/>
      <c r="IR22" s="100"/>
      <c r="IS22" s="100"/>
      <c r="IT22" s="100"/>
      <c r="IU22" s="100"/>
      <c r="IV22" s="100"/>
      <c r="IW22" s="100"/>
      <c r="IX22" s="100"/>
      <c r="IY22" s="100"/>
      <c r="IZ22" s="100"/>
      <c r="JA22" s="100"/>
      <c r="JB22" s="100"/>
      <c r="JC22" s="100"/>
      <c r="JD22" s="100"/>
      <c r="JE22" s="100"/>
      <c r="JF22" s="100"/>
      <c r="JG22" s="100"/>
      <c r="JH22" s="100"/>
      <c r="JI22" s="100"/>
      <c r="JJ22" s="100"/>
      <c r="JK22" s="100"/>
      <c r="JL22" s="100"/>
      <c r="JM22" s="100"/>
      <c r="JN22" s="100"/>
      <c r="JO22" s="100"/>
      <c r="JP22" s="100"/>
      <c r="JQ22" s="100"/>
      <c r="JR22" s="100"/>
      <c r="JS22" s="100"/>
      <c r="JT22" s="100"/>
      <c r="JU22" s="100"/>
      <c r="JV22" s="100"/>
      <c r="JW22" s="100"/>
      <c r="JX22" s="100"/>
      <c r="JY22" s="100"/>
      <c r="JZ22" s="100"/>
      <c r="KA22" s="100"/>
      <c r="KB22" s="100"/>
      <c r="KC22" s="100"/>
      <c r="KD22" s="100"/>
      <c r="KE22" s="100"/>
      <c r="KF22" s="100"/>
      <c r="KG22" s="100"/>
      <c r="KH22" s="100"/>
      <c r="KI22" s="100"/>
      <c r="KJ22" s="100"/>
      <c r="KK22" s="100"/>
      <c r="KL22" s="100"/>
      <c r="KM22" s="100"/>
      <c r="KN22" s="100"/>
      <c r="KO22" s="100"/>
      <c r="KP22" s="100"/>
      <c r="KQ22" s="100"/>
      <c r="KR22" s="100"/>
      <c r="KS22" s="100"/>
      <c r="KT22" s="100"/>
      <c r="KU22" s="100"/>
      <c r="KV22" s="100"/>
      <c r="KW22" s="100"/>
      <c r="KX22" s="100"/>
      <c r="KY22" s="100"/>
      <c r="KZ22" s="100"/>
      <c r="LA22" s="100"/>
      <c r="LB22" s="100"/>
      <c r="LC22" s="100"/>
      <c r="LD22" s="100"/>
      <c r="LE22" s="100"/>
      <c r="LF22" s="100"/>
      <c r="LG22" s="100"/>
      <c r="LH22" s="100"/>
      <c r="LI22" s="100"/>
      <c r="LJ22" s="100"/>
      <c r="LK22" s="100"/>
      <c r="LL22" s="100"/>
      <c r="LM22" s="100"/>
      <c r="LN22" s="100"/>
      <c r="LO22" s="100"/>
      <c r="LP22" s="100"/>
      <c r="LQ22" s="100"/>
      <c r="LR22" s="100"/>
      <c r="LS22" s="100"/>
      <c r="LT22" s="100"/>
      <c r="LU22" s="100"/>
      <c r="LV22" s="100"/>
      <c r="LW22" s="100"/>
      <c r="LX22" s="100"/>
      <c r="LY22" s="100"/>
      <c r="LZ22" s="100"/>
      <c r="MA22" s="100"/>
      <c r="MB22" s="100"/>
      <c r="MC22" s="100"/>
      <c r="MD22" s="100"/>
      <c r="ME22" s="100"/>
      <c r="MF22" s="100"/>
      <c r="MG22" s="100"/>
      <c r="MH22" s="100"/>
      <c r="MI22" s="100"/>
      <c r="MJ22" s="100"/>
      <c r="MK22" s="100"/>
      <c r="ML22" s="100"/>
      <c r="MM22" s="100"/>
      <c r="MN22" s="100"/>
      <c r="MO22" s="100"/>
      <c r="MP22" s="100"/>
      <c r="MQ22" s="100"/>
      <c r="MR22" s="100"/>
      <c r="MS22" s="100"/>
      <c r="MT22" s="100"/>
      <c r="MU22" s="100"/>
      <c r="MV22" s="100"/>
      <c r="MW22" s="100"/>
      <c r="MX22" s="100"/>
      <c r="MY22" s="100"/>
      <c r="MZ22" s="100"/>
      <c r="NA22" s="100"/>
      <c r="NB22" s="100"/>
      <c r="NC22" s="100"/>
      <c r="ND22" s="100"/>
      <c r="NE22" s="100"/>
      <c r="NF22" s="100"/>
      <c r="NG22" s="100"/>
      <c r="NH22" s="100"/>
      <c r="NI22" s="100"/>
      <c r="NJ22" s="100"/>
      <c r="NK22" s="100"/>
      <c r="NL22" s="100"/>
      <c r="NM22" s="100"/>
      <c r="NN22" s="100"/>
      <c r="NO22" s="100"/>
      <c r="NP22" s="100"/>
      <c r="NQ22" s="100"/>
      <c r="NR22" s="100"/>
      <c r="NS22" s="100"/>
      <c r="NT22" s="100"/>
      <c r="NU22" s="100"/>
      <c r="NV22" s="100"/>
      <c r="NW22" s="100"/>
      <c r="NX22" s="100"/>
      <c r="NY22" s="100"/>
      <c r="NZ22" s="100"/>
      <c r="OA22" s="100"/>
      <c r="OB22" s="100"/>
      <c r="OC22" s="100"/>
      <c r="OD22" s="100"/>
      <c r="OE22" s="100"/>
      <c r="OF22" s="100"/>
      <c r="OG22" s="100"/>
      <c r="OH22" s="100"/>
      <c r="OI22" s="100"/>
      <c r="OJ22" s="100"/>
      <c r="OK22" s="100"/>
      <c r="OL22" s="100"/>
      <c r="OM22" s="100"/>
      <c r="ON22" s="100"/>
      <c r="OO22" s="100"/>
      <c r="OP22" s="100"/>
      <c r="OQ22" s="100"/>
      <c r="OR22" s="100"/>
      <c r="OS22" s="100"/>
      <c r="OT22" s="100"/>
      <c r="OU22" s="100"/>
      <c r="OV22" s="100"/>
      <c r="OW22" s="100"/>
      <c r="OX22" s="100"/>
      <c r="OY22" s="100"/>
      <c r="OZ22" s="100"/>
      <c r="PA22" s="100"/>
      <c r="PB22" s="100"/>
      <c r="PC22" s="100"/>
      <c r="PD22" s="100"/>
      <c r="PE22" s="100"/>
      <c r="PF22" s="100"/>
      <c r="PG22" s="100"/>
      <c r="PH22" s="100"/>
      <c r="PI22" s="100"/>
      <c r="PJ22" s="100"/>
      <c r="PK22" s="100"/>
      <c r="PL22" s="100"/>
      <c r="PM22" s="100"/>
      <c r="PN22" s="100"/>
      <c r="PO22" s="100"/>
      <c r="PP22" s="100"/>
      <c r="PQ22" s="100"/>
      <c r="PR22" s="100"/>
      <c r="PS22" s="100"/>
      <c r="PT22" s="100"/>
      <c r="PU22" s="100"/>
      <c r="PV22" s="100"/>
      <c r="PW22" s="100"/>
      <c r="PX22" s="100"/>
      <c r="PY22" s="100"/>
      <c r="PZ22" s="100"/>
      <c r="QA22" s="100"/>
      <c r="QB22" s="100"/>
      <c r="QC22" s="100"/>
      <c r="QD22" s="100"/>
      <c r="QE22" s="100"/>
      <c r="QF22" s="100"/>
      <c r="QG22" s="100"/>
      <c r="QH22" s="100"/>
      <c r="QI22" s="100"/>
      <c r="QJ22" s="100"/>
      <c r="QK22" s="100"/>
      <c r="QL22" s="100"/>
      <c r="QM22" s="100"/>
      <c r="QN22" s="100"/>
      <c r="QO22" s="100"/>
      <c r="QP22" s="100"/>
      <c r="QQ22" s="100"/>
      <c r="QR22" s="100"/>
      <c r="QS22" s="100"/>
      <c r="QT22" s="100"/>
      <c r="QU22" s="100"/>
      <c r="QV22" s="100"/>
      <c r="QW22" s="100"/>
      <c r="QX22" s="100"/>
      <c r="QY22" s="100"/>
      <c r="QZ22" s="100"/>
      <c r="RA22" s="100"/>
      <c r="RB22" s="100"/>
      <c r="RC22" s="100"/>
      <c r="RD22" s="100"/>
      <c r="RE22" s="100"/>
      <c r="RF22" s="100"/>
      <c r="RG22" s="100"/>
      <c r="RH22" s="100"/>
      <c r="RI22" s="100"/>
      <c r="RJ22" s="100"/>
      <c r="RK22" s="100"/>
      <c r="RL22" s="100"/>
      <c r="RM22" s="100"/>
      <c r="RN22" s="100"/>
      <c r="RO22" s="100"/>
      <c r="RP22" s="100"/>
      <c r="RQ22" s="100"/>
      <c r="RR22" s="100"/>
      <c r="RS22" s="100"/>
      <c r="RT22" s="100"/>
      <c r="RU22" s="100"/>
      <c r="RV22" s="100"/>
      <c r="RW22" s="100"/>
      <c r="RX22" s="100"/>
      <c r="RY22" s="100"/>
      <c r="RZ22" s="100"/>
      <c r="SA22" s="100"/>
      <c r="SB22" s="100"/>
      <c r="SC22" s="100"/>
      <c r="SD22" s="100"/>
      <c r="SE22" s="100"/>
      <c r="SF22" s="100"/>
      <c r="SG22" s="100"/>
      <c r="SH22" s="100"/>
      <c r="SI22" s="100"/>
      <c r="SJ22" s="100"/>
      <c r="SK22" s="100"/>
      <c r="SL22" s="100"/>
      <c r="SM22" s="100"/>
      <c r="SN22" s="100"/>
      <c r="SO22" s="100"/>
      <c r="SP22" s="100"/>
      <c r="SQ22" s="100"/>
      <c r="SR22" s="100"/>
      <c r="SS22" s="100"/>
      <c r="ST22" s="100"/>
      <c r="SU22" s="100"/>
      <c r="SV22" s="100"/>
      <c r="SW22" s="100"/>
      <c r="SX22" s="100"/>
      <c r="SY22" s="100"/>
      <c r="SZ22" s="100"/>
      <c r="TA22" s="100"/>
      <c r="TB22" s="100"/>
      <c r="TC22" s="100"/>
      <c r="TD22" s="100"/>
      <c r="TE22" s="100"/>
      <c r="TF22" s="100"/>
      <c r="TG22" s="100"/>
      <c r="TH22" s="100"/>
      <c r="TI22" s="100"/>
      <c r="TJ22" s="100"/>
      <c r="TK22" s="100"/>
      <c r="TL22" s="100"/>
      <c r="TM22" s="100"/>
      <c r="TN22" s="100"/>
      <c r="TO22" s="100"/>
      <c r="TP22" s="100"/>
      <c r="TQ22" s="100"/>
      <c r="TR22" s="100"/>
      <c r="TS22" s="100"/>
      <c r="TT22" s="100"/>
      <c r="TU22" s="100"/>
      <c r="TV22" s="100"/>
      <c r="TW22" s="100"/>
      <c r="TX22" s="100"/>
      <c r="TY22" s="100"/>
      <c r="TZ22" s="100"/>
      <c r="UA22" s="100"/>
      <c r="UB22" s="100"/>
      <c r="UC22" s="100"/>
      <c r="UD22" s="100"/>
      <c r="UE22" s="100"/>
      <c r="UF22" s="100"/>
      <c r="UG22" s="100"/>
      <c r="UH22" s="100"/>
      <c r="UI22" s="100"/>
      <c r="UJ22" s="100"/>
      <c r="UK22" s="100"/>
      <c r="UL22" s="100"/>
      <c r="UM22" s="100"/>
      <c r="UN22" s="100"/>
      <c r="UO22" s="100"/>
      <c r="UP22" s="100"/>
      <c r="UQ22" s="100"/>
      <c r="UR22" s="100"/>
      <c r="US22" s="100"/>
      <c r="UT22" s="100"/>
      <c r="UU22" s="100"/>
      <c r="UV22" s="100"/>
      <c r="UW22" s="100"/>
      <c r="UX22" s="100"/>
      <c r="UY22" s="100"/>
      <c r="UZ22" s="100"/>
      <c r="VA22" s="100"/>
      <c r="VB22" s="100"/>
      <c r="VC22" s="100"/>
      <c r="VD22" s="100"/>
      <c r="VE22" s="100"/>
      <c r="VF22" s="100"/>
      <c r="VG22" s="100"/>
      <c r="VH22" s="100"/>
      <c r="VI22" s="100"/>
      <c r="VJ22" s="100"/>
      <c r="VK22" s="100"/>
      <c r="VL22" s="100"/>
      <c r="VM22" s="100"/>
      <c r="VN22" s="100"/>
      <c r="VO22" s="100"/>
      <c r="VP22" s="100"/>
      <c r="VQ22" s="100"/>
      <c r="VR22" s="100"/>
      <c r="VS22" s="100"/>
      <c r="VT22" s="100"/>
      <c r="VU22" s="100"/>
      <c r="VV22" s="100"/>
      <c r="VW22" s="100"/>
      <c r="VX22" s="100"/>
      <c r="VY22" s="100"/>
      <c r="VZ22" s="100"/>
      <c r="WA22" s="100"/>
      <c r="WB22" s="100"/>
      <c r="WC22" s="100"/>
      <c r="WD22" s="100"/>
      <c r="WE22" s="100"/>
      <c r="WF22" s="100"/>
      <c r="WG22" s="100"/>
      <c r="WH22" s="100"/>
      <c r="WI22" s="100"/>
      <c r="WJ22" s="100"/>
      <c r="WK22" s="100"/>
      <c r="WL22" s="100"/>
      <c r="WM22" s="100"/>
      <c r="WN22" s="100"/>
      <c r="WO22" s="100"/>
      <c r="WP22" s="100"/>
      <c r="WQ22" s="100"/>
      <c r="WR22" s="100"/>
      <c r="WS22" s="100"/>
      <c r="WT22" s="100"/>
      <c r="WU22" s="100"/>
      <c r="WV22" s="100"/>
      <c r="WW22" s="100"/>
      <c r="WX22" s="100"/>
      <c r="WY22" s="100"/>
      <c r="WZ22" s="100"/>
      <c r="XA22" s="100"/>
      <c r="XB22" s="100"/>
      <c r="XC22" s="100"/>
      <c r="XD22" s="100"/>
      <c r="XE22" s="100"/>
      <c r="XF22" s="100"/>
      <c r="XG22" s="100"/>
      <c r="XH22" s="100"/>
      <c r="XI22" s="100"/>
      <c r="XJ22" s="100"/>
      <c r="XK22" s="100"/>
      <c r="XL22" s="100"/>
      <c r="XM22" s="100"/>
      <c r="XN22" s="100"/>
      <c r="XO22" s="100"/>
      <c r="XP22" s="100"/>
      <c r="XQ22" s="100"/>
      <c r="XR22" s="100"/>
      <c r="XS22" s="100"/>
      <c r="XT22" s="100"/>
      <c r="XU22" s="100"/>
      <c r="XV22" s="100"/>
      <c r="XW22" s="100"/>
      <c r="XX22" s="100"/>
      <c r="XY22" s="100"/>
      <c r="XZ22" s="100"/>
      <c r="YA22" s="100"/>
      <c r="YB22" s="100"/>
      <c r="YC22" s="100"/>
      <c r="YD22" s="100"/>
      <c r="YE22" s="100"/>
      <c r="YF22" s="100"/>
      <c r="YG22" s="100"/>
      <c r="YH22" s="100"/>
      <c r="YI22" s="100"/>
      <c r="YJ22" s="100"/>
      <c r="YK22" s="100"/>
      <c r="YL22" s="100"/>
      <c r="YM22" s="100"/>
      <c r="YN22" s="100"/>
      <c r="YO22" s="100"/>
      <c r="YP22" s="100"/>
      <c r="YQ22" s="100"/>
      <c r="YR22" s="100"/>
      <c r="YS22" s="100"/>
      <c r="YT22" s="100"/>
      <c r="YU22" s="100"/>
      <c r="YV22" s="100"/>
      <c r="YW22" s="100"/>
      <c r="YX22" s="100"/>
      <c r="YY22" s="100"/>
      <c r="YZ22" s="100"/>
      <c r="ZA22" s="100"/>
      <c r="ZB22" s="100"/>
      <c r="ZC22" s="100"/>
      <c r="ZD22" s="100"/>
      <c r="ZE22" s="100"/>
      <c r="ZF22" s="100"/>
      <c r="ZG22" s="100"/>
      <c r="ZH22" s="100"/>
      <c r="ZI22" s="100"/>
      <c r="ZJ22" s="100"/>
      <c r="ZK22" s="100"/>
      <c r="ZL22" s="100"/>
      <c r="ZM22" s="100"/>
      <c r="ZN22" s="100"/>
      <c r="ZO22" s="100"/>
      <c r="ZP22" s="100"/>
      <c r="ZQ22" s="100"/>
      <c r="ZR22" s="100"/>
      <c r="ZS22" s="100"/>
      <c r="ZT22" s="100"/>
      <c r="ZU22" s="100"/>
      <c r="ZV22" s="100"/>
      <c r="ZW22" s="100"/>
      <c r="ZX22" s="100"/>
      <c r="ZY22" s="100"/>
      <c r="ZZ22" s="100"/>
    </row>
    <row r="23" spans="1:702" s="89" customFormat="1" ht="15.95" hidden="1" customHeight="1" x14ac:dyDescent="0.25">
      <c r="A23" s="116">
        <v>72040</v>
      </c>
      <c r="B23" s="116" t="s">
        <v>380</v>
      </c>
      <c r="C23" s="117" t="s">
        <v>344</v>
      </c>
      <c r="D23" s="118">
        <v>7</v>
      </c>
      <c r="E23" s="118">
        <v>3</v>
      </c>
      <c r="F23" s="118" t="s">
        <v>341</v>
      </c>
      <c r="G23" s="118">
        <v>912</v>
      </c>
      <c r="H23" s="118">
        <v>11461</v>
      </c>
      <c r="I23" s="118" t="s">
        <v>345</v>
      </c>
      <c r="J23" s="118" t="s">
        <v>319</v>
      </c>
      <c r="K23" s="118" t="s">
        <v>346</v>
      </c>
      <c r="L23" s="119">
        <v>7518738</v>
      </c>
      <c r="M23" s="119">
        <v>7993238</v>
      </c>
      <c r="N23" s="119">
        <v>0</v>
      </c>
      <c r="O23" s="119">
        <v>7993238</v>
      </c>
      <c r="P23" s="119">
        <v>4120851.86</v>
      </c>
      <c r="Q23" s="119">
        <v>-3872386.14</v>
      </c>
      <c r="R23" s="120">
        <v>0.52</v>
      </c>
      <c r="S23" s="119">
        <v>0</v>
      </c>
      <c r="T23" s="119">
        <v>0</v>
      </c>
      <c r="U23" s="120">
        <v>0</v>
      </c>
      <c r="V23" s="119">
        <v>0</v>
      </c>
      <c r="W23" s="119">
        <v>0</v>
      </c>
      <c r="X23" s="120">
        <v>0</v>
      </c>
      <c r="Y23" s="119">
        <v>0</v>
      </c>
      <c r="Z23" s="119">
        <v>0</v>
      </c>
      <c r="AA23" s="120">
        <v>0</v>
      </c>
      <c r="AB23" s="119">
        <v>0</v>
      </c>
      <c r="AC23" s="119">
        <v>0</v>
      </c>
      <c r="AD23" s="120">
        <v>0</v>
      </c>
      <c r="AE23" s="119">
        <v>0</v>
      </c>
      <c r="AF23" s="119">
        <v>0</v>
      </c>
      <c r="AG23" s="120">
        <v>0</v>
      </c>
      <c r="AH23" s="119">
        <v>0</v>
      </c>
      <c r="AI23" s="119">
        <v>0</v>
      </c>
      <c r="AJ23" s="120">
        <v>0</v>
      </c>
      <c r="AK23" s="119">
        <v>0</v>
      </c>
      <c r="AL23" s="119">
        <v>0</v>
      </c>
      <c r="AM23" s="120">
        <v>0</v>
      </c>
      <c r="AN23" s="119">
        <v>0</v>
      </c>
      <c r="AO23" s="119">
        <v>0</v>
      </c>
      <c r="AP23" s="120">
        <v>0</v>
      </c>
      <c r="AQ23" s="119">
        <v>0</v>
      </c>
      <c r="AR23" s="119">
        <v>0</v>
      </c>
      <c r="AS23" s="120">
        <v>0</v>
      </c>
      <c r="AT23" s="119">
        <v>0</v>
      </c>
      <c r="AU23" s="119">
        <v>0</v>
      </c>
      <c r="AV23" s="120">
        <v>0</v>
      </c>
      <c r="AW23" s="119">
        <v>0</v>
      </c>
      <c r="AX23" s="119">
        <v>0</v>
      </c>
      <c r="AY23" s="120">
        <v>0</v>
      </c>
      <c r="AZ23" s="119">
        <v>0</v>
      </c>
      <c r="BA23" s="119">
        <v>0</v>
      </c>
      <c r="BB23" s="120">
        <v>0</v>
      </c>
      <c r="BC23" s="119">
        <v>0</v>
      </c>
      <c r="BD23" s="119">
        <v>0</v>
      </c>
      <c r="BE23" s="120">
        <v>0</v>
      </c>
      <c r="BF23" s="119">
        <v>492738</v>
      </c>
      <c r="BG23" s="119">
        <v>373339.84</v>
      </c>
      <c r="BH23" s="120">
        <v>0.76</v>
      </c>
      <c r="BI23" s="119">
        <v>0</v>
      </c>
      <c r="BJ23" s="119">
        <v>0</v>
      </c>
      <c r="BK23" s="120">
        <v>0</v>
      </c>
      <c r="BL23" s="119">
        <v>0</v>
      </c>
      <c r="BM23" s="119">
        <v>0</v>
      </c>
      <c r="BN23" s="120">
        <v>0</v>
      </c>
      <c r="BO23" s="119">
        <v>7371250</v>
      </c>
      <c r="BP23" s="119">
        <v>3624086.91</v>
      </c>
      <c r="BQ23" s="120">
        <v>0.49</v>
      </c>
      <c r="BR23" s="119">
        <v>0</v>
      </c>
      <c r="BS23" s="119">
        <v>0</v>
      </c>
      <c r="BT23" s="120">
        <v>0</v>
      </c>
      <c r="BU23" s="119">
        <v>129250</v>
      </c>
      <c r="BV23" s="119">
        <v>123425.11</v>
      </c>
      <c r="BW23" s="120">
        <v>0.95</v>
      </c>
      <c r="BX23" s="119">
        <v>0</v>
      </c>
      <c r="BY23" s="119">
        <v>0</v>
      </c>
      <c r="BZ23" s="120">
        <v>0</v>
      </c>
      <c r="CA23" s="119">
        <v>0</v>
      </c>
      <c r="CB23" s="119">
        <v>0</v>
      </c>
      <c r="CC23" s="120">
        <v>0</v>
      </c>
      <c r="CD23" s="119">
        <v>0</v>
      </c>
      <c r="CE23" s="119">
        <v>0</v>
      </c>
      <c r="CF23" s="120">
        <v>0</v>
      </c>
      <c r="CG23" s="119">
        <v>0</v>
      </c>
      <c r="CH23" s="119">
        <v>0</v>
      </c>
      <c r="CI23" s="120">
        <v>0</v>
      </c>
      <c r="CJ23" s="119">
        <v>0</v>
      </c>
      <c r="CK23" s="119">
        <v>0</v>
      </c>
      <c r="CL23" s="120">
        <v>0</v>
      </c>
      <c r="CM23" s="119">
        <v>0</v>
      </c>
      <c r="CN23" s="119">
        <v>0</v>
      </c>
      <c r="CO23" s="120">
        <v>0</v>
      </c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100"/>
      <c r="DL23" s="100"/>
      <c r="DM23" s="100"/>
      <c r="DN23" s="100"/>
      <c r="DO23" s="100"/>
      <c r="DP23" s="100"/>
      <c r="DQ23" s="100"/>
      <c r="DR23" s="100"/>
      <c r="DS23" s="100"/>
      <c r="DT23" s="100"/>
      <c r="DU23" s="100"/>
      <c r="DV23" s="100"/>
      <c r="DW23" s="100"/>
      <c r="DX23" s="100"/>
      <c r="DY23" s="100"/>
      <c r="DZ23" s="100"/>
      <c r="EA23" s="100"/>
      <c r="EB23" s="100"/>
      <c r="EC23" s="100"/>
      <c r="ED23" s="100"/>
      <c r="EE23" s="100"/>
      <c r="EF23" s="100"/>
      <c r="EG23" s="100"/>
      <c r="EH23" s="100"/>
      <c r="EI23" s="100"/>
      <c r="EJ23" s="100"/>
      <c r="EK23" s="100"/>
      <c r="EL23" s="100"/>
      <c r="EM23" s="100"/>
      <c r="EN23" s="100"/>
      <c r="EO23" s="100"/>
      <c r="EP23" s="100"/>
      <c r="EQ23" s="100"/>
      <c r="ER23" s="100"/>
      <c r="ES23" s="100"/>
      <c r="ET23" s="100"/>
      <c r="EU23" s="100"/>
      <c r="EV23" s="100"/>
      <c r="EW23" s="100"/>
      <c r="EX23" s="100"/>
      <c r="EY23" s="100"/>
      <c r="EZ23" s="100"/>
      <c r="FA23" s="100"/>
      <c r="FB23" s="100"/>
      <c r="FC23" s="100"/>
      <c r="FD23" s="100"/>
      <c r="FE23" s="100"/>
      <c r="FF23" s="100"/>
      <c r="FG23" s="100"/>
      <c r="FH23" s="100"/>
      <c r="FI23" s="100"/>
      <c r="FJ23" s="100"/>
      <c r="FK23" s="100"/>
      <c r="FL23" s="100"/>
      <c r="FM23" s="100"/>
      <c r="FN23" s="100"/>
      <c r="FO23" s="100"/>
      <c r="FP23" s="100"/>
      <c r="FQ23" s="100"/>
      <c r="FR23" s="100"/>
      <c r="FS23" s="100"/>
      <c r="FT23" s="100"/>
      <c r="FU23" s="100"/>
      <c r="FV23" s="100"/>
      <c r="FW23" s="100"/>
      <c r="FX23" s="100"/>
      <c r="FY23" s="100"/>
      <c r="FZ23" s="100"/>
      <c r="GA23" s="100"/>
      <c r="GB23" s="100"/>
      <c r="GC23" s="100"/>
      <c r="GD23" s="100"/>
      <c r="GE23" s="100"/>
      <c r="GF23" s="100"/>
      <c r="GG23" s="100"/>
      <c r="GH23" s="100"/>
      <c r="GI23" s="100"/>
      <c r="GJ23" s="100"/>
      <c r="GK23" s="100"/>
      <c r="GL23" s="100"/>
      <c r="GM23" s="100"/>
      <c r="GN23" s="100"/>
      <c r="GO23" s="100"/>
      <c r="GP23" s="100"/>
      <c r="GQ23" s="100"/>
      <c r="GR23" s="100"/>
      <c r="GS23" s="100"/>
      <c r="GT23" s="100"/>
      <c r="GU23" s="100"/>
      <c r="GV23" s="100"/>
      <c r="GW23" s="100"/>
      <c r="GX23" s="100"/>
      <c r="GY23" s="100"/>
      <c r="GZ23" s="100"/>
      <c r="HA23" s="100"/>
      <c r="HB23" s="100"/>
      <c r="HC23" s="100"/>
      <c r="HD23" s="100"/>
      <c r="HE23" s="100"/>
      <c r="HF23" s="100"/>
      <c r="HG23" s="100"/>
      <c r="HH23" s="100"/>
      <c r="HI23" s="100"/>
      <c r="HJ23" s="100"/>
      <c r="HK23" s="100"/>
      <c r="HL23" s="100"/>
      <c r="HM23" s="100"/>
      <c r="HN23" s="100"/>
      <c r="HO23" s="100"/>
      <c r="HP23" s="100"/>
      <c r="HQ23" s="100"/>
      <c r="HR23" s="100"/>
      <c r="HS23" s="100"/>
      <c r="HT23" s="100"/>
      <c r="HU23" s="100"/>
      <c r="HV23" s="100"/>
      <c r="HW23" s="100"/>
      <c r="HX23" s="100"/>
      <c r="HY23" s="100"/>
      <c r="HZ23" s="100"/>
      <c r="IA23" s="100"/>
      <c r="IB23" s="100"/>
      <c r="IC23" s="100"/>
      <c r="ID23" s="100"/>
      <c r="IE23" s="100"/>
      <c r="IF23" s="100"/>
      <c r="IG23" s="100"/>
      <c r="IH23" s="100"/>
      <c r="II23" s="100"/>
      <c r="IJ23" s="100"/>
      <c r="IK23" s="100"/>
      <c r="IL23" s="100"/>
      <c r="IM23" s="100"/>
      <c r="IN23" s="100"/>
      <c r="IO23" s="100"/>
      <c r="IP23" s="100"/>
      <c r="IQ23" s="100"/>
      <c r="IR23" s="100"/>
      <c r="IS23" s="100"/>
      <c r="IT23" s="100"/>
      <c r="IU23" s="100"/>
      <c r="IV23" s="100"/>
      <c r="IW23" s="100"/>
      <c r="IX23" s="100"/>
      <c r="IY23" s="100"/>
      <c r="IZ23" s="100"/>
      <c r="JA23" s="100"/>
      <c r="JB23" s="100"/>
      <c r="JC23" s="100"/>
      <c r="JD23" s="100"/>
      <c r="JE23" s="100"/>
      <c r="JF23" s="100"/>
      <c r="JG23" s="100"/>
      <c r="JH23" s="100"/>
      <c r="JI23" s="100"/>
      <c r="JJ23" s="100"/>
      <c r="JK23" s="100"/>
      <c r="JL23" s="100"/>
      <c r="JM23" s="100"/>
      <c r="JN23" s="100"/>
      <c r="JO23" s="100"/>
      <c r="JP23" s="100"/>
      <c r="JQ23" s="100"/>
      <c r="JR23" s="100"/>
      <c r="JS23" s="100"/>
      <c r="JT23" s="100"/>
      <c r="JU23" s="100"/>
      <c r="JV23" s="100"/>
      <c r="JW23" s="100"/>
      <c r="JX23" s="100"/>
      <c r="JY23" s="100"/>
      <c r="JZ23" s="100"/>
      <c r="KA23" s="100"/>
      <c r="KB23" s="100"/>
      <c r="KC23" s="100"/>
      <c r="KD23" s="100"/>
      <c r="KE23" s="100"/>
      <c r="KF23" s="100"/>
      <c r="KG23" s="100"/>
      <c r="KH23" s="100"/>
      <c r="KI23" s="100"/>
      <c r="KJ23" s="100"/>
      <c r="KK23" s="100"/>
      <c r="KL23" s="100"/>
      <c r="KM23" s="100"/>
      <c r="KN23" s="100"/>
      <c r="KO23" s="100"/>
      <c r="KP23" s="100"/>
      <c r="KQ23" s="100"/>
      <c r="KR23" s="100"/>
      <c r="KS23" s="100"/>
      <c r="KT23" s="100"/>
      <c r="KU23" s="100"/>
      <c r="KV23" s="100"/>
      <c r="KW23" s="100"/>
      <c r="KX23" s="100"/>
      <c r="KY23" s="100"/>
      <c r="KZ23" s="100"/>
      <c r="LA23" s="100"/>
      <c r="LB23" s="100"/>
      <c r="LC23" s="100"/>
      <c r="LD23" s="100"/>
      <c r="LE23" s="100"/>
      <c r="LF23" s="100"/>
      <c r="LG23" s="100"/>
      <c r="LH23" s="100"/>
      <c r="LI23" s="100"/>
      <c r="LJ23" s="100"/>
      <c r="LK23" s="100"/>
      <c r="LL23" s="100"/>
      <c r="LM23" s="100"/>
      <c r="LN23" s="100"/>
      <c r="LO23" s="100"/>
      <c r="LP23" s="100"/>
      <c r="LQ23" s="100"/>
      <c r="LR23" s="100"/>
      <c r="LS23" s="100"/>
      <c r="LT23" s="100"/>
      <c r="LU23" s="100"/>
      <c r="LV23" s="100"/>
      <c r="LW23" s="100"/>
      <c r="LX23" s="100"/>
      <c r="LY23" s="100"/>
      <c r="LZ23" s="100"/>
      <c r="MA23" s="100"/>
      <c r="MB23" s="100"/>
      <c r="MC23" s="100"/>
      <c r="MD23" s="100"/>
      <c r="ME23" s="100"/>
      <c r="MF23" s="100"/>
      <c r="MG23" s="100"/>
      <c r="MH23" s="100"/>
      <c r="MI23" s="100"/>
      <c r="MJ23" s="100"/>
      <c r="MK23" s="100"/>
      <c r="ML23" s="100"/>
      <c r="MM23" s="100"/>
      <c r="MN23" s="100"/>
      <c r="MO23" s="100"/>
      <c r="MP23" s="100"/>
      <c r="MQ23" s="100"/>
      <c r="MR23" s="100"/>
      <c r="MS23" s="100"/>
      <c r="MT23" s="100"/>
      <c r="MU23" s="100"/>
      <c r="MV23" s="100"/>
      <c r="MW23" s="100"/>
      <c r="MX23" s="100"/>
      <c r="MY23" s="100"/>
      <c r="MZ23" s="100"/>
      <c r="NA23" s="100"/>
      <c r="NB23" s="100"/>
      <c r="NC23" s="100"/>
      <c r="ND23" s="100"/>
      <c r="NE23" s="100"/>
      <c r="NF23" s="100"/>
      <c r="NG23" s="100"/>
      <c r="NH23" s="100"/>
      <c r="NI23" s="100"/>
      <c r="NJ23" s="100"/>
      <c r="NK23" s="100"/>
      <c r="NL23" s="100"/>
      <c r="NM23" s="100"/>
      <c r="NN23" s="100"/>
      <c r="NO23" s="100"/>
      <c r="NP23" s="100"/>
      <c r="NQ23" s="100"/>
      <c r="NR23" s="100"/>
      <c r="NS23" s="100"/>
      <c r="NT23" s="100"/>
      <c r="NU23" s="100"/>
      <c r="NV23" s="100"/>
      <c r="NW23" s="100"/>
      <c r="NX23" s="100"/>
      <c r="NY23" s="100"/>
      <c r="NZ23" s="100"/>
      <c r="OA23" s="100"/>
      <c r="OB23" s="100"/>
      <c r="OC23" s="100"/>
      <c r="OD23" s="100"/>
      <c r="OE23" s="100"/>
      <c r="OF23" s="100"/>
      <c r="OG23" s="100"/>
      <c r="OH23" s="100"/>
      <c r="OI23" s="100"/>
      <c r="OJ23" s="100"/>
      <c r="OK23" s="100"/>
      <c r="OL23" s="100"/>
      <c r="OM23" s="100"/>
      <c r="ON23" s="100"/>
      <c r="OO23" s="100"/>
      <c r="OP23" s="100"/>
      <c r="OQ23" s="100"/>
      <c r="OR23" s="100"/>
      <c r="OS23" s="100"/>
      <c r="OT23" s="100"/>
      <c r="OU23" s="100"/>
      <c r="OV23" s="100"/>
      <c r="OW23" s="100"/>
      <c r="OX23" s="100"/>
      <c r="OY23" s="100"/>
      <c r="OZ23" s="100"/>
      <c r="PA23" s="100"/>
      <c r="PB23" s="100"/>
      <c r="PC23" s="100"/>
      <c r="PD23" s="100"/>
      <c r="PE23" s="100"/>
      <c r="PF23" s="100"/>
      <c r="PG23" s="100"/>
      <c r="PH23" s="100"/>
      <c r="PI23" s="100"/>
      <c r="PJ23" s="100"/>
      <c r="PK23" s="100"/>
      <c r="PL23" s="100"/>
      <c r="PM23" s="100"/>
      <c r="PN23" s="100"/>
      <c r="PO23" s="100"/>
      <c r="PP23" s="100"/>
      <c r="PQ23" s="100"/>
      <c r="PR23" s="100"/>
      <c r="PS23" s="100"/>
      <c r="PT23" s="100"/>
      <c r="PU23" s="100"/>
      <c r="PV23" s="100"/>
      <c r="PW23" s="100"/>
      <c r="PX23" s="100"/>
      <c r="PY23" s="100"/>
      <c r="PZ23" s="100"/>
      <c r="QA23" s="100"/>
      <c r="QB23" s="100"/>
      <c r="QC23" s="100"/>
      <c r="QD23" s="100"/>
      <c r="QE23" s="100"/>
      <c r="QF23" s="100"/>
      <c r="QG23" s="100"/>
      <c r="QH23" s="100"/>
      <c r="QI23" s="100"/>
      <c r="QJ23" s="100"/>
      <c r="QK23" s="100"/>
      <c r="QL23" s="100"/>
      <c r="QM23" s="100"/>
      <c r="QN23" s="100"/>
      <c r="QO23" s="100"/>
      <c r="QP23" s="100"/>
      <c r="QQ23" s="100"/>
      <c r="QR23" s="100"/>
      <c r="QS23" s="100"/>
      <c r="QT23" s="100"/>
      <c r="QU23" s="100"/>
      <c r="QV23" s="100"/>
      <c r="QW23" s="100"/>
      <c r="QX23" s="100"/>
      <c r="QY23" s="100"/>
      <c r="QZ23" s="100"/>
      <c r="RA23" s="100"/>
      <c r="RB23" s="100"/>
      <c r="RC23" s="100"/>
      <c r="RD23" s="100"/>
      <c r="RE23" s="100"/>
      <c r="RF23" s="100"/>
      <c r="RG23" s="100"/>
      <c r="RH23" s="100"/>
      <c r="RI23" s="100"/>
      <c r="RJ23" s="100"/>
      <c r="RK23" s="100"/>
      <c r="RL23" s="100"/>
      <c r="RM23" s="100"/>
      <c r="RN23" s="100"/>
      <c r="RO23" s="100"/>
      <c r="RP23" s="100"/>
      <c r="RQ23" s="100"/>
      <c r="RR23" s="100"/>
      <c r="RS23" s="100"/>
      <c r="RT23" s="100"/>
      <c r="RU23" s="100"/>
      <c r="RV23" s="100"/>
      <c r="RW23" s="100"/>
      <c r="RX23" s="100"/>
      <c r="RY23" s="100"/>
      <c r="RZ23" s="100"/>
      <c r="SA23" s="100"/>
      <c r="SB23" s="100"/>
      <c r="SC23" s="100"/>
      <c r="SD23" s="100"/>
      <c r="SE23" s="100"/>
      <c r="SF23" s="100"/>
      <c r="SG23" s="100"/>
      <c r="SH23" s="100"/>
      <c r="SI23" s="100"/>
      <c r="SJ23" s="100"/>
      <c r="SK23" s="100"/>
      <c r="SL23" s="100"/>
      <c r="SM23" s="100"/>
      <c r="SN23" s="100"/>
      <c r="SO23" s="100"/>
      <c r="SP23" s="100"/>
      <c r="SQ23" s="100"/>
      <c r="SR23" s="100"/>
      <c r="SS23" s="100"/>
      <c r="ST23" s="100"/>
      <c r="SU23" s="100"/>
      <c r="SV23" s="100"/>
      <c r="SW23" s="100"/>
      <c r="SX23" s="100"/>
      <c r="SY23" s="100"/>
      <c r="SZ23" s="100"/>
      <c r="TA23" s="100"/>
      <c r="TB23" s="100"/>
      <c r="TC23" s="100"/>
      <c r="TD23" s="100"/>
      <c r="TE23" s="100"/>
      <c r="TF23" s="100"/>
      <c r="TG23" s="100"/>
      <c r="TH23" s="100"/>
      <c r="TI23" s="100"/>
      <c r="TJ23" s="100"/>
      <c r="TK23" s="100"/>
      <c r="TL23" s="100"/>
      <c r="TM23" s="100"/>
      <c r="TN23" s="100"/>
      <c r="TO23" s="100"/>
      <c r="TP23" s="100"/>
      <c r="TQ23" s="100"/>
      <c r="TR23" s="100"/>
      <c r="TS23" s="100"/>
      <c r="TT23" s="100"/>
      <c r="TU23" s="100"/>
      <c r="TV23" s="100"/>
      <c r="TW23" s="100"/>
      <c r="TX23" s="100"/>
      <c r="TY23" s="100"/>
      <c r="TZ23" s="100"/>
      <c r="UA23" s="100"/>
      <c r="UB23" s="100"/>
      <c r="UC23" s="100"/>
      <c r="UD23" s="100"/>
      <c r="UE23" s="100"/>
      <c r="UF23" s="100"/>
      <c r="UG23" s="100"/>
      <c r="UH23" s="100"/>
      <c r="UI23" s="100"/>
      <c r="UJ23" s="100"/>
      <c r="UK23" s="100"/>
      <c r="UL23" s="100"/>
      <c r="UM23" s="100"/>
      <c r="UN23" s="100"/>
      <c r="UO23" s="100"/>
      <c r="UP23" s="100"/>
      <c r="UQ23" s="100"/>
      <c r="UR23" s="100"/>
      <c r="US23" s="100"/>
      <c r="UT23" s="100"/>
      <c r="UU23" s="100"/>
      <c r="UV23" s="100"/>
      <c r="UW23" s="100"/>
      <c r="UX23" s="100"/>
      <c r="UY23" s="100"/>
      <c r="UZ23" s="100"/>
      <c r="VA23" s="100"/>
      <c r="VB23" s="100"/>
      <c r="VC23" s="100"/>
      <c r="VD23" s="100"/>
      <c r="VE23" s="100"/>
      <c r="VF23" s="100"/>
      <c r="VG23" s="100"/>
      <c r="VH23" s="100"/>
      <c r="VI23" s="100"/>
      <c r="VJ23" s="100"/>
      <c r="VK23" s="100"/>
      <c r="VL23" s="100"/>
      <c r="VM23" s="100"/>
      <c r="VN23" s="100"/>
      <c r="VO23" s="100"/>
      <c r="VP23" s="100"/>
      <c r="VQ23" s="100"/>
      <c r="VR23" s="100"/>
      <c r="VS23" s="100"/>
      <c r="VT23" s="100"/>
      <c r="VU23" s="100"/>
      <c r="VV23" s="100"/>
      <c r="VW23" s="100"/>
      <c r="VX23" s="100"/>
      <c r="VY23" s="100"/>
      <c r="VZ23" s="100"/>
      <c r="WA23" s="100"/>
      <c r="WB23" s="100"/>
      <c r="WC23" s="100"/>
      <c r="WD23" s="100"/>
      <c r="WE23" s="100"/>
      <c r="WF23" s="100"/>
      <c r="WG23" s="100"/>
      <c r="WH23" s="100"/>
      <c r="WI23" s="100"/>
      <c r="WJ23" s="100"/>
      <c r="WK23" s="100"/>
      <c r="WL23" s="100"/>
      <c r="WM23" s="100"/>
      <c r="WN23" s="100"/>
      <c r="WO23" s="100"/>
      <c r="WP23" s="100"/>
      <c r="WQ23" s="100"/>
      <c r="WR23" s="100"/>
      <c r="WS23" s="100"/>
      <c r="WT23" s="100"/>
      <c r="WU23" s="100"/>
      <c r="WV23" s="100"/>
      <c r="WW23" s="100"/>
      <c r="WX23" s="100"/>
      <c r="WY23" s="100"/>
      <c r="WZ23" s="100"/>
      <c r="XA23" s="100"/>
      <c r="XB23" s="100"/>
      <c r="XC23" s="100"/>
      <c r="XD23" s="100"/>
      <c r="XE23" s="100"/>
      <c r="XF23" s="100"/>
      <c r="XG23" s="100"/>
      <c r="XH23" s="100"/>
      <c r="XI23" s="100"/>
      <c r="XJ23" s="100"/>
      <c r="XK23" s="100"/>
      <c r="XL23" s="100"/>
      <c r="XM23" s="100"/>
      <c r="XN23" s="100"/>
      <c r="XO23" s="100"/>
      <c r="XP23" s="100"/>
      <c r="XQ23" s="100"/>
      <c r="XR23" s="100"/>
      <c r="XS23" s="100"/>
      <c r="XT23" s="100"/>
      <c r="XU23" s="100"/>
      <c r="XV23" s="100"/>
      <c r="XW23" s="100"/>
      <c r="XX23" s="100"/>
      <c r="XY23" s="100"/>
      <c r="XZ23" s="100"/>
      <c r="YA23" s="100"/>
      <c r="YB23" s="100"/>
      <c r="YC23" s="100"/>
      <c r="YD23" s="100"/>
      <c r="YE23" s="100"/>
      <c r="YF23" s="100"/>
      <c r="YG23" s="100"/>
      <c r="YH23" s="100"/>
      <c r="YI23" s="100"/>
      <c r="YJ23" s="100"/>
      <c r="YK23" s="100"/>
      <c r="YL23" s="100"/>
      <c r="YM23" s="100"/>
      <c r="YN23" s="100"/>
      <c r="YO23" s="100"/>
      <c r="YP23" s="100"/>
      <c r="YQ23" s="100"/>
      <c r="YR23" s="100"/>
      <c r="YS23" s="100"/>
      <c r="YT23" s="100"/>
      <c r="YU23" s="100"/>
      <c r="YV23" s="100"/>
      <c r="YW23" s="100"/>
      <c r="YX23" s="100"/>
      <c r="YY23" s="100"/>
      <c r="YZ23" s="100"/>
      <c r="ZA23" s="100"/>
      <c r="ZB23" s="100"/>
      <c r="ZC23" s="100"/>
      <c r="ZD23" s="100"/>
      <c r="ZE23" s="100"/>
      <c r="ZF23" s="100"/>
      <c r="ZG23" s="100"/>
      <c r="ZH23" s="100"/>
      <c r="ZI23" s="100"/>
      <c r="ZJ23" s="100"/>
      <c r="ZK23" s="100"/>
      <c r="ZL23" s="100"/>
      <c r="ZM23" s="100"/>
      <c r="ZN23" s="100"/>
      <c r="ZO23" s="100"/>
      <c r="ZP23" s="100"/>
      <c r="ZQ23" s="100"/>
      <c r="ZR23" s="100"/>
      <c r="ZS23" s="100"/>
      <c r="ZT23" s="100"/>
      <c r="ZU23" s="100"/>
      <c r="ZV23" s="100"/>
      <c r="ZW23" s="100"/>
      <c r="ZX23" s="100"/>
      <c r="ZY23" s="100"/>
      <c r="ZZ23" s="100"/>
    </row>
    <row r="24" spans="1:702" ht="15.95" customHeight="1" x14ac:dyDescent="0.25">
      <c r="A24" s="92">
        <v>72042</v>
      </c>
      <c r="B24" s="92" t="s">
        <v>380</v>
      </c>
      <c r="C24" s="121" t="s">
        <v>344</v>
      </c>
      <c r="D24" s="92">
        <v>7</v>
      </c>
      <c r="E24" s="92">
        <v>3</v>
      </c>
      <c r="F24" s="92" t="s">
        <v>341</v>
      </c>
      <c r="G24" s="92">
        <v>912</v>
      </c>
      <c r="H24" s="92">
        <v>11461</v>
      </c>
      <c r="I24" s="92" t="s">
        <v>345</v>
      </c>
      <c r="J24" s="92">
        <v>3</v>
      </c>
      <c r="K24" s="92" t="s">
        <v>12</v>
      </c>
      <c r="L24" s="93">
        <v>7518738</v>
      </c>
      <c r="M24" s="93">
        <v>7993238</v>
      </c>
      <c r="N24" s="93">
        <v>0</v>
      </c>
      <c r="O24" s="93">
        <v>7993238</v>
      </c>
      <c r="P24" s="93">
        <v>4120851.86</v>
      </c>
      <c r="Q24" s="93">
        <v>-3872386.14</v>
      </c>
      <c r="R24" s="94">
        <v>0.52</v>
      </c>
      <c r="S24" s="93">
        <v>0</v>
      </c>
      <c r="T24" s="93">
        <v>0</v>
      </c>
      <c r="U24" s="94">
        <v>0</v>
      </c>
      <c r="V24" s="93">
        <v>0</v>
      </c>
      <c r="W24" s="93">
        <v>0</v>
      </c>
      <c r="X24" s="94">
        <v>0</v>
      </c>
      <c r="Y24" s="93">
        <v>0</v>
      </c>
      <c r="Z24" s="93">
        <v>0</v>
      </c>
      <c r="AA24" s="94">
        <v>0</v>
      </c>
      <c r="AB24" s="93">
        <v>0</v>
      </c>
      <c r="AC24" s="93">
        <v>0</v>
      </c>
      <c r="AD24" s="94">
        <v>0</v>
      </c>
      <c r="AE24" s="93">
        <v>0</v>
      </c>
      <c r="AF24" s="93">
        <v>0</v>
      </c>
      <c r="AG24" s="94">
        <v>0</v>
      </c>
      <c r="AH24" s="93">
        <v>0</v>
      </c>
      <c r="AI24" s="93">
        <v>0</v>
      </c>
      <c r="AJ24" s="94">
        <v>0</v>
      </c>
      <c r="AK24" s="93">
        <v>0</v>
      </c>
      <c r="AL24" s="93">
        <v>0</v>
      </c>
      <c r="AM24" s="94">
        <v>0</v>
      </c>
      <c r="AN24" s="93">
        <v>0</v>
      </c>
      <c r="AO24" s="93">
        <v>0</v>
      </c>
      <c r="AP24" s="94">
        <v>0</v>
      </c>
      <c r="AQ24" s="93">
        <v>0</v>
      </c>
      <c r="AR24" s="93">
        <v>0</v>
      </c>
      <c r="AS24" s="94">
        <v>0</v>
      </c>
      <c r="AT24" s="93">
        <v>0</v>
      </c>
      <c r="AU24" s="93">
        <v>0</v>
      </c>
      <c r="AV24" s="94">
        <v>0</v>
      </c>
      <c r="AW24" s="93">
        <v>0</v>
      </c>
      <c r="AX24" s="93">
        <v>0</v>
      </c>
      <c r="AY24" s="94">
        <v>0</v>
      </c>
      <c r="AZ24" s="93">
        <v>0</v>
      </c>
      <c r="BA24" s="93">
        <v>0</v>
      </c>
      <c r="BB24" s="94">
        <v>0</v>
      </c>
      <c r="BC24" s="93">
        <v>0</v>
      </c>
      <c r="BD24" s="93">
        <v>0</v>
      </c>
      <c r="BE24" s="94">
        <v>0</v>
      </c>
      <c r="BF24" s="93">
        <v>492738</v>
      </c>
      <c r="BG24" s="93">
        <v>373339.84</v>
      </c>
      <c r="BH24" s="94">
        <v>0.76</v>
      </c>
      <c r="BI24" s="93">
        <v>0</v>
      </c>
      <c r="BJ24" s="93">
        <v>0</v>
      </c>
      <c r="BK24" s="94">
        <v>0</v>
      </c>
      <c r="BL24" s="93">
        <v>0</v>
      </c>
      <c r="BM24" s="93">
        <v>0</v>
      </c>
      <c r="BN24" s="94">
        <v>0</v>
      </c>
      <c r="BO24" s="93">
        <v>7371250</v>
      </c>
      <c r="BP24" s="93">
        <v>3624086.91</v>
      </c>
      <c r="BQ24" s="94">
        <v>0.49</v>
      </c>
      <c r="BR24" s="93">
        <v>0</v>
      </c>
      <c r="BS24" s="93">
        <v>0</v>
      </c>
      <c r="BT24" s="94">
        <v>0</v>
      </c>
      <c r="BU24" s="93">
        <v>129250</v>
      </c>
      <c r="BV24" s="93">
        <v>123425.11</v>
      </c>
      <c r="BW24" s="94">
        <v>0.95</v>
      </c>
      <c r="BX24" s="93">
        <v>0</v>
      </c>
      <c r="BY24" s="93">
        <v>0</v>
      </c>
      <c r="BZ24" s="94">
        <v>0</v>
      </c>
      <c r="CA24" s="93">
        <v>0</v>
      </c>
      <c r="CB24" s="93">
        <v>0</v>
      </c>
      <c r="CC24" s="94">
        <v>0</v>
      </c>
      <c r="CD24" s="93">
        <v>0</v>
      </c>
      <c r="CE24" s="93">
        <v>0</v>
      </c>
      <c r="CF24" s="94">
        <v>0</v>
      </c>
      <c r="CG24" s="93">
        <v>0</v>
      </c>
      <c r="CH24" s="93">
        <v>0</v>
      </c>
      <c r="CI24" s="94">
        <v>0</v>
      </c>
      <c r="CJ24" s="93">
        <v>0</v>
      </c>
      <c r="CK24" s="93">
        <v>0</v>
      </c>
      <c r="CL24" s="94">
        <v>0</v>
      </c>
      <c r="CM24" s="93">
        <v>0</v>
      </c>
      <c r="CN24" s="93">
        <v>0</v>
      </c>
      <c r="CO24" s="94">
        <v>0</v>
      </c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93"/>
      <c r="DI24" s="93"/>
      <c r="DJ24" s="93"/>
      <c r="DK24" s="93"/>
      <c r="DL24" s="93"/>
      <c r="DM24" s="93"/>
      <c r="DN24" s="93"/>
      <c r="DO24" s="93"/>
      <c r="DP24" s="93"/>
      <c r="DQ24" s="93"/>
      <c r="DR24" s="93"/>
      <c r="DS24" s="93"/>
      <c r="DT24" s="93"/>
      <c r="DU24" s="93"/>
      <c r="DV24" s="93"/>
      <c r="DW24" s="93"/>
      <c r="DX24" s="93"/>
      <c r="DY24" s="93"/>
      <c r="DZ24" s="93"/>
      <c r="EA24" s="93"/>
      <c r="EB24" s="93"/>
      <c r="EC24" s="93"/>
      <c r="ED24" s="93"/>
      <c r="EE24" s="93"/>
      <c r="EF24" s="93"/>
      <c r="EG24" s="93"/>
      <c r="EH24" s="93"/>
      <c r="EI24" s="93"/>
      <c r="EJ24" s="93"/>
      <c r="EK24" s="93"/>
      <c r="EL24" s="93"/>
      <c r="EM24" s="93"/>
      <c r="EN24" s="93"/>
      <c r="EO24" s="93"/>
      <c r="EP24" s="93"/>
      <c r="EQ24" s="93"/>
      <c r="ER24" s="93"/>
      <c r="ES24" s="93"/>
      <c r="ET24" s="93"/>
      <c r="EU24" s="93"/>
      <c r="EV24" s="93"/>
      <c r="EW24" s="93"/>
      <c r="EX24" s="93"/>
      <c r="EY24" s="93"/>
      <c r="EZ24" s="93"/>
      <c r="FA24" s="93"/>
      <c r="FB24" s="93"/>
      <c r="FC24" s="93"/>
      <c r="FD24" s="93"/>
      <c r="FE24" s="93"/>
      <c r="FF24" s="93"/>
      <c r="FG24" s="93"/>
      <c r="FH24" s="93"/>
      <c r="FI24" s="93"/>
      <c r="FJ24" s="93"/>
      <c r="FK24" s="93"/>
      <c r="FL24" s="93"/>
      <c r="FM24" s="93"/>
      <c r="FN24" s="93"/>
      <c r="FO24" s="93"/>
      <c r="FP24" s="93"/>
      <c r="FQ24" s="93"/>
      <c r="FR24" s="93"/>
      <c r="FS24" s="93"/>
      <c r="FT24" s="93"/>
      <c r="FU24" s="93"/>
      <c r="FV24" s="93"/>
      <c r="FW24" s="93"/>
      <c r="FX24" s="93"/>
      <c r="FY24" s="93"/>
      <c r="FZ24" s="93"/>
      <c r="GA24" s="93"/>
      <c r="GB24" s="93"/>
      <c r="GC24" s="93"/>
      <c r="GD24" s="93"/>
      <c r="GE24" s="93"/>
      <c r="GF24" s="93"/>
      <c r="GG24" s="93"/>
      <c r="GH24" s="93"/>
      <c r="GI24" s="93"/>
      <c r="GJ24" s="93"/>
      <c r="GK24" s="93"/>
      <c r="GL24" s="93"/>
      <c r="GM24" s="93"/>
      <c r="GN24" s="93"/>
      <c r="GO24" s="93"/>
      <c r="GP24" s="93"/>
      <c r="GQ24" s="93"/>
      <c r="GR24" s="93"/>
      <c r="GS24" s="93"/>
      <c r="GT24" s="93"/>
      <c r="GU24" s="93"/>
      <c r="GV24" s="93"/>
      <c r="GW24" s="93"/>
      <c r="GX24" s="93"/>
      <c r="GY24" s="93"/>
      <c r="GZ24" s="93"/>
      <c r="HA24" s="93"/>
      <c r="HB24" s="93"/>
      <c r="HC24" s="93"/>
      <c r="HD24" s="93"/>
      <c r="HE24" s="93"/>
      <c r="HF24" s="93"/>
      <c r="HG24" s="93"/>
      <c r="HH24" s="93"/>
      <c r="HI24" s="93"/>
      <c r="HJ24" s="93"/>
      <c r="HK24" s="93"/>
      <c r="HL24" s="93"/>
      <c r="HM24" s="93"/>
      <c r="HN24" s="93"/>
      <c r="HO24" s="93"/>
      <c r="HP24" s="93"/>
      <c r="HQ24" s="93"/>
      <c r="HR24" s="93"/>
      <c r="HS24" s="93"/>
      <c r="HT24" s="93"/>
      <c r="HU24" s="93"/>
      <c r="HV24" s="93"/>
      <c r="HW24" s="93"/>
      <c r="HX24" s="93"/>
      <c r="HY24" s="93"/>
      <c r="HZ24" s="93"/>
      <c r="IA24" s="93"/>
      <c r="IB24" s="93"/>
      <c r="IC24" s="93"/>
      <c r="ID24" s="93"/>
      <c r="IE24" s="93"/>
      <c r="IF24" s="93"/>
      <c r="IG24" s="93"/>
      <c r="IH24" s="93"/>
      <c r="II24" s="93"/>
      <c r="IJ24" s="93"/>
      <c r="IK24" s="93"/>
      <c r="IL24" s="93"/>
      <c r="IM24" s="93"/>
      <c r="IN24" s="93"/>
      <c r="IO24" s="93"/>
      <c r="IP24" s="93"/>
      <c r="IQ24" s="93"/>
      <c r="IR24" s="93"/>
      <c r="IS24" s="93"/>
      <c r="IT24" s="93"/>
      <c r="IU24" s="93"/>
      <c r="IV24" s="93"/>
      <c r="IW24" s="93"/>
      <c r="IX24" s="93"/>
      <c r="IY24" s="93"/>
      <c r="IZ24" s="93"/>
      <c r="JA24" s="93"/>
      <c r="JB24" s="93"/>
      <c r="JC24" s="93"/>
      <c r="JD24" s="93"/>
      <c r="JE24" s="93"/>
      <c r="JF24" s="93"/>
      <c r="JG24" s="93"/>
      <c r="JH24" s="93"/>
      <c r="JI24" s="93"/>
      <c r="JJ24" s="93"/>
      <c r="JK24" s="93"/>
      <c r="JL24" s="93"/>
      <c r="JM24" s="93"/>
      <c r="JN24" s="93"/>
      <c r="JO24" s="93"/>
      <c r="JP24" s="93"/>
      <c r="JQ24" s="93"/>
      <c r="JR24" s="93"/>
      <c r="JS24" s="93"/>
      <c r="JT24" s="93"/>
      <c r="JU24" s="93"/>
      <c r="JV24" s="93"/>
      <c r="JW24" s="93"/>
      <c r="JX24" s="93"/>
      <c r="JY24" s="93"/>
      <c r="JZ24" s="93"/>
      <c r="KA24" s="93"/>
      <c r="KB24" s="93"/>
      <c r="KC24" s="93"/>
      <c r="KD24" s="93"/>
      <c r="KE24" s="93"/>
      <c r="KF24" s="93"/>
      <c r="KG24" s="93"/>
      <c r="KH24" s="93"/>
      <c r="KI24" s="93"/>
      <c r="KJ24" s="93"/>
      <c r="KK24" s="93"/>
      <c r="KL24" s="93"/>
      <c r="KM24" s="93"/>
      <c r="KN24" s="93"/>
      <c r="KO24" s="93"/>
      <c r="KP24" s="93"/>
      <c r="KQ24" s="93"/>
      <c r="KR24" s="93"/>
      <c r="KS24" s="93"/>
      <c r="KT24" s="93"/>
      <c r="KU24" s="93"/>
      <c r="KV24" s="93"/>
      <c r="KW24" s="93"/>
      <c r="KX24" s="93"/>
      <c r="KY24" s="93"/>
      <c r="KZ24" s="93"/>
      <c r="LA24" s="93"/>
      <c r="LB24" s="93"/>
      <c r="LC24" s="93"/>
      <c r="LD24" s="93"/>
      <c r="LE24" s="93"/>
      <c r="LF24" s="93"/>
      <c r="LG24" s="93"/>
      <c r="LH24" s="93"/>
      <c r="LI24" s="93"/>
      <c r="LJ24" s="93"/>
      <c r="LK24" s="93"/>
      <c r="LL24" s="93"/>
      <c r="LM24" s="93"/>
      <c r="LN24" s="93"/>
      <c r="LO24" s="93"/>
      <c r="LP24" s="93"/>
      <c r="LQ24" s="93"/>
      <c r="LR24" s="93"/>
      <c r="LS24" s="93"/>
      <c r="LT24" s="93"/>
      <c r="LU24" s="93"/>
      <c r="LV24" s="93"/>
      <c r="LW24" s="93"/>
      <c r="LX24" s="93"/>
      <c r="LY24" s="93"/>
      <c r="LZ24" s="93"/>
      <c r="MA24" s="93"/>
      <c r="MB24" s="93"/>
      <c r="MC24" s="93"/>
      <c r="MD24" s="93"/>
      <c r="ME24" s="93"/>
      <c r="MF24" s="93"/>
      <c r="MG24" s="93"/>
      <c r="MH24" s="93"/>
      <c r="MI24" s="93"/>
      <c r="MJ24" s="93"/>
      <c r="MK24" s="93"/>
      <c r="ML24" s="93"/>
      <c r="MM24" s="93"/>
      <c r="MN24" s="93"/>
      <c r="MO24" s="93"/>
      <c r="MP24" s="93"/>
      <c r="MQ24" s="93"/>
      <c r="MR24" s="93"/>
      <c r="MS24" s="93"/>
      <c r="MT24" s="93"/>
      <c r="MU24" s="93"/>
      <c r="MV24" s="93"/>
      <c r="MW24" s="93"/>
      <c r="MX24" s="93"/>
      <c r="MY24" s="93"/>
      <c r="MZ24" s="93"/>
      <c r="NA24" s="93"/>
      <c r="NB24" s="93"/>
      <c r="NC24" s="93"/>
      <c r="ND24" s="93"/>
      <c r="NE24" s="93"/>
      <c r="NF24" s="93"/>
      <c r="NG24" s="93"/>
      <c r="NH24" s="93"/>
      <c r="NI24" s="93"/>
      <c r="NJ24" s="93"/>
      <c r="NK24" s="93"/>
      <c r="NL24" s="93"/>
      <c r="NM24" s="93"/>
      <c r="NN24" s="93"/>
      <c r="NO24" s="93"/>
      <c r="NP24" s="93"/>
      <c r="NQ24" s="93"/>
      <c r="NR24" s="93"/>
      <c r="NS24" s="93"/>
      <c r="NT24" s="93"/>
      <c r="NU24" s="93"/>
      <c r="NV24" s="93"/>
      <c r="NW24" s="93"/>
      <c r="NX24" s="93"/>
      <c r="NY24" s="93"/>
      <c r="NZ24" s="93"/>
      <c r="OA24" s="93"/>
      <c r="OB24" s="93"/>
      <c r="OC24" s="93"/>
      <c r="OD24" s="93"/>
      <c r="OE24" s="93"/>
      <c r="OF24" s="93"/>
      <c r="OG24" s="93"/>
      <c r="OH24" s="93"/>
      <c r="OI24" s="93"/>
      <c r="OJ24" s="93"/>
      <c r="OK24" s="93"/>
      <c r="OL24" s="93"/>
      <c r="OM24" s="93"/>
      <c r="ON24" s="93"/>
      <c r="OO24" s="93"/>
      <c r="OP24" s="93"/>
      <c r="OQ24" s="93"/>
      <c r="OR24" s="93"/>
      <c r="OS24" s="93"/>
      <c r="OT24" s="93"/>
      <c r="OU24" s="93"/>
      <c r="OV24" s="93"/>
      <c r="OW24" s="93"/>
      <c r="OX24" s="93"/>
      <c r="OY24" s="93"/>
      <c r="OZ24" s="93"/>
      <c r="PA24" s="93"/>
      <c r="PB24" s="93"/>
      <c r="PC24" s="93"/>
      <c r="PD24" s="93"/>
      <c r="PE24" s="93"/>
      <c r="PF24" s="93"/>
      <c r="PG24" s="93"/>
      <c r="PH24" s="93"/>
      <c r="PI24" s="93"/>
      <c r="PJ24" s="93"/>
      <c r="PK24" s="93"/>
      <c r="PL24" s="93"/>
      <c r="PM24" s="93"/>
      <c r="PN24" s="93"/>
      <c r="PO24" s="93"/>
      <c r="PP24" s="93"/>
      <c r="PQ24" s="93"/>
      <c r="PR24" s="93"/>
      <c r="PS24" s="93"/>
      <c r="PT24" s="93"/>
      <c r="PU24" s="93"/>
      <c r="PV24" s="93"/>
      <c r="PW24" s="93"/>
      <c r="PX24" s="93"/>
      <c r="PY24" s="93"/>
      <c r="PZ24" s="93"/>
      <c r="QA24" s="93"/>
      <c r="QB24" s="93"/>
      <c r="QC24" s="93"/>
      <c r="QD24" s="93"/>
      <c r="QE24" s="93"/>
      <c r="QF24" s="93"/>
      <c r="QG24" s="93"/>
      <c r="QH24" s="93"/>
      <c r="QI24" s="93"/>
      <c r="QJ24" s="93"/>
      <c r="QK24" s="93"/>
      <c r="QL24" s="93"/>
      <c r="QM24" s="93"/>
      <c r="QN24" s="93"/>
      <c r="QO24" s="93"/>
      <c r="QP24" s="93"/>
      <c r="QQ24" s="93"/>
      <c r="QR24" s="93"/>
      <c r="QS24" s="93"/>
      <c r="QT24" s="93"/>
      <c r="QU24" s="93"/>
      <c r="QV24" s="93"/>
      <c r="QW24" s="93"/>
      <c r="QX24" s="93"/>
      <c r="QY24" s="93"/>
      <c r="QZ24" s="93"/>
      <c r="RA24" s="93"/>
      <c r="RB24" s="93"/>
      <c r="RC24" s="93"/>
      <c r="RD24" s="93"/>
      <c r="RE24" s="93"/>
      <c r="RF24" s="93"/>
      <c r="RG24" s="93"/>
      <c r="RH24" s="93"/>
      <c r="RI24" s="93"/>
      <c r="RJ24" s="93"/>
      <c r="RK24" s="93"/>
      <c r="RL24" s="93"/>
      <c r="RM24" s="93"/>
      <c r="RN24" s="93"/>
      <c r="RO24" s="93"/>
      <c r="RP24" s="93"/>
      <c r="RQ24" s="93"/>
      <c r="RR24" s="93"/>
      <c r="RS24" s="93"/>
      <c r="RT24" s="93"/>
      <c r="RU24" s="93"/>
      <c r="RV24" s="93"/>
      <c r="RW24" s="93"/>
      <c r="RX24" s="93"/>
      <c r="RY24" s="93"/>
      <c r="RZ24" s="93"/>
      <c r="SA24" s="93"/>
      <c r="SB24" s="93"/>
      <c r="SC24" s="93"/>
      <c r="SD24" s="93"/>
      <c r="SE24" s="93"/>
      <c r="SF24" s="93"/>
      <c r="SG24" s="93"/>
      <c r="SH24" s="93"/>
      <c r="SI24" s="93"/>
      <c r="SJ24" s="93"/>
      <c r="SK24" s="93"/>
      <c r="SL24" s="93"/>
      <c r="SM24" s="93"/>
      <c r="SN24" s="93"/>
      <c r="SO24" s="93"/>
      <c r="SP24" s="93"/>
      <c r="SQ24" s="93"/>
      <c r="SR24" s="93"/>
      <c r="SS24" s="93"/>
      <c r="ST24" s="93"/>
      <c r="SU24" s="93"/>
      <c r="SV24" s="93"/>
      <c r="SW24" s="93"/>
      <c r="SX24" s="93"/>
      <c r="SY24" s="93"/>
      <c r="SZ24" s="93"/>
      <c r="TA24" s="93"/>
      <c r="TB24" s="93"/>
      <c r="TC24" s="93"/>
      <c r="TD24" s="93"/>
      <c r="TE24" s="93"/>
      <c r="TF24" s="93"/>
      <c r="TG24" s="93"/>
      <c r="TH24" s="93"/>
      <c r="TI24" s="93"/>
      <c r="TJ24" s="93"/>
      <c r="TK24" s="93"/>
      <c r="TL24" s="93"/>
      <c r="TM24" s="93"/>
      <c r="TN24" s="93"/>
      <c r="TO24" s="93"/>
      <c r="TP24" s="93"/>
      <c r="TQ24" s="93"/>
      <c r="TR24" s="93"/>
      <c r="TS24" s="93"/>
      <c r="TT24" s="93"/>
      <c r="TU24" s="93"/>
      <c r="TV24" s="93"/>
      <c r="TW24" s="93"/>
      <c r="TX24" s="93"/>
      <c r="TY24" s="93"/>
      <c r="TZ24" s="93"/>
      <c r="UA24" s="93"/>
      <c r="UB24" s="93"/>
      <c r="UC24" s="93"/>
      <c r="UD24" s="93"/>
      <c r="UE24" s="93"/>
      <c r="UF24" s="93"/>
      <c r="UG24" s="93"/>
      <c r="UH24" s="93"/>
      <c r="UI24" s="93"/>
      <c r="UJ24" s="93"/>
      <c r="UK24" s="93"/>
      <c r="UL24" s="93"/>
      <c r="UM24" s="93"/>
      <c r="UN24" s="93"/>
      <c r="UO24" s="93"/>
      <c r="UP24" s="93"/>
      <c r="UQ24" s="93"/>
      <c r="UR24" s="93"/>
      <c r="US24" s="93"/>
      <c r="UT24" s="93"/>
      <c r="UU24" s="93"/>
      <c r="UV24" s="93"/>
      <c r="UW24" s="93"/>
      <c r="UX24" s="93"/>
      <c r="UY24" s="93"/>
      <c r="UZ24" s="93"/>
      <c r="VA24" s="93"/>
      <c r="VB24" s="93"/>
      <c r="VC24" s="93"/>
      <c r="VD24" s="93"/>
      <c r="VE24" s="93"/>
      <c r="VF24" s="93"/>
      <c r="VG24" s="93"/>
      <c r="VH24" s="93"/>
      <c r="VI24" s="93"/>
      <c r="VJ24" s="93"/>
      <c r="VK24" s="93"/>
      <c r="VL24" s="93"/>
      <c r="VM24" s="93"/>
      <c r="VN24" s="93"/>
      <c r="VO24" s="93"/>
      <c r="VP24" s="93"/>
      <c r="VQ24" s="93"/>
      <c r="VR24" s="93"/>
      <c r="VS24" s="93"/>
      <c r="VT24" s="93"/>
      <c r="VU24" s="93"/>
      <c r="VV24" s="93"/>
      <c r="VW24" s="93"/>
      <c r="VX24" s="93"/>
      <c r="VY24" s="93"/>
      <c r="VZ24" s="93"/>
      <c r="WA24" s="93"/>
      <c r="WB24" s="93"/>
      <c r="WC24" s="93"/>
      <c r="WD24" s="93"/>
      <c r="WE24" s="93"/>
      <c r="WF24" s="93"/>
      <c r="WG24" s="93"/>
      <c r="WH24" s="93"/>
      <c r="WI24" s="93"/>
      <c r="WJ24" s="93"/>
      <c r="WK24" s="93"/>
      <c r="WL24" s="93"/>
      <c r="WM24" s="93"/>
      <c r="WN24" s="93"/>
      <c r="WO24" s="93"/>
      <c r="WP24" s="93"/>
      <c r="WQ24" s="93"/>
      <c r="WR24" s="93"/>
      <c r="WS24" s="93"/>
      <c r="WT24" s="93"/>
      <c r="WU24" s="93"/>
      <c r="WV24" s="93"/>
      <c r="WW24" s="93"/>
      <c r="WX24" s="93"/>
      <c r="WY24" s="93"/>
      <c r="WZ24" s="93"/>
      <c r="XA24" s="93"/>
      <c r="XB24" s="93"/>
      <c r="XC24" s="93"/>
      <c r="XD24" s="93"/>
      <c r="XE24" s="93"/>
      <c r="XF24" s="93"/>
      <c r="XG24" s="93"/>
      <c r="XH24" s="93"/>
      <c r="XI24" s="93"/>
      <c r="XJ24" s="93"/>
      <c r="XK24" s="93"/>
      <c r="XL24" s="93"/>
      <c r="XM24" s="93"/>
      <c r="XN24" s="93"/>
      <c r="XO24" s="93"/>
      <c r="XP24" s="93"/>
      <c r="XQ24" s="93"/>
      <c r="XR24" s="93"/>
      <c r="XS24" s="93"/>
      <c r="XT24" s="93"/>
      <c r="XU24" s="93"/>
      <c r="XV24" s="93"/>
      <c r="XW24" s="93"/>
      <c r="XX24" s="93"/>
      <c r="XY24" s="93"/>
      <c r="XZ24" s="93"/>
      <c r="YA24" s="93"/>
      <c r="YB24" s="93"/>
      <c r="YC24" s="93"/>
      <c r="YD24" s="93"/>
      <c r="YE24" s="93"/>
      <c r="YF24" s="93"/>
      <c r="YG24" s="93"/>
      <c r="YH24" s="93"/>
      <c r="YI24" s="93"/>
      <c r="YJ24" s="93"/>
      <c r="YK24" s="93"/>
      <c r="YL24" s="93"/>
      <c r="YM24" s="93"/>
      <c r="YN24" s="93"/>
      <c r="YO24" s="93"/>
      <c r="YP24" s="93"/>
      <c r="YQ24" s="93"/>
      <c r="YR24" s="93"/>
      <c r="YS24" s="93"/>
      <c r="YT24" s="93"/>
      <c r="YU24" s="93"/>
      <c r="YV24" s="93"/>
      <c r="YW24" s="93"/>
      <c r="YX24" s="93"/>
      <c r="YY24" s="93"/>
      <c r="YZ24" s="93"/>
      <c r="ZA24" s="93"/>
      <c r="ZB24" s="93"/>
      <c r="ZC24" s="93"/>
      <c r="ZD24" s="93"/>
      <c r="ZE24" s="93"/>
      <c r="ZF24" s="93"/>
      <c r="ZG24" s="93"/>
      <c r="ZH24" s="93"/>
      <c r="ZI24" s="93"/>
      <c r="ZJ24" s="93"/>
      <c r="ZK24" s="93"/>
      <c r="ZL24" s="93"/>
      <c r="ZM24" s="93"/>
      <c r="ZN24" s="93"/>
      <c r="ZO24" s="93"/>
      <c r="ZP24" s="93"/>
      <c r="ZQ24" s="93"/>
      <c r="ZR24" s="93"/>
      <c r="ZS24" s="93"/>
      <c r="ZT24" s="93"/>
      <c r="ZU24" s="93"/>
      <c r="ZV24" s="93"/>
      <c r="ZW24" s="93"/>
      <c r="ZX24" s="93"/>
      <c r="ZY24" s="93"/>
      <c r="ZZ24" s="93"/>
    </row>
    <row r="25" spans="1:702" s="131" customFormat="1" ht="15.95" customHeight="1" x14ac:dyDescent="0.25">
      <c r="A25" s="127">
        <v>72044</v>
      </c>
      <c r="B25" s="127" t="s">
        <v>380</v>
      </c>
      <c r="C25" s="128" t="s">
        <v>347</v>
      </c>
      <c r="D25" s="127">
        <v>7</v>
      </c>
      <c r="E25" s="127">
        <v>3</v>
      </c>
      <c r="F25" s="127" t="s">
        <v>341</v>
      </c>
      <c r="G25" s="127">
        <v>912</v>
      </c>
      <c r="H25" s="127">
        <v>11461</v>
      </c>
      <c r="I25" s="127" t="s">
        <v>345</v>
      </c>
      <c r="J25" s="127">
        <v>31</v>
      </c>
      <c r="K25" s="127" t="s">
        <v>13</v>
      </c>
      <c r="L25" s="129">
        <v>6777000</v>
      </c>
      <c r="M25" s="129">
        <v>7137400</v>
      </c>
      <c r="N25" s="129">
        <v>0</v>
      </c>
      <c r="O25" s="129">
        <v>7137400</v>
      </c>
      <c r="P25" s="129">
        <v>3561446.1</v>
      </c>
      <c r="Q25" s="129">
        <v>-3575953.9</v>
      </c>
      <c r="R25" s="130">
        <v>0.5</v>
      </c>
      <c r="S25" s="129">
        <v>0</v>
      </c>
      <c r="T25" s="129">
        <v>0</v>
      </c>
      <c r="U25" s="130">
        <v>0</v>
      </c>
      <c r="V25" s="129">
        <v>0</v>
      </c>
      <c r="W25" s="129">
        <v>0</v>
      </c>
      <c r="X25" s="130">
        <v>0</v>
      </c>
      <c r="Y25" s="129">
        <v>0</v>
      </c>
      <c r="Z25" s="129">
        <v>0</v>
      </c>
      <c r="AA25" s="130">
        <v>0</v>
      </c>
      <c r="AB25" s="129">
        <v>0</v>
      </c>
      <c r="AC25" s="129">
        <v>0</v>
      </c>
      <c r="AD25" s="130">
        <v>0</v>
      </c>
      <c r="AE25" s="129">
        <v>0</v>
      </c>
      <c r="AF25" s="129">
        <v>0</v>
      </c>
      <c r="AG25" s="130">
        <v>0</v>
      </c>
      <c r="AH25" s="129">
        <v>0</v>
      </c>
      <c r="AI25" s="129">
        <v>0</v>
      </c>
      <c r="AJ25" s="130">
        <v>0</v>
      </c>
      <c r="AK25" s="129">
        <v>0</v>
      </c>
      <c r="AL25" s="129">
        <v>0</v>
      </c>
      <c r="AM25" s="130">
        <v>0</v>
      </c>
      <c r="AN25" s="129">
        <v>0</v>
      </c>
      <c r="AO25" s="129">
        <v>0</v>
      </c>
      <c r="AP25" s="130">
        <v>0</v>
      </c>
      <c r="AQ25" s="129">
        <v>0</v>
      </c>
      <c r="AR25" s="129">
        <v>0</v>
      </c>
      <c r="AS25" s="130">
        <v>0</v>
      </c>
      <c r="AT25" s="129">
        <v>0</v>
      </c>
      <c r="AU25" s="129">
        <v>0</v>
      </c>
      <c r="AV25" s="130">
        <v>0</v>
      </c>
      <c r="AW25" s="129">
        <v>0</v>
      </c>
      <c r="AX25" s="129">
        <v>0</v>
      </c>
      <c r="AY25" s="130">
        <v>0</v>
      </c>
      <c r="AZ25" s="129">
        <v>0</v>
      </c>
      <c r="BA25" s="129">
        <v>0</v>
      </c>
      <c r="BB25" s="130">
        <v>0</v>
      </c>
      <c r="BC25" s="129">
        <v>0</v>
      </c>
      <c r="BD25" s="129">
        <v>0</v>
      </c>
      <c r="BE25" s="130">
        <v>0</v>
      </c>
      <c r="BF25" s="129">
        <v>0</v>
      </c>
      <c r="BG25" s="129">
        <v>0</v>
      </c>
      <c r="BH25" s="130">
        <v>0</v>
      </c>
      <c r="BI25" s="129">
        <v>0</v>
      </c>
      <c r="BJ25" s="129">
        <v>0</v>
      </c>
      <c r="BK25" s="130">
        <v>0</v>
      </c>
      <c r="BL25" s="129">
        <v>0</v>
      </c>
      <c r="BM25" s="129">
        <v>0</v>
      </c>
      <c r="BN25" s="130">
        <v>0</v>
      </c>
      <c r="BO25" s="129">
        <v>7068250</v>
      </c>
      <c r="BP25" s="129">
        <v>3493806.17</v>
      </c>
      <c r="BQ25" s="130">
        <v>0.49</v>
      </c>
      <c r="BR25" s="129">
        <v>0</v>
      </c>
      <c r="BS25" s="129">
        <v>0</v>
      </c>
      <c r="BT25" s="130">
        <v>0</v>
      </c>
      <c r="BU25" s="129">
        <v>69150</v>
      </c>
      <c r="BV25" s="129">
        <v>67639.929999999993</v>
      </c>
      <c r="BW25" s="130">
        <v>0.98</v>
      </c>
      <c r="BX25" s="129">
        <v>0</v>
      </c>
      <c r="BY25" s="129">
        <v>0</v>
      </c>
      <c r="BZ25" s="130">
        <v>0</v>
      </c>
      <c r="CA25" s="129">
        <v>0</v>
      </c>
      <c r="CB25" s="129">
        <v>0</v>
      </c>
      <c r="CC25" s="130">
        <v>0</v>
      </c>
      <c r="CD25" s="129">
        <v>0</v>
      </c>
      <c r="CE25" s="129">
        <v>0</v>
      </c>
      <c r="CF25" s="130">
        <v>0</v>
      </c>
      <c r="CG25" s="129">
        <v>0</v>
      </c>
      <c r="CH25" s="129">
        <v>0</v>
      </c>
      <c r="CI25" s="130">
        <v>0</v>
      </c>
      <c r="CJ25" s="129">
        <v>0</v>
      </c>
      <c r="CK25" s="129">
        <v>0</v>
      </c>
      <c r="CL25" s="130">
        <v>0</v>
      </c>
      <c r="CM25" s="129">
        <v>0</v>
      </c>
      <c r="CN25" s="129">
        <v>0</v>
      </c>
      <c r="CO25" s="130">
        <v>0</v>
      </c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29"/>
      <c r="DG25" s="129"/>
      <c r="DH25" s="129"/>
      <c r="DI25" s="129"/>
      <c r="DJ25" s="129"/>
      <c r="DK25" s="129"/>
      <c r="DL25" s="129"/>
      <c r="DM25" s="129"/>
      <c r="DN25" s="129"/>
      <c r="DO25" s="129"/>
      <c r="DP25" s="129"/>
      <c r="DQ25" s="129"/>
      <c r="DR25" s="129"/>
      <c r="DS25" s="129"/>
      <c r="DT25" s="129"/>
      <c r="DU25" s="129"/>
      <c r="DV25" s="129"/>
      <c r="DW25" s="129"/>
      <c r="DX25" s="129"/>
      <c r="DY25" s="129"/>
      <c r="DZ25" s="129"/>
      <c r="EA25" s="129"/>
      <c r="EB25" s="129"/>
      <c r="EC25" s="129"/>
      <c r="ED25" s="129"/>
      <c r="EE25" s="129"/>
      <c r="EF25" s="129"/>
      <c r="EG25" s="129"/>
      <c r="EH25" s="129"/>
      <c r="EI25" s="129"/>
      <c r="EJ25" s="129"/>
      <c r="EK25" s="129"/>
      <c r="EL25" s="129"/>
      <c r="EM25" s="129"/>
      <c r="EN25" s="129"/>
      <c r="EO25" s="129"/>
      <c r="EP25" s="129"/>
      <c r="EQ25" s="129"/>
      <c r="ER25" s="129"/>
      <c r="ES25" s="129"/>
      <c r="ET25" s="129"/>
      <c r="EU25" s="129"/>
      <c r="EV25" s="129"/>
      <c r="EW25" s="129"/>
      <c r="EX25" s="129"/>
      <c r="EY25" s="129"/>
      <c r="EZ25" s="129"/>
      <c r="FA25" s="129"/>
      <c r="FB25" s="129"/>
      <c r="FC25" s="129"/>
      <c r="FD25" s="129"/>
      <c r="FE25" s="129"/>
      <c r="FF25" s="129"/>
      <c r="FG25" s="129"/>
      <c r="FH25" s="129"/>
      <c r="FI25" s="129"/>
      <c r="FJ25" s="129"/>
      <c r="FK25" s="129"/>
      <c r="FL25" s="129"/>
      <c r="FM25" s="129"/>
      <c r="FN25" s="129"/>
      <c r="FO25" s="129"/>
      <c r="FP25" s="129"/>
      <c r="FQ25" s="129"/>
      <c r="FR25" s="129"/>
      <c r="FS25" s="129"/>
      <c r="FT25" s="129"/>
      <c r="FU25" s="129"/>
      <c r="FV25" s="129"/>
      <c r="FW25" s="129"/>
      <c r="FX25" s="129"/>
      <c r="FY25" s="129"/>
      <c r="FZ25" s="129"/>
      <c r="GA25" s="129"/>
      <c r="GB25" s="129"/>
      <c r="GC25" s="129"/>
      <c r="GD25" s="129"/>
      <c r="GE25" s="129"/>
      <c r="GF25" s="129"/>
      <c r="GG25" s="129"/>
      <c r="GH25" s="129"/>
      <c r="GI25" s="129"/>
      <c r="GJ25" s="129"/>
      <c r="GK25" s="129"/>
      <c r="GL25" s="129"/>
      <c r="GM25" s="129"/>
      <c r="GN25" s="129"/>
      <c r="GO25" s="129"/>
      <c r="GP25" s="129"/>
      <c r="GQ25" s="129"/>
      <c r="GR25" s="129"/>
      <c r="GS25" s="129"/>
      <c r="GT25" s="129"/>
      <c r="GU25" s="129"/>
      <c r="GV25" s="129"/>
      <c r="GW25" s="129"/>
      <c r="GX25" s="129"/>
      <c r="GY25" s="129"/>
      <c r="GZ25" s="129"/>
      <c r="HA25" s="129"/>
      <c r="HB25" s="129"/>
      <c r="HC25" s="129"/>
      <c r="HD25" s="129"/>
      <c r="HE25" s="129"/>
      <c r="HF25" s="129"/>
      <c r="HG25" s="129"/>
      <c r="HH25" s="129"/>
      <c r="HI25" s="129"/>
      <c r="HJ25" s="129"/>
      <c r="HK25" s="129"/>
      <c r="HL25" s="129"/>
      <c r="HM25" s="129"/>
      <c r="HN25" s="129"/>
      <c r="HO25" s="129"/>
      <c r="HP25" s="129"/>
      <c r="HQ25" s="129"/>
      <c r="HR25" s="129"/>
      <c r="HS25" s="129"/>
      <c r="HT25" s="129"/>
      <c r="HU25" s="129"/>
      <c r="HV25" s="129"/>
      <c r="HW25" s="129"/>
      <c r="HX25" s="129"/>
      <c r="HY25" s="129"/>
      <c r="HZ25" s="129"/>
      <c r="IA25" s="129"/>
      <c r="IB25" s="129"/>
      <c r="IC25" s="129"/>
      <c r="ID25" s="129"/>
      <c r="IE25" s="129"/>
      <c r="IF25" s="129"/>
      <c r="IG25" s="129"/>
      <c r="IH25" s="129"/>
      <c r="II25" s="129"/>
      <c r="IJ25" s="129"/>
      <c r="IK25" s="129"/>
      <c r="IL25" s="129"/>
      <c r="IM25" s="129"/>
      <c r="IN25" s="129"/>
      <c r="IO25" s="129"/>
      <c r="IP25" s="129"/>
      <c r="IQ25" s="129"/>
      <c r="IR25" s="129"/>
      <c r="IS25" s="129"/>
      <c r="IT25" s="129"/>
      <c r="IU25" s="129"/>
      <c r="IV25" s="129"/>
      <c r="IW25" s="129"/>
      <c r="IX25" s="129"/>
      <c r="IY25" s="129"/>
      <c r="IZ25" s="129"/>
      <c r="JA25" s="129"/>
      <c r="JB25" s="129"/>
      <c r="JC25" s="129"/>
      <c r="JD25" s="129"/>
      <c r="JE25" s="129"/>
      <c r="JF25" s="129"/>
      <c r="JG25" s="129"/>
      <c r="JH25" s="129"/>
      <c r="JI25" s="129"/>
      <c r="JJ25" s="129"/>
      <c r="JK25" s="129"/>
      <c r="JL25" s="129"/>
      <c r="JM25" s="129"/>
      <c r="JN25" s="129"/>
      <c r="JO25" s="129"/>
      <c r="JP25" s="129"/>
      <c r="JQ25" s="129"/>
      <c r="JR25" s="129"/>
      <c r="JS25" s="129"/>
      <c r="JT25" s="129"/>
      <c r="JU25" s="129"/>
      <c r="JV25" s="129"/>
      <c r="JW25" s="129"/>
      <c r="JX25" s="129"/>
      <c r="JY25" s="129"/>
      <c r="JZ25" s="129"/>
      <c r="KA25" s="129"/>
      <c r="KB25" s="129"/>
      <c r="KC25" s="129"/>
      <c r="KD25" s="129"/>
      <c r="KE25" s="129"/>
      <c r="KF25" s="129"/>
      <c r="KG25" s="129"/>
      <c r="KH25" s="129"/>
      <c r="KI25" s="129"/>
      <c r="KJ25" s="129"/>
      <c r="KK25" s="129"/>
      <c r="KL25" s="129"/>
      <c r="KM25" s="129"/>
      <c r="KN25" s="129"/>
      <c r="KO25" s="129"/>
      <c r="KP25" s="129"/>
      <c r="KQ25" s="129"/>
      <c r="KR25" s="129"/>
      <c r="KS25" s="129"/>
      <c r="KT25" s="129"/>
      <c r="KU25" s="129"/>
      <c r="KV25" s="129"/>
      <c r="KW25" s="129"/>
      <c r="KX25" s="129"/>
      <c r="KY25" s="129"/>
      <c r="KZ25" s="129"/>
      <c r="LA25" s="129"/>
      <c r="LB25" s="129"/>
      <c r="LC25" s="129"/>
      <c r="LD25" s="129"/>
      <c r="LE25" s="129"/>
      <c r="LF25" s="129"/>
      <c r="LG25" s="129"/>
      <c r="LH25" s="129"/>
      <c r="LI25" s="129"/>
      <c r="LJ25" s="129"/>
      <c r="LK25" s="129"/>
      <c r="LL25" s="129"/>
      <c r="LM25" s="129"/>
      <c r="LN25" s="129"/>
      <c r="LO25" s="129"/>
      <c r="LP25" s="129"/>
      <c r="LQ25" s="129"/>
      <c r="LR25" s="129"/>
      <c r="LS25" s="129"/>
      <c r="LT25" s="129"/>
      <c r="LU25" s="129"/>
      <c r="LV25" s="129"/>
      <c r="LW25" s="129"/>
      <c r="LX25" s="129"/>
      <c r="LY25" s="129"/>
      <c r="LZ25" s="129"/>
      <c r="MA25" s="129"/>
      <c r="MB25" s="129"/>
      <c r="MC25" s="129"/>
      <c r="MD25" s="129"/>
      <c r="ME25" s="129"/>
      <c r="MF25" s="129"/>
      <c r="MG25" s="129"/>
      <c r="MH25" s="129"/>
      <c r="MI25" s="129"/>
      <c r="MJ25" s="129"/>
      <c r="MK25" s="129"/>
      <c r="ML25" s="129"/>
      <c r="MM25" s="129"/>
      <c r="MN25" s="129"/>
      <c r="MO25" s="129"/>
      <c r="MP25" s="129"/>
      <c r="MQ25" s="129"/>
      <c r="MR25" s="129"/>
      <c r="MS25" s="129"/>
      <c r="MT25" s="129"/>
      <c r="MU25" s="129"/>
      <c r="MV25" s="129"/>
      <c r="MW25" s="129"/>
      <c r="MX25" s="129"/>
      <c r="MY25" s="129"/>
      <c r="MZ25" s="129"/>
      <c r="NA25" s="129"/>
      <c r="NB25" s="129"/>
      <c r="NC25" s="129"/>
      <c r="ND25" s="129"/>
      <c r="NE25" s="129"/>
      <c r="NF25" s="129"/>
      <c r="NG25" s="129"/>
      <c r="NH25" s="129"/>
      <c r="NI25" s="129"/>
      <c r="NJ25" s="129"/>
      <c r="NK25" s="129"/>
      <c r="NL25" s="129"/>
      <c r="NM25" s="129"/>
      <c r="NN25" s="129"/>
      <c r="NO25" s="129"/>
      <c r="NP25" s="129"/>
      <c r="NQ25" s="129"/>
      <c r="NR25" s="129"/>
      <c r="NS25" s="129"/>
      <c r="NT25" s="129"/>
      <c r="NU25" s="129"/>
      <c r="NV25" s="129"/>
      <c r="NW25" s="129"/>
      <c r="NX25" s="129"/>
      <c r="NY25" s="129"/>
      <c r="NZ25" s="129"/>
      <c r="OA25" s="129"/>
      <c r="OB25" s="129"/>
      <c r="OC25" s="129"/>
      <c r="OD25" s="129"/>
      <c r="OE25" s="129"/>
      <c r="OF25" s="129"/>
      <c r="OG25" s="129"/>
      <c r="OH25" s="129"/>
      <c r="OI25" s="129"/>
      <c r="OJ25" s="129"/>
      <c r="OK25" s="129"/>
      <c r="OL25" s="129"/>
      <c r="OM25" s="129"/>
      <c r="ON25" s="129"/>
      <c r="OO25" s="129"/>
      <c r="OP25" s="129"/>
      <c r="OQ25" s="129"/>
      <c r="OR25" s="129"/>
      <c r="OS25" s="129"/>
      <c r="OT25" s="129"/>
      <c r="OU25" s="129"/>
      <c r="OV25" s="129"/>
      <c r="OW25" s="129"/>
      <c r="OX25" s="129"/>
      <c r="OY25" s="129"/>
      <c r="OZ25" s="129"/>
      <c r="PA25" s="129"/>
      <c r="PB25" s="129"/>
      <c r="PC25" s="129"/>
      <c r="PD25" s="129"/>
      <c r="PE25" s="129"/>
      <c r="PF25" s="129"/>
      <c r="PG25" s="129"/>
      <c r="PH25" s="129"/>
      <c r="PI25" s="129"/>
      <c r="PJ25" s="129"/>
      <c r="PK25" s="129"/>
      <c r="PL25" s="129"/>
      <c r="PM25" s="129"/>
      <c r="PN25" s="129"/>
      <c r="PO25" s="129"/>
      <c r="PP25" s="129"/>
      <c r="PQ25" s="129"/>
      <c r="PR25" s="129"/>
      <c r="PS25" s="129"/>
      <c r="PT25" s="129"/>
      <c r="PU25" s="129"/>
      <c r="PV25" s="129"/>
      <c r="PW25" s="129"/>
      <c r="PX25" s="129"/>
      <c r="PY25" s="129"/>
      <c r="PZ25" s="129"/>
      <c r="QA25" s="129"/>
      <c r="QB25" s="129"/>
      <c r="QC25" s="129"/>
      <c r="QD25" s="129"/>
      <c r="QE25" s="129"/>
      <c r="QF25" s="129"/>
      <c r="QG25" s="129"/>
      <c r="QH25" s="129"/>
      <c r="QI25" s="129"/>
      <c r="QJ25" s="129"/>
      <c r="QK25" s="129"/>
      <c r="QL25" s="129"/>
      <c r="QM25" s="129"/>
      <c r="QN25" s="129"/>
      <c r="QO25" s="129"/>
      <c r="QP25" s="129"/>
      <c r="QQ25" s="129"/>
      <c r="QR25" s="129"/>
      <c r="QS25" s="129"/>
      <c r="QT25" s="129"/>
      <c r="QU25" s="129"/>
      <c r="QV25" s="129"/>
      <c r="QW25" s="129"/>
      <c r="QX25" s="129"/>
      <c r="QY25" s="129"/>
      <c r="QZ25" s="129"/>
      <c r="RA25" s="129"/>
      <c r="RB25" s="129"/>
      <c r="RC25" s="129"/>
      <c r="RD25" s="129"/>
      <c r="RE25" s="129"/>
      <c r="RF25" s="129"/>
      <c r="RG25" s="129"/>
      <c r="RH25" s="129"/>
      <c r="RI25" s="129"/>
      <c r="RJ25" s="129"/>
      <c r="RK25" s="129"/>
      <c r="RL25" s="129"/>
      <c r="RM25" s="129"/>
      <c r="RN25" s="129"/>
      <c r="RO25" s="129"/>
      <c r="RP25" s="129"/>
      <c r="RQ25" s="129"/>
      <c r="RR25" s="129"/>
      <c r="RS25" s="129"/>
      <c r="RT25" s="129"/>
      <c r="RU25" s="129"/>
      <c r="RV25" s="129"/>
      <c r="RW25" s="129"/>
      <c r="RX25" s="129"/>
      <c r="RY25" s="129"/>
      <c r="RZ25" s="129"/>
      <c r="SA25" s="129"/>
      <c r="SB25" s="129"/>
      <c r="SC25" s="129"/>
      <c r="SD25" s="129"/>
      <c r="SE25" s="129"/>
      <c r="SF25" s="129"/>
      <c r="SG25" s="129"/>
      <c r="SH25" s="129"/>
      <c r="SI25" s="129"/>
      <c r="SJ25" s="129"/>
      <c r="SK25" s="129"/>
      <c r="SL25" s="129"/>
      <c r="SM25" s="129"/>
      <c r="SN25" s="129"/>
      <c r="SO25" s="129"/>
      <c r="SP25" s="129"/>
      <c r="SQ25" s="129"/>
      <c r="SR25" s="129"/>
      <c r="SS25" s="129"/>
      <c r="ST25" s="129"/>
      <c r="SU25" s="129"/>
      <c r="SV25" s="129"/>
      <c r="SW25" s="129"/>
      <c r="SX25" s="129"/>
      <c r="SY25" s="129"/>
      <c r="SZ25" s="129"/>
      <c r="TA25" s="129"/>
      <c r="TB25" s="129"/>
      <c r="TC25" s="129"/>
      <c r="TD25" s="129"/>
      <c r="TE25" s="129"/>
      <c r="TF25" s="129"/>
      <c r="TG25" s="129"/>
      <c r="TH25" s="129"/>
      <c r="TI25" s="129"/>
      <c r="TJ25" s="129"/>
      <c r="TK25" s="129"/>
      <c r="TL25" s="129"/>
      <c r="TM25" s="129"/>
      <c r="TN25" s="129"/>
      <c r="TO25" s="129"/>
      <c r="TP25" s="129"/>
      <c r="TQ25" s="129"/>
      <c r="TR25" s="129"/>
      <c r="TS25" s="129"/>
      <c r="TT25" s="129"/>
      <c r="TU25" s="129"/>
      <c r="TV25" s="129"/>
      <c r="TW25" s="129"/>
      <c r="TX25" s="129"/>
      <c r="TY25" s="129"/>
      <c r="TZ25" s="129"/>
      <c r="UA25" s="129"/>
      <c r="UB25" s="129"/>
      <c r="UC25" s="129"/>
      <c r="UD25" s="129"/>
      <c r="UE25" s="129"/>
      <c r="UF25" s="129"/>
      <c r="UG25" s="129"/>
      <c r="UH25" s="129"/>
      <c r="UI25" s="129"/>
      <c r="UJ25" s="129"/>
      <c r="UK25" s="129"/>
      <c r="UL25" s="129"/>
      <c r="UM25" s="129"/>
      <c r="UN25" s="129"/>
      <c r="UO25" s="129"/>
      <c r="UP25" s="129"/>
      <c r="UQ25" s="129"/>
      <c r="UR25" s="129"/>
      <c r="US25" s="129"/>
      <c r="UT25" s="129"/>
      <c r="UU25" s="129"/>
      <c r="UV25" s="129"/>
      <c r="UW25" s="129"/>
      <c r="UX25" s="129"/>
      <c r="UY25" s="129"/>
      <c r="UZ25" s="129"/>
      <c r="VA25" s="129"/>
      <c r="VB25" s="129"/>
      <c r="VC25" s="129"/>
      <c r="VD25" s="129"/>
      <c r="VE25" s="129"/>
      <c r="VF25" s="129"/>
      <c r="VG25" s="129"/>
      <c r="VH25" s="129"/>
      <c r="VI25" s="129"/>
      <c r="VJ25" s="129"/>
      <c r="VK25" s="129"/>
      <c r="VL25" s="129"/>
      <c r="VM25" s="129"/>
      <c r="VN25" s="129"/>
      <c r="VO25" s="129"/>
      <c r="VP25" s="129"/>
      <c r="VQ25" s="129"/>
      <c r="VR25" s="129"/>
      <c r="VS25" s="129"/>
      <c r="VT25" s="129"/>
      <c r="VU25" s="129"/>
      <c r="VV25" s="129"/>
      <c r="VW25" s="129"/>
      <c r="VX25" s="129"/>
      <c r="VY25" s="129"/>
      <c r="VZ25" s="129"/>
      <c r="WA25" s="129"/>
      <c r="WB25" s="129"/>
      <c r="WC25" s="129"/>
      <c r="WD25" s="129"/>
      <c r="WE25" s="129"/>
      <c r="WF25" s="129"/>
      <c r="WG25" s="129"/>
      <c r="WH25" s="129"/>
      <c r="WI25" s="129"/>
      <c r="WJ25" s="129"/>
      <c r="WK25" s="129"/>
      <c r="WL25" s="129"/>
      <c r="WM25" s="129"/>
      <c r="WN25" s="129"/>
      <c r="WO25" s="129"/>
      <c r="WP25" s="129"/>
      <c r="WQ25" s="129"/>
      <c r="WR25" s="129"/>
      <c r="WS25" s="129"/>
      <c r="WT25" s="129"/>
      <c r="WU25" s="129"/>
      <c r="WV25" s="129"/>
      <c r="WW25" s="129"/>
      <c r="WX25" s="129"/>
      <c r="WY25" s="129"/>
      <c r="WZ25" s="129"/>
      <c r="XA25" s="129"/>
      <c r="XB25" s="129"/>
      <c r="XC25" s="129"/>
      <c r="XD25" s="129"/>
      <c r="XE25" s="129"/>
      <c r="XF25" s="129"/>
      <c r="XG25" s="129"/>
      <c r="XH25" s="129"/>
      <c r="XI25" s="129"/>
      <c r="XJ25" s="129"/>
      <c r="XK25" s="129"/>
      <c r="XL25" s="129"/>
      <c r="XM25" s="129"/>
      <c r="XN25" s="129"/>
      <c r="XO25" s="129"/>
      <c r="XP25" s="129"/>
      <c r="XQ25" s="129"/>
      <c r="XR25" s="129"/>
      <c r="XS25" s="129"/>
      <c r="XT25" s="129"/>
      <c r="XU25" s="129"/>
      <c r="XV25" s="129"/>
      <c r="XW25" s="129"/>
      <c r="XX25" s="129"/>
      <c r="XY25" s="129"/>
      <c r="XZ25" s="129"/>
      <c r="YA25" s="129"/>
      <c r="YB25" s="129"/>
      <c r="YC25" s="129"/>
      <c r="YD25" s="129"/>
      <c r="YE25" s="129"/>
      <c r="YF25" s="129"/>
      <c r="YG25" s="129"/>
      <c r="YH25" s="129"/>
      <c r="YI25" s="129"/>
      <c r="YJ25" s="129"/>
      <c r="YK25" s="129"/>
      <c r="YL25" s="129"/>
      <c r="YM25" s="129"/>
      <c r="YN25" s="129"/>
      <c r="YO25" s="129"/>
      <c r="YP25" s="129"/>
      <c r="YQ25" s="129"/>
      <c r="YR25" s="129"/>
      <c r="YS25" s="129"/>
      <c r="YT25" s="129"/>
      <c r="YU25" s="129"/>
      <c r="YV25" s="129"/>
      <c r="YW25" s="129"/>
      <c r="YX25" s="129"/>
      <c r="YY25" s="129"/>
      <c r="YZ25" s="129"/>
      <c r="ZA25" s="129"/>
      <c r="ZB25" s="129"/>
      <c r="ZC25" s="129"/>
      <c r="ZD25" s="129"/>
      <c r="ZE25" s="129"/>
      <c r="ZF25" s="129"/>
      <c r="ZG25" s="129"/>
      <c r="ZH25" s="129"/>
      <c r="ZI25" s="129"/>
      <c r="ZJ25" s="129"/>
      <c r="ZK25" s="129"/>
      <c r="ZL25" s="129"/>
      <c r="ZM25" s="129"/>
      <c r="ZN25" s="129"/>
      <c r="ZO25" s="129"/>
      <c r="ZP25" s="129"/>
      <c r="ZQ25" s="129"/>
      <c r="ZR25" s="129"/>
      <c r="ZS25" s="129"/>
      <c r="ZT25" s="129"/>
      <c r="ZU25" s="129"/>
      <c r="ZV25" s="129"/>
      <c r="ZW25" s="129"/>
      <c r="ZX25" s="129"/>
      <c r="ZY25" s="129"/>
      <c r="ZZ25" s="129"/>
    </row>
    <row r="26" spans="1:702" ht="15.95" hidden="1" customHeight="1" x14ac:dyDescent="0.25">
      <c r="A26" s="92">
        <v>72046</v>
      </c>
      <c r="B26" s="92" t="s">
        <v>380</v>
      </c>
      <c r="C26" s="121" t="s">
        <v>347</v>
      </c>
      <c r="D26" s="92">
        <v>7</v>
      </c>
      <c r="E26" s="92">
        <v>3</v>
      </c>
      <c r="F26" s="92" t="s">
        <v>341</v>
      </c>
      <c r="G26" s="92">
        <v>912</v>
      </c>
      <c r="H26" s="92">
        <v>11461</v>
      </c>
      <c r="I26" s="92" t="s">
        <v>345</v>
      </c>
      <c r="J26" s="92">
        <v>311</v>
      </c>
      <c r="K26" s="92" t="s">
        <v>332</v>
      </c>
      <c r="L26" s="93">
        <v>5600000</v>
      </c>
      <c r="M26" s="93">
        <v>5909000</v>
      </c>
      <c r="N26" s="93">
        <v>0</v>
      </c>
      <c r="O26" s="93">
        <v>5909000</v>
      </c>
      <c r="P26" s="93">
        <v>2937123.99</v>
      </c>
      <c r="Q26" s="93">
        <v>-2971876.01</v>
      </c>
      <c r="R26" s="94">
        <v>0.5</v>
      </c>
      <c r="S26" s="93">
        <v>0</v>
      </c>
      <c r="T26" s="93">
        <v>0</v>
      </c>
      <c r="U26" s="94">
        <v>0</v>
      </c>
      <c r="V26" s="93">
        <v>0</v>
      </c>
      <c r="W26" s="93">
        <v>0</v>
      </c>
      <c r="X26" s="94">
        <v>0</v>
      </c>
      <c r="Y26" s="93">
        <v>0</v>
      </c>
      <c r="Z26" s="93">
        <v>0</v>
      </c>
      <c r="AA26" s="94">
        <v>0</v>
      </c>
      <c r="AB26" s="93">
        <v>0</v>
      </c>
      <c r="AC26" s="93">
        <v>0</v>
      </c>
      <c r="AD26" s="94">
        <v>0</v>
      </c>
      <c r="AE26" s="93">
        <v>0</v>
      </c>
      <c r="AF26" s="93">
        <v>0</v>
      </c>
      <c r="AG26" s="94">
        <v>0</v>
      </c>
      <c r="AH26" s="93">
        <v>0</v>
      </c>
      <c r="AI26" s="93">
        <v>0</v>
      </c>
      <c r="AJ26" s="94">
        <v>0</v>
      </c>
      <c r="AK26" s="93">
        <v>0</v>
      </c>
      <c r="AL26" s="93">
        <v>0</v>
      </c>
      <c r="AM26" s="94">
        <v>0</v>
      </c>
      <c r="AN26" s="93">
        <v>0</v>
      </c>
      <c r="AO26" s="93">
        <v>0</v>
      </c>
      <c r="AP26" s="94">
        <v>0</v>
      </c>
      <c r="AQ26" s="93">
        <v>0</v>
      </c>
      <c r="AR26" s="93">
        <v>0</v>
      </c>
      <c r="AS26" s="94">
        <v>0</v>
      </c>
      <c r="AT26" s="93">
        <v>0</v>
      </c>
      <c r="AU26" s="93">
        <v>0</v>
      </c>
      <c r="AV26" s="94">
        <v>0</v>
      </c>
      <c r="AW26" s="93">
        <v>0</v>
      </c>
      <c r="AX26" s="93">
        <v>0</v>
      </c>
      <c r="AY26" s="94">
        <v>0</v>
      </c>
      <c r="AZ26" s="93">
        <v>0</v>
      </c>
      <c r="BA26" s="93">
        <v>0</v>
      </c>
      <c r="BB26" s="94">
        <v>0</v>
      </c>
      <c r="BC26" s="93">
        <v>0</v>
      </c>
      <c r="BD26" s="93">
        <v>0</v>
      </c>
      <c r="BE26" s="94">
        <v>0</v>
      </c>
      <c r="BF26" s="93">
        <v>0</v>
      </c>
      <c r="BG26" s="93">
        <v>0</v>
      </c>
      <c r="BH26" s="94">
        <v>0</v>
      </c>
      <c r="BI26" s="93">
        <v>0</v>
      </c>
      <c r="BJ26" s="93">
        <v>0</v>
      </c>
      <c r="BK26" s="94">
        <v>0</v>
      </c>
      <c r="BL26" s="93">
        <v>0</v>
      </c>
      <c r="BM26" s="93">
        <v>0</v>
      </c>
      <c r="BN26" s="94">
        <v>0</v>
      </c>
      <c r="BO26" s="93">
        <v>5850000</v>
      </c>
      <c r="BP26" s="93">
        <v>2879410.81</v>
      </c>
      <c r="BQ26" s="94">
        <v>0.49</v>
      </c>
      <c r="BR26" s="93">
        <v>0</v>
      </c>
      <c r="BS26" s="93">
        <v>0</v>
      </c>
      <c r="BT26" s="94">
        <v>0</v>
      </c>
      <c r="BU26" s="93">
        <v>59000</v>
      </c>
      <c r="BV26" s="93">
        <v>57713.18</v>
      </c>
      <c r="BW26" s="94">
        <v>0.98</v>
      </c>
      <c r="BX26" s="93">
        <v>0</v>
      </c>
      <c r="BY26" s="93">
        <v>0</v>
      </c>
      <c r="BZ26" s="94">
        <v>0</v>
      </c>
      <c r="CA26" s="93">
        <v>0</v>
      </c>
      <c r="CB26" s="93">
        <v>0</v>
      </c>
      <c r="CC26" s="94">
        <v>0</v>
      </c>
      <c r="CD26" s="93">
        <v>0</v>
      </c>
      <c r="CE26" s="93">
        <v>0</v>
      </c>
      <c r="CF26" s="94">
        <v>0</v>
      </c>
      <c r="CG26" s="93">
        <v>0</v>
      </c>
      <c r="CH26" s="93">
        <v>0</v>
      </c>
      <c r="CI26" s="94">
        <v>0</v>
      </c>
      <c r="CJ26" s="93">
        <v>0</v>
      </c>
      <c r="CK26" s="93">
        <v>0</v>
      </c>
      <c r="CL26" s="94">
        <v>0</v>
      </c>
      <c r="CM26" s="93">
        <v>0</v>
      </c>
      <c r="CN26" s="93">
        <v>0</v>
      </c>
      <c r="CO26" s="94">
        <v>0</v>
      </c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93"/>
      <c r="DE26" s="93"/>
      <c r="DF26" s="93"/>
      <c r="DG26" s="93"/>
      <c r="DH26" s="93"/>
      <c r="DI26" s="93"/>
      <c r="DJ26" s="93"/>
      <c r="DK26" s="93"/>
      <c r="DL26" s="93"/>
      <c r="DM26" s="93"/>
      <c r="DN26" s="93"/>
      <c r="DO26" s="93"/>
      <c r="DP26" s="93"/>
      <c r="DQ26" s="93"/>
      <c r="DR26" s="93"/>
      <c r="DS26" s="93"/>
      <c r="DT26" s="93"/>
      <c r="DU26" s="93"/>
      <c r="DV26" s="93"/>
      <c r="DW26" s="93"/>
      <c r="DX26" s="93"/>
      <c r="DY26" s="93"/>
      <c r="DZ26" s="93"/>
      <c r="EA26" s="93"/>
      <c r="EB26" s="93"/>
      <c r="EC26" s="93"/>
      <c r="ED26" s="93"/>
      <c r="EE26" s="93"/>
      <c r="EF26" s="93"/>
      <c r="EG26" s="93"/>
      <c r="EH26" s="93"/>
      <c r="EI26" s="93"/>
      <c r="EJ26" s="93"/>
      <c r="EK26" s="93"/>
      <c r="EL26" s="93"/>
      <c r="EM26" s="93"/>
      <c r="EN26" s="93"/>
      <c r="EO26" s="93"/>
      <c r="EP26" s="93"/>
      <c r="EQ26" s="93"/>
      <c r="ER26" s="93"/>
      <c r="ES26" s="93"/>
      <c r="ET26" s="93"/>
      <c r="EU26" s="93"/>
      <c r="EV26" s="93"/>
      <c r="EW26" s="93"/>
      <c r="EX26" s="93"/>
      <c r="EY26" s="93"/>
      <c r="EZ26" s="93"/>
      <c r="FA26" s="93"/>
      <c r="FB26" s="93"/>
      <c r="FC26" s="93"/>
      <c r="FD26" s="93"/>
      <c r="FE26" s="93"/>
      <c r="FF26" s="93"/>
      <c r="FG26" s="93"/>
      <c r="FH26" s="93"/>
      <c r="FI26" s="93"/>
      <c r="FJ26" s="93"/>
      <c r="FK26" s="93"/>
      <c r="FL26" s="93"/>
      <c r="FM26" s="93"/>
      <c r="FN26" s="93"/>
      <c r="FO26" s="93"/>
      <c r="FP26" s="93"/>
      <c r="FQ26" s="93"/>
      <c r="FR26" s="93"/>
      <c r="FS26" s="93"/>
      <c r="FT26" s="93"/>
      <c r="FU26" s="93"/>
      <c r="FV26" s="93"/>
      <c r="FW26" s="93"/>
      <c r="FX26" s="93"/>
      <c r="FY26" s="93"/>
      <c r="FZ26" s="93"/>
      <c r="GA26" s="93"/>
      <c r="GB26" s="93"/>
      <c r="GC26" s="93"/>
      <c r="GD26" s="93"/>
      <c r="GE26" s="93"/>
      <c r="GF26" s="93"/>
      <c r="GG26" s="93"/>
      <c r="GH26" s="93"/>
      <c r="GI26" s="93"/>
      <c r="GJ26" s="93"/>
      <c r="GK26" s="93"/>
      <c r="GL26" s="93"/>
      <c r="GM26" s="93"/>
      <c r="GN26" s="93"/>
      <c r="GO26" s="93"/>
      <c r="GP26" s="93"/>
      <c r="GQ26" s="93"/>
      <c r="GR26" s="93"/>
      <c r="GS26" s="93"/>
      <c r="GT26" s="93"/>
      <c r="GU26" s="93"/>
      <c r="GV26" s="93"/>
      <c r="GW26" s="93"/>
      <c r="GX26" s="93"/>
      <c r="GY26" s="93"/>
      <c r="GZ26" s="93"/>
      <c r="HA26" s="93"/>
      <c r="HB26" s="93"/>
      <c r="HC26" s="93"/>
      <c r="HD26" s="93"/>
      <c r="HE26" s="93"/>
      <c r="HF26" s="93"/>
      <c r="HG26" s="93"/>
      <c r="HH26" s="93"/>
      <c r="HI26" s="93"/>
      <c r="HJ26" s="93"/>
      <c r="HK26" s="93"/>
      <c r="HL26" s="93"/>
      <c r="HM26" s="93"/>
      <c r="HN26" s="93"/>
      <c r="HO26" s="93"/>
      <c r="HP26" s="93"/>
      <c r="HQ26" s="93"/>
      <c r="HR26" s="93"/>
      <c r="HS26" s="93"/>
      <c r="HT26" s="93"/>
      <c r="HU26" s="93"/>
      <c r="HV26" s="93"/>
      <c r="HW26" s="93"/>
      <c r="HX26" s="93"/>
      <c r="HY26" s="93"/>
      <c r="HZ26" s="93"/>
      <c r="IA26" s="93"/>
      <c r="IB26" s="93"/>
      <c r="IC26" s="93"/>
      <c r="ID26" s="93"/>
      <c r="IE26" s="93"/>
      <c r="IF26" s="93"/>
      <c r="IG26" s="93"/>
      <c r="IH26" s="93"/>
      <c r="II26" s="93"/>
      <c r="IJ26" s="93"/>
      <c r="IK26" s="93"/>
      <c r="IL26" s="93"/>
      <c r="IM26" s="93"/>
      <c r="IN26" s="93"/>
      <c r="IO26" s="93"/>
      <c r="IP26" s="93"/>
      <c r="IQ26" s="93"/>
      <c r="IR26" s="93"/>
      <c r="IS26" s="93"/>
      <c r="IT26" s="93"/>
      <c r="IU26" s="93"/>
      <c r="IV26" s="93"/>
      <c r="IW26" s="93"/>
      <c r="IX26" s="93"/>
      <c r="IY26" s="93"/>
      <c r="IZ26" s="93"/>
      <c r="JA26" s="93"/>
      <c r="JB26" s="93"/>
      <c r="JC26" s="93"/>
      <c r="JD26" s="93"/>
      <c r="JE26" s="93"/>
      <c r="JF26" s="93"/>
      <c r="JG26" s="93"/>
      <c r="JH26" s="93"/>
      <c r="JI26" s="93"/>
      <c r="JJ26" s="93"/>
      <c r="JK26" s="93"/>
      <c r="JL26" s="93"/>
      <c r="JM26" s="93"/>
      <c r="JN26" s="93"/>
      <c r="JO26" s="93"/>
      <c r="JP26" s="93"/>
      <c r="JQ26" s="93"/>
      <c r="JR26" s="93"/>
      <c r="JS26" s="93"/>
      <c r="JT26" s="93"/>
      <c r="JU26" s="93"/>
      <c r="JV26" s="93"/>
      <c r="JW26" s="93"/>
      <c r="JX26" s="93"/>
      <c r="JY26" s="93"/>
      <c r="JZ26" s="93"/>
      <c r="KA26" s="93"/>
      <c r="KB26" s="93"/>
      <c r="KC26" s="93"/>
      <c r="KD26" s="93"/>
      <c r="KE26" s="93"/>
      <c r="KF26" s="93"/>
      <c r="KG26" s="93"/>
      <c r="KH26" s="93"/>
      <c r="KI26" s="93"/>
      <c r="KJ26" s="93"/>
      <c r="KK26" s="93"/>
      <c r="KL26" s="93"/>
      <c r="KM26" s="93"/>
      <c r="KN26" s="93"/>
      <c r="KO26" s="93"/>
      <c r="KP26" s="93"/>
      <c r="KQ26" s="93"/>
      <c r="KR26" s="93"/>
      <c r="KS26" s="93"/>
      <c r="KT26" s="93"/>
      <c r="KU26" s="93"/>
      <c r="KV26" s="93"/>
      <c r="KW26" s="93"/>
      <c r="KX26" s="93"/>
      <c r="KY26" s="93"/>
      <c r="KZ26" s="93"/>
      <c r="LA26" s="93"/>
      <c r="LB26" s="93"/>
      <c r="LC26" s="93"/>
      <c r="LD26" s="93"/>
      <c r="LE26" s="93"/>
      <c r="LF26" s="93"/>
      <c r="LG26" s="93"/>
      <c r="LH26" s="93"/>
      <c r="LI26" s="93"/>
      <c r="LJ26" s="93"/>
      <c r="LK26" s="93"/>
      <c r="LL26" s="93"/>
      <c r="LM26" s="93"/>
      <c r="LN26" s="93"/>
      <c r="LO26" s="93"/>
      <c r="LP26" s="93"/>
      <c r="LQ26" s="93"/>
      <c r="LR26" s="93"/>
      <c r="LS26" s="93"/>
      <c r="LT26" s="93"/>
      <c r="LU26" s="93"/>
      <c r="LV26" s="93"/>
      <c r="LW26" s="93"/>
      <c r="LX26" s="93"/>
      <c r="LY26" s="93"/>
      <c r="LZ26" s="93"/>
      <c r="MA26" s="93"/>
      <c r="MB26" s="93"/>
      <c r="MC26" s="93"/>
      <c r="MD26" s="93"/>
      <c r="ME26" s="93"/>
      <c r="MF26" s="93"/>
      <c r="MG26" s="93"/>
      <c r="MH26" s="93"/>
      <c r="MI26" s="93"/>
      <c r="MJ26" s="93"/>
      <c r="MK26" s="93"/>
      <c r="ML26" s="93"/>
      <c r="MM26" s="93"/>
      <c r="MN26" s="93"/>
      <c r="MO26" s="93"/>
      <c r="MP26" s="93"/>
      <c r="MQ26" s="93"/>
      <c r="MR26" s="93"/>
      <c r="MS26" s="93"/>
      <c r="MT26" s="93"/>
      <c r="MU26" s="93"/>
      <c r="MV26" s="93"/>
      <c r="MW26" s="93"/>
      <c r="MX26" s="93"/>
      <c r="MY26" s="93"/>
      <c r="MZ26" s="93"/>
      <c r="NA26" s="93"/>
      <c r="NB26" s="93"/>
      <c r="NC26" s="93"/>
      <c r="ND26" s="93"/>
      <c r="NE26" s="93"/>
      <c r="NF26" s="93"/>
      <c r="NG26" s="93"/>
      <c r="NH26" s="93"/>
      <c r="NI26" s="93"/>
      <c r="NJ26" s="93"/>
      <c r="NK26" s="93"/>
      <c r="NL26" s="93"/>
      <c r="NM26" s="93"/>
      <c r="NN26" s="93"/>
      <c r="NO26" s="93"/>
      <c r="NP26" s="93"/>
      <c r="NQ26" s="93"/>
      <c r="NR26" s="93"/>
      <c r="NS26" s="93"/>
      <c r="NT26" s="93"/>
      <c r="NU26" s="93"/>
      <c r="NV26" s="93"/>
      <c r="NW26" s="93"/>
      <c r="NX26" s="93"/>
      <c r="NY26" s="93"/>
      <c r="NZ26" s="93"/>
      <c r="OA26" s="93"/>
      <c r="OB26" s="93"/>
      <c r="OC26" s="93"/>
      <c r="OD26" s="93"/>
      <c r="OE26" s="93"/>
      <c r="OF26" s="93"/>
      <c r="OG26" s="93"/>
      <c r="OH26" s="93"/>
      <c r="OI26" s="93"/>
      <c r="OJ26" s="93"/>
      <c r="OK26" s="93"/>
      <c r="OL26" s="93"/>
      <c r="OM26" s="93"/>
      <c r="ON26" s="93"/>
      <c r="OO26" s="93"/>
      <c r="OP26" s="93"/>
      <c r="OQ26" s="93"/>
      <c r="OR26" s="93"/>
      <c r="OS26" s="93"/>
      <c r="OT26" s="93"/>
      <c r="OU26" s="93"/>
      <c r="OV26" s="93"/>
      <c r="OW26" s="93"/>
      <c r="OX26" s="93"/>
      <c r="OY26" s="93"/>
      <c r="OZ26" s="93"/>
      <c r="PA26" s="93"/>
      <c r="PB26" s="93"/>
      <c r="PC26" s="93"/>
      <c r="PD26" s="93"/>
      <c r="PE26" s="93"/>
      <c r="PF26" s="93"/>
      <c r="PG26" s="93"/>
      <c r="PH26" s="93"/>
      <c r="PI26" s="93"/>
      <c r="PJ26" s="93"/>
      <c r="PK26" s="93"/>
      <c r="PL26" s="93"/>
      <c r="PM26" s="93"/>
      <c r="PN26" s="93"/>
      <c r="PO26" s="93"/>
      <c r="PP26" s="93"/>
      <c r="PQ26" s="93"/>
      <c r="PR26" s="93"/>
      <c r="PS26" s="93"/>
      <c r="PT26" s="93"/>
      <c r="PU26" s="93"/>
      <c r="PV26" s="93"/>
      <c r="PW26" s="93"/>
      <c r="PX26" s="93"/>
      <c r="PY26" s="93"/>
      <c r="PZ26" s="93"/>
      <c r="QA26" s="93"/>
      <c r="QB26" s="93"/>
      <c r="QC26" s="93"/>
      <c r="QD26" s="93"/>
      <c r="QE26" s="93"/>
      <c r="QF26" s="93"/>
      <c r="QG26" s="93"/>
      <c r="QH26" s="93"/>
      <c r="QI26" s="93"/>
      <c r="QJ26" s="93"/>
      <c r="QK26" s="93"/>
      <c r="QL26" s="93"/>
      <c r="QM26" s="93"/>
      <c r="QN26" s="93"/>
      <c r="QO26" s="93"/>
      <c r="QP26" s="93"/>
      <c r="QQ26" s="93"/>
      <c r="QR26" s="93"/>
      <c r="QS26" s="93"/>
      <c r="QT26" s="93"/>
      <c r="QU26" s="93"/>
      <c r="QV26" s="93"/>
      <c r="QW26" s="93"/>
      <c r="QX26" s="93"/>
      <c r="QY26" s="93"/>
      <c r="QZ26" s="93"/>
      <c r="RA26" s="93"/>
      <c r="RB26" s="93"/>
      <c r="RC26" s="93"/>
      <c r="RD26" s="93"/>
      <c r="RE26" s="93"/>
      <c r="RF26" s="93"/>
      <c r="RG26" s="93"/>
      <c r="RH26" s="93"/>
      <c r="RI26" s="93"/>
      <c r="RJ26" s="93"/>
      <c r="RK26" s="93"/>
      <c r="RL26" s="93"/>
      <c r="RM26" s="93"/>
      <c r="RN26" s="93"/>
      <c r="RO26" s="93"/>
      <c r="RP26" s="93"/>
      <c r="RQ26" s="93"/>
      <c r="RR26" s="93"/>
      <c r="RS26" s="93"/>
      <c r="RT26" s="93"/>
      <c r="RU26" s="93"/>
      <c r="RV26" s="93"/>
      <c r="RW26" s="93"/>
      <c r="RX26" s="93"/>
      <c r="RY26" s="93"/>
      <c r="RZ26" s="93"/>
      <c r="SA26" s="93"/>
      <c r="SB26" s="93"/>
      <c r="SC26" s="93"/>
      <c r="SD26" s="93"/>
      <c r="SE26" s="93"/>
      <c r="SF26" s="93"/>
      <c r="SG26" s="93"/>
      <c r="SH26" s="93"/>
      <c r="SI26" s="93"/>
      <c r="SJ26" s="93"/>
      <c r="SK26" s="93"/>
      <c r="SL26" s="93"/>
      <c r="SM26" s="93"/>
      <c r="SN26" s="93"/>
      <c r="SO26" s="93"/>
      <c r="SP26" s="93"/>
      <c r="SQ26" s="93"/>
      <c r="SR26" s="93"/>
      <c r="SS26" s="93"/>
      <c r="ST26" s="93"/>
      <c r="SU26" s="93"/>
      <c r="SV26" s="93"/>
      <c r="SW26" s="93"/>
      <c r="SX26" s="93"/>
      <c r="SY26" s="93"/>
      <c r="SZ26" s="93"/>
      <c r="TA26" s="93"/>
      <c r="TB26" s="93"/>
      <c r="TC26" s="93"/>
      <c r="TD26" s="93"/>
      <c r="TE26" s="93"/>
      <c r="TF26" s="93"/>
      <c r="TG26" s="93"/>
      <c r="TH26" s="93"/>
      <c r="TI26" s="93"/>
      <c r="TJ26" s="93"/>
      <c r="TK26" s="93"/>
      <c r="TL26" s="93"/>
      <c r="TM26" s="93"/>
      <c r="TN26" s="93"/>
      <c r="TO26" s="93"/>
      <c r="TP26" s="93"/>
      <c r="TQ26" s="93"/>
      <c r="TR26" s="93"/>
      <c r="TS26" s="93"/>
      <c r="TT26" s="93"/>
      <c r="TU26" s="93"/>
      <c r="TV26" s="93"/>
      <c r="TW26" s="93"/>
      <c r="TX26" s="93"/>
      <c r="TY26" s="93"/>
      <c r="TZ26" s="93"/>
      <c r="UA26" s="93"/>
      <c r="UB26" s="93"/>
      <c r="UC26" s="93"/>
      <c r="UD26" s="93"/>
      <c r="UE26" s="93"/>
      <c r="UF26" s="93"/>
      <c r="UG26" s="93"/>
      <c r="UH26" s="93"/>
      <c r="UI26" s="93"/>
      <c r="UJ26" s="93"/>
      <c r="UK26" s="93"/>
      <c r="UL26" s="93"/>
      <c r="UM26" s="93"/>
      <c r="UN26" s="93"/>
      <c r="UO26" s="93"/>
      <c r="UP26" s="93"/>
      <c r="UQ26" s="93"/>
      <c r="UR26" s="93"/>
      <c r="US26" s="93"/>
      <c r="UT26" s="93"/>
      <c r="UU26" s="93"/>
      <c r="UV26" s="93"/>
      <c r="UW26" s="93"/>
      <c r="UX26" s="93"/>
      <c r="UY26" s="93"/>
      <c r="UZ26" s="93"/>
      <c r="VA26" s="93"/>
      <c r="VB26" s="93"/>
      <c r="VC26" s="93"/>
      <c r="VD26" s="93"/>
      <c r="VE26" s="93"/>
      <c r="VF26" s="93"/>
      <c r="VG26" s="93"/>
      <c r="VH26" s="93"/>
      <c r="VI26" s="93"/>
      <c r="VJ26" s="93"/>
      <c r="VK26" s="93"/>
      <c r="VL26" s="93"/>
      <c r="VM26" s="93"/>
      <c r="VN26" s="93"/>
      <c r="VO26" s="93"/>
      <c r="VP26" s="93"/>
      <c r="VQ26" s="93"/>
      <c r="VR26" s="93"/>
      <c r="VS26" s="93"/>
      <c r="VT26" s="93"/>
      <c r="VU26" s="93"/>
      <c r="VV26" s="93"/>
      <c r="VW26" s="93"/>
      <c r="VX26" s="93"/>
      <c r="VY26" s="93"/>
      <c r="VZ26" s="93"/>
      <c r="WA26" s="93"/>
      <c r="WB26" s="93"/>
      <c r="WC26" s="93"/>
      <c r="WD26" s="93"/>
      <c r="WE26" s="93"/>
      <c r="WF26" s="93"/>
      <c r="WG26" s="93"/>
      <c r="WH26" s="93"/>
      <c r="WI26" s="93"/>
      <c r="WJ26" s="93"/>
      <c r="WK26" s="93"/>
      <c r="WL26" s="93"/>
      <c r="WM26" s="93"/>
      <c r="WN26" s="93"/>
      <c r="WO26" s="93"/>
      <c r="WP26" s="93"/>
      <c r="WQ26" s="93"/>
      <c r="WR26" s="93"/>
      <c r="WS26" s="93"/>
      <c r="WT26" s="93"/>
      <c r="WU26" s="93"/>
      <c r="WV26" s="93"/>
      <c r="WW26" s="93"/>
      <c r="WX26" s="93"/>
      <c r="WY26" s="93"/>
      <c r="WZ26" s="93"/>
      <c r="XA26" s="93"/>
      <c r="XB26" s="93"/>
      <c r="XC26" s="93"/>
      <c r="XD26" s="93"/>
      <c r="XE26" s="93"/>
      <c r="XF26" s="93"/>
      <c r="XG26" s="93"/>
      <c r="XH26" s="93"/>
      <c r="XI26" s="93"/>
      <c r="XJ26" s="93"/>
      <c r="XK26" s="93"/>
      <c r="XL26" s="93"/>
      <c r="XM26" s="93"/>
      <c r="XN26" s="93"/>
      <c r="XO26" s="93"/>
      <c r="XP26" s="93"/>
      <c r="XQ26" s="93"/>
      <c r="XR26" s="93"/>
      <c r="XS26" s="93"/>
      <c r="XT26" s="93"/>
      <c r="XU26" s="93"/>
      <c r="XV26" s="93"/>
      <c r="XW26" s="93"/>
      <c r="XX26" s="93"/>
      <c r="XY26" s="93"/>
      <c r="XZ26" s="93"/>
      <c r="YA26" s="93"/>
      <c r="YB26" s="93"/>
      <c r="YC26" s="93"/>
      <c r="YD26" s="93"/>
      <c r="YE26" s="93"/>
      <c r="YF26" s="93"/>
      <c r="YG26" s="93"/>
      <c r="YH26" s="93"/>
      <c r="YI26" s="93"/>
      <c r="YJ26" s="93"/>
      <c r="YK26" s="93"/>
      <c r="YL26" s="93"/>
      <c r="YM26" s="93"/>
      <c r="YN26" s="93"/>
      <c r="YO26" s="93"/>
      <c r="YP26" s="93"/>
      <c r="YQ26" s="93"/>
      <c r="YR26" s="93"/>
      <c r="YS26" s="93"/>
      <c r="YT26" s="93"/>
      <c r="YU26" s="93"/>
      <c r="YV26" s="93"/>
      <c r="YW26" s="93"/>
      <c r="YX26" s="93"/>
      <c r="YY26" s="93"/>
      <c r="YZ26" s="93"/>
      <c r="ZA26" s="93"/>
      <c r="ZB26" s="93"/>
      <c r="ZC26" s="93"/>
      <c r="ZD26" s="93"/>
      <c r="ZE26" s="93"/>
      <c r="ZF26" s="93"/>
      <c r="ZG26" s="93"/>
      <c r="ZH26" s="93"/>
      <c r="ZI26" s="93"/>
      <c r="ZJ26" s="93"/>
      <c r="ZK26" s="93"/>
      <c r="ZL26" s="93"/>
      <c r="ZM26" s="93"/>
      <c r="ZN26" s="93"/>
      <c r="ZO26" s="93"/>
      <c r="ZP26" s="93"/>
      <c r="ZQ26" s="93"/>
      <c r="ZR26" s="93"/>
      <c r="ZS26" s="93"/>
      <c r="ZT26" s="93"/>
      <c r="ZU26" s="93"/>
      <c r="ZV26" s="93"/>
      <c r="ZW26" s="93"/>
      <c r="ZX26" s="93"/>
      <c r="ZY26" s="93"/>
      <c r="ZZ26" s="93"/>
    </row>
    <row r="27" spans="1:702" ht="15.95" hidden="1" customHeight="1" x14ac:dyDescent="0.25">
      <c r="A27" s="92">
        <v>72052</v>
      </c>
      <c r="B27" s="92" t="s">
        <v>380</v>
      </c>
      <c r="C27" s="121" t="s">
        <v>348</v>
      </c>
      <c r="D27" s="92">
        <v>7</v>
      </c>
      <c r="E27" s="92">
        <v>3</v>
      </c>
      <c r="F27" s="92" t="s">
        <v>341</v>
      </c>
      <c r="G27" s="92">
        <v>912</v>
      </c>
      <c r="H27" s="92">
        <v>11461</v>
      </c>
      <c r="I27" s="92" t="s">
        <v>345</v>
      </c>
      <c r="J27" s="92">
        <v>312</v>
      </c>
      <c r="K27" s="92" t="s">
        <v>84</v>
      </c>
      <c r="L27" s="93">
        <v>253000</v>
      </c>
      <c r="M27" s="93">
        <v>253000</v>
      </c>
      <c r="N27" s="93">
        <v>0</v>
      </c>
      <c r="O27" s="93">
        <v>253000</v>
      </c>
      <c r="P27" s="93">
        <v>139292.64000000001</v>
      </c>
      <c r="Q27" s="93">
        <v>-113707.35999999999</v>
      </c>
      <c r="R27" s="94">
        <v>0.55000000000000004</v>
      </c>
      <c r="S27" s="93">
        <v>0</v>
      </c>
      <c r="T27" s="93">
        <v>0</v>
      </c>
      <c r="U27" s="94">
        <v>0</v>
      </c>
      <c r="V27" s="93">
        <v>0</v>
      </c>
      <c r="W27" s="93">
        <v>0</v>
      </c>
      <c r="X27" s="94">
        <v>0</v>
      </c>
      <c r="Y27" s="93">
        <v>0</v>
      </c>
      <c r="Z27" s="93">
        <v>0</v>
      </c>
      <c r="AA27" s="94">
        <v>0</v>
      </c>
      <c r="AB27" s="93">
        <v>0</v>
      </c>
      <c r="AC27" s="93">
        <v>0</v>
      </c>
      <c r="AD27" s="94">
        <v>0</v>
      </c>
      <c r="AE27" s="93">
        <v>0</v>
      </c>
      <c r="AF27" s="93">
        <v>0</v>
      </c>
      <c r="AG27" s="94">
        <v>0</v>
      </c>
      <c r="AH27" s="93">
        <v>0</v>
      </c>
      <c r="AI27" s="93">
        <v>0</v>
      </c>
      <c r="AJ27" s="94">
        <v>0</v>
      </c>
      <c r="AK27" s="93">
        <v>0</v>
      </c>
      <c r="AL27" s="93">
        <v>0</v>
      </c>
      <c r="AM27" s="94">
        <v>0</v>
      </c>
      <c r="AN27" s="93">
        <v>0</v>
      </c>
      <c r="AO27" s="93">
        <v>0</v>
      </c>
      <c r="AP27" s="94">
        <v>0</v>
      </c>
      <c r="AQ27" s="93">
        <v>0</v>
      </c>
      <c r="AR27" s="93">
        <v>0</v>
      </c>
      <c r="AS27" s="94">
        <v>0</v>
      </c>
      <c r="AT27" s="93">
        <v>0</v>
      </c>
      <c r="AU27" s="93">
        <v>0</v>
      </c>
      <c r="AV27" s="94">
        <v>0</v>
      </c>
      <c r="AW27" s="93">
        <v>0</v>
      </c>
      <c r="AX27" s="93">
        <v>0</v>
      </c>
      <c r="AY27" s="94">
        <v>0</v>
      </c>
      <c r="AZ27" s="93">
        <v>0</v>
      </c>
      <c r="BA27" s="93">
        <v>0</v>
      </c>
      <c r="BB27" s="94">
        <v>0</v>
      </c>
      <c r="BC27" s="93">
        <v>0</v>
      </c>
      <c r="BD27" s="93">
        <v>0</v>
      </c>
      <c r="BE27" s="94">
        <v>0</v>
      </c>
      <c r="BF27" s="93">
        <v>0</v>
      </c>
      <c r="BG27" s="93">
        <v>0</v>
      </c>
      <c r="BH27" s="94">
        <v>0</v>
      </c>
      <c r="BI27" s="93">
        <v>0</v>
      </c>
      <c r="BJ27" s="93">
        <v>0</v>
      </c>
      <c r="BK27" s="94">
        <v>0</v>
      </c>
      <c r="BL27" s="93">
        <v>0</v>
      </c>
      <c r="BM27" s="93">
        <v>0</v>
      </c>
      <c r="BN27" s="94">
        <v>0</v>
      </c>
      <c r="BO27" s="93">
        <v>253000</v>
      </c>
      <c r="BP27" s="93">
        <v>139292.64000000001</v>
      </c>
      <c r="BQ27" s="94">
        <v>0.55000000000000004</v>
      </c>
      <c r="BR27" s="93">
        <v>0</v>
      </c>
      <c r="BS27" s="93">
        <v>0</v>
      </c>
      <c r="BT27" s="94">
        <v>0</v>
      </c>
      <c r="BU27" s="93">
        <v>0</v>
      </c>
      <c r="BV27" s="93">
        <v>0</v>
      </c>
      <c r="BW27" s="94">
        <v>0</v>
      </c>
      <c r="BX27" s="93">
        <v>0</v>
      </c>
      <c r="BY27" s="93">
        <v>0</v>
      </c>
      <c r="BZ27" s="94">
        <v>0</v>
      </c>
      <c r="CA27" s="93">
        <v>0</v>
      </c>
      <c r="CB27" s="93">
        <v>0</v>
      </c>
      <c r="CC27" s="94">
        <v>0</v>
      </c>
      <c r="CD27" s="93">
        <v>0</v>
      </c>
      <c r="CE27" s="93">
        <v>0</v>
      </c>
      <c r="CF27" s="94">
        <v>0</v>
      </c>
      <c r="CG27" s="93">
        <v>0</v>
      </c>
      <c r="CH27" s="93">
        <v>0</v>
      </c>
      <c r="CI27" s="94">
        <v>0</v>
      </c>
      <c r="CJ27" s="93">
        <v>0</v>
      </c>
      <c r="CK27" s="93">
        <v>0</v>
      </c>
      <c r="CL27" s="94">
        <v>0</v>
      </c>
      <c r="CM27" s="93">
        <v>0</v>
      </c>
      <c r="CN27" s="93">
        <v>0</v>
      </c>
      <c r="CO27" s="94">
        <v>0</v>
      </c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3"/>
      <c r="DD27" s="93"/>
      <c r="DE27" s="93"/>
      <c r="DF27" s="93"/>
      <c r="DG27" s="93"/>
      <c r="DH27" s="93"/>
      <c r="DI27" s="93"/>
      <c r="DJ27" s="93"/>
      <c r="DK27" s="93"/>
      <c r="DL27" s="93"/>
      <c r="DM27" s="93"/>
      <c r="DN27" s="93"/>
      <c r="DO27" s="93"/>
      <c r="DP27" s="93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93"/>
      <c r="EC27" s="93"/>
      <c r="ED27" s="93"/>
      <c r="EE27" s="93"/>
      <c r="EF27" s="93"/>
      <c r="EG27" s="93"/>
      <c r="EH27" s="93"/>
      <c r="EI27" s="93"/>
      <c r="EJ27" s="93"/>
      <c r="EK27" s="93"/>
      <c r="EL27" s="93"/>
      <c r="EM27" s="93"/>
      <c r="EN27" s="93"/>
      <c r="EO27" s="93"/>
      <c r="EP27" s="93"/>
      <c r="EQ27" s="93"/>
      <c r="ER27" s="93"/>
      <c r="ES27" s="93"/>
      <c r="ET27" s="93"/>
      <c r="EU27" s="93"/>
      <c r="EV27" s="93"/>
      <c r="EW27" s="93"/>
      <c r="EX27" s="93"/>
      <c r="EY27" s="93"/>
      <c r="EZ27" s="93"/>
      <c r="FA27" s="93"/>
      <c r="FB27" s="93"/>
      <c r="FC27" s="93"/>
      <c r="FD27" s="93"/>
      <c r="FE27" s="93"/>
      <c r="FF27" s="93"/>
      <c r="FG27" s="93"/>
      <c r="FH27" s="93"/>
      <c r="FI27" s="93"/>
      <c r="FJ27" s="93"/>
      <c r="FK27" s="93"/>
      <c r="FL27" s="93"/>
      <c r="FM27" s="93"/>
      <c r="FN27" s="93"/>
      <c r="FO27" s="93"/>
      <c r="FP27" s="93"/>
      <c r="FQ27" s="93"/>
      <c r="FR27" s="93"/>
      <c r="FS27" s="93"/>
      <c r="FT27" s="93"/>
      <c r="FU27" s="93"/>
      <c r="FV27" s="93"/>
      <c r="FW27" s="93"/>
      <c r="FX27" s="93"/>
      <c r="FY27" s="93"/>
      <c r="FZ27" s="93"/>
      <c r="GA27" s="93"/>
      <c r="GB27" s="93"/>
      <c r="GC27" s="93"/>
      <c r="GD27" s="93"/>
      <c r="GE27" s="93"/>
      <c r="GF27" s="93"/>
      <c r="GG27" s="93"/>
      <c r="GH27" s="93"/>
      <c r="GI27" s="93"/>
      <c r="GJ27" s="93"/>
      <c r="GK27" s="93"/>
      <c r="GL27" s="93"/>
      <c r="GM27" s="93"/>
      <c r="GN27" s="93"/>
      <c r="GO27" s="93"/>
      <c r="GP27" s="93"/>
      <c r="GQ27" s="93"/>
      <c r="GR27" s="93"/>
      <c r="GS27" s="93"/>
      <c r="GT27" s="93"/>
      <c r="GU27" s="93"/>
      <c r="GV27" s="93"/>
      <c r="GW27" s="93"/>
      <c r="GX27" s="93"/>
      <c r="GY27" s="93"/>
      <c r="GZ27" s="93"/>
      <c r="HA27" s="93"/>
      <c r="HB27" s="93"/>
      <c r="HC27" s="93"/>
      <c r="HD27" s="93"/>
      <c r="HE27" s="93"/>
      <c r="HF27" s="93"/>
      <c r="HG27" s="93"/>
      <c r="HH27" s="93"/>
      <c r="HI27" s="93"/>
      <c r="HJ27" s="93"/>
      <c r="HK27" s="93"/>
      <c r="HL27" s="93"/>
      <c r="HM27" s="93"/>
      <c r="HN27" s="93"/>
      <c r="HO27" s="93"/>
      <c r="HP27" s="93"/>
      <c r="HQ27" s="93"/>
      <c r="HR27" s="93"/>
      <c r="HS27" s="93"/>
      <c r="HT27" s="93"/>
      <c r="HU27" s="93"/>
      <c r="HV27" s="93"/>
      <c r="HW27" s="93"/>
      <c r="HX27" s="93"/>
      <c r="HY27" s="93"/>
      <c r="HZ27" s="93"/>
      <c r="IA27" s="93"/>
      <c r="IB27" s="93"/>
      <c r="IC27" s="93"/>
      <c r="ID27" s="93"/>
      <c r="IE27" s="93"/>
      <c r="IF27" s="93"/>
      <c r="IG27" s="93"/>
      <c r="IH27" s="93"/>
      <c r="II27" s="93"/>
      <c r="IJ27" s="93"/>
      <c r="IK27" s="93"/>
      <c r="IL27" s="93"/>
      <c r="IM27" s="93"/>
      <c r="IN27" s="93"/>
      <c r="IO27" s="93"/>
      <c r="IP27" s="93"/>
      <c r="IQ27" s="93"/>
      <c r="IR27" s="93"/>
      <c r="IS27" s="93"/>
      <c r="IT27" s="93"/>
      <c r="IU27" s="93"/>
      <c r="IV27" s="93"/>
      <c r="IW27" s="93"/>
      <c r="IX27" s="93"/>
      <c r="IY27" s="93"/>
      <c r="IZ27" s="93"/>
      <c r="JA27" s="93"/>
      <c r="JB27" s="93"/>
      <c r="JC27" s="93"/>
      <c r="JD27" s="93"/>
      <c r="JE27" s="93"/>
      <c r="JF27" s="93"/>
      <c r="JG27" s="93"/>
      <c r="JH27" s="93"/>
      <c r="JI27" s="93"/>
      <c r="JJ27" s="93"/>
      <c r="JK27" s="93"/>
      <c r="JL27" s="93"/>
      <c r="JM27" s="93"/>
      <c r="JN27" s="93"/>
      <c r="JO27" s="93"/>
      <c r="JP27" s="93"/>
      <c r="JQ27" s="93"/>
      <c r="JR27" s="93"/>
      <c r="JS27" s="93"/>
      <c r="JT27" s="93"/>
      <c r="JU27" s="93"/>
      <c r="JV27" s="93"/>
      <c r="JW27" s="93"/>
      <c r="JX27" s="93"/>
      <c r="JY27" s="93"/>
      <c r="JZ27" s="93"/>
      <c r="KA27" s="93"/>
      <c r="KB27" s="93"/>
      <c r="KC27" s="93"/>
      <c r="KD27" s="93"/>
      <c r="KE27" s="93"/>
      <c r="KF27" s="93"/>
      <c r="KG27" s="93"/>
      <c r="KH27" s="93"/>
      <c r="KI27" s="93"/>
      <c r="KJ27" s="93"/>
      <c r="KK27" s="93"/>
      <c r="KL27" s="93"/>
      <c r="KM27" s="93"/>
      <c r="KN27" s="93"/>
      <c r="KO27" s="93"/>
      <c r="KP27" s="93"/>
      <c r="KQ27" s="93"/>
      <c r="KR27" s="93"/>
      <c r="KS27" s="93"/>
      <c r="KT27" s="93"/>
      <c r="KU27" s="93"/>
      <c r="KV27" s="93"/>
      <c r="KW27" s="93"/>
      <c r="KX27" s="93"/>
      <c r="KY27" s="93"/>
      <c r="KZ27" s="93"/>
      <c r="LA27" s="93"/>
      <c r="LB27" s="93"/>
      <c r="LC27" s="93"/>
      <c r="LD27" s="93"/>
      <c r="LE27" s="93"/>
      <c r="LF27" s="93"/>
      <c r="LG27" s="93"/>
      <c r="LH27" s="93"/>
      <c r="LI27" s="93"/>
      <c r="LJ27" s="93"/>
      <c r="LK27" s="93"/>
      <c r="LL27" s="93"/>
      <c r="LM27" s="93"/>
      <c r="LN27" s="93"/>
      <c r="LO27" s="93"/>
      <c r="LP27" s="93"/>
      <c r="LQ27" s="93"/>
      <c r="LR27" s="93"/>
      <c r="LS27" s="93"/>
      <c r="LT27" s="93"/>
      <c r="LU27" s="93"/>
      <c r="LV27" s="93"/>
      <c r="LW27" s="93"/>
      <c r="LX27" s="93"/>
      <c r="LY27" s="93"/>
      <c r="LZ27" s="93"/>
      <c r="MA27" s="93"/>
      <c r="MB27" s="93"/>
      <c r="MC27" s="93"/>
      <c r="MD27" s="93"/>
      <c r="ME27" s="93"/>
      <c r="MF27" s="93"/>
      <c r="MG27" s="93"/>
      <c r="MH27" s="93"/>
      <c r="MI27" s="93"/>
      <c r="MJ27" s="93"/>
      <c r="MK27" s="93"/>
      <c r="ML27" s="93"/>
      <c r="MM27" s="93"/>
      <c r="MN27" s="93"/>
      <c r="MO27" s="93"/>
      <c r="MP27" s="93"/>
      <c r="MQ27" s="93"/>
      <c r="MR27" s="93"/>
      <c r="MS27" s="93"/>
      <c r="MT27" s="93"/>
      <c r="MU27" s="93"/>
      <c r="MV27" s="93"/>
      <c r="MW27" s="93"/>
      <c r="MX27" s="93"/>
      <c r="MY27" s="93"/>
      <c r="MZ27" s="93"/>
      <c r="NA27" s="93"/>
      <c r="NB27" s="93"/>
      <c r="NC27" s="93"/>
      <c r="ND27" s="93"/>
      <c r="NE27" s="93"/>
      <c r="NF27" s="93"/>
      <c r="NG27" s="93"/>
      <c r="NH27" s="93"/>
      <c r="NI27" s="93"/>
      <c r="NJ27" s="93"/>
      <c r="NK27" s="93"/>
      <c r="NL27" s="93"/>
      <c r="NM27" s="93"/>
      <c r="NN27" s="93"/>
      <c r="NO27" s="93"/>
      <c r="NP27" s="93"/>
      <c r="NQ27" s="93"/>
      <c r="NR27" s="93"/>
      <c r="NS27" s="93"/>
      <c r="NT27" s="93"/>
      <c r="NU27" s="93"/>
      <c r="NV27" s="93"/>
      <c r="NW27" s="93"/>
      <c r="NX27" s="93"/>
      <c r="NY27" s="93"/>
      <c r="NZ27" s="93"/>
      <c r="OA27" s="93"/>
      <c r="OB27" s="93"/>
      <c r="OC27" s="93"/>
      <c r="OD27" s="93"/>
      <c r="OE27" s="93"/>
      <c r="OF27" s="93"/>
      <c r="OG27" s="93"/>
      <c r="OH27" s="93"/>
      <c r="OI27" s="93"/>
      <c r="OJ27" s="93"/>
      <c r="OK27" s="93"/>
      <c r="OL27" s="93"/>
      <c r="OM27" s="93"/>
      <c r="ON27" s="93"/>
      <c r="OO27" s="93"/>
      <c r="OP27" s="93"/>
      <c r="OQ27" s="93"/>
      <c r="OR27" s="93"/>
      <c r="OS27" s="93"/>
      <c r="OT27" s="93"/>
      <c r="OU27" s="93"/>
      <c r="OV27" s="93"/>
      <c r="OW27" s="93"/>
      <c r="OX27" s="93"/>
      <c r="OY27" s="93"/>
      <c r="OZ27" s="93"/>
      <c r="PA27" s="93"/>
      <c r="PB27" s="93"/>
      <c r="PC27" s="93"/>
      <c r="PD27" s="93"/>
      <c r="PE27" s="93"/>
      <c r="PF27" s="93"/>
      <c r="PG27" s="93"/>
      <c r="PH27" s="93"/>
      <c r="PI27" s="93"/>
      <c r="PJ27" s="93"/>
      <c r="PK27" s="93"/>
      <c r="PL27" s="93"/>
      <c r="PM27" s="93"/>
      <c r="PN27" s="93"/>
      <c r="PO27" s="93"/>
      <c r="PP27" s="93"/>
      <c r="PQ27" s="93"/>
      <c r="PR27" s="93"/>
      <c r="PS27" s="93"/>
      <c r="PT27" s="93"/>
      <c r="PU27" s="93"/>
      <c r="PV27" s="93"/>
      <c r="PW27" s="93"/>
      <c r="PX27" s="93"/>
      <c r="PY27" s="93"/>
      <c r="PZ27" s="93"/>
      <c r="QA27" s="93"/>
      <c r="QB27" s="93"/>
      <c r="QC27" s="93"/>
      <c r="QD27" s="93"/>
      <c r="QE27" s="93"/>
      <c r="QF27" s="93"/>
      <c r="QG27" s="93"/>
      <c r="QH27" s="93"/>
      <c r="QI27" s="93"/>
      <c r="QJ27" s="93"/>
      <c r="QK27" s="93"/>
      <c r="QL27" s="93"/>
      <c r="QM27" s="93"/>
      <c r="QN27" s="93"/>
      <c r="QO27" s="93"/>
      <c r="QP27" s="93"/>
      <c r="QQ27" s="93"/>
      <c r="QR27" s="93"/>
      <c r="QS27" s="93"/>
      <c r="QT27" s="93"/>
      <c r="QU27" s="93"/>
      <c r="QV27" s="93"/>
      <c r="QW27" s="93"/>
      <c r="QX27" s="93"/>
      <c r="QY27" s="93"/>
      <c r="QZ27" s="93"/>
      <c r="RA27" s="93"/>
      <c r="RB27" s="93"/>
      <c r="RC27" s="93"/>
      <c r="RD27" s="93"/>
      <c r="RE27" s="93"/>
      <c r="RF27" s="93"/>
      <c r="RG27" s="93"/>
      <c r="RH27" s="93"/>
      <c r="RI27" s="93"/>
      <c r="RJ27" s="93"/>
      <c r="RK27" s="93"/>
      <c r="RL27" s="93"/>
      <c r="RM27" s="93"/>
      <c r="RN27" s="93"/>
      <c r="RO27" s="93"/>
      <c r="RP27" s="93"/>
      <c r="RQ27" s="93"/>
      <c r="RR27" s="93"/>
      <c r="RS27" s="93"/>
      <c r="RT27" s="93"/>
      <c r="RU27" s="93"/>
      <c r="RV27" s="93"/>
      <c r="RW27" s="93"/>
      <c r="RX27" s="93"/>
      <c r="RY27" s="93"/>
      <c r="RZ27" s="93"/>
      <c r="SA27" s="93"/>
      <c r="SB27" s="93"/>
      <c r="SC27" s="93"/>
      <c r="SD27" s="93"/>
      <c r="SE27" s="93"/>
      <c r="SF27" s="93"/>
      <c r="SG27" s="93"/>
      <c r="SH27" s="93"/>
      <c r="SI27" s="93"/>
      <c r="SJ27" s="93"/>
      <c r="SK27" s="93"/>
      <c r="SL27" s="93"/>
      <c r="SM27" s="93"/>
      <c r="SN27" s="93"/>
      <c r="SO27" s="93"/>
      <c r="SP27" s="93"/>
      <c r="SQ27" s="93"/>
      <c r="SR27" s="93"/>
      <c r="SS27" s="93"/>
      <c r="ST27" s="93"/>
      <c r="SU27" s="93"/>
      <c r="SV27" s="93"/>
      <c r="SW27" s="93"/>
      <c r="SX27" s="93"/>
      <c r="SY27" s="93"/>
      <c r="SZ27" s="93"/>
      <c r="TA27" s="93"/>
      <c r="TB27" s="93"/>
      <c r="TC27" s="93"/>
      <c r="TD27" s="93"/>
      <c r="TE27" s="93"/>
      <c r="TF27" s="93"/>
      <c r="TG27" s="93"/>
      <c r="TH27" s="93"/>
      <c r="TI27" s="93"/>
      <c r="TJ27" s="93"/>
      <c r="TK27" s="93"/>
      <c r="TL27" s="93"/>
      <c r="TM27" s="93"/>
      <c r="TN27" s="93"/>
      <c r="TO27" s="93"/>
      <c r="TP27" s="93"/>
      <c r="TQ27" s="93"/>
      <c r="TR27" s="93"/>
      <c r="TS27" s="93"/>
      <c r="TT27" s="93"/>
      <c r="TU27" s="93"/>
      <c r="TV27" s="93"/>
      <c r="TW27" s="93"/>
      <c r="TX27" s="93"/>
      <c r="TY27" s="93"/>
      <c r="TZ27" s="93"/>
      <c r="UA27" s="93"/>
      <c r="UB27" s="93"/>
      <c r="UC27" s="93"/>
      <c r="UD27" s="93"/>
      <c r="UE27" s="93"/>
      <c r="UF27" s="93"/>
      <c r="UG27" s="93"/>
      <c r="UH27" s="93"/>
      <c r="UI27" s="93"/>
      <c r="UJ27" s="93"/>
      <c r="UK27" s="93"/>
      <c r="UL27" s="93"/>
      <c r="UM27" s="93"/>
      <c r="UN27" s="93"/>
      <c r="UO27" s="93"/>
      <c r="UP27" s="93"/>
      <c r="UQ27" s="93"/>
      <c r="UR27" s="93"/>
      <c r="US27" s="93"/>
      <c r="UT27" s="93"/>
      <c r="UU27" s="93"/>
      <c r="UV27" s="93"/>
      <c r="UW27" s="93"/>
      <c r="UX27" s="93"/>
      <c r="UY27" s="93"/>
      <c r="UZ27" s="93"/>
      <c r="VA27" s="93"/>
      <c r="VB27" s="93"/>
      <c r="VC27" s="93"/>
      <c r="VD27" s="93"/>
      <c r="VE27" s="93"/>
      <c r="VF27" s="93"/>
      <c r="VG27" s="93"/>
      <c r="VH27" s="93"/>
      <c r="VI27" s="93"/>
      <c r="VJ27" s="93"/>
      <c r="VK27" s="93"/>
      <c r="VL27" s="93"/>
      <c r="VM27" s="93"/>
      <c r="VN27" s="93"/>
      <c r="VO27" s="93"/>
      <c r="VP27" s="93"/>
      <c r="VQ27" s="93"/>
      <c r="VR27" s="93"/>
      <c r="VS27" s="93"/>
      <c r="VT27" s="93"/>
      <c r="VU27" s="93"/>
      <c r="VV27" s="93"/>
      <c r="VW27" s="93"/>
      <c r="VX27" s="93"/>
      <c r="VY27" s="93"/>
      <c r="VZ27" s="93"/>
      <c r="WA27" s="93"/>
      <c r="WB27" s="93"/>
      <c r="WC27" s="93"/>
      <c r="WD27" s="93"/>
      <c r="WE27" s="93"/>
      <c r="WF27" s="93"/>
      <c r="WG27" s="93"/>
      <c r="WH27" s="93"/>
      <c r="WI27" s="93"/>
      <c r="WJ27" s="93"/>
      <c r="WK27" s="93"/>
      <c r="WL27" s="93"/>
      <c r="WM27" s="93"/>
      <c r="WN27" s="93"/>
      <c r="WO27" s="93"/>
      <c r="WP27" s="93"/>
      <c r="WQ27" s="93"/>
      <c r="WR27" s="93"/>
      <c r="WS27" s="93"/>
      <c r="WT27" s="93"/>
      <c r="WU27" s="93"/>
      <c r="WV27" s="93"/>
      <c r="WW27" s="93"/>
      <c r="WX27" s="93"/>
      <c r="WY27" s="93"/>
      <c r="WZ27" s="93"/>
      <c r="XA27" s="93"/>
      <c r="XB27" s="93"/>
      <c r="XC27" s="93"/>
      <c r="XD27" s="93"/>
      <c r="XE27" s="93"/>
      <c r="XF27" s="93"/>
      <c r="XG27" s="93"/>
      <c r="XH27" s="93"/>
      <c r="XI27" s="93"/>
      <c r="XJ27" s="93"/>
      <c r="XK27" s="93"/>
      <c r="XL27" s="93"/>
      <c r="XM27" s="93"/>
      <c r="XN27" s="93"/>
      <c r="XO27" s="93"/>
      <c r="XP27" s="93"/>
      <c r="XQ27" s="93"/>
      <c r="XR27" s="93"/>
      <c r="XS27" s="93"/>
      <c r="XT27" s="93"/>
      <c r="XU27" s="93"/>
      <c r="XV27" s="93"/>
      <c r="XW27" s="93"/>
      <c r="XX27" s="93"/>
      <c r="XY27" s="93"/>
      <c r="XZ27" s="93"/>
      <c r="YA27" s="93"/>
      <c r="YB27" s="93"/>
      <c r="YC27" s="93"/>
      <c r="YD27" s="93"/>
      <c r="YE27" s="93"/>
      <c r="YF27" s="93"/>
      <c r="YG27" s="93"/>
      <c r="YH27" s="93"/>
      <c r="YI27" s="93"/>
      <c r="YJ27" s="93"/>
      <c r="YK27" s="93"/>
      <c r="YL27" s="93"/>
      <c r="YM27" s="93"/>
      <c r="YN27" s="93"/>
      <c r="YO27" s="93"/>
      <c r="YP27" s="93"/>
      <c r="YQ27" s="93"/>
      <c r="YR27" s="93"/>
      <c r="YS27" s="93"/>
      <c r="YT27" s="93"/>
      <c r="YU27" s="93"/>
      <c r="YV27" s="93"/>
      <c r="YW27" s="93"/>
      <c r="YX27" s="93"/>
      <c r="YY27" s="93"/>
      <c r="YZ27" s="93"/>
      <c r="ZA27" s="93"/>
      <c r="ZB27" s="93"/>
      <c r="ZC27" s="93"/>
      <c r="ZD27" s="93"/>
      <c r="ZE27" s="93"/>
      <c r="ZF27" s="93"/>
      <c r="ZG27" s="93"/>
      <c r="ZH27" s="93"/>
      <c r="ZI27" s="93"/>
      <c r="ZJ27" s="93"/>
      <c r="ZK27" s="93"/>
      <c r="ZL27" s="93"/>
      <c r="ZM27" s="93"/>
      <c r="ZN27" s="93"/>
      <c r="ZO27" s="93"/>
      <c r="ZP27" s="93"/>
      <c r="ZQ27" s="93"/>
      <c r="ZR27" s="93"/>
      <c r="ZS27" s="93"/>
      <c r="ZT27" s="93"/>
      <c r="ZU27" s="93"/>
      <c r="ZV27" s="93"/>
      <c r="ZW27" s="93"/>
      <c r="ZX27" s="93"/>
      <c r="ZY27" s="93"/>
      <c r="ZZ27" s="93"/>
    </row>
    <row r="28" spans="1:702" ht="15.95" hidden="1" customHeight="1" x14ac:dyDescent="0.25">
      <c r="A28" s="92">
        <v>72056</v>
      </c>
      <c r="B28" s="92" t="s">
        <v>380</v>
      </c>
      <c r="C28" s="121" t="s">
        <v>347</v>
      </c>
      <c r="D28" s="92">
        <v>7</v>
      </c>
      <c r="E28" s="92">
        <v>3</v>
      </c>
      <c r="F28" s="92" t="s">
        <v>341</v>
      </c>
      <c r="G28" s="92">
        <v>912</v>
      </c>
      <c r="H28" s="92">
        <v>11461</v>
      </c>
      <c r="I28" s="92" t="s">
        <v>345</v>
      </c>
      <c r="J28" s="92">
        <v>313</v>
      </c>
      <c r="K28" s="92" t="s">
        <v>333</v>
      </c>
      <c r="L28" s="93">
        <v>924000</v>
      </c>
      <c r="M28" s="93">
        <v>975400</v>
      </c>
      <c r="N28" s="93">
        <v>0</v>
      </c>
      <c r="O28" s="93">
        <v>975400</v>
      </c>
      <c r="P28" s="93">
        <v>485029.47</v>
      </c>
      <c r="Q28" s="93">
        <v>-490370.53</v>
      </c>
      <c r="R28" s="94">
        <v>0.5</v>
      </c>
      <c r="S28" s="93">
        <v>0</v>
      </c>
      <c r="T28" s="93">
        <v>0</v>
      </c>
      <c r="U28" s="94">
        <v>0</v>
      </c>
      <c r="V28" s="93">
        <v>0</v>
      </c>
      <c r="W28" s="93">
        <v>0</v>
      </c>
      <c r="X28" s="94">
        <v>0</v>
      </c>
      <c r="Y28" s="93">
        <v>0</v>
      </c>
      <c r="Z28" s="93">
        <v>0</v>
      </c>
      <c r="AA28" s="94">
        <v>0</v>
      </c>
      <c r="AB28" s="93">
        <v>0</v>
      </c>
      <c r="AC28" s="93">
        <v>0</v>
      </c>
      <c r="AD28" s="94">
        <v>0</v>
      </c>
      <c r="AE28" s="93">
        <v>0</v>
      </c>
      <c r="AF28" s="93">
        <v>0</v>
      </c>
      <c r="AG28" s="94">
        <v>0</v>
      </c>
      <c r="AH28" s="93">
        <v>0</v>
      </c>
      <c r="AI28" s="93">
        <v>0</v>
      </c>
      <c r="AJ28" s="94">
        <v>0</v>
      </c>
      <c r="AK28" s="93">
        <v>0</v>
      </c>
      <c r="AL28" s="93">
        <v>0</v>
      </c>
      <c r="AM28" s="94">
        <v>0</v>
      </c>
      <c r="AN28" s="93">
        <v>0</v>
      </c>
      <c r="AO28" s="93">
        <v>0</v>
      </c>
      <c r="AP28" s="94">
        <v>0</v>
      </c>
      <c r="AQ28" s="93">
        <v>0</v>
      </c>
      <c r="AR28" s="93">
        <v>0</v>
      </c>
      <c r="AS28" s="94">
        <v>0</v>
      </c>
      <c r="AT28" s="93">
        <v>0</v>
      </c>
      <c r="AU28" s="93">
        <v>0</v>
      </c>
      <c r="AV28" s="94">
        <v>0</v>
      </c>
      <c r="AW28" s="93">
        <v>0</v>
      </c>
      <c r="AX28" s="93">
        <v>0</v>
      </c>
      <c r="AY28" s="94">
        <v>0</v>
      </c>
      <c r="AZ28" s="93">
        <v>0</v>
      </c>
      <c r="BA28" s="93">
        <v>0</v>
      </c>
      <c r="BB28" s="94">
        <v>0</v>
      </c>
      <c r="BC28" s="93">
        <v>0</v>
      </c>
      <c r="BD28" s="93">
        <v>0</v>
      </c>
      <c r="BE28" s="94">
        <v>0</v>
      </c>
      <c r="BF28" s="93">
        <v>0</v>
      </c>
      <c r="BG28" s="93">
        <v>0</v>
      </c>
      <c r="BH28" s="94">
        <v>0</v>
      </c>
      <c r="BI28" s="93">
        <v>0</v>
      </c>
      <c r="BJ28" s="93">
        <v>0</v>
      </c>
      <c r="BK28" s="94">
        <v>0</v>
      </c>
      <c r="BL28" s="93">
        <v>0</v>
      </c>
      <c r="BM28" s="93">
        <v>0</v>
      </c>
      <c r="BN28" s="94">
        <v>0</v>
      </c>
      <c r="BO28" s="93">
        <v>965250</v>
      </c>
      <c r="BP28" s="93">
        <v>475102.71999999997</v>
      </c>
      <c r="BQ28" s="94">
        <v>0.49</v>
      </c>
      <c r="BR28" s="93">
        <v>0</v>
      </c>
      <c r="BS28" s="93">
        <v>0</v>
      </c>
      <c r="BT28" s="94">
        <v>0</v>
      </c>
      <c r="BU28" s="93">
        <v>10150</v>
      </c>
      <c r="BV28" s="93">
        <v>9926.75</v>
      </c>
      <c r="BW28" s="94">
        <v>0.98</v>
      </c>
      <c r="BX28" s="93">
        <v>0</v>
      </c>
      <c r="BY28" s="93">
        <v>0</v>
      </c>
      <c r="BZ28" s="94">
        <v>0</v>
      </c>
      <c r="CA28" s="93">
        <v>0</v>
      </c>
      <c r="CB28" s="93">
        <v>0</v>
      </c>
      <c r="CC28" s="94">
        <v>0</v>
      </c>
      <c r="CD28" s="93">
        <v>0</v>
      </c>
      <c r="CE28" s="93">
        <v>0</v>
      </c>
      <c r="CF28" s="94">
        <v>0</v>
      </c>
      <c r="CG28" s="93">
        <v>0</v>
      </c>
      <c r="CH28" s="93">
        <v>0</v>
      </c>
      <c r="CI28" s="94">
        <v>0</v>
      </c>
      <c r="CJ28" s="93">
        <v>0</v>
      </c>
      <c r="CK28" s="93">
        <v>0</v>
      </c>
      <c r="CL28" s="94">
        <v>0</v>
      </c>
      <c r="CM28" s="93">
        <v>0</v>
      </c>
      <c r="CN28" s="93">
        <v>0</v>
      </c>
      <c r="CO28" s="94">
        <v>0</v>
      </c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  <c r="EE28" s="93"/>
      <c r="EF28" s="93"/>
      <c r="EG28" s="93"/>
      <c r="EH28" s="93"/>
      <c r="EI28" s="93"/>
      <c r="EJ28" s="93"/>
      <c r="EK28" s="93"/>
      <c r="EL28" s="93"/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3"/>
      <c r="EX28" s="93"/>
      <c r="EY28" s="93"/>
      <c r="EZ28" s="93"/>
      <c r="FA28" s="93"/>
      <c r="FB28" s="93"/>
      <c r="FC28" s="93"/>
      <c r="FD28" s="93"/>
      <c r="FE28" s="93"/>
      <c r="FF28" s="93"/>
      <c r="FG28" s="93"/>
      <c r="FH28" s="93"/>
      <c r="FI28" s="93"/>
      <c r="FJ28" s="93"/>
      <c r="FK28" s="93"/>
      <c r="FL28" s="93"/>
      <c r="FM28" s="93"/>
      <c r="FN28" s="93"/>
      <c r="FO28" s="93"/>
      <c r="FP28" s="93"/>
      <c r="FQ28" s="93"/>
      <c r="FR28" s="93"/>
      <c r="FS28" s="93"/>
      <c r="FT28" s="93"/>
      <c r="FU28" s="93"/>
      <c r="FV28" s="93"/>
      <c r="FW28" s="93"/>
      <c r="FX28" s="93"/>
      <c r="FY28" s="93"/>
      <c r="FZ28" s="93"/>
      <c r="GA28" s="93"/>
      <c r="GB28" s="93"/>
      <c r="GC28" s="93"/>
      <c r="GD28" s="93"/>
      <c r="GE28" s="93"/>
      <c r="GF28" s="93"/>
      <c r="GG28" s="93"/>
      <c r="GH28" s="93"/>
      <c r="GI28" s="93"/>
      <c r="GJ28" s="93"/>
      <c r="GK28" s="93"/>
      <c r="GL28" s="93"/>
      <c r="GM28" s="93"/>
      <c r="GN28" s="93"/>
      <c r="GO28" s="93"/>
      <c r="GP28" s="93"/>
      <c r="GQ28" s="93"/>
      <c r="GR28" s="93"/>
      <c r="GS28" s="93"/>
      <c r="GT28" s="93"/>
      <c r="GU28" s="93"/>
      <c r="GV28" s="93"/>
      <c r="GW28" s="93"/>
      <c r="GX28" s="93"/>
      <c r="GY28" s="93"/>
      <c r="GZ28" s="93"/>
      <c r="HA28" s="93"/>
      <c r="HB28" s="93"/>
      <c r="HC28" s="93"/>
      <c r="HD28" s="93"/>
      <c r="HE28" s="93"/>
      <c r="HF28" s="93"/>
      <c r="HG28" s="93"/>
      <c r="HH28" s="93"/>
      <c r="HI28" s="93"/>
      <c r="HJ28" s="93"/>
      <c r="HK28" s="93"/>
      <c r="HL28" s="93"/>
      <c r="HM28" s="93"/>
      <c r="HN28" s="93"/>
      <c r="HO28" s="93"/>
      <c r="HP28" s="93"/>
      <c r="HQ28" s="93"/>
      <c r="HR28" s="93"/>
      <c r="HS28" s="93"/>
      <c r="HT28" s="93"/>
      <c r="HU28" s="93"/>
      <c r="HV28" s="93"/>
      <c r="HW28" s="93"/>
      <c r="HX28" s="93"/>
      <c r="HY28" s="93"/>
      <c r="HZ28" s="93"/>
      <c r="IA28" s="93"/>
      <c r="IB28" s="93"/>
      <c r="IC28" s="93"/>
      <c r="ID28" s="93"/>
      <c r="IE28" s="93"/>
      <c r="IF28" s="93"/>
      <c r="IG28" s="93"/>
      <c r="IH28" s="93"/>
      <c r="II28" s="93"/>
      <c r="IJ28" s="93"/>
      <c r="IK28" s="93"/>
      <c r="IL28" s="93"/>
      <c r="IM28" s="93"/>
      <c r="IN28" s="93"/>
      <c r="IO28" s="93"/>
      <c r="IP28" s="93"/>
      <c r="IQ28" s="93"/>
      <c r="IR28" s="93"/>
      <c r="IS28" s="93"/>
      <c r="IT28" s="93"/>
      <c r="IU28" s="93"/>
      <c r="IV28" s="93"/>
      <c r="IW28" s="93"/>
      <c r="IX28" s="93"/>
      <c r="IY28" s="93"/>
      <c r="IZ28" s="93"/>
      <c r="JA28" s="93"/>
      <c r="JB28" s="93"/>
      <c r="JC28" s="93"/>
      <c r="JD28" s="93"/>
      <c r="JE28" s="93"/>
      <c r="JF28" s="93"/>
      <c r="JG28" s="93"/>
      <c r="JH28" s="93"/>
      <c r="JI28" s="93"/>
      <c r="JJ28" s="93"/>
      <c r="JK28" s="93"/>
      <c r="JL28" s="93"/>
      <c r="JM28" s="93"/>
      <c r="JN28" s="93"/>
      <c r="JO28" s="93"/>
      <c r="JP28" s="93"/>
      <c r="JQ28" s="93"/>
      <c r="JR28" s="93"/>
      <c r="JS28" s="93"/>
      <c r="JT28" s="93"/>
      <c r="JU28" s="93"/>
      <c r="JV28" s="93"/>
      <c r="JW28" s="93"/>
      <c r="JX28" s="93"/>
      <c r="JY28" s="93"/>
      <c r="JZ28" s="93"/>
      <c r="KA28" s="93"/>
      <c r="KB28" s="93"/>
      <c r="KC28" s="93"/>
      <c r="KD28" s="93"/>
      <c r="KE28" s="93"/>
      <c r="KF28" s="93"/>
      <c r="KG28" s="93"/>
      <c r="KH28" s="93"/>
      <c r="KI28" s="93"/>
      <c r="KJ28" s="93"/>
      <c r="KK28" s="93"/>
      <c r="KL28" s="93"/>
      <c r="KM28" s="93"/>
      <c r="KN28" s="93"/>
      <c r="KO28" s="93"/>
      <c r="KP28" s="93"/>
      <c r="KQ28" s="93"/>
      <c r="KR28" s="93"/>
      <c r="KS28" s="93"/>
      <c r="KT28" s="93"/>
      <c r="KU28" s="93"/>
      <c r="KV28" s="93"/>
      <c r="KW28" s="93"/>
      <c r="KX28" s="93"/>
      <c r="KY28" s="93"/>
      <c r="KZ28" s="93"/>
      <c r="LA28" s="93"/>
      <c r="LB28" s="93"/>
      <c r="LC28" s="93"/>
      <c r="LD28" s="93"/>
      <c r="LE28" s="93"/>
      <c r="LF28" s="93"/>
      <c r="LG28" s="93"/>
      <c r="LH28" s="93"/>
      <c r="LI28" s="93"/>
      <c r="LJ28" s="93"/>
      <c r="LK28" s="93"/>
      <c r="LL28" s="93"/>
      <c r="LM28" s="93"/>
      <c r="LN28" s="93"/>
      <c r="LO28" s="93"/>
      <c r="LP28" s="93"/>
      <c r="LQ28" s="93"/>
      <c r="LR28" s="93"/>
      <c r="LS28" s="93"/>
      <c r="LT28" s="93"/>
      <c r="LU28" s="93"/>
      <c r="LV28" s="93"/>
      <c r="LW28" s="93"/>
      <c r="LX28" s="93"/>
      <c r="LY28" s="93"/>
      <c r="LZ28" s="93"/>
      <c r="MA28" s="93"/>
      <c r="MB28" s="93"/>
      <c r="MC28" s="93"/>
      <c r="MD28" s="93"/>
      <c r="ME28" s="93"/>
      <c r="MF28" s="93"/>
      <c r="MG28" s="93"/>
      <c r="MH28" s="93"/>
      <c r="MI28" s="93"/>
      <c r="MJ28" s="93"/>
      <c r="MK28" s="93"/>
      <c r="ML28" s="93"/>
      <c r="MM28" s="93"/>
      <c r="MN28" s="93"/>
      <c r="MO28" s="93"/>
      <c r="MP28" s="93"/>
      <c r="MQ28" s="93"/>
      <c r="MR28" s="93"/>
      <c r="MS28" s="93"/>
      <c r="MT28" s="93"/>
      <c r="MU28" s="93"/>
      <c r="MV28" s="93"/>
      <c r="MW28" s="93"/>
      <c r="MX28" s="93"/>
      <c r="MY28" s="93"/>
      <c r="MZ28" s="93"/>
      <c r="NA28" s="93"/>
      <c r="NB28" s="93"/>
      <c r="NC28" s="93"/>
      <c r="ND28" s="93"/>
      <c r="NE28" s="93"/>
      <c r="NF28" s="93"/>
      <c r="NG28" s="93"/>
      <c r="NH28" s="93"/>
      <c r="NI28" s="93"/>
      <c r="NJ28" s="93"/>
      <c r="NK28" s="93"/>
      <c r="NL28" s="93"/>
      <c r="NM28" s="93"/>
      <c r="NN28" s="93"/>
      <c r="NO28" s="93"/>
      <c r="NP28" s="93"/>
      <c r="NQ28" s="93"/>
      <c r="NR28" s="93"/>
      <c r="NS28" s="93"/>
      <c r="NT28" s="93"/>
      <c r="NU28" s="93"/>
      <c r="NV28" s="93"/>
      <c r="NW28" s="93"/>
      <c r="NX28" s="93"/>
      <c r="NY28" s="93"/>
      <c r="NZ28" s="93"/>
      <c r="OA28" s="93"/>
      <c r="OB28" s="93"/>
      <c r="OC28" s="93"/>
      <c r="OD28" s="93"/>
      <c r="OE28" s="93"/>
      <c r="OF28" s="93"/>
      <c r="OG28" s="93"/>
      <c r="OH28" s="93"/>
      <c r="OI28" s="93"/>
      <c r="OJ28" s="93"/>
      <c r="OK28" s="93"/>
      <c r="OL28" s="93"/>
      <c r="OM28" s="93"/>
      <c r="ON28" s="93"/>
      <c r="OO28" s="93"/>
      <c r="OP28" s="93"/>
      <c r="OQ28" s="93"/>
      <c r="OR28" s="93"/>
      <c r="OS28" s="93"/>
      <c r="OT28" s="93"/>
      <c r="OU28" s="93"/>
      <c r="OV28" s="93"/>
      <c r="OW28" s="93"/>
      <c r="OX28" s="93"/>
      <c r="OY28" s="93"/>
      <c r="OZ28" s="93"/>
      <c r="PA28" s="93"/>
      <c r="PB28" s="93"/>
      <c r="PC28" s="93"/>
      <c r="PD28" s="93"/>
      <c r="PE28" s="93"/>
      <c r="PF28" s="93"/>
      <c r="PG28" s="93"/>
      <c r="PH28" s="93"/>
      <c r="PI28" s="93"/>
      <c r="PJ28" s="93"/>
      <c r="PK28" s="93"/>
      <c r="PL28" s="93"/>
      <c r="PM28" s="93"/>
      <c r="PN28" s="93"/>
      <c r="PO28" s="93"/>
      <c r="PP28" s="93"/>
      <c r="PQ28" s="93"/>
      <c r="PR28" s="93"/>
      <c r="PS28" s="93"/>
      <c r="PT28" s="93"/>
      <c r="PU28" s="93"/>
      <c r="PV28" s="93"/>
      <c r="PW28" s="93"/>
      <c r="PX28" s="93"/>
      <c r="PY28" s="93"/>
      <c r="PZ28" s="93"/>
      <c r="QA28" s="93"/>
      <c r="QB28" s="93"/>
      <c r="QC28" s="93"/>
      <c r="QD28" s="93"/>
      <c r="QE28" s="93"/>
      <c r="QF28" s="93"/>
      <c r="QG28" s="93"/>
      <c r="QH28" s="93"/>
      <c r="QI28" s="93"/>
      <c r="QJ28" s="93"/>
      <c r="QK28" s="93"/>
      <c r="QL28" s="93"/>
      <c r="QM28" s="93"/>
      <c r="QN28" s="93"/>
      <c r="QO28" s="93"/>
      <c r="QP28" s="93"/>
      <c r="QQ28" s="93"/>
      <c r="QR28" s="93"/>
      <c r="QS28" s="93"/>
      <c r="QT28" s="93"/>
      <c r="QU28" s="93"/>
      <c r="QV28" s="93"/>
      <c r="QW28" s="93"/>
      <c r="QX28" s="93"/>
      <c r="QY28" s="93"/>
      <c r="QZ28" s="93"/>
      <c r="RA28" s="93"/>
      <c r="RB28" s="93"/>
      <c r="RC28" s="93"/>
      <c r="RD28" s="93"/>
      <c r="RE28" s="93"/>
      <c r="RF28" s="93"/>
      <c r="RG28" s="93"/>
      <c r="RH28" s="93"/>
      <c r="RI28" s="93"/>
      <c r="RJ28" s="93"/>
      <c r="RK28" s="93"/>
      <c r="RL28" s="93"/>
      <c r="RM28" s="93"/>
      <c r="RN28" s="93"/>
      <c r="RO28" s="93"/>
      <c r="RP28" s="93"/>
      <c r="RQ28" s="93"/>
      <c r="RR28" s="93"/>
      <c r="RS28" s="93"/>
      <c r="RT28" s="93"/>
      <c r="RU28" s="93"/>
      <c r="RV28" s="93"/>
      <c r="RW28" s="93"/>
      <c r="RX28" s="93"/>
      <c r="RY28" s="93"/>
      <c r="RZ28" s="93"/>
      <c r="SA28" s="93"/>
      <c r="SB28" s="93"/>
      <c r="SC28" s="93"/>
      <c r="SD28" s="93"/>
      <c r="SE28" s="93"/>
      <c r="SF28" s="93"/>
      <c r="SG28" s="93"/>
      <c r="SH28" s="93"/>
      <c r="SI28" s="93"/>
      <c r="SJ28" s="93"/>
      <c r="SK28" s="93"/>
      <c r="SL28" s="93"/>
      <c r="SM28" s="93"/>
      <c r="SN28" s="93"/>
      <c r="SO28" s="93"/>
      <c r="SP28" s="93"/>
      <c r="SQ28" s="93"/>
      <c r="SR28" s="93"/>
      <c r="SS28" s="93"/>
      <c r="ST28" s="93"/>
      <c r="SU28" s="93"/>
      <c r="SV28" s="93"/>
      <c r="SW28" s="93"/>
      <c r="SX28" s="93"/>
      <c r="SY28" s="93"/>
      <c r="SZ28" s="93"/>
      <c r="TA28" s="93"/>
      <c r="TB28" s="93"/>
      <c r="TC28" s="93"/>
      <c r="TD28" s="93"/>
      <c r="TE28" s="93"/>
      <c r="TF28" s="93"/>
      <c r="TG28" s="93"/>
      <c r="TH28" s="93"/>
      <c r="TI28" s="93"/>
      <c r="TJ28" s="93"/>
      <c r="TK28" s="93"/>
      <c r="TL28" s="93"/>
      <c r="TM28" s="93"/>
      <c r="TN28" s="93"/>
      <c r="TO28" s="93"/>
      <c r="TP28" s="93"/>
      <c r="TQ28" s="93"/>
      <c r="TR28" s="93"/>
      <c r="TS28" s="93"/>
      <c r="TT28" s="93"/>
      <c r="TU28" s="93"/>
      <c r="TV28" s="93"/>
      <c r="TW28" s="93"/>
      <c r="TX28" s="93"/>
      <c r="TY28" s="93"/>
      <c r="TZ28" s="93"/>
      <c r="UA28" s="93"/>
      <c r="UB28" s="93"/>
      <c r="UC28" s="93"/>
      <c r="UD28" s="93"/>
      <c r="UE28" s="93"/>
      <c r="UF28" s="93"/>
      <c r="UG28" s="93"/>
      <c r="UH28" s="93"/>
      <c r="UI28" s="93"/>
      <c r="UJ28" s="93"/>
      <c r="UK28" s="93"/>
      <c r="UL28" s="93"/>
      <c r="UM28" s="93"/>
      <c r="UN28" s="93"/>
      <c r="UO28" s="93"/>
      <c r="UP28" s="93"/>
      <c r="UQ28" s="93"/>
      <c r="UR28" s="93"/>
      <c r="US28" s="93"/>
      <c r="UT28" s="93"/>
      <c r="UU28" s="93"/>
      <c r="UV28" s="93"/>
      <c r="UW28" s="93"/>
      <c r="UX28" s="93"/>
      <c r="UY28" s="93"/>
      <c r="UZ28" s="93"/>
      <c r="VA28" s="93"/>
      <c r="VB28" s="93"/>
      <c r="VC28" s="93"/>
      <c r="VD28" s="93"/>
      <c r="VE28" s="93"/>
      <c r="VF28" s="93"/>
      <c r="VG28" s="93"/>
      <c r="VH28" s="93"/>
      <c r="VI28" s="93"/>
      <c r="VJ28" s="93"/>
      <c r="VK28" s="93"/>
      <c r="VL28" s="93"/>
      <c r="VM28" s="93"/>
      <c r="VN28" s="93"/>
      <c r="VO28" s="93"/>
      <c r="VP28" s="93"/>
      <c r="VQ28" s="93"/>
      <c r="VR28" s="93"/>
      <c r="VS28" s="93"/>
      <c r="VT28" s="93"/>
      <c r="VU28" s="93"/>
      <c r="VV28" s="93"/>
      <c r="VW28" s="93"/>
      <c r="VX28" s="93"/>
      <c r="VY28" s="93"/>
      <c r="VZ28" s="93"/>
      <c r="WA28" s="93"/>
      <c r="WB28" s="93"/>
      <c r="WC28" s="93"/>
      <c r="WD28" s="93"/>
      <c r="WE28" s="93"/>
      <c r="WF28" s="93"/>
      <c r="WG28" s="93"/>
      <c r="WH28" s="93"/>
      <c r="WI28" s="93"/>
      <c r="WJ28" s="93"/>
      <c r="WK28" s="93"/>
      <c r="WL28" s="93"/>
      <c r="WM28" s="93"/>
      <c r="WN28" s="93"/>
      <c r="WO28" s="93"/>
      <c r="WP28" s="93"/>
      <c r="WQ28" s="93"/>
      <c r="WR28" s="93"/>
      <c r="WS28" s="93"/>
      <c r="WT28" s="93"/>
      <c r="WU28" s="93"/>
      <c r="WV28" s="93"/>
      <c r="WW28" s="93"/>
      <c r="WX28" s="93"/>
      <c r="WY28" s="93"/>
      <c r="WZ28" s="93"/>
      <c r="XA28" s="93"/>
      <c r="XB28" s="93"/>
      <c r="XC28" s="93"/>
      <c r="XD28" s="93"/>
      <c r="XE28" s="93"/>
      <c r="XF28" s="93"/>
      <c r="XG28" s="93"/>
      <c r="XH28" s="93"/>
      <c r="XI28" s="93"/>
      <c r="XJ28" s="93"/>
      <c r="XK28" s="93"/>
      <c r="XL28" s="93"/>
      <c r="XM28" s="93"/>
      <c r="XN28" s="93"/>
      <c r="XO28" s="93"/>
      <c r="XP28" s="93"/>
      <c r="XQ28" s="93"/>
      <c r="XR28" s="93"/>
      <c r="XS28" s="93"/>
      <c r="XT28" s="93"/>
      <c r="XU28" s="93"/>
      <c r="XV28" s="93"/>
      <c r="XW28" s="93"/>
      <c r="XX28" s="93"/>
      <c r="XY28" s="93"/>
      <c r="XZ28" s="93"/>
      <c r="YA28" s="93"/>
      <c r="YB28" s="93"/>
      <c r="YC28" s="93"/>
      <c r="YD28" s="93"/>
      <c r="YE28" s="93"/>
      <c r="YF28" s="93"/>
      <c r="YG28" s="93"/>
      <c r="YH28" s="93"/>
      <c r="YI28" s="93"/>
      <c r="YJ28" s="93"/>
      <c r="YK28" s="93"/>
      <c r="YL28" s="93"/>
      <c r="YM28" s="93"/>
      <c r="YN28" s="93"/>
      <c r="YO28" s="93"/>
      <c r="YP28" s="93"/>
      <c r="YQ28" s="93"/>
      <c r="YR28" s="93"/>
      <c r="YS28" s="93"/>
      <c r="YT28" s="93"/>
      <c r="YU28" s="93"/>
      <c r="YV28" s="93"/>
      <c r="YW28" s="93"/>
      <c r="YX28" s="93"/>
      <c r="YY28" s="93"/>
      <c r="YZ28" s="93"/>
      <c r="ZA28" s="93"/>
      <c r="ZB28" s="93"/>
      <c r="ZC28" s="93"/>
      <c r="ZD28" s="93"/>
      <c r="ZE28" s="93"/>
      <c r="ZF28" s="93"/>
      <c r="ZG28" s="93"/>
      <c r="ZH28" s="93"/>
      <c r="ZI28" s="93"/>
      <c r="ZJ28" s="93"/>
      <c r="ZK28" s="93"/>
      <c r="ZL28" s="93"/>
      <c r="ZM28" s="93"/>
      <c r="ZN28" s="93"/>
      <c r="ZO28" s="93"/>
      <c r="ZP28" s="93"/>
      <c r="ZQ28" s="93"/>
      <c r="ZR28" s="93"/>
      <c r="ZS28" s="93"/>
      <c r="ZT28" s="93"/>
      <c r="ZU28" s="93"/>
      <c r="ZV28" s="93"/>
      <c r="ZW28" s="93"/>
      <c r="ZX28" s="93"/>
      <c r="ZY28" s="93"/>
      <c r="ZZ28" s="93"/>
    </row>
    <row r="29" spans="1:702" s="126" customFormat="1" ht="15.95" customHeight="1" x14ac:dyDescent="0.25">
      <c r="A29" s="122">
        <v>72062</v>
      </c>
      <c r="B29" s="122" t="s">
        <v>380</v>
      </c>
      <c r="C29" s="123" t="s">
        <v>344</v>
      </c>
      <c r="D29" s="122">
        <v>7</v>
      </c>
      <c r="E29" s="122">
        <v>3</v>
      </c>
      <c r="F29" s="122" t="s">
        <v>341</v>
      </c>
      <c r="G29" s="122">
        <v>912</v>
      </c>
      <c r="H29" s="122">
        <v>11461</v>
      </c>
      <c r="I29" s="122" t="s">
        <v>345</v>
      </c>
      <c r="J29" s="122">
        <v>32</v>
      </c>
      <c r="K29" s="122" t="s">
        <v>25</v>
      </c>
      <c r="L29" s="124">
        <v>736738</v>
      </c>
      <c r="M29" s="124">
        <v>828338</v>
      </c>
      <c r="N29" s="124">
        <v>0</v>
      </c>
      <c r="O29" s="124">
        <v>828338</v>
      </c>
      <c r="P29" s="124">
        <v>533285.62</v>
      </c>
      <c r="Q29" s="124">
        <v>-295052.38</v>
      </c>
      <c r="R29" s="125">
        <v>0.64</v>
      </c>
      <c r="S29" s="124">
        <v>0</v>
      </c>
      <c r="T29" s="124">
        <v>0</v>
      </c>
      <c r="U29" s="125">
        <v>0</v>
      </c>
      <c r="V29" s="124">
        <v>0</v>
      </c>
      <c r="W29" s="124">
        <v>0</v>
      </c>
      <c r="X29" s="125">
        <v>0</v>
      </c>
      <c r="Y29" s="124">
        <v>0</v>
      </c>
      <c r="Z29" s="124">
        <v>0</v>
      </c>
      <c r="AA29" s="125">
        <v>0</v>
      </c>
      <c r="AB29" s="124">
        <v>0</v>
      </c>
      <c r="AC29" s="124">
        <v>0</v>
      </c>
      <c r="AD29" s="125">
        <v>0</v>
      </c>
      <c r="AE29" s="124">
        <v>0</v>
      </c>
      <c r="AF29" s="124">
        <v>0</v>
      </c>
      <c r="AG29" s="125">
        <v>0</v>
      </c>
      <c r="AH29" s="124">
        <v>0</v>
      </c>
      <c r="AI29" s="124">
        <v>0</v>
      </c>
      <c r="AJ29" s="125">
        <v>0</v>
      </c>
      <c r="AK29" s="124">
        <v>0</v>
      </c>
      <c r="AL29" s="124">
        <v>0</v>
      </c>
      <c r="AM29" s="125">
        <v>0</v>
      </c>
      <c r="AN29" s="124">
        <v>0</v>
      </c>
      <c r="AO29" s="124">
        <v>0</v>
      </c>
      <c r="AP29" s="125">
        <v>0</v>
      </c>
      <c r="AQ29" s="124">
        <v>0</v>
      </c>
      <c r="AR29" s="124">
        <v>0</v>
      </c>
      <c r="AS29" s="125">
        <v>0</v>
      </c>
      <c r="AT29" s="124">
        <v>0</v>
      </c>
      <c r="AU29" s="124">
        <v>0</v>
      </c>
      <c r="AV29" s="125">
        <v>0</v>
      </c>
      <c r="AW29" s="124">
        <v>0</v>
      </c>
      <c r="AX29" s="124">
        <v>0</v>
      </c>
      <c r="AY29" s="125">
        <v>0</v>
      </c>
      <c r="AZ29" s="124">
        <v>0</v>
      </c>
      <c r="BA29" s="124">
        <v>0</v>
      </c>
      <c r="BB29" s="125">
        <v>0</v>
      </c>
      <c r="BC29" s="124">
        <v>0</v>
      </c>
      <c r="BD29" s="124">
        <v>0</v>
      </c>
      <c r="BE29" s="125">
        <v>0</v>
      </c>
      <c r="BF29" s="124">
        <v>487738</v>
      </c>
      <c r="BG29" s="124">
        <v>369177.15</v>
      </c>
      <c r="BH29" s="125">
        <v>0.76</v>
      </c>
      <c r="BI29" s="124">
        <v>0</v>
      </c>
      <c r="BJ29" s="124">
        <v>0</v>
      </c>
      <c r="BK29" s="125">
        <v>0</v>
      </c>
      <c r="BL29" s="124">
        <v>0</v>
      </c>
      <c r="BM29" s="124">
        <v>0</v>
      </c>
      <c r="BN29" s="125">
        <v>0</v>
      </c>
      <c r="BO29" s="124">
        <v>303000</v>
      </c>
      <c r="BP29" s="124">
        <v>130280.74</v>
      </c>
      <c r="BQ29" s="125">
        <v>0.43</v>
      </c>
      <c r="BR29" s="124">
        <v>0</v>
      </c>
      <c r="BS29" s="124">
        <v>0</v>
      </c>
      <c r="BT29" s="125">
        <v>0</v>
      </c>
      <c r="BU29" s="124">
        <v>37600</v>
      </c>
      <c r="BV29" s="124">
        <v>33827.730000000003</v>
      </c>
      <c r="BW29" s="125">
        <v>0.9</v>
      </c>
      <c r="BX29" s="124">
        <v>0</v>
      </c>
      <c r="BY29" s="124">
        <v>0</v>
      </c>
      <c r="BZ29" s="125">
        <v>0</v>
      </c>
      <c r="CA29" s="124">
        <v>0</v>
      </c>
      <c r="CB29" s="124">
        <v>0</v>
      </c>
      <c r="CC29" s="125">
        <v>0</v>
      </c>
      <c r="CD29" s="124">
        <v>0</v>
      </c>
      <c r="CE29" s="124">
        <v>0</v>
      </c>
      <c r="CF29" s="125">
        <v>0</v>
      </c>
      <c r="CG29" s="124">
        <v>0</v>
      </c>
      <c r="CH29" s="124">
        <v>0</v>
      </c>
      <c r="CI29" s="125">
        <v>0</v>
      </c>
      <c r="CJ29" s="124">
        <v>0</v>
      </c>
      <c r="CK29" s="124">
        <v>0</v>
      </c>
      <c r="CL29" s="125">
        <v>0</v>
      </c>
      <c r="CM29" s="124">
        <v>0</v>
      </c>
      <c r="CN29" s="124">
        <v>0</v>
      </c>
      <c r="CO29" s="125">
        <v>0</v>
      </c>
      <c r="CP29" s="124"/>
      <c r="CQ29" s="124"/>
      <c r="CR29" s="124"/>
      <c r="CS29" s="124"/>
      <c r="CT29" s="124"/>
      <c r="CU29" s="124"/>
      <c r="CV29" s="124"/>
      <c r="CW29" s="124"/>
      <c r="CX29" s="124"/>
      <c r="CY29" s="124"/>
      <c r="CZ29" s="124"/>
      <c r="DA29" s="124"/>
      <c r="DB29" s="124"/>
      <c r="DC29" s="124"/>
      <c r="DD29" s="124"/>
      <c r="DE29" s="124"/>
      <c r="DF29" s="124"/>
      <c r="DG29" s="124"/>
      <c r="DH29" s="124"/>
      <c r="DI29" s="124"/>
      <c r="DJ29" s="124"/>
      <c r="DK29" s="124"/>
      <c r="DL29" s="124"/>
      <c r="DM29" s="124"/>
      <c r="DN29" s="124"/>
      <c r="DO29" s="124"/>
      <c r="DP29" s="124"/>
      <c r="DQ29" s="124"/>
      <c r="DR29" s="124"/>
      <c r="DS29" s="124"/>
      <c r="DT29" s="124"/>
      <c r="DU29" s="124"/>
      <c r="DV29" s="124"/>
      <c r="DW29" s="124"/>
      <c r="DX29" s="124"/>
      <c r="DY29" s="124"/>
      <c r="DZ29" s="124"/>
      <c r="EA29" s="124"/>
      <c r="EB29" s="124"/>
      <c r="EC29" s="124"/>
      <c r="ED29" s="124"/>
      <c r="EE29" s="124"/>
      <c r="EF29" s="124"/>
      <c r="EG29" s="124"/>
      <c r="EH29" s="124"/>
      <c r="EI29" s="124"/>
      <c r="EJ29" s="124"/>
      <c r="EK29" s="124"/>
      <c r="EL29" s="124"/>
      <c r="EM29" s="124"/>
      <c r="EN29" s="124"/>
      <c r="EO29" s="124"/>
      <c r="EP29" s="124"/>
      <c r="EQ29" s="124"/>
      <c r="ER29" s="124"/>
      <c r="ES29" s="124"/>
      <c r="ET29" s="124"/>
      <c r="EU29" s="124"/>
      <c r="EV29" s="124"/>
      <c r="EW29" s="124"/>
      <c r="EX29" s="124"/>
      <c r="EY29" s="124"/>
      <c r="EZ29" s="124"/>
      <c r="FA29" s="124"/>
      <c r="FB29" s="124"/>
      <c r="FC29" s="124"/>
      <c r="FD29" s="124"/>
      <c r="FE29" s="124"/>
      <c r="FF29" s="124"/>
      <c r="FG29" s="124"/>
      <c r="FH29" s="124"/>
      <c r="FI29" s="124"/>
      <c r="FJ29" s="124"/>
      <c r="FK29" s="124"/>
      <c r="FL29" s="124"/>
      <c r="FM29" s="124"/>
      <c r="FN29" s="124"/>
      <c r="FO29" s="124"/>
      <c r="FP29" s="124"/>
      <c r="FQ29" s="124"/>
      <c r="FR29" s="124"/>
      <c r="FS29" s="124"/>
      <c r="FT29" s="124"/>
      <c r="FU29" s="124"/>
      <c r="FV29" s="124"/>
      <c r="FW29" s="124"/>
      <c r="FX29" s="124"/>
      <c r="FY29" s="124"/>
      <c r="FZ29" s="124"/>
      <c r="GA29" s="124"/>
      <c r="GB29" s="124"/>
      <c r="GC29" s="124"/>
      <c r="GD29" s="124"/>
      <c r="GE29" s="124"/>
      <c r="GF29" s="124"/>
      <c r="GG29" s="124"/>
      <c r="GH29" s="124"/>
      <c r="GI29" s="124"/>
      <c r="GJ29" s="124"/>
      <c r="GK29" s="124"/>
      <c r="GL29" s="124"/>
      <c r="GM29" s="124"/>
      <c r="GN29" s="124"/>
      <c r="GO29" s="124"/>
      <c r="GP29" s="124"/>
      <c r="GQ29" s="124"/>
      <c r="GR29" s="124"/>
      <c r="GS29" s="124"/>
      <c r="GT29" s="124"/>
      <c r="GU29" s="124"/>
      <c r="GV29" s="124"/>
      <c r="GW29" s="124"/>
      <c r="GX29" s="124"/>
      <c r="GY29" s="124"/>
      <c r="GZ29" s="124"/>
      <c r="HA29" s="124"/>
      <c r="HB29" s="124"/>
      <c r="HC29" s="124"/>
      <c r="HD29" s="124"/>
      <c r="HE29" s="124"/>
      <c r="HF29" s="124"/>
      <c r="HG29" s="124"/>
      <c r="HH29" s="124"/>
      <c r="HI29" s="124"/>
      <c r="HJ29" s="124"/>
      <c r="HK29" s="124"/>
      <c r="HL29" s="124"/>
      <c r="HM29" s="124"/>
      <c r="HN29" s="124"/>
      <c r="HO29" s="124"/>
      <c r="HP29" s="124"/>
      <c r="HQ29" s="124"/>
      <c r="HR29" s="124"/>
      <c r="HS29" s="124"/>
      <c r="HT29" s="124"/>
      <c r="HU29" s="124"/>
      <c r="HV29" s="124"/>
      <c r="HW29" s="124"/>
      <c r="HX29" s="124"/>
      <c r="HY29" s="124"/>
      <c r="HZ29" s="124"/>
      <c r="IA29" s="124"/>
      <c r="IB29" s="124"/>
      <c r="IC29" s="124"/>
      <c r="ID29" s="124"/>
      <c r="IE29" s="124"/>
      <c r="IF29" s="124"/>
      <c r="IG29" s="124"/>
      <c r="IH29" s="124"/>
      <c r="II29" s="124"/>
      <c r="IJ29" s="124"/>
      <c r="IK29" s="124"/>
      <c r="IL29" s="124"/>
      <c r="IM29" s="124"/>
      <c r="IN29" s="124"/>
      <c r="IO29" s="124"/>
      <c r="IP29" s="124"/>
      <c r="IQ29" s="124"/>
      <c r="IR29" s="124"/>
      <c r="IS29" s="124"/>
      <c r="IT29" s="124"/>
      <c r="IU29" s="124"/>
      <c r="IV29" s="124"/>
      <c r="IW29" s="124"/>
      <c r="IX29" s="124"/>
      <c r="IY29" s="124"/>
      <c r="IZ29" s="124"/>
      <c r="JA29" s="124"/>
      <c r="JB29" s="124"/>
      <c r="JC29" s="124"/>
      <c r="JD29" s="124"/>
      <c r="JE29" s="124"/>
      <c r="JF29" s="124"/>
      <c r="JG29" s="124"/>
      <c r="JH29" s="124"/>
      <c r="JI29" s="124"/>
      <c r="JJ29" s="124"/>
      <c r="JK29" s="124"/>
      <c r="JL29" s="124"/>
      <c r="JM29" s="124"/>
      <c r="JN29" s="124"/>
      <c r="JO29" s="124"/>
      <c r="JP29" s="124"/>
      <c r="JQ29" s="124"/>
      <c r="JR29" s="124"/>
      <c r="JS29" s="124"/>
      <c r="JT29" s="124"/>
      <c r="JU29" s="124"/>
      <c r="JV29" s="124"/>
      <c r="JW29" s="124"/>
      <c r="JX29" s="124"/>
      <c r="JY29" s="124"/>
      <c r="JZ29" s="124"/>
      <c r="KA29" s="124"/>
      <c r="KB29" s="124"/>
      <c r="KC29" s="124"/>
      <c r="KD29" s="124"/>
      <c r="KE29" s="124"/>
      <c r="KF29" s="124"/>
      <c r="KG29" s="124"/>
      <c r="KH29" s="124"/>
      <c r="KI29" s="124"/>
      <c r="KJ29" s="124"/>
      <c r="KK29" s="124"/>
      <c r="KL29" s="124"/>
      <c r="KM29" s="124"/>
      <c r="KN29" s="124"/>
      <c r="KO29" s="124"/>
      <c r="KP29" s="124"/>
      <c r="KQ29" s="124"/>
      <c r="KR29" s="124"/>
      <c r="KS29" s="124"/>
      <c r="KT29" s="124"/>
      <c r="KU29" s="124"/>
      <c r="KV29" s="124"/>
      <c r="KW29" s="124"/>
      <c r="KX29" s="124"/>
      <c r="KY29" s="124"/>
      <c r="KZ29" s="124"/>
      <c r="LA29" s="124"/>
      <c r="LB29" s="124"/>
      <c r="LC29" s="124"/>
      <c r="LD29" s="124"/>
      <c r="LE29" s="124"/>
      <c r="LF29" s="124"/>
      <c r="LG29" s="124"/>
      <c r="LH29" s="124"/>
      <c r="LI29" s="124"/>
      <c r="LJ29" s="124"/>
      <c r="LK29" s="124"/>
      <c r="LL29" s="124"/>
      <c r="LM29" s="124"/>
      <c r="LN29" s="124"/>
      <c r="LO29" s="124"/>
      <c r="LP29" s="124"/>
      <c r="LQ29" s="124"/>
      <c r="LR29" s="124"/>
      <c r="LS29" s="124"/>
      <c r="LT29" s="124"/>
      <c r="LU29" s="124"/>
      <c r="LV29" s="124"/>
      <c r="LW29" s="124"/>
      <c r="LX29" s="124"/>
      <c r="LY29" s="124"/>
      <c r="LZ29" s="124"/>
      <c r="MA29" s="124"/>
      <c r="MB29" s="124"/>
      <c r="MC29" s="124"/>
      <c r="MD29" s="124"/>
      <c r="ME29" s="124"/>
      <c r="MF29" s="124"/>
      <c r="MG29" s="124"/>
      <c r="MH29" s="124"/>
      <c r="MI29" s="124"/>
      <c r="MJ29" s="124"/>
      <c r="MK29" s="124"/>
      <c r="ML29" s="124"/>
      <c r="MM29" s="124"/>
      <c r="MN29" s="124"/>
      <c r="MO29" s="124"/>
      <c r="MP29" s="124"/>
      <c r="MQ29" s="124"/>
      <c r="MR29" s="124"/>
      <c r="MS29" s="124"/>
      <c r="MT29" s="124"/>
      <c r="MU29" s="124"/>
      <c r="MV29" s="124"/>
      <c r="MW29" s="124"/>
      <c r="MX29" s="124"/>
      <c r="MY29" s="124"/>
      <c r="MZ29" s="124"/>
      <c r="NA29" s="124"/>
      <c r="NB29" s="124"/>
      <c r="NC29" s="124"/>
      <c r="ND29" s="124"/>
      <c r="NE29" s="124"/>
      <c r="NF29" s="124"/>
      <c r="NG29" s="124"/>
      <c r="NH29" s="124"/>
      <c r="NI29" s="124"/>
      <c r="NJ29" s="124"/>
      <c r="NK29" s="124"/>
      <c r="NL29" s="124"/>
      <c r="NM29" s="124"/>
      <c r="NN29" s="124"/>
      <c r="NO29" s="124"/>
      <c r="NP29" s="124"/>
      <c r="NQ29" s="124"/>
      <c r="NR29" s="124"/>
      <c r="NS29" s="124"/>
      <c r="NT29" s="124"/>
      <c r="NU29" s="124"/>
      <c r="NV29" s="124"/>
      <c r="NW29" s="124"/>
      <c r="NX29" s="124"/>
      <c r="NY29" s="124"/>
      <c r="NZ29" s="124"/>
      <c r="OA29" s="124"/>
      <c r="OB29" s="124"/>
      <c r="OC29" s="124"/>
      <c r="OD29" s="124"/>
      <c r="OE29" s="124"/>
      <c r="OF29" s="124"/>
      <c r="OG29" s="124"/>
      <c r="OH29" s="124"/>
      <c r="OI29" s="124"/>
      <c r="OJ29" s="124"/>
      <c r="OK29" s="124"/>
      <c r="OL29" s="124"/>
      <c r="OM29" s="124"/>
      <c r="ON29" s="124"/>
      <c r="OO29" s="124"/>
      <c r="OP29" s="124"/>
      <c r="OQ29" s="124"/>
      <c r="OR29" s="124"/>
      <c r="OS29" s="124"/>
      <c r="OT29" s="124"/>
      <c r="OU29" s="124"/>
      <c r="OV29" s="124"/>
      <c r="OW29" s="124"/>
      <c r="OX29" s="124"/>
      <c r="OY29" s="124"/>
      <c r="OZ29" s="124"/>
      <c r="PA29" s="124"/>
      <c r="PB29" s="124"/>
      <c r="PC29" s="124"/>
      <c r="PD29" s="124"/>
      <c r="PE29" s="124"/>
      <c r="PF29" s="124"/>
      <c r="PG29" s="124"/>
      <c r="PH29" s="124"/>
      <c r="PI29" s="124"/>
      <c r="PJ29" s="124"/>
      <c r="PK29" s="124"/>
      <c r="PL29" s="124"/>
      <c r="PM29" s="124"/>
      <c r="PN29" s="124"/>
      <c r="PO29" s="124"/>
      <c r="PP29" s="124"/>
      <c r="PQ29" s="124"/>
      <c r="PR29" s="124"/>
      <c r="PS29" s="124"/>
      <c r="PT29" s="124"/>
      <c r="PU29" s="124"/>
      <c r="PV29" s="124"/>
      <c r="PW29" s="124"/>
      <c r="PX29" s="124"/>
      <c r="PY29" s="124"/>
      <c r="PZ29" s="124"/>
      <c r="QA29" s="124"/>
      <c r="QB29" s="124"/>
      <c r="QC29" s="124"/>
      <c r="QD29" s="124"/>
      <c r="QE29" s="124"/>
      <c r="QF29" s="124"/>
      <c r="QG29" s="124"/>
      <c r="QH29" s="124"/>
      <c r="QI29" s="124"/>
      <c r="QJ29" s="124"/>
      <c r="QK29" s="124"/>
      <c r="QL29" s="124"/>
      <c r="QM29" s="124"/>
      <c r="QN29" s="124"/>
      <c r="QO29" s="124"/>
      <c r="QP29" s="124"/>
      <c r="QQ29" s="124"/>
      <c r="QR29" s="124"/>
      <c r="QS29" s="124"/>
      <c r="QT29" s="124"/>
      <c r="QU29" s="124"/>
      <c r="QV29" s="124"/>
      <c r="QW29" s="124"/>
      <c r="QX29" s="124"/>
      <c r="QY29" s="124"/>
      <c r="QZ29" s="124"/>
      <c r="RA29" s="124"/>
      <c r="RB29" s="124"/>
      <c r="RC29" s="124"/>
      <c r="RD29" s="124"/>
      <c r="RE29" s="124"/>
      <c r="RF29" s="124"/>
      <c r="RG29" s="124"/>
      <c r="RH29" s="124"/>
      <c r="RI29" s="124"/>
      <c r="RJ29" s="124"/>
      <c r="RK29" s="124"/>
      <c r="RL29" s="124"/>
      <c r="RM29" s="124"/>
      <c r="RN29" s="124"/>
      <c r="RO29" s="124"/>
      <c r="RP29" s="124"/>
      <c r="RQ29" s="124"/>
      <c r="RR29" s="124"/>
      <c r="RS29" s="124"/>
      <c r="RT29" s="124"/>
      <c r="RU29" s="124"/>
      <c r="RV29" s="124"/>
      <c r="RW29" s="124"/>
      <c r="RX29" s="124"/>
      <c r="RY29" s="124"/>
      <c r="RZ29" s="124"/>
      <c r="SA29" s="124"/>
      <c r="SB29" s="124"/>
      <c r="SC29" s="124"/>
      <c r="SD29" s="124"/>
      <c r="SE29" s="124"/>
      <c r="SF29" s="124"/>
      <c r="SG29" s="124"/>
      <c r="SH29" s="124"/>
      <c r="SI29" s="124"/>
      <c r="SJ29" s="124"/>
      <c r="SK29" s="124"/>
      <c r="SL29" s="124"/>
      <c r="SM29" s="124"/>
      <c r="SN29" s="124"/>
      <c r="SO29" s="124"/>
      <c r="SP29" s="124"/>
      <c r="SQ29" s="124"/>
      <c r="SR29" s="124"/>
      <c r="SS29" s="124"/>
      <c r="ST29" s="124"/>
      <c r="SU29" s="124"/>
      <c r="SV29" s="124"/>
      <c r="SW29" s="124"/>
      <c r="SX29" s="124"/>
      <c r="SY29" s="124"/>
      <c r="SZ29" s="124"/>
      <c r="TA29" s="124"/>
      <c r="TB29" s="124"/>
      <c r="TC29" s="124"/>
      <c r="TD29" s="124"/>
      <c r="TE29" s="124"/>
      <c r="TF29" s="124"/>
      <c r="TG29" s="124"/>
      <c r="TH29" s="124"/>
      <c r="TI29" s="124"/>
      <c r="TJ29" s="124"/>
      <c r="TK29" s="124"/>
      <c r="TL29" s="124"/>
      <c r="TM29" s="124"/>
      <c r="TN29" s="124"/>
      <c r="TO29" s="124"/>
      <c r="TP29" s="124"/>
      <c r="TQ29" s="124"/>
      <c r="TR29" s="124"/>
      <c r="TS29" s="124"/>
      <c r="TT29" s="124"/>
      <c r="TU29" s="124"/>
      <c r="TV29" s="124"/>
      <c r="TW29" s="124"/>
      <c r="TX29" s="124"/>
      <c r="TY29" s="124"/>
      <c r="TZ29" s="124"/>
      <c r="UA29" s="124"/>
      <c r="UB29" s="124"/>
      <c r="UC29" s="124"/>
      <c r="UD29" s="124"/>
      <c r="UE29" s="124"/>
      <c r="UF29" s="124"/>
      <c r="UG29" s="124"/>
      <c r="UH29" s="124"/>
      <c r="UI29" s="124"/>
      <c r="UJ29" s="124"/>
      <c r="UK29" s="124"/>
      <c r="UL29" s="124"/>
      <c r="UM29" s="124"/>
      <c r="UN29" s="124"/>
      <c r="UO29" s="124"/>
      <c r="UP29" s="124"/>
      <c r="UQ29" s="124"/>
      <c r="UR29" s="124"/>
      <c r="US29" s="124"/>
      <c r="UT29" s="124"/>
      <c r="UU29" s="124"/>
      <c r="UV29" s="124"/>
      <c r="UW29" s="124"/>
      <c r="UX29" s="124"/>
      <c r="UY29" s="124"/>
      <c r="UZ29" s="124"/>
      <c r="VA29" s="124"/>
      <c r="VB29" s="124"/>
      <c r="VC29" s="124"/>
      <c r="VD29" s="124"/>
      <c r="VE29" s="124"/>
      <c r="VF29" s="124"/>
      <c r="VG29" s="124"/>
      <c r="VH29" s="124"/>
      <c r="VI29" s="124"/>
      <c r="VJ29" s="124"/>
      <c r="VK29" s="124"/>
      <c r="VL29" s="124"/>
      <c r="VM29" s="124"/>
      <c r="VN29" s="124"/>
      <c r="VO29" s="124"/>
      <c r="VP29" s="124"/>
      <c r="VQ29" s="124"/>
      <c r="VR29" s="124"/>
      <c r="VS29" s="124"/>
      <c r="VT29" s="124"/>
      <c r="VU29" s="124"/>
      <c r="VV29" s="124"/>
      <c r="VW29" s="124"/>
      <c r="VX29" s="124"/>
      <c r="VY29" s="124"/>
      <c r="VZ29" s="124"/>
      <c r="WA29" s="124"/>
      <c r="WB29" s="124"/>
      <c r="WC29" s="124"/>
      <c r="WD29" s="124"/>
      <c r="WE29" s="124"/>
      <c r="WF29" s="124"/>
      <c r="WG29" s="124"/>
      <c r="WH29" s="124"/>
      <c r="WI29" s="124"/>
      <c r="WJ29" s="124"/>
      <c r="WK29" s="124"/>
      <c r="WL29" s="124"/>
      <c r="WM29" s="124"/>
      <c r="WN29" s="124"/>
      <c r="WO29" s="124"/>
      <c r="WP29" s="124"/>
      <c r="WQ29" s="124"/>
      <c r="WR29" s="124"/>
      <c r="WS29" s="124"/>
      <c r="WT29" s="124"/>
      <c r="WU29" s="124"/>
      <c r="WV29" s="124"/>
      <c r="WW29" s="124"/>
      <c r="WX29" s="124"/>
      <c r="WY29" s="124"/>
      <c r="WZ29" s="124"/>
      <c r="XA29" s="124"/>
      <c r="XB29" s="124"/>
      <c r="XC29" s="124"/>
      <c r="XD29" s="124"/>
      <c r="XE29" s="124"/>
      <c r="XF29" s="124"/>
      <c r="XG29" s="124"/>
      <c r="XH29" s="124"/>
      <c r="XI29" s="124"/>
      <c r="XJ29" s="124"/>
      <c r="XK29" s="124"/>
      <c r="XL29" s="124"/>
      <c r="XM29" s="124"/>
      <c r="XN29" s="124"/>
      <c r="XO29" s="124"/>
      <c r="XP29" s="124"/>
      <c r="XQ29" s="124"/>
      <c r="XR29" s="124"/>
      <c r="XS29" s="124"/>
      <c r="XT29" s="124"/>
      <c r="XU29" s="124"/>
      <c r="XV29" s="124"/>
      <c r="XW29" s="124"/>
      <c r="XX29" s="124"/>
      <c r="XY29" s="124"/>
      <c r="XZ29" s="124"/>
      <c r="YA29" s="124"/>
      <c r="YB29" s="124"/>
      <c r="YC29" s="124"/>
      <c r="YD29" s="124"/>
      <c r="YE29" s="124"/>
      <c r="YF29" s="124"/>
      <c r="YG29" s="124"/>
      <c r="YH29" s="124"/>
      <c r="YI29" s="124"/>
      <c r="YJ29" s="124"/>
      <c r="YK29" s="124"/>
      <c r="YL29" s="124"/>
      <c r="YM29" s="124"/>
      <c r="YN29" s="124"/>
      <c r="YO29" s="124"/>
      <c r="YP29" s="124"/>
      <c r="YQ29" s="124"/>
      <c r="YR29" s="124"/>
      <c r="YS29" s="124"/>
      <c r="YT29" s="124"/>
      <c r="YU29" s="124"/>
      <c r="YV29" s="124"/>
      <c r="YW29" s="124"/>
      <c r="YX29" s="124"/>
      <c r="YY29" s="124"/>
      <c r="YZ29" s="124"/>
      <c r="ZA29" s="124"/>
      <c r="ZB29" s="124"/>
      <c r="ZC29" s="124"/>
      <c r="ZD29" s="124"/>
      <c r="ZE29" s="124"/>
      <c r="ZF29" s="124"/>
      <c r="ZG29" s="124"/>
      <c r="ZH29" s="124"/>
      <c r="ZI29" s="124"/>
      <c r="ZJ29" s="124"/>
      <c r="ZK29" s="124"/>
      <c r="ZL29" s="124"/>
      <c r="ZM29" s="124"/>
      <c r="ZN29" s="124"/>
      <c r="ZO29" s="124"/>
      <c r="ZP29" s="124"/>
      <c r="ZQ29" s="124"/>
      <c r="ZR29" s="124"/>
      <c r="ZS29" s="124"/>
      <c r="ZT29" s="124"/>
      <c r="ZU29" s="124"/>
      <c r="ZV29" s="124"/>
      <c r="ZW29" s="124"/>
      <c r="ZX29" s="124"/>
      <c r="ZY29" s="124"/>
      <c r="ZZ29" s="124"/>
    </row>
    <row r="30" spans="1:702" ht="15.95" hidden="1" customHeight="1" x14ac:dyDescent="0.25">
      <c r="A30" s="92">
        <v>72064</v>
      </c>
      <c r="B30" s="92" t="s">
        <v>380</v>
      </c>
      <c r="C30" s="121" t="s">
        <v>488</v>
      </c>
      <c r="D30" s="92">
        <v>7</v>
      </c>
      <c r="E30" s="92">
        <v>3</v>
      </c>
      <c r="F30" s="92" t="s">
        <v>341</v>
      </c>
      <c r="G30" s="92">
        <v>912</v>
      </c>
      <c r="H30" s="92">
        <v>11461</v>
      </c>
      <c r="I30" s="92" t="s">
        <v>345</v>
      </c>
      <c r="J30" s="92">
        <v>321</v>
      </c>
      <c r="K30" s="92" t="s">
        <v>349</v>
      </c>
      <c r="L30" s="93">
        <v>248000</v>
      </c>
      <c r="M30" s="93">
        <v>308000</v>
      </c>
      <c r="N30" s="93">
        <v>0</v>
      </c>
      <c r="O30" s="93">
        <v>308000</v>
      </c>
      <c r="P30" s="93">
        <v>137853.76999999999</v>
      </c>
      <c r="Q30" s="93">
        <v>-170146.23</v>
      </c>
      <c r="R30" s="94">
        <v>0.45</v>
      </c>
      <c r="S30" s="93">
        <v>0</v>
      </c>
      <c r="T30" s="93">
        <v>0</v>
      </c>
      <c r="U30" s="94">
        <v>0</v>
      </c>
      <c r="V30" s="93">
        <v>0</v>
      </c>
      <c r="W30" s="93">
        <v>0</v>
      </c>
      <c r="X30" s="94">
        <v>0</v>
      </c>
      <c r="Y30" s="93">
        <v>0</v>
      </c>
      <c r="Z30" s="93">
        <v>0</v>
      </c>
      <c r="AA30" s="94">
        <v>0</v>
      </c>
      <c r="AB30" s="93">
        <v>0</v>
      </c>
      <c r="AC30" s="93">
        <v>0</v>
      </c>
      <c r="AD30" s="94">
        <v>0</v>
      </c>
      <c r="AE30" s="93">
        <v>0</v>
      </c>
      <c r="AF30" s="93">
        <v>0</v>
      </c>
      <c r="AG30" s="94">
        <v>0</v>
      </c>
      <c r="AH30" s="93">
        <v>0</v>
      </c>
      <c r="AI30" s="93">
        <v>0</v>
      </c>
      <c r="AJ30" s="94">
        <v>0</v>
      </c>
      <c r="AK30" s="93">
        <v>0</v>
      </c>
      <c r="AL30" s="93">
        <v>0</v>
      </c>
      <c r="AM30" s="94">
        <v>0</v>
      </c>
      <c r="AN30" s="93">
        <v>0</v>
      </c>
      <c r="AO30" s="93">
        <v>0</v>
      </c>
      <c r="AP30" s="94">
        <v>0</v>
      </c>
      <c r="AQ30" s="93">
        <v>0</v>
      </c>
      <c r="AR30" s="93">
        <v>0</v>
      </c>
      <c r="AS30" s="94">
        <v>0</v>
      </c>
      <c r="AT30" s="93">
        <v>0</v>
      </c>
      <c r="AU30" s="93">
        <v>0</v>
      </c>
      <c r="AV30" s="94">
        <v>0</v>
      </c>
      <c r="AW30" s="93">
        <v>0</v>
      </c>
      <c r="AX30" s="93">
        <v>0</v>
      </c>
      <c r="AY30" s="94">
        <v>0</v>
      </c>
      <c r="AZ30" s="93">
        <v>0</v>
      </c>
      <c r="BA30" s="93">
        <v>0</v>
      </c>
      <c r="BB30" s="94">
        <v>0</v>
      </c>
      <c r="BC30" s="93">
        <v>0</v>
      </c>
      <c r="BD30" s="93">
        <v>0</v>
      </c>
      <c r="BE30" s="94">
        <v>0</v>
      </c>
      <c r="BF30" s="93">
        <v>28000</v>
      </c>
      <c r="BG30" s="93">
        <v>18648.03</v>
      </c>
      <c r="BH30" s="94">
        <v>0.67</v>
      </c>
      <c r="BI30" s="93">
        <v>0</v>
      </c>
      <c r="BJ30" s="93">
        <v>0</v>
      </c>
      <c r="BK30" s="94">
        <v>0</v>
      </c>
      <c r="BL30" s="93">
        <v>0</v>
      </c>
      <c r="BM30" s="93">
        <v>0</v>
      </c>
      <c r="BN30" s="94">
        <v>0</v>
      </c>
      <c r="BO30" s="93">
        <v>280000</v>
      </c>
      <c r="BP30" s="93">
        <v>119205.74</v>
      </c>
      <c r="BQ30" s="94">
        <v>0.43</v>
      </c>
      <c r="BR30" s="93">
        <v>0</v>
      </c>
      <c r="BS30" s="93">
        <v>0</v>
      </c>
      <c r="BT30" s="94">
        <v>0</v>
      </c>
      <c r="BU30" s="93">
        <v>0</v>
      </c>
      <c r="BV30" s="93">
        <v>0</v>
      </c>
      <c r="BW30" s="94">
        <v>0</v>
      </c>
      <c r="BX30" s="93">
        <v>0</v>
      </c>
      <c r="BY30" s="93">
        <v>0</v>
      </c>
      <c r="BZ30" s="94">
        <v>0</v>
      </c>
      <c r="CA30" s="93">
        <v>0</v>
      </c>
      <c r="CB30" s="93">
        <v>0</v>
      </c>
      <c r="CC30" s="94">
        <v>0</v>
      </c>
      <c r="CD30" s="93">
        <v>0</v>
      </c>
      <c r="CE30" s="93">
        <v>0</v>
      </c>
      <c r="CF30" s="94">
        <v>0</v>
      </c>
      <c r="CG30" s="93">
        <v>0</v>
      </c>
      <c r="CH30" s="93">
        <v>0</v>
      </c>
      <c r="CI30" s="94">
        <v>0</v>
      </c>
      <c r="CJ30" s="93">
        <v>0</v>
      </c>
      <c r="CK30" s="93">
        <v>0</v>
      </c>
      <c r="CL30" s="94">
        <v>0</v>
      </c>
      <c r="CM30" s="93">
        <v>0</v>
      </c>
      <c r="CN30" s="93">
        <v>0</v>
      </c>
      <c r="CO30" s="94">
        <v>0</v>
      </c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  <c r="DE30" s="93"/>
      <c r="DF30" s="93"/>
      <c r="DG30" s="93"/>
      <c r="DH30" s="93"/>
      <c r="DI30" s="93"/>
      <c r="DJ30" s="93"/>
      <c r="DK30" s="93"/>
      <c r="DL30" s="93"/>
      <c r="DM30" s="93"/>
      <c r="DN30" s="93"/>
      <c r="DO30" s="93"/>
      <c r="DP30" s="93"/>
      <c r="DQ30" s="93"/>
      <c r="DR30" s="93"/>
      <c r="DS30" s="93"/>
      <c r="DT30" s="93"/>
      <c r="DU30" s="93"/>
      <c r="DV30" s="93"/>
      <c r="DW30" s="93"/>
      <c r="DX30" s="93"/>
      <c r="DY30" s="93"/>
      <c r="DZ30" s="93"/>
      <c r="EA30" s="93"/>
      <c r="EB30" s="93"/>
      <c r="EC30" s="93"/>
      <c r="ED30" s="93"/>
      <c r="EE30" s="93"/>
      <c r="EF30" s="93"/>
      <c r="EG30" s="93"/>
      <c r="EH30" s="93"/>
      <c r="EI30" s="93"/>
      <c r="EJ30" s="93"/>
      <c r="EK30" s="93"/>
      <c r="EL30" s="93"/>
      <c r="EM30" s="93"/>
      <c r="EN30" s="93"/>
      <c r="EO30" s="93"/>
      <c r="EP30" s="93"/>
      <c r="EQ30" s="93"/>
      <c r="ER30" s="93"/>
      <c r="ES30" s="93"/>
      <c r="ET30" s="93"/>
      <c r="EU30" s="93"/>
      <c r="EV30" s="93"/>
      <c r="EW30" s="93"/>
      <c r="EX30" s="93"/>
      <c r="EY30" s="93"/>
      <c r="EZ30" s="93"/>
      <c r="FA30" s="93"/>
      <c r="FB30" s="93"/>
      <c r="FC30" s="93"/>
      <c r="FD30" s="93"/>
      <c r="FE30" s="93"/>
      <c r="FF30" s="93"/>
      <c r="FG30" s="93"/>
      <c r="FH30" s="93"/>
      <c r="FI30" s="93"/>
      <c r="FJ30" s="93"/>
      <c r="FK30" s="93"/>
      <c r="FL30" s="93"/>
      <c r="FM30" s="93"/>
      <c r="FN30" s="93"/>
      <c r="FO30" s="93"/>
      <c r="FP30" s="93"/>
      <c r="FQ30" s="93"/>
      <c r="FR30" s="93"/>
      <c r="FS30" s="93"/>
      <c r="FT30" s="93"/>
      <c r="FU30" s="93"/>
      <c r="FV30" s="93"/>
      <c r="FW30" s="93"/>
      <c r="FX30" s="93"/>
      <c r="FY30" s="93"/>
      <c r="FZ30" s="93"/>
      <c r="GA30" s="93"/>
      <c r="GB30" s="93"/>
      <c r="GC30" s="93"/>
      <c r="GD30" s="93"/>
      <c r="GE30" s="93"/>
      <c r="GF30" s="93"/>
      <c r="GG30" s="93"/>
      <c r="GH30" s="93"/>
      <c r="GI30" s="93"/>
      <c r="GJ30" s="93"/>
      <c r="GK30" s="93"/>
      <c r="GL30" s="93"/>
      <c r="GM30" s="93"/>
      <c r="GN30" s="93"/>
      <c r="GO30" s="93"/>
      <c r="GP30" s="93"/>
      <c r="GQ30" s="93"/>
      <c r="GR30" s="93"/>
      <c r="GS30" s="93"/>
      <c r="GT30" s="93"/>
      <c r="GU30" s="93"/>
      <c r="GV30" s="93"/>
      <c r="GW30" s="93"/>
      <c r="GX30" s="93"/>
      <c r="GY30" s="93"/>
      <c r="GZ30" s="93"/>
      <c r="HA30" s="93"/>
      <c r="HB30" s="93"/>
      <c r="HC30" s="93"/>
      <c r="HD30" s="93"/>
      <c r="HE30" s="93"/>
      <c r="HF30" s="93"/>
      <c r="HG30" s="93"/>
      <c r="HH30" s="93"/>
      <c r="HI30" s="93"/>
      <c r="HJ30" s="93"/>
      <c r="HK30" s="93"/>
      <c r="HL30" s="93"/>
      <c r="HM30" s="93"/>
      <c r="HN30" s="93"/>
      <c r="HO30" s="93"/>
      <c r="HP30" s="93"/>
      <c r="HQ30" s="93"/>
      <c r="HR30" s="93"/>
      <c r="HS30" s="93"/>
      <c r="HT30" s="93"/>
      <c r="HU30" s="93"/>
      <c r="HV30" s="93"/>
      <c r="HW30" s="93"/>
      <c r="HX30" s="93"/>
      <c r="HY30" s="93"/>
      <c r="HZ30" s="93"/>
      <c r="IA30" s="93"/>
      <c r="IB30" s="93"/>
      <c r="IC30" s="93"/>
      <c r="ID30" s="93"/>
      <c r="IE30" s="93"/>
      <c r="IF30" s="93"/>
      <c r="IG30" s="93"/>
      <c r="IH30" s="93"/>
      <c r="II30" s="93"/>
      <c r="IJ30" s="93"/>
      <c r="IK30" s="93"/>
      <c r="IL30" s="93"/>
      <c r="IM30" s="93"/>
      <c r="IN30" s="93"/>
      <c r="IO30" s="93"/>
      <c r="IP30" s="93"/>
      <c r="IQ30" s="93"/>
      <c r="IR30" s="93"/>
      <c r="IS30" s="93"/>
      <c r="IT30" s="93"/>
      <c r="IU30" s="93"/>
      <c r="IV30" s="93"/>
      <c r="IW30" s="93"/>
      <c r="IX30" s="93"/>
      <c r="IY30" s="93"/>
      <c r="IZ30" s="93"/>
      <c r="JA30" s="93"/>
      <c r="JB30" s="93"/>
      <c r="JC30" s="93"/>
      <c r="JD30" s="93"/>
      <c r="JE30" s="93"/>
      <c r="JF30" s="93"/>
      <c r="JG30" s="93"/>
      <c r="JH30" s="93"/>
      <c r="JI30" s="93"/>
      <c r="JJ30" s="93"/>
      <c r="JK30" s="93"/>
      <c r="JL30" s="93"/>
      <c r="JM30" s="93"/>
      <c r="JN30" s="93"/>
      <c r="JO30" s="93"/>
      <c r="JP30" s="93"/>
      <c r="JQ30" s="93"/>
      <c r="JR30" s="93"/>
      <c r="JS30" s="93"/>
      <c r="JT30" s="93"/>
      <c r="JU30" s="93"/>
      <c r="JV30" s="93"/>
      <c r="JW30" s="93"/>
      <c r="JX30" s="93"/>
      <c r="JY30" s="93"/>
      <c r="JZ30" s="93"/>
      <c r="KA30" s="93"/>
      <c r="KB30" s="93"/>
      <c r="KC30" s="93"/>
      <c r="KD30" s="93"/>
      <c r="KE30" s="93"/>
      <c r="KF30" s="93"/>
      <c r="KG30" s="93"/>
      <c r="KH30" s="93"/>
      <c r="KI30" s="93"/>
      <c r="KJ30" s="93"/>
      <c r="KK30" s="93"/>
      <c r="KL30" s="93"/>
      <c r="KM30" s="93"/>
      <c r="KN30" s="93"/>
      <c r="KO30" s="93"/>
      <c r="KP30" s="93"/>
      <c r="KQ30" s="93"/>
      <c r="KR30" s="93"/>
      <c r="KS30" s="93"/>
      <c r="KT30" s="93"/>
      <c r="KU30" s="93"/>
      <c r="KV30" s="93"/>
      <c r="KW30" s="93"/>
      <c r="KX30" s="93"/>
      <c r="KY30" s="93"/>
      <c r="KZ30" s="93"/>
      <c r="LA30" s="93"/>
      <c r="LB30" s="93"/>
      <c r="LC30" s="93"/>
      <c r="LD30" s="93"/>
      <c r="LE30" s="93"/>
      <c r="LF30" s="93"/>
      <c r="LG30" s="93"/>
      <c r="LH30" s="93"/>
      <c r="LI30" s="93"/>
      <c r="LJ30" s="93"/>
      <c r="LK30" s="93"/>
      <c r="LL30" s="93"/>
      <c r="LM30" s="93"/>
      <c r="LN30" s="93"/>
      <c r="LO30" s="93"/>
      <c r="LP30" s="93"/>
      <c r="LQ30" s="93"/>
      <c r="LR30" s="93"/>
      <c r="LS30" s="93"/>
      <c r="LT30" s="93"/>
      <c r="LU30" s="93"/>
      <c r="LV30" s="93"/>
      <c r="LW30" s="93"/>
      <c r="LX30" s="93"/>
      <c r="LY30" s="93"/>
      <c r="LZ30" s="93"/>
      <c r="MA30" s="93"/>
      <c r="MB30" s="93"/>
      <c r="MC30" s="93"/>
      <c r="MD30" s="93"/>
      <c r="ME30" s="93"/>
      <c r="MF30" s="93"/>
      <c r="MG30" s="93"/>
      <c r="MH30" s="93"/>
      <c r="MI30" s="93"/>
      <c r="MJ30" s="93"/>
      <c r="MK30" s="93"/>
      <c r="ML30" s="93"/>
      <c r="MM30" s="93"/>
      <c r="MN30" s="93"/>
      <c r="MO30" s="93"/>
      <c r="MP30" s="93"/>
      <c r="MQ30" s="93"/>
      <c r="MR30" s="93"/>
      <c r="MS30" s="93"/>
      <c r="MT30" s="93"/>
      <c r="MU30" s="93"/>
      <c r="MV30" s="93"/>
      <c r="MW30" s="93"/>
      <c r="MX30" s="93"/>
      <c r="MY30" s="93"/>
      <c r="MZ30" s="93"/>
      <c r="NA30" s="93"/>
      <c r="NB30" s="93"/>
      <c r="NC30" s="93"/>
      <c r="ND30" s="93"/>
      <c r="NE30" s="93"/>
      <c r="NF30" s="93"/>
      <c r="NG30" s="93"/>
      <c r="NH30" s="93"/>
      <c r="NI30" s="93"/>
      <c r="NJ30" s="93"/>
      <c r="NK30" s="93"/>
      <c r="NL30" s="93"/>
      <c r="NM30" s="93"/>
      <c r="NN30" s="93"/>
      <c r="NO30" s="93"/>
      <c r="NP30" s="93"/>
      <c r="NQ30" s="93"/>
      <c r="NR30" s="93"/>
      <c r="NS30" s="93"/>
      <c r="NT30" s="93"/>
      <c r="NU30" s="93"/>
      <c r="NV30" s="93"/>
      <c r="NW30" s="93"/>
      <c r="NX30" s="93"/>
      <c r="NY30" s="93"/>
      <c r="NZ30" s="93"/>
      <c r="OA30" s="93"/>
      <c r="OB30" s="93"/>
      <c r="OC30" s="93"/>
      <c r="OD30" s="93"/>
      <c r="OE30" s="93"/>
      <c r="OF30" s="93"/>
      <c r="OG30" s="93"/>
      <c r="OH30" s="93"/>
      <c r="OI30" s="93"/>
      <c r="OJ30" s="93"/>
      <c r="OK30" s="93"/>
      <c r="OL30" s="93"/>
      <c r="OM30" s="93"/>
      <c r="ON30" s="93"/>
      <c r="OO30" s="93"/>
      <c r="OP30" s="93"/>
      <c r="OQ30" s="93"/>
      <c r="OR30" s="93"/>
      <c r="OS30" s="93"/>
      <c r="OT30" s="93"/>
      <c r="OU30" s="93"/>
      <c r="OV30" s="93"/>
      <c r="OW30" s="93"/>
      <c r="OX30" s="93"/>
      <c r="OY30" s="93"/>
      <c r="OZ30" s="93"/>
      <c r="PA30" s="93"/>
      <c r="PB30" s="93"/>
      <c r="PC30" s="93"/>
      <c r="PD30" s="93"/>
      <c r="PE30" s="93"/>
      <c r="PF30" s="93"/>
      <c r="PG30" s="93"/>
      <c r="PH30" s="93"/>
      <c r="PI30" s="93"/>
      <c r="PJ30" s="93"/>
      <c r="PK30" s="93"/>
      <c r="PL30" s="93"/>
      <c r="PM30" s="93"/>
      <c r="PN30" s="93"/>
      <c r="PO30" s="93"/>
      <c r="PP30" s="93"/>
      <c r="PQ30" s="93"/>
      <c r="PR30" s="93"/>
      <c r="PS30" s="93"/>
      <c r="PT30" s="93"/>
      <c r="PU30" s="93"/>
      <c r="PV30" s="93"/>
      <c r="PW30" s="93"/>
      <c r="PX30" s="93"/>
      <c r="PY30" s="93"/>
      <c r="PZ30" s="93"/>
      <c r="QA30" s="93"/>
      <c r="QB30" s="93"/>
      <c r="QC30" s="93"/>
      <c r="QD30" s="93"/>
      <c r="QE30" s="93"/>
      <c r="QF30" s="93"/>
      <c r="QG30" s="93"/>
      <c r="QH30" s="93"/>
      <c r="QI30" s="93"/>
      <c r="QJ30" s="93"/>
      <c r="QK30" s="93"/>
      <c r="QL30" s="93"/>
      <c r="QM30" s="93"/>
      <c r="QN30" s="93"/>
      <c r="QO30" s="93"/>
      <c r="QP30" s="93"/>
      <c r="QQ30" s="93"/>
      <c r="QR30" s="93"/>
      <c r="QS30" s="93"/>
      <c r="QT30" s="93"/>
      <c r="QU30" s="93"/>
      <c r="QV30" s="93"/>
      <c r="QW30" s="93"/>
      <c r="QX30" s="93"/>
      <c r="QY30" s="93"/>
      <c r="QZ30" s="93"/>
      <c r="RA30" s="93"/>
      <c r="RB30" s="93"/>
      <c r="RC30" s="93"/>
      <c r="RD30" s="93"/>
      <c r="RE30" s="93"/>
      <c r="RF30" s="93"/>
      <c r="RG30" s="93"/>
      <c r="RH30" s="93"/>
      <c r="RI30" s="93"/>
      <c r="RJ30" s="93"/>
      <c r="RK30" s="93"/>
      <c r="RL30" s="93"/>
      <c r="RM30" s="93"/>
      <c r="RN30" s="93"/>
      <c r="RO30" s="93"/>
      <c r="RP30" s="93"/>
      <c r="RQ30" s="93"/>
      <c r="RR30" s="93"/>
      <c r="RS30" s="93"/>
      <c r="RT30" s="93"/>
      <c r="RU30" s="93"/>
      <c r="RV30" s="93"/>
      <c r="RW30" s="93"/>
      <c r="RX30" s="93"/>
      <c r="RY30" s="93"/>
      <c r="RZ30" s="93"/>
      <c r="SA30" s="93"/>
      <c r="SB30" s="93"/>
      <c r="SC30" s="93"/>
      <c r="SD30" s="93"/>
      <c r="SE30" s="93"/>
      <c r="SF30" s="93"/>
      <c r="SG30" s="93"/>
      <c r="SH30" s="93"/>
      <c r="SI30" s="93"/>
      <c r="SJ30" s="93"/>
      <c r="SK30" s="93"/>
      <c r="SL30" s="93"/>
      <c r="SM30" s="93"/>
      <c r="SN30" s="93"/>
      <c r="SO30" s="93"/>
      <c r="SP30" s="93"/>
      <c r="SQ30" s="93"/>
      <c r="SR30" s="93"/>
      <c r="SS30" s="93"/>
      <c r="ST30" s="93"/>
      <c r="SU30" s="93"/>
      <c r="SV30" s="93"/>
      <c r="SW30" s="93"/>
      <c r="SX30" s="93"/>
      <c r="SY30" s="93"/>
      <c r="SZ30" s="93"/>
      <c r="TA30" s="93"/>
      <c r="TB30" s="93"/>
      <c r="TC30" s="93"/>
      <c r="TD30" s="93"/>
      <c r="TE30" s="93"/>
      <c r="TF30" s="93"/>
      <c r="TG30" s="93"/>
      <c r="TH30" s="93"/>
      <c r="TI30" s="93"/>
      <c r="TJ30" s="93"/>
      <c r="TK30" s="93"/>
      <c r="TL30" s="93"/>
      <c r="TM30" s="93"/>
      <c r="TN30" s="93"/>
      <c r="TO30" s="93"/>
      <c r="TP30" s="93"/>
      <c r="TQ30" s="93"/>
      <c r="TR30" s="93"/>
      <c r="TS30" s="93"/>
      <c r="TT30" s="93"/>
      <c r="TU30" s="93"/>
      <c r="TV30" s="93"/>
      <c r="TW30" s="93"/>
      <c r="TX30" s="93"/>
      <c r="TY30" s="93"/>
      <c r="TZ30" s="93"/>
      <c r="UA30" s="93"/>
      <c r="UB30" s="93"/>
      <c r="UC30" s="93"/>
      <c r="UD30" s="93"/>
      <c r="UE30" s="93"/>
      <c r="UF30" s="93"/>
      <c r="UG30" s="93"/>
      <c r="UH30" s="93"/>
      <c r="UI30" s="93"/>
      <c r="UJ30" s="93"/>
      <c r="UK30" s="93"/>
      <c r="UL30" s="93"/>
      <c r="UM30" s="93"/>
      <c r="UN30" s="93"/>
      <c r="UO30" s="93"/>
      <c r="UP30" s="93"/>
      <c r="UQ30" s="93"/>
      <c r="UR30" s="93"/>
      <c r="US30" s="93"/>
      <c r="UT30" s="93"/>
      <c r="UU30" s="93"/>
      <c r="UV30" s="93"/>
      <c r="UW30" s="93"/>
      <c r="UX30" s="93"/>
      <c r="UY30" s="93"/>
      <c r="UZ30" s="93"/>
      <c r="VA30" s="93"/>
      <c r="VB30" s="93"/>
      <c r="VC30" s="93"/>
      <c r="VD30" s="93"/>
      <c r="VE30" s="93"/>
      <c r="VF30" s="93"/>
      <c r="VG30" s="93"/>
      <c r="VH30" s="93"/>
      <c r="VI30" s="93"/>
      <c r="VJ30" s="93"/>
      <c r="VK30" s="93"/>
      <c r="VL30" s="93"/>
      <c r="VM30" s="93"/>
      <c r="VN30" s="93"/>
      <c r="VO30" s="93"/>
      <c r="VP30" s="93"/>
      <c r="VQ30" s="93"/>
      <c r="VR30" s="93"/>
      <c r="VS30" s="93"/>
      <c r="VT30" s="93"/>
      <c r="VU30" s="93"/>
      <c r="VV30" s="93"/>
      <c r="VW30" s="93"/>
      <c r="VX30" s="93"/>
      <c r="VY30" s="93"/>
      <c r="VZ30" s="93"/>
      <c r="WA30" s="93"/>
      <c r="WB30" s="93"/>
      <c r="WC30" s="93"/>
      <c r="WD30" s="93"/>
      <c r="WE30" s="93"/>
      <c r="WF30" s="93"/>
      <c r="WG30" s="93"/>
      <c r="WH30" s="93"/>
      <c r="WI30" s="93"/>
      <c r="WJ30" s="93"/>
      <c r="WK30" s="93"/>
      <c r="WL30" s="93"/>
      <c r="WM30" s="93"/>
      <c r="WN30" s="93"/>
      <c r="WO30" s="93"/>
      <c r="WP30" s="93"/>
      <c r="WQ30" s="93"/>
      <c r="WR30" s="93"/>
      <c r="WS30" s="93"/>
      <c r="WT30" s="93"/>
      <c r="WU30" s="93"/>
      <c r="WV30" s="93"/>
      <c r="WW30" s="93"/>
      <c r="WX30" s="93"/>
      <c r="WY30" s="93"/>
      <c r="WZ30" s="93"/>
      <c r="XA30" s="93"/>
      <c r="XB30" s="93"/>
      <c r="XC30" s="93"/>
      <c r="XD30" s="93"/>
      <c r="XE30" s="93"/>
      <c r="XF30" s="93"/>
      <c r="XG30" s="93"/>
      <c r="XH30" s="93"/>
      <c r="XI30" s="93"/>
      <c r="XJ30" s="93"/>
      <c r="XK30" s="93"/>
      <c r="XL30" s="93"/>
      <c r="XM30" s="93"/>
      <c r="XN30" s="93"/>
      <c r="XO30" s="93"/>
      <c r="XP30" s="93"/>
      <c r="XQ30" s="93"/>
      <c r="XR30" s="93"/>
      <c r="XS30" s="93"/>
      <c r="XT30" s="93"/>
      <c r="XU30" s="93"/>
      <c r="XV30" s="93"/>
      <c r="XW30" s="93"/>
      <c r="XX30" s="93"/>
      <c r="XY30" s="93"/>
      <c r="XZ30" s="93"/>
      <c r="YA30" s="93"/>
      <c r="YB30" s="93"/>
      <c r="YC30" s="93"/>
      <c r="YD30" s="93"/>
      <c r="YE30" s="93"/>
      <c r="YF30" s="93"/>
      <c r="YG30" s="93"/>
      <c r="YH30" s="93"/>
      <c r="YI30" s="93"/>
      <c r="YJ30" s="93"/>
      <c r="YK30" s="93"/>
      <c r="YL30" s="93"/>
      <c r="YM30" s="93"/>
      <c r="YN30" s="93"/>
      <c r="YO30" s="93"/>
      <c r="YP30" s="93"/>
      <c r="YQ30" s="93"/>
      <c r="YR30" s="93"/>
      <c r="YS30" s="93"/>
      <c r="YT30" s="93"/>
      <c r="YU30" s="93"/>
      <c r="YV30" s="93"/>
      <c r="YW30" s="93"/>
      <c r="YX30" s="93"/>
      <c r="YY30" s="93"/>
      <c r="YZ30" s="93"/>
      <c r="ZA30" s="93"/>
      <c r="ZB30" s="93"/>
      <c r="ZC30" s="93"/>
      <c r="ZD30" s="93"/>
      <c r="ZE30" s="93"/>
      <c r="ZF30" s="93"/>
      <c r="ZG30" s="93"/>
      <c r="ZH30" s="93"/>
      <c r="ZI30" s="93"/>
      <c r="ZJ30" s="93"/>
      <c r="ZK30" s="93"/>
      <c r="ZL30" s="93"/>
      <c r="ZM30" s="93"/>
      <c r="ZN30" s="93"/>
      <c r="ZO30" s="93"/>
      <c r="ZP30" s="93"/>
      <c r="ZQ30" s="93"/>
      <c r="ZR30" s="93"/>
      <c r="ZS30" s="93"/>
      <c r="ZT30" s="93"/>
      <c r="ZU30" s="93"/>
      <c r="ZV30" s="93"/>
      <c r="ZW30" s="93"/>
      <c r="ZX30" s="93"/>
      <c r="ZY30" s="93"/>
      <c r="ZZ30" s="93"/>
    </row>
    <row r="31" spans="1:702" ht="15.95" hidden="1" customHeight="1" x14ac:dyDescent="0.25">
      <c r="A31" s="92">
        <v>72072</v>
      </c>
      <c r="B31" s="92" t="s">
        <v>380</v>
      </c>
      <c r="C31" s="121" t="s">
        <v>350</v>
      </c>
      <c r="D31" s="92">
        <v>7</v>
      </c>
      <c r="E31" s="92">
        <v>3</v>
      </c>
      <c r="F31" s="92" t="s">
        <v>341</v>
      </c>
      <c r="G31" s="92">
        <v>912</v>
      </c>
      <c r="H31" s="92">
        <v>11461</v>
      </c>
      <c r="I31" s="92" t="s">
        <v>345</v>
      </c>
      <c r="J31" s="92">
        <v>322</v>
      </c>
      <c r="K31" s="92" t="s">
        <v>340</v>
      </c>
      <c r="L31" s="93">
        <v>238000</v>
      </c>
      <c r="M31" s="93">
        <v>238000</v>
      </c>
      <c r="N31" s="93">
        <v>0</v>
      </c>
      <c r="O31" s="93">
        <v>238000</v>
      </c>
      <c r="P31" s="93">
        <v>195087.29</v>
      </c>
      <c r="Q31" s="93">
        <v>-42912.709999999992</v>
      </c>
      <c r="R31" s="94">
        <v>0.82</v>
      </c>
      <c r="S31" s="93">
        <v>0</v>
      </c>
      <c r="T31" s="93">
        <v>0</v>
      </c>
      <c r="U31" s="94">
        <v>0</v>
      </c>
      <c r="V31" s="93">
        <v>0</v>
      </c>
      <c r="W31" s="93">
        <v>0</v>
      </c>
      <c r="X31" s="94">
        <v>0</v>
      </c>
      <c r="Y31" s="93">
        <v>0</v>
      </c>
      <c r="Z31" s="93">
        <v>0</v>
      </c>
      <c r="AA31" s="94">
        <v>0</v>
      </c>
      <c r="AB31" s="93">
        <v>0</v>
      </c>
      <c r="AC31" s="93">
        <v>0</v>
      </c>
      <c r="AD31" s="94">
        <v>0</v>
      </c>
      <c r="AE31" s="93">
        <v>0</v>
      </c>
      <c r="AF31" s="93">
        <v>0</v>
      </c>
      <c r="AG31" s="94">
        <v>0</v>
      </c>
      <c r="AH31" s="93">
        <v>0</v>
      </c>
      <c r="AI31" s="93">
        <v>0</v>
      </c>
      <c r="AJ31" s="94">
        <v>0</v>
      </c>
      <c r="AK31" s="93">
        <v>0</v>
      </c>
      <c r="AL31" s="93">
        <v>0</v>
      </c>
      <c r="AM31" s="94">
        <v>0</v>
      </c>
      <c r="AN31" s="93">
        <v>0</v>
      </c>
      <c r="AO31" s="93">
        <v>0</v>
      </c>
      <c r="AP31" s="94">
        <v>0</v>
      </c>
      <c r="AQ31" s="93">
        <v>0</v>
      </c>
      <c r="AR31" s="93">
        <v>0</v>
      </c>
      <c r="AS31" s="94">
        <v>0</v>
      </c>
      <c r="AT31" s="93">
        <v>0</v>
      </c>
      <c r="AU31" s="93">
        <v>0</v>
      </c>
      <c r="AV31" s="94">
        <v>0</v>
      </c>
      <c r="AW31" s="93">
        <v>0</v>
      </c>
      <c r="AX31" s="93">
        <v>0</v>
      </c>
      <c r="AY31" s="94">
        <v>0</v>
      </c>
      <c r="AZ31" s="93">
        <v>0</v>
      </c>
      <c r="BA31" s="93">
        <v>0</v>
      </c>
      <c r="BB31" s="94">
        <v>0</v>
      </c>
      <c r="BC31" s="93">
        <v>0</v>
      </c>
      <c r="BD31" s="93">
        <v>0</v>
      </c>
      <c r="BE31" s="94">
        <v>0</v>
      </c>
      <c r="BF31" s="93">
        <v>236800</v>
      </c>
      <c r="BG31" s="93">
        <v>195087.29</v>
      </c>
      <c r="BH31" s="94">
        <v>0.82</v>
      </c>
      <c r="BI31" s="93">
        <v>0</v>
      </c>
      <c r="BJ31" s="93">
        <v>0</v>
      </c>
      <c r="BK31" s="94">
        <v>0</v>
      </c>
      <c r="BL31" s="93">
        <v>0</v>
      </c>
      <c r="BM31" s="93">
        <v>0</v>
      </c>
      <c r="BN31" s="94">
        <v>0</v>
      </c>
      <c r="BO31" s="93">
        <v>0</v>
      </c>
      <c r="BP31" s="93">
        <v>0</v>
      </c>
      <c r="BQ31" s="94">
        <v>0</v>
      </c>
      <c r="BR31" s="93">
        <v>0</v>
      </c>
      <c r="BS31" s="93">
        <v>0</v>
      </c>
      <c r="BT31" s="94">
        <v>0</v>
      </c>
      <c r="BU31" s="93">
        <v>1200</v>
      </c>
      <c r="BV31" s="93">
        <v>0</v>
      </c>
      <c r="BW31" s="94">
        <v>0</v>
      </c>
      <c r="BX31" s="93">
        <v>0</v>
      </c>
      <c r="BY31" s="93">
        <v>0</v>
      </c>
      <c r="BZ31" s="94">
        <v>0</v>
      </c>
      <c r="CA31" s="93">
        <v>0</v>
      </c>
      <c r="CB31" s="93">
        <v>0</v>
      </c>
      <c r="CC31" s="94">
        <v>0</v>
      </c>
      <c r="CD31" s="93">
        <v>0</v>
      </c>
      <c r="CE31" s="93">
        <v>0</v>
      </c>
      <c r="CF31" s="94">
        <v>0</v>
      </c>
      <c r="CG31" s="93">
        <v>0</v>
      </c>
      <c r="CH31" s="93">
        <v>0</v>
      </c>
      <c r="CI31" s="94">
        <v>0</v>
      </c>
      <c r="CJ31" s="93">
        <v>0</v>
      </c>
      <c r="CK31" s="93">
        <v>0</v>
      </c>
      <c r="CL31" s="94">
        <v>0</v>
      </c>
      <c r="CM31" s="93">
        <v>0</v>
      </c>
      <c r="CN31" s="93">
        <v>0</v>
      </c>
      <c r="CO31" s="94">
        <v>0</v>
      </c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</row>
    <row r="32" spans="1:702" ht="15.95" hidden="1" customHeight="1" x14ac:dyDescent="0.25">
      <c r="A32" s="92">
        <v>72082</v>
      </c>
      <c r="B32" s="92" t="s">
        <v>380</v>
      </c>
      <c r="C32" s="121" t="s">
        <v>350</v>
      </c>
      <c r="D32" s="92">
        <v>7</v>
      </c>
      <c r="E32" s="92">
        <v>3</v>
      </c>
      <c r="F32" s="92" t="s">
        <v>341</v>
      </c>
      <c r="G32" s="92">
        <v>912</v>
      </c>
      <c r="H32" s="92">
        <v>11461</v>
      </c>
      <c r="I32" s="92" t="s">
        <v>345</v>
      </c>
      <c r="J32" s="92">
        <v>323</v>
      </c>
      <c r="K32" s="92" t="s">
        <v>351</v>
      </c>
      <c r="L32" s="93">
        <v>202238</v>
      </c>
      <c r="M32" s="93">
        <v>210088</v>
      </c>
      <c r="N32" s="93">
        <v>0</v>
      </c>
      <c r="O32" s="93">
        <v>210088</v>
      </c>
      <c r="P32" s="93">
        <v>146002.81</v>
      </c>
      <c r="Q32" s="93">
        <v>-64085.19</v>
      </c>
      <c r="R32" s="94">
        <v>0.69</v>
      </c>
      <c r="S32" s="93">
        <v>0</v>
      </c>
      <c r="T32" s="93">
        <v>0</v>
      </c>
      <c r="U32" s="94">
        <v>0</v>
      </c>
      <c r="V32" s="93">
        <v>0</v>
      </c>
      <c r="W32" s="93">
        <v>0</v>
      </c>
      <c r="X32" s="94">
        <v>0</v>
      </c>
      <c r="Y32" s="93">
        <v>0</v>
      </c>
      <c r="Z32" s="93">
        <v>0</v>
      </c>
      <c r="AA32" s="94">
        <v>0</v>
      </c>
      <c r="AB32" s="93">
        <v>0</v>
      </c>
      <c r="AC32" s="93">
        <v>0</v>
      </c>
      <c r="AD32" s="94">
        <v>0</v>
      </c>
      <c r="AE32" s="93">
        <v>0</v>
      </c>
      <c r="AF32" s="93">
        <v>0</v>
      </c>
      <c r="AG32" s="94">
        <v>0</v>
      </c>
      <c r="AH32" s="93">
        <v>0</v>
      </c>
      <c r="AI32" s="93">
        <v>0</v>
      </c>
      <c r="AJ32" s="94">
        <v>0</v>
      </c>
      <c r="AK32" s="93">
        <v>0</v>
      </c>
      <c r="AL32" s="93">
        <v>0</v>
      </c>
      <c r="AM32" s="94">
        <v>0</v>
      </c>
      <c r="AN32" s="93">
        <v>0</v>
      </c>
      <c r="AO32" s="93">
        <v>0</v>
      </c>
      <c r="AP32" s="94">
        <v>0</v>
      </c>
      <c r="AQ32" s="93">
        <v>0</v>
      </c>
      <c r="AR32" s="93">
        <v>0</v>
      </c>
      <c r="AS32" s="94">
        <v>0</v>
      </c>
      <c r="AT32" s="93">
        <v>0</v>
      </c>
      <c r="AU32" s="93">
        <v>0</v>
      </c>
      <c r="AV32" s="94">
        <v>0</v>
      </c>
      <c r="AW32" s="93">
        <v>0</v>
      </c>
      <c r="AX32" s="93">
        <v>0</v>
      </c>
      <c r="AY32" s="94">
        <v>0</v>
      </c>
      <c r="AZ32" s="93">
        <v>0</v>
      </c>
      <c r="BA32" s="93">
        <v>0</v>
      </c>
      <c r="BB32" s="94">
        <v>0</v>
      </c>
      <c r="BC32" s="93">
        <v>0</v>
      </c>
      <c r="BD32" s="93">
        <v>0</v>
      </c>
      <c r="BE32" s="94">
        <v>0</v>
      </c>
      <c r="BF32" s="93">
        <v>197438</v>
      </c>
      <c r="BG32" s="93">
        <v>135737.96</v>
      </c>
      <c r="BH32" s="94">
        <v>0.69</v>
      </c>
      <c r="BI32" s="93">
        <v>0</v>
      </c>
      <c r="BJ32" s="93">
        <v>0</v>
      </c>
      <c r="BK32" s="94">
        <v>0</v>
      </c>
      <c r="BL32" s="93">
        <v>0</v>
      </c>
      <c r="BM32" s="93">
        <v>0</v>
      </c>
      <c r="BN32" s="94">
        <v>0</v>
      </c>
      <c r="BO32" s="93">
        <v>0</v>
      </c>
      <c r="BP32" s="93">
        <v>0</v>
      </c>
      <c r="BQ32" s="94">
        <v>0</v>
      </c>
      <c r="BR32" s="93">
        <v>0</v>
      </c>
      <c r="BS32" s="93">
        <v>0</v>
      </c>
      <c r="BT32" s="94">
        <v>0</v>
      </c>
      <c r="BU32" s="93">
        <v>12650</v>
      </c>
      <c r="BV32" s="93">
        <v>10264.85</v>
      </c>
      <c r="BW32" s="94">
        <v>0.81</v>
      </c>
      <c r="BX32" s="93">
        <v>0</v>
      </c>
      <c r="BY32" s="93">
        <v>0</v>
      </c>
      <c r="BZ32" s="94">
        <v>0</v>
      </c>
      <c r="CA32" s="93">
        <v>0</v>
      </c>
      <c r="CB32" s="93">
        <v>0</v>
      </c>
      <c r="CC32" s="94">
        <v>0</v>
      </c>
      <c r="CD32" s="93">
        <v>0</v>
      </c>
      <c r="CE32" s="93">
        <v>0</v>
      </c>
      <c r="CF32" s="94">
        <v>0</v>
      </c>
      <c r="CG32" s="93">
        <v>0</v>
      </c>
      <c r="CH32" s="93">
        <v>0</v>
      </c>
      <c r="CI32" s="94">
        <v>0</v>
      </c>
      <c r="CJ32" s="93">
        <v>0</v>
      </c>
      <c r="CK32" s="93">
        <v>0</v>
      </c>
      <c r="CL32" s="94">
        <v>0</v>
      </c>
      <c r="CM32" s="93">
        <v>0</v>
      </c>
      <c r="CN32" s="93">
        <v>0</v>
      </c>
      <c r="CO32" s="94">
        <v>0</v>
      </c>
      <c r="CP32" s="93"/>
      <c r="CQ32" s="93"/>
      <c r="CR32" s="93"/>
      <c r="CS32" s="93"/>
      <c r="CT32" s="93"/>
      <c r="CU32" s="93"/>
      <c r="CV32" s="93"/>
      <c r="CW32" s="93"/>
      <c r="CX32" s="93"/>
      <c r="CY32" s="93"/>
      <c r="CZ32" s="93"/>
      <c r="DA32" s="93"/>
      <c r="DB32" s="93"/>
      <c r="DC32" s="93"/>
      <c r="DD32" s="93"/>
      <c r="DE32" s="93"/>
      <c r="DF32" s="93"/>
      <c r="DG32" s="93"/>
      <c r="DH32" s="93"/>
      <c r="DI32" s="93"/>
      <c r="DJ32" s="93"/>
      <c r="DK32" s="93"/>
      <c r="DL32" s="93"/>
      <c r="DM32" s="93"/>
      <c r="DN32" s="93"/>
      <c r="DO32" s="93"/>
      <c r="DP32" s="93"/>
      <c r="DQ32" s="93"/>
      <c r="DR32" s="93"/>
      <c r="DS32" s="93"/>
      <c r="DT32" s="93"/>
      <c r="DU32" s="93"/>
      <c r="DV32" s="93"/>
      <c r="DW32" s="93"/>
      <c r="DX32" s="93"/>
      <c r="DY32" s="93"/>
      <c r="DZ32" s="93"/>
      <c r="EA32" s="93"/>
      <c r="EB32" s="93"/>
      <c r="EC32" s="93"/>
      <c r="ED32" s="93"/>
      <c r="EE32" s="93"/>
      <c r="EF32" s="93"/>
      <c r="EG32" s="93"/>
      <c r="EH32" s="93"/>
      <c r="EI32" s="93"/>
      <c r="EJ32" s="93"/>
      <c r="EK32" s="93"/>
      <c r="EL32" s="93"/>
      <c r="EM32" s="93"/>
      <c r="EN32" s="93"/>
      <c r="EO32" s="93"/>
      <c r="EP32" s="93"/>
      <c r="EQ32" s="93"/>
      <c r="ER32" s="93"/>
      <c r="ES32" s="93"/>
      <c r="ET32" s="93"/>
      <c r="EU32" s="93"/>
      <c r="EV32" s="93"/>
      <c r="EW32" s="93"/>
      <c r="EX32" s="93"/>
      <c r="EY32" s="93"/>
      <c r="EZ32" s="93"/>
      <c r="FA32" s="93"/>
      <c r="FB32" s="93"/>
      <c r="FC32" s="93"/>
      <c r="FD32" s="93"/>
      <c r="FE32" s="93"/>
      <c r="FF32" s="93"/>
      <c r="FG32" s="93"/>
      <c r="FH32" s="93"/>
      <c r="FI32" s="93"/>
      <c r="FJ32" s="93"/>
      <c r="FK32" s="93"/>
      <c r="FL32" s="93"/>
      <c r="FM32" s="93"/>
      <c r="FN32" s="93"/>
      <c r="FO32" s="93"/>
      <c r="FP32" s="93"/>
      <c r="FQ32" s="93"/>
      <c r="FR32" s="93"/>
      <c r="FS32" s="93"/>
      <c r="FT32" s="93"/>
      <c r="FU32" s="93"/>
      <c r="FV32" s="93"/>
      <c r="FW32" s="93"/>
      <c r="FX32" s="93"/>
      <c r="FY32" s="93"/>
      <c r="FZ32" s="93"/>
      <c r="GA32" s="93"/>
      <c r="GB32" s="93"/>
      <c r="GC32" s="93"/>
      <c r="GD32" s="93"/>
      <c r="GE32" s="93"/>
      <c r="GF32" s="93"/>
      <c r="GG32" s="93"/>
      <c r="GH32" s="93"/>
      <c r="GI32" s="93"/>
      <c r="GJ32" s="93"/>
      <c r="GK32" s="93"/>
      <c r="GL32" s="93"/>
      <c r="GM32" s="93"/>
      <c r="GN32" s="93"/>
      <c r="GO32" s="93"/>
      <c r="GP32" s="93"/>
      <c r="GQ32" s="93"/>
      <c r="GR32" s="93"/>
      <c r="GS32" s="93"/>
      <c r="GT32" s="93"/>
      <c r="GU32" s="93"/>
      <c r="GV32" s="93"/>
      <c r="GW32" s="93"/>
      <c r="GX32" s="93"/>
      <c r="GY32" s="93"/>
      <c r="GZ32" s="93"/>
      <c r="HA32" s="93"/>
      <c r="HB32" s="93"/>
      <c r="HC32" s="93"/>
      <c r="HD32" s="93"/>
      <c r="HE32" s="93"/>
      <c r="HF32" s="93"/>
      <c r="HG32" s="93"/>
      <c r="HH32" s="93"/>
      <c r="HI32" s="93"/>
      <c r="HJ32" s="93"/>
      <c r="HK32" s="93"/>
      <c r="HL32" s="93"/>
      <c r="HM32" s="93"/>
      <c r="HN32" s="93"/>
      <c r="HO32" s="93"/>
      <c r="HP32" s="93"/>
      <c r="HQ32" s="93"/>
      <c r="HR32" s="93"/>
      <c r="HS32" s="93"/>
      <c r="HT32" s="93"/>
      <c r="HU32" s="93"/>
      <c r="HV32" s="93"/>
      <c r="HW32" s="93"/>
      <c r="HX32" s="93"/>
      <c r="HY32" s="93"/>
      <c r="HZ32" s="93"/>
      <c r="IA32" s="93"/>
      <c r="IB32" s="93"/>
      <c r="IC32" s="93"/>
      <c r="ID32" s="93"/>
      <c r="IE32" s="93"/>
      <c r="IF32" s="93"/>
      <c r="IG32" s="93"/>
      <c r="IH32" s="93"/>
      <c r="II32" s="93"/>
      <c r="IJ32" s="93"/>
      <c r="IK32" s="93"/>
      <c r="IL32" s="93"/>
      <c r="IM32" s="93"/>
      <c r="IN32" s="93"/>
      <c r="IO32" s="93"/>
      <c r="IP32" s="93"/>
      <c r="IQ32" s="93"/>
      <c r="IR32" s="93"/>
      <c r="IS32" s="93"/>
      <c r="IT32" s="93"/>
      <c r="IU32" s="93"/>
      <c r="IV32" s="93"/>
      <c r="IW32" s="93"/>
      <c r="IX32" s="93"/>
      <c r="IY32" s="93"/>
      <c r="IZ32" s="93"/>
      <c r="JA32" s="93"/>
      <c r="JB32" s="93"/>
      <c r="JC32" s="93"/>
      <c r="JD32" s="93"/>
      <c r="JE32" s="93"/>
      <c r="JF32" s="93"/>
      <c r="JG32" s="93"/>
      <c r="JH32" s="93"/>
      <c r="JI32" s="93"/>
      <c r="JJ32" s="93"/>
      <c r="JK32" s="93"/>
      <c r="JL32" s="93"/>
      <c r="JM32" s="93"/>
      <c r="JN32" s="93"/>
      <c r="JO32" s="93"/>
      <c r="JP32" s="93"/>
      <c r="JQ32" s="93"/>
      <c r="JR32" s="93"/>
      <c r="JS32" s="93"/>
      <c r="JT32" s="93"/>
      <c r="JU32" s="93"/>
      <c r="JV32" s="93"/>
      <c r="JW32" s="93"/>
      <c r="JX32" s="93"/>
      <c r="JY32" s="93"/>
      <c r="JZ32" s="93"/>
      <c r="KA32" s="93"/>
      <c r="KB32" s="93"/>
      <c r="KC32" s="93"/>
      <c r="KD32" s="93"/>
      <c r="KE32" s="93"/>
      <c r="KF32" s="93"/>
      <c r="KG32" s="93"/>
      <c r="KH32" s="93"/>
      <c r="KI32" s="93"/>
      <c r="KJ32" s="93"/>
      <c r="KK32" s="93"/>
      <c r="KL32" s="93"/>
      <c r="KM32" s="93"/>
      <c r="KN32" s="93"/>
      <c r="KO32" s="93"/>
      <c r="KP32" s="93"/>
      <c r="KQ32" s="93"/>
      <c r="KR32" s="93"/>
      <c r="KS32" s="93"/>
      <c r="KT32" s="93"/>
      <c r="KU32" s="93"/>
      <c r="KV32" s="93"/>
      <c r="KW32" s="93"/>
      <c r="KX32" s="93"/>
      <c r="KY32" s="93"/>
      <c r="KZ32" s="93"/>
      <c r="LA32" s="93"/>
      <c r="LB32" s="93"/>
      <c r="LC32" s="93"/>
      <c r="LD32" s="93"/>
      <c r="LE32" s="93"/>
      <c r="LF32" s="93"/>
      <c r="LG32" s="93"/>
      <c r="LH32" s="93"/>
      <c r="LI32" s="93"/>
      <c r="LJ32" s="93"/>
      <c r="LK32" s="93"/>
      <c r="LL32" s="93"/>
      <c r="LM32" s="93"/>
      <c r="LN32" s="93"/>
      <c r="LO32" s="93"/>
      <c r="LP32" s="93"/>
      <c r="LQ32" s="93"/>
      <c r="LR32" s="93"/>
      <c r="LS32" s="93"/>
      <c r="LT32" s="93"/>
      <c r="LU32" s="93"/>
      <c r="LV32" s="93"/>
      <c r="LW32" s="93"/>
      <c r="LX32" s="93"/>
      <c r="LY32" s="93"/>
      <c r="LZ32" s="93"/>
      <c r="MA32" s="93"/>
      <c r="MB32" s="93"/>
      <c r="MC32" s="93"/>
      <c r="MD32" s="93"/>
      <c r="ME32" s="93"/>
      <c r="MF32" s="93"/>
      <c r="MG32" s="93"/>
      <c r="MH32" s="93"/>
      <c r="MI32" s="93"/>
      <c r="MJ32" s="93"/>
      <c r="MK32" s="93"/>
      <c r="ML32" s="93"/>
      <c r="MM32" s="93"/>
      <c r="MN32" s="93"/>
      <c r="MO32" s="93"/>
      <c r="MP32" s="93"/>
      <c r="MQ32" s="93"/>
      <c r="MR32" s="93"/>
      <c r="MS32" s="93"/>
      <c r="MT32" s="93"/>
      <c r="MU32" s="93"/>
      <c r="MV32" s="93"/>
      <c r="MW32" s="93"/>
      <c r="MX32" s="93"/>
      <c r="MY32" s="93"/>
      <c r="MZ32" s="93"/>
      <c r="NA32" s="93"/>
      <c r="NB32" s="93"/>
      <c r="NC32" s="93"/>
      <c r="ND32" s="93"/>
      <c r="NE32" s="93"/>
      <c r="NF32" s="93"/>
      <c r="NG32" s="93"/>
      <c r="NH32" s="93"/>
      <c r="NI32" s="93"/>
      <c r="NJ32" s="93"/>
      <c r="NK32" s="93"/>
      <c r="NL32" s="93"/>
      <c r="NM32" s="93"/>
      <c r="NN32" s="93"/>
      <c r="NO32" s="93"/>
      <c r="NP32" s="93"/>
      <c r="NQ32" s="93"/>
      <c r="NR32" s="93"/>
      <c r="NS32" s="93"/>
      <c r="NT32" s="93"/>
      <c r="NU32" s="93"/>
      <c r="NV32" s="93"/>
      <c r="NW32" s="93"/>
      <c r="NX32" s="93"/>
      <c r="NY32" s="93"/>
      <c r="NZ32" s="93"/>
      <c r="OA32" s="93"/>
      <c r="OB32" s="93"/>
      <c r="OC32" s="93"/>
      <c r="OD32" s="93"/>
      <c r="OE32" s="93"/>
      <c r="OF32" s="93"/>
      <c r="OG32" s="93"/>
      <c r="OH32" s="93"/>
      <c r="OI32" s="93"/>
      <c r="OJ32" s="93"/>
      <c r="OK32" s="93"/>
      <c r="OL32" s="93"/>
      <c r="OM32" s="93"/>
      <c r="ON32" s="93"/>
      <c r="OO32" s="93"/>
      <c r="OP32" s="93"/>
      <c r="OQ32" s="93"/>
      <c r="OR32" s="93"/>
      <c r="OS32" s="93"/>
      <c r="OT32" s="93"/>
      <c r="OU32" s="93"/>
      <c r="OV32" s="93"/>
      <c r="OW32" s="93"/>
      <c r="OX32" s="93"/>
      <c r="OY32" s="93"/>
      <c r="OZ32" s="93"/>
      <c r="PA32" s="93"/>
      <c r="PB32" s="93"/>
      <c r="PC32" s="93"/>
      <c r="PD32" s="93"/>
      <c r="PE32" s="93"/>
      <c r="PF32" s="93"/>
      <c r="PG32" s="93"/>
      <c r="PH32" s="93"/>
      <c r="PI32" s="93"/>
      <c r="PJ32" s="93"/>
      <c r="PK32" s="93"/>
      <c r="PL32" s="93"/>
      <c r="PM32" s="93"/>
      <c r="PN32" s="93"/>
      <c r="PO32" s="93"/>
      <c r="PP32" s="93"/>
      <c r="PQ32" s="93"/>
      <c r="PR32" s="93"/>
      <c r="PS32" s="93"/>
      <c r="PT32" s="93"/>
      <c r="PU32" s="93"/>
      <c r="PV32" s="93"/>
      <c r="PW32" s="93"/>
      <c r="PX32" s="93"/>
      <c r="PY32" s="93"/>
      <c r="PZ32" s="93"/>
      <c r="QA32" s="93"/>
      <c r="QB32" s="93"/>
      <c r="QC32" s="93"/>
      <c r="QD32" s="93"/>
      <c r="QE32" s="93"/>
      <c r="QF32" s="93"/>
      <c r="QG32" s="93"/>
      <c r="QH32" s="93"/>
      <c r="QI32" s="93"/>
      <c r="QJ32" s="93"/>
      <c r="QK32" s="93"/>
      <c r="QL32" s="93"/>
      <c r="QM32" s="93"/>
      <c r="QN32" s="93"/>
      <c r="QO32" s="93"/>
      <c r="QP32" s="93"/>
      <c r="QQ32" s="93"/>
      <c r="QR32" s="93"/>
      <c r="QS32" s="93"/>
      <c r="QT32" s="93"/>
      <c r="QU32" s="93"/>
      <c r="QV32" s="93"/>
      <c r="QW32" s="93"/>
      <c r="QX32" s="93"/>
      <c r="QY32" s="93"/>
      <c r="QZ32" s="93"/>
      <c r="RA32" s="93"/>
      <c r="RB32" s="93"/>
      <c r="RC32" s="93"/>
      <c r="RD32" s="93"/>
      <c r="RE32" s="93"/>
      <c r="RF32" s="93"/>
      <c r="RG32" s="93"/>
      <c r="RH32" s="93"/>
      <c r="RI32" s="93"/>
      <c r="RJ32" s="93"/>
      <c r="RK32" s="93"/>
      <c r="RL32" s="93"/>
      <c r="RM32" s="93"/>
      <c r="RN32" s="93"/>
      <c r="RO32" s="93"/>
      <c r="RP32" s="93"/>
      <c r="RQ32" s="93"/>
      <c r="RR32" s="93"/>
      <c r="RS32" s="93"/>
      <c r="RT32" s="93"/>
      <c r="RU32" s="93"/>
      <c r="RV32" s="93"/>
      <c r="RW32" s="93"/>
      <c r="RX32" s="93"/>
      <c r="RY32" s="93"/>
      <c r="RZ32" s="93"/>
      <c r="SA32" s="93"/>
      <c r="SB32" s="93"/>
      <c r="SC32" s="93"/>
      <c r="SD32" s="93"/>
      <c r="SE32" s="93"/>
      <c r="SF32" s="93"/>
      <c r="SG32" s="93"/>
      <c r="SH32" s="93"/>
      <c r="SI32" s="93"/>
      <c r="SJ32" s="93"/>
      <c r="SK32" s="93"/>
      <c r="SL32" s="93"/>
      <c r="SM32" s="93"/>
      <c r="SN32" s="93"/>
      <c r="SO32" s="93"/>
      <c r="SP32" s="93"/>
      <c r="SQ32" s="93"/>
      <c r="SR32" s="93"/>
      <c r="SS32" s="93"/>
      <c r="ST32" s="93"/>
      <c r="SU32" s="93"/>
      <c r="SV32" s="93"/>
      <c r="SW32" s="93"/>
      <c r="SX32" s="93"/>
      <c r="SY32" s="93"/>
      <c r="SZ32" s="93"/>
      <c r="TA32" s="93"/>
      <c r="TB32" s="93"/>
      <c r="TC32" s="93"/>
      <c r="TD32" s="93"/>
      <c r="TE32" s="93"/>
      <c r="TF32" s="93"/>
      <c r="TG32" s="93"/>
      <c r="TH32" s="93"/>
      <c r="TI32" s="93"/>
      <c r="TJ32" s="93"/>
      <c r="TK32" s="93"/>
      <c r="TL32" s="93"/>
      <c r="TM32" s="93"/>
      <c r="TN32" s="93"/>
      <c r="TO32" s="93"/>
      <c r="TP32" s="93"/>
      <c r="TQ32" s="93"/>
      <c r="TR32" s="93"/>
      <c r="TS32" s="93"/>
      <c r="TT32" s="93"/>
      <c r="TU32" s="93"/>
      <c r="TV32" s="93"/>
      <c r="TW32" s="93"/>
      <c r="TX32" s="93"/>
      <c r="TY32" s="93"/>
      <c r="TZ32" s="93"/>
      <c r="UA32" s="93"/>
      <c r="UB32" s="93"/>
      <c r="UC32" s="93"/>
      <c r="UD32" s="93"/>
      <c r="UE32" s="93"/>
      <c r="UF32" s="93"/>
      <c r="UG32" s="93"/>
      <c r="UH32" s="93"/>
      <c r="UI32" s="93"/>
      <c r="UJ32" s="93"/>
      <c r="UK32" s="93"/>
      <c r="UL32" s="93"/>
      <c r="UM32" s="93"/>
      <c r="UN32" s="93"/>
      <c r="UO32" s="93"/>
      <c r="UP32" s="93"/>
      <c r="UQ32" s="93"/>
      <c r="UR32" s="93"/>
      <c r="US32" s="93"/>
      <c r="UT32" s="93"/>
      <c r="UU32" s="93"/>
      <c r="UV32" s="93"/>
      <c r="UW32" s="93"/>
      <c r="UX32" s="93"/>
      <c r="UY32" s="93"/>
      <c r="UZ32" s="93"/>
      <c r="VA32" s="93"/>
      <c r="VB32" s="93"/>
      <c r="VC32" s="93"/>
      <c r="VD32" s="93"/>
      <c r="VE32" s="93"/>
      <c r="VF32" s="93"/>
      <c r="VG32" s="93"/>
      <c r="VH32" s="93"/>
      <c r="VI32" s="93"/>
      <c r="VJ32" s="93"/>
      <c r="VK32" s="93"/>
      <c r="VL32" s="93"/>
      <c r="VM32" s="93"/>
      <c r="VN32" s="93"/>
      <c r="VO32" s="93"/>
      <c r="VP32" s="93"/>
      <c r="VQ32" s="93"/>
      <c r="VR32" s="93"/>
      <c r="VS32" s="93"/>
      <c r="VT32" s="93"/>
      <c r="VU32" s="93"/>
      <c r="VV32" s="93"/>
      <c r="VW32" s="93"/>
      <c r="VX32" s="93"/>
      <c r="VY32" s="93"/>
      <c r="VZ32" s="93"/>
      <c r="WA32" s="93"/>
      <c r="WB32" s="93"/>
      <c r="WC32" s="93"/>
      <c r="WD32" s="93"/>
      <c r="WE32" s="93"/>
      <c r="WF32" s="93"/>
      <c r="WG32" s="93"/>
      <c r="WH32" s="93"/>
      <c r="WI32" s="93"/>
      <c r="WJ32" s="93"/>
      <c r="WK32" s="93"/>
      <c r="WL32" s="93"/>
      <c r="WM32" s="93"/>
      <c r="WN32" s="93"/>
      <c r="WO32" s="93"/>
      <c r="WP32" s="93"/>
      <c r="WQ32" s="93"/>
      <c r="WR32" s="93"/>
      <c r="WS32" s="93"/>
      <c r="WT32" s="93"/>
      <c r="WU32" s="93"/>
      <c r="WV32" s="93"/>
      <c r="WW32" s="93"/>
      <c r="WX32" s="93"/>
      <c r="WY32" s="93"/>
      <c r="WZ32" s="93"/>
      <c r="XA32" s="93"/>
      <c r="XB32" s="93"/>
      <c r="XC32" s="93"/>
      <c r="XD32" s="93"/>
      <c r="XE32" s="93"/>
      <c r="XF32" s="93"/>
      <c r="XG32" s="93"/>
      <c r="XH32" s="93"/>
      <c r="XI32" s="93"/>
      <c r="XJ32" s="93"/>
      <c r="XK32" s="93"/>
      <c r="XL32" s="93"/>
      <c r="XM32" s="93"/>
      <c r="XN32" s="93"/>
      <c r="XO32" s="93"/>
      <c r="XP32" s="93"/>
      <c r="XQ32" s="93"/>
      <c r="XR32" s="93"/>
      <c r="XS32" s="93"/>
      <c r="XT32" s="93"/>
      <c r="XU32" s="93"/>
      <c r="XV32" s="93"/>
      <c r="XW32" s="93"/>
      <c r="XX32" s="93"/>
      <c r="XY32" s="93"/>
      <c r="XZ32" s="93"/>
      <c r="YA32" s="93"/>
      <c r="YB32" s="93"/>
      <c r="YC32" s="93"/>
      <c r="YD32" s="93"/>
      <c r="YE32" s="93"/>
      <c r="YF32" s="93"/>
      <c r="YG32" s="93"/>
      <c r="YH32" s="93"/>
      <c r="YI32" s="93"/>
      <c r="YJ32" s="93"/>
      <c r="YK32" s="93"/>
      <c r="YL32" s="93"/>
      <c r="YM32" s="93"/>
      <c r="YN32" s="93"/>
      <c r="YO32" s="93"/>
      <c r="YP32" s="93"/>
      <c r="YQ32" s="93"/>
      <c r="YR32" s="93"/>
      <c r="YS32" s="93"/>
      <c r="YT32" s="93"/>
      <c r="YU32" s="93"/>
      <c r="YV32" s="93"/>
      <c r="YW32" s="93"/>
      <c r="YX32" s="93"/>
      <c r="YY32" s="93"/>
      <c r="YZ32" s="93"/>
      <c r="ZA32" s="93"/>
      <c r="ZB32" s="93"/>
      <c r="ZC32" s="93"/>
      <c r="ZD32" s="93"/>
      <c r="ZE32" s="93"/>
      <c r="ZF32" s="93"/>
      <c r="ZG32" s="93"/>
      <c r="ZH32" s="93"/>
      <c r="ZI32" s="93"/>
      <c r="ZJ32" s="93"/>
      <c r="ZK32" s="93"/>
      <c r="ZL32" s="93"/>
      <c r="ZM32" s="93"/>
      <c r="ZN32" s="93"/>
      <c r="ZO32" s="93"/>
      <c r="ZP32" s="93"/>
      <c r="ZQ32" s="93"/>
      <c r="ZR32" s="93"/>
      <c r="ZS32" s="93"/>
      <c r="ZT32" s="93"/>
      <c r="ZU32" s="93"/>
      <c r="ZV32" s="93"/>
      <c r="ZW32" s="93"/>
      <c r="ZX32" s="93"/>
      <c r="ZY32" s="93"/>
      <c r="ZZ32" s="93"/>
    </row>
    <row r="33" spans="1:702" ht="15.95" hidden="1" customHeight="1" x14ac:dyDescent="0.25">
      <c r="A33" s="92">
        <v>72102</v>
      </c>
      <c r="B33" s="92" t="s">
        <v>380</v>
      </c>
      <c r="C33" s="121" t="s">
        <v>344</v>
      </c>
      <c r="D33" s="92">
        <v>7</v>
      </c>
      <c r="E33" s="92">
        <v>3</v>
      </c>
      <c r="F33" s="92" t="s">
        <v>341</v>
      </c>
      <c r="G33" s="92">
        <v>912</v>
      </c>
      <c r="H33" s="92">
        <v>11461</v>
      </c>
      <c r="I33" s="92" t="s">
        <v>345</v>
      </c>
      <c r="J33" s="92">
        <v>329</v>
      </c>
      <c r="K33" s="92" t="s">
        <v>142</v>
      </c>
      <c r="L33" s="93">
        <v>48500</v>
      </c>
      <c r="M33" s="93">
        <v>72250</v>
      </c>
      <c r="N33" s="93">
        <v>0</v>
      </c>
      <c r="O33" s="93">
        <v>72250</v>
      </c>
      <c r="P33" s="93">
        <v>54341.75</v>
      </c>
      <c r="Q33" s="93">
        <v>-17908.25</v>
      </c>
      <c r="R33" s="94">
        <v>0.75</v>
      </c>
      <c r="S33" s="93">
        <v>0</v>
      </c>
      <c r="T33" s="93">
        <v>0</v>
      </c>
      <c r="U33" s="94">
        <v>0</v>
      </c>
      <c r="V33" s="93">
        <v>0</v>
      </c>
      <c r="W33" s="93">
        <v>0</v>
      </c>
      <c r="X33" s="94">
        <v>0</v>
      </c>
      <c r="Y33" s="93">
        <v>0</v>
      </c>
      <c r="Z33" s="93">
        <v>0</v>
      </c>
      <c r="AA33" s="94">
        <v>0</v>
      </c>
      <c r="AB33" s="93">
        <v>0</v>
      </c>
      <c r="AC33" s="93">
        <v>0</v>
      </c>
      <c r="AD33" s="94">
        <v>0</v>
      </c>
      <c r="AE33" s="93">
        <v>0</v>
      </c>
      <c r="AF33" s="93">
        <v>0</v>
      </c>
      <c r="AG33" s="94">
        <v>0</v>
      </c>
      <c r="AH33" s="93">
        <v>0</v>
      </c>
      <c r="AI33" s="93">
        <v>0</v>
      </c>
      <c r="AJ33" s="94">
        <v>0</v>
      </c>
      <c r="AK33" s="93">
        <v>0</v>
      </c>
      <c r="AL33" s="93">
        <v>0</v>
      </c>
      <c r="AM33" s="94">
        <v>0</v>
      </c>
      <c r="AN33" s="93">
        <v>0</v>
      </c>
      <c r="AO33" s="93">
        <v>0</v>
      </c>
      <c r="AP33" s="94">
        <v>0</v>
      </c>
      <c r="AQ33" s="93">
        <v>0</v>
      </c>
      <c r="AR33" s="93">
        <v>0</v>
      </c>
      <c r="AS33" s="94">
        <v>0</v>
      </c>
      <c r="AT33" s="93">
        <v>0</v>
      </c>
      <c r="AU33" s="93">
        <v>0</v>
      </c>
      <c r="AV33" s="94">
        <v>0</v>
      </c>
      <c r="AW33" s="93">
        <v>0</v>
      </c>
      <c r="AX33" s="93">
        <v>0</v>
      </c>
      <c r="AY33" s="94">
        <v>0</v>
      </c>
      <c r="AZ33" s="93">
        <v>0</v>
      </c>
      <c r="BA33" s="93">
        <v>0</v>
      </c>
      <c r="BB33" s="94">
        <v>0</v>
      </c>
      <c r="BC33" s="93">
        <v>0</v>
      </c>
      <c r="BD33" s="93">
        <v>0</v>
      </c>
      <c r="BE33" s="94">
        <v>0</v>
      </c>
      <c r="BF33" s="93">
        <v>25500</v>
      </c>
      <c r="BG33" s="93">
        <v>19703.87</v>
      </c>
      <c r="BH33" s="94">
        <v>0.77</v>
      </c>
      <c r="BI33" s="93">
        <v>0</v>
      </c>
      <c r="BJ33" s="93">
        <v>0</v>
      </c>
      <c r="BK33" s="94">
        <v>0</v>
      </c>
      <c r="BL33" s="93">
        <v>0</v>
      </c>
      <c r="BM33" s="93">
        <v>0</v>
      </c>
      <c r="BN33" s="94">
        <v>0</v>
      </c>
      <c r="BO33" s="93">
        <v>23000</v>
      </c>
      <c r="BP33" s="93">
        <v>11075</v>
      </c>
      <c r="BQ33" s="94">
        <v>0.48</v>
      </c>
      <c r="BR33" s="93">
        <v>0</v>
      </c>
      <c r="BS33" s="93">
        <v>0</v>
      </c>
      <c r="BT33" s="94">
        <v>0</v>
      </c>
      <c r="BU33" s="93">
        <v>23750</v>
      </c>
      <c r="BV33" s="93">
        <v>23562.880000000001</v>
      </c>
      <c r="BW33" s="94">
        <v>0.99</v>
      </c>
      <c r="BX33" s="93">
        <v>0</v>
      </c>
      <c r="BY33" s="93">
        <v>0</v>
      </c>
      <c r="BZ33" s="94">
        <v>0</v>
      </c>
      <c r="CA33" s="93">
        <v>0</v>
      </c>
      <c r="CB33" s="93">
        <v>0</v>
      </c>
      <c r="CC33" s="94">
        <v>0</v>
      </c>
      <c r="CD33" s="93">
        <v>0</v>
      </c>
      <c r="CE33" s="93">
        <v>0</v>
      </c>
      <c r="CF33" s="94">
        <v>0</v>
      </c>
      <c r="CG33" s="93">
        <v>0</v>
      </c>
      <c r="CH33" s="93">
        <v>0</v>
      </c>
      <c r="CI33" s="94">
        <v>0</v>
      </c>
      <c r="CJ33" s="93">
        <v>0</v>
      </c>
      <c r="CK33" s="93">
        <v>0</v>
      </c>
      <c r="CL33" s="94">
        <v>0</v>
      </c>
      <c r="CM33" s="93">
        <v>0</v>
      </c>
      <c r="CN33" s="93">
        <v>0</v>
      </c>
      <c r="CO33" s="94">
        <v>0</v>
      </c>
      <c r="CP33" s="93"/>
      <c r="CQ33" s="93"/>
      <c r="CR33" s="93"/>
      <c r="CS33" s="93"/>
      <c r="CT33" s="93"/>
      <c r="CU33" s="93"/>
      <c r="CV33" s="93"/>
      <c r="CW33" s="93"/>
      <c r="CX33" s="93"/>
      <c r="CY33" s="93"/>
      <c r="CZ33" s="93"/>
      <c r="DA33" s="93"/>
      <c r="DB33" s="93"/>
      <c r="DC33" s="93"/>
      <c r="DD33" s="93"/>
      <c r="DE33" s="93"/>
      <c r="DF33" s="93"/>
      <c r="DG33" s="93"/>
      <c r="DH33" s="93"/>
      <c r="DI33" s="93"/>
      <c r="DJ33" s="93"/>
      <c r="DK33" s="93"/>
      <c r="DL33" s="93"/>
      <c r="DM33" s="93"/>
      <c r="DN33" s="93"/>
      <c r="DO33" s="93"/>
      <c r="DP33" s="93"/>
      <c r="DQ33" s="93"/>
      <c r="DR33" s="93"/>
      <c r="DS33" s="93"/>
      <c r="DT33" s="93"/>
      <c r="DU33" s="93"/>
      <c r="DV33" s="93"/>
      <c r="DW33" s="93"/>
      <c r="DX33" s="93"/>
      <c r="DY33" s="93"/>
      <c r="DZ33" s="93"/>
      <c r="EA33" s="93"/>
      <c r="EB33" s="93"/>
      <c r="EC33" s="93"/>
      <c r="ED33" s="93"/>
      <c r="EE33" s="93"/>
      <c r="EF33" s="93"/>
      <c r="EG33" s="93"/>
      <c r="EH33" s="93"/>
      <c r="EI33" s="93"/>
      <c r="EJ33" s="93"/>
      <c r="EK33" s="93"/>
      <c r="EL33" s="93"/>
      <c r="EM33" s="93"/>
      <c r="EN33" s="93"/>
      <c r="EO33" s="93"/>
      <c r="EP33" s="93"/>
      <c r="EQ33" s="93"/>
      <c r="ER33" s="93"/>
      <c r="ES33" s="93"/>
      <c r="ET33" s="93"/>
      <c r="EU33" s="93"/>
      <c r="EV33" s="93"/>
      <c r="EW33" s="93"/>
      <c r="EX33" s="93"/>
      <c r="EY33" s="93"/>
      <c r="EZ33" s="93"/>
      <c r="FA33" s="93"/>
      <c r="FB33" s="93"/>
      <c r="FC33" s="93"/>
      <c r="FD33" s="93"/>
      <c r="FE33" s="93"/>
      <c r="FF33" s="93"/>
      <c r="FG33" s="93"/>
      <c r="FH33" s="93"/>
      <c r="FI33" s="93"/>
      <c r="FJ33" s="93"/>
      <c r="FK33" s="93"/>
      <c r="FL33" s="93"/>
      <c r="FM33" s="93"/>
      <c r="FN33" s="93"/>
      <c r="FO33" s="93"/>
      <c r="FP33" s="93"/>
      <c r="FQ33" s="93"/>
      <c r="FR33" s="93"/>
      <c r="FS33" s="93"/>
      <c r="FT33" s="93"/>
      <c r="FU33" s="93"/>
      <c r="FV33" s="93"/>
      <c r="FW33" s="93"/>
      <c r="FX33" s="93"/>
      <c r="FY33" s="93"/>
      <c r="FZ33" s="93"/>
      <c r="GA33" s="93"/>
      <c r="GB33" s="93"/>
      <c r="GC33" s="93"/>
      <c r="GD33" s="93"/>
      <c r="GE33" s="93"/>
      <c r="GF33" s="93"/>
      <c r="GG33" s="93"/>
      <c r="GH33" s="93"/>
      <c r="GI33" s="93"/>
      <c r="GJ33" s="93"/>
      <c r="GK33" s="93"/>
      <c r="GL33" s="93"/>
      <c r="GM33" s="93"/>
      <c r="GN33" s="93"/>
      <c r="GO33" s="93"/>
      <c r="GP33" s="93"/>
      <c r="GQ33" s="93"/>
      <c r="GR33" s="93"/>
      <c r="GS33" s="93"/>
      <c r="GT33" s="93"/>
      <c r="GU33" s="93"/>
      <c r="GV33" s="93"/>
      <c r="GW33" s="93"/>
      <c r="GX33" s="93"/>
      <c r="GY33" s="93"/>
      <c r="GZ33" s="93"/>
      <c r="HA33" s="93"/>
      <c r="HB33" s="93"/>
      <c r="HC33" s="93"/>
      <c r="HD33" s="93"/>
      <c r="HE33" s="93"/>
      <c r="HF33" s="93"/>
      <c r="HG33" s="93"/>
      <c r="HH33" s="93"/>
      <c r="HI33" s="93"/>
      <c r="HJ33" s="93"/>
      <c r="HK33" s="93"/>
      <c r="HL33" s="93"/>
      <c r="HM33" s="93"/>
      <c r="HN33" s="93"/>
      <c r="HO33" s="93"/>
      <c r="HP33" s="93"/>
      <c r="HQ33" s="93"/>
      <c r="HR33" s="93"/>
      <c r="HS33" s="93"/>
      <c r="HT33" s="93"/>
      <c r="HU33" s="93"/>
      <c r="HV33" s="93"/>
      <c r="HW33" s="93"/>
      <c r="HX33" s="93"/>
      <c r="HY33" s="93"/>
      <c r="HZ33" s="93"/>
      <c r="IA33" s="93"/>
      <c r="IB33" s="93"/>
      <c r="IC33" s="93"/>
      <c r="ID33" s="93"/>
      <c r="IE33" s="93"/>
      <c r="IF33" s="93"/>
      <c r="IG33" s="93"/>
      <c r="IH33" s="93"/>
      <c r="II33" s="93"/>
      <c r="IJ33" s="93"/>
      <c r="IK33" s="93"/>
      <c r="IL33" s="93"/>
      <c r="IM33" s="93"/>
      <c r="IN33" s="93"/>
      <c r="IO33" s="93"/>
      <c r="IP33" s="93"/>
      <c r="IQ33" s="93"/>
      <c r="IR33" s="93"/>
      <c r="IS33" s="93"/>
      <c r="IT33" s="93"/>
      <c r="IU33" s="93"/>
      <c r="IV33" s="93"/>
      <c r="IW33" s="93"/>
      <c r="IX33" s="93"/>
      <c r="IY33" s="93"/>
      <c r="IZ33" s="93"/>
      <c r="JA33" s="93"/>
      <c r="JB33" s="93"/>
      <c r="JC33" s="93"/>
      <c r="JD33" s="93"/>
      <c r="JE33" s="93"/>
      <c r="JF33" s="93"/>
      <c r="JG33" s="93"/>
      <c r="JH33" s="93"/>
      <c r="JI33" s="93"/>
      <c r="JJ33" s="93"/>
      <c r="JK33" s="93"/>
      <c r="JL33" s="93"/>
      <c r="JM33" s="93"/>
      <c r="JN33" s="93"/>
      <c r="JO33" s="93"/>
      <c r="JP33" s="93"/>
      <c r="JQ33" s="93"/>
      <c r="JR33" s="93"/>
      <c r="JS33" s="93"/>
      <c r="JT33" s="93"/>
      <c r="JU33" s="93"/>
      <c r="JV33" s="93"/>
      <c r="JW33" s="93"/>
      <c r="JX33" s="93"/>
      <c r="JY33" s="93"/>
      <c r="JZ33" s="93"/>
      <c r="KA33" s="93"/>
      <c r="KB33" s="93"/>
      <c r="KC33" s="93"/>
      <c r="KD33" s="93"/>
      <c r="KE33" s="93"/>
      <c r="KF33" s="93"/>
      <c r="KG33" s="93"/>
      <c r="KH33" s="93"/>
      <c r="KI33" s="93"/>
      <c r="KJ33" s="93"/>
      <c r="KK33" s="93"/>
      <c r="KL33" s="93"/>
      <c r="KM33" s="93"/>
      <c r="KN33" s="93"/>
      <c r="KO33" s="93"/>
      <c r="KP33" s="93"/>
      <c r="KQ33" s="93"/>
      <c r="KR33" s="93"/>
      <c r="KS33" s="93"/>
      <c r="KT33" s="93"/>
      <c r="KU33" s="93"/>
      <c r="KV33" s="93"/>
      <c r="KW33" s="93"/>
      <c r="KX33" s="93"/>
      <c r="KY33" s="93"/>
      <c r="KZ33" s="93"/>
      <c r="LA33" s="93"/>
      <c r="LB33" s="93"/>
      <c r="LC33" s="93"/>
      <c r="LD33" s="93"/>
      <c r="LE33" s="93"/>
      <c r="LF33" s="93"/>
      <c r="LG33" s="93"/>
      <c r="LH33" s="93"/>
      <c r="LI33" s="93"/>
      <c r="LJ33" s="93"/>
      <c r="LK33" s="93"/>
      <c r="LL33" s="93"/>
      <c r="LM33" s="93"/>
      <c r="LN33" s="93"/>
      <c r="LO33" s="93"/>
      <c r="LP33" s="93"/>
      <c r="LQ33" s="93"/>
      <c r="LR33" s="93"/>
      <c r="LS33" s="93"/>
      <c r="LT33" s="93"/>
      <c r="LU33" s="93"/>
      <c r="LV33" s="93"/>
      <c r="LW33" s="93"/>
      <c r="LX33" s="93"/>
      <c r="LY33" s="93"/>
      <c r="LZ33" s="93"/>
      <c r="MA33" s="93"/>
      <c r="MB33" s="93"/>
      <c r="MC33" s="93"/>
      <c r="MD33" s="93"/>
      <c r="ME33" s="93"/>
      <c r="MF33" s="93"/>
      <c r="MG33" s="93"/>
      <c r="MH33" s="93"/>
      <c r="MI33" s="93"/>
      <c r="MJ33" s="93"/>
      <c r="MK33" s="93"/>
      <c r="ML33" s="93"/>
      <c r="MM33" s="93"/>
      <c r="MN33" s="93"/>
      <c r="MO33" s="93"/>
      <c r="MP33" s="93"/>
      <c r="MQ33" s="93"/>
      <c r="MR33" s="93"/>
      <c r="MS33" s="93"/>
      <c r="MT33" s="93"/>
      <c r="MU33" s="93"/>
      <c r="MV33" s="93"/>
      <c r="MW33" s="93"/>
      <c r="MX33" s="93"/>
      <c r="MY33" s="93"/>
      <c r="MZ33" s="93"/>
      <c r="NA33" s="93"/>
      <c r="NB33" s="93"/>
      <c r="NC33" s="93"/>
      <c r="ND33" s="93"/>
      <c r="NE33" s="93"/>
      <c r="NF33" s="93"/>
      <c r="NG33" s="93"/>
      <c r="NH33" s="93"/>
      <c r="NI33" s="93"/>
      <c r="NJ33" s="93"/>
      <c r="NK33" s="93"/>
      <c r="NL33" s="93"/>
      <c r="NM33" s="93"/>
      <c r="NN33" s="93"/>
      <c r="NO33" s="93"/>
      <c r="NP33" s="93"/>
      <c r="NQ33" s="93"/>
      <c r="NR33" s="93"/>
      <c r="NS33" s="93"/>
      <c r="NT33" s="93"/>
      <c r="NU33" s="93"/>
      <c r="NV33" s="93"/>
      <c r="NW33" s="93"/>
      <c r="NX33" s="93"/>
      <c r="NY33" s="93"/>
      <c r="NZ33" s="93"/>
      <c r="OA33" s="93"/>
      <c r="OB33" s="93"/>
      <c r="OC33" s="93"/>
      <c r="OD33" s="93"/>
      <c r="OE33" s="93"/>
      <c r="OF33" s="93"/>
      <c r="OG33" s="93"/>
      <c r="OH33" s="93"/>
      <c r="OI33" s="93"/>
      <c r="OJ33" s="93"/>
      <c r="OK33" s="93"/>
      <c r="OL33" s="93"/>
      <c r="OM33" s="93"/>
      <c r="ON33" s="93"/>
      <c r="OO33" s="93"/>
      <c r="OP33" s="93"/>
      <c r="OQ33" s="93"/>
      <c r="OR33" s="93"/>
      <c r="OS33" s="93"/>
      <c r="OT33" s="93"/>
      <c r="OU33" s="93"/>
      <c r="OV33" s="93"/>
      <c r="OW33" s="93"/>
      <c r="OX33" s="93"/>
      <c r="OY33" s="93"/>
      <c r="OZ33" s="93"/>
      <c r="PA33" s="93"/>
      <c r="PB33" s="93"/>
      <c r="PC33" s="93"/>
      <c r="PD33" s="93"/>
      <c r="PE33" s="93"/>
      <c r="PF33" s="93"/>
      <c r="PG33" s="93"/>
      <c r="PH33" s="93"/>
      <c r="PI33" s="93"/>
      <c r="PJ33" s="93"/>
      <c r="PK33" s="93"/>
      <c r="PL33" s="93"/>
      <c r="PM33" s="93"/>
      <c r="PN33" s="93"/>
      <c r="PO33" s="93"/>
      <c r="PP33" s="93"/>
      <c r="PQ33" s="93"/>
      <c r="PR33" s="93"/>
      <c r="PS33" s="93"/>
      <c r="PT33" s="93"/>
      <c r="PU33" s="93"/>
      <c r="PV33" s="93"/>
      <c r="PW33" s="93"/>
      <c r="PX33" s="93"/>
      <c r="PY33" s="93"/>
      <c r="PZ33" s="93"/>
      <c r="QA33" s="93"/>
      <c r="QB33" s="93"/>
      <c r="QC33" s="93"/>
      <c r="QD33" s="93"/>
      <c r="QE33" s="93"/>
      <c r="QF33" s="93"/>
      <c r="QG33" s="93"/>
      <c r="QH33" s="93"/>
      <c r="QI33" s="93"/>
      <c r="QJ33" s="93"/>
      <c r="QK33" s="93"/>
      <c r="QL33" s="93"/>
      <c r="QM33" s="93"/>
      <c r="QN33" s="93"/>
      <c r="QO33" s="93"/>
      <c r="QP33" s="93"/>
      <c r="QQ33" s="93"/>
      <c r="QR33" s="93"/>
      <c r="QS33" s="93"/>
      <c r="QT33" s="93"/>
      <c r="QU33" s="93"/>
      <c r="QV33" s="93"/>
      <c r="QW33" s="93"/>
      <c r="QX33" s="93"/>
      <c r="QY33" s="93"/>
      <c r="QZ33" s="93"/>
      <c r="RA33" s="93"/>
      <c r="RB33" s="93"/>
      <c r="RC33" s="93"/>
      <c r="RD33" s="93"/>
      <c r="RE33" s="93"/>
      <c r="RF33" s="93"/>
      <c r="RG33" s="93"/>
      <c r="RH33" s="93"/>
      <c r="RI33" s="93"/>
      <c r="RJ33" s="93"/>
      <c r="RK33" s="93"/>
      <c r="RL33" s="93"/>
      <c r="RM33" s="93"/>
      <c r="RN33" s="93"/>
      <c r="RO33" s="93"/>
      <c r="RP33" s="93"/>
      <c r="RQ33" s="93"/>
      <c r="RR33" s="93"/>
      <c r="RS33" s="93"/>
      <c r="RT33" s="93"/>
      <c r="RU33" s="93"/>
      <c r="RV33" s="93"/>
      <c r="RW33" s="93"/>
      <c r="RX33" s="93"/>
      <c r="RY33" s="93"/>
      <c r="RZ33" s="93"/>
      <c r="SA33" s="93"/>
      <c r="SB33" s="93"/>
      <c r="SC33" s="93"/>
      <c r="SD33" s="93"/>
      <c r="SE33" s="93"/>
      <c r="SF33" s="93"/>
      <c r="SG33" s="93"/>
      <c r="SH33" s="93"/>
      <c r="SI33" s="93"/>
      <c r="SJ33" s="93"/>
      <c r="SK33" s="93"/>
      <c r="SL33" s="93"/>
      <c r="SM33" s="93"/>
      <c r="SN33" s="93"/>
      <c r="SO33" s="93"/>
      <c r="SP33" s="93"/>
      <c r="SQ33" s="93"/>
      <c r="SR33" s="93"/>
      <c r="SS33" s="93"/>
      <c r="ST33" s="93"/>
      <c r="SU33" s="93"/>
      <c r="SV33" s="93"/>
      <c r="SW33" s="93"/>
      <c r="SX33" s="93"/>
      <c r="SY33" s="93"/>
      <c r="SZ33" s="93"/>
      <c r="TA33" s="93"/>
      <c r="TB33" s="93"/>
      <c r="TC33" s="93"/>
      <c r="TD33" s="93"/>
      <c r="TE33" s="93"/>
      <c r="TF33" s="93"/>
      <c r="TG33" s="93"/>
      <c r="TH33" s="93"/>
      <c r="TI33" s="93"/>
      <c r="TJ33" s="93"/>
      <c r="TK33" s="93"/>
      <c r="TL33" s="93"/>
      <c r="TM33" s="93"/>
      <c r="TN33" s="93"/>
      <c r="TO33" s="93"/>
      <c r="TP33" s="93"/>
      <c r="TQ33" s="93"/>
      <c r="TR33" s="93"/>
      <c r="TS33" s="93"/>
      <c r="TT33" s="93"/>
      <c r="TU33" s="93"/>
      <c r="TV33" s="93"/>
      <c r="TW33" s="93"/>
      <c r="TX33" s="93"/>
      <c r="TY33" s="93"/>
      <c r="TZ33" s="93"/>
      <c r="UA33" s="93"/>
      <c r="UB33" s="93"/>
      <c r="UC33" s="93"/>
      <c r="UD33" s="93"/>
      <c r="UE33" s="93"/>
      <c r="UF33" s="93"/>
      <c r="UG33" s="93"/>
      <c r="UH33" s="93"/>
      <c r="UI33" s="93"/>
      <c r="UJ33" s="93"/>
      <c r="UK33" s="93"/>
      <c r="UL33" s="93"/>
      <c r="UM33" s="93"/>
      <c r="UN33" s="93"/>
      <c r="UO33" s="93"/>
      <c r="UP33" s="93"/>
      <c r="UQ33" s="93"/>
      <c r="UR33" s="93"/>
      <c r="US33" s="93"/>
      <c r="UT33" s="93"/>
      <c r="UU33" s="93"/>
      <c r="UV33" s="93"/>
      <c r="UW33" s="93"/>
      <c r="UX33" s="93"/>
      <c r="UY33" s="93"/>
      <c r="UZ33" s="93"/>
      <c r="VA33" s="93"/>
      <c r="VB33" s="93"/>
      <c r="VC33" s="93"/>
      <c r="VD33" s="93"/>
      <c r="VE33" s="93"/>
      <c r="VF33" s="93"/>
      <c r="VG33" s="93"/>
      <c r="VH33" s="93"/>
      <c r="VI33" s="93"/>
      <c r="VJ33" s="93"/>
      <c r="VK33" s="93"/>
      <c r="VL33" s="93"/>
      <c r="VM33" s="93"/>
      <c r="VN33" s="93"/>
      <c r="VO33" s="93"/>
      <c r="VP33" s="93"/>
      <c r="VQ33" s="93"/>
      <c r="VR33" s="93"/>
      <c r="VS33" s="93"/>
      <c r="VT33" s="93"/>
      <c r="VU33" s="93"/>
      <c r="VV33" s="93"/>
      <c r="VW33" s="93"/>
      <c r="VX33" s="93"/>
      <c r="VY33" s="93"/>
      <c r="VZ33" s="93"/>
      <c r="WA33" s="93"/>
      <c r="WB33" s="93"/>
      <c r="WC33" s="93"/>
      <c r="WD33" s="93"/>
      <c r="WE33" s="93"/>
      <c r="WF33" s="93"/>
      <c r="WG33" s="93"/>
      <c r="WH33" s="93"/>
      <c r="WI33" s="93"/>
      <c r="WJ33" s="93"/>
      <c r="WK33" s="93"/>
      <c r="WL33" s="93"/>
      <c r="WM33" s="93"/>
      <c r="WN33" s="93"/>
      <c r="WO33" s="93"/>
      <c r="WP33" s="93"/>
      <c r="WQ33" s="93"/>
      <c r="WR33" s="93"/>
      <c r="WS33" s="93"/>
      <c r="WT33" s="93"/>
      <c r="WU33" s="93"/>
      <c r="WV33" s="93"/>
      <c r="WW33" s="93"/>
      <c r="WX33" s="93"/>
      <c r="WY33" s="93"/>
      <c r="WZ33" s="93"/>
      <c r="XA33" s="93"/>
      <c r="XB33" s="93"/>
      <c r="XC33" s="93"/>
      <c r="XD33" s="93"/>
      <c r="XE33" s="93"/>
      <c r="XF33" s="93"/>
      <c r="XG33" s="93"/>
      <c r="XH33" s="93"/>
      <c r="XI33" s="93"/>
      <c r="XJ33" s="93"/>
      <c r="XK33" s="93"/>
      <c r="XL33" s="93"/>
      <c r="XM33" s="93"/>
      <c r="XN33" s="93"/>
      <c r="XO33" s="93"/>
      <c r="XP33" s="93"/>
      <c r="XQ33" s="93"/>
      <c r="XR33" s="93"/>
      <c r="XS33" s="93"/>
      <c r="XT33" s="93"/>
      <c r="XU33" s="93"/>
      <c r="XV33" s="93"/>
      <c r="XW33" s="93"/>
      <c r="XX33" s="93"/>
      <c r="XY33" s="93"/>
      <c r="XZ33" s="93"/>
      <c r="YA33" s="93"/>
      <c r="YB33" s="93"/>
      <c r="YC33" s="93"/>
      <c r="YD33" s="93"/>
      <c r="YE33" s="93"/>
      <c r="YF33" s="93"/>
      <c r="YG33" s="93"/>
      <c r="YH33" s="93"/>
      <c r="YI33" s="93"/>
      <c r="YJ33" s="93"/>
      <c r="YK33" s="93"/>
      <c r="YL33" s="93"/>
      <c r="YM33" s="93"/>
      <c r="YN33" s="93"/>
      <c r="YO33" s="93"/>
      <c r="YP33" s="93"/>
      <c r="YQ33" s="93"/>
      <c r="YR33" s="93"/>
      <c r="YS33" s="93"/>
      <c r="YT33" s="93"/>
      <c r="YU33" s="93"/>
      <c r="YV33" s="93"/>
      <c r="YW33" s="93"/>
      <c r="YX33" s="93"/>
      <c r="YY33" s="93"/>
      <c r="YZ33" s="93"/>
      <c r="ZA33" s="93"/>
      <c r="ZB33" s="93"/>
      <c r="ZC33" s="93"/>
      <c r="ZD33" s="93"/>
      <c r="ZE33" s="93"/>
      <c r="ZF33" s="93"/>
      <c r="ZG33" s="93"/>
      <c r="ZH33" s="93"/>
      <c r="ZI33" s="93"/>
      <c r="ZJ33" s="93"/>
      <c r="ZK33" s="93"/>
      <c r="ZL33" s="93"/>
      <c r="ZM33" s="93"/>
      <c r="ZN33" s="93"/>
      <c r="ZO33" s="93"/>
      <c r="ZP33" s="93"/>
      <c r="ZQ33" s="93"/>
      <c r="ZR33" s="93"/>
      <c r="ZS33" s="93"/>
      <c r="ZT33" s="93"/>
      <c r="ZU33" s="93"/>
      <c r="ZV33" s="93"/>
      <c r="ZW33" s="93"/>
      <c r="ZX33" s="93"/>
      <c r="ZY33" s="93"/>
      <c r="ZZ33" s="93"/>
    </row>
    <row r="34" spans="1:702" s="141" customFormat="1" ht="15.95" customHeight="1" x14ac:dyDescent="0.25">
      <c r="A34" s="137">
        <v>72114</v>
      </c>
      <c r="B34" s="137" t="s">
        <v>380</v>
      </c>
      <c r="C34" s="138" t="s">
        <v>350</v>
      </c>
      <c r="D34" s="137">
        <v>7</v>
      </c>
      <c r="E34" s="137">
        <v>3</v>
      </c>
      <c r="F34" s="137" t="s">
        <v>341</v>
      </c>
      <c r="G34" s="137">
        <v>912</v>
      </c>
      <c r="H34" s="137">
        <v>11461</v>
      </c>
      <c r="I34" s="137" t="s">
        <v>345</v>
      </c>
      <c r="J34" s="137">
        <v>34</v>
      </c>
      <c r="K34" s="137" t="s">
        <v>143</v>
      </c>
      <c r="L34" s="139">
        <v>5000</v>
      </c>
      <c r="M34" s="139">
        <v>27500</v>
      </c>
      <c r="N34" s="139">
        <v>0</v>
      </c>
      <c r="O34" s="139">
        <v>27500</v>
      </c>
      <c r="P34" s="139">
        <v>26120.14</v>
      </c>
      <c r="Q34" s="139">
        <v>-1379.8600000000006</v>
      </c>
      <c r="R34" s="140">
        <v>0.95</v>
      </c>
      <c r="S34" s="139">
        <v>0</v>
      </c>
      <c r="T34" s="139">
        <v>0</v>
      </c>
      <c r="U34" s="140">
        <v>0</v>
      </c>
      <c r="V34" s="139">
        <v>0</v>
      </c>
      <c r="W34" s="139">
        <v>0</v>
      </c>
      <c r="X34" s="140">
        <v>0</v>
      </c>
      <c r="Y34" s="139">
        <v>0</v>
      </c>
      <c r="Z34" s="139">
        <v>0</v>
      </c>
      <c r="AA34" s="140">
        <v>0</v>
      </c>
      <c r="AB34" s="139">
        <v>0</v>
      </c>
      <c r="AC34" s="139">
        <v>0</v>
      </c>
      <c r="AD34" s="140">
        <v>0</v>
      </c>
      <c r="AE34" s="139">
        <v>0</v>
      </c>
      <c r="AF34" s="139">
        <v>0</v>
      </c>
      <c r="AG34" s="140">
        <v>0</v>
      </c>
      <c r="AH34" s="139">
        <v>0</v>
      </c>
      <c r="AI34" s="139">
        <v>0</v>
      </c>
      <c r="AJ34" s="140">
        <v>0</v>
      </c>
      <c r="AK34" s="139">
        <v>0</v>
      </c>
      <c r="AL34" s="139">
        <v>0</v>
      </c>
      <c r="AM34" s="140">
        <v>0</v>
      </c>
      <c r="AN34" s="139">
        <v>0</v>
      </c>
      <c r="AO34" s="139">
        <v>0</v>
      </c>
      <c r="AP34" s="140">
        <v>0</v>
      </c>
      <c r="AQ34" s="139">
        <v>0</v>
      </c>
      <c r="AR34" s="139">
        <v>0</v>
      </c>
      <c r="AS34" s="140">
        <v>0</v>
      </c>
      <c r="AT34" s="139">
        <v>0</v>
      </c>
      <c r="AU34" s="139">
        <v>0</v>
      </c>
      <c r="AV34" s="140">
        <v>0</v>
      </c>
      <c r="AW34" s="139">
        <v>0</v>
      </c>
      <c r="AX34" s="139">
        <v>0</v>
      </c>
      <c r="AY34" s="140">
        <v>0</v>
      </c>
      <c r="AZ34" s="139">
        <v>0</v>
      </c>
      <c r="BA34" s="139">
        <v>0</v>
      </c>
      <c r="BB34" s="140">
        <v>0</v>
      </c>
      <c r="BC34" s="139">
        <v>0</v>
      </c>
      <c r="BD34" s="139">
        <v>0</v>
      </c>
      <c r="BE34" s="140">
        <v>0</v>
      </c>
      <c r="BF34" s="139">
        <v>5000</v>
      </c>
      <c r="BG34" s="139">
        <v>4162.6899999999996</v>
      </c>
      <c r="BH34" s="140">
        <v>0.83</v>
      </c>
      <c r="BI34" s="139">
        <v>0</v>
      </c>
      <c r="BJ34" s="139">
        <v>0</v>
      </c>
      <c r="BK34" s="140">
        <v>0</v>
      </c>
      <c r="BL34" s="139">
        <v>0</v>
      </c>
      <c r="BM34" s="139">
        <v>0</v>
      </c>
      <c r="BN34" s="140">
        <v>0</v>
      </c>
      <c r="BO34" s="139">
        <v>0</v>
      </c>
      <c r="BP34" s="139">
        <v>0</v>
      </c>
      <c r="BQ34" s="140">
        <v>0</v>
      </c>
      <c r="BR34" s="139">
        <v>0</v>
      </c>
      <c r="BS34" s="139">
        <v>0</v>
      </c>
      <c r="BT34" s="140">
        <v>0</v>
      </c>
      <c r="BU34" s="139">
        <v>22500</v>
      </c>
      <c r="BV34" s="139">
        <v>21957.45</v>
      </c>
      <c r="BW34" s="140">
        <v>0.98</v>
      </c>
      <c r="BX34" s="139">
        <v>0</v>
      </c>
      <c r="BY34" s="139">
        <v>0</v>
      </c>
      <c r="BZ34" s="140">
        <v>0</v>
      </c>
      <c r="CA34" s="139">
        <v>0</v>
      </c>
      <c r="CB34" s="139">
        <v>0</v>
      </c>
      <c r="CC34" s="140">
        <v>0</v>
      </c>
      <c r="CD34" s="139">
        <v>0</v>
      </c>
      <c r="CE34" s="139">
        <v>0</v>
      </c>
      <c r="CF34" s="140">
        <v>0</v>
      </c>
      <c r="CG34" s="139">
        <v>0</v>
      </c>
      <c r="CH34" s="139">
        <v>0</v>
      </c>
      <c r="CI34" s="140">
        <v>0</v>
      </c>
      <c r="CJ34" s="139">
        <v>0</v>
      </c>
      <c r="CK34" s="139">
        <v>0</v>
      </c>
      <c r="CL34" s="140">
        <v>0</v>
      </c>
      <c r="CM34" s="139">
        <v>0</v>
      </c>
      <c r="CN34" s="139">
        <v>0</v>
      </c>
      <c r="CO34" s="140">
        <v>0</v>
      </c>
      <c r="CP34" s="139"/>
      <c r="CQ34" s="139"/>
      <c r="CR34" s="139"/>
      <c r="CS34" s="139"/>
      <c r="CT34" s="139"/>
      <c r="CU34" s="139"/>
      <c r="CV34" s="139"/>
      <c r="CW34" s="139"/>
      <c r="CX34" s="139"/>
      <c r="CY34" s="139"/>
      <c r="CZ34" s="139"/>
      <c r="DA34" s="139"/>
      <c r="DB34" s="139"/>
      <c r="DC34" s="139"/>
      <c r="DD34" s="139"/>
      <c r="DE34" s="139"/>
      <c r="DF34" s="139"/>
      <c r="DG34" s="139"/>
      <c r="DH34" s="139"/>
      <c r="DI34" s="139"/>
      <c r="DJ34" s="139"/>
      <c r="DK34" s="139"/>
      <c r="DL34" s="139"/>
      <c r="DM34" s="139"/>
      <c r="DN34" s="139"/>
      <c r="DO34" s="139"/>
      <c r="DP34" s="139"/>
      <c r="DQ34" s="139"/>
      <c r="DR34" s="139"/>
      <c r="DS34" s="139"/>
      <c r="DT34" s="139"/>
      <c r="DU34" s="139"/>
      <c r="DV34" s="139"/>
      <c r="DW34" s="139"/>
      <c r="DX34" s="139"/>
      <c r="DY34" s="139"/>
      <c r="DZ34" s="139"/>
      <c r="EA34" s="139"/>
      <c r="EB34" s="139"/>
      <c r="EC34" s="139"/>
      <c r="ED34" s="139"/>
      <c r="EE34" s="139"/>
      <c r="EF34" s="139"/>
      <c r="EG34" s="139"/>
      <c r="EH34" s="139"/>
      <c r="EI34" s="139"/>
      <c r="EJ34" s="139"/>
      <c r="EK34" s="139"/>
      <c r="EL34" s="139"/>
      <c r="EM34" s="139"/>
      <c r="EN34" s="139"/>
      <c r="EO34" s="139"/>
      <c r="EP34" s="139"/>
      <c r="EQ34" s="139"/>
      <c r="ER34" s="139"/>
      <c r="ES34" s="139"/>
      <c r="ET34" s="139"/>
      <c r="EU34" s="139"/>
      <c r="EV34" s="139"/>
      <c r="EW34" s="139"/>
      <c r="EX34" s="139"/>
      <c r="EY34" s="139"/>
      <c r="EZ34" s="139"/>
      <c r="FA34" s="139"/>
      <c r="FB34" s="139"/>
      <c r="FC34" s="139"/>
      <c r="FD34" s="139"/>
      <c r="FE34" s="139"/>
      <c r="FF34" s="139"/>
      <c r="FG34" s="139"/>
      <c r="FH34" s="139"/>
      <c r="FI34" s="139"/>
      <c r="FJ34" s="139"/>
      <c r="FK34" s="139"/>
      <c r="FL34" s="139"/>
      <c r="FM34" s="139"/>
      <c r="FN34" s="139"/>
      <c r="FO34" s="139"/>
      <c r="FP34" s="139"/>
      <c r="FQ34" s="139"/>
      <c r="FR34" s="139"/>
      <c r="FS34" s="139"/>
      <c r="FT34" s="139"/>
      <c r="FU34" s="139"/>
      <c r="FV34" s="139"/>
      <c r="FW34" s="139"/>
      <c r="FX34" s="139"/>
      <c r="FY34" s="139"/>
      <c r="FZ34" s="139"/>
      <c r="GA34" s="139"/>
      <c r="GB34" s="139"/>
      <c r="GC34" s="139"/>
      <c r="GD34" s="139"/>
      <c r="GE34" s="139"/>
      <c r="GF34" s="139"/>
      <c r="GG34" s="139"/>
      <c r="GH34" s="139"/>
      <c r="GI34" s="139"/>
      <c r="GJ34" s="139"/>
      <c r="GK34" s="139"/>
      <c r="GL34" s="139"/>
      <c r="GM34" s="139"/>
      <c r="GN34" s="139"/>
      <c r="GO34" s="139"/>
      <c r="GP34" s="139"/>
      <c r="GQ34" s="139"/>
      <c r="GR34" s="139"/>
      <c r="GS34" s="139"/>
      <c r="GT34" s="139"/>
      <c r="GU34" s="139"/>
      <c r="GV34" s="139"/>
      <c r="GW34" s="139"/>
      <c r="GX34" s="139"/>
      <c r="GY34" s="139"/>
      <c r="GZ34" s="139"/>
      <c r="HA34" s="139"/>
      <c r="HB34" s="139"/>
      <c r="HC34" s="139"/>
      <c r="HD34" s="139"/>
      <c r="HE34" s="139"/>
      <c r="HF34" s="139"/>
      <c r="HG34" s="139"/>
      <c r="HH34" s="139"/>
      <c r="HI34" s="139"/>
      <c r="HJ34" s="139"/>
      <c r="HK34" s="139"/>
      <c r="HL34" s="139"/>
      <c r="HM34" s="139"/>
      <c r="HN34" s="139"/>
      <c r="HO34" s="139"/>
      <c r="HP34" s="139"/>
      <c r="HQ34" s="139"/>
      <c r="HR34" s="139"/>
      <c r="HS34" s="139"/>
      <c r="HT34" s="139"/>
      <c r="HU34" s="139"/>
      <c r="HV34" s="139"/>
      <c r="HW34" s="139"/>
      <c r="HX34" s="139"/>
      <c r="HY34" s="139"/>
      <c r="HZ34" s="139"/>
      <c r="IA34" s="139"/>
      <c r="IB34" s="139"/>
      <c r="IC34" s="139"/>
      <c r="ID34" s="139"/>
      <c r="IE34" s="139"/>
      <c r="IF34" s="139"/>
      <c r="IG34" s="139"/>
      <c r="IH34" s="139"/>
      <c r="II34" s="139"/>
      <c r="IJ34" s="139"/>
      <c r="IK34" s="139"/>
      <c r="IL34" s="139"/>
      <c r="IM34" s="139"/>
      <c r="IN34" s="139"/>
      <c r="IO34" s="139"/>
      <c r="IP34" s="139"/>
      <c r="IQ34" s="139"/>
      <c r="IR34" s="139"/>
      <c r="IS34" s="139"/>
      <c r="IT34" s="139"/>
      <c r="IU34" s="139"/>
      <c r="IV34" s="139"/>
      <c r="IW34" s="139"/>
      <c r="IX34" s="139"/>
      <c r="IY34" s="139"/>
      <c r="IZ34" s="139"/>
      <c r="JA34" s="139"/>
      <c r="JB34" s="139"/>
      <c r="JC34" s="139"/>
      <c r="JD34" s="139"/>
      <c r="JE34" s="139"/>
      <c r="JF34" s="139"/>
      <c r="JG34" s="139"/>
      <c r="JH34" s="139"/>
      <c r="JI34" s="139"/>
      <c r="JJ34" s="139"/>
      <c r="JK34" s="139"/>
      <c r="JL34" s="139"/>
      <c r="JM34" s="139"/>
      <c r="JN34" s="139"/>
      <c r="JO34" s="139"/>
      <c r="JP34" s="139"/>
      <c r="JQ34" s="139"/>
      <c r="JR34" s="139"/>
      <c r="JS34" s="139"/>
      <c r="JT34" s="139"/>
      <c r="JU34" s="139"/>
      <c r="JV34" s="139"/>
      <c r="JW34" s="139"/>
      <c r="JX34" s="139"/>
      <c r="JY34" s="139"/>
      <c r="JZ34" s="139"/>
      <c r="KA34" s="139"/>
      <c r="KB34" s="139"/>
      <c r="KC34" s="139"/>
      <c r="KD34" s="139"/>
      <c r="KE34" s="139"/>
      <c r="KF34" s="139"/>
      <c r="KG34" s="139"/>
      <c r="KH34" s="139"/>
      <c r="KI34" s="139"/>
      <c r="KJ34" s="139"/>
      <c r="KK34" s="139"/>
      <c r="KL34" s="139"/>
      <c r="KM34" s="139"/>
      <c r="KN34" s="139"/>
      <c r="KO34" s="139"/>
      <c r="KP34" s="139"/>
      <c r="KQ34" s="139"/>
      <c r="KR34" s="139"/>
      <c r="KS34" s="139"/>
      <c r="KT34" s="139"/>
      <c r="KU34" s="139"/>
      <c r="KV34" s="139"/>
      <c r="KW34" s="139"/>
      <c r="KX34" s="139"/>
      <c r="KY34" s="139"/>
      <c r="KZ34" s="139"/>
      <c r="LA34" s="139"/>
      <c r="LB34" s="139"/>
      <c r="LC34" s="139"/>
      <c r="LD34" s="139"/>
      <c r="LE34" s="139"/>
      <c r="LF34" s="139"/>
      <c r="LG34" s="139"/>
      <c r="LH34" s="139"/>
      <c r="LI34" s="139"/>
      <c r="LJ34" s="139"/>
      <c r="LK34" s="139"/>
      <c r="LL34" s="139"/>
      <c r="LM34" s="139"/>
      <c r="LN34" s="139"/>
      <c r="LO34" s="139"/>
      <c r="LP34" s="139"/>
      <c r="LQ34" s="139"/>
      <c r="LR34" s="139"/>
      <c r="LS34" s="139"/>
      <c r="LT34" s="139"/>
      <c r="LU34" s="139"/>
      <c r="LV34" s="139"/>
      <c r="LW34" s="139"/>
      <c r="LX34" s="139"/>
      <c r="LY34" s="139"/>
      <c r="LZ34" s="139"/>
      <c r="MA34" s="139"/>
      <c r="MB34" s="139"/>
      <c r="MC34" s="139"/>
      <c r="MD34" s="139"/>
      <c r="ME34" s="139"/>
      <c r="MF34" s="139"/>
      <c r="MG34" s="139"/>
      <c r="MH34" s="139"/>
      <c r="MI34" s="139"/>
      <c r="MJ34" s="139"/>
      <c r="MK34" s="139"/>
      <c r="ML34" s="139"/>
      <c r="MM34" s="139"/>
      <c r="MN34" s="139"/>
      <c r="MO34" s="139"/>
      <c r="MP34" s="139"/>
      <c r="MQ34" s="139"/>
      <c r="MR34" s="139"/>
      <c r="MS34" s="139"/>
      <c r="MT34" s="139"/>
      <c r="MU34" s="139"/>
      <c r="MV34" s="139"/>
      <c r="MW34" s="139"/>
      <c r="MX34" s="139"/>
      <c r="MY34" s="139"/>
      <c r="MZ34" s="139"/>
      <c r="NA34" s="139"/>
      <c r="NB34" s="139"/>
      <c r="NC34" s="139"/>
      <c r="ND34" s="139"/>
      <c r="NE34" s="139"/>
      <c r="NF34" s="139"/>
      <c r="NG34" s="139"/>
      <c r="NH34" s="139"/>
      <c r="NI34" s="139"/>
      <c r="NJ34" s="139"/>
      <c r="NK34" s="139"/>
      <c r="NL34" s="139"/>
      <c r="NM34" s="139"/>
      <c r="NN34" s="139"/>
      <c r="NO34" s="139"/>
      <c r="NP34" s="139"/>
      <c r="NQ34" s="139"/>
      <c r="NR34" s="139"/>
      <c r="NS34" s="139"/>
      <c r="NT34" s="139"/>
      <c r="NU34" s="139"/>
      <c r="NV34" s="139"/>
      <c r="NW34" s="139"/>
      <c r="NX34" s="139"/>
      <c r="NY34" s="139"/>
      <c r="NZ34" s="139"/>
      <c r="OA34" s="139"/>
      <c r="OB34" s="139"/>
      <c r="OC34" s="139"/>
      <c r="OD34" s="139"/>
      <c r="OE34" s="139"/>
      <c r="OF34" s="139"/>
      <c r="OG34" s="139"/>
      <c r="OH34" s="139"/>
      <c r="OI34" s="139"/>
      <c r="OJ34" s="139"/>
      <c r="OK34" s="139"/>
      <c r="OL34" s="139"/>
      <c r="OM34" s="139"/>
      <c r="ON34" s="139"/>
      <c r="OO34" s="139"/>
      <c r="OP34" s="139"/>
      <c r="OQ34" s="139"/>
      <c r="OR34" s="139"/>
      <c r="OS34" s="139"/>
      <c r="OT34" s="139"/>
      <c r="OU34" s="139"/>
      <c r="OV34" s="139"/>
      <c r="OW34" s="139"/>
      <c r="OX34" s="139"/>
      <c r="OY34" s="139"/>
      <c r="OZ34" s="139"/>
      <c r="PA34" s="139"/>
      <c r="PB34" s="139"/>
      <c r="PC34" s="139"/>
      <c r="PD34" s="139"/>
      <c r="PE34" s="139"/>
      <c r="PF34" s="139"/>
      <c r="PG34" s="139"/>
      <c r="PH34" s="139"/>
      <c r="PI34" s="139"/>
      <c r="PJ34" s="139"/>
      <c r="PK34" s="139"/>
      <c r="PL34" s="139"/>
      <c r="PM34" s="139"/>
      <c r="PN34" s="139"/>
      <c r="PO34" s="139"/>
      <c r="PP34" s="139"/>
      <c r="PQ34" s="139"/>
      <c r="PR34" s="139"/>
      <c r="PS34" s="139"/>
      <c r="PT34" s="139"/>
      <c r="PU34" s="139"/>
      <c r="PV34" s="139"/>
      <c r="PW34" s="139"/>
      <c r="PX34" s="139"/>
      <c r="PY34" s="139"/>
      <c r="PZ34" s="139"/>
      <c r="QA34" s="139"/>
      <c r="QB34" s="139"/>
      <c r="QC34" s="139"/>
      <c r="QD34" s="139"/>
      <c r="QE34" s="139"/>
      <c r="QF34" s="139"/>
      <c r="QG34" s="139"/>
      <c r="QH34" s="139"/>
      <c r="QI34" s="139"/>
      <c r="QJ34" s="139"/>
      <c r="QK34" s="139"/>
      <c r="QL34" s="139"/>
      <c r="QM34" s="139"/>
      <c r="QN34" s="139"/>
      <c r="QO34" s="139"/>
      <c r="QP34" s="139"/>
      <c r="QQ34" s="139"/>
      <c r="QR34" s="139"/>
      <c r="QS34" s="139"/>
      <c r="QT34" s="139"/>
      <c r="QU34" s="139"/>
      <c r="QV34" s="139"/>
      <c r="QW34" s="139"/>
      <c r="QX34" s="139"/>
      <c r="QY34" s="139"/>
      <c r="QZ34" s="139"/>
      <c r="RA34" s="139"/>
      <c r="RB34" s="139"/>
      <c r="RC34" s="139"/>
      <c r="RD34" s="139"/>
      <c r="RE34" s="139"/>
      <c r="RF34" s="139"/>
      <c r="RG34" s="139"/>
      <c r="RH34" s="139"/>
      <c r="RI34" s="139"/>
      <c r="RJ34" s="139"/>
      <c r="RK34" s="139"/>
      <c r="RL34" s="139"/>
      <c r="RM34" s="139"/>
      <c r="RN34" s="139"/>
      <c r="RO34" s="139"/>
      <c r="RP34" s="139"/>
      <c r="RQ34" s="139"/>
      <c r="RR34" s="139"/>
      <c r="RS34" s="139"/>
      <c r="RT34" s="139"/>
      <c r="RU34" s="139"/>
      <c r="RV34" s="139"/>
      <c r="RW34" s="139"/>
      <c r="RX34" s="139"/>
      <c r="RY34" s="139"/>
      <c r="RZ34" s="139"/>
      <c r="SA34" s="139"/>
      <c r="SB34" s="139"/>
      <c r="SC34" s="139"/>
      <c r="SD34" s="139"/>
      <c r="SE34" s="139"/>
      <c r="SF34" s="139"/>
      <c r="SG34" s="139"/>
      <c r="SH34" s="139"/>
      <c r="SI34" s="139"/>
      <c r="SJ34" s="139"/>
      <c r="SK34" s="139"/>
      <c r="SL34" s="139"/>
      <c r="SM34" s="139"/>
      <c r="SN34" s="139"/>
      <c r="SO34" s="139"/>
      <c r="SP34" s="139"/>
      <c r="SQ34" s="139"/>
      <c r="SR34" s="139"/>
      <c r="SS34" s="139"/>
      <c r="ST34" s="139"/>
      <c r="SU34" s="139"/>
      <c r="SV34" s="139"/>
      <c r="SW34" s="139"/>
      <c r="SX34" s="139"/>
      <c r="SY34" s="139"/>
      <c r="SZ34" s="139"/>
      <c r="TA34" s="139"/>
      <c r="TB34" s="139"/>
      <c r="TC34" s="139"/>
      <c r="TD34" s="139"/>
      <c r="TE34" s="139"/>
      <c r="TF34" s="139"/>
      <c r="TG34" s="139"/>
      <c r="TH34" s="139"/>
      <c r="TI34" s="139"/>
      <c r="TJ34" s="139"/>
      <c r="TK34" s="139"/>
      <c r="TL34" s="139"/>
      <c r="TM34" s="139"/>
      <c r="TN34" s="139"/>
      <c r="TO34" s="139"/>
      <c r="TP34" s="139"/>
      <c r="TQ34" s="139"/>
      <c r="TR34" s="139"/>
      <c r="TS34" s="139"/>
      <c r="TT34" s="139"/>
      <c r="TU34" s="139"/>
      <c r="TV34" s="139"/>
      <c r="TW34" s="139"/>
      <c r="TX34" s="139"/>
      <c r="TY34" s="139"/>
      <c r="TZ34" s="139"/>
      <c r="UA34" s="139"/>
      <c r="UB34" s="139"/>
      <c r="UC34" s="139"/>
      <c r="UD34" s="139"/>
      <c r="UE34" s="139"/>
      <c r="UF34" s="139"/>
      <c r="UG34" s="139"/>
      <c r="UH34" s="139"/>
      <c r="UI34" s="139"/>
      <c r="UJ34" s="139"/>
      <c r="UK34" s="139"/>
      <c r="UL34" s="139"/>
      <c r="UM34" s="139"/>
      <c r="UN34" s="139"/>
      <c r="UO34" s="139"/>
      <c r="UP34" s="139"/>
      <c r="UQ34" s="139"/>
      <c r="UR34" s="139"/>
      <c r="US34" s="139"/>
      <c r="UT34" s="139"/>
      <c r="UU34" s="139"/>
      <c r="UV34" s="139"/>
      <c r="UW34" s="139"/>
      <c r="UX34" s="139"/>
      <c r="UY34" s="139"/>
      <c r="UZ34" s="139"/>
      <c r="VA34" s="139"/>
      <c r="VB34" s="139"/>
      <c r="VC34" s="139"/>
      <c r="VD34" s="139"/>
      <c r="VE34" s="139"/>
      <c r="VF34" s="139"/>
      <c r="VG34" s="139"/>
      <c r="VH34" s="139"/>
      <c r="VI34" s="139"/>
      <c r="VJ34" s="139"/>
      <c r="VK34" s="139"/>
      <c r="VL34" s="139"/>
      <c r="VM34" s="139"/>
      <c r="VN34" s="139"/>
      <c r="VO34" s="139"/>
      <c r="VP34" s="139"/>
      <c r="VQ34" s="139"/>
      <c r="VR34" s="139"/>
      <c r="VS34" s="139"/>
      <c r="VT34" s="139"/>
      <c r="VU34" s="139"/>
      <c r="VV34" s="139"/>
      <c r="VW34" s="139"/>
      <c r="VX34" s="139"/>
      <c r="VY34" s="139"/>
      <c r="VZ34" s="139"/>
      <c r="WA34" s="139"/>
      <c r="WB34" s="139"/>
      <c r="WC34" s="139"/>
      <c r="WD34" s="139"/>
      <c r="WE34" s="139"/>
      <c r="WF34" s="139"/>
      <c r="WG34" s="139"/>
      <c r="WH34" s="139"/>
      <c r="WI34" s="139"/>
      <c r="WJ34" s="139"/>
      <c r="WK34" s="139"/>
      <c r="WL34" s="139"/>
      <c r="WM34" s="139"/>
      <c r="WN34" s="139"/>
      <c r="WO34" s="139"/>
      <c r="WP34" s="139"/>
      <c r="WQ34" s="139"/>
      <c r="WR34" s="139"/>
      <c r="WS34" s="139"/>
      <c r="WT34" s="139"/>
      <c r="WU34" s="139"/>
      <c r="WV34" s="139"/>
      <c r="WW34" s="139"/>
      <c r="WX34" s="139"/>
      <c r="WY34" s="139"/>
      <c r="WZ34" s="139"/>
      <c r="XA34" s="139"/>
      <c r="XB34" s="139"/>
      <c r="XC34" s="139"/>
      <c r="XD34" s="139"/>
      <c r="XE34" s="139"/>
      <c r="XF34" s="139"/>
      <c r="XG34" s="139"/>
      <c r="XH34" s="139"/>
      <c r="XI34" s="139"/>
      <c r="XJ34" s="139"/>
      <c r="XK34" s="139"/>
      <c r="XL34" s="139"/>
      <c r="XM34" s="139"/>
      <c r="XN34" s="139"/>
      <c r="XO34" s="139"/>
      <c r="XP34" s="139"/>
      <c r="XQ34" s="139"/>
      <c r="XR34" s="139"/>
      <c r="XS34" s="139"/>
      <c r="XT34" s="139"/>
      <c r="XU34" s="139"/>
      <c r="XV34" s="139"/>
      <c r="XW34" s="139"/>
      <c r="XX34" s="139"/>
      <c r="XY34" s="139"/>
      <c r="XZ34" s="139"/>
      <c r="YA34" s="139"/>
      <c r="YB34" s="139"/>
      <c r="YC34" s="139"/>
      <c r="YD34" s="139"/>
      <c r="YE34" s="139"/>
      <c r="YF34" s="139"/>
      <c r="YG34" s="139"/>
      <c r="YH34" s="139"/>
      <c r="YI34" s="139"/>
      <c r="YJ34" s="139"/>
      <c r="YK34" s="139"/>
      <c r="YL34" s="139"/>
      <c r="YM34" s="139"/>
      <c r="YN34" s="139"/>
      <c r="YO34" s="139"/>
      <c r="YP34" s="139"/>
      <c r="YQ34" s="139"/>
      <c r="YR34" s="139"/>
      <c r="YS34" s="139"/>
      <c r="YT34" s="139"/>
      <c r="YU34" s="139"/>
      <c r="YV34" s="139"/>
      <c r="YW34" s="139"/>
      <c r="YX34" s="139"/>
      <c r="YY34" s="139"/>
      <c r="YZ34" s="139"/>
      <c r="ZA34" s="139"/>
      <c r="ZB34" s="139"/>
      <c r="ZC34" s="139"/>
      <c r="ZD34" s="139"/>
      <c r="ZE34" s="139"/>
      <c r="ZF34" s="139"/>
      <c r="ZG34" s="139"/>
      <c r="ZH34" s="139"/>
      <c r="ZI34" s="139"/>
      <c r="ZJ34" s="139"/>
      <c r="ZK34" s="139"/>
      <c r="ZL34" s="139"/>
      <c r="ZM34" s="139"/>
      <c r="ZN34" s="139"/>
      <c r="ZO34" s="139"/>
      <c r="ZP34" s="139"/>
      <c r="ZQ34" s="139"/>
      <c r="ZR34" s="139"/>
      <c r="ZS34" s="139"/>
      <c r="ZT34" s="139"/>
      <c r="ZU34" s="139"/>
      <c r="ZV34" s="139"/>
      <c r="ZW34" s="139"/>
      <c r="ZX34" s="139"/>
      <c r="ZY34" s="139"/>
      <c r="ZZ34" s="139"/>
    </row>
    <row r="35" spans="1:702" ht="15.95" hidden="1" customHeight="1" x14ac:dyDescent="0.25">
      <c r="A35" s="92">
        <v>72116</v>
      </c>
      <c r="B35" s="92" t="s">
        <v>380</v>
      </c>
      <c r="C35" s="121" t="s">
        <v>350</v>
      </c>
      <c r="D35" s="92">
        <v>7</v>
      </c>
      <c r="E35" s="92">
        <v>3</v>
      </c>
      <c r="F35" s="92" t="s">
        <v>341</v>
      </c>
      <c r="G35" s="92">
        <v>912</v>
      </c>
      <c r="H35" s="92">
        <v>11461</v>
      </c>
      <c r="I35" s="92" t="s">
        <v>345</v>
      </c>
      <c r="J35" s="92">
        <v>343</v>
      </c>
      <c r="K35" s="92" t="s">
        <v>352</v>
      </c>
      <c r="L35" s="93">
        <v>5000</v>
      </c>
      <c r="M35" s="93">
        <v>27500</v>
      </c>
      <c r="N35" s="93">
        <v>0</v>
      </c>
      <c r="O35" s="93">
        <v>27500</v>
      </c>
      <c r="P35" s="93">
        <v>26120.14</v>
      </c>
      <c r="Q35" s="93">
        <v>-1379.8600000000006</v>
      </c>
      <c r="R35" s="94">
        <v>0.95</v>
      </c>
      <c r="S35" s="93">
        <v>0</v>
      </c>
      <c r="T35" s="93">
        <v>0</v>
      </c>
      <c r="U35" s="94">
        <v>0</v>
      </c>
      <c r="V35" s="93">
        <v>0</v>
      </c>
      <c r="W35" s="93">
        <v>0</v>
      </c>
      <c r="X35" s="94">
        <v>0</v>
      </c>
      <c r="Y35" s="93">
        <v>0</v>
      </c>
      <c r="Z35" s="93">
        <v>0</v>
      </c>
      <c r="AA35" s="94">
        <v>0</v>
      </c>
      <c r="AB35" s="93">
        <v>0</v>
      </c>
      <c r="AC35" s="93">
        <v>0</v>
      </c>
      <c r="AD35" s="94">
        <v>0</v>
      </c>
      <c r="AE35" s="93">
        <v>0</v>
      </c>
      <c r="AF35" s="93">
        <v>0</v>
      </c>
      <c r="AG35" s="94">
        <v>0</v>
      </c>
      <c r="AH35" s="93">
        <v>0</v>
      </c>
      <c r="AI35" s="93">
        <v>0</v>
      </c>
      <c r="AJ35" s="94">
        <v>0</v>
      </c>
      <c r="AK35" s="93">
        <v>0</v>
      </c>
      <c r="AL35" s="93">
        <v>0</v>
      </c>
      <c r="AM35" s="94">
        <v>0</v>
      </c>
      <c r="AN35" s="93">
        <v>0</v>
      </c>
      <c r="AO35" s="93">
        <v>0</v>
      </c>
      <c r="AP35" s="94">
        <v>0</v>
      </c>
      <c r="AQ35" s="93">
        <v>0</v>
      </c>
      <c r="AR35" s="93">
        <v>0</v>
      </c>
      <c r="AS35" s="94">
        <v>0</v>
      </c>
      <c r="AT35" s="93">
        <v>0</v>
      </c>
      <c r="AU35" s="93">
        <v>0</v>
      </c>
      <c r="AV35" s="94">
        <v>0</v>
      </c>
      <c r="AW35" s="93">
        <v>0</v>
      </c>
      <c r="AX35" s="93">
        <v>0</v>
      </c>
      <c r="AY35" s="94">
        <v>0</v>
      </c>
      <c r="AZ35" s="93">
        <v>0</v>
      </c>
      <c r="BA35" s="93">
        <v>0</v>
      </c>
      <c r="BB35" s="94">
        <v>0</v>
      </c>
      <c r="BC35" s="93">
        <v>0</v>
      </c>
      <c r="BD35" s="93">
        <v>0</v>
      </c>
      <c r="BE35" s="94">
        <v>0</v>
      </c>
      <c r="BF35" s="93">
        <v>5000</v>
      </c>
      <c r="BG35" s="93">
        <v>4162.6899999999996</v>
      </c>
      <c r="BH35" s="94">
        <v>0.83</v>
      </c>
      <c r="BI35" s="93">
        <v>0</v>
      </c>
      <c r="BJ35" s="93">
        <v>0</v>
      </c>
      <c r="BK35" s="94">
        <v>0</v>
      </c>
      <c r="BL35" s="93">
        <v>0</v>
      </c>
      <c r="BM35" s="93">
        <v>0</v>
      </c>
      <c r="BN35" s="94">
        <v>0</v>
      </c>
      <c r="BO35" s="93">
        <v>0</v>
      </c>
      <c r="BP35" s="93">
        <v>0</v>
      </c>
      <c r="BQ35" s="94">
        <v>0</v>
      </c>
      <c r="BR35" s="93">
        <v>0</v>
      </c>
      <c r="BS35" s="93">
        <v>0</v>
      </c>
      <c r="BT35" s="94">
        <v>0</v>
      </c>
      <c r="BU35" s="93">
        <v>22500</v>
      </c>
      <c r="BV35" s="93">
        <v>21957.45</v>
      </c>
      <c r="BW35" s="94">
        <v>0.98</v>
      </c>
      <c r="BX35" s="93">
        <v>0</v>
      </c>
      <c r="BY35" s="93">
        <v>0</v>
      </c>
      <c r="BZ35" s="94">
        <v>0</v>
      </c>
      <c r="CA35" s="93">
        <v>0</v>
      </c>
      <c r="CB35" s="93">
        <v>0</v>
      </c>
      <c r="CC35" s="94">
        <v>0</v>
      </c>
      <c r="CD35" s="93">
        <v>0</v>
      </c>
      <c r="CE35" s="93">
        <v>0</v>
      </c>
      <c r="CF35" s="94">
        <v>0</v>
      </c>
      <c r="CG35" s="93">
        <v>0</v>
      </c>
      <c r="CH35" s="93">
        <v>0</v>
      </c>
      <c r="CI35" s="94">
        <v>0</v>
      </c>
      <c r="CJ35" s="93">
        <v>0</v>
      </c>
      <c r="CK35" s="93">
        <v>0</v>
      </c>
      <c r="CL35" s="94">
        <v>0</v>
      </c>
      <c r="CM35" s="93">
        <v>0</v>
      </c>
      <c r="CN35" s="93">
        <v>0</v>
      </c>
      <c r="CO35" s="94">
        <v>0</v>
      </c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  <c r="DI35" s="93"/>
      <c r="DJ35" s="93"/>
      <c r="DK35" s="93"/>
      <c r="DL35" s="93"/>
      <c r="DM35" s="93"/>
      <c r="DN35" s="93"/>
      <c r="DO35" s="93"/>
      <c r="DP35" s="93"/>
      <c r="DQ35" s="93"/>
      <c r="DR35" s="93"/>
      <c r="DS35" s="93"/>
      <c r="DT35" s="93"/>
      <c r="DU35" s="93"/>
      <c r="DV35" s="93"/>
      <c r="DW35" s="93"/>
      <c r="DX35" s="93"/>
      <c r="DY35" s="93"/>
      <c r="DZ35" s="93"/>
      <c r="EA35" s="93"/>
      <c r="EB35" s="93"/>
      <c r="EC35" s="93"/>
      <c r="ED35" s="93"/>
      <c r="EE35" s="93"/>
      <c r="EF35" s="93"/>
      <c r="EG35" s="93"/>
      <c r="EH35" s="93"/>
      <c r="EI35" s="93"/>
      <c r="EJ35" s="93"/>
      <c r="EK35" s="93"/>
      <c r="EL35" s="93"/>
      <c r="EM35" s="93"/>
      <c r="EN35" s="93"/>
      <c r="EO35" s="93"/>
      <c r="EP35" s="93"/>
      <c r="EQ35" s="93"/>
      <c r="ER35" s="93"/>
      <c r="ES35" s="93"/>
      <c r="ET35" s="93"/>
      <c r="EU35" s="93"/>
      <c r="EV35" s="93"/>
      <c r="EW35" s="93"/>
      <c r="EX35" s="93"/>
      <c r="EY35" s="93"/>
      <c r="EZ35" s="93"/>
      <c r="FA35" s="93"/>
      <c r="FB35" s="93"/>
      <c r="FC35" s="93"/>
      <c r="FD35" s="93"/>
      <c r="FE35" s="93"/>
      <c r="FF35" s="93"/>
      <c r="FG35" s="93"/>
      <c r="FH35" s="93"/>
      <c r="FI35" s="93"/>
      <c r="FJ35" s="93"/>
      <c r="FK35" s="93"/>
      <c r="FL35" s="93"/>
      <c r="FM35" s="93"/>
      <c r="FN35" s="93"/>
      <c r="FO35" s="93"/>
      <c r="FP35" s="93"/>
      <c r="FQ35" s="93"/>
      <c r="FR35" s="93"/>
      <c r="FS35" s="93"/>
      <c r="FT35" s="93"/>
      <c r="FU35" s="93"/>
      <c r="FV35" s="93"/>
      <c r="FW35" s="93"/>
      <c r="FX35" s="93"/>
      <c r="FY35" s="93"/>
      <c r="FZ35" s="93"/>
      <c r="GA35" s="93"/>
      <c r="GB35" s="93"/>
      <c r="GC35" s="93"/>
      <c r="GD35" s="93"/>
      <c r="GE35" s="93"/>
      <c r="GF35" s="93"/>
      <c r="GG35" s="93"/>
      <c r="GH35" s="93"/>
      <c r="GI35" s="93"/>
      <c r="GJ35" s="93"/>
      <c r="GK35" s="93"/>
      <c r="GL35" s="93"/>
      <c r="GM35" s="93"/>
      <c r="GN35" s="93"/>
      <c r="GO35" s="93"/>
      <c r="GP35" s="93"/>
      <c r="GQ35" s="93"/>
      <c r="GR35" s="93"/>
      <c r="GS35" s="93"/>
      <c r="GT35" s="93"/>
      <c r="GU35" s="93"/>
      <c r="GV35" s="93"/>
      <c r="GW35" s="93"/>
      <c r="GX35" s="93"/>
      <c r="GY35" s="93"/>
      <c r="GZ35" s="93"/>
      <c r="HA35" s="93"/>
      <c r="HB35" s="93"/>
      <c r="HC35" s="93"/>
      <c r="HD35" s="93"/>
      <c r="HE35" s="93"/>
      <c r="HF35" s="93"/>
      <c r="HG35" s="93"/>
      <c r="HH35" s="93"/>
      <c r="HI35" s="93"/>
      <c r="HJ35" s="93"/>
      <c r="HK35" s="93"/>
      <c r="HL35" s="93"/>
      <c r="HM35" s="93"/>
      <c r="HN35" s="93"/>
      <c r="HO35" s="93"/>
      <c r="HP35" s="93"/>
      <c r="HQ35" s="93"/>
      <c r="HR35" s="93"/>
      <c r="HS35" s="93"/>
      <c r="HT35" s="93"/>
      <c r="HU35" s="93"/>
      <c r="HV35" s="93"/>
      <c r="HW35" s="93"/>
      <c r="HX35" s="93"/>
      <c r="HY35" s="93"/>
      <c r="HZ35" s="93"/>
      <c r="IA35" s="93"/>
      <c r="IB35" s="93"/>
      <c r="IC35" s="93"/>
      <c r="ID35" s="93"/>
      <c r="IE35" s="93"/>
      <c r="IF35" s="93"/>
      <c r="IG35" s="93"/>
      <c r="IH35" s="93"/>
      <c r="II35" s="93"/>
      <c r="IJ35" s="93"/>
      <c r="IK35" s="93"/>
      <c r="IL35" s="93"/>
      <c r="IM35" s="93"/>
      <c r="IN35" s="93"/>
      <c r="IO35" s="93"/>
      <c r="IP35" s="93"/>
      <c r="IQ35" s="93"/>
      <c r="IR35" s="93"/>
      <c r="IS35" s="93"/>
      <c r="IT35" s="93"/>
      <c r="IU35" s="93"/>
      <c r="IV35" s="93"/>
      <c r="IW35" s="93"/>
      <c r="IX35" s="93"/>
      <c r="IY35" s="93"/>
      <c r="IZ35" s="93"/>
      <c r="JA35" s="93"/>
      <c r="JB35" s="93"/>
      <c r="JC35" s="93"/>
      <c r="JD35" s="93"/>
      <c r="JE35" s="93"/>
      <c r="JF35" s="93"/>
      <c r="JG35" s="93"/>
      <c r="JH35" s="93"/>
      <c r="JI35" s="93"/>
      <c r="JJ35" s="93"/>
      <c r="JK35" s="93"/>
      <c r="JL35" s="93"/>
      <c r="JM35" s="93"/>
      <c r="JN35" s="93"/>
      <c r="JO35" s="93"/>
      <c r="JP35" s="93"/>
      <c r="JQ35" s="93"/>
      <c r="JR35" s="93"/>
      <c r="JS35" s="93"/>
      <c r="JT35" s="93"/>
      <c r="JU35" s="93"/>
      <c r="JV35" s="93"/>
      <c r="JW35" s="93"/>
      <c r="JX35" s="93"/>
      <c r="JY35" s="93"/>
      <c r="JZ35" s="93"/>
      <c r="KA35" s="93"/>
      <c r="KB35" s="93"/>
      <c r="KC35" s="93"/>
      <c r="KD35" s="93"/>
      <c r="KE35" s="93"/>
      <c r="KF35" s="93"/>
      <c r="KG35" s="93"/>
      <c r="KH35" s="93"/>
      <c r="KI35" s="93"/>
      <c r="KJ35" s="93"/>
      <c r="KK35" s="93"/>
      <c r="KL35" s="93"/>
      <c r="KM35" s="93"/>
      <c r="KN35" s="93"/>
      <c r="KO35" s="93"/>
      <c r="KP35" s="93"/>
      <c r="KQ35" s="93"/>
      <c r="KR35" s="93"/>
      <c r="KS35" s="93"/>
      <c r="KT35" s="93"/>
      <c r="KU35" s="93"/>
      <c r="KV35" s="93"/>
      <c r="KW35" s="93"/>
      <c r="KX35" s="93"/>
      <c r="KY35" s="93"/>
      <c r="KZ35" s="93"/>
      <c r="LA35" s="93"/>
      <c r="LB35" s="93"/>
      <c r="LC35" s="93"/>
      <c r="LD35" s="93"/>
      <c r="LE35" s="93"/>
      <c r="LF35" s="93"/>
      <c r="LG35" s="93"/>
      <c r="LH35" s="93"/>
      <c r="LI35" s="93"/>
      <c r="LJ35" s="93"/>
      <c r="LK35" s="93"/>
      <c r="LL35" s="93"/>
      <c r="LM35" s="93"/>
      <c r="LN35" s="93"/>
      <c r="LO35" s="93"/>
      <c r="LP35" s="93"/>
      <c r="LQ35" s="93"/>
      <c r="LR35" s="93"/>
      <c r="LS35" s="93"/>
      <c r="LT35" s="93"/>
      <c r="LU35" s="93"/>
      <c r="LV35" s="93"/>
      <c r="LW35" s="93"/>
      <c r="LX35" s="93"/>
      <c r="LY35" s="93"/>
      <c r="LZ35" s="93"/>
      <c r="MA35" s="93"/>
      <c r="MB35" s="93"/>
      <c r="MC35" s="93"/>
      <c r="MD35" s="93"/>
      <c r="ME35" s="93"/>
      <c r="MF35" s="93"/>
      <c r="MG35" s="93"/>
      <c r="MH35" s="93"/>
      <c r="MI35" s="93"/>
      <c r="MJ35" s="93"/>
      <c r="MK35" s="93"/>
      <c r="ML35" s="93"/>
      <c r="MM35" s="93"/>
      <c r="MN35" s="93"/>
      <c r="MO35" s="93"/>
      <c r="MP35" s="93"/>
      <c r="MQ35" s="93"/>
      <c r="MR35" s="93"/>
      <c r="MS35" s="93"/>
      <c r="MT35" s="93"/>
      <c r="MU35" s="93"/>
      <c r="MV35" s="93"/>
      <c r="MW35" s="93"/>
      <c r="MX35" s="93"/>
      <c r="MY35" s="93"/>
      <c r="MZ35" s="93"/>
      <c r="NA35" s="93"/>
      <c r="NB35" s="93"/>
      <c r="NC35" s="93"/>
      <c r="ND35" s="93"/>
      <c r="NE35" s="93"/>
      <c r="NF35" s="93"/>
      <c r="NG35" s="93"/>
      <c r="NH35" s="93"/>
      <c r="NI35" s="93"/>
      <c r="NJ35" s="93"/>
      <c r="NK35" s="93"/>
      <c r="NL35" s="93"/>
      <c r="NM35" s="93"/>
      <c r="NN35" s="93"/>
      <c r="NO35" s="93"/>
      <c r="NP35" s="93"/>
      <c r="NQ35" s="93"/>
      <c r="NR35" s="93"/>
      <c r="NS35" s="93"/>
      <c r="NT35" s="93"/>
      <c r="NU35" s="93"/>
      <c r="NV35" s="93"/>
      <c r="NW35" s="93"/>
      <c r="NX35" s="93"/>
      <c r="NY35" s="93"/>
      <c r="NZ35" s="93"/>
      <c r="OA35" s="93"/>
      <c r="OB35" s="93"/>
      <c r="OC35" s="93"/>
      <c r="OD35" s="93"/>
      <c r="OE35" s="93"/>
      <c r="OF35" s="93"/>
      <c r="OG35" s="93"/>
      <c r="OH35" s="93"/>
      <c r="OI35" s="93"/>
      <c r="OJ35" s="93"/>
      <c r="OK35" s="93"/>
      <c r="OL35" s="93"/>
      <c r="OM35" s="93"/>
      <c r="ON35" s="93"/>
      <c r="OO35" s="93"/>
      <c r="OP35" s="93"/>
      <c r="OQ35" s="93"/>
      <c r="OR35" s="93"/>
      <c r="OS35" s="93"/>
      <c r="OT35" s="93"/>
      <c r="OU35" s="93"/>
      <c r="OV35" s="93"/>
      <c r="OW35" s="93"/>
      <c r="OX35" s="93"/>
      <c r="OY35" s="93"/>
      <c r="OZ35" s="93"/>
      <c r="PA35" s="93"/>
      <c r="PB35" s="93"/>
      <c r="PC35" s="93"/>
      <c r="PD35" s="93"/>
      <c r="PE35" s="93"/>
      <c r="PF35" s="93"/>
      <c r="PG35" s="93"/>
      <c r="PH35" s="93"/>
      <c r="PI35" s="93"/>
      <c r="PJ35" s="93"/>
      <c r="PK35" s="93"/>
      <c r="PL35" s="93"/>
      <c r="PM35" s="93"/>
      <c r="PN35" s="93"/>
      <c r="PO35" s="93"/>
      <c r="PP35" s="93"/>
      <c r="PQ35" s="93"/>
      <c r="PR35" s="93"/>
      <c r="PS35" s="93"/>
      <c r="PT35" s="93"/>
      <c r="PU35" s="93"/>
      <c r="PV35" s="93"/>
      <c r="PW35" s="93"/>
      <c r="PX35" s="93"/>
      <c r="PY35" s="93"/>
      <c r="PZ35" s="93"/>
      <c r="QA35" s="93"/>
      <c r="QB35" s="93"/>
      <c r="QC35" s="93"/>
      <c r="QD35" s="93"/>
      <c r="QE35" s="93"/>
      <c r="QF35" s="93"/>
      <c r="QG35" s="93"/>
      <c r="QH35" s="93"/>
      <c r="QI35" s="93"/>
      <c r="QJ35" s="93"/>
      <c r="QK35" s="93"/>
      <c r="QL35" s="93"/>
      <c r="QM35" s="93"/>
      <c r="QN35" s="93"/>
      <c r="QO35" s="93"/>
      <c r="QP35" s="93"/>
      <c r="QQ35" s="93"/>
      <c r="QR35" s="93"/>
      <c r="QS35" s="93"/>
      <c r="QT35" s="93"/>
      <c r="QU35" s="93"/>
      <c r="QV35" s="93"/>
      <c r="QW35" s="93"/>
      <c r="QX35" s="93"/>
      <c r="QY35" s="93"/>
      <c r="QZ35" s="93"/>
      <c r="RA35" s="93"/>
      <c r="RB35" s="93"/>
      <c r="RC35" s="93"/>
      <c r="RD35" s="93"/>
      <c r="RE35" s="93"/>
      <c r="RF35" s="93"/>
      <c r="RG35" s="93"/>
      <c r="RH35" s="93"/>
      <c r="RI35" s="93"/>
      <c r="RJ35" s="93"/>
      <c r="RK35" s="93"/>
      <c r="RL35" s="93"/>
      <c r="RM35" s="93"/>
      <c r="RN35" s="93"/>
      <c r="RO35" s="93"/>
      <c r="RP35" s="93"/>
      <c r="RQ35" s="93"/>
      <c r="RR35" s="93"/>
      <c r="RS35" s="93"/>
      <c r="RT35" s="93"/>
      <c r="RU35" s="93"/>
      <c r="RV35" s="93"/>
      <c r="RW35" s="93"/>
      <c r="RX35" s="93"/>
      <c r="RY35" s="93"/>
      <c r="RZ35" s="93"/>
      <c r="SA35" s="93"/>
      <c r="SB35" s="93"/>
      <c r="SC35" s="93"/>
      <c r="SD35" s="93"/>
      <c r="SE35" s="93"/>
      <c r="SF35" s="93"/>
      <c r="SG35" s="93"/>
      <c r="SH35" s="93"/>
      <c r="SI35" s="93"/>
      <c r="SJ35" s="93"/>
      <c r="SK35" s="93"/>
      <c r="SL35" s="93"/>
      <c r="SM35" s="93"/>
      <c r="SN35" s="93"/>
      <c r="SO35" s="93"/>
      <c r="SP35" s="93"/>
      <c r="SQ35" s="93"/>
      <c r="SR35" s="93"/>
      <c r="SS35" s="93"/>
      <c r="ST35" s="93"/>
      <c r="SU35" s="93"/>
      <c r="SV35" s="93"/>
      <c r="SW35" s="93"/>
      <c r="SX35" s="93"/>
      <c r="SY35" s="93"/>
      <c r="SZ35" s="93"/>
      <c r="TA35" s="93"/>
      <c r="TB35" s="93"/>
      <c r="TC35" s="93"/>
      <c r="TD35" s="93"/>
      <c r="TE35" s="93"/>
      <c r="TF35" s="93"/>
      <c r="TG35" s="93"/>
      <c r="TH35" s="93"/>
      <c r="TI35" s="93"/>
      <c r="TJ35" s="93"/>
      <c r="TK35" s="93"/>
      <c r="TL35" s="93"/>
      <c r="TM35" s="93"/>
      <c r="TN35" s="93"/>
      <c r="TO35" s="93"/>
      <c r="TP35" s="93"/>
      <c r="TQ35" s="93"/>
      <c r="TR35" s="93"/>
      <c r="TS35" s="93"/>
      <c r="TT35" s="93"/>
      <c r="TU35" s="93"/>
      <c r="TV35" s="93"/>
      <c r="TW35" s="93"/>
      <c r="TX35" s="93"/>
      <c r="TY35" s="93"/>
      <c r="TZ35" s="93"/>
      <c r="UA35" s="93"/>
      <c r="UB35" s="93"/>
      <c r="UC35" s="93"/>
      <c r="UD35" s="93"/>
      <c r="UE35" s="93"/>
      <c r="UF35" s="93"/>
      <c r="UG35" s="93"/>
      <c r="UH35" s="93"/>
      <c r="UI35" s="93"/>
      <c r="UJ35" s="93"/>
      <c r="UK35" s="93"/>
      <c r="UL35" s="93"/>
      <c r="UM35" s="93"/>
      <c r="UN35" s="93"/>
      <c r="UO35" s="93"/>
      <c r="UP35" s="93"/>
      <c r="UQ35" s="93"/>
      <c r="UR35" s="93"/>
      <c r="US35" s="93"/>
      <c r="UT35" s="93"/>
      <c r="UU35" s="93"/>
      <c r="UV35" s="93"/>
      <c r="UW35" s="93"/>
      <c r="UX35" s="93"/>
      <c r="UY35" s="93"/>
      <c r="UZ35" s="93"/>
      <c r="VA35" s="93"/>
      <c r="VB35" s="93"/>
      <c r="VC35" s="93"/>
      <c r="VD35" s="93"/>
      <c r="VE35" s="93"/>
      <c r="VF35" s="93"/>
      <c r="VG35" s="93"/>
      <c r="VH35" s="93"/>
      <c r="VI35" s="93"/>
      <c r="VJ35" s="93"/>
      <c r="VK35" s="93"/>
      <c r="VL35" s="93"/>
      <c r="VM35" s="93"/>
      <c r="VN35" s="93"/>
      <c r="VO35" s="93"/>
      <c r="VP35" s="93"/>
      <c r="VQ35" s="93"/>
      <c r="VR35" s="93"/>
      <c r="VS35" s="93"/>
      <c r="VT35" s="93"/>
      <c r="VU35" s="93"/>
      <c r="VV35" s="93"/>
      <c r="VW35" s="93"/>
      <c r="VX35" s="93"/>
      <c r="VY35" s="93"/>
      <c r="VZ35" s="93"/>
      <c r="WA35" s="93"/>
      <c r="WB35" s="93"/>
      <c r="WC35" s="93"/>
      <c r="WD35" s="93"/>
      <c r="WE35" s="93"/>
      <c r="WF35" s="93"/>
      <c r="WG35" s="93"/>
      <c r="WH35" s="93"/>
      <c r="WI35" s="93"/>
      <c r="WJ35" s="93"/>
      <c r="WK35" s="93"/>
      <c r="WL35" s="93"/>
      <c r="WM35" s="93"/>
      <c r="WN35" s="93"/>
      <c r="WO35" s="93"/>
      <c r="WP35" s="93"/>
      <c r="WQ35" s="93"/>
      <c r="WR35" s="93"/>
      <c r="WS35" s="93"/>
      <c r="WT35" s="93"/>
      <c r="WU35" s="93"/>
      <c r="WV35" s="93"/>
      <c r="WW35" s="93"/>
      <c r="WX35" s="93"/>
      <c r="WY35" s="93"/>
      <c r="WZ35" s="93"/>
      <c r="XA35" s="93"/>
      <c r="XB35" s="93"/>
      <c r="XC35" s="93"/>
      <c r="XD35" s="93"/>
      <c r="XE35" s="93"/>
      <c r="XF35" s="93"/>
      <c r="XG35" s="93"/>
      <c r="XH35" s="93"/>
      <c r="XI35" s="93"/>
      <c r="XJ35" s="93"/>
      <c r="XK35" s="93"/>
      <c r="XL35" s="93"/>
      <c r="XM35" s="93"/>
      <c r="XN35" s="93"/>
      <c r="XO35" s="93"/>
      <c r="XP35" s="93"/>
      <c r="XQ35" s="93"/>
      <c r="XR35" s="93"/>
      <c r="XS35" s="93"/>
      <c r="XT35" s="93"/>
      <c r="XU35" s="93"/>
      <c r="XV35" s="93"/>
      <c r="XW35" s="93"/>
      <c r="XX35" s="93"/>
      <c r="XY35" s="93"/>
      <c r="XZ35" s="93"/>
      <c r="YA35" s="93"/>
      <c r="YB35" s="93"/>
      <c r="YC35" s="93"/>
      <c r="YD35" s="93"/>
      <c r="YE35" s="93"/>
      <c r="YF35" s="93"/>
      <c r="YG35" s="93"/>
      <c r="YH35" s="93"/>
      <c r="YI35" s="93"/>
      <c r="YJ35" s="93"/>
      <c r="YK35" s="93"/>
      <c r="YL35" s="93"/>
      <c r="YM35" s="93"/>
      <c r="YN35" s="93"/>
      <c r="YO35" s="93"/>
      <c r="YP35" s="93"/>
      <c r="YQ35" s="93"/>
      <c r="YR35" s="93"/>
      <c r="YS35" s="93"/>
      <c r="YT35" s="93"/>
      <c r="YU35" s="93"/>
      <c r="YV35" s="93"/>
      <c r="YW35" s="93"/>
      <c r="YX35" s="93"/>
      <c r="YY35" s="93"/>
      <c r="YZ35" s="93"/>
      <c r="ZA35" s="93"/>
      <c r="ZB35" s="93"/>
      <c r="ZC35" s="93"/>
      <c r="ZD35" s="93"/>
      <c r="ZE35" s="93"/>
      <c r="ZF35" s="93"/>
      <c r="ZG35" s="93"/>
      <c r="ZH35" s="93"/>
      <c r="ZI35" s="93"/>
      <c r="ZJ35" s="93"/>
      <c r="ZK35" s="93"/>
      <c r="ZL35" s="93"/>
      <c r="ZM35" s="93"/>
      <c r="ZN35" s="93"/>
      <c r="ZO35" s="93"/>
      <c r="ZP35" s="93"/>
      <c r="ZQ35" s="93"/>
      <c r="ZR35" s="93"/>
      <c r="ZS35" s="93"/>
      <c r="ZT35" s="93"/>
      <c r="ZU35" s="93"/>
      <c r="ZV35" s="93"/>
      <c r="ZW35" s="93"/>
      <c r="ZX35" s="93"/>
      <c r="ZY35" s="93"/>
      <c r="ZZ35" s="93"/>
    </row>
    <row r="36" spans="1:702" s="89" customFormat="1" ht="15.95" hidden="1" customHeight="1" x14ac:dyDescent="0.25">
      <c r="A36" s="116">
        <v>72122</v>
      </c>
      <c r="B36" s="116" t="s">
        <v>384</v>
      </c>
      <c r="C36" s="117" t="s">
        <v>354</v>
      </c>
      <c r="D36" s="118">
        <v>7</v>
      </c>
      <c r="E36" s="118">
        <v>3</v>
      </c>
      <c r="F36" s="118" t="s">
        <v>341</v>
      </c>
      <c r="G36" s="118">
        <v>912</v>
      </c>
      <c r="H36" s="118">
        <v>11461</v>
      </c>
      <c r="I36" s="118" t="s">
        <v>355</v>
      </c>
      <c r="J36" s="118" t="s">
        <v>319</v>
      </c>
      <c r="K36" s="118" t="s">
        <v>356</v>
      </c>
      <c r="L36" s="119">
        <v>154500</v>
      </c>
      <c r="M36" s="119">
        <v>154500</v>
      </c>
      <c r="N36" s="119">
        <v>0</v>
      </c>
      <c r="O36" s="119">
        <v>154500</v>
      </c>
      <c r="P36" s="119">
        <v>89246.19</v>
      </c>
      <c r="Q36" s="119">
        <v>-65253.81</v>
      </c>
      <c r="R36" s="120">
        <v>0.57999999999999996</v>
      </c>
      <c r="S36" s="119">
        <v>0</v>
      </c>
      <c r="T36" s="119">
        <v>0</v>
      </c>
      <c r="U36" s="120">
        <v>0</v>
      </c>
      <c r="V36" s="119">
        <v>0</v>
      </c>
      <c r="W36" s="119">
        <v>0</v>
      </c>
      <c r="X36" s="120">
        <v>0</v>
      </c>
      <c r="Y36" s="119">
        <v>0</v>
      </c>
      <c r="Z36" s="119">
        <v>0</v>
      </c>
      <c r="AA36" s="120">
        <v>0</v>
      </c>
      <c r="AB36" s="119">
        <v>0</v>
      </c>
      <c r="AC36" s="119">
        <v>0</v>
      </c>
      <c r="AD36" s="120">
        <v>0</v>
      </c>
      <c r="AE36" s="119">
        <v>0</v>
      </c>
      <c r="AF36" s="119">
        <v>0</v>
      </c>
      <c r="AG36" s="120">
        <v>0</v>
      </c>
      <c r="AH36" s="119">
        <v>0</v>
      </c>
      <c r="AI36" s="119">
        <v>0</v>
      </c>
      <c r="AJ36" s="120">
        <v>0</v>
      </c>
      <c r="AK36" s="119">
        <v>0</v>
      </c>
      <c r="AL36" s="119">
        <v>0</v>
      </c>
      <c r="AM36" s="120">
        <v>0</v>
      </c>
      <c r="AN36" s="119">
        <v>0</v>
      </c>
      <c r="AO36" s="119">
        <v>0</v>
      </c>
      <c r="AP36" s="120">
        <v>0</v>
      </c>
      <c r="AQ36" s="119">
        <v>0</v>
      </c>
      <c r="AR36" s="119">
        <v>0</v>
      </c>
      <c r="AS36" s="120">
        <v>0</v>
      </c>
      <c r="AT36" s="119">
        <v>0</v>
      </c>
      <c r="AU36" s="119">
        <v>0</v>
      </c>
      <c r="AV36" s="120">
        <v>0</v>
      </c>
      <c r="AW36" s="119">
        <v>0</v>
      </c>
      <c r="AX36" s="119">
        <v>0</v>
      </c>
      <c r="AY36" s="120">
        <v>0</v>
      </c>
      <c r="AZ36" s="119">
        <v>0</v>
      </c>
      <c r="BA36" s="119">
        <v>0</v>
      </c>
      <c r="BB36" s="120">
        <v>0</v>
      </c>
      <c r="BC36" s="119">
        <v>0</v>
      </c>
      <c r="BD36" s="119">
        <v>0</v>
      </c>
      <c r="BE36" s="120">
        <v>0</v>
      </c>
      <c r="BF36" s="119">
        <v>154500</v>
      </c>
      <c r="BG36" s="119">
        <v>89246.19</v>
      </c>
      <c r="BH36" s="120">
        <v>0.57999999999999996</v>
      </c>
      <c r="BI36" s="119">
        <v>0</v>
      </c>
      <c r="BJ36" s="119">
        <v>0</v>
      </c>
      <c r="BK36" s="120">
        <v>0</v>
      </c>
      <c r="BL36" s="119">
        <v>0</v>
      </c>
      <c r="BM36" s="119">
        <v>0</v>
      </c>
      <c r="BN36" s="120">
        <v>0</v>
      </c>
      <c r="BO36" s="119">
        <v>0</v>
      </c>
      <c r="BP36" s="119">
        <v>0</v>
      </c>
      <c r="BQ36" s="120">
        <v>0</v>
      </c>
      <c r="BR36" s="119">
        <v>0</v>
      </c>
      <c r="BS36" s="119">
        <v>0</v>
      </c>
      <c r="BT36" s="120">
        <v>0</v>
      </c>
      <c r="BU36" s="119">
        <v>0</v>
      </c>
      <c r="BV36" s="119">
        <v>0</v>
      </c>
      <c r="BW36" s="120">
        <v>0</v>
      </c>
      <c r="BX36" s="119">
        <v>0</v>
      </c>
      <c r="BY36" s="119">
        <v>0</v>
      </c>
      <c r="BZ36" s="120">
        <v>0</v>
      </c>
      <c r="CA36" s="119">
        <v>0</v>
      </c>
      <c r="CB36" s="119">
        <v>0</v>
      </c>
      <c r="CC36" s="120">
        <v>0</v>
      </c>
      <c r="CD36" s="119">
        <v>0</v>
      </c>
      <c r="CE36" s="119">
        <v>0</v>
      </c>
      <c r="CF36" s="120">
        <v>0</v>
      </c>
      <c r="CG36" s="119">
        <v>0</v>
      </c>
      <c r="CH36" s="119">
        <v>0</v>
      </c>
      <c r="CI36" s="120">
        <v>0</v>
      </c>
      <c r="CJ36" s="119">
        <v>0</v>
      </c>
      <c r="CK36" s="119">
        <v>0</v>
      </c>
      <c r="CL36" s="120">
        <v>0</v>
      </c>
      <c r="CM36" s="119">
        <v>0</v>
      </c>
      <c r="CN36" s="119">
        <v>0</v>
      </c>
      <c r="CO36" s="120">
        <v>0</v>
      </c>
      <c r="CP36" s="100"/>
      <c r="CQ36" s="100"/>
      <c r="CR36" s="100"/>
      <c r="CS36" s="100"/>
      <c r="CT36" s="100"/>
      <c r="CU36" s="100"/>
      <c r="CV36" s="100"/>
      <c r="CW36" s="100"/>
      <c r="CX36" s="100"/>
      <c r="CY36" s="100"/>
      <c r="CZ36" s="100"/>
      <c r="DA36" s="100"/>
      <c r="DB36" s="100"/>
      <c r="DC36" s="100"/>
      <c r="DD36" s="100"/>
      <c r="DE36" s="100"/>
      <c r="DF36" s="100"/>
      <c r="DG36" s="100"/>
      <c r="DH36" s="100"/>
      <c r="DI36" s="100"/>
      <c r="DJ36" s="100"/>
      <c r="DK36" s="100"/>
      <c r="DL36" s="100"/>
      <c r="DM36" s="100"/>
      <c r="DN36" s="100"/>
      <c r="DO36" s="100"/>
      <c r="DP36" s="100"/>
      <c r="DQ36" s="100"/>
      <c r="DR36" s="100"/>
      <c r="DS36" s="100"/>
      <c r="DT36" s="100"/>
      <c r="DU36" s="100"/>
      <c r="DV36" s="100"/>
      <c r="DW36" s="100"/>
      <c r="DX36" s="100"/>
      <c r="DY36" s="100"/>
      <c r="DZ36" s="100"/>
      <c r="EA36" s="100"/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0"/>
      <c r="EW36" s="100"/>
      <c r="EX36" s="100"/>
      <c r="EY36" s="100"/>
      <c r="EZ36" s="100"/>
      <c r="FA36" s="100"/>
      <c r="FB36" s="100"/>
      <c r="FC36" s="100"/>
      <c r="FD36" s="100"/>
      <c r="FE36" s="100"/>
      <c r="FF36" s="100"/>
      <c r="FG36" s="100"/>
      <c r="FH36" s="100"/>
      <c r="FI36" s="100"/>
      <c r="FJ36" s="100"/>
      <c r="FK36" s="100"/>
      <c r="FL36" s="100"/>
      <c r="FM36" s="100"/>
      <c r="FN36" s="100"/>
      <c r="FO36" s="100"/>
      <c r="FP36" s="100"/>
      <c r="FQ36" s="100"/>
      <c r="FR36" s="100"/>
      <c r="FS36" s="100"/>
      <c r="FT36" s="100"/>
      <c r="FU36" s="100"/>
      <c r="FV36" s="100"/>
      <c r="FW36" s="100"/>
      <c r="FX36" s="100"/>
      <c r="FY36" s="100"/>
      <c r="FZ36" s="100"/>
      <c r="GA36" s="100"/>
      <c r="GB36" s="100"/>
      <c r="GC36" s="100"/>
      <c r="GD36" s="100"/>
      <c r="GE36" s="100"/>
      <c r="GF36" s="100"/>
      <c r="GG36" s="100"/>
      <c r="GH36" s="100"/>
      <c r="GI36" s="100"/>
      <c r="GJ36" s="100"/>
      <c r="GK36" s="100"/>
      <c r="GL36" s="100"/>
      <c r="GM36" s="100"/>
      <c r="GN36" s="100"/>
      <c r="GO36" s="100"/>
      <c r="GP36" s="100"/>
      <c r="GQ36" s="100"/>
      <c r="GR36" s="100"/>
      <c r="GS36" s="100"/>
      <c r="GT36" s="100"/>
      <c r="GU36" s="100"/>
      <c r="GV36" s="100"/>
      <c r="GW36" s="100"/>
      <c r="GX36" s="100"/>
      <c r="GY36" s="100"/>
      <c r="GZ36" s="100"/>
      <c r="HA36" s="100"/>
      <c r="HB36" s="100"/>
      <c r="HC36" s="100"/>
      <c r="HD36" s="100"/>
      <c r="HE36" s="100"/>
      <c r="HF36" s="100"/>
      <c r="HG36" s="100"/>
      <c r="HH36" s="100"/>
      <c r="HI36" s="100"/>
      <c r="HJ36" s="100"/>
      <c r="HK36" s="100"/>
      <c r="HL36" s="100"/>
      <c r="HM36" s="100"/>
      <c r="HN36" s="100"/>
      <c r="HO36" s="100"/>
      <c r="HP36" s="100"/>
      <c r="HQ36" s="100"/>
      <c r="HR36" s="100"/>
      <c r="HS36" s="100"/>
      <c r="HT36" s="100"/>
      <c r="HU36" s="100"/>
      <c r="HV36" s="100"/>
      <c r="HW36" s="100"/>
      <c r="HX36" s="100"/>
      <c r="HY36" s="100"/>
      <c r="HZ36" s="100"/>
      <c r="IA36" s="100"/>
      <c r="IB36" s="100"/>
      <c r="IC36" s="100"/>
      <c r="ID36" s="100"/>
      <c r="IE36" s="100"/>
      <c r="IF36" s="100"/>
      <c r="IG36" s="100"/>
      <c r="IH36" s="100"/>
      <c r="II36" s="100"/>
      <c r="IJ36" s="100"/>
      <c r="IK36" s="100"/>
      <c r="IL36" s="100"/>
      <c r="IM36" s="100"/>
      <c r="IN36" s="100"/>
      <c r="IO36" s="100"/>
      <c r="IP36" s="100"/>
      <c r="IQ36" s="100"/>
      <c r="IR36" s="100"/>
      <c r="IS36" s="100"/>
      <c r="IT36" s="100"/>
      <c r="IU36" s="100"/>
      <c r="IV36" s="100"/>
      <c r="IW36" s="100"/>
      <c r="IX36" s="100"/>
      <c r="IY36" s="100"/>
      <c r="IZ36" s="100"/>
      <c r="JA36" s="100"/>
      <c r="JB36" s="100"/>
      <c r="JC36" s="100"/>
      <c r="JD36" s="100"/>
      <c r="JE36" s="100"/>
      <c r="JF36" s="100"/>
      <c r="JG36" s="100"/>
      <c r="JH36" s="100"/>
      <c r="JI36" s="100"/>
      <c r="JJ36" s="100"/>
      <c r="JK36" s="100"/>
      <c r="JL36" s="100"/>
      <c r="JM36" s="100"/>
      <c r="JN36" s="100"/>
      <c r="JO36" s="100"/>
      <c r="JP36" s="100"/>
      <c r="JQ36" s="100"/>
      <c r="JR36" s="100"/>
      <c r="JS36" s="100"/>
      <c r="JT36" s="100"/>
      <c r="JU36" s="100"/>
      <c r="JV36" s="100"/>
      <c r="JW36" s="100"/>
      <c r="JX36" s="100"/>
      <c r="JY36" s="100"/>
      <c r="JZ36" s="100"/>
      <c r="KA36" s="100"/>
      <c r="KB36" s="100"/>
      <c r="KC36" s="100"/>
      <c r="KD36" s="100"/>
      <c r="KE36" s="100"/>
      <c r="KF36" s="100"/>
      <c r="KG36" s="100"/>
      <c r="KH36" s="100"/>
      <c r="KI36" s="100"/>
      <c r="KJ36" s="100"/>
      <c r="KK36" s="100"/>
      <c r="KL36" s="100"/>
      <c r="KM36" s="100"/>
      <c r="KN36" s="100"/>
      <c r="KO36" s="100"/>
      <c r="KP36" s="100"/>
      <c r="KQ36" s="100"/>
      <c r="KR36" s="100"/>
      <c r="KS36" s="100"/>
      <c r="KT36" s="100"/>
      <c r="KU36" s="100"/>
      <c r="KV36" s="100"/>
      <c r="KW36" s="100"/>
      <c r="KX36" s="100"/>
      <c r="KY36" s="100"/>
      <c r="KZ36" s="100"/>
      <c r="LA36" s="100"/>
      <c r="LB36" s="100"/>
      <c r="LC36" s="100"/>
      <c r="LD36" s="100"/>
      <c r="LE36" s="100"/>
      <c r="LF36" s="100"/>
      <c r="LG36" s="100"/>
      <c r="LH36" s="100"/>
      <c r="LI36" s="100"/>
      <c r="LJ36" s="100"/>
      <c r="LK36" s="100"/>
      <c r="LL36" s="100"/>
      <c r="LM36" s="100"/>
      <c r="LN36" s="100"/>
      <c r="LO36" s="100"/>
      <c r="LP36" s="100"/>
      <c r="LQ36" s="100"/>
      <c r="LR36" s="100"/>
      <c r="LS36" s="100"/>
      <c r="LT36" s="100"/>
      <c r="LU36" s="100"/>
      <c r="LV36" s="100"/>
      <c r="LW36" s="100"/>
      <c r="LX36" s="100"/>
      <c r="LY36" s="100"/>
      <c r="LZ36" s="100"/>
      <c r="MA36" s="100"/>
      <c r="MB36" s="100"/>
      <c r="MC36" s="100"/>
      <c r="MD36" s="100"/>
      <c r="ME36" s="100"/>
      <c r="MF36" s="100"/>
      <c r="MG36" s="100"/>
      <c r="MH36" s="100"/>
      <c r="MI36" s="100"/>
      <c r="MJ36" s="100"/>
      <c r="MK36" s="100"/>
      <c r="ML36" s="100"/>
      <c r="MM36" s="100"/>
      <c r="MN36" s="100"/>
      <c r="MO36" s="100"/>
      <c r="MP36" s="100"/>
      <c r="MQ36" s="100"/>
      <c r="MR36" s="100"/>
      <c r="MS36" s="100"/>
      <c r="MT36" s="100"/>
      <c r="MU36" s="100"/>
      <c r="MV36" s="100"/>
      <c r="MW36" s="100"/>
      <c r="MX36" s="100"/>
      <c r="MY36" s="100"/>
      <c r="MZ36" s="100"/>
      <c r="NA36" s="100"/>
      <c r="NB36" s="100"/>
      <c r="NC36" s="100"/>
      <c r="ND36" s="100"/>
      <c r="NE36" s="100"/>
      <c r="NF36" s="100"/>
      <c r="NG36" s="100"/>
      <c r="NH36" s="100"/>
      <c r="NI36" s="100"/>
      <c r="NJ36" s="100"/>
      <c r="NK36" s="100"/>
      <c r="NL36" s="100"/>
      <c r="NM36" s="100"/>
      <c r="NN36" s="100"/>
      <c r="NO36" s="100"/>
      <c r="NP36" s="100"/>
      <c r="NQ36" s="100"/>
      <c r="NR36" s="100"/>
      <c r="NS36" s="100"/>
      <c r="NT36" s="100"/>
      <c r="NU36" s="100"/>
      <c r="NV36" s="100"/>
      <c r="NW36" s="100"/>
      <c r="NX36" s="100"/>
      <c r="NY36" s="100"/>
      <c r="NZ36" s="100"/>
      <c r="OA36" s="100"/>
      <c r="OB36" s="100"/>
      <c r="OC36" s="100"/>
      <c r="OD36" s="100"/>
      <c r="OE36" s="100"/>
      <c r="OF36" s="100"/>
      <c r="OG36" s="100"/>
      <c r="OH36" s="100"/>
      <c r="OI36" s="100"/>
      <c r="OJ36" s="100"/>
      <c r="OK36" s="100"/>
      <c r="OL36" s="100"/>
      <c r="OM36" s="100"/>
      <c r="ON36" s="100"/>
      <c r="OO36" s="100"/>
      <c r="OP36" s="100"/>
      <c r="OQ36" s="100"/>
      <c r="OR36" s="100"/>
      <c r="OS36" s="100"/>
      <c r="OT36" s="100"/>
      <c r="OU36" s="100"/>
      <c r="OV36" s="100"/>
      <c r="OW36" s="100"/>
      <c r="OX36" s="100"/>
      <c r="OY36" s="100"/>
      <c r="OZ36" s="100"/>
      <c r="PA36" s="100"/>
      <c r="PB36" s="100"/>
      <c r="PC36" s="100"/>
      <c r="PD36" s="100"/>
      <c r="PE36" s="100"/>
      <c r="PF36" s="100"/>
      <c r="PG36" s="100"/>
      <c r="PH36" s="100"/>
      <c r="PI36" s="100"/>
      <c r="PJ36" s="100"/>
      <c r="PK36" s="100"/>
      <c r="PL36" s="100"/>
      <c r="PM36" s="100"/>
      <c r="PN36" s="100"/>
      <c r="PO36" s="100"/>
      <c r="PP36" s="100"/>
      <c r="PQ36" s="100"/>
      <c r="PR36" s="100"/>
      <c r="PS36" s="100"/>
      <c r="PT36" s="100"/>
      <c r="PU36" s="100"/>
      <c r="PV36" s="100"/>
      <c r="PW36" s="100"/>
      <c r="PX36" s="100"/>
      <c r="PY36" s="100"/>
      <c r="PZ36" s="100"/>
      <c r="QA36" s="100"/>
      <c r="QB36" s="100"/>
      <c r="QC36" s="100"/>
      <c r="QD36" s="100"/>
      <c r="QE36" s="100"/>
      <c r="QF36" s="100"/>
      <c r="QG36" s="100"/>
      <c r="QH36" s="100"/>
      <c r="QI36" s="100"/>
      <c r="QJ36" s="100"/>
      <c r="QK36" s="100"/>
      <c r="QL36" s="100"/>
      <c r="QM36" s="100"/>
      <c r="QN36" s="100"/>
      <c r="QO36" s="100"/>
      <c r="QP36" s="100"/>
      <c r="QQ36" s="100"/>
      <c r="QR36" s="100"/>
      <c r="QS36" s="100"/>
      <c r="QT36" s="100"/>
      <c r="QU36" s="100"/>
      <c r="QV36" s="100"/>
      <c r="QW36" s="100"/>
      <c r="QX36" s="100"/>
      <c r="QY36" s="100"/>
      <c r="QZ36" s="100"/>
      <c r="RA36" s="100"/>
      <c r="RB36" s="100"/>
      <c r="RC36" s="100"/>
      <c r="RD36" s="100"/>
      <c r="RE36" s="100"/>
      <c r="RF36" s="100"/>
      <c r="RG36" s="100"/>
      <c r="RH36" s="100"/>
      <c r="RI36" s="100"/>
      <c r="RJ36" s="100"/>
      <c r="RK36" s="100"/>
      <c r="RL36" s="100"/>
      <c r="RM36" s="100"/>
      <c r="RN36" s="100"/>
      <c r="RO36" s="100"/>
      <c r="RP36" s="100"/>
      <c r="RQ36" s="100"/>
      <c r="RR36" s="100"/>
      <c r="RS36" s="100"/>
      <c r="RT36" s="100"/>
      <c r="RU36" s="100"/>
      <c r="RV36" s="100"/>
      <c r="RW36" s="100"/>
      <c r="RX36" s="100"/>
      <c r="RY36" s="100"/>
      <c r="RZ36" s="100"/>
      <c r="SA36" s="100"/>
      <c r="SB36" s="100"/>
      <c r="SC36" s="100"/>
      <c r="SD36" s="100"/>
      <c r="SE36" s="100"/>
      <c r="SF36" s="100"/>
      <c r="SG36" s="100"/>
      <c r="SH36" s="100"/>
      <c r="SI36" s="100"/>
      <c r="SJ36" s="100"/>
      <c r="SK36" s="100"/>
      <c r="SL36" s="100"/>
      <c r="SM36" s="100"/>
      <c r="SN36" s="100"/>
      <c r="SO36" s="100"/>
      <c r="SP36" s="100"/>
      <c r="SQ36" s="100"/>
      <c r="SR36" s="100"/>
      <c r="SS36" s="100"/>
      <c r="ST36" s="100"/>
      <c r="SU36" s="100"/>
      <c r="SV36" s="100"/>
      <c r="SW36" s="100"/>
      <c r="SX36" s="100"/>
      <c r="SY36" s="100"/>
      <c r="SZ36" s="100"/>
      <c r="TA36" s="100"/>
      <c r="TB36" s="100"/>
      <c r="TC36" s="100"/>
      <c r="TD36" s="100"/>
      <c r="TE36" s="100"/>
      <c r="TF36" s="100"/>
      <c r="TG36" s="100"/>
      <c r="TH36" s="100"/>
      <c r="TI36" s="100"/>
      <c r="TJ36" s="100"/>
      <c r="TK36" s="100"/>
      <c r="TL36" s="100"/>
      <c r="TM36" s="100"/>
      <c r="TN36" s="100"/>
      <c r="TO36" s="100"/>
      <c r="TP36" s="100"/>
      <c r="TQ36" s="100"/>
      <c r="TR36" s="100"/>
      <c r="TS36" s="100"/>
      <c r="TT36" s="100"/>
      <c r="TU36" s="100"/>
      <c r="TV36" s="100"/>
      <c r="TW36" s="100"/>
      <c r="TX36" s="100"/>
      <c r="TY36" s="100"/>
      <c r="TZ36" s="100"/>
      <c r="UA36" s="100"/>
      <c r="UB36" s="100"/>
      <c r="UC36" s="100"/>
      <c r="UD36" s="100"/>
      <c r="UE36" s="100"/>
      <c r="UF36" s="100"/>
      <c r="UG36" s="100"/>
      <c r="UH36" s="100"/>
      <c r="UI36" s="100"/>
      <c r="UJ36" s="100"/>
      <c r="UK36" s="100"/>
      <c r="UL36" s="100"/>
      <c r="UM36" s="100"/>
      <c r="UN36" s="100"/>
      <c r="UO36" s="100"/>
      <c r="UP36" s="100"/>
      <c r="UQ36" s="100"/>
      <c r="UR36" s="100"/>
      <c r="US36" s="100"/>
      <c r="UT36" s="100"/>
      <c r="UU36" s="100"/>
      <c r="UV36" s="100"/>
      <c r="UW36" s="100"/>
      <c r="UX36" s="100"/>
      <c r="UY36" s="100"/>
      <c r="UZ36" s="100"/>
      <c r="VA36" s="100"/>
      <c r="VB36" s="100"/>
      <c r="VC36" s="100"/>
      <c r="VD36" s="100"/>
      <c r="VE36" s="100"/>
      <c r="VF36" s="100"/>
      <c r="VG36" s="100"/>
      <c r="VH36" s="100"/>
      <c r="VI36" s="100"/>
      <c r="VJ36" s="100"/>
      <c r="VK36" s="100"/>
      <c r="VL36" s="100"/>
      <c r="VM36" s="100"/>
      <c r="VN36" s="100"/>
      <c r="VO36" s="100"/>
      <c r="VP36" s="100"/>
      <c r="VQ36" s="100"/>
      <c r="VR36" s="100"/>
      <c r="VS36" s="100"/>
      <c r="VT36" s="100"/>
      <c r="VU36" s="100"/>
      <c r="VV36" s="100"/>
      <c r="VW36" s="100"/>
      <c r="VX36" s="100"/>
      <c r="VY36" s="100"/>
      <c r="VZ36" s="100"/>
      <c r="WA36" s="100"/>
      <c r="WB36" s="100"/>
      <c r="WC36" s="100"/>
      <c r="WD36" s="100"/>
      <c r="WE36" s="100"/>
      <c r="WF36" s="100"/>
      <c r="WG36" s="100"/>
      <c r="WH36" s="100"/>
      <c r="WI36" s="100"/>
      <c r="WJ36" s="100"/>
      <c r="WK36" s="100"/>
      <c r="WL36" s="100"/>
      <c r="WM36" s="100"/>
      <c r="WN36" s="100"/>
      <c r="WO36" s="100"/>
      <c r="WP36" s="100"/>
      <c r="WQ36" s="100"/>
      <c r="WR36" s="100"/>
      <c r="WS36" s="100"/>
      <c r="WT36" s="100"/>
      <c r="WU36" s="100"/>
      <c r="WV36" s="100"/>
      <c r="WW36" s="100"/>
      <c r="WX36" s="100"/>
      <c r="WY36" s="100"/>
      <c r="WZ36" s="100"/>
      <c r="XA36" s="100"/>
      <c r="XB36" s="100"/>
      <c r="XC36" s="100"/>
      <c r="XD36" s="100"/>
      <c r="XE36" s="100"/>
      <c r="XF36" s="100"/>
      <c r="XG36" s="100"/>
      <c r="XH36" s="100"/>
      <c r="XI36" s="100"/>
      <c r="XJ36" s="100"/>
      <c r="XK36" s="100"/>
      <c r="XL36" s="100"/>
      <c r="XM36" s="100"/>
      <c r="XN36" s="100"/>
      <c r="XO36" s="100"/>
      <c r="XP36" s="100"/>
      <c r="XQ36" s="100"/>
      <c r="XR36" s="100"/>
      <c r="XS36" s="100"/>
      <c r="XT36" s="100"/>
      <c r="XU36" s="100"/>
      <c r="XV36" s="100"/>
      <c r="XW36" s="100"/>
      <c r="XX36" s="100"/>
      <c r="XY36" s="100"/>
      <c r="XZ36" s="100"/>
      <c r="YA36" s="100"/>
      <c r="YB36" s="100"/>
      <c r="YC36" s="100"/>
      <c r="YD36" s="100"/>
      <c r="YE36" s="100"/>
      <c r="YF36" s="100"/>
      <c r="YG36" s="100"/>
      <c r="YH36" s="100"/>
      <c r="YI36" s="100"/>
      <c r="YJ36" s="100"/>
      <c r="YK36" s="100"/>
      <c r="YL36" s="100"/>
      <c r="YM36" s="100"/>
      <c r="YN36" s="100"/>
      <c r="YO36" s="100"/>
      <c r="YP36" s="100"/>
      <c r="YQ36" s="100"/>
      <c r="YR36" s="100"/>
      <c r="YS36" s="100"/>
      <c r="YT36" s="100"/>
      <c r="YU36" s="100"/>
      <c r="YV36" s="100"/>
      <c r="YW36" s="100"/>
      <c r="YX36" s="100"/>
      <c r="YY36" s="100"/>
      <c r="YZ36" s="100"/>
      <c r="ZA36" s="100"/>
      <c r="ZB36" s="100"/>
      <c r="ZC36" s="100"/>
      <c r="ZD36" s="100"/>
      <c r="ZE36" s="100"/>
      <c r="ZF36" s="100"/>
      <c r="ZG36" s="100"/>
      <c r="ZH36" s="100"/>
      <c r="ZI36" s="100"/>
      <c r="ZJ36" s="100"/>
      <c r="ZK36" s="100"/>
      <c r="ZL36" s="100"/>
      <c r="ZM36" s="100"/>
      <c r="ZN36" s="100"/>
      <c r="ZO36" s="100"/>
      <c r="ZP36" s="100"/>
      <c r="ZQ36" s="100"/>
      <c r="ZR36" s="100"/>
      <c r="ZS36" s="100"/>
      <c r="ZT36" s="100"/>
      <c r="ZU36" s="100"/>
      <c r="ZV36" s="100"/>
      <c r="ZW36" s="100"/>
      <c r="ZX36" s="100"/>
      <c r="ZY36" s="100"/>
      <c r="ZZ36" s="100"/>
    </row>
    <row r="37" spans="1:702" ht="15.95" customHeight="1" x14ac:dyDescent="0.25">
      <c r="A37" s="92">
        <v>72124</v>
      </c>
      <c r="B37" s="92" t="s">
        <v>384</v>
      </c>
      <c r="C37" s="121" t="s">
        <v>354</v>
      </c>
      <c r="D37" s="92">
        <v>7</v>
      </c>
      <c r="E37" s="92">
        <v>3</v>
      </c>
      <c r="F37" s="92" t="s">
        <v>341</v>
      </c>
      <c r="G37" s="92">
        <v>912</v>
      </c>
      <c r="H37" s="92">
        <v>11461</v>
      </c>
      <c r="I37" s="92" t="s">
        <v>355</v>
      </c>
      <c r="J37" s="92">
        <v>3</v>
      </c>
      <c r="K37" s="92" t="s">
        <v>12</v>
      </c>
      <c r="L37" s="93">
        <v>154500</v>
      </c>
      <c r="M37" s="93">
        <v>154500</v>
      </c>
      <c r="N37" s="93">
        <v>0</v>
      </c>
      <c r="O37" s="93">
        <v>154500</v>
      </c>
      <c r="P37" s="93">
        <v>89246.19</v>
      </c>
      <c r="Q37" s="93">
        <v>-65253.81</v>
      </c>
      <c r="R37" s="94">
        <v>0.57999999999999996</v>
      </c>
      <c r="S37" s="93">
        <v>0</v>
      </c>
      <c r="T37" s="93">
        <v>0</v>
      </c>
      <c r="U37" s="94">
        <v>0</v>
      </c>
      <c r="V37" s="93">
        <v>0</v>
      </c>
      <c r="W37" s="93">
        <v>0</v>
      </c>
      <c r="X37" s="94">
        <v>0</v>
      </c>
      <c r="Y37" s="93">
        <v>0</v>
      </c>
      <c r="Z37" s="93">
        <v>0</v>
      </c>
      <c r="AA37" s="94">
        <v>0</v>
      </c>
      <c r="AB37" s="93">
        <v>0</v>
      </c>
      <c r="AC37" s="93">
        <v>0</v>
      </c>
      <c r="AD37" s="94">
        <v>0</v>
      </c>
      <c r="AE37" s="93">
        <v>0</v>
      </c>
      <c r="AF37" s="93">
        <v>0</v>
      </c>
      <c r="AG37" s="94">
        <v>0</v>
      </c>
      <c r="AH37" s="93">
        <v>0</v>
      </c>
      <c r="AI37" s="93">
        <v>0</v>
      </c>
      <c r="AJ37" s="94">
        <v>0</v>
      </c>
      <c r="AK37" s="93">
        <v>0</v>
      </c>
      <c r="AL37" s="93">
        <v>0</v>
      </c>
      <c r="AM37" s="94">
        <v>0</v>
      </c>
      <c r="AN37" s="93">
        <v>0</v>
      </c>
      <c r="AO37" s="93">
        <v>0</v>
      </c>
      <c r="AP37" s="94">
        <v>0</v>
      </c>
      <c r="AQ37" s="93">
        <v>0</v>
      </c>
      <c r="AR37" s="93">
        <v>0</v>
      </c>
      <c r="AS37" s="94">
        <v>0</v>
      </c>
      <c r="AT37" s="93">
        <v>0</v>
      </c>
      <c r="AU37" s="93">
        <v>0</v>
      </c>
      <c r="AV37" s="94">
        <v>0</v>
      </c>
      <c r="AW37" s="93">
        <v>0</v>
      </c>
      <c r="AX37" s="93">
        <v>0</v>
      </c>
      <c r="AY37" s="94">
        <v>0</v>
      </c>
      <c r="AZ37" s="93">
        <v>0</v>
      </c>
      <c r="BA37" s="93">
        <v>0</v>
      </c>
      <c r="BB37" s="94">
        <v>0</v>
      </c>
      <c r="BC37" s="93">
        <v>0</v>
      </c>
      <c r="BD37" s="93">
        <v>0</v>
      </c>
      <c r="BE37" s="94">
        <v>0</v>
      </c>
      <c r="BF37" s="93">
        <v>154500</v>
      </c>
      <c r="BG37" s="93">
        <v>89246.19</v>
      </c>
      <c r="BH37" s="94">
        <v>0.57999999999999996</v>
      </c>
      <c r="BI37" s="93">
        <v>0</v>
      </c>
      <c r="BJ37" s="93">
        <v>0</v>
      </c>
      <c r="BK37" s="94">
        <v>0</v>
      </c>
      <c r="BL37" s="93">
        <v>0</v>
      </c>
      <c r="BM37" s="93">
        <v>0</v>
      </c>
      <c r="BN37" s="94">
        <v>0</v>
      </c>
      <c r="BO37" s="93">
        <v>0</v>
      </c>
      <c r="BP37" s="93">
        <v>0</v>
      </c>
      <c r="BQ37" s="94">
        <v>0</v>
      </c>
      <c r="BR37" s="93">
        <v>0</v>
      </c>
      <c r="BS37" s="93">
        <v>0</v>
      </c>
      <c r="BT37" s="94">
        <v>0</v>
      </c>
      <c r="BU37" s="93">
        <v>0</v>
      </c>
      <c r="BV37" s="93">
        <v>0</v>
      </c>
      <c r="BW37" s="94">
        <v>0</v>
      </c>
      <c r="BX37" s="93">
        <v>0</v>
      </c>
      <c r="BY37" s="93">
        <v>0</v>
      </c>
      <c r="BZ37" s="94">
        <v>0</v>
      </c>
      <c r="CA37" s="93">
        <v>0</v>
      </c>
      <c r="CB37" s="93">
        <v>0</v>
      </c>
      <c r="CC37" s="94">
        <v>0</v>
      </c>
      <c r="CD37" s="93">
        <v>0</v>
      </c>
      <c r="CE37" s="93">
        <v>0</v>
      </c>
      <c r="CF37" s="94">
        <v>0</v>
      </c>
      <c r="CG37" s="93">
        <v>0</v>
      </c>
      <c r="CH37" s="93">
        <v>0</v>
      </c>
      <c r="CI37" s="94">
        <v>0</v>
      </c>
      <c r="CJ37" s="93">
        <v>0</v>
      </c>
      <c r="CK37" s="93">
        <v>0</v>
      </c>
      <c r="CL37" s="94">
        <v>0</v>
      </c>
      <c r="CM37" s="93">
        <v>0</v>
      </c>
      <c r="CN37" s="93">
        <v>0</v>
      </c>
      <c r="CO37" s="94">
        <v>0</v>
      </c>
      <c r="CP37" s="93"/>
      <c r="CQ37" s="93"/>
      <c r="CR37" s="93"/>
      <c r="CS37" s="93"/>
      <c r="CT37" s="93"/>
      <c r="CU37" s="93"/>
      <c r="CV37" s="93"/>
      <c r="CW37" s="93"/>
      <c r="CX37" s="93"/>
      <c r="CY37" s="93"/>
      <c r="CZ37" s="93"/>
      <c r="DA37" s="93"/>
      <c r="DB37" s="93"/>
      <c r="DC37" s="93"/>
      <c r="DD37" s="93"/>
      <c r="DE37" s="93"/>
      <c r="DF37" s="93"/>
      <c r="DG37" s="93"/>
      <c r="DH37" s="93"/>
      <c r="DI37" s="93"/>
      <c r="DJ37" s="93"/>
      <c r="DK37" s="93"/>
      <c r="DL37" s="93"/>
      <c r="DM37" s="93"/>
      <c r="DN37" s="93"/>
      <c r="DO37" s="93"/>
      <c r="DP37" s="93"/>
      <c r="DQ37" s="93"/>
      <c r="DR37" s="93"/>
      <c r="DS37" s="93"/>
      <c r="DT37" s="93"/>
      <c r="DU37" s="93"/>
      <c r="DV37" s="93"/>
      <c r="DW37" s="93"/>
      <c r="DX37" s="93"/>
      <c r="DY37" s="93"/>
      <c r="DZ37" s="93"/>
      <c r="EA37" s="93"/>
      <c r="EB37" s="93"/>
      <c r="EC37" s="93"/>
      <c r="ED37" s="93"/>
      <c r="EE37" s="93"/>
      <c r="EF37" s="93"/>
      <c r="EG37" s="93"/>
      <c r="EH37" s="93"/>
      <c r="EI37" s="93"/>
      <c r="EJ37" s="93"/>
      <c r="EK37" s="93"/>
      <c r="EL37" s="93"/>
      <c r="EM37" s="93"/>
      <c r="EN37" s="93"/>
      <c r="EO37" s="93"/>
      <c r="EP37" s="93"/>
      <c r="EQ37" s="93"/>
      <c r="ER37" s="93"/>
      <c r="ES37" s="93"/>
      <c r="ET37" s="93"/>
      <c r="EU37" s="93"/>
      <c r="EV37" s="93"/>
      <c r="EW37" s="93"/>
      <c r="EX37" s="93"/>
      <c r="EY37" s="93"/>
      <c r="EZ37" s="93"/>
      <c r="FA37" s="93"/>
      <c r="FB37" s="93"/>
      <c r="FC37" s="93"/>
      <c r="FD37" s="93"/>
      <c r="FE37" s="93"/>
      <c r="FF37" s="93"/>
      <c r="FG37" s="93"/>
      <c r="FH37" s="93"/>
      <c r="FI37" s="93"/>
      <c r="FJ37" s="93"/>
      <c r="FK37" s="93"/>
      <c r="FL37" s="93"/>
      <c r="FM37" s="93"/>
      <c r="FN37" s="93"/>
      <c r="FO37" s="93"/>
      <c r="FP37" s="93"/>
      <c r="FQ37" s="93"/>
      <c r="FR37" s="93"/>
      <c r="FS37" s="93"/>
      <c r="FT37" s="93"/>
      <c r="FU37" s="93"/>
      <c r="FV37" s="93"/>
      <c r="FW37" s="93"/>
      <c r="FX37" s="93"/>
      <c r="FY37" s="93"/>
      <c r="FZ37" s="93"/>
      <c r="GA37" s="93"/>
      <c r="GB37" s="93"/>
      <c r="GC37" s="93"/>
      <c r="GD37" s="93"/>
      <c r="GE37" s="93"/>
      <c r="GF37" s="93"/>
      <c r="GG37" s="93"/>
      <c r="GH37" s="93"/>
      <c r="GI37" s="93"/>
      <c r="GJ37" s="93"/>
      <c r="GK37" s="93"/>
      <c r="GL37" s="93"/>
      <c r="GM37" s="93"/>
      <c r="GN37" s="93"/>
      <c r="GO37" s="93"/>
      <c r="GP37" s="93"/>
      <c r="GQ37" s="93"/>
      <c r="GR37" s="93"/>
      <c r="GS37" s="93"/>
      <c r="GT37" s="93"/>
      <c r="GU37" s="93"/>
      <c r="GV37" s="93"/>
      <c r="GW37" s="93"/>
      <c r="GX37" s="93"/>
      <c r="GY37" s="93"/>
      <c r="GZ37" s="93"/>
      <c r="HA37" s="93"/>
      <c r="HB37" s="93"/>
      <c r="HC37" s="93"/>
      <c r="HD37" s="93"/>
      <c r="HE37" s="93"/>
      <c r="HF37" s="93"/>
      <c r="HG37" s="93"/>
      <c r="HH37" s="93"/>
      <c r="HI37" s="93"/>
      <c r="HJ37" s="93"/>
      <c r="HK37" s="93"/>
      <c r="HL37" s="93"/>
      <c r="HM37" s="93"/>
      <c r="HN37" s="93"/>
      <c r="HO37" s="93"/>
      <c r="HP37" s="93"/>
      <c r="HQ37" s="93"/>
      <c r="HR37" s="93"/>
      <c r="HS37" s="93"/>
      <c r="HT37" s="93"/>
      <c r="HU37" s="93"/>
      <c r="HV37" s="93"/>
      <c r="HW37" s="93"/>
      <c r="HX37" s="93"/>
      <c r="HY37" s="93"/>
      <c r="HZ37" s="93"/>
      <c r="IA37" s="93"/>
      <c r="IB37" s="93"/>
      <c r="IC37" s="93"/>
      <c r="ID37" s="93"/>
      <c r="IE37" s="93"/>
      <c r="IF37" s="93"/>
      <c r="IG37" s="93"/>
      <c r="IH37" s="93"/>
      <c r="II37" s="93"/>
      <c r="IJ37" s="93"/>
      <c r="IK37" s="93"/>
      <c r="IL37" s="93"/>
      <c r="IM37" s="93"/>
      <c r="IN37" s="93"/>
      <c r="IO37" s="93"/>
      <c r="IP37" s="93"/>
      <c r="IQ37" s="93"/>
      <c r="IR37" s="93"/>
      <c r="IS37" s="93"/>
      <c r="IT37" s="93"/>
      <c r="IU37" s="93"/>
      <c r="IV37" s="93"/>
      <c r="IW37" s="93"/>
      <c r="IX37" s="93"/>
      <c r="IY37" s="93"/>
      <c r="IZ37" s="93"/>
      <c r="JA37" s="93"/>
      <c r="JB37" s="93"/>
      <c r="JC37" s="93"/>
      <c r="JD37" s="93"/>
      <c r="JE37" s="93"/>
      <c r="JF37" s="93"/>
      <c r="JG37" s="93"/>
      <c r="JH37" s="93"/>
      <c r="JI37" s="93"/>
      <c r="JJ37" s="93"/>
      <c r="JK37" s="93"/>
      <c r="JL37" s="93"/>
      <c r="JM37" s="93"/>
      <c r="JN37" s="93"/>
      <c r="JO37" s="93"/>
      <c r="JP37" s="93"/>
      <c r="JQ37" s="93"/>
      <c r="JR37" s="93"/>
      <c r="JS37" s="93"/>
      <c r="JT37" s="93"/>
      <c r="JU37" s="93"/>
      <c r="JV37" s="93"/>
      <c r="JW37" s="93"/>
      <c r="JX37" s="93"/>
      <c r="JY37" s="93"/>
      <c r="JZ37" s="93"/>
      <c r="KA37" s="93"/>
      <c r="KB37" s="93"/>
      <c r="KC37" s="93"/>
      <c r="KD37" s="93"/>
      <c r="KE37" s="93"/>
      <c r="KF37" s="93"/>
      <c r="KG37" s="93"/>
      <c r="KH37" s="93"/>
      <c r="KI37" s="93"/>
      <c r="KJ37" s="93"/>
      <c r="KK37" s="93"/>
      <c r="KL37" s="93"/>
      <c r="KM37" s="93"/>
      <c r="KN37" s="93"/>
      <c r="KO37" s="93"/>
      <c r="KP37" s="93"/>
      <c r="KQ37" s="93"/>
      <c r="KR37" s="93"/>
      <c r="KS37" s="93"/>
      <c r="KT37" s="93"/>
      <c r="KU37" s="93"/>
      <c r="KV37" s="93"/>
      <c r="KW37" s="93"/>
      <c r="KX37" s="93"/>
      <c r="KY37" s="93"/>
      <c r="KZ37" s="93"/>
      <c r="LA37" s="93"/>
      <c r="LB37" s="93"/>
      <c r="LC37" s="93"/>
      <c r="LD37" s="93"/>
      <c r="LE37" s="93"/>
      <c r="LF37" s="93"/>
      <c r="LG37" s="93"/>
      <c r="LH37" s="93"/>
      <c r="LI37" s="93"/>
      <c r="LJ37" s="93"/>
      <c r="LK37" s="93"/>
      <c r="LL37" s="93"/>
      <c r="LM37" s="93"/>
      <c r="LN37" s="93"/>
      <c r="LO37" s="93"/>
      <c r="LP37" s="93"/>
      <c r="LQ37" s="93"/>
      <c r="LR37" s="93"/>
      <c r="LS37" s="93"/>
      <c r="LT37" s="93"/>
      <c r="LU37" s="93"/>
      <c r="LV37" s="93"/>
      <c r="LW37" s="93"/>
      <c r="LX37" s="93"/>
      <c r="LY37" s="93"/>
      <c r="LZ37" s="93"/>
      <c r="MA37" s="93"/>
      <c r="MB37" s="93"/>
      <c r="MC37" s="93"/>
      <c r="MD37" s="93"/>
      <c r="ME37" s="93"/>
      <c r="MF37" s="93"/>
      <c r="MG37" s="93"/>
      <c r="MH37" s="93"/>
      <c r="MI37" s="93"/>
      <c r="MJ37" s="93"/>
      <c r="MK37" s="93"/>
      <c r="ML37" s="93"/>
      <c r="MM37" s="93"/>
      <c r="MN37" s="93"/>
      <c r="MO37" s="93"/>
      <c r="MP37" s="93"/>
      <c r="MQ37" s="93"/>
      <c r="MR37" s="93"/>
      <c r="MS37" s="93"/>
      <c r="MT37" s="93"/>
      <c r="MU37" s="93"/>
      <c r="MV37" s="93"/>
      <c r="MW37" s="93"/>
      <c r="MX37" s="93"/>
      <c r="MY37" s="93"/>
      <c r="MZ37" s="93"/>
      <c r="NA37" s="93"/>
      <c r="NB37" s="93"/>
      <c r="NC37" s="93"/>
      <c r="ND37" s="93"/>
      <c r="NE37" s="93"/>
      <c r="NF37" s="93"/>
      <c r="NG37" s="93"/>
      <c r="NH37" s="93"/>
      <c r="NI37" s="93"/>
      <c r="NJ37" s="93"/>
      <c r="NK37" s="93"/>
      <c r="NL37" s="93"/>
      <c r="NM37" s="93"/>
      <c r="NN37" s="93"/>
      <c r="NO37" s="93"/>
      <c r="NP37" s="93"/>
      <c r="NQ37" s="93"/>
      <c r="NR37" s="93"/>
      <c r="NS37" s="93"/>
      <c r="NT37" s="93"/>
      <c r="NU37" s="93"/>
      <c r="NV37" s="93"/>
      <c r="NW37" s="93"/>
      <c r="NX37" s="93"/>
      <c r="NY37" s="93"/>
      <c r="NZ37" s="93"/>
      <c r="OA37" s="93"/>
      <c r="OB37" s="93"/>
      <c r="OC37" s="93"/>
      <c r="OD37" s="93"/>
      <c r="OE37" s="93"/>
      <c r="OF37" s="93"/>
      <c r="OG37" s="93"/>
      <c r="OH37" s="93"/>
      <c r="OI37" s="93"/>
      <c r="OJ37" s="93"/>
      <c r="OK37" s="93"/>
      <c r="OL37" s="93"/>
      <c r="OM37" s="93"/>
      <c r="ON37" s="93"/>
      <c r="OO37" s="93"/>
      <c r="OP37" s="93"/>
      <c r="OQ37" s="93"/>
      <c r="OR37" s="93"/>
      <c r="OS37" s="93"/>
      <c r="OT37" s="93"/>
      <c r="OU37" s="93"/>
      <c r="OV37" s="93"/>
      <c r="OW37" s="93"/>
      <c r="OX37" s="93"/>
      <c r="OY37" s="93"/>
      <c r="OZ37" s="93"/>
      <c r="PA37" s="93"/>
      <c r="PB37" s="93"/>
      <c r="PC37" s="93"/>
      <c r="PD37" s="93"/>
      <c r="PE37" s="93"/>
      <c r="PF37" s="93"/>
      <c r="PG37" s="93"/>
      <c r="PH37" s="93"/>
      <c r="PI37" s="93"/>
      <c r="PJ37" s="93"/>
      <c r="PK37" s="93"/>
      <c r="PL37" s="93"/>
      <c r="PM37" s="93"/>
      <c r="PN37" s="93"/>
      <c r="PO37" s="93"/>
      <c r="PP37" s="93"/>
      <c r="PQ37" s="93"/>
      <c r="PR37" s="93"/>
      <c r="PS37" s="93"/>
      <c r="PT37" s="93"/>
      <c r="PU37" s="93"/>
      <c r="PV37" s="93"/>
      <c r="PW37" s="93"/>
      <c r="PX37" s="93"/>
      <c r="PY37" s="93"/>
      <c r="PZ37" s="93"/>
      <c r="QA37" s="93"/>
      <c r="QB37" s="93"/>
      <c r="QC37" s="93"/>
      <c r="QD37" s="93"/>
      <c r="QE37" s="93"/>
      <c r="QF37" s="93"/>
      <c r="QG37" s="93"/>
      <c r="QH37" s="93"/>
      <c r="QI37" s="93"/>
      <c r="QJ37" s="93"/>
      <c r="QK37" s="93"/>
      <c r="QL37" s="93"/>
      <c r="QM37" s="93"/>
      <c r="QN37" s="93"/>
      <c r="QO37" s="93"/>
      <c r="QP37" s="93"/>
      <c r="QQ37" s="93"/>
      <c r="QR37" s="93"/>
      <c r="QS37" s="93"/>
      <c r="QT37" s="93"/>
      <c r="QU37" s="93"/>
      <c r="QV37" s="93"/>
      <c r="QW37" s="93"/>
      <c r="QX37" s="93"/>
      <c r="QY37" s="93"/>
      <c r="QZ37" s="93"/>
      <c r="RA37" s="93"/>
      <c r="RB37" s="93"/>
      <c r="RC37" s="93"/>
      <c r="RD37" s="93"/>
      <c r="RE37" s="93"/>
      <c r="RF37" s="93"/>
      <c r="RG37" s="93"/>
      <c r="RH37" s="93"/>
      <c r="RI37" s="93"/>
      <c r="RJ37" s="93"/>
      <c r="RK37" s="93"/>
      <c r="RL37" s="93"/>
      <c r="RM37" s="93"/>
      <c r="RN37" s="93"/>
      <c r="RO37" s="93"/>
      <c r="RP37" s="93"/>
      <c r="RQ37" s="93"/>
      <c r="RR37" s="93"/>
      <c r="RS37" s="93"/>
      <c r="RT37" s="93"/>
      <c r="RU37" s="93"/>
      <c r="RV37" s="93"/>
      <c r="RW37" s="93"/>
      <c r="RX37" s="93"/>
      <c r="RY37" s="93"/>
      <c r="RZ37" s="93"/>
      <c r="SA37" s="93"/>
      <c r="SB37" s="93"/>
      <c r="SC37" s="93"/>
      <c r="SD37" s="93"/>
      <c r="SE37" s="93"/>
      <c r="SF37" s="93"/>
      <c r="SG37" s="93"/>
      <c r="SH37" s="93"/>
      <c r="SI37" s="93"/>
      <c r="SJ37" s="93"/>
      <c r="SK37" s="93"/>
      <c r="SL37" s="93"/>
      <c r="SM37" s="93"/>
      <c r="SN37" s="93"/>
      <c r="SO37" s="93"/>
      <c r="SP37" s="93"/>
      <c r="SQ37" s="93"/>
      <c r="SR37" s="93"/>
      <c r="SS37" s="93"/>
      <c r="ST37" s="93"/>
      <c r="SU37" s="93"/>
      <c r="SV37" s="93"/>
      <c r="SW37" s="93"/>
      <c r="SX37" s="93"/>
      <c r="SY37" s="93"/>
      <c r="SZ37" s="93"/>
      <c r="TA37" s="93"/>
      <c r="TB37" s="93"/>
      <c r="TC37" s="93"/>
      <c r="TD37" s="93"/>
      <c r="TE37" s="93"/>
      <c r="TF37" s="93"/>
      <c r="TG37" s="93"/>
      <c r="TH37" s="93"/>
      <c r="TI37" s="93"/>
      <c r="TJ37" s="93"/>
      <c r="TK37" s="93"/>
      <c r="TL37" s="93"/>
      <c r="TM37" s="93"/>
      <c r="TN37" s="93"/>
      <c r="TO37" s="93"/>
      <c r="TP37" s="93"/>
      <c r="TQ37" s="93"/>
      <c r="TR37" s="93"/>
      <c r="TS37" s="93"/>
      <c r="TT37" s="93"/>
      <c r="TU37" s="93"/>
      <c r="TV37" s="93"/>
      <c r="TW37" s="93"/>
      <c r="TX37" s="93"/>
      <c r="TY37" s="93"/>
      <c r="TZ37" s="93"/>
      <c r="UA37" s="93"/>
      <c r="UB37" s="93"/>
      <c r="UC37" s="93"/>
      <c r="UD37" s="93"/>
      <c r="UE37" s="93"/>
      <c r="UF37" s="93"/>
      <c r="UG37" s="93"/>
      <c r="UH37" s="93"/>
      <c r="UI37" s="93"/>
      <c r="UJ37" s="93"/>
      <c r="UK37" s="93"/>
      <c r="UL37" s="93"/>
      <c r="UM37" s="93"/>
      <c r="UN37" s="93"/>
      <c r="UO37" s="93"/>
      <c r="UP37" s="93"/>
      <c r="UQ37" s="93"/>
      <c r="UR37" s="93"/>
      <c r="US37" s="93"/>
      <c r="UT37" s="93"/>
      <c r="UU37" s="93"/>
      <c r="UV37" s="93"/>
      <c r="UW37" s="93"/>
      <c r="UX37" s="93"/>
      <c r="UY37" s="93"/>
      <c r="UZ37" s="93"/>
      <c r="VA37" s="93"/>
      <c r="VB37" s="93"/>
      <c r="VC37" s="93"/>
      <c r="VD37" s="93"/>
      <c r="VE37" s="93"/>
      <c r="VF37" s="93"/>
      <c r="VG37" s="93"/>
      <c r="VH37" s="93"/>
      <c r="VI37" s="93"/>
      <c r="VJ37" s="93"/>
      <c r="VK37" s="93"/>
      <c r="VL37" s="93"/>
      <c r="VM37" s="93"/>
      <c r="VN37" s="93"/>
      <c r="VO37" s="93"/>
      <c r="VP37" s="93"/>
      <c r="VQ37" s="93"/>
      <c r="VR37" s="93"/>
      <c r="VS37" s="93"/>
      <c r="VT37" s="93"/>
      <c r="VU37" s="93"/>
      <c r="VV37" s="93"/>
      <c r="VW37" s="93"/>
      <c r="VX37" s="93"/>
      <c r="VY37" s="93"/>
      <c r="VZ37" s="93"/>
      <c r="WA37" s="93"/>
      <c r="WB37" s="93"/>
      <c r="WC37" s="93"/>
      <c r="WD37" s="93"/>
      <c r="WE37" s="93"/>
      <c r="WF37" s="93"/>
      <c r="WG37" s="93"/>
      <c r="WH37" s="93"/>
      <c r="WI37" s="93"/>
      <c r="WJ37" s="93"/>
      <c r="WK37" s="93"/>
      <c r="WL37" s="93"/>
      <c r="WM37" s="93"/>
      <c r="WN37" s="93"/>
      <c r="WO37" s="93"/>
      <c r="WP37" s="93"/>
      <c r="WQ37" s="93"/>
      <c r="WR37" s="93"/>
      <c r="WS37" s="93"/>
      <c r="WT37" s="93"/>
      <c r="WU37" s="93"/>
      <c r="WV37" s="93"/>
      <c r="WW37" s="93"/>
      <c r="WX37" s="93"/>
      <c r="WY37" s="93"/>
      <c r="WZ37" s="93"/>
      <c r="XA37" s="93"/>
      <c r="XB37" s="93"/>
      <c r="XC37" s="93"/>
      <c r="XD37" s="93"/>
      <c r="XE37" s="93"/>
      <c r="XF37" s="93"/>
      <c r="XG37" s="93"/>
      <c r="XH37" s="93"/>
      <c r="XI37" s="93"/>
      <c r="XJ37" s="93"/>
      <c r="XK37" s="93"/>
      <c r="XL37" s="93"/>
      <c r="XM37" s="93"/>
      <c r="XN37" s="93"/>
      <c r="XO37" s="93"/>
      <c r="XP37" s="93"/>
      <c r="XQ37" s="93"/>
      <c r="XR37" s="93"/>
      <c r="XS37" s="93"/>
      <c r="XT37" s="93"/>
      <c r="XU37" s="93"/>
      <c r="XV37" s="93"/>
      <c r="XW37" s="93"/>
      <c r="XX37" s="93"/>
      <c r="XY37" s="93"/>
      <c r="XZ37" s="93"/>
      <c r="YA37" s="93"/>
      <c r="YB37" s="93"/>
      <c r="YC37" s="93"/>
      <c r="YD37" s="93"/>
      <c r="YE37" s="93"/>
      <c r="YF37" s="93"/>
      <c r="YG37" s="93"/>
      <c r="YH37" s="93"/>
      <c r="YI37" s="93"/>
      <c r="YJ37" s="93"/>
      <c r="YK37" s="93"/>
      <c r="YL37" s="93"/>
      <c r="YM37" s="93"/>
      <c r="YN37" s="93"/>
      <c r="YO37" s="93"/>
      <c r="YP37" s="93"/>
      <c r="YQ37" s="93"/>
      <c r="YR37" s="93"/>
      <c r="YS37" s="93"/>
      <c r="YT37" s="93"/>
      <c r="YU37" s="93"/>
      <c r="YV37" s="93"/>
      <c r="YW37" s="93"/>
      <c r="YX37" s="93"/>
      <c r="YY37" s="93"/>
      <c r="YZ37" s="93"/>
      <c r="ZA37" s="93"/>
      <c r="ZB37" s="93"/>
      <c r="ZC37" s="93"/>
      <c r="ZD37" s="93"/>
      <c r="ZE37" s="93"/>
      <c r="ZF37" s="93"/>
      <c r="ZG37" s="93"/>
      <c r="ZH37" s="93"/>
      <c r="ZI37" s="93"/>
      <c r="ZJ37" s="93"/>
      <c r="ZK37" s="93"/>
      <c r="ZL37" s="93"/>
      <c r="ZM37" s="93"/>
      <c r="ZN37" s="93"/>
      <c r="ZO37" s="93"/>
      <c r="ZP37" s="93"/>
      <c r="ZQ37" s="93"/>
      <c r="ZR37" s="93"/>
      <c r="ZS37" s="93"/>
      <c r="ZT37" s="93"/>
      <c r="ZU37" s="93"/>
      <c r="ZV37" s="93"/>
      <c r="ZW37" s="93"/>
      <c r="ZX37" s="93"/>
      <c r="ZY37" s="93"/>
      <c r="ZZ37" s="93"/>
    </row>
    <row r="38" spans="1:702" s="131" customFormat="1" ht="15.95" customHeight="1" x14ac:dyDescent="0.25">
      <c r="A38" s="127">
        <v>72126</v>
      </c>
      <c r="B38" s="127" t="s">
        <v>384</v>
      </c>
      <c r="C38" s="128" t="s">
        <v>354</v>
      </c>
      <c r="D38" s="127">
        <v>7</v>
      </c>
      <c r="E38" s="127">
        <v>3</v>
      </c>
      <c r="F38" s="127" t="s">
        <v>341</v>
      </c>
      <c r="G38" s="127">
        <v>912</v>
      </c>
      <c r="H38" s="127">
        <v>11461</v>
      </c>
      <c r="I38" s="127" t="s">
        <v>355</v>
      </c>
      <c r="J38" s="127">
        <v>31</v>
      </c>
      <c r="K38" s="127" t="s">
        <v>13</v>
      </c>
      <c r="L38" s="129">
        <v>154500</v>
      </c>
      <c r="M38" s="129">
        <v>154500</v>
      </c>
      <c r="N38" s="129">
        <v>0</v>
      </c>
      <c r="O38" s="129">
        <v>154500</v>
      </c>
      <c r="P38" s="129">
        <v>89246.19</v>
      </c>
      <c r="Q38" s="129">
        <v>-65253.81</v>
      </c>
      <c r="R38" s="130">
        <v>0.57999999999999996</v>
      </c>
      <c r="S38" s="129">
        <v>0</v>
      </c>
      <c r="T38" s="129">
        <v>0</v>
      </c>
      <c r="U38" s="130">
        <v>0</v>
      </c>
      <c r="V38" s="129">
        <v>0</v>
      </c>
      <c r="W38" s="129">
        <v>0</v>
      </c>
      <c r="X38" s="130">
        <v>0</v>
      </c>
      <c r="Y38" s="129">
        <v>0</v>
      </c>
      <c r="Z38" s="129">
        <v>0</v>
      </c>
      <c r="AA38" s="130">
        <v>0</v>
      </c>
      <c r="AB38" s="129">
        <v>0</v>
      </c>
      <c r="AC38" s="129">
        <v>0</v>
      </c>
      <c r="AD38" s="130">
        <v>0</v>
      </c>
      <c r="AE38" s="129">
        <v>0</v>
      </c>
      <c r="AF38" s="129">
        <v>0</v>
      </c>
      <c r="AG38" s="130">
        <v>0</v>
      </c>
      <c r="AH38" s="129">
        <v>0</v>
      </c>
      <c r="AI38" s="129">
        <v>0</v>
      </c>
      <c r="AJ38" s="130">
        <v>0</v>
      </c>
      <c r="AK38" s="129">
        <v>0</v>
      </c>
      <c r="AL38" s="129">
        <v>0</v>
      </c>
      <c r="AM38" s="130">
        <v>0</v>
      </c>
      <c r="AN38" s="129">
        <v>0</v>
      </c>
      <c r="AO38" s="129">
        <v>0</v>
      </c>
      <c r="AP38" s="130">
        <v>0</v>
      </c>
      <c r="AQ38" s="129">
        <v>0</v>
      </c>
      <c r="AR38" s="129">
        <v>0</v>
      </c>
      <c r="AS38" s="130">
        <v>0</v>
      </c>
      <c r="AT38" s="129">
        <v>0</v>
      </c>
      <c r="AU38" s="129">
        <v>0</v>
      </c>
      <c r="AV38" s="130">
        <v>0</v>
      </c>
      <c r="AW38" s="129">
        <v>0</v>
      </c>
      <c r="AX38" s="129">
        <v>0</v>
      </c>
      <c r="AY38" s="130">
        <v>0</v>
      </c>
      <c r="AZ38" s="129">
        <v>0</v>
      </c>
      <c r="BA38" s="129">
        <v>0</v>
      </c>
      <c r="BB38" s="130">
        <v>0</v>
      </c>
      <c r="BC38" s="129">
        <v>0</v>
      </c>
      <c r="BD38" s="129">
        <v>0</v>
      </c>
      <c r="BE38" s="130">
        <v>0</v>
      </c>
      <c r="BF38" s="129">
        <v>154500</v>
      </c>
      <c r="BG38" s="129">
        <v>89246.19</v>
      </c>
      <c r="BH38" s="130">
        <v>0.57999999999999996</v>
      </c>
      <c r="BI38" s="129">
        <v>0</v>
      </c>
      <c r="BJ38" s="129">
        <v>0</v>
      </c>
      <c r="BK38" s="130">
        <v>0</v>
      </c>
      <c r="BL38" s="129">
        <v>0</v>
      </c>
      <c r="BM38" s="129">
        <v>0</v>
      </c>
      <c r="BN38" s="130">
        <v>0</v>
      </c>
      <c r="BO38" s="129">
        <v>0</v>
      </c>
      <c r="BP38" s="129">
        <v>0</v>
      </c>
      <c r="BQ38" s="130">
        <v>0</v>
      </c>
      <c r="BR38" s="129">
        <v>0</v>
      </c>
      <c r="BS38" s="129">
        <v>0</v>
      </c>
      <c r="BT38" s="130">
        <v>0</v>
      </c>
      <c r="BU38" s="129">
        <v>0</v>
      </c>
      <c r="BV38" s="129">
        <v>0</v>
      </c>
      <c r="BW38" s="130">
        <v>0</v>
      </c>
      <c r="BX38" s="129">
        <v>0</v>
      </c>
      <c r="BY38" s="129">
        <v>0</v>
      </c>
      <c r="BZ38" s="130">
        <v>0</v>
      </c>
      <c r="CA38" s="129">
        <v>0</v>
      </c>
      <c r="CB38" s="129">
        <v>0</v>
      </c>
      <c r="CC38" s="130">
        <v>0</v>
      </c>
      <c r="CD38" s="129">
        <v>0</v>
      </c>
      <c r="CE38" s="129">
        <v>0</v>
      </c>
      <c r="CF38" s="130">
        <v>0</v>
      </c>
      <c r="CG38" s="129">
        <v>0</v>
      </c>
      <c r="CH38" s="129">
        <v>0</v>
      </c>
      <c r="CI38" s="130">
        <v>0</v>
      </c>
      <c r="CJ38" s="129">
        <v>0</v>
      </c>
      <c r="CK38" s="129">
        <v>0</v>
      </c>
      <c r="CL38" s="130">
        <v>0</v>
      </c>
      <c r="CM38" s="129">
        <v>0</v>
      </c>
      <c r="CN38" s="129">
        <v>0</v>
      </c>
      <c r="CO38" s="130">
        <v>0</v>
      </c>
      <c r="CP38" s="129"/>
      <c r="CQ38" s="129"/>
      <c r="CR38" s="129"/>
      <c r="CS38" s="129"/>
      <c r="CT38" s="129"/>
      <c r="CU38" s="129"/>
      <c r="CV38" s="129"/>
      <c r="CW38" s="129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129"/>
      <c r="DK38" s="129"/>
      <c r="DL38" s="129"/>
      <c r="DM38" s="129"/>
      <c r="DN38" s="129"/>
      <c r="DO38" s="129"/>
      <c r="DP38" s="129"/>
      <c r="DQ38" s="129"/>
      <c r="DR38" s="129"/>
      <c r="DS38" s="129"/>
      <c r="DT38" s="129"/>
      <c r="DU38" s="129"/>
      <c r="DV38" s="129"/>
      <c r="DW38" s="129"/>
      <c r="DX38" s="129"/>
      <c r="DY38" s="129"/>
      <c r="DZ38" s="129"/>
      <c r="EA38" s="129"/>
      <c r="EB38" s="129"/>
      <c r="EC38" s="129"/>
      <c r="ED38" s="129"/>
      <c r="EE38" s="129"/>
      <c r="EF38" s="129"/>
      <c r="EG38" s="129"/>
      <c r="EH38" s="129"/>
      <c r="EI38" s="129"/>
      <c r="EJ38" s="129"/>
      <c r="EK38" s="129"/>
      <c r="EL38" s="129"/>
      <c r="EM38" s="129"/>
      <c r="EN38" s="129"/>
      <c r="EO38" s="129"/>
      <c r="EP38" s="129"/>
      <c r="EQ38" s="129"/>
      <c r="ER38" s="129"/>
      <c r="ES38" s="129"/>
      <c r="ET38" s="129"/>
      <c r="EU38" s="129"/>
      <c r="EV38" s="129"/>
      <c r="EW38" s="129"/>
      <c r="EX38" s="129"/>
      <c r="EY38" s="129"/>
      <c r="EZ38" s="129"/>
      <c r="FA38" s="129"/>
      <c r="FB38" s="129"/>
      <c r="FC38" s="129"/>
      <c r="FD38" s="129"/>
      <c r="FE38" s="129"/>
      <c r="FF38" s="129"/>
      <c r="FG38" s="129"/>
      <c r="FH38" s="129"/>
      <c r="FI38" s="129"/>
      <c r="FJ38" s="129"/>
      <c r="FK38" s="129"/>
      <c r="FL38" s="129"/>
      <c r="FM38" s="129"/>
      <c r="FN38" s="129"/>
      <c r="FO38" s="129"/>
      <c r="FP38" s="129"/>
      <c r="FQ38" s="129"/>
      <c r="FR38" s="129"/>
      <c r="FS38" s="129"/>
      <c r="FT38" s="129"/>
      <c r="FU38" s="129"/>
      <c r="FV38" s="129"/>
      <c r="FW38" s="129"/>
      <c r="FX38" s="129"/>
      <c r="FY38" s="129"/>
      <c r="FZ38" s="129"/>
      <c r="GA38" s="129"/>
      <c r="GB38" s="129"/>
      <c r="GC38" s="129"/>
      <c r="GD38" s="129"/>
      <c r="GE38" s="129"/>
      <c r="GF38" s="129"/>
      <c r="GG38" s="129"/>
      <c r="GH38" s="129"/>
      <c r="GI38" s="129"/>
      <c r="GJ38" s="129"/>
      <c r="GK38" s="129"/>
      <c r="GL38" s="129"/>
      <c r="GM38" s="129"/>
      <c r="GN38" s="129"/>
      <c r="GO38" s="129"/>
      <c r="GP38" s="129"/>
      <c r="GQ38" s="129"/>
      <c r="GR38" s="129"/>
      <c r="GS38" s="129"/>
      <c r="GT38" s="129"/>
      <c r="GU38" s="129"/>
      <c r="GV38" s="129"/>
      <c r="GW38" s="129"/>
      <c r="GX38" s="129"/>
      <c r="GY38" s="129"/>
      <c r="GZ38" s="129"/>
      <c r="HA38" s="129"/>
      <c r="HB38" s="129"/>
      <c r="HC38" s="129"/>
      <c r="HD38" s="129"/>
      <c r="HE38" s="129"/>
      <c r="HF38" s="129"/>
      <c r="HG38" s="129"/>
      <c r="HH38" s="129"/>
      <c r="HI38" s="129"/>
      <c r="HJ38" s="129"/>
      <c r="HK38" s="129"/>
      <c r="HL38" s="129"/>
      <c r="HM38" s="129"/>
      <c r="HN38" s="129"/>
      <c r="HO38" s="129"/>
      <c r="HP38" s="129"/>
      <c r="HQ38" s="129"/>
      <c r="HR38" s="129"/>
      <c r="HS38" s="129"/>
      <c r="HT38" s="129"/>
      <c r="HU38" s="129"/>
      <c r="HV38" s="129"/>
      <c r="HW38" s="129"/>
      <c r="HX38" s="129"/>
      <c r="HY38" s="129"/>
      <c r="HZ38" s="129"/>
      <c r="IA38" s="129"/>
      <c r="IB38" s="129"/>
      <c r="IC38" s="129"/>
      <c r="ID38" s="129"/>
      <c r="IE38" s="129"/>
      <c r="IF38" s="129"/>
      <c r="IG38" s="129"/>
      <c r="IH38" s="129"/>
      <c r="II38" s="129"/>
      <c r="IJ38" s="129"/>
      <c r="IK38" s="129"/>
      <c r="IL38" s="129"/>
      <c r="IM38" s="129"/>
      <c r="IN38" s="129"/>
      <c r="IO38" s="129"/>
      <c r="IP38" s="129"/>
      <c r="IQ38" s="129"/>
      <c r="IR38" s="129"/>
      <c r="IS38" s="129"/>
      <c r="IT38" s="129"/>
      <c r="IU38" s="129"/>
      <c r="IV38" s="129"/>
      <c r="IW38" s="129"/>
      <c r="IX38" s="129"/>
      <c r="IY38" s="129"/>
      <c r="IZ38" s="129"/>
      <c r="JA38" s="129"/>
      <c r="JB38" s="129"/>
      <c r="JC38" s="129"/>
      <c r="JD38" s="129"/>
      <c r="JE38" s="129"/>
      <c r="JF38" s="129"/>
      <c r="JG38" s="129"/>
      <c r="JH38" s="129"/>
      <c r="JI38" s="129"/>
      <c r="JJ38" s="129"/>
      <c r="JK38" s="129"/>
      <c r="JL38" s="129"/>
      <c r="JM38" s="129"/>
      <c r="JN38" s="129"/>
      <c r="JO38" s="129"/>
      <c r="JP38" s="129"/>
      <c r="JQ38" s="129"/>
      <c r="JR38" s="129"/>
      <c r="JS38" s="129"/>
      <c r="JT38" s="129"/>
      <c r="JU38" s="129"/>
      <c r="JV38" s="129"/>
      <c r="JW38" s="129"/>
      <c r="JX38" s="129"/>
      <c r="JY38" s="129"/>
      <c r="JZ38" s="129"/>
      <c r="KA38" s="129"/>
      <c r="KB38" s="129"/>
      <c r="KC38" s="129"/>
      <c r="KD38" s="129"/>
      <c r="KE38" s="129"/>
      <c r="KF38" s="129"/>
      <c r="KG38" s="129"/>
      <c r="KH38" s="129"/>
      <c r="KI38" s="129"/>
      <c r="KJ38" s="129"/>
      <c r="KK38" s="129"/>
      <c r="KL38" s="129"/>
      <c r="KM38" s="129"/>
      <c r="KN38" s="129"/>
      <c r="KO38" s="129"/>
      <c r="KP38" s="129"/>
      <c r="KQ38" s="129"/>
      <c r="KR38" s="129"/>
      <c r="KS38" s="129"/>
      <c r="KT38" s="129"/>
      <c r="KU38" s="129"/>
      <c r="KV38" s="129"/>
      <c r="KW38" s="129"/>
      <c r="KX38" s="129"/>
      <c r="KY38" s="129"/>
      <c r="KZ38" s="129"/>
      <c r="LA38" s="129"/>
      <c r="LB38" s="129"/>
      <c r="LC38" s="129"/>
      <c r="LD38" s="129"/>
      <c r="LE38" s="129"/>
      <c r="LF38" s="129"/>
      <c r="LG38" s="129"/>
      <c r="LH38" s="129"/>
      <c r="LI38" s="129"/>
      <c r="LJ38" s="129"/>
      <c r="LK38" s="129"/>
      <c r="LL38" s="129"/>
      <c r="LM38" s="129"/>
      <c r="LN38" s="129"/>
      <c r="LO38" s="129"/>
      <c r="LP38" s="129"/>
      <c r="LQ38" s="129"/>
      <c r="LR38" s="129"/>
      <c r="LS38" s="129"/>
      <c r="LT38" s="129"/>
      <c r="LU38" s="129"/>
      <c r="LV38" s="129"/>
      <c r="LW38" s="129"/>
      <c r="LX38" s="129"/>
      <c r="LY38" s="129"/>
      <c r="LZ38" s="129"/>
      <c r="MA38" s="129"/>
      <c r="MB38" s="129"/>
      <c r="MC38" s="129"/>
      <c r="MD38" s="129"/>
      <c r="ME38" s="129"/>
      <c r="MF38" s="129"/>
      <c r="MG38" s="129"/>
      <c r="MH38" s="129"/>
      <c r="MI38" s="129"/>
      <c r="MJ38" s="129"/>
      <c r="MK38" s="129"/>
      <c r="ML38" s="129"/>
      <c r="MM38" s="129"/>
      <c r="MN38" s="129"/>
      <c r="MO38" s="129"/>
      <c r="MP38" s="129"/>
      <c r="MQ38" s="129"/>
      <c r="MR38" s="129"/>
      <c r="MS38" s="129"/>
      <c r="MT38" s="129"/>
      <c r="MU38" s="129"/>
      <c r="MV38" s="129"/>
      <c r="MW38" s="129"/>
      <c r="MX38" s="129"/>
      <c r="MY38" s="129"/>
      <c r="MZ38" s="129"/>
      <c r="NA38" s="129"/>
      <c r="NB38" s="129"/>
      <c r="NC38" s="129"/>
      <c r="ND38" s="129"/>
      <c r="NE38" s="129"/>
      <c r="NF38" s="129"/>
      <c r="NG38" s="129"/>
      <c r="NH38" s="129"/>
      <c r="NI38" s="129"/>
      <c r="NJ38" s="129"/>
      <c r="NK38" s="129"/>
      <c r="NL38" s="129"/>
      <c r="NM38" s="129"/>
      <c r="NN38" s="129"/>
      <c r="NO38" s="129"/>
      <c r="NP38" s="129"/>
      <c r="NQ38" s="129"/>
      <c r="NR38" s="129"/>
      <c r="NS38" s="129"/>
      <c r="NT38" s="129"/>
      <c r="NU38" s="129"/>
      <c r="NV38" s="129"/>
      <c r="NW38" s="129"/>
      <c r="NX38" s="129"/>
      <c r="NY38" s="129"/>
      <c r="NZ38" s="129"/>
      <c r="OA38" s="129"/>
      <c r="OB38" s="129"/>
      <c r="OC38" s="129"/>
      <c r="OD38" s="129"/>
      <c r="OE38" s="129"/>
      <c r="OF38" s="129"/>
      <c r="OG38" s="129"/>
      <c r="OH38" s="129"/>
      <c r="OI38" s="129"/>
      <c r="OJ38" s="129"/>
      <c r="OK38" s="129"/>
      <c r="OL38" s="129"/>
      <c r="OM38" s="129"/>
      <c r="ON38" s="129"/>
      <c r="OO38" s="129"/>
      <c r="OP38" s="129"/>
      <c r="OQ38" s="129"/>
      <c r="OR38" s="129"/>
      <c r="OS38" s="129"/>
      <c r="OT38" s="129"/>
      <c r="OU38" s="129"/>
      <c r="OV38" s="129"/>
      <c r="OW38" s="129"/>
      <c r="OX38" s="129"/>
      <c r="OY38" s="129"/>
      <c r="OZ38" s="129"/>
      <c r="PA38" s="129"/>
      <c r="PB38" s="129"/>
      <c r="PC38" s="129"/>
      <c r="PD38" s="129"/>
      <c r="PE38" s="129"/>
      <c r="PF38" s="129"/>
      <c r="PG38" s="129"/>
      <c r="PH38" s="129"/>
      <c r="PI38" s="129"/>
      <c r="PJ38" s="129"/>
      <c r="PK38" s="129"/>
      <c r="PL38" s="129"/>
      <c r="PM38" s="129"/>
      <c r="PN38" s="129"/>
      <c r="PO38" s="129"/>
      <c r="PP38" s="129"/>
      <c r="PQ38" s="129"/>
      <c r="PR38" s="129"/>
      <c r="PS38" s="129"/>
      <c r="PT38" s="129"/>
      <c r="PU38" s="129"/>
      <c r="PV38" s="129"/>
      <c r="PW38" s="129"/>
      <c r="PX38" s="129"/>
      <c r="PY38" s="129"/>
      <c r="PZ38" s="129"/>
      <c r="QA38" s="129"/>
      <c r="QB38" s="129"/>
      <c r="QC38" s="129"/>
      <c r="QD38" s="129"/>
      <c r="QE38" s="129"/>
      <c r="QF38" s="129"/>
      <c r="QG38" s="129"/>
      <c r="QH38" s="129"/>
      <c r="QI38" s="129"/>
      <c r="QJ38" s="129"/>
      <c r="QK38" s="129"/>
      <c r="QL38" s="129"/>
      <c r="QM38" s="129"/>
      <c r="QN38" s="129"/>
      <c r="QO38" s="129"/>
      <c r="QP38" s="129"/>
      <c r="QQ38" s="129"/>
      <c r="QR38" s="129"/>
      <c r="QS38" s="129"/>
      <c r="QT38" s="129"/>
      <c r="QU38" s="129"/>
      <c r="QV38" s="129"/>
      <c r="QW38" s="129"/>
      <c r="QX38" s="129"/>
      <c r="QY38" s="129"/>
      <c r="QZ38" s="129"/>
      <c r="RA38" s="129"/>
      <c r="RB38" s="129"/>
      <c r="RC38" s="129"/>
      <c r="RD38" s="129"/>
      <c r="RE38" s="129"/>
      <c r="RF38" s="129"/>
      <c r="RG38" s="129"/>
      <c r="RH38" s="129"/>
      <c r="RI38" s="129"/>
      <c r="RJ38" s="129"/>
      <c r="RK38" s="129"/>
      <c r="RL38" s="129"/>
      <c r="RM38" s="129"/>
      <c r="RN38" s="129"/>
      <c r="RO38" s="129"/>
      <c r="RP38" s="129"/>
      <c r="RQ38" s="129"/>
      <c r="RR38" s="129"/>
      <c r="RS38" s="129"/>
      <c r="RT38" s="129"/>
      <c r="RU38" s="129"/>
      <c r="RV38" s="129"/>
      <c r="RW38" s="129"/>
      <c r="RX38" s="129"/>
      <c r="RY38" s="129"/>
      <c r="RZ38" s="129"/>
      <c r="SA38" s="129"/>
      <c r="SB38" s="129"/>
      <c r="SC38" s="129"/>
      <c r="SD38" s="129"/>
      <c r="SE38" s="129"/>
      <c r="SF38" s="129"/>
      <c r="SG38" s="129"/>
      <c r="SH38" s="129"/>
      <c r="SI38" s="129"/>
      <c r="SJ38" s="129"/>
      <c r="SK38" s="129"/>
      <c r="SL38" s="129"/>
      <c r="SM38" s="129"/>
      <c r="SN38" s="129"/>
      <c r="SO38" s="129"/>
      <c r="SP38" s="129"/>
      <c r="SQ38" s="129"/>
      <c r="SR38" s="129"/>
      <c r="SS38" s="129"/>
      <c r="ST38" s="129"/>
      <c r="SU38" s="129"/>
      <c r="SV38" s="129"/>
      <c r="SW38" s="129"/>
      <c r="SX38" s="129"/>
      <c r="SY38" s="129"/>
      <c r="SZ38" s="129"/>
      <c r="TA38" s="129"/>
      <c r="TB38" s="129"/>
      <c r="TC38" s="129"/>
      <c r="TD38" s="129"/>
      <c r="TE38" s="129"/>
      <c r="TF38" s="129"/>
      <c r="TG38" s="129"/>
      <c r="TH38" s="129"/>
      <c r="TI38" s="129"/>
      <c r="TJ38" s="129"/>
      <c r="TK38" s="129"/>
      <c r="TL38" s="129"/>
      <c r="TM38" s="129"/>
      <c r="TN38" s="129"/>
      <c r="TO38" s="129"/>
      <c r="TP38" s="129"/>
      <c r="TQ38" s="129"/>
      <c r="TR38" s="129"/>
      <c r="TS38" s="129"/>
      <c r="TT38" s="129"/>
      <c r="TU38" s="129"/>
      <c r="TV38" s="129"/>
      <c r="TW38" s="129"/>
      <c r="TX38" s="129"/>
      <c r="TY38" s="129"/>
      <c r="TZ38" s="129"/>
      <c r="UA38" s="129"/>
      <c r="UB38" s="129"/>
      <c r="UC38" s="129"/>
      <c r="UD38" s="129"/>
      <c r="UE38" s="129"/>
      <c r="UF38" s="129"/>
      <c r="UG38" s="129"/>
      <c r="UH38" s="129"/>
      <c r="UI38" s="129"/>
      <c r="UJ38" s="129"/>
      <c r="UK38" s="129"/>
      <c r="UL38" s="129"/>
      <c r="UM38" s="129"/>
      <c r="UN38" s="129"/>
      <c r="UO38" s="129"/>
      <c r="UP38" s="129"/>
      <c r="UQ38" s="129"/>
      <c r="UR38" s="129"/>
      <c r="US38" s="129"/>
      <c r="UT38" s="129"/>
      <c r="UU38" s="129"/>
      <c r="UV38" s="129"/>
      <c r="UW38" s="129"/>
      <c r="UX38" s="129"/>
      <c r="UY38" s="129"/>
      <c r="UZ38" s="129"/>
      <c r="VA38" s="129"/>
      <c r="VB38" s="129"/>
      <c r="VC38" s="129"/>
      <c r="VD38" s="129"/>
      <c r="VE38" s="129"/>
      <c r="VF38" s="129"/>
      <c r="VG38" s="129"/>
      <c r="VH38" s="129"/>
      <c r="VI38" s="129"/>
      <c r="VJ38" s="129"/>
      <c r="VK38" s="129"/>
      <c r="VL38" s="129"/>
      <c r="VM38" s="129"/>
      <c r="VN38" s="129"/>
      <c r="VO38" s="129"/>
      <c r="VP38" s="129"/>
      <c r="VQ38" s="129"/>
      <c r="VR38" s="129"/>
      <c r="VS38" s="129"/>
      <c r="VT38" s="129"/>
      <c r="VU38" s="129"/>
      <c r="VV38" s="129"/>
      <c r="VW38" s="129"/>
      <c r="VX38" s="129"/>
      <c r="VY38" s="129"/>
      <c r="VZ38" s="129"/>
      <c r="WA38" s="129"/>
      <c r="WB38" s="129"/>
      <c r="WC38" s="129"/>
      <c r="WD38" s="129"/>
      <c r="WE38" s="129"/>
      <c r="WF38" s="129"/>
      <c r="WG38" s="129"/>
      <c r="WH38" s="129"/>
      <c r="WI38" s="129"/>
      <c r="WJ38" s="129"/>
      <c r="WK38" s="129"/>
      <c r="WL38" s="129"/>
      <c r="WM38" s="129"/>
      <c r="WN38" s="129"/>
      <c r="WO38" s="129"/>
      <c r="WP38" s="129"/>
      <c r="WQ38" s="129"/>
      <c r="WR38" s="129"/>
      <c r="WS38" s="129"/>
      <c r="WT38" s="129"/>
      <c r="WU38" s="129"/>
      <c r="WV38" s="129"/>
      <c r="WW38" s="129"/>
      <c r="WX38" s="129"/>
      <c r="WY38" s="129"/>
      <c r="WZ38" s="129"/>
      <c r="XA38" s="129"/>
      <c r="XB38" s="129"/>
      <c r="XC38" s="129"/>
      <c r="XD38" s="129"/>
      <c r="XE38" s="129"/>
      <c r="XF38" s="129"/>
      <c r="XG38" s="129"/>
      <c r="XH38" s="129"/>
      <c r="XI38" s="129"/>
      <c r="XJ38" s="129"/>
      <c r="XK38" s="129"/>
      <c r="XL38" s="129"/>
      <c r="XM38" s="129"/>
      <c r="XN38" s="129"/>
      <c r="XO38" s="129"/>
      <c r="XP38" s="129"/>
      <c r="XQ38" s="129"/>
      <c r="XR38" s="129"/>
      <c r="XS38" s="129"/>
      <c r="XT38" s="129"/>
      <c r="XU38" s="129"/>
      <c r="XV38" s="129"/>
      <c r="XW38" s="129"/>
      <c r="XX38" s="129"/>
      <c r="XY38" s="129"/>
      <c r="XZ38" s="129"/>
      <c r="YA38" s="129"/>
      <c r="YB38" s="129"/>
      <c r="YC38" s="129"/>
      <c r="YD38" s="129"/>
      <c r="YE38" s="129"/>
      <c r="YF38" s="129"/>
      <c r="YG38" s="129"/>
      <c r="YH38" s="129"/>
      <c r="YI38" s="129"/>
      <c r="YJ38" s="129"/>
      <c r="YK38" s="129"/>
      <c r="YL38" s="129"/>
      <c r="YM38" s="129"/>
      <c r="YN38" s="129"/>
      <c r="YO38" s="129"/>
      <c r="YP38" s="129"/>
      <c r="YQ38" s="129"/>
      <c r="YR38" s="129"/>
      <c r="YS38" s="129"/>
      <c r="YT38" s="129"/>
      <c r="YU38" s="129"/>
      <c r="YV38" s="129"/>
      <c r="YW38" s="129"/>
      <c r="YX38" s="129"/>
      <c r="YY38" s="129"/>
      <c r="YZ38" s="129"/>
      <c r="ZA38" s="129"/>
      <c r="ZB38" s="129"/>
      <c r="ZC38" s="129"/>
      <c r="ZD38" s="129"/>
      <c r="ZE38" s="129"/>
      <c r="ZF38" s="129"/>
      <c r="ZG38" s="129"/>
      <c r="ZH38" s="129"/>
      <c r="ZI38" s="129"/>
      <c r="ZJ38" s="129"/>
      <c r="ZK38" s="129"/>
      <c r="ZL38" s="129"/>
      <c r="ZM38" s="129"/>
      <c r="ZN38" s="129"/>
      <c r="ZO38" s="129"/>
      <c r="ZP38" s="129"/>
      <c r="ZQ38" s="129"/>
      <c r="ZR38" s="129"/>
      <c r="ZS38" s="129"/>
      <c r="ZT38" s="129"/>
      <c r="ZU38" s="129"/>
      <c r="ZV38" s="129"/>
      <c r="ZW38" s="129"/>
      <c r="ZX38" s="129"/>
      <c r="ZY38" s="129"/>
      <c r="ZZ38" s="129"/>
    </row>
    <row r="39" spans="1:702" ht="15.95" hidden="1" customHeight="1" x14ac:dyDescent="0.25">
      <c r="A39" s="92">
        <v>72128</v>
      </c>
      <c r="B39" s="92" t="s">
        <v>384</v>
      </c>
      <c r="C39" s="121" t="s">
        <v>354</v>
      </c>
      <c r="D39" s="92">
        <v>7</v>
      </c>
      <c r="E39" s="92">
        <v>3</v>
      </c>
      <c r="F39" s="92" t="s">
        <v>341</v>
      </c>
      <c r="G39" s="92">
        <v>912</v>
      </c>
      <c r="H39" s="92">
        <v>11461</v>
      </c>
      <c r="I39" s="92" t="s">
        <v>355</v>
      </c>
      <c r="J39" s="92">
        <v>311</v>
      </c>
      <c r="K39" s="92" t="s">
        <v>332</v>
      </c>
      <c r="L39" s="93">
        <v>130000</v>
      </c>
      <c r="M39" s="93">
        <v>130000</v>
      </c>
      <c r="N39" s="93">
        <v>0</v>
      </c>
      <c r="O39" s="93">
        <v>130000</v>
      </c>
      <c r="P39" s="93">
        <v>75318.61</v>
      </c>
      <c r="Q39" s="93">
        <v>-54681.39</v>
      </c>
      <c r="R39" s="94">
        <v>0.57999999999999996</v>
      </c>
      <c r="S39" s="93">
        <v>0</v>
      </c>
      <c r="T39" s="93">
        <v>0</v>
      </c>
      <c r="U39" s="94">
        <v>0</v>
      </c>
      <c r="V39" s="93">
        <v>0</v>
      </c>
      <c r="W39" s="93">
        <v>0</v>
      </c>
      <c r="X39" s="94">
        <v>0</v>
      </c>
      <c r="Y39" s="93">
        <v>0</v>
      </c>
      <c r="Z39" s="93">
        <v>0</v>
      </c>
      <c r="AA39" s="94">
        <v>0</v>
      </c>
      <c r="AB39" s="93">
        <v>0</v>
      </c>
      <c r="AC39" s="93">
        <v>0</v>
      </c>
      <c r="AD39" s="94">
        <v>0</v>
      </c>
      <c r="AE39" s="93">
        <v>0</v>
      </c>
      <c r="AF39" s="93">
        <v>0</v>
      </c>
      <c r="AG39" s="94">
        <v>0</v>
      </c>
      <c r="AH39" s="93">
        <v>0</v>
      </c>
      <c r="AI39" s="93">
        <v>0</v>
      </c>
      <c r="AJ39" s="94">
        <v>0</v>
      </c>
      <c r="AK39" s="93">
        <v>0</v>
      </c>
      <c r="AL39" s="93">
        <v>0</v>
      </c>
      <c r="AM39" s="94">
        <v>0</v>
      </c>
      <c r="AN39" s="93">
        <v>0</v>
      </c>
      <c r="AO39" s="93">
        <v>0</v>
      </c>
      <c r="AP39" s="94">
        <v>0</v>
      </c>
      <c r="AQ39" s="93">
        <v>0</v>
      </c>
      <c r="AR39" s="93">
        <v>0</v>
      </c>
      <c r="AS39" s="94">
        <v>0</v>
      </c>
      <c r="AT39" s="93">
        <v>0</v>
      </c>
      <c r="AU39" s="93">
        <v>0</v>
      </c>
      <c r="AV39" s="94">
        <v>0</v>
      </c>
      <c r="AW39" s="93">
        <v>0</v>
      </c>
      <c r="AX39" s="93">
        <v>0</v>
      </c>
      <c r="AY39" s="94">
        <v>0</v>
      </c>
      <c r="AZ39" s="93">
        <v>0</v>
      </c>
      <c r="BA39" s="93">
        <v>0</v>
      </c>
      <c r="BB39" s="94">
        <v>0</v>
      </c>
      <c r="BC39" s="93">
        <v>0</v>
      </c>
      <c r="BD39" s="93">
        <v>0</v>
      </c>
      <c r="BE39" s="94">
        <v>0</v>
      </c>
      <c r="BF39" s="93">
        <v>130000</v>
      </c>
      <c r="BG39" s="93">
        <v>75318.61</v>
      </c>
      <c r="BH39" s="94">
        <v>0.57999999999999996</v>
      </c>
      <c r="BI39" s="93">
        <v>0</v>
      </c>
      <c r="BJ39" s="93">
        <v>0</v>
      </c>
      <c r="BK39" s="94">
        <v>0</v>
      </c>
      <c r="BL39" s="93">
        <v>0</v>
      </c>
      <c r="BM39" s="93">
        <v>0</v>
      </c>
      <c r="BN39" s="94">
        <v>0</v>
      </c>
      <c r="BO39" s="93">
        <v>0</v>
      </c>
      <c r="BP39" s="93">
        <v>0</v>
      </c>
      <c r="BQ39" s="94">
        <v>0</v>
      </c>
      <c r="BR39" s="93">
        <v>0</v>
      </c>
      <c r="BS39" s="93">
        <v>0</v>
      </c>
      <c r="BT39" s="94">
        <v>0</v>
      </c>
      <c r="BU39" s="93">
        <v>0</v>
      </c>
      <c r="BV39" s="93">
        <v>0</v>
      </c>
      <c r="BW39" s="94">
        <v>0</v>
      </c>
      <c r="BX39" s="93">
        <v>0</v>
      </c>
      <c r="BY39" s="93">
        <v>0</v>
      </c>
      <c r="BZ39" s="94">
        <v>0</v>
      </c>
      <c r="CA39" s="93">
        <v>0</v>
      </c>
      <c r="CB39" s="93">
        <v>0</v>
      </c>
      <c r="CC39" s="94">
        <v>0</v>
      </c>
      <c r="CD39" s="93">
        <v>0</v>
      </c>
      <c r="CE39" s="93">
        <v>0</v>
      </c>
      <c r="CF39" s="94">
        <v>0</v>
      </c>
      <c r="CG39" s="93">
        <v>0</v>
      </c>
      <c r="CH39" s="93">
        <v>0</v>
      </c>
      <c r="CI39" s="94">
        <v>0</v>
      </c>
      <c r="CJ39" s="93">
        <v>0</v>
      </c>
      <c r="CK39" s="93">
        <v>0</v>
      </c>
      <c r="CL39" s="94">
        <v>0</v>
      </c>
      <c r="CM39" s="93">
        <v>0</v>
      </c>
      <c r="CN39" s="93">
        <v>0</v>
      </c>
      <c r="CO39" s="94">
        <v>0</v>
      </c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93"/>
      <c r="DQ39" s="93"/>
      <c r="DR39" s="93"/>
      <c r="DS39" s="93"/>
      <c r="DT39" s="93"/>
      <c r="DU39" s="93"/>
      <c r="DV39" s="93"/>
      <c r="DW39" s="93"/>
      <c r="DX39" s="93"/>
      <c r="DY39" s="93"/>
      <c r="DZ39" s="93"/>
      <c r="EA39" s="93"/>
      <c r="EB39" s="93"/>
      <c r="EC39" s="93"/>
      <c r="ED39" s="93"/>
      <c r="EE39" s="93"/>
      <c r="EF39" s="93"/>
      <c r="EG39" s="93"/>
      <c r="EH39" s="93"/>
      <c r="EI39" s="93"/>
      <c r="EJ39" s="93"/>
      <c r="EK39" s="93"/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  <c r="FF39" s="93"/>
      <c r="FG39" s="93"/>
      <c r="FH39" s="93"/>
      <c r="FI39" s="93"/>
      <c r="FJ39" s="93"/>
      <c r="FK39" s="93"/>
      <c r="FL39" s="93"/>
      <c r="FM39" s="93"/>
      <c r="FN39" s="93"/>
      <c r="FO39" s="93"/>
      <c r="FP39" s="93"/>
      <c r="FQ39" s="93"/>
      <c r="FR39" s="93"/>
      <c r="FS39" s="93"/>
      <c r="FT39" s="93"/>
      <c r="FU39" s="93"/>
      <c r="FV39" s="93"/>
      <c r="FW39" s="93"/>
      <c r="FX39" s="93"/>
      <c r="FY39" s="93"/>
      <c r="FZ39" s="93"/>
      <c r="GA39" s="93"/>
      <c r="GB39" s="93"/>
      <c r="GC39" s="93"/>
      <c r="GD39" s="93"/>
      <c r="GE39" s="93"/>
      <c r="GF39" s="93"/>
      <c r="GG39" s="93"/>
      <c r="GH39" s="93"/>
      <c r="GI39" s="93"/>
      <c r="GJ39" s="93"/>
      <c r="GK39" s="93"/>
      <c r="GL39" s="93"/>
      <c r="GM39" s="93"/>
      <c r="GN39" s="93"/>
      <c r="GO39" s="93"/>
      <c r="GP39" s="93"/>
      <c r="GQ39" s="93"/>
      <c r="GR39" s="93"/>
      <c r="GS39" s="93"/>
      <c r="GT39" s="93"/>
      <c r="GU39" s="93"/>
      <c r="GV39" s="93"/>
      <c r="GW39" s="93"/>
      <c r="GX39" s="93"/>
      <c r="GY39" s="93"/>
      <c r="GZ39" s="93"/>
      <c r="HA39" s="93"/>
      <c r="HB39" s="93"/>
      <c r="HC39" s="93"/>
      <c r="HD39" s="93"/>
      <c r="HE39" s="93"/>
      <c r="HF39" s="93"/>
      <c r="HG39" s="93"/>
      <c r="HH39" s="93"/>
      <c r="HI39" s="93"/>
      <c r="HJ39" s="93"/>
      <c r="HK39" s="93"/>
      <c r="HL39" s="93"/>
      <c r="HM39" s="93"/>
      <c r="HN39" s="93"/>
      <c r="HO39" s="93"/>
      <c r="HP39" s="93"/>
      <c r="HQ39" s="93"/>
      <c r="HR39" s="93"/>
      <c r="HS39" s="93"/>
      <c r="HT39" s="93"/>
      <c r="HU39" s="93"/>
      <c r="HV39" s="93"/>
      <c r="HW39" s="93"/>
      <c r="HX39" s="93"/>
      <c r="HY39" s="93"/>
      <c r="HZ39" s="93"/>
      <c r="IA39" s="93"/>
      <c r="IB39" s="93"/>
      <c r="IC39" s="93"/>
      <c r="ID39" s="93"/>
      <c r="IE39" s="93"/>
      <c r="IF39" s="93"/>
      <c r="IG39" s="93"/>
      <c r="IH39" s="93"/>
      <c r="II39" s="93"/>
      <c r="IJ39" s="93"/>
      <c r="IK39" s="93"/>
      <c r="IL39" s="93"/>
      <c r="IM39" s="93"/>
      <c r="IN39" s="93"/>
      <c r="IO39" s="93"/>
      <c r="IP39" s="93"/>
      <c r="IQ39" s="93"/>
      <c r="IR39" s="93"/>
      <c r="IS39" s="93"/>
      <c r="IT39" s="93"/>
      <c r="IU39" s="93"/>
      <c r="IV39" s="93"/>
      <c r="IW39" s="93"/>
      <c r="IX39" s="93"/>
      <c r="IY39" s="93"/>
      <c r="IZ39" s="93"/>
      <c r="JA39" s="93"/>
      <c r="JB39" s="93"/>
      <c r="JC39" s="93"/>
      <c r="JD39" s="93"/>
      <c r="JE39" s="93"/>
      <c r="JF39" s="93"/>
      <c r="JG39" s="93"/>
      <c r="JH39" s="93"/>
      <c r="JI39" s="93"/>
      <c r="JJ39" s="93"/>
      <c r="JK39" s="93"/>
      <c r="JL39" s="93"/>
      <c r="JM39" s="93"/>
      <c r="JN39" s="93"/>
      <c r="JO39" s="93"/>
      <c r="JP39" s="93"/>
      <c r="JQ39" s="93"/>
      <c r="JR39" s="93"/>
      <c r="JS39" s="93"/>
      <c r="JT39" s="93"/>
      <c r="JU39" s="93"/>
      <c r="JV39" s="93"/>
      <c r="JW39" s="93"/>
      <c r="JX39" s="93"/>
      <c r="JY39" s="93"/>
      <c r="JZ39" s="93"/>
      <c r="KA39" s="93"/>
      <c r="KB39" s="93"/>
      <c r="KC39" s="93"/>
      <c r="KD39" s="93"/>
      <c r="KE39" s="93"/>
      <c r="KF39" s="93"/>
      <c r="KG39" s="93"/>
      <c r="KH39" s="93"/>
      <c r="KI39" s="93"/>
      <c r="KJ39" s="93"/>
      <c r="KK39" s="93"/>
      <c r="KL39" s="93"/>
      <c r="KM39" s="93"/>
      <c r="KN39" s="93"/>
      <c r="KO39" s="93"/>
      <c r="KP39" s="93"/>
      <c r="KQ39" s="93"/>
      <c r="KR39" s="93"/>
      <c r="KS39" s="93"/>
      <c r="KT39" s="93"/>
      <c r="KU39" s="93"/>
      <c r="KV39" s="93"/>
      <c r="KW39" s="93"/>
      <c r="KX39" s="93"/>
      <c r="KY39" s="93"/>
      <c r="KZ39" s="93"/>
      <c r="LA39" s="93"/>
      <c r="LB39" s="93"/>
      <c r="LC39" s="93"/>
      <c r="LD39" s="93"/>
      <c r="LE39" s="93"/>
      <c r="LF39" s="93"/>
      <c r="LG39" s="93"/>
      <c r="LH39" s="93"/>
      <c r="LI39" s="93"/>
      <c r="LJ39" s="93"/>
      <c r="LK39" s="93"/>
      <c r="LL39" s="93"/>
      <c r="LM39" s="93"/>
      <c r="LN39" s="93"/>
      <c r="LO39" s="93"/>
      <c r="LP39" s="93"/>
      <c r="LQ39" s="93"/>
      <c r="LR39" s="93"/>
      <c r="LS39" s="93"/>
      <c r="LT39" s="93"/>
      <c r="LU39" s="93"/>
      <c r="LV39" s="93"/>
      <c r="LW39" s="93"/>
      <c r="LX39" s="93"/>
      <c r="LY39" s="93"/>
      <c r="LZ39" s="93"/>
      <c r="MA39" s="93"/>
      <c r="MB39" s="93"/>
      <c r="MC39" s="93"/>
      <c r="MD39" s="93"/>
      <c r="ME39" s="93"/>
      <c r="MF39" s="93"/>
      <c r="MG39" s="93"/>
      <c r="MH39" s="93"/>
      <c r="MI39" s="93"/>
      <c r="MJ39" s="93"/>
      <c r="MK39" s="93"/>
      <c r="ML39" s="93"/>
      <c r="MM39" s="93"/>
      <c r="MN39" s="93"/>
      <c r="MO39" s="93"/>
      <c r="MP39" s="93"/>
      <c r="MQ39" s="93"/>
      <c r="MR39" s="93"/>
      <c r="MS39" s="93"/>
      <c r="MT39" s="93"/>
      <c r="MU39" s="93"/>
      <c r="MV39" s="93"/>
      <c r="MW39" s="93"/>
      <c r="MX39" s="93"/>
      <c r="MY39" s="93"/>
      <c r="MZ39" s="93"/>
      <c r="NA39" s="93"/>
      <c r="NB39" s="93"/>
      <c r="NC39" s="93"/>
      <c r="ND39" s="93"/>
      <c r="NE39" s="93"/>
      <c r="NF39" s="93"/>
      <c r="NG39" s="93"/>
      <c r="NH39" s="93"/>
      <c r="NI39" s="93"/>
      <c r="NJ39" s="93"/>
      <c r="NK39" s="93"/>
      <c r="NL39" s="93"/>
      <c r="NM39" s="93"/>
      <c r="NN39" s="93"/>
      <c r="NO39" s="93"/>
      <c r="NP39" s="93"/>
      <c r="NQ39" s="93"/>
      <c r="NR39" s="93"/>
      <c r="NS39" s="93"/>
      <c r="NT39" s="93"/>
      <c r="NU39" s="93"/>
      <c r="NV39" s="93"/>
      <c r="NW39" s="93"/>
      <c r="NX39" s="93"/>
      <c r="NY39" s="93"/>
      <c r="NZ39" s="93"/>
      <c r="OA39" s="93"/>
      <c r="OB39" s="93"/>
      <c r="OC39" s="93"/>
      <c r="OD39" s="93"/>
      <c r="OE39" s="93"/>
      <c r="OF39" s="93"/>
      <c r="OG39" s="93"/>
      <c r="OH39" s="93"/>
      <c r="OI39" s="93"/>
      <c r="OJ39" s="93"/>
      <c r="OK39" s="93"/>
      <c r="OL39" s="93"/>
      <c r="OM39" s="93"/>
      <c r="ON39" s="93"/>
      <c r="OO39" s="93"/>
      <c r="OP39" s="93"/>
      <c r="OQ39" s="93"/>
      <c r="OR39" s="93"/>
      <c r="OS39" s="93"/>
      <c r="OT39" s="93"/>
      <c r="OU39" s="93"/>
      <c r="OV39" s="93"/>
      <c r="OW39" s="93"/>
      <c r="OX39" s="93"/>
      <c r="OY39" s="93"/>
      <c r="OZ39" s="93"/>
      <c r="PA39" s="93"/>
      <c r="PB39" s="93"/>
      <c r="PC39" s="93"/>
      <c r="PD39" s="93"/>
      <c r="PE39" s="93"/>
      <c r="PF39" s="93"/>
      <c r="PG39" s="93"/>
      <c r="PH39" s="93"/>
      <c r="PI39" s="93"/>
      <c r="PJ39" s="93"/>
      <c r="PK39" s="93"/>
      <c r="PL39" s="93"/>
      <c r="PM39" s="93"/>
      <c r="PN39" s="93"/>
      <c r="PO39" s="93"/>
      <c r="PP39" s="93"/>
      <c r="PQ39" s="93"/>
      <c r="PR39" s="93"/>
      <c r="PS39" s="93"/>
      <c r="PT39" s="93"/>
      <c r="PU39" s="93"/>
      <c r="PV39" s="93"/>
      <c r="PW39" s="93"/>
      <c r="PX39" s="93"/>
      <c r="PY39" s="93"/>
      <c r="PZ39" s="93"/>
      <c r="QA39" s="93"/>
      <c r="QB39" s="93"/>
      <c r="QC39" s="93"/>
      <c r="QD39" s="93"/>
      <c r="QE39" s="93"/>
      <c r="QF39" s="93"/>
      <c r="QG39" s="93"/>
      <c r="QH39" s="93"/>
      <c r="QI39" s="93"/>
      <c r="QJ39" s="93"/>
      <c r="QK39" s="93"/>
      <c r="QL39" s="93"/>
      <c r="QM39" s="93"/>
      <c r="QN39" s="93"/>
      <c r="QO39" s="93"/>
      <c r="QP39" s="93"/>
      <c r="QQ39" s="93"/>
      <c r="QR39" s="93"/>
      <c r="QS39" s="93"/>
      <c r="QT39" s="93"/>
      <c r="QU39" s="93"/>
      <c r="QV39" s="93"/>
      <c r="QW39" s="93"/>
      <c r="QX39" s="93"/>
      <c r="QY39" s="93"/>
      <c r="QZ39" s="93"/>
      <c r="RA39" s="93"/>
      <c r="RB39" s="93"/>
      <c r="RC39" s="93"/>
      <c r="RD39" s="93"/>
      <c r="RE39" s="93"/>
      <c r="RF39" s="93"/>
      <c r="RG39" s="93"/>
      <c r="RH39" s="93"/>
      <c r="RI39" s="93"/>
      <c r="RJ39" s="93"/>
      <c r="RK39" s="93"/>
      <c r="RL39" s="93"/>
      <c r="RM39" s="93"/>
      <c r="RN39" s="93"/>
      <c r="RO39" s="93"/>
      <c r="RP39" s="93"/>
      <c r="RQ39" s="93"/>
      <c r="RR39" s="93"/>
      <c r="RS39" s="93"/>
      <c r="RT39" s="93"/>
      <c r="RU39" s="93"/>
      <c r="RV39" s="93"/>
      <c r="RW39" s="93"/>
      <c r="RX39" s="93"/>
      <c r="RY39" s="93"/>
      <c r="RZ39" s="93"/>
      <c r="SA39" s="93"/>
      <c r="SB39" s="93"/>
      <c r="SC39" s="93"/>
      <c r="SD39" s="93"/>
      <c r="SE39" s="93"/>
      <c r="SF39" s="93"/>
      <c r="SG39" s="93"/>
      <c r="SH39" s="93"/>
      <c r="SI39" s="93"/>
      <c r="SJ39" s="93"/>
      <c r="SK39" s="93"/>
      <c r="SL39" s="93"/>
      <c r="SM39" s="93"/>
      <c r="SN39" s="93"/>
      <c r="SO39" s="93"/>
      <c r="SP39" s="93"/>
      <c r="SQ39" s="93"/>
      <c r="SR39" s="93"/>
      <c r="SS39" s="93"/>
      <c r="ST39" s="93"/>
      <c r="SU39" s="93"/>
      <c r="SV39" s="93"/>
      <c r="SW39" s="93"/>
      <c r="SX39" s="93"/>
      <c r="SY39" s="93"/>
      <c r="SZ39" s="93"/>
      <c r="TA39" s="93"/>
      <c r="TB39" s="93"/>
      <c r="TC39" s="93"/>
      <c r="TD39" s="93"/>
      <c r="TE39" s="93"/>
      <c r="TF39" s="93"/>
      <c r="TG39" s="93"/>
      <c r="TH39" s="93"/>
      <c r="TI39" s="93"/>
      <c r="TJ39" s="93"/>
      <c r="TK39" s="93"/>
      <c r="TL39" s="93"/>
      <c r="TM39" s="93"/>
      <c r="TN39" s="93"/>
      <c r="TO39" s="93"/>
      <c r="TP39" s="93"/>
      <c r="TQ39" s="93"/>
      <c r="TR39" s="93"/>
      <c r="TS39" s="93"/>
      <c r="TT39" s="93"/>
      <c r="TU39" s="93"/>
      <c r="TV39" s="93"/>
      <c r="TW39" s="93"/>
      <c r="TX39" s="93"/>
      <c r="TY39" s="93"/>
      <c r="TZ39" s="93"/>
      <c r="UA39" s="93"/>
      <c r="UB39" s="93"/>
      <c r="UC39" s="93"/>
      <c r="UD39" s="93"/>
      <c r="UE39" s="93"/>
      <c r="UF39" s="93"/>
      <c r="UG39" s="93"/>
      <c r="UH39" s="93"/>
      <c r="UI39" s="93"/>
      <c r="UJ39" s="93"/>
      <c r="UK39" s="93"/>
      <c r="UL39" s="93"/>
      <c r="UM39" s="93"/>
      <c r="UN39" s="93"/>
      <c r="UO39" s="93"/>
      <c r="UP39" s="93"/>
      <c r="UQ39" s="93"/>
      <c r="UR39" s="93"/>
      <c r="US39" s="93"/>
      <c r="UT39" s="93"/>
      <c r="UU39" s="93"/>
      <c r="UV39" s="93"/>
      <c r="UW39" s="93"/>
      <c r="UX39" s="93"/>
      <c r="UY39" s="93"/>
      <c r="UZ39" s="93"/>
      <c r="VA39" s="93"/>
      <c r="VB39" s="93"/>
      <c r="VC39" s="93"/>
      <c r="VD39" s="93"/>
      <c r="VE39" s="93"/>
      <c r="VF39" s="93"/>
      <c r="VG39" s="93"/>
      <c r="VH39" s="93"/>
      <c r="VI39" s="93"/>
      <c r="VJ39" s="93"/>
      <c r="VK39" s="93"/>
      <c r="VL39" s="93"/>
      <c r="VM39" s="93"/>
      <c r="VN39" s="93"/>
      <c r="VO39" s="93"/>
      <c r="VP39" s="93"/>
      <c r="VQ39" s="93"/>
      <c r="VR39" s="93"/>
      <c r="VS39" s="93"/>
      <c r="VT39" s="93"/>
      <c r="VU39" s="93"/>
      <c r="VV39" s="93"/>
      <c r="VW39" s="93"/>
      <c r="VX39" s="93"/>
      <c r="VY39" s="93"/>
      <c r="VZ39" s="93"/>
      <c r="WA39" s="93"/>
      <c r="WB39" s="93"/>
      <c r="WC39" s="93"/>
      <c r="WD39" s="93"/>
      <c r="WE39" s="93"/>
      <c r="WF39" s="93"/>
      <c r="WG39" s="93"/>
      <c r="WH39" s="93"/>
      <c r="WI39" s="93"/>
      <c r="WJ39" s="93"/>
      <c r="WK39" s="93"/>
      <c r="WL39" s="93"/>
      <c r="WM39" s="93"/>
      <c r="WN39" s="93"/>
      <c r="WO39" s="93"/>
      <c r="WP39" s="93"/>
      <c r="WQ39" s="93"/>
      <c r="WR39" s="93"/>
      <c r="WS39" s="93"/>
      <c r="WT39" s="93"/>
      <c r="WU39" s="93"/>
      <c r="WV39" s="93"/>
      <c r="WW39" s="93"/>
      <c r="WX39" s="93"/>
      <c r="WY39" s="93"/>
      <c r="WZ39" s="93"/>
      <c r="XA39" s="93"/>
      <c r="XB39" s="93"/>
      <c r="XC39" s="93"/>
      <c r="XD39" s="93"/>
      <c r="XE39" s="93"/>
      <c r="XF39" s="93"/>
      <c r="XG39" s="93"/>
      <c r="XH39" s="93"/>
      <c r="XI39" s="93"/>
      <c r="XJ39" s="93"/>
      <c r="XK39" s="93"/>
      <c r="XL39" s="93"/>
      <c r="XM39" s="93"/>
      <c r="XN39" s="93"/>
      <c r="XO39" s="93"/>
      <c r="XP39" s="93"/>
      <c r="XQ39" s="93"/>
      <c r="XR39" s="93"/>
      <c r="XS39" s="93"/>
      <c r="XT39" s="93"/>
      <c r="XU39" s="93"/>
      <c r="XV39" s="93"/>
      <c r="XW39" s="93"/>
      <c r="XX39" s="93"/>
      <c r="XY39" s="93"/>
      <c r="XZ39" s="93"/>
      <c r="YA39" s="93"/>
      <c r="YB39" s="93"/>
      <c r="YC39" s="93"/>
      <c r="YD39" s="93"/>
      <c r="YE39" s="93"/>
      <c r="YF39" s="93"/>
      <c r="YG39" s="93"/>
      <c r="YH39" s="93"/>
      <c r="YI39" s="93"/>
      <c r="YJ39" s="93"/>
      <c r="YK39" s="93"/>
      <c r="YL39" s="93"/>
      <c r="YM39" s="93"/>
      <c r="YN39" s="93"/>
      <c r="YO39" s="93"/>
      <c r="YP39" s="93"/>
      <c r="YQ39" s="93"/>
      <c r="YR39" s="93"/>
      <c r="YS39" s="93"/>
      <c r="YT39" s="93"/>
      <c r="YU39" s="93"/>
      <c r="YV39" s="93"/>
      <c r="YW39" s="93"/>
      <c r="YX39" s="93"/>
      <c r="YY39" s="93"/>
      <c r="YZ39" s="93"/>
      <c r="ZA39" s="93"/>
      <c r="ZB39" s="93"/>
      <c r="ZC39" s="93"/>
      <c r="ZD39" s="93"/>
      <c r="ZE39" s="93"/>
      <c r="ZF39" s="93"/>
      <c r="ZG39" s="93"/>
      <c r="ZH39" s="93"/>
      <c r="ZI39" s="93"/>
      <c r="ZJ39" s="93"/>
      <c r="ZK39" s="93"/>
      <c r="ZL39" s="93"/>
      <c r="ZM39" s="93"/>
      <c r="ZN39" s="93"/>
      <c r="ZO39" s="93"/>
      <c r="ZP39" s="93"/>
      <c r="ZQ39" s="93"/>
      <c r="ZR39" s="93"/>
      <c r="ZS39" s="93"/>
      <c r="ZT39" s="93"/>
      <c r="ZU39" s="93"/>
      <c r="ZV39" s="93"/>
      <c r="ZW39" s="93"/>
      <c r="ZX39" s="93"/>
      <c r="ZY39" s="93"/>
      <c r="ZZ39" s="93"/>
    </row>
    <row r="40" spans="1:702" ht="15.95" hidden="1" customHeight="1" x14ac:dyDescent="0.25">
      <c r="A40" s="92">
        <v>72132</v>
      </c>
      <c r="B40" s="92" t="s">
        <v>384</v>
      </c>
      <c r="C40" s="121" t="s">
        <v>354</v>
      </c>
      <c r="D40" s="92">
        <v>7</v>
      </c>
      <c r="E40" s="92">
        <v>3</v>
      </c>
      <c r="F40" s="92" t="s">
        <v>341</v>
      </c>
      <c r="G40" s="92">
        <v>912</v>
      </c>
      <c r="H40" s="92">
        <v>11461</v>
      </c>
      <c r="I40" s="92" t="s">
        <v>355</v>
      </c>
      <c r="J40" s="92">
        <v>312</v>
      </c>
      <c r="K40" s="92" t="s">
        <v>84</v>
      </c>
      <c r="L40" s="93">
        <v>3000</v>
      </c>
      <c r="M40" s="93">
        <v>3000</v>
      </c>
      <c r="N40" s="93">
        <v>0</v>
      </c>
      <c r="O40" s="93">
        <v>3000</v>
      </c>
      <c r="P40" s="93">
        <v>1500</v>
      </c>
      <c r="Q40" s="93">
        <v>-1500</v>
      </c>
      <c r="R40" s="94">
        <v>0.5</v>
      </c>
      <c r="S40" s="93">
        <v>0</v>
      </c>
      <c r="T40" s="93">
        <v>0</v>
      </c>
      <c r="U40" s="94">
        <v>0</v>
      </c>
      <c r="V40" s="93">
        <v>0</v>
      </c>
      <c r="W40" s="93">
        <v>0</v>
      </c>
      <c r="X40" s="94">
        <v>0</v>
      </c>
      <c r="Y40" s="93">
        <v>0</v>
      </c>
      <c r="Z40" s="93">
        <v>0</v>
      </c>
      <c r="AA40" s="94">
        <v>0</v>
      </c>
      <c r="AB40" s="93">
        <v>0</v>
      </c>
      <c r="AC40" s="93">
        <v>0</v>
      </c>
      <c r="AD40" s="94">
        <v>0</v>
      </c>
      <c r="AE40" s="93">
        <v>0</v>
      </c>
      <c r="AF40" s="93">
        <v>0</v>
      </c>
      <c r="AG40" s="94">
        <v>0</v>
      </c>
      <c r="AH40" s="93">
        <v>0</v>
      </c>
      <c r="AI40" s="93">
        <v>0</v>
      </c>
      <c r="AJ40" s="94">
        <v>0</v>
      </c>
      <c r="AK40" s="93">
        <v>0</v>
      </c>
      <c r="AL40" s="93">
        <v>0</v>
      </c>
      <c r="AM40" s="94">
        <v>0</v>
      </c>
      <c r="AN40" s="93">
        <v>0</v>
      </c>
      <c r="AO40" s="93">
        <v>0</v>
      </c>
      <c r="AP40" s="94">
        <v>0</v>
      </c>
      <c r="AQ40" s="93">
        <v>0</v>
      </c>
      <c r="AR40" s="93">
        <v>0</v>
      </c>
      <c r="AS40" s="94">
        <v>0</v>
      </c>
      <c r="AT40" s="93">
        <v>0</v>
      </c>
      <c r="AU40" s="93">
        <v>0</v>
      </c>
      <c r="AV40" s="94">
        <v>0</v>
      </c>
      <c r="AW40" s="93">
        <v>0</v>
      </c>
      <c r="AX40" s="93">
        <v>0</v>
      </c>
      <c r="AY40" s="94">
        <v>0</v>
      </c>
      <c r="AZ40" s="93">
        <v>0</v>
      </c>
      <c r="BA40" s="93">
        <v>0</v>
      </c>
      <c r="BB40" s="94">
        <v>0</v>
      </c>
      <c r="BC40" s="93">
        <v>0</v>
      </c>
      <c r="BD40" s="93">
        <v>0</v>
      </c>
      <c r="BE40" s="94">
        <v>0</v>
      </c>
      <c r="BF40" s="93">
        <v>3000</v>
      </c>
      <c r="BG40" s="93">
        <v>1500</v>
      </c>
      <c r="BH40" s="94">
        <v>0.5</v>
      </c>
      <c r="BI40" s="93">
        <v>0</v>
      </c>
      <c r="BJ40" s="93">
        <v>0</v>
      </c>
      <c r="BK40" s="94">
        <v>0</v>
      </c>
      <c r="BL40" s="93">
        <v>0</v>
      </c>
      <c r="BM40" s="93">
        <v>0</v>
      </c>
      <c r="BN40" s="94">
        <v>0</v>
      </c>
      <c r="BO40" s="93">
        <v>0</v>
      </c>
      <c r="BP40" s="93">
        <v>0</v>
      </c>
      <c r="BQ40" s="94">
        <v>0</v>
      </c>
      <c r="BR40" s="93">
        <v>0</v>
      </c>
      <c r="BS40" s="93">
        <v>0</v>
      </c>
      <c r="BT40" s="94">
        <v>0</v>
      </c>
      <c r="BU40" s="93">
        <v>0</v>
      </c>
      <c r="BV40" s="93">
        <v>0</v>
      </c>
      <c r="BW40" s="94">
        <v>0</v>
      </c>
      <c r="BX40" s="93">
        <v>0</v>
      </c>
      <c r="BY40" s="93">
        <v>0</v>
      </c>
      <c r="BZ40" s="94">
        <v>0</v>
      </c>
      <c r="CA40" s="93">
        <v>0</v>
      </c>
      <c r="CB40" s="93">
        <v>0</v>
      </c>
      <c r="CC40" s="94">
        <v>0</v>
      </c>
      <c r="CD40" s="93">
        <v>0</v>
      </c>
      <c r="CE40" s="93">
        <v>0</v>
      </c>
      <c r="CF40" s="94">
        <v>0</v>
      </c>
      <c r="CG40" s="93">
        <v>0</v>
      </c>
      <c r="CH40" s="93">
        <v>0</v>
      </c>
      <c r="CI40" s="94">
        <v>0</v>
      </c>
      <c r="CJ40" s="93">
        <v>0</v>
      </c>
      <c r="CK40" s="93">
        <v>0</v>
      </c>
      <c r="CL40" s="94">
        <v>0</v>
      </c>
      <c r="CM40" s="93">
        <v>0</v>
      </c>
      <c r="CN40" s="93">
        <v>0</v>
      </c>
      <c r="CO40" s="94">
        <v>0</v>
      </c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93"/>
      <c r="DA40" s="93"/>
      <c r="DB40" s="93"/>
      <c r="DC40" s="93"/>
      <c r="DD40" s="93"/>
      <c r="DE40" s="93"/>
      <c r="DF40" s="93"/>
      <c r="DG40" s="93"/>
      <c r="DH40" s="93"/>
      <c r="DI40" s="93"/>
      <c r="DJ40" s="93"/>
      <c r="DK40" s="93"/>
      <c r="DL40" s="93"/>
      <c r="DM40" s="93"/>
      <c r="DN40" s="93"/>
      <c r="DO40" s="93"/>
      <c r="DP40" s="93"/>
      <c r="DQ40" s="93"/>
      <c r="DR40" s="93"/>
      <c r="DS40" s="93"/>
      <c r="DT40" s="93"/>
      <c r="DU40" s="93"/>
      <c r="DV40" s="93"/>
      <c r="DW40" s="93"/>
      <c r="DX40" s="93"/>
      <c r="DY40" s="93"/>
      <c r="DZ40" s="93"/>
      <c r="EA40" s="93"/>
      <c r="EB40" s="93"/>
      <c r="EC40" s="93"/>
      <c r="ED40" s="93"/>
      <c r="EE40" s="93"/>
      <c r="EF40" s="93"/>
      <c r="EG40" s="93"/>
      <c r="EH40" s="93"/>
      <c r="EI40" s="93"/>
      <c r="EJ40" s="93"/>
      <c r="EK40" s="93"/>
      <c r="EL40" s="93"/>
      <c r="EM40" s="93"/>
      <c r="EN40" s="93"/>
      <c r="EO40" s="93"/>
      <c r="EP40" s="93"/>
      <c r="EQ40" s="93"/>
      <c r="ER40" s="93"/>
      <c r="ES40" s="93"/>
      <c r="ET40" s="93"/>
      <c r="EU40" s="93"/>
      <c r="EV40" s="93"/>
      <c r="EW40" s="93"/>
      <c r="EX40" s="93"/>
      <c r="EY40" s="93"/>
      <c r="EZ40" s="93"/>
      <c r="FA40" s="93"/>
      <c r="FB40" s="93"/>
      <c r="FC40" s="93"/>
      <c r="FD40" s="93"/>
      <c r="FE40" s="93"/>
      <c r="FF40" s="93"/>
      <c r="FG40" s="93"/>
      <c r="FH40" s="93"/>
      <c r="FI40" s="93"/>
      <c r="FJ40" s="93"/>
      <c r="FK40" s="93"/>
      <c r="FL40" s="93"/>
      <c r="FM40" s="93"/>
      <c r="FN40" s="93"/>
      <c r="FO40" s="93"/>
      <c r="FP40" s="93"/>
      <c r="FQ40" s="93"/>
      <c r="FR40" s="93"/>
      <c r="FS40" s="93"/>
      <c r="FT40" s="93"/>
      <c r="FU40" s="93"/>
      <c r="FV40" s="93"/>
      <c r="FW40" s="93"/>
      <c r="FX40" s="93"/>
      <c r="FY40" s="93"/>
      <c r="FZ40" s="93"/>
      <c r="GA40" s="93"/>
      <c r="GB40" s="93"/>
      <c r="GC40" s="93"/>
      <c r="GD40" s="93"/>
      <c r="GE40" s="93"/>
      <c r="GF40" s="93"/>
      <c r="GG40" s="93"/>
      <c r="GH40" s="93"/>
      <c r="GI40" s="93"/>
      <c r="GJ40" s="93"/>
      <c r="GK40" s="93"/>
      <c r="GL40" s="93"/>
      <c r="GM40" s="93"/>
      <c r="GN40" s="93"/>
      <c r="GO40" s="93"/>
      <c r="GP40" s="93"/>
      <c r="GQ40" s="93"/>
      <c r="GR40" s="93"/>
      <c r="GS40" s="93"/>
      <c r="GT40" s="93"/>
      <c r="GU40" s="93"/>
      <c r="GV40" s="93"/>
      <c r="GW40" s="93"/>
      <c r="GX40" s="93"/>
      <c r="GY40" s="93"/>
      <c r="GZ40" s="93"/>
      <c r="HA40" s="93"/>
      <c r="HB40" s="93"/>
      <c r="HC40" s="93"/>
      <c r="HD40" s="93"/>
      <c r="HE40" s="93"/>
      <c r="HF40" s="93"/>
      <c r="HG40" s="93"/>
      <c r="HH40" s="93"/>
      <c r="HI40" s="93"/>
      <c r="HJ40" s="93"/>
      <c r="HK40" s="93"/>
      <c r="HL40" s="93"/>
      <c r="HM40" s="93"/>
      <c r="HN40" s="93"/>
      <c r="HO40" s="93"/>
      <c r="HP40" s="93"/>
      <c r="HQ40" s="93"/>
      <c r="HR40" s="93"/>
      <c r="HS40" s="93"/>
      <c r="HT40" s="93"/>
      <c r="HU40" s="93"/>
      <c r="HV40" s="93"/>
      <c r="HW40" s="93"/>
      <c r="HX40" s="93"/>
      <c r="HY40" s="93"/>
      <c r="HZ40" s="93"/>
      <c r="IA40" s="93"/>
      <c r="IB40" s="93"/>
      <c r="IC40" s="93"/>
      <c r="ID40" s="93"/>
      <c r="IE40" s="93"/>
      <c r="IF40" s="93"/>
      <c r="IG40" s="93"/>
      <c r="IH40" s="93"/>
      <c r="II40" s="93"/>
      <c r="IJ40" s="93"/>
      <c r="IK40" s="93"/>
      <c r="IL40" s="93"/>
      <c r="IM40" s="93"/>
      <c r="IN40" s="93"/>
      <c r="IO40" s="93"/>
      <c r="IP40" s="93"/>
      <c r="IQ40" s="93"/>
      <c r="IR40" s="93"/>
      <c r="IS40" s="93"/>
      <c r="IT40" s="93"/>
      <c r="IU40" s="93"/>
      <c r="IV40" s="93"/>
      <c r="IW40" s="93"/>
      <c r="IX40" s="93"/>
      <c r="IY40" s="93"/>
      <c r="IZ40" s="93"/>
      <c r="JA40" s="93"/>
      <c r="JB40" s="93"/>
      <c r="JC40" s="93"/>
      <c r="JD40" s="93"/>
      <c r="JE40" s="93"/>
      <c r="JF40" s="93"/>
      <c r="JG40" s="93"/>
      <c r="JH40" s="93"/>
      <c r="JI40" s="93"/>
      <c r="JJ40" s="93"/>
      <c r="JK40" s="93"/>
      <c r="JL40" s="93"/>
      <c r="JM40" s="93"/>
      <c r="JN40" s="93"/>
      <c r="JO40" s="93"/>
      <c r="JP40" s="93"/>
      <c r="JQ40" s="93"/>
      <c r="JR40" s="93"/>
      <c r="JS40" s="93"/>
      <c r="JT40" s="93"/>
      <c r="JU40" s="93"/>
      <c r="JV40" s="93"/>
      <c r="JW40" s="93"/>
      <c r="JX40" s="93"/>
      <c r="JY40" s="93"/>
      <c r="JZ40" s="93"/>
      <c r="KA40" s="93"/>
      <c r="KB40" s="93"/>
      <c r="KC40" s="93"/>
      <c r="KD40" s="93"/>
      <c r="KE40" s="93"/>
      <c r="KF40" s="93"/>
      <c r="KG40" s="93"/>
      <c r="KH40" s="93"/>
      <c r="KI40" s="93"/>
      <c r="KJ40" s="93"/>
      <c r="KK40" s="93"/>
      <c r="KL40" s="93"/>
      <c r="KM40" s="93"/>
      <c r="KN40" s="93"/>
      <c r="KO40" s="93"/>
      <c r="KP40" s="93"/>
      <c r="KQ40" s="93"/>
      <c r="KR40" s="93"/>
      <c r="KS40" s="93"/>
      <c r="KT40" s="93"/>
      <c r="KU40" s="93"/>
      <c r="KV40" s="93"/>
      <c r="KW40" s="93"/>
      <c r="KX40" s="93"/>
      <c r="KY40" s="93"/>
      <c r="KZ40" s="93"/>
      <c r="LA40" s="93"/>
      <c r="LB40" s="93"/>
      <c r="LC40" s="93"/>
      <c r="LD40" s="93"/>
      <c r="LE40" s="93"/>
      <c r="LF40" s="93"/>
      <c r="LG40" s="93"/>
      <c r="LH40" s="93"/>
      <c r="LI40" s="93"/>
      <c r="LJ40" s="93"/>
      <c r="LK40" s="93"/>
      <c r="LL40" s="93"/>
      <c r="LM40" s="93"/>
      <c r="LN40" s="93"/>
      <c r="LO40" s="93"/>
      <c r="LP40" s="93"/>
      <c r="LQ40" s="93"/>
      <c r="LR40" s="93"/>
      <c r="LS40" s="93"/>
      <c r="LT40" s="93"/>
      <c r="LU40" s="93"/>
      <c r="LV40" s="93"/>
      <c r="LW40" s="93"/>
      <c r="LX40" s="93"/>
      <c r="LY40" s="93"/>
      <c r="LZ40" s="93"/>
      <c r="MA40" s="93"/>
      <c r="MB40" s="93"/>
      <c r="MC40" s="93"/>
      <c r="MD40" s="93"/>
      <c r="ME40" s="93"/>
      <c r="MF40" s="93"/>
      <c r="MG40" s="93"/>
      <c r="MH40" s="93"/>
      <c r="MI40" s="93"/>
      <c r="MJ40" s="93"/>
      <c r="MK40" s="93"/>
      <c r="ML40" s="93"/>
      <c r="MM40" s="93"/>
      <c r="MN40" s="93"/>
      <c r="MO40" s="93"/>
      <c r="MP40" s="93"/>
      <c r="MQ40" s="93"/>
      <c r="MR40" s="93"/>
      <c r="MS40" s="93"/>
      <c r="MT40" s="93"/>
      <c r="MU40" s="93"/>
      <c r="MV40" s="93"/>
      <c r="MW40" s="93"/>
      <c r="MX40" s="93"/>
      <c r="MY40" s="93"/>
      <c r="MZ40" s="93"/>
      <c r="NA40" s="93"/>
      <c r="NB40" s="93"/>
      <c r="NC40" s="93"/>
      <c r="ND40" s="93"/>
      <c r="NE40" s="93"/>
      <c r="NF40" s="93"/>
      <c r="NG40" s="93"/>
      <c r="NH40" s="93"/>
      <c r="NI40" s="93"/>
      <c r="NJ40" s="93"/>
      <c r="NK40" s="93"/>
      <c r="NL40" s="93"/>
      <c r="NM40" s="93"/>
      <c r="NN40" s="93"/>
      <c r="NO40" s="93"/>
      <c r="NP40" s="93"/>
      <c r="NQ40" s="93"/>
      <c r="NR40" s="93"/>
      <c r="NS40" s="93"/>
      <c r="NT40" s="93"/>
      <c r="NU40" s="93"/>
      <c r="NV40" s="93"/>
      <c r="NW40" s="93"/>
      <c r="NX40" s="93"/>
      <c r="NY40" s="93"/>
      <c r="NZ40" s="93"/>
      <c r="OA40" s="93"/>
      <c r="OB40" s="93"/>
      <c r="OC40" s="93"/>
      <c r="OD40" s="93"/>
      <c r="OE40" s="93"/>
      <c r="OF40" s="93"/>
      <c r="OG40" s="93"/>
      <c r="OH40" s="93"/>
      <c r="OI40" s="93"/>
      <c r="OJ40" s="93"/>
      <c r="OK40" s="93"/>
      <c r="OL40" s="93"/>
      <c r="OM40" s="93"/>
      <c r="ON40" s="93"/>
      <c r="OO40" s="93"/>
      <c r="OP40" s="93"/>
      <c r="OQ40" s="93"/>
      <c r="OR40" s="93"/>
      <c r="OS40" s="93"/>
      <c r="OT40" s="93"/>
      <c r="OU40" s="93"/>
      <c r="OV40" s="93"/>
      <c r="OW40" s="93"/>
      <c r="OX40" s="93"/>
      <c r="OY40" s="93"/>
      <c r="OZ40" s="93"/>
      <c r="PA40" s="93"/>
      <c r="PB40" s="93"/>
      <c r="PC40" s="93"/>
      <c r="PD40" s="93"/>
      <c r="PE40" s="93"/>
      <c r="PF40" s="93"/>
      <c r="PG40" s="93"/>
      <c r="PH40" s="93"/>
      <c r="PI40" s="93"/>
      <c r="PJ40" s="93"/>
      <c r="PK40" s="93"/>
      <c r="PL40" s="93"/>
      <c r="PM40" s="93"/>
      <c r="PN40" s="93"/>
      <c r="PO40" s="93"/>
      <c r="PP40" s="93"/>
      <c r="PQ40" s="93"/>
      <c r="PR40" s="93"/>
      <c r="PS40" s="93"/>
      <c r="PT40" s="93"/>
      <c r="PU40" s="93"/>
      <c r="PV40" s="93"/>
      <c r="PW40" s="93"/>
      <c r="PX40" s="93"/>
      <c r="PY40" s="93"/>
      <c r="PZ40" s="93"/>
      <c r="QA40" s="93"/>
      <c r="QB40" s="93"/>
      <c r="QC40" s="93"/>
      <c r="QD40" s="93"/>
      <c r="QE40" s="93"/>
      <c r="QF40" s="93"/>
      <c r="QG40" s="93"/>
      <c r="QH40" s="93"/>
      <c r="QI40" s="93"/>
      <c r="QJ40" s="93"/>
      <c r="QK40" s="93"/>
      <c r="QL40" s="93"/>
      <c r="QM40" s="93"/>
      <c r="QN40" s="93"/>
      <c r="QO40" s="93"/>
      <c r="QP40" s="93"/>
      <c r="QQ40" s="93"/>
      <c r="QR40" s="93"/>
      <c r="QS40" s="93"/>
      <c r="QT40" s="93"/>
      <c r="QU40" s="93"/>
      <c r="QV40" s="93"/>
      <c r="QW40" s="93"/>
      <c r="QX40" s="93"/>
      <c r="QY40" s="93"/>
      <c r="QZ40" s="93"/>
      <c r="RA40" s="93"/>
      <c r="RB40" s="93"/>
      <c r="RC40" s="93"/>
      <c r="RD40" s="93"/>
      <c r="RE40" s="93"/>
      <c r="RF40" s="93"/>
      <c r="RG40" s="93"/>
      <c r="RH40" s="93"/>
      <c r="RI40" s="93"/>
      <c r="RJ40" s="93"/>
      <c r="RK40" s="93"/>
      <c r="RL40" s="93"/>
      <c r="RM40" s="93"/>
      <c r="RN40" s="93"/>
      <c r="RO40" s="93"/>
      <c r="RP40" s="93"/>
      <c r="RQ40" s="93"/>
      <c r="RR40" s="93"/>
      <c r="RS40" s="93"/>
      <c r="RT40" s="93"/>
      <c r="RU40" s="93"/>
      <c r="RV40" s="93"/>
      <c r="RW40" s="93"/>
      <c r="RX40" s="93"/>
      <c r="RY40" s="93"/>
      <c r="RZ40" s="93"/>
      <c r="SA40" s="93"/>
      <c r="SB40" s="93"/>
      <c r="SC40" s="93"/>
      <c r="SD40" s="93"/>
      <c r="SE40" s="93"/>
      <c r="SF40" s="93"/>
      <c r="SG40" s="93"/>
      <c r="SH40" s="93"/>
      <c r="SI40" s="93"/>
      <c r="SJ40" s="93"/>
      <c r="SK40" s="93"/>
      <c r="SL40" s="93"/>
      <c r="SM40" s="93"/>
      <c r="SN40" s="93"/>
      <c r="SO40" s="93"/>
      <c r="SP40" s="93"/>
      <c r="SQ40" s="93"/>
      <c r="SR40" s="93"/>
      <c r="SS40" s="93"/>
      <c r="ST40" s="93"/>
      <c r="SU40" s="93"/>
      <c r="SV40" s="93"/>
      <c r="SW40" s="93"/>
      <c r="SX40" s="93"/>
      <c r="SY40" s="93"/>
      <c r="SZ40" s="93"/>
      <c r="TA40" s="93"/>
      <c r="TB40" s="93"/>
      <c r="TC40" s="93"/>
      <c r="TD40" s="93"/>
      <c r="TE40" s="93"/>
      <c r="TF40" s="93"/>
      <c r="TG40" s="93"/>
      <c r="TH40" s="93"/>
      <c r="TI40" s="93"/>
      <c r="TJ40" s="93"/>
      <c r="TK40" s="93"/>
      <c r="TL40" s="93"/>
      <c r="TM40" s="93"/>
      <c r="TN40" s="93"/>
      <c r="TO40" s="93"/>
      <c r="TP40" s="93"/>
      <c r="TQ40" s="93"/>
      <c r="TR40" s="93"/>
      <c r="TS40" s="93"/>
      <c r="TT40" s="93"/>
      <c r="TU40" s="93"/>
      <c r="TV40" s="93"/>
      <c r="TW40" s="93"/>
      <c r="TX40" s="93"/>
      <c r="TY40" s="93"/>
      <c r="TZ40" s="93"/>
      <c r="UA40" s="93"/>
      <c r="UB40" s="93"/>
      <c r="UC40" s="93"/>
      <c r="UD40" s="93"/>
      <c r="UE40" s="93"/>
      <c r="UF40" s="93"/>
      <c r="UG40" s="93"/>
      <c r="UH40" s="93"/>
      <c r="UI40" s="93"/>
      <c r="UJ40" s="93"/>
      <c r="UK40" s="93"/>
      <c r="UL40" s="93"/>
      <c r="UM40" s="93"/>
      <c r="UN40" s="93"/>
      <c r="UO40" s="93"/>
      <c r="UP40" s="93"/>
      <c r="UQ40" s="93"/>
      <c r="UR40" s="93"/>
      <c r="US40" s="93"/>
      <c r="UT40" s="93"/>
      <c r="UU40" s="93"/>
      <c r="UV40" s="93"/>
      <c r="UW40" s="93"/>
      <c r="UX40" s="93"/>
      <c r="UY40" s="93"/>
      <c r="UZ40" s="93"/>
      <c r="VA40" s="93"/>
      <c r="VB40" s="93"/>
      <c r="VC40" s="93"/>
      <c r="VD40" s="93"/>
      <c r="VE40" s="93"/>
      <c r="VF40" s="93"/>
      <c r="VG40" s="93"/>
      <c r="VH40" s="93"/>
      <c r="VI40" s="93"/>
      <c r="VJ40" s="93"/>
      <c r="VK40" s="93"/>
      <c r="VL40" s="93"/>
      <c r="VM40" s="93"/>
      <c r="VN40" s="93"/>
      <c r="VO40" s="93"/>
      <c r="VP40" s="93"/>
      <c r="VQ40" s="93"/>
      <c r="VR40" s="93"/>
      <c r="VS40" s="93"/>
      <c r="VT40" s="93"/>
      <c r="VU40" s="93"/>
      <c r="VV40" s="93"/>
      <c r="VW40" s="93"/>
      <c r="VX40" s="93"/>
      <c r="VY40" s="93"/>
      <c r="VZ40" s="93"/>
      <c r="WA40" s="93"/>
      <c r="WB40" s="93"/>
      <c r="WC40" s="93"/>
      <c r="WD40" s="93"/>
      <c r="WE40" s="93"/>
      <c r="WF40" s="93"/>
      <c r="WG40" s="93"/>
      <c r="WH40" s="93"/>
      <c r="WI40" s="93"/>
      <c r="WJ40" s="93"/>
      <c r="WK40" s="93"/>
      <c r="WL40" s="93"/>
      <c r="WM40" s="93"/>
      <c r="WN40" s="93"/>
      <c r="WO40" s="93"/>
      <c r="WP40" s="93"/>
      <c r="WQ40" s="93"/>
      <c r="WR40" s="93"/>
      <c r="WS40" s="93"/>
      <c r="WT40" s="93"/>
      <c r="WU40" s="93"/>
      <c r="WV40" s="93"/>
      <c r="WW40" s="93"/>
      <c r="WX40" s="93"/>
      <c r="WY40" s="93"/>
      <c r="WZ40" s="93"/>
      <c r="XA40" s="93"/>
      <c r="XB40" s="93"/>
      <c r="XC40" s="93"/>
      <c r="XD40" s="93"/>
      <c r="XE40" s="93"/>
      <c r="XF40" s="93"/>
      <c r="XG40" s="93"/>
      <c r="XH40" s="93"/>
      <c r="XI40" s="93"/>
      <c r="XJ40" s="93"/>
      <c r="XK40" s="93"/>
      <c r="XL40" s="93"/>
      <c r="XM40" s="93"/>
      <c r="XN40" s="93"/>
      <c r="XO40" s="93"/>
      <c r="XP40" s="93"/>
      <c r="XQ40" s="93"/>
      <c r="XR40" s="93"/>
      <c r="XS40" s="93"/>
      <c r="XT40" s="93"/>
      <c r="XU40" s="93"/>
      <c r="XV40" s="93"/>
      <c r="XW40" s="93"/>
      <c r="XX40" s="93"/>
      <c r="XY40" s="93"/>
      <c r="XZ40" s="93"/>
      <c r="YA40" s="93"/>
      <c r="YB40" s="93"/>
      <c r="YC40" s="93"/>
      <c r="YD40" s="93"/>
      <c r="YE40" s="93"/>
      <c r="YF40" s="93"/>
      <c r="YG40" s="93"/>
      <c r="YH40" s="93"/>
      <c r="YI40" s="93"/>
      <c r="YJ40" s="93"/>
      <c r="YK40" s="93"/>
      <c r="YL40" s="93"/>
      <c r="YM40" s="93"/>
      <c r="YN40" s="93"/>
      <c r="YO40" s="93"/>
      <c r="YP40" s="93"/>
      <c r="YQ40" s="93"/>
      <c r="YR40" s="93"/>
      <c r="YS40" s="93"/>
      <c r="YT40" s="93"/>
      <c r="YU40" s="93"/>
      <c r="YV40" s="93"/>
      <c r="YW40" s="93"/>
      <c r="YX40" s="93"/>
      <c r="YY40" s="93"/>
      <c r="YZ40" s="93"/>
      <c r="ZA40" s="93"/>
      <c r="ZB40" s="93"/>
      <c r="ZC40" s="93"/>
      <c r="ZD40" s="93"/>
      <c r="ZE40" s="93"/>
      <c r="ZF40" s="93"/>
      <c r="ZG40" s="93"/>
      <c r="ZH40" s="93"/>
      <c r="ZI40" s="93"/>
      <c r="ZJ40" s="93"/>
      <c r="ZK40" s="93"/>
      <c r="ZL40" s="93"/>
      <c r="ZM40" s="93"/>
      <c r="ZN40" s="93"/>
      <c r="ZO40" s="93"/>
      <c r="ZP40" s="93"/>
      <c r="ZQ40" s="93"/>
      <c r="ZR40" s="93"/>
      <c r="ZS40" s="93"/>
      <c r="ZT40" s="93"/>
      <c r="ZU40" s="93"/>
      <c r="ZV40" s="93"/>
      <c r="ZW40" s="93"/>
      <c r="ZX40" s="93"/>
      <c r="ZY40" s="93"/>
      <c r="ZZ40" s="93"/>
    </row>
    <row r="41" spans="1:702" ht="15.95" hidden="1" customHeight="1" x14ac:dyDescent="0.25">
      <c r="A41" s="92">
        <v>72136</v>
      </c>
      <c r="B41" s="92" t="s">
        <v>384</v>
      </c>
      <c r="C41" s="121" t="s">
        <v>354</v>
      </c>
      <c r="D41" s="92">
        <v>7</v>
      </c>
      <c r="E41" s="92">
        <v>3</v>
      </c>
      <c r="F41" s="92" t="s">
        <v>341</v>
      </c>
      <c r="G41" s="92">
        <v>912</v>
      </c>
      <c r="H41" s="92">
        <v>11461</v>
      </c>
      <c r="I41" s="92" t="s">
        <v>355</v>
      </c>
      <c r="J41" s="92">
        <v>313</v>
      </c>
      <c r="K41" s="92" t="s">
        <v>333</v>
      </c>
      <c r="L41" s="93">
        <v>21500</v>
      </c>
      <c r="M41" s="93">
        <v>21500</v>
      </c>
      <c r="N41" s="93">
        <v>0</v>
      </c>
      <c r="O41" s="93">
        <v>21500</v>
      </c>
      <c r="P41" s="93">
        <v>12427.58</v>
      </c>
      <c r="Q41" s="93">
        <v>-9072.42</v>
      </c>
      <c r="R41" s="94">
        <v>0.57999999999999996</v>
      </c>
      <c r="S41" s="93">
        <v>0</v>
      </c>
      <c r="T41" s="93">
        <v>0</v>
      </c>
      <c r="U41" s="94">
        <v>0</v>
      </c>
      <c r="V41" s="93">
        <v>0</v>
      </c>
      <c r="W41" s="93">
        <v>0</v>
      </c>
      <c r="X41" s="94">
        <v>0</v>
      </c>
      <c r="Y41" s="93">
        <v>0</v>
      </c>
      <c r="Z41" s="93">
        <v>0</v>
      </c>
      <c r="AA41" s="94">
        <v>0</v>
      </c>
      <c r="AB41" s="93">
        <v>0</v>
      </c>
      <c r="AC41" s="93">
        <v>0</v>
      </c>
      <c r="AD41" s="94">
        <v>0</v>
      </c>
      <c r="AE41" s="93">
        <v>0</v>
      </c>
      <c r="AF41" s="93">
        <v>0</v>
      </c>
      <c r="AG41" s="94">
        <v>0</v>
      </c>
      <c r="AH41" s="93">
        <v>0</v>
      </c>
      <c r="AI41" s="93">
        <v>0</v>
      </c>
      <c r="AJ41" s="94">
        <v>0</v>
      </c>
      <c r="AK41" s="93">
        <v>0</v>
      </c>
      <c r="AL41" s="93">
        <v>0</v>
      </c>
      <c r="AM41" s="94">
        <v>0</v>
      </c>
      <c r="AN41" s="93">
        <v>0</v>
      </c>
      <c r="AO41" s="93">
        <v>0</v>
      </c>
      <c r="AP41" s="94">
        <v>0</v>
      </c>
      <c r="AQ41" s="93">
        <v>0</v>
      </c>
      <c r="AR41" s="93">
        <v>0</v>
      </c>
      <c r="AS41" s="94">
        <v>0</v>
      </c>
      <c r="AT41" s="93">
        <v>0</v>
      </c>
      <c r="AU41" s="93">
        <v>0</v>
      </c>
      <c r="AV41" s="94">
        <v>0</v>
      </c>
      <c r="AW41" s="93">
        <v>0</v>
      </c>
      <c r="AX41" s="93">
        <v>0</v>
      </c>
      <c r="AY41" s="94">
        <v>0</v>
      </c>
      <c r="AZ41" s="93">
        <v>0</v>
      </c>
      <c r="BA41" s="93">
        <v>0</v>
      </c>
      <c r="BB41" s="94">
        <v>0</v>
      </c>
      <c r="BC41" s="93">
        <v>0</v>
      </c>
      <c r="BD41" s="93">
        <v>0</v>
      </c>
      <c r="BE41" s="94">
        <v>0</v>
      </c>
      <c r="BF41" s="93">
        <v>21500</v>
      </c>
      <c r="BG41" s="93">
        <v>12427.58</v>
      </c>
      <c r="BH41" s="94">
        <v>0.57999999999999996</v>
      </c>
      <c r="BI41" s="93">
        <v>0</v>
      </c>
      <c r="BJ41" s="93">
        <v>0</v>
      </c>
      <c r="BK41" s="94">
        <v>0</v>
      </c>
      <c r="BL41" s="93">
        <v>0</v>
      </c>
      <c r="BM41" s="93">
        <v>0</v>
      </c>
      <c r="BN41" s="94">
        <v>0</v>
      </c>
      <c r="BO41" s="93">
        <v>0</v>
      </c>
      <c r="BP41" s="93">
        <v>0</v>
      </c>
      <c r="BQ41" s="94">
        <v>0</v>
      </c>
      <c r="BR41" s="93">
        <v>0</v>
      </c>
      <c r="BS41" s="93">
        <v>0</v>
      </c>
      <c r="BT41" s="94">
        <v>0</v>
      </c>
      <c r="BU41" s="93">
        <v>0</v>
      </c>
      <c r="BV41" s="93">
        <v>0</v>
      </c>
      <c r="BW41" s="94">
        <v>0</v>
      </c>
      <c r="BX41" s="93">
        <v>0</v>
      </c>
      <c r="BY41" s="93">
        <v>0</v>
      </c>
      <c r="BZ41" s="94">
        <v>0</v>
      </c>
      <c r="CA41" s="93">
        <v>0</v>
      </c>
      <c r="CB41" s="93">
        <v>0</v>
      </c>
      <c r="CC41" s="94">
        <v>0</v>
      </c>
      <c r="CD41" s="93">
        <v>0</v>
      </c>
      <c r="CE41" s="93">
        <v>0</v>
      </c>
      <c r="CF41" s="94">
        <v>0</v>
      </c>
      <c r="CG41" s="93">
        <v>0</v>
      </c>
      <c r="CH41" s="93">
        <v>0</v>
      </c>
      <c r="CI41" s="94">
        <v>0</v>
      </c>
      <c r="CJ41" s="93">
        <v>0</v>
      </c>
      <c r="CK41" s="93">
        <v>0</v>
      </c>
      <c r="CL41" s="94">
        <v>0</v>
      </c>
      <c r="CM41" s="93">
        <v>0</v>
      </c>
      <c r="CN41" s="93">
        <v>0</v>
      </c>
      <c r="CO41" s="94">
        <v>0</v>
      </c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93"/>
      <c r="DA41" s="93"/>
      <c r="DB41" s="93"/>
      <c r="DC41" s="93"/>
      <c r="DD41" s="93"/>
      <c r="DE41" s="93"/>
      <c r="DF41" s="93"/>
      <c r="DG41" s="93"/>
      <c r="DH41" s="93"/>
      <c r="DI41" s="93"/>
      <c r="DJ41" s="93"/>
      <c r="DK41" s="93"/>
      <c r="DL41" s="93"/>
      <c r="DM41" s="93"/>
      <c r="DN41" s="93"/>
      <c r="DO41" s="93"/>
      <c r="DP41" s="93"/>
      <c r="DQ41" s="93"/>
      <c r="DR41" s="93"/>
      <c r="DS41" s="93"/>
      <c r="DT41" s="93"/>
      <c r="DU41" s="93"/>
      <c r="DV41" s="93"/>
      <c r="DW41" s="93"/>
      <c r="DX41" s="93"/>
      <c r="DY41" s="93"/>
      <c r="DZ41" s="93"/>
      <c r="EA41" s="93"/>
      <c r="EB41" s="93"/>
      <c r="EC41" s="93"/>
      <c r="ED41" s="93"/>
      <c r="EE41" s="93"/>
      <c r="EF41" s="93"/>
      <c r="EG41" s="93"/>
      <c r="EH41" s="93"/>
      <c r="EI41" s="93"/>
      <c r="EJ41" s="93"/>
      <c r="EK41" s="93"/>
      <c r="EL41" s="93"/>
      <c r="EM41" s="93"/>
      <c r="EN41" s="93"/>
      <c r="EO41" s="93"/>
      <c r="EP41" s="93"/>
      <c r="EQ41" s="93"/>
      <c r="ER41" s="93"/>
      <c r="ES41" s="93"/>
      <c r="ET41" s="93"/>
      <c r="EU41" s="93"/>
      <c r="EV41" s="93"/>
      <c r="EW41" s="93"/>
      <c r="EX41" s="93"/>
      <c r="EY41" s="93"/>
      <c r="EZ41" s="93"/>
      <c r="FA41" s="93"/>
      <c r="FB41" s="93"/>
      <c r="FC41" s="93"/>
      <c r="FD41" s="93"/>
      <c r="FE41" s="93"/>
      <c r="FF41" s="93"/>
      <c r="FG41" s="93"/>
      <c r="FH41" s="93"/>
      <c r="FI41" s="93"/>
      <c r="FJ41" s="93"/>
      <c r="FK41" s="93"/>
      <c r="FL41" s="93"/>
      <c r="FM41" s="93"/>
      <c r="FN41" s="93"/>
      <c r="FO41" s="93"/>
      <c r="FP41" s="93"/>
      <c r="FQ41" s="93"/>
      <c r="FR41" s="93"/>
      <c r="FS41" s="93"/>
      <c r="FT41" s="93"/>
      <c r="FU41" s="93"/>
      <c r="FV41" s="93"/>
      <c r="FW41" s="93"/>
      <c r="FX41" s="93"/>
      <c r="FY41" s="93"/>
      <c r="FZ41" s="93"/>
      <c r="GA41" s="93"/>
      <c r="GB41" s="93"/>
      <c r="GC41" s="93"/>
      <c r="GD41" s="93"/>
      <c r="GE41" s="93"/>
      <c r="GF41" s="93"/>
      <c r="GG41" s="93"/>
      <c r="GH41" s="93"/>
      <c r="GI41" s="93"/>
      <c r="GJ41" s="93"/>
      <c r="GK41" s="93"/>
      <c r="GL41" s="93"/>
      <c r="GM41" s="93"/>
      <c r="GN41" s="93"/>
      <c r="GO41" s="93"/>
      <c r="GP41" s="93"/>
      <c r="GQ41" s="93"/>
      <c r="GR41" s="93"/>
      <c r="GS41" s="93"/>
      <c r="GT41" s="93"/>
      <c r="GU41" s="93"/>
      <c r="GV41" s="93"/>
      <c r="GW41" s="93"/>
      <c r="GX41" s="93"/>
      <c r="GY41" s="93"/>
      <c r="GZ41" s="93"/>
      <c r="HA41" s="93"/>
      <c r="HB41" s="93"/>
      <c r="HC41" s="93"/>
      <c r="HD41" s="93"/>
      <c r="HE41" s="93"/>
      <c r="HF41" s="93"/>
      <c r="HG41" s="93"/>
      <c r="HH41" s="93"/>
      <c r="HI41" s="93"/>
      <c r="HJ41" s="93"/>
      <c r="HK41" s="93"/>
      <c r="HL41" s="93"/>
      <c r="HM41" s="93"/>
      <c r="HN41" s="93"/>
      <c r="HO41" s="93"/>
      <c r="HP41" s="93"/>
      <c r="HQ41" s="93"/>
      <c r="HR41" s="93"/>
      <c r="HS41" s="93"/>
      <c r="HT41" s="93"/>
      <c r="HU41" s="93"/>
      <c r="HV41" s="93"/>
      <c r="HW41" s="93"/>
      <c r="HX41" s="93"/>
      <c r="HY41" s="93"/>
      <c r="HZ41" s="93"/>
      <c r="IA41" s="93"/>
      <c r="IB41" s="93"/>
      <c r="IC41" s="93"/>
      <c r="ID41" s="93"/>
      <c r="IE41" s="93"/>
      <c r="IF41" s="93"/>
      <c r="IG41" s="93"/>
      <c r="IH41" s="93"/>
      <c r="II41" s="93"/>
      <c r="IJ41" s="93"/>
      <c r="IK41" s="93"/>
      <c r="IL41" s="93"/>
      <c r="IM41" s="93"/>
      <c r="IN41" s="93"/>
      <c r="IO41" s="93"/>
      <c r="IP41" s="93"/>
      <c r="IQ41" s="93"/>
      <c r="IR41" s="93"/>
      <c r="IS41" s="93"/>
      <c r="IT41" s="93"/>
      <c r="IU41" s="93"/>
      <c r="IV41" s="93"/>
      <c r="IW41" s="93"/>
      <c r="IX41" s="93"/>
      <c r="IY41" s="93"/>
      <c r="IZ41" s="93"/>
      <c r="JA41" s="93"/>
      <c r="JB41" s="93"/>
      <c r="JC41" s="93"/>
      <c r="JD41" s="93"/>
      <c r="JE41" s="93"/>
      <c r="JF41" s="93"/>
      <c r="JG41" s="93"/>
      <c r="JH41" s="93"/>
      <c r="JI41" s="93"/>
      <c r="JJ41" s="93"/>
      <c r="JK41" s="93"/>
      <c r="JL41" s="93"/>
      <c r="JM41" s="93"/>
      <c r="JN41" s="93"/>
      <c r="JO41" s="93"/>
      <c r="JP41" s="93"/>
      <c r="JQ41" s="93"/>
      <c r="JR41" s="93"/>
      <c r="JS41" s="93"/>
      <c r="JT41" s="93"/>
      <c r="JU41" s="93"/>
      <c r="JV41" s="93"/>
      <c r="JW41" s="93"/>
      <c r="JX41" s="93"/>
      <c r="JY41" s="93"/>
      <c r="JZ41" s="93"/>
      <c r="KA41" s="93"/>
      <c r="KB41" s="93"/>
      <c r="KC41" s="93"/>
      <c r="KD41" s="93"/>
      <c r="KE41" s="93"/>
      <c r="KF41" s="93"/>
      <c r="KG41" s="93"/>
      <c r="KH41" s="93"/>
      <c r="KI41" s="93"/>
      <c r="KJ41" s="93"/>
      <c r="KK41" s="93"/>
      <c r="KL41" s="93"/>
      <c r="KM41" s="93"/>
      <c r="KN41" s="93"/>
      <c r="KO41" s="93"/>
      <c r="KP41" s="93"/>
      <c r="KQ41" s="93"/>
      <c r="KR41" s="93"/>
      <c r="KS41" s="93"/>
      <c r="KT41" s="93"/>
      <c r="KU41" s="93"/>
      <c r="KV41" s="93"/>
      <c r="KW41" s="93"/>
      <c r="KX41" s="93"/>
      <c r="KY41" s="93"/>
      <c r="KZ41" s="93"/>
      <c r="LA41" s="93"/>
      <c r="LB41" s="93"/>
      <c r="LC41" s="93"/>
      <c r="LD41" s="93"/>
      <c r="LE41" s="93"/>
      <c r="LF41" s="93"/>
      <c r="LG41" s="93"/>
      <c r="LH41" s="93"/>
      <c r="LI41" s="93"/>
      <c r="LJ41" s="93"/>
      <c r="LK41" s="93"/>
      <c r="LL41" s="93"/>
      <c r="LM41" s="93"/>
      <c r="LN41" s="93"/>
      <c r="LO41" s="93"/>
      <c r="LP41" s="93"/>
      <c r="LQ41" s="93"/>
      <c r="LR41" s="93"/>
      <c r="LS41" s="93"/>
      <c r="LT41" s="93"/>
      <c r="LU41" s="93"/>
      <c r="LV41" s="93"/>
      <c r="LW41" s="93"/>
      <c r="LX41" s="93"/>
      <c r="LY41" s="93"/>
      <c r="LZ41" s="93"/>
      <c r="MA41" s="93"/>
      <c r="MB41" s="93"/>
      <c r="MC41" s="93"/>
      <c r="MD41" s="93"/>
      <c r="ME41" s="93"/>
      <c r="MF41" s="93"/>
      <c r="MG41" s="93"/>
      <c r="MH41" s="93"/>
      <c r="MI41" s="93"/>
      <c r="MJ41" s="93"/>
      <c r="MK41" s="93"/>
      <c r="ML41" s="93"/>
      <c r="MM41" s="93"/>
      <c r="MN41" s="93"/>
      <c r="MO41" s="93"/>
      <c r="MP41" s="93"/>
      <c r="MQ41" s="93"/>
      <c r="MR41" s="93"/>
      <c r="MS41" s="93"/>
      <c r="MT41" s="93"/>
      <c r="MU41" s="93"/>
      <c r="MV41" s="93"/>
      <c r="MW41" s="93"/>
      <c r="MX41" s="93"/>
      <c r="MY41" s="93"/>
      <c r="MZ41" s="93"/>
      <c r="NA41" s="93"/>
      <c r="NB41" s="93"/>
      <c r="NC41" s="93"/>
      <c r="ND41" s="93"/>
      <c r="NE41" s="93"/>
      <c r="NF41" s="93"/>
      <c r="NG41" s="93"/>
      <c r="NH41" s="93"/>
      <c r="NI41" s="93"/>
      <c r="NJ41" s="93"/>
      <c r="NK41" s="93"/>
      <c r="NL41" s="93"/>
      <c r="NM41" s="93"/>
      <c r="NN41" s="93"/>
      <c r="NO41" s="93"/>
      <c r="NP41" s="93"/>
      <c r="NQ41" s="93"/>
      <c r="NR41" s="93"/>
      <c r="NS41" s="93"/>
      <c r="NT41" s="93"/>
      <c r="NU41" s="93"/>
      <c r="NV41" s="93"/>
      <c r="NW41" s="93"/>
      <c r="NX41" s="93"/>
      <c r="NY41" s="93"/>
      <c r="NZ41" s="93"/>
      <c r="OA41" s="93"/>
      <c r="OB41" s="93"/>
      <c r="OC41" s="93"/>
      <c r="OD41" s="93"/>
      <c r="OE41" s="93"/>
      <c r="OF41" s="93"/>
      <c r="OG41" s="93"/>
      <c r="OH41" s="93"/>
      <c r="OI41" s="93"/>
      <c r="OJ41" s="93"/>
      <c r="OK41" s="93"/>
      <c r="OL41" s="93"/>
      <c r="OM41" s="93"/>
      <c r="ON41" s="93"/>
      <c r="OO41" s="93"/>
      <c r="OP41" s="93"/>
      <c r="OQ41" s="93"/>
      <c r="OR41" s="93"/>
      <c r="OS41" s="93"/>
      <c r="OT41" s="93"/>
      <c r="OU41" s="93"/>
      <c r="OV41" s="93"/>
      <c r="OW41" s="93"/>
      <c r="OX41" s="93"/>
      <c r="OY41" s="93"/>
      <c r="OZ41" s="93"/>
      <c r="PA41" s="93"/>
      <c r="PB41" s="93"/>
      <c r="PC41" s="93"/>
      <c r="PD41" s="93"/>
      <c r="PE41" s="93"/>
      <c r="PF41" s="93"/>
      <c r="PG41" s="93"/>
      <c r="PH41" s="93"/>
      <c r="PI41" s="93"/>
      <c r="PJ41" s="93"/>
      <c r="PK41" s="93"/>
      <c r="PL41" s="93"/>
      <c r="PM41" s="93"/>
      <c r="PN41" s="93"/>
      <c r="PO41" s="93"/>
      <c r="PP41" s="93"/>
      <c r="PQ41" s="93"/>
      <c r="PR41" s="93"/>
      <c r="PS41" s="93"/>
      <c r="PT41" s="93"/>
      <c r="PU41" s="93"/>
      <c r="PV41" s="93"/>
      <c r="PW41" s="93"/>
      <c r="PX41" s="93"/>
      <c r="PY41" s="93"/>
      <c r="PZ41" s="93"/>
      <c r="QA41" s="93"/>
      <c r="QB41" s="93"/>
      <c r="QC41" s="93"/>
      <c r="QD41" s="93"/>
      <c r="QE41" s="93"/>
      <c r="QF41" s="93"/>
      <c r="QG41" s="93"/>
      <c r="QH41" s="93"/>
      <c r="QI41" s="93"/>
      <c r="QJ41" s="93"/>
      <c r="QK41" s="93"/>
      <c r="QL41" s="93"/>
      <c r="QM41" s="93"/>
      <c r="QN41" s="93"/>
      <c r="QO41" s="93"/>
      <c r="QP41" s="93"/>
      <c r="QQ41" s="93"/>
      <c r="QR41" s="93"/>
      <c r="QS41" s="93"/>
      <c r="QT41" s="93"/>
      <c r="QU41" s="93"/>
      <c r="QV41" s="93"/>
      <c r="QW41" s="93"/>
      <c r="QX41" s="93"/>
      <c r="QY41" s="93"/>
      <c r="QZ41" s="93"/>
      <c r="RA41" s="93"/>
      <c r="RB41" s="93"/>
      <c r="RC41" s="93"/>
      <c r="RD41" s="93"/>
      <c r="RE41" s="93"/>
      <c r="RF41" s="93"/>
      <c r="RG41" s="93"/>
      <c r="RH41" s="93"/>
      <c r="RI41" s="93"/>
      <c r="RJ41" s="93"/>
      <c r="RK41" s="93"/>
      <c r="RL41" s="93"/>
      <c r="RM41" s="93"/>
      <c r="RN41" s="93"/>
      <c r="RO41" s="93"/>
      <c r="RP41" s="93"/>
      <c r="RQ41" s="93"/>
      <c r="RR41" s="93"/>
      <c r="RS41" s="93"/>
      <c r="RT41" s="93"/>
      <c r="RU41" s="93"/>
      <c r="RV41" s="93"/>
      <c r="RW41" s="93"/>
      <c r="RX41" s="93"/>
      <c r="RY41" s="93"/>
      <c r="RZ41" s="93"/>
      <c r="SA41" s="93"/>
      <c r="SB41" s="93"/>
      <c r="SC41" s="93"/>
      <c r="SD41" s="93"/>
      <c r="SE41" s="93"/>
      <c r="SF41" s="93"/>
      <c r="SG41" s="93"/>
      <c r="SH41" s="93"/>
      <c r="SI41" s="93"/>
      <c r="SJ41" s="93"/>
      <c r="SK41" s="93"/>
      <c r="SL41" s="93"/>
      <c r="SM41" s="93"/>
      <c r="SN41" s="93"/>
      <c r="SO41" s="93"/>
      <c r="SP41" s="93"/>
      <c r="SQ41" s="93"/>
      <c r="SR41" s="93"/>
      <c r="SS41" s="93"/>
      <c r="ST41" s="93"/>
      <c r="SU41" s="93"/>
      <c r="SV41" s="93"/>
      <c r="SW41" s="93"/>
      <c r="SX41" s="93"/>
      <c r="SY41" s="93"/>
      <c r="SZ41" s="93"/>
      <c r="TA41" s="93"/>
      <c r="TB41" s="93"/>
      <c r="TC41" s="93"/>
      <c r="TD41" s="93"/>
      <c r="TE41" s="93"/>
      <c r="TF41" s="93"/>
      <c r="TG41" s="93"/>
      <c r="TH41" s="93"/>
      <c r="TI41" s="93"/>
      <c r="TJ41" s="93"/>
      <c r="TK41" s="93"/>
      <c r="TL41" s="93"/>
      <c r="TM41" s="93"/>
      <c r="TN41" s="93"/>
      <c r="TO41" s="93"/>
      <c r="TP41" s="93"/>
      <c r="TQ41" s="93"/>
      <c r="TR41" s="93"/>
      <c r="TS41" s="93"/>
      <c r="TT41" s="93"/>
      <c r="TU41" s="93"/>
      <c r="TV41" s="93"/>
      <c r="TW41" s="93"/>
      <c r="TX41" s="93"/>
      <c r="TY41" s="93"/>
      <c r="TZ41" s="93"/>
      <c r="UA41" s="93"/>
      <c r="UB41" s="93"/>
      <c r="UC41" s="93"/>
      <c r="UD41" s="93"/>
      <c r="UE41" s="93"/>
      <c r="UF41" s="93"/>
      <c r="UG41" s="93"/>
      <c r="UH41" s="93"/>
      <c r="UI41" s="93"/>
      <c r="UJ41" s="93"/>
      <c r="UK41" s="93"/>
      <c r="UL41" s="93"/>
      <c r="UM41" s="93"/>
      <c r="UN41" s="93"/>
      <c r="UO41" s="93"/>
      <c r="UP41" s="93"/>
      <c r="UQ41" s="93"/>
      <c r="UR41" s="93"/>
      <c r="US41" s="93"/>
      <c r="UT41" s="93"/>
      <c r="UU41" s="93"/>
      <c r="UV41" s="93"/>
      <c r="UW41" s="93"/>
      <c r="UX41" s="93"/>
      <c r="UY41" s="93"/>
      <c r="UZ41" s="93"/>
      <c r="VA41" s="93"/>
      <c r="VB41" s="93"/>
      <c r="VC41" s="93"/>
      <c r="VD41" s="93"/>
      <c r="VE41" s="93"/>
      <c r="VF41" s="93"/>
      <c r="VG41" s="93"/>
      <c r="VH41" s="93"/>
      <c r="VI41" s="93"/>
      <c r="VJ41" s="93"/>
      <c r="VK41" s="93"/>
      <c r="VL41" s="93"/>
      <c r="VM41" s="93"/>
      <c r="VN41" s="93"/>
      <c r="VO41" s="93"/>
      <c r="VP41" s="93"/>
      <c r="VQ41" s="93"/>
      <c r="VR41" s="93"/>
      <c r="VS41" s="93"/>
      <c r="VT41" s="93"/>
      <c r="VU41" s="93"/>
      <c r="VV41" s="93"/>
      <c r="VW41" s="93"/>
      <c r="VX41" s="93"/>
      <c r="VY41" s="93"/>
      <c r="VZ41" s="93"/>
      <c r="WA41" s="93"/>
      <c r="WB41" s="93"/>
      <c r="WC41" s="93"/>
      <c r="WD41" s="93"/>
      <c r="WE41" s="93"/>
      <c r="WF41" s="93"/>
      <c r="WG41" s="93"/>
      <c r="WH41" s="93"/>
      <c r="WI41" s="93"/>
      <c r="WJ41" s="93"/>
      <c r="WK41" s="93"/>
      <c r="WL41" s="93"/>
      <c r="WM41" s="93"/>
      <c r="WN41" s="93"/>
      <c r="WO41" s="93"/>
      <c r="WP41" s="93"/>
      <c r="WQ41" s="93"/>
      <c r="WR41" s="93"/>
      <c r="WS41" s="93"/>
      <c r="WT41" s="93"/>
      <c r="WU41" s="93"/>
      <c r="WV41" s="93"/>
      <c r="WW41" s="93"/>
      <c r="WX41" s="93"/>
      <c r="WY41" s="93"/>
      <c r="WZ41" s="93"/>
      <c r="XA41" s="93"/>
      <c r="XB41" s="93"/>
      <c r="XC41" s="93"/>
      <c r="XD41" s="93"/>
      <c r="XE41" s="93"/>
      <c r="XF41" s="93"/>
      <c r="XG41" s="93"/>
      <c r="XH41" s="93"/>
      <c r="XI41" s="93"/>
      <c r="XJ41" s="93"/>
      <c r="XK41" s="93"/>
      <c r="XL41" s="93"/>
      <c r="XM41" s="93"/>
      <c r="XN41" s="93"/>
      <c r="XO41" s="93"/>
      <c r="XP41" s="93"/>
      <c r="XQ41" s="93"/>
      <c r="XR41" s="93"/>
      <c r="XS41" s="93"/>
      <c r="XT41" s="93"/>
      <c r="XU41" s="93"/>
      <c r="XV41" s="93"/>
      <c r="XW41" s="93"/>
      <c r="XX41" s="93"/>
      <c r="XY41" s="93"/>
      <c r="XZ41" s="93"/>
      <c r="YA41" s="93"/>
      <c r="YB41" s="93"/>
      <c r="YC41" s="93"/>
      <c r="YD41" s="93"/>
      <c r="YE41" s="93"/>
      <c r="YF41" s="93"/>
      <c r="YG41" s="93"/>
      <c r="YH41" s="93"/>
      <c r="YI41" s="93"/>
      <c r="YJ41" s="93"/>
      <c r="YK41" s="93"/>
      <c r="YL41" s="93"/>
      <c r="YM41" s="93"/>
      <c r="YN41" s="93"/>
      <c r="YO41" s="93"/>
      <c r="YP41" s="93"/>
      <c r="YQ41" s="93"/>
      <c r="YR41" s="93"/>
      <c r="YS41" s="93"/>
      <c r="YT41" s="93"/>
      <c r="YU41" s="93"/>
      <c r="YV41" s="93"/>
      <c r="YW41" s="93"/>
      <c r="YX41" s="93"/>
      <c r="YY41" s="93"/>
      <c r="YZ41" s="93"/>
      <c r="ZA41" s="93"/>
      <c r="ZB41" s="93"/>
      <c r="ZC41" s="93"/>
      <c r="ZD41" s="93"/>
      <c r="ZE41" s="93"/>
      <c r="ZF41" s="93"/>
      <c r="ZG41" s="93"/>
      <c r="ZH41" s="93"/>
      <c r="ZI41" s="93"/>
      <c r="ZJ41" s="93"/>
      <c r="ZK41" s="93"/>
      <c r="ZL41" s="93"/>
      <c r="ZM41" s="93"/>
      <c r="ZN41" s="93"/>
      <c r="ZO41" s="93"/>
      <c r="ZP41" s="93"/>
      <c r="ZQ41" s="93"/>
      <c r="ZR41" s="93"/>
      <c r="ZS41" s="93"/>
      <c r="ZT41" s="93"/>
      <c r="ZU41" s="93"/>
      <c r="ZV41" s="93"/>
      <c r="ZW41" s="93"/>
      <c r="ZX41" s="93"/>
      <c r="ZY41" s="93"/>
      <c r="ZZ41" s="93"/>
    </row>
    <row r="42" spans="1:702" s="89" customFormat="1" ht="15.95" hidden="1" customHeight="1" x14ac:dyDescent="0.25">
      <c r="A42" s="116">
        <v>72142</v>
      </c>
      <c r="B42" s="116" t="s">
        <v>388</v>
      </c>
      <c r="C42" s="117" t="s">
        <v>354</v>
      </c>
      <c r="D42" s="118">
        <v>7</v>
      </c>
      <c r="E42" s="118">
        <v>3</v>
      </c>
      <c r="F42" s="118" t="s">
        <v>341</v>
      </c>
      <c r="G42" s="118">
        <v>912</v>
      </c>
      <c r="H42" s="118">
        <v>11461</v>
      </c>
      <c r="I42" s="118" t="s">
        <v>358</v>
      </c>
      <c r="J42" s="118" t="s">
        <v>319</v>
      </c>
      <c r="K42" s="118" t="s">
        <v>359</v>
      </c>
      <c r="L42" s="119">
        <v>572500</v>
      </c>
      <c r="M42" s="119">
        <v>572500</v>
      </c>
      <c r="N42" s="119">
        <v>0</v>
      </c>
      <c r="O42" s="119">
        <v>572500</v>
      </c>
      <c r="P42" s="119">
        <v>319259.65999999997</v>
      </c>
      <c r="Q42" s="119">
        <v>-253240.34000000003</v>
      </c>
      <c r="R42" s="120">
        <v>0.56000000000000005</v>
      </c>
      <c r="S42" s="119">
        <v>0</v>
      </c>
      <c r="T42" s="119">
        <v>0</v>
      </c>
      <c r="U42" s="120">
        <v>0</v>
      </c>
      <c r="V42" s="119">
        <v>0</v>
      </c>
      <c r="W42" s="119">
        <v>0</v>
      </c>
      <c r="X42" s="120">
        <v>0</v>
      </c>
      <c r="Y42" s="119">
        <v>0</v>
      </c>
      <c r="Z42" s="119">
        <v>0</v>
      </c>
      <c r="AA42" s="120">
        <v>0</v>
      </c>
      <c r="AB42" s="119">
        <v>0</v>
      </c>
      <c r="AC42" s="119">
        <v>0</v>
      </c>
      <c r="AD42" s="120">
        <v>0</v>
      </c>
      <c r="AE42" s="119">
        <v>0</v>
      </c>
      <c r="AF42" s="119">
        <v>0</v>
      </c>
      <c r="AG42" s="120">
        <v>0</v>
      </c>
      <c r="AH42" s="119">
        <v>0</v>
      </c>
      <c r="AI42" s="119">
        <v>0</v>
      </c>
      <c r="AJ42" s="120">
        <v>0</v>
      </c>
      <c r="AK42" s="119">
        <v>0</v>
      </c>
      <c r="AL42" s="119">
        <v>0</v>
      </c>
      <c r="AM42" s="120">
        <v>0</v>
      </c>
      <c r="AN42" s="119">
        <v>0</v>
      </c>
      <c r="AO42" s="119">
        <v>0</v>
      </c>
      <c r="AP42" s="120">
        <v>0</v>
      </c>
      <c r="AQ42" s="119">
        <v>0</v>
      </c>
      <c r="AR42" s="119">
        <v>0</v>
      </c>
      <c r="AS42" s="120">
        <v>0</v>
      </c>
      <c r="AT42" s="119">
        <v>0</v>
      </c>
      <c r="AU42" s="119">
        <v>0</v>
      </c>
      <c r="AV42" s="120">
        <v>0</v>
      </c>
      <c r="AW42" s="119">
        <v>0</v>
      </c>
      <c r="AX42" s="119">
        <v>0</v>
      </c>
      <c r="AY42" s="120">
        <v>0</v>
      </c>
      <c r="AZ42" s="119">
        <v>0</v>
      </c>
      <c r="BA42" s="119">
        <v>0</v>
      </c>
      <c r="BB42" s="120">
        <v>0</v>
      </c>
      <c r="BC42" s="119">
        <v>0</v>
      </c>
      <c r="BD42" s="119">
        <v>0</v>
      </c>
      <c r="BE42" s="120">
        <v>0</v>
      </c>
      <c r="BF42" s="119">
        <v>572500</v>
      </c>
      <c r="BG42" s="119">
        <v>319259.65999999997</v>
      </c>
      <c r="BH42" s="120">
        <v>0.56000000000000005</v>
      </c>
      <c r="BI42" s="119">
        <v>0</v>
      </c>
      <c r="BJ42" s="119">
        <v>0</v>
      </c>
      <c r="BK42" s="120">
        <v>0</v>
      </c>
      <c r="BL42" s="119">
        <v>0</v>
      </c>
      <c r="BM42" s="119">
        <v>0</v>
      </c>
      <c r="BN42" s="120">
        <v>0</v>
      </c>
      <c r="BO42" s="119">
        <v>0</v>
      </c>
      <c r="BP42" s="119">
        <v>0</v>
      </c>
      <c r="BQ42" s="120">
        <v>0</v>
      </c>
      <c r="BR42" s="119">
        <v>0</v>
      </c>
      <c r="BS42" s="119">
        <v>0</v>
      </c>
      <c r="BT42" s="120">
        <v>0</v>
      </c>
      <c r="BU42" s="119">
        <v>0</v>
      </c>
      <c r="BV42" s="119">
        <v>0</v>
      </c>
      <c r="BW42" s="120">
        <v>0</v>
      </c>
      <c r="BX42" s="119">
        <v>0</v>
      </c>
      <c r="BY42" s="119">
        <v>0</v>
      </c>
      <c r="BZ42" s="120">
        <v>0</v>
      </c>
      <c r="CA42" s="119">
        <v>0</v>
      </c>
      <c r="CB42" s="119">
        <v>0</v>
      </c>
      <c r="CC42" s="120">
        <v>0</v>
      </c>
      <c r="CD42" s="119">
        <v>0</v>
      </c>
      <c r="CE42" s="119">
        <v>0</v>
      </c>
      <c r="CF42" s="120">
        <v>0</v>
      </c>
      <c r="CG42" s="119">
        <v>0</v>
      </c>
      <c r="CH42" s="119">
        <v>0</v>
      </c>
      <c r="CI42" s="120">
        <v>0</v>
      </c>
      <c r="CJ42" s="119">
        <v>0</v>
      </c>
      <c r="CK42" s="119">
        <v>0</v>
      </c>
      <c r="CL42" s="120">
        <v>0</v>
      </c>
      <c r="CM42" s="119">
        <v>0</v>
      </c>
      <c r="CN42" s="119">
        <v>0</v>
      </c>
      <c r="CO42" s="120">
        <v>0</v>
      </c>
      <c r="CP42" s="100"/>
      <c r="CQ42" s="100"/>
      <c r="CR42" s="100"/>
      <c r="CS42" s="100"/>
      <c r="CT42" s="100"/>
      <c r="CU42" s="100"/>
      <c r="CV42" s="100"/>
      <c r="CW42" s="100"/>
      <c r="CX42" s="100"/>
      <c r="CY42" s="100"/>
      <c r="CZ42" s="100"/>
      <c r="DA42" s="100"/>
      <c r="DB42" s="100"/>
      <c r="DC42" s="100"/>
      <c r="DD42" s="100"/>
      <c r="DE42" s="100"/>
      <c r="DF42" s="100"/>
      <c r="DG42" s="100"/>
      <c r="DH42" s="100"/>
      <c r="DI42" s="100"/>
      <c r="DJ42" s="100"/>
      <c r="DK42" s="100"/>
      <c r="DL42" s="100"/>
      <c r="DM42" s="100"/>
      <c r="DN42" s="100"/>
      <c r="DO42" s="100"/>
      <c r="DP42" s="100"/>
      <c r="DQ42" s="100"/>
      <c r="DR42" s="100"/>
      <c r="DS42" s="100"/>
      <c r="DT42" s="100"/>
      <c r="DU42" s="100"/>
      <c r="DV42" s="100"/>
      <c r="DW42" s="100"/>
      <c r="DX42" s="100"/>
      <c r="DY42" s="100"/>
      <c r="DZ42" s="100"/>
      <c r="EA42" s="100"/>
      <c r="EB42" s="100"/>
      <c r="EC42" s="100"/>
      <c r="ED42" s="100"/>
      <c r="EE42" s="100"/>
      <c r="EF42" s="100"/>
      <c r="EG42" s="100"/>
      <c r="EH42" s="100"/>
      <c r="EI42" s="100"/>
      <c r="EJ42" s="100"/>
      <c r="EK42" s="100"/>
      <c r="EL42" s="100"/>
      <c r="EM42" s="100"/>
      <c r="EN42" s="100"/>
      <c r="EO42" s="100"/>
      <c r="EP42" s="100"/>
      <c r="EQ42" s="100"/>
      <c r="ER42" s="100"/>
      <c r="ES42" s="100"/>
      <c r="ET42" s="100"/>
      <c r="EU42" s="100"/>
      <c r="EV42" s="100"/>
      <c r="EW42" s="100"/>
      <c r="EX42" s="100"/>
      <c r="EY42" s="100"/>
      <c r="EZ42" s="100"/>
      <c r="FA42" s="100"/>
      <c r="FB42" s="100"/>
      <c r="FC42" s="100"/>
      <c r="FD42" s="100"/>
      <c r="FE42" s="100"/>
      <c r="FF42" s="100"/>
      <c r="FG42" s="100"/>
      <c r="FH42" s="100"/>
      <c r="FI42" s="100"/>
      <c r="FJ42" s="100"/>
      <c r="FK42" s="100"/>
      <c r="FL42" s="100"/>
      <c r="FM42" s="100"/>
      <c r="FN42" s="100"/>
      <c r="FO42" s="100"/>
      <c r="FP42" s="100"/>
      <c r="FQ42" s="100"/>
      <c r="FR42" s="100"/>
      <c r="FS42" s="100"/>
      <c r="FT42" s="100"/>
      <c r="FU42" s="100"/>
      <c r="FV42" s="100"/>
      <c r="FW42" s="100"/>
      <c r="FX42" s="100"/>
      <c r="FY42" s="100"/>
      <c r="FZ42" s="100"/>
      <c r="GA42" s="100"/>
      <c r="GB42" s="100"/>
      <c r="GC42" s="100"/>
      <c r="GD42" s="100"/>
      <c r="GE42" s="100"/>
      <c r="GF42" s="100"/>
      <c r="GG42" s="100"/>
      <c r="GH42" s="100"/>
      <c r="GI42" s="100"/>
      <c r="GJ42" s="100"/>
      <c r="GK42" s="100"/>
      <c r="GL42" s="100"/>
      <c r="GM42" s="100"/>
      <c r="GN42" s="100"/>
      <c r="GO42" s="100"/>
      <c r="GP42" s="100"/>
      <c r="GQ42" s="100"/>
      <c r="GR42" s="100"/>
      <c r="GS42" s="100"/>
      <c r="GT42" s="100"/>
      <c r="GU42" s="100"/>
      <c r="GV42" s="100"/>
      <c r="GW42" s="100"/>
      <c r="GX42" s="100"/>
      <c r="GY42" s="100"/>
      <c r="GZ42" s="100"/>
      <c r="HA42" s="100"/>
      <c r="HB42" s="100"/>
      <c r="HC42" s="100"/>
      <c r="HD42" s="100"/>
      <c r="HE42" s="100"/>
      <c r="HF42" s="100"/>
      <c r="HG42" s="100"/>
      <c r="HH42" s="100"/>
      <c r="HI42" s="100"/>
      <c r="HJ42" s="100"/>
      <c r="HK42" s="100"/>
      <c r="HL42" s="100"/>
      <c r="HM42" s="100"/>
      <c r="HN42" s="100"/>
      <c r="HO42" s="100"/>
      <c r="HP42" s="100"/>
      <c r="HQ42" s="100"/>
      <c r="HR42" s="100"/>
      <c r="HS42" s="100"/>
      <c r="HT42" s="100"/>
      <c r="HU42" s="100"/>
      <c r="HV42" s="100"/>
      <c r="HW42" s="100"/>
      <c r="HX42" s="100"/>
      <c r="HY42" s="100"/>
      <c r="HZ42" s="100"/>
      <c r="IA42" s="100"/>
      <c r="IB42" s="100"/>
      <c r="IC42" s="100"/>
      <c r="ID42" s="100"/>
      <c r="IE42" s="100"/>
      <c r="IF42" s="100"/>
      <c r="IG42" s="100"/>
      <c r="IH42" s="100"/>
      <c r="II42" s="100"/>
      <c r="IJ42" s="100"/>
      <c r="IK42" s="100"/>
      <c r="IL42" s="100"/>
      <c r="IM42" s="100"/>
      <c r="IN42" s="100"/>
      <c r="IO42" s="100"/>
      <c r="IP42" s="100"/>
      <c r="IQ42" s="100"/>
      <c r="IR42" s="100"/>
      <c r="IS42" s="100"/>
      <c r="IT42" s="100"/>
      <c r="IU42" s="100"/>
      <c r="IV42" s="100"/>
      <c r="IW42" s="100"/>
      <c r="IX42" s="100"/>
      <c r="IY42" s="100"/>
      <c r="IZ42" s="100"/>
      <c r="JA42" s="100"/>
      <c r="JB42" s="100"/>
      <c r="JC42" s="100"/>
      <c r="JD42" s="100"/>
      <c r="JE42" s="100"/>
      <c r="JF42" s="100"/>
      <c r="JG42" s="100"/>
      <c r="JH42" s="100"/>
      <c r="JI42" s="100"/>
      <c r="JJ42" s="100"/>
      <c r="JK42" s="100"/>
      <c r="JL42" s="100"/>
      <c r="JM42" s="100"/>
      <c r="JN42" s="100"/>
      <c r="JO42" s="100"/>
      <c r="JP42" s="100"/>
      <c r="JQ42" s="100"/>
      <c r="JR42" s="100"/>
      <c r="JS42" s="100"/>
      <c r="JT42" s="100"/>
      <c r="JU42" s="100"/>
      <c r="JV42" s="100"/>
      <c r="JW42" s="100"/>
      <c r="JX42" s="100"/>
      <c r="JY42" s="100"/>
      <c r="JZ42" s="100"/>
      <c r="KA42" s="100"/>
      <c r="KB42" s="100"/>
      <c r="KC42" s="100"/>
      <c r="KD42" s="100"/>
      <c r="KE42" s="100"/>
      <c r="KF42" s="100"/>
      <c r="KG42" s="100"/>
      <c r="KH42" s="100"/>
      <c r="KI42" s="100"/>
      <c r="KJ42" s="100"/>
      <c r="KK42" s="100"/>
      <c r="KL42" s="100"/>
      <c r="KM42" s="100"/>
      <c r="KN42" s="100"/>
      <c r="KO42" s="100"/>
      <c r="KP42" s="100"/>
      <c r="KQ42" s="100"/>
      <c r="KR42" s="100"/>
      <c r="KS42" s="100"/>
      <c r="KT42" s="100"/>
      <c r="KU42" s="100"/>
      <c r="KV42" s="100"/>
      <c r="KW42" s="100"/>
      <c r="KX42" s="100"/>
      <c r="KY42" s="100"/>
      <c r="KZ42" s="100"/>
      <c r="LA42" s="100"/>
      <c r="LB42" s="100"/>
      <c r="LC42" s="100"/>
      <c r="LD42" s="100"/>
      <c r="LE42" s="100"/>
      <c r="LF42" s="100"/>
      <c r="LG42" s="100"/>
      <c r="LH42" s="100"/>
      <c r="LI42" s="100"/>
      <c r="LJ42" s="100"/>
      <c r="LK42" s="100"/>
      <c r="LL42" s="100"/>
      <c r="LM42" s="100"/>
      <c r="LN42" s="100"/>
      <c r="LO42" s="100"/>
      <c r="LP42" s="100"/>
      <c r="LQ42" s="100"/>
      <c r="LR42" s="100"/>
      <c r="LS42" s="100"/>
      <c r="LT42" s="100"/>
      <c r="LU42" s="100"/>
      <c r="LV42" s="100"/>
      <c r="LW42" s="100"/>
      <c r="LX42" s="100"/>
      <c r="LY42" s="100"/>
      <c r="LZ42" s="100"/>
      <c r="MA42" s="100"/>
      <c r="MB42" s="100"/>
      <c r="MC42" s="100"/>
      <c r="MD42" s="100"/>
      <c r="ME42" s="100"/>
      <c r="MF42" s="100"/>
      <c r="MG42" s="100"/>
      <c r="MH42" s="100"/>
      <c r="MI42" s="100"/>
      <c r="MJ42" s="100"/>
      <c r="MK42" s="100"/>
      <c r="ML42" s="100"/>
      <c r="MM42" s="100"/>
      <c r="MN42" s="100"/>
      <c r="MO42" s="100"/>
      <c r="MP42" s="100"/>
      <c r="MQ42" s="100"/>
      <c r="MR42" s="100"/>
      <c r="MS42" s="100"/>
      <c r="MT42" s="100"/>
      <c r="MU42" s="100"/>
      <c r="MV42" s="100"/>
      <c r="MW42" s="100"/>
      <c r="MX42" s="100"/>
      <c r="MY42" s="100"/>
      <c r="MZ42" s="100"/>
      <c r="NA42" s="100"/>
      <c r="NB42" s="100"/>
      <c r="NC42" s="100"/>
      <c r="ND42" s="100"/>
      <c r="NE42" s="100"/>
      <c r="NF42" s="100"/>
      <c r="NG42" s="100"/>
      <c r="NH42" s="100"/>
      <c r="NI42" s="100"/>
      <c r="NJ42" s="100"/>
      <c r="NK42" s="100"/>
      <c r="NL42" s="100"/>
      <c r="NM42" s="100"/>
      <c r="NN42" s="100"/>
      <c r="NO42" s="100"/>
      <c r="NP42" s="100"/>
      <c r="NQ42" s="100"/>
      <c r="NR42" s="100"/>
      <c r="NS42" s="100"/>
      <c r="NT42" s="100"/>
      <c r="NU42" s="100"/>
      <c r="NV42" s="100"/>
      <c r="NW42" s="100"/>
      <c r="NX42" s="100"/>
      <c r="NY42" s="100"/>
      <c r="NZ42" s="100"/>
      <c r="OA42" s="100"/>
      <c r="OB42" s="100"/>
      <c r="OC42" s="100"/>
      <c r="OD42" s="100"/>
      <c r="OE42" s="100"/>
      <c r="OF42" s="100"/>
      <c r="OG42" s="100"/>
      <c r="OH42" s="100"/>
      <c r="OI42" s="100"/>
      <c r="OJ42" s="100"/>
      <c r="OK42" s="100"/>
      <c r="OL42" s="100"/>
      <c r="OM42" s="100"/>
      <c r="ON42" s="100"/>
      <c r="OO42" s="100"/>
      <c r="OP42" s="100"/>
      <c r="OQ42" s="100"/>
      <c r="OR42" s="100"/>
      <c r="OS42" s="100"/>
      <c r="OT42" s="100"/>
      <c r="OU42" s="100"/>
      <c r="OV42" s="100"/>
      <c r="OW42" s="100"/>
      <c r="OX42" s="100"/>
      <c r="OY42" s="100"/>
      <c r="OZ42" s="100"/>
      <c r="PA42" s="100"/>
      <c r="PB42" s="100"/>
      <c r="PC42" s="100"/>
      <c r="PD42" s="100"/>
      <c r="PE42" s="100"/>
      <c r="PF42" s="100"/>
      <c r="PG42" s="100"/>
      <c r="PH42" s="100"/>
      <c r="PI42" s="100"/>
      <c r="PJ42" s="100"/>
      <c r="PK42" s="100"/>
      <c r="PL42" s="100"/>
      <c r="PM42" s="100"/>
      <c r="PN42" s="100"/>
      <c r="PO42" s="100"/>
      <c r="PP42" s="100"/>
      <c r="PQ42" s="100"/>
      <c r="PR42" s="100"/>
      <c r="PS42" s="100"/>
      <c r="PT42" s="100"/>
      <c r="PU42" s="100"/>
      <c r="PV42" s="100"/>
      <c r="PW42" s="100"/>
      <c r="PX42" s="100"/>
      <c r="PY42" s="100"/>
      <c r="PZ42" s="100"/>
      <c r="QA42" s="100"/>
      <c r="QB42" s="100"/>
      <c r="QC42" s="100"/>
      <c r="QD42" s="100"/>
      <c r="QE42" s="100"/>
      <c r="QF42" s="100"/>
      <c r="QG42" s="100"/>
      <c r="QH42" s="100"/>
      <c r="QI42" s="100"/>
      <c r="QJ42" s="100"/>
      <c r="QK42" s="100"/>
      <c r="QL42" s="100"/>
      <c r="QM42" s="100"/>
      <c r="QN42" s="100"/>
      <c r="QO42" s="100"/>
      <c r="QP42" s="100"/>
      <c r="QQ42" s="100"/>
      <c r="QR42" s="100"/>
      <c r="QS42" s="100"/>
      <c r="QT42" s="100"/>
      <c r="QU42" s="100"/>
      <c r="QV42" s="100"/>
      <c r="QW42" s="100"/>
      <c r="QX42" s="100"/>
      <c r="QY42" s="100"/>
      <c r="QZ42" s="100"/>
      <c r="RA42" s="100"/>
      <c r="RB42" s="100"/>
      <c r="RC42" s="100"/>
      <c r="RD42" s="100"/>
      <c r="RE42" s="100"/>
      <c r="RF42" s="100"/>
      <c r="RG42" s="100"/>
      <c r="RH42" s="100"/>
      <c r="RI42" s="100"/>
      <c r="RJ42" s="100"/>
      <c r="RK42" s="100"/>
      <c r="RL42" s="100"/>
      <c r="RM42" s="100"/>
      <c r="RN42" s="100"/>
      <c r="RO42" s="100"/>
      <c r="RP42" s="100"/>
      <c r="RQ42" s="100"/>
      <c r="RR42" s="100"/>
      <c r="RS42" s="100"/>
      <c r="RT42" s="100"/>
      <c r="RU42" s="100"/>
      <c r="RV42" s="100"/>
      <c r="RW42" s="100"/>
      <c r="RX42" s="100"/>
      <c r="RY42" s="100"/>
      <c r="RZ42" s="100"/>
      <c r="SA42" s="100"/>
      <c r="SB42" s="100"/>
      <c r="SC42" s="100"/>
      <c r="SD42" s="100"/>
      <c r="SE42" s="100"/>
      <c r="SF42" s="100"/>
      <c r="SG42" s="100"/>
      <c r="SH42" s="100"/>
      <c r="SI42" s="100"/>
      <c r="SJ42" s="100"/>
      <c r="SK42" s="100"/>
      <c r="SL42" s="100"/>
      <c r="SM42" s="100"/>
      <c r="SN42" s="100"/>
      <c r="SO42" s="100"/>
      <c r="SP42" s="100"/>
      <c r="SQ42" s="100"/>
      <c r="SR42" s="100"/>
      <c r="SS42" s="100"/>
      <c r="ST42" s="100"/>
      <c r="SU42" s="100"/>
      <c r="SV42" s="100"/>
      <c r="SW42" s="100"/>
      <c r="SX42" s="100"/>
      <c r="SY42" s="100"/>
      <c r="SZ42" s="100"/>
      <c r="TA42" s="100"/>
      <c r="TB42" s="100"/>
      <c r="TC42" s="100"/>
      <c r="TD42" s="100"/>
      <c r="TE42" s="100"/>
      <c r="TF42" s="100"/>
      <c r="TG42" s="100"/>
      <c r="TH42" s="100"/>
      <c r="TI42" s="100"/>
      <c r="TJ42" s="100"/>
      <c r="TK42" s="100"/>
      <c r="TL42" s="100"/>
      <c r="TM42" s="100"/>
      <c r="TN42" s="100"/>
      <c r="TO42" s="100"/>
      <c r="TP42" s="100"/>
      <c r="TQ42" s="100"/>
      <c r="TR42" s="100"/>
      <c r="TS42" s="100"/>
      <c r="TT42" s="100"/>
      <c r="TU42" s="100"/>
      <c r="TV42" s="100"/>
      <c r="TW42" s="100"/>
      <c r="TX42" s="100"/>
      <c r="TY42" s="100"/>
      <c r="TZ42" s="100"/>
      <c r="UA42" s="100"/>
      <c r="UB42" s="100"/>
      <c r="UC42" s="100"/>
      <c r="UD42" s="100"/>
      <c r="UE42" s="100"/>
      <c r="UF42" s="100"/>
      <c r="UG42" s="100"/>
      <c r="UH42" s="100"/>
      <c r="UI42" s="100"/>
      <c r="UJ42" s="100"/>
      <c r="UK42" s="100"/>
      <c r="UL42" s="100"/>
      <c r="UM42" s="100"/>
      <c r="UN42" s="100"/>
      <c r="UO42" s="100"/>
      <c r="UP42" s="100"/>
      <c r="UQ42" s="100"/>
      <c r="UR42" s="100"/>
      <c r="US42" s="100"/>
      <c r="UT42" s="100"/>
      <c r="UU42" s="100"/>
      <c r="UV42" s="100"/>
      <c r="UW42" s="100"/>
      <c r="UX42" s="100"/>
      <c r="UY42" s="100"/>
      <c r="UZ42" s="100"/>
      <c r="VA42" s="100"/>
      <c r="VB42" s="100"/>
      <c r="VC42" s="100"/>
      <c r="VD42" s="100"/>
      <c r="VE42" s="100"/>
      <c r="VF42" s="100"/>
      <c r="VG42" s="100"/>
      <c r="VH42" s="100"/>
      <c r="VI42" s="100"/>
      <c r="VJ42" s="100"/>
      <c r="VK42" s="100"/>
      <c r="VL42" s="100"/>
      <c r="VM42" s="100"/>
      <c r="VN42" s="100"/>
      <c r="VO42" s="100"/>
      <c r="VP42" s="100"/>
      <c r="VQ42" s="100"/>
      <c r="VR42" s="100"/>
      <c r="VS42" s="100"/>
      <c r="VT42" s="100"/>
      <c r="VU42" s="100"/>
      <c r="VV42" s="100"/>
      <c r="VW42" s="100"/>
      <c r="VX42" s="100"/>
      <c r="VY42" s="100"/>
      <c r="VZ42" s="100"/>
      <c r="WA42" s="100"/>
      <c r="WB42" s="100"/>
      <c r="WC42" s="100"/>
      <c r="WD42" s="100"/>
      <c r="WE42" s="100"/>
      <c r="WF42" s="100"/>
      <c r="WG42" s="100"/>
      <c r="WH42" s="100"/>
      <c r="WI42" s="100"/>
      <c r="WJ42" s="100"/>
      <c r="WK42" s="100"/>
      <c r="WL42" s="100"/>
      <c r="WM42" s="100"/>
      <c r="WN42" s="100"/>
      <c r="WO42" s="100"/>
      <c r="WP42" s="100"/>
      <c r="WQ42" s="100"/>
      <c r="WR42" s="100"/>
      <c r="WS42" s="100"/>
      <c r="WT42" s="100"/>
      <c r="WU42" s="100"/>
      <c r="WV42" s="100"/>
      <c r="WW42" s="100"/>
      <c r="WX42" s="100"/>
      <c r="WY42" s="100"/>
      <c r="WZ42" s="100"/>
      <c r="XA42" s="100"/>
      <c r="XB42" s="100"/>
      <c r="XC42" s="100"/>
      <c r="XD42" s="100"/>
      <c r="XE42" s="100"/>
      <c r="XF42" s="100"/>
      <c r="XG42" s="100"/>
      <c r="XH42" s="100"/>
      <c r="XI42" s="100"/>
      <c r="XJ42" s="100"/>
      <c r="XK42" s="100"/>
      <c r="XL42" s="100"/>
      <c r="XM42" s="100"/>
      <c r="XN42" s="100"/>
      <c r="XO42" s="100"/>
      <c r="XP42" s="100"/>
      <c r="XQ42" s="100"/>
      <c r="XR42" s="100"/>
      <c r="XS42" s="100"/>
      <c r="XT42" s="100"/>
      <c r="XU42" s="100"/>
      <c r="XV42" s="100"/>
      <c r="XW42" s="100"/>
      <c r="XX42" s="100"/>
      <c r="XY42" s="100"/>
      <c r="XZ42" s="100"/>
      <c r="YA42" s="100"/>
      <c r="YB42" s="100"/>
      <c r="YC42" s="100"/>
      <c r="YD42" s="100"/>
      <c r="YE42" s="100"/>
      <c r="YF42" s="100"/>
      <c r="YG42" s="100"/>
      <c r="YH42" s="100"/>
      <c r="YI42" s="100"/>
      <c r="YJ42" s="100"/>
      <c r="YK42" s="100"/>
      <c r="YL42" s="100"/>
      <c r="YM42" s="100"/>
      <c r="YN42" s="100"/>
      <c r="YO42" s="100"/>
      <c r="YP42" s="100"/>
      <c r="YQ42" s="100"/>
      <c r="YR42" s="100"/>
      <c r="YS42" s="100"/>
      <c r="YT42" s="100"/>
      <c r="YU42" s="100"/>
      <c r="YV42" s="100"/>
      <c r="YW42" s="100"/>
      <c r="YX42" s="100"/>
      <c r="YY42" s="100"/>
      <c r="YZ42" s="100"/>
      <c r="ZA42" s="100"/>
      <c r="ZB42" s="100"/>
      <c r="ZC42" s="100"/>
      <c r="ZD42" s="100"/>
      <c r="ZE42" s="100"/>
      <c r="ZF42" s="100"/>
      <c r="ZG42" s="100"/>
      <c r="ZH42" s="100"/>
      <c r="ZI42" s="100"/>
      <c r="ZJ42" s="100"/>
      <c r="ZK42" s="100"/>
      <c r="ZL42" s="100"/>
      <c r="ZM42" s="100"/>
      <c r="ZN42" s="100"/>
      <c r="ZO42" s="100"/>
      <c r="ZP42" s="100"/>
      <c r="ZQ42" s="100"/>
      <c r="ZR42" s="100"/>
      <c r="ZS42" s="100"/>
      <c r="ZT42" s="100"/>
      <c r="ZU42" s="100"/>
      <c r="ZV42" s="100"/>
      <c r="ZW42" s="100"/>
      <c r="ZX42" s="100"/>
      <c r="ZY42" s="100"/>
      <c r="ZZ42" s="100"/>
    </row>
    <row r="43" spans="1:702" ht="15.95" customHeight="1" x14ac:dyDescent="0.25">
      <c r="A43" s="92">
        <v>72144</v>
      </c>
      <c r="B43" s="92" t="s">
        <v>388</v>
      </c>
      <c r="C43" s="121" t="s">
        <v>354</v>
      </c>
      <c r="D43" s="92">
        <v>7</v>
      </c>
      <c r="E43" s="92">
        <v>3</v>
      </c>
      <c r="F43" s="92" t="s">
        <v>341</v>
      </c>
      <c r="G43" s="92">
        <v>912</v>
      </c>
      <c r="H43" s="92">
        <v>11461</v>
      </c>
      <c r="I43" s="92" t="s">
        <v>358</v>
      </c>
      <c r="J43" s="92">
        <v>3</v>
      </c>
      <c r="K43" s="92" t="s">
        <v>12</v>
      </c>
      <c r="L43" s="93">
        <v>572500</v>
      </c>
      <c r="M43" s="93">
        <v>572500</v>
      </c>
      <c r="N43" s="93">
        <v>0</v>
      </c>
      <c r="O43" s="93">
        <v>572500</v>
      </c>
      <c r="P43" s="93">
        <v>319259.65999999997</v>
      </c>
      <c r="Q43" s="93">
        <v>-253240.34000000003</v>
      </c>
      <c r="R43" s="94">
        <v>0.56000000000000005</v>
      </c>
      <c r="S43" s="93">
        <v>0</v>
      </c>
      <c r="T43" s="93">
        <v>0</v>
      </c>
      <c r="U43" s="94">
        <v>0</v>
      </c>
      <c r="V43" s="93">
        <v>0</v>
      </c>
      <c r="W43" s="93">
        <v>0</v>
      </c>
      <c r="X43" s="94">
        <v>0</v>
      </c>
      <c r="Y43" s="93">
        <v>0</v>
      </c>
      <c r="Z43" s="93">
        <v>0</v>
      </c>
      <c r="AA43" s="94">
        <v>0</v>
      </c>
      <c r="AB43" s="93">
        <v>0</v>
      </c>
      <c r="AC43" s="93">
        <v>0</v>
      </c>
      <c r="AD43" s="94">
        <v>0</v>
      </c>
      <c r="AE43" s="93">
        <v>0</v>
      </c>
      <c r="AF43" s="93">
        <v>0</v>
      </c>
      <c r="AG43" s="94">
        <v>0</v>
      </c>
      <c r="AH43" s="93">
        <v>0</v>
      </c>
      <c r="AI43" s="93">
        <v>0</v>
      </c>
      <c r="AJ43" s="94">
        <v>0</v>
      </c>
      <c r="AK43" s="93">
        <v>0</v>
      </c>
      <c r="AL43" s="93">
        <v>0</v>
      </c>
      <c r="AM43" s="94">
        <v>0</v>
      </c>
      <c r="AN43" s="93">
        <v>0</v>
      </c>
      <c r="AO43" s="93">
        <v>0</v>
      </c>
      <c r="AP43" s="94">
        <v>0</v>
      </c>
      <c r="AQ43" s="93">
        <v>0</v>
      </c>
      <c r="AR43" s="93">
        <v>0</v>
      </c>
      <c r="AS43" s="94">
        <v>0</v>
      </c>
      <c r="AT43" s="93">
        <v>0</v>
      </c>
      <c r="AU43" s="93">
        <v>0</v>
      </c>
      <c r="AV43" s="94">
        <v>0</v>
      </c>
      <c r="AW43" s="93">
        <v>0</v>
      </c>
      <c r="AX43" s="93">
        <v>0</v>
      </c>
      <c r="AY43" s="94">
        <v>0</v>
      </c>
      <c r="AZ43" s="93">
        <v>0</v>
      </c>
      <c r="BA43" s="93">
        <v>0</v>
      </c>
      <c r="BB43" s="94">
        <v>0</v>
      </c>
      <c r="BC43" s="93">
        <v>0</v>
      </c>
      <c r="BD43" s="93">
        <v>0</v>
      </c>
      <c r="BE43" s="94">
        <v>0</v>
      </c>
      <c r="BF43" s="93">
        <v>572500</v>
      </c>
      <c r="BG43" s="93">
        <v>319259.65999999997</v>
      </c>
      <c r="BH43" s="94">
        <v>0.56000000000000005</v>
      </c>
      <c r="BI43" s="93">
        <v>0</v>
      </c>
      <c r="BJ43" s="93">
        <v>0</v>
      </c>
      <c r="BK43" s="94">
        <v>0</v>
      </c>
      <c r="BL43" s="93">
        <v>0</v>
      </c>
      <c r="BM43" s="93">
        <v>0</v>
      </c>
      <c r="BN43" s="94">
        <v>0</v>
      </c>
      <c r="BO43" s="93">
        <v>0</v>
      </c>
      <c r="BP43" s="93">
        <v>0</v>
      </c>
      <c r="BQ43" s="94">
        <v>0</v>
      </c>
      <c r="BR43" s="93">
        <v>0</v>
      </c>
      <c r="BS43" s="93">
        <v>0</v>
      </c>
      <c r="BT43" s="94">
        <v>0</v>
      </c>
      <c r="BU43" s="93">
        <v>0</v>
      </c>
      <c r="BV43" s="93">
        <v>0</v>
      </c>
      <c r="BW43" s="94">
        <v>0</v>
      </c>
      <c r="BX43" s="93">
        <v>0</v>
      </c>
      <c r="BY43" s="93">
        <v>0</v>
      </c>
      <c r="BZ43" s="94">
        <v>0</v>
      </c>
      <c r="CA43" s="93">
        <v>0</v>
      </c>
      <c r="CB43" s="93">
        <v>0</v>
      </c>
      <c r="CC43" s="94">
        <v>0</v>
      </c>
      <c r="CD43" s="93">
        <v>0</v>
      </c>
      <c r="CE43" s="93">
        <v>0</v>
      </c>
      <c r="CF43" s="94">
        <v>0</v>
      </c>
      <c r="CG43" s="93">
        <v>0</v>
      </c>
      <c r="CH43" s="93">
        <v>0</v>
      </c>
      <c r="CI43" s="94">
        <v>0</v>
      </c>
      <c r="CJ43" s="93">
        <v>0</v>
      </c>
      <c r="CK43" s="93">
        <v>0</v>
      </c>
      <c r="CL43" s="94">
        <v>0</v>
      </c>
      <c r="CM43" s="93">
        <v>0</v>
      </c>
      <c r="CN43" s="93">
        <v>0</v>
      </c>
      <c r="CO43" s="94">
        <v>0</v>
      </c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3"/>
      <c r="DY43" s="93"/>
      <c r="DZ43" s="93"/>
      <c r="EA43" s="93"/>
      <c r="EB43" s="93"/>
      <c r="EC43" s="93"/>
      <c r="ED43" s="93"/>
      <c r="EE43" s="93"/>
      <c r="EF43" s="93"/>
      <c r="EG43" s="93"/>
      <c r="EH43" s="93"/>
      <c r="EI43" s="93"/>
      <c r="EJ43" s="93"/>
      <c r="EK43" s="93"/>
      <c r="EL43" s="93"/>
      <c r="EM43" s="93"/>
      <c r="EN43" s="93"/>
      <c r="EO43" s="93"/>
      <c r="EP43" s="93"/>
      <c r="EQ43" s="93"/>
      <c r="ER43" s="93"/>
      <c r="ES43" s="93"/>
      <c r="ET43" s="93"/>
      <c r="EU43" s="93"/>
      <c r="EV43" s="93"/>
      <c r="EW43" s="93"/>
      <c r="EX43" s="93"/>
      <c r="EY43" s="93"/>
      <c r="EZ43" s="93"/>
      <c r="FA43" s="93"/>
      <c r="FB43" s="93"/>
      <c r="FC43" s="93"/>
      <c r="FD43" s="93"/>
      <c r="FE43" s="93"/>
      <c r="FF43" s="93"/>
      <c r="FG43" s="93"/>
      <c r="FH43" s="93"/>
      <c r="FI43" s="93"/>
      <c r="FJ43" s="93"/>
      <c r="FK43" s="93"/>
      <c r="FL43" s="93"/>
      <c r="FM43" s="93"/>
      <c r="FN43" s="93"/>
      <c r="FO43" s="93"/>
      <c r="FP43" s="93"/>
      <c r="FQ43" s="93"/>
      <c r="FR43" s="93"/>
      <c r="FS43" s="93"/>
      <c r="FT43" s="93"/>
      <c r="FU43" s="93"/>
      <c r="FV43" s="93"/>
      <c r="FW43" s="93"/>
      <c r="FX43" s="93"/>
      <c r="FY43" s="93"/>
      <c r="FZ43" s="93"/>
      <c r="GA43" s="93"/>
      <c r="GB43" s="93"/>
      <c r="GC43" s="93"/>
      <c r="GD43" s="93"/>
      <c r="GE43" s="93"/>
      <c r="GF43" s="93"/>
      <c r="GG43" s="93"/>
      <c r="GH43" s="93"/>
      <c r="GI43" s="93"/>
      <c r="GJ43" s="93"/>
      <c r="GK43" s="93"/>
      <c r="GL43" s="93"/>
      <c r="GM43" s="93"/>
      <c r="GN43" s="93"/>
      <c r="GO43" s="93"/>
      <c r="GP43" s="93"/>
      <c r="GQ43" s="93"/>
      <c r="GR43" s="93"/>
      <c r="GS43" s="93"/>
      <c r="GT43" s="93"/>
      <c r="GU43" s="93"/>
      <c r="GV43" s="93"/>
      <c r="GW43" s="93"/>
      <c r="GX43" s="93"/>
      <c r="GY43" s="93"/>
      <c r="GZ43" s="93"/>
      <c r="HA43" s="93"/>
      <c r="HB43" s="93"/>
      <c r="HC43" s="93"/>
      <c r="HD43" s="93"/>
      <c r="HE43" s="93"/>
      <c r="HF43" s="93"/>
      <c r="HG43" s="93"/>
      <c r="HH43" s="93"/>
      <c r="HI43" s="93"/>
      <c r="HJ43" s="93"/>
      <c r="HK43" s="93"/>
      <c r="HL43" s="93"/>
      <c r="HM43" s="93"/>
      <c r="HN43" s="93"/>
      <c r="HO43" s="93"/>
      <c r="HP43" s="93"/>
      <c r="HQ43" s="93"/>
      <c r="HR43" s="93"/>
      <c r="HS43" s="93"/>
      <c r="HT43" s="93"/>
      <c r="HU43" s="93"/>
      <c r="HV43" s="93"/>
      <c r="HW43" s="93"/>
      <c r="HX43" s="93"/>
      <c r="HY43" s="93"/>
      <c r="HZ43" s="93"/>
      <c r="IA43" s="93"/>
      <c r="IB43" s="93"/>
      <c r="IC43" s="93"/>
      <c r="ID43" s="93"/>
      <c r="IE43" s="93"/>
      <c r="IF43" s="93"/>
      <c r="IG43" s="93"/>
      <c r="IH43" s="93"/>
      <c r="II43" s="93"/>
      <c r="IJ43" s="93"/>
      <c r="IK43" s="93"/>
      <c r="IL43" s="93"/>
      <c r="IM43" s="93"/>
      <c r="IN43" s="93"/>
      <c r="IO43" s="93"/>
      <c r="IP43" s="93"/>
      <c r="IQ43" s="93"/>
      <c r="IR43" s="93"/>
      <c r="IS43" s="93"/>
      <c r="IT43" s="93"/>
      <c r="IU43" s="93"/>
      <c r="IV43" s="93"/>
      <c r="IW43" s="93"/>
      <c r="IX43" s="93"/>
      <c r="IY43" s="93"/>
      <c r="IZ43" s="93"/>
      <c r="JA43" s="93"/>
      <c r="JB43" s="93"/>
      <c r="JC43" s="93"/>
      <c r="JD43" s="93"/>
      <c r="JE43" s="93"/>
      <c r="JF43" s="93"/>
      <c r="JG43" s="93"/>
      <c r="JH43" s="93"/>
      <c r="JI43" s="93"/>
      <c r="JJ43" s="93"/>
      <c r="JK43" s="93"/>
      <c r="JL43" s="93"/>
      <c r="JM43" s="93"/>
      <c r="JN43" s="93"/>
      <c r="JO43" s="93"/>
      <c r="JP43" s="93"/>
      <c r="JQ43" s="93"/>
      <c r="JR43" s="93"/>
      <c r="JS43" s="93"/>
      <c r="JT43" s="93"/>
      <c r="JU43" s="93"/>
      <c r="JV43" s="93"/>
      <c r="JW43" s="93"/>
      <c r="JX43" s="93"/>
      <c r="JY43" s="93"/>
      <c r="JZ43" s="93"/>
      <c r="KA43" s="93"/>
      <c r="KB43" s="93"/>
      <c r="KC43" s="93"/>
      <c r="KD43" s="93"/>
      <c r="KE43" s="93"/>
      <c r="KF43" s="93"/>
      <c r="KG43" s="93"/>
      <c r="KH43" s="93"/>
      <c r="KI43" s="93"/>
      <c r="KJ43" s="93"/>
      <c r="KK43" s="93"/>
      <c r="KL43" s="93"/>
      <c r="KM43" s="93"/>
      <c r="KN43" s="93"/>
      <c r="KO43" s="93"/>
      <c r="KP43" s="93"/>
      <c r="KQ43" s="93"/>
      <c r="KR43" s="93"/>
      <c r="KS43" s="93"/>
      <c r="KT43" s="93"/>
      <c r="KU43" s="93"/>
      <c r="KV43" s="93"/>
      <c r="KW43" s="93"/>
      <c r="KX43" s="93"/>
      <c r="KY43" s="93"/>
      <c r="KZ43" s="93"/>
      <c r="LA43" s="93"/>
      <c r="LB43" s="93"/>
      <c r="LC43" s="93"/>
      <c r="LD43" s="93"/>
      <c r="LE43" s="93"/>
      <c r="LF43" s="93"/>
      <c r="LG43" s="93"/>
      <c r="LH43" s="93"/>
      <c r="LI43" s="93"/>
      <c r="LJ43" s="93"/>
      <c r="LK43" s="93"/>
      <c r="LL43" s="93"/>
      <c r="LM43" s="93"/>
      <c r="LN43" s="93"/>
      <c r="LO43" s="93"/>
      <c r="LP43" s="93"/>
      <c r="LQ43" s="93"/>
      <c r="LR43" s="93"/>
      <c r="LS43" s="93"/>
      <c r="LT43" s="93"/>
      <c r="LU43" s="93"/>
      <c r="LV43" s="93"/>
      <c r="LW43" s="93"/>
      <c r="LX43" s="93"/>
      <c r="LY43" s="93"/>
      <c r="LZ43" s="93"/>
      <c r="MA43" s="93"/>
      <c r="MB43" s="93"/>
      <c r="MC43" s="93"/>
      <c r="MD43" s="93"/>
      <c r="ME43" s="93"/>
      <c r="MF43" s="93"/>
      <c r="MG43" s="93"/>
      <c r="MH43" s="93"/>
      <c r="MI43" s="93"/>
      <c r="MJ43" s="93"/>
      <c r="MK43" s="93"/>
      <c r="ML43" s="93"/>
      <c r="MM43" s="93"/>
      <c r="MN43" s="93"/>
      <c r="MO43" s="93"/>
      <c r="MP43" s="93"/>
      <c r="MQ43" s="93"/>
      <c r="MR43" s="93"/>
      <c r="MS43" s="93"/>
      <c r="MT43" s="93"/>
      <c r="MU43" s="93"/>
      <c r="MV43" s="93"/>
      <c r="MW43" s="93"/>
      <c r="MX43" s="93"/>
      <c r="MY43" s="93"/>
      <c r="MZ43" s="93"/>
      <c r="NA43" s="93"/>
      <c r="NB43" s="93"/>
      <c r="NC43" s="93"/>
      <c r="ND43" s="93"/>
      <c r="NE43" s="93"/>
      <c r="NF43" s="93"/>
      <c r="NG43" s="93"/>
      <c r="NH43" s="93"/>
      <c r="NI43" s="93"/>
      <c r="NJ43" s="93"/>
      <c r="NK43" s="93"/>
      <c r="NL43" s="93"/>
      <c r="NM43" s="93"/>
      <c r="NN43" s="93"/>
      <c r="NO43" s="93"/>
      <c r="NP43" s="93"/>
      <c r="NQ43" s="93"/>
      <c r="NR43" s="93"/>
      <c r="NS43" s="93"/>
      <c r="NT43" s="93"/>
      <c r="NU43" s="93"/>
      <c r="NV43" s="93"/>
      <c r="NW43" s="93"/>
      <c r="NX43" s="93"/>
      <c r="NY43" s="93"/>
      <c r="NZ43" s="93"/>
      <c r="OA43" s="93"/>
      <c r="OB43" s="93"/>
      <c r="OC43" s="93"/>
      <c r="OD43" s="93"/>
      <c r="OE43" s="93"/>
      <c r="OF43" s="93"/>
      <c r="OG43" s="93"/>
      <c r="OH43" s="93"/>
      <c r="OI43" s="93"/>
      <c r="OJ43" s="93"/>
      <c r="OK43" s="93"/>
      <c r="OL43" s="93"/>
      <c r="OM43" s="93"/>
      <c r="ON43" s="93"/>
      <c r="OO43" s="93"/>
      <c r="OP43" s="93"/>
      <c r="OQ43" s="93"/>
      <c r="OR43" s="93"/>
      <c r="OS43" s="93"/>
      <c r="OT43" s="93"/>
      <c r="OU43" s="93"/>
      <c r="OV43" s="93"/>
      <c r="OW43" s="93"/>
      <c r="OX43" s="93"/>
      <c r="OY43" s="93"/>
      <c r="OZ43" s="93"/>
      <c r="PA43" s="93"/>
      <c r="PB43" s="93"/>
      <c r="PC43" s="93"/>
      <c r="PD43" s="93"/>
      <c r="PE43" s="93"/>
      <c r="PF43" s="93"/>
      <c r="PG43" s="93"/>
      <c r="PH43" s="93"/>
      <c r="PI43" s="93"/>
      <c r="PJ43" s="93"/>
      <c r="PK43" s="93"/>
      <c r="PL43" s="93"/>
      <c r="PM43" s="93"/>
      <c r="PN43" s="93"/>
      <c r="PO43" s="93"/>
      <c r="PP43" s="93"/>
      <c r="PQ43" s="93"/>
      <c r="PR43" s="93"/>
      <c r="PS43" s="93"/>
      <c r="PT43" s="93"/>
      <c r="PU43" s="93"/>
      <c r="PV43" s="93"/>
      <c r="PW43" s="93"/>
      <c r="PX43" s="93"/>
      <c r="PY43" s="93"/>
      <c r="PZ43" s="93"/>
      <c r="QA43" s="93"/>
      <c r="QB43" s="93"/>
      <c r="QC43" s="93"/>
      <c r="QD43" s="93"/>
      <c r="QE43" s="93"/>
      <c r="QF43" s="93"/>
      <c r="QG43" s="93"/>
      <c r="QH43" s="93"/>
      <c r="QI43" s="93"/>
      <c r="QJ43" s="93"/>
      <c r="QK43" s="93"/>
      <c r="QL43" s="93"/>
      <c r="QM43" s="93"/>
      <c r="QN43" s="93"/>
      <c r="QO43" s="93"/>
      <c r="QP43" s="93"/>
      <c r="QQ43" s="93"/>
      <c r="QR43" s="93"/>
      <c r="QS43" s="93"/>
      <c r="QT43" s="93"/>
      <c r="QU43" s="93"/>
      <c r="QV43" s="93"/>
      <c r="QW43" s="93"/>
      <c r="QX43" s="93"/>
      <c r="QY43" s="93"/>
      <c r="QZ43" s="93"/>
      <c r="RA43" s="93"/>
      <c r="RB43" s="93"/>
      <c r="RC43" s="93"/>
      <c r="RD43" s="93"/>
      <c r="RE43" s="93"/>
      <c r="RF43" s="93"/>
      <c r="RG43" s="93"/>
      <c r="RH43" s="93"/>
      <c r="RI43" s="93"/>
      <c r="RJ43" s="93"/>
      <c r="RK43" s="93"/>
      <c r="RL43" s="93"/>
      <c r="RM43" s="93"/>
      <c r="RN43" s="93"/>
      <c r="RO43" s="93"/>
      <c r="RP43" s="93"/>
      <c r="RQ43" s="93"/>
      <c r="RR43" s="93"/>
      <c r="RS43" s="93"/>
      <c r="RT43" s="93"/>
      <c r="RU43" s="93"/>
      <c r="RV43" s="93"/>
      <c r="RW43" s="93"/>
      <c r="RX43" s="93"/>
      <c r="RY43" s="93"/>
      <c r="RZ43" s="93"/>
      <c r="SA43" s="93"/>
      <c r="SB43" s="93"/>
      <c r="SC43" s="93"/>
      <c r="SD43" s="93"/>
      <c r="SE43" s="93"/>
      <c r="SF43" s="93"/>
      <c r="SG43" s="93"/>
      <c r="SH43" s="93"/>
      <c r="SI43" s="93"/>
      <c r="SJ43" s="93"/>
      <c r="SK43" s="93"/>
      <c r="SL43" s="93"/>
      <c r="SM43" s="93"/>
      <c r="SN43" s="93"/>
      <c r="SO43" s="93"/>
      <c r="SP43" s="93"/>
      <c r="SQ43" s="93"/>
      <c r="SR43" s="93"/>
      <c r="SS43" s="93"/>
      <c r="ST43" s="93"/>
      <c r="SU43" s="93"/>
      <c r="SV43" s="93"/>
      <c r="SW43" s="93"/>
      <c r="SX43" s="93"/>
      <c r="SY43" s="93"/>
      <c r="SZ43" s="93"/>
      <c r="TA43" s="93"/>
      <c r="TB43" s="93"/>
      <c r="TC43" s="93"/>
      <c r="TD43" s="93"/>
      <c r="TE43" s="93"/>
      <c r="TF43" s="93"/>
      <c r="TG43" s="93"/>
      <c r="TH43" s="93"/>
      <c r="TI43" s="93"/>
      <c r="TJ43" s="93"/>
      <c r="TK43" s="93"/>
      <c r="TL43" s="93"/>
      <c r="TM43" s="93"/>
      <c r="TN43" s="93"/>
      <c r="TO43" s="93"/>
      <c r="TP43" s="93"/>
      <c r="TQ43" s="93"/>
      <c r="TR43" s="93"/>
      <c r="TS43" s="93"/>
      <c r="TT43" s="93"/>
      <c r="TU43" s="93"/>
      <c r="TV43" s="93"/>
      <c r="TW43" s="93"/>
      <c r="TX43" s="93"/>
      <c r="TY43" s="93"/>
      <c r="TZ43" s="93"/>
      <c r="UA43" s="93"/>
      <c r="UB43" s="93"/>
      <c r="UC43" s="93"/>
      <c r="UD43" s="93"/>
      <c r="UE43" s="93"/>
      <c r="UF43" s="93"/>
      <c r="UG43" s="93"/>
      <c r="UH43" s="93"/>
      <c r="UI43" s="93"/>
      <c r="UJ43" s="93"/>
      <c r="UK43" s="93"/>
      <c r="UL43" s="93"/>
      <c r="UM43" s="93"/>
      <c r="UN43" s="93"/>
      <c r="UO43" s="93"/>
      <c r="UP43" s="93"/>
      <c r="UQ43" s="93"/>
      <c r="UR43" s="93"/>
      <c r="US43" s="93"/>
      <c r="UT43" s="93"/>
      <c r="UU43" s="93"/>
      <c r="UV43" s="93"/>
      <c r="UW43" s="93"/>
      <c r="UX43" s="93"/>
      <c r="UY43" s="93"/>
      <c r="UZ43" s="93"/>
      <c r="VA43" s="93"/>
      <c r="VB43" s="93"/>
      <c r="VC43" s="93"/>
      <c r="VD43" s="93"/>
      <c r="VE43" s="93"/>
      <c r="VF43" s="93"/>
      <c r="VG43" s="93"/>
      <c r="VH43" s="93"/>
      <c r="VI43" s="93"/>
      <c r="VJ43" s="93"/>
      <c r="VK43" s="93"/>
      <c r="VL43" s="93"/>
      <c r="VM43" s="93"/>
      <c r="VN43" s="93"/>
      <c r="VO43" s="93"/>
      <c r="VP43" s="93"/>
      <c r="VQ43" s="93"/>
      <c r="VR43" s="93"/>
      <c r="VS43" s="93"/>
      <c r="VT43" s="93"/>
      <c r="VU43" s="93"/>
      <c r="VV43" s="93"/>
      <c r="VW43" s="93"/>
      <c r="VX43" s="93"/>
      <c r="VY43" s="93"/>
      <c r="VZ43" s="93"/>
      <c r="WA43" s="93"/>
      <c r="WB43" s="93"/>
      <c r="WC43" s="93"/>
      <c r="WD43" s="93"/>
      <c r="WE43" s="93"/>
      <c r="WF43" s="93"/>
      <c r="WG43" s="93"/>
      <c r="WH43" s="93"/>
      <c r="WI43" s="93"/>
      <c r="WJ43" s="93"/>
      <c r="WK43" s="93"/>
      <c r="WL43" s="93"/>
      <c r="WM43" s="93"/>
      <c r="WN43" s="93"/>
      <c r="WO43" s="93"/>
      <c r="WP43" s="93"/>
      <c r="WQ43" s="93"/>
      <c r="WR43" s="93"/>
      <c r="WS43" s="93"/>
      <c r="WT43" s="93"/>
      <c r="WU43" s="93"/>
      <c r="WV43" s="93"/>
      <c r="WW43" s="93"/>
      <c r="WX43" s="93"/>
      <c r="WY43" s="93"/>
      <c r="WZ43" s="93"/>
      <c r="XA43" s="93"/>
      <c r="XB43" s="93"/>
      <c r="XC43" s="93"/>
      <c r="XD43" s="93"/>
      <c r="XE43" s="93"/>
      <c r="XF43" s="93"/>
      <c r="XG43" s="93"/>
      <c r="XH43" s="93"/>
      <c r="XI43" s="93"/>
      <c r="XJ43" s="93"/>
      <c r="XK43" s="93"/>
      <c r="XL43" s="93"/>
      <c r="XM43" s="93"/>
      <c r="XN43" s="93"/>
      <c r="XO43" s="93"/>
      <c r="XP43" s="93"/>
      <c r="XQ43" s="93"/>
      <c r="XR43" s="93"/>
      <c r="XS43" s="93"/>
      <c r="XT43" s="93"/>
      <c r="XU43" s="93"/>
      <c r="XV43" s="93"/>
      <c r="XW43" s="93"/>
      <c r="XX43" s="93"/>
      <c r="XY43" s="93"/>
      <c r="XZ43" s="93"/>
      <c r="YA43" s="93"/>
      <c r="YB43" s="93"/>
      <c r="YC43" s="93"/>
      <c r="YD43" s="93"/>
      <c r="YE43" s="93"/>
      <c r="YF43" s="93"/>
      <c r="YG43" s="93"/>
      <c r="YH43" s="93"/>
      <c r="YI43" s="93"/>
      <c r="YJ43" s="93"/>
      <c r="YK43" s="93"/>
      <c r="YL43" s="93"/>
      <c r="YM43" s="93"/>
      <c r="YN43" s="93"/>
      <c r="YO43" s="93"/>
      <c r="YP43" s="93"/>
      <c r="YQ43" s="93"/>
      <c r="YR43" s="93"/>
      <c r="YS43" s="93"/>
      <c r="YT43" s="93"/>
      <c r="YU43" s="93"/>
      <c r="YV43" s="93"/>
      <c r="YW43" s="93"/>
      <c r="YX43" s="93"/>
      <c r="YY43" s="93"/>
      <c r="YZ43" s="93"/>
      <c r="ZA43" s="93"/>
      <c r="ZB43" s="93"/>
      <c r="ZC43" s="93"/>
      <c r="ZD43" s="93"/>
      <c r="ZE43" s="93"/>
      <c r="ZF43" s="93"/>
      <c r="ZG43" s="93"/>
      <c r="ZH43" s="93"/>
      <c r="ZI43" s="93"/>
      <c r="ZJ43" s="93"/>
      <c r="ZK43" s="93"/>
      <c r="ZL43" s="93"/>
      <c r="ZM43" s="93"/>
      <c r="ZN43" s="93"/>
      <c r="ZO43" s="93"/>
      <c r="ZP43" s="93"/>
      <c r="ZQ43" s="93"/>
      <c r="ZR43" s="93"/>
      <c r="ZS43" s="93"/>
      <c r="ZT43" s="93"/>
      <c r="ZU43" s="93"/>
      <c r="ZV43" s="93"/>
      <c r="ZW43" s="93"/>
      <c r="ZX43" s="93"/>
      <c r="ZY43" s="93"/>
      <c r="ZZ43" s="93"/>
    </row>
    <row r="44" spans="1:702" s="131" customFormat="1" ht="15.95" customHeight="1" x14ac:dyDescent="0.25">
      <c r="A44" s="127">
        <v>72146</v>
      </c>
      <c r="B44" s="127" t="s">
        <v>388</v>
      </c>
      <c r="C44" s="128" t="s">
        <v>354</v>
      </c>
      <c r="D44" s="127">
        <v>7</v>
      </c>
      <c r="E44" s="127">
        <v>3</v>
      </c>
      <c r="F44" s="127" t="s">
        <v>341</v>
      </c>
      <c r="G44" s="127">
        <v>912</v>
      </c>
      <c r="H44" s="127">
        <v>11461</v>
      </c>
      <c r="I44" s="127" t="s">
        <v>358</v>
      </c>
      <c r="J44" s="127">
        <v>31</v>
      </c>
      <c r="K44" s="127" t="s">
        <v>13</v>
      </c>
      <c r="L44" s="129">
        <v>572500</v>
      </c>
      <c r="M44" s="129">
        <v>572500</v>
      </c>
      <c r="N44" s="129">
        <v>0</v>
      </c>
      <c r="O44" s="129">
        <v>572500</v>
      </c>
      <c r="P44" s="129">
        <v>319259.65999999997</v>
      </c>
      <c r="Q44" s="129">
        <v>-253240.34000000003</v>
      </c>
      <c r="R44" s="130">
        <v>0.56000000000000005</v>
      </c>
      <c r="S44" s="129">
        <v>0</v>
      </c>
      <c r="T44" s="129">
        <v>0</v>
      </c>
      <c r="U44" s="130">
        <v>0</v>
      </c>
      <c r="V44" s="129">
        <v>0</v>
      </c>
      <c r="W44" s="129">
        <v>0</v>
      </c>
      <c r="X44" s="130">
        <v>0</v>
      </c>
      <c r="Y44" s="129">
        <v>0</v>
      </c>
      <c r="Z44" s="129">
        <v>0</v>
      </c>
      <c r="AA44" s="130">
        <v>0</v>
      </c>
      <c r="AB44" s="129">
        <v>0</v>
      </c>
      <c r="AC44" s="129">
        <v>0</v>
      </c>
      <c r="AD44" s="130">
        <v>0</v>
      </c>
      <c r="AE44" s="129">
        <v>0</v>
      </c>
      <c r="AF44" s="129">
        <v>0</v>
      </c>
      <c r="AG44" s="130">
        <v>0</v>
      </c>
      <c r="AH44" s="129">
        <v>0</v>
      </c>
      <c r="AI44" s="129">
        <v>0</v>
      </c>
      <c r="AJ44" s="130">
        <v>0</v>
      </c>
      <c r="AK44" s="129">
        <v>0</v>
      </c>
      <c r="AL44" s="129">
        <v>0</v>
      </c>
      <c r="AM44" s="130">
        <v>0</v>
      </c>
      <c r="AN44" s="129">
        <v>0</v>
      </c>
      <c r="AO44" s="129">
        <v>0</v>
      </c>
      <c r="AP44" s="130">
        <v>0</v>
      </c>
      <c r="AQ44" s="129">
        <v>0</v>
      </c>
      <c r="AR44" s="129">
        <v>0</v>
      </c>
      <c r="AS44" s="130">
        <v>0</v>
      </c>
      <c r="AT44" s="129">
        <v>0</v>
      </c>
      <c r="AU44" s="129">
        <v>0</v>
      </c>
      <c r="AV44" s="130">
        <v>0</v>
      </c>
      <c r="AW44" s="129">
        <v>0</v>
      </c>
      <c r="AX44" s="129">
        <v>0</v>
      </c>
      <c r="AY44" s="130">
        <v>0</v>
      </c>
      <c r="AZ44" s="129">
        <v>0</v>
      </c>
      <c r="BA44" s="129">
        <v>0</v>
      </c>
      <c r="BB44" s="130">
        <v>0</v>
      </c>
      <c r="BC44" s="129">
        <v>0</v>
      </c>
      <c r="BD44" s="129">
        <v>0</v>
      </c>
      <c r="BE44" s="130">
        <v>0</v>
      </c>
      <c r="BF44" s="129">
        <v>572500</v>
      </c>
      <c r="BG44" s="129">
        <v>319259.65999999997</v>
      </c>
      <c r="BH44" s="130">
        <v>0.56000000000000005</v>
      </c>
      <c r="BI44" s="129">
        <v>0</v>
      </c>
      <c r="BJ44" s="129">
        <v>0</v>
      </c>
      <c r="BK44" s="130">
        <v>0</v>
      </c>
      <c r="BL44" s="129">
        <v>0</v>
      </c>
      <c r="BM44" s="129">
        <v>0</v>
      </c>
      <c r="BN44" s="130">
        <v>0</v>
      </c>
      <c r="BO44" s="129">
        <v>0</v>
      </c>
      <c r="BP44" s="129">
        <v>0</v>
      </c>
      <c r="BQ44" s="130">
        <v>0</v>
      </c>
      <c r="BR44" s="129">
        <v>0</v>
      </c>
      <c r="BS44" s="129">
        <v>0</v>
      </c>
      <c r="BT44" s="130">
        <v>0</v>
      </c>
      <c r="BU44" s="129">
        <v>0</v>
      </c>
      <c r="BV44" s="129">
        <v>0</v>
      </c>
      <c r="BW44" s="130">
        <v>0</v>
      </c>
      <c r="BX44" s="129">
        <v>0</v>
      </c>
      <c r="BY44" s="129">
        <v>0</v>
      </c>
      <c r="BZ44" s="130">
        <v>0</v>
      </c>
      <c r="CA44" s="129">
        <v>0</v>
      </c>
      <c r="CB44" s="129">
        <v>0</v>
      </c>
      <c r="CC44" s="130">
        <v>0</v>
      </c>
      <c r="CD44" s="129">
        <v>0</v>
      </c>
      <c r="CE44" s="129">
        <v>0</v>
      </c>
      <c r="CF44" s="130">
        <v>0</v>
      </c>
      <c r="CG44" s="129">
        <v>0</v>
      </c>
      <c r="CH44" s="129">
        <v>0</v>
      </c>
      <c r="CI44" s="130">
        <v>0</v>
      </c>
      <c r="CJ44" s="129">
        <v>0</v>
      </c>
      <c r="CK44" s="129">
        <v>0</v>
      </c>
      <c r="CL44" s="130">
        <v>0</v>
      </c>
      <c r="CM44" s="129">
        <v>0</v>
      </c>
      <c r="CN44" s="129">
        <v>0</v>
      </c>
      <c r="CO44" s="130">
        <v>0</v>
      </c>
      <c r="CP44" s="129"/>
      <c r="CQ44" s="129"/>
      <c r="CR44" s="129"/>
      <c r="CS44" s="129"/>
      <c r="CT44" s="129"/>
      <c r="CU44" s="129"/>
      <c r="CV44" s="129"/>
      <c r="CW44" s="129"/>
      <c r="CX44" s="129"/>
      <c r="CY44" s="129"/>
      <c r="CZ44" s="129"/>
      <c r="DA44" s="129"/>
      <c r="DB44" s="129"/>
      <c r="DC44" s="129"/>
      <c r="DD44" s="129"/>
      <c r="DE44" s="129"/>
      <c r="DF44" s="129"/>
      <c r="DG44" s="129"/>
      <c r="DH44" s="129"/>
      <c r="DI44" s="129"/>
      <c r="DJ44" s="129"/>
      <c r="DK44" s="129"/>
      <c r="DL44" s="129"/>
      <c r="DM44" s="129"/>
      <c r="DN44" s="129"/>
      <c r="DO44" s="129"/>
      <c r="DP44" s="129"/>
      <c r="DQ44" s="129"/>
      <c r="DR44" s="129"/>
      <c r="DS44" s="129"/>
      <c r="DT44" s="129"/>
      <c r="DU44" s="129"/>
      <c r="DV44" s="129"/>
      <c r="DW44" s="129"/>
      <c r="DX44" s="129"/>
      <c r="DY44" s="129"/>
      <c r="DZ44" s="129"/>
      <c r="EA44" s="129"/>
      <c r="EB44" s="129"/>
      <c r="EC44" s="129"/>
      <c r="ED44" s="129"/>
      <c r="EE44" s="129"/>
      <c r="EF44" s="129"/>
      <c r="EG44" s="129"/>
      <c r="EH44" s="129"/>
      <c r="EI44" s="129"/>
      <c r="EJ44" s="129"/>
      <c r="EK44" s="129"/>
      <c r="EL44" s="129"/>
      <c r="EM44" s="129"/>
      <c r="EN44" s="129"/>
      <c r="EO44" s="129"/>
      <c r="EP44" s="129"/>
      <c r="EQ44" s="129"/>
      <c r="ER44" s="129"/>
      <c r="ES44" s="129"/>
      <c r="ET44" s="129"/>
      <c r="EU44" s="129"/>
      <c r="EV44" s="129"/>
      <c r="EW44" s="129"/>
      <c r="EX44" s="129"/>
      <c r="EY44" s="129"/>
      <c r="EZ44" s="129"/>
      <c r="FA44" s="129"/>
      <c r="FB44" s="129"/>
      <c r="FC44" s="129"/>
      <c r="FD44" s="129"/>
      <c r="FE44" s="129"/>
      <c r="FF44" s="129"/>
      <c r="FG44" s="129"/>
      <c r="FH44" s="129"/>
      <c r="FI44" s="129"/>
      <c r="FJ44" s="129"/>
      <c r="FK44" s="129"/>
      <c r="FL44" s="129"/>
      <c r="FM44" s="129"/>
      <c r="FN44" s="129"/>
      <c r="FO44" s="129"/>
      <c r="FP44" s="129"/>
      <c r="FQ44" s="129"/>
      <c r="FR44" s="129"/>
      <c r="FS44" s="129"/>
      <c r="FT44" s="129"/>
      <c r="FU44" s="129"/>
      <c r="FV44" s="129"/>
      <c r="FW44" s="129"/>
      <c r="FX44" s="129"/>
      <c r="FY44" s="129"/>
      <c r="FZ44" s="129"/>
      <c r="GA44" s="129"/>
      <c r="GB44" s="129"/>
      <c r="GC44" s="129"/>
      <c r="GD44" s="129"/>
      <c r="GE44" s="129"/>
      <c r="GF44" s="129"/>
      <c r="GG44" s="129"/>
      <c r="GH44" s="129"/>
      <c r="GI44" s="129"/>
      <c r="GJ44" s="129"/>
      <c r="GK44" s="129"/>
      <c r="GL44" s="129"/>
      <c r="GM44" s="129"/>
      <c r="GN44" s="129"/>
      <c r="GO44" s="129"/>
      <c r="GP44" s="129"/>
      <c r="GQ44" s="129"/>
      <c r="GR44" s="129"/>
      <c r="GS44" s="129"/>
      <c r="GT44" s="129"/>
      <c r="GU44" s="129"/>
      <c r="GV44" s="129"/>
      <c r="GW44" s="129"/>
      <c r="GX44" s="129"/>
      <c r="GY44" s="129"/>
      <c r="GZ44" s="129"/>
      <c r="HA44" s="129"/>
      <c r="HB44" s="129"/>
      <c r="HC44" s="129"/>
      <c r="HD44" s="129"/>
      <c r="HE44" s="129"/>
      <c r="HF44" s="129"/>
      <c r="HG44" s="129"/>
      <c r="HH44" s="129"/>
      <c r="HI44" s="129"/>
      <c r="HJ44" s="129"/>
      <c r="HK44" s="129"/>
      <c r="HL44" s="129"/>
      <c r="HM44" s="129"/>
      <c r="HN44" s="129"/>
      <c r="HO44" s="129"/>
      <c r="HP44" s="129"/>
      <c r="HQ44" s="129"/>
      <c r="HR44" s="129"/>
      <c r="HS44" s="129"/>
      <c r="HT44" s="129"/>
      <c r="HU44" s="129"/>
      <c r="HV44" s="129"/>
      <c r="HW44" s="129"/>
      <c r="HX44" s="129"/>
      <c r="HY44" s="129"/>
      <c r="HZ44" s="129"/>
      <c r="IA44" s="129"/>
      <c r="IB44" s="129"/>
      <c r="IC44" s="129"/>
      <c r="ID44" s="129"/>
      <c r="IE44" s="129"/>
      <c r="IF44" s="129"/>
      <c r="IG44" s="129"/>
      <c r="IH44" s="129"/>
      <c r="II44" s="129"/>
      <c r="IJ44" s="129"/>
      <c r="IK44" s="129"/>
      <c r="IL44" s="129"/>
      <c r="IM44" s="129"/>
      <c r="IN44" s="129"/>
      <c r="IO44" s="129"/>
      <c r="IP44" s="129"/>
      <c r="IQ44" s="129"/>
      <c r="IR44" s="129"/>
      <c r="IS44" s="129"/>
      <c r="IT44" s="129"/>
      <c r="IU44" s="129"/>
      <c r="IV44" s="129"/>
      <c r="IW44" s="129"/>
      <c r="IX44" s="129"/>
      <c r="IY44" s="129"/>
      <c r="IZ44" s="129"/>
      <c r="JA44" s="129"/>
      <c r="JB44" s="129"/>
      <c r="JC44" s="129"/>
      <c r="JD44" s="129"/>
      <c r="JE44" s="129"/>
      <c r="JF44" s="129"/>
      <c r="JG44" s="129"/>
      <c r="JH44" s="129"/>
      <c r="JI44" s="129"/>
      <c r="JJ44" s="129"/>
      <c r="JK44" s="129"/>
      <c r="JL44" s="129"/>
      <c r="JM44" s="129"/>
      <c r="JN44" s="129"/>
      <c r="JO44" s="129"/>
      <c r="JP44" s="129"/>
      <c r="JQ44" s="129"/>
      <c r="JR44" s="129"/>
      <c r="JS44" s="129"/>
      <c r="JT44" s="129"/>
      <c r="JU44" s="129"/>
      <c r="JV44" s="129"/>
      <c r="JW44" s="129"/>
      <c r="JX44" s="129"/>
      <c r="JY44" s="129"/>
      <c r="JZ44" s="129"/>
      <c r="KA44" s="129"/>
      <c r="KB44" s="129"/>
      <c r="KC44" s="129"/>
      <c r="KD44" s="129"/>
      <c r="KE44" s="129"/>
      <c r="KF44" s="129"/>
      <c r="KG44" s="129"/>
      <c r="KH44" s="129"/>
      <c r="KI44" s="129"/>
      <c r="KJ44" s="129"/>
      <c r="KK44" s="129"/>
      <c r="KL44" s="129"/>
      <c r="KM44" s="129"/>
      <c r="KN44" s="129"/>
      <c r="KO44" s="129"/>
      <c r="KP44" s="129"/>
      <c r="KQ44" s="129"/>
      <c r="KR44" s="129"/>
      <c r="KS44" s="129"/>
      <c r="KT44" s="129"/>
      <c r="KU44" s="129"/>
      <c r="KV44" s="129"/>
      <c r="KW44" s="129"/>
      <c r="KX44" s="129"/>
      <c r="KY44" s="129"/>
      <c r="KZ44" s="129"/>
      <c r="LA44" s="129"/>
      <c r="LB44" s="129"/>
      <c r="LC44" s="129"/>
      <c r="LD44" s="129"/>
      <c r="LE44" s="129"/>
      <c r="LF44" s="129"/>
      <c r="LG44" s="129"/>
      <c r="LH44" s="129"/>
      <c r="LI44" s="129"/>
      <c r="LJ44" s="129"/>
      <c r="LK44" s="129"/>
      <c r="LL44" s="129"/>
      <c r="LM44" s="129"/>
      <c r="LN44" s="129"/>
      <c r="LO44" s="129"/>
      <c r="LP44" s="129"/>
      <c r="LQ44" s="129"/>
      <c r="LR44" s="129"/>
      <c r="LS44" s="129"/>
      <c r="LT44" s="129"/>
      <c r="LU44" s="129"/>
      <c r="LV44" s="129"/>
      <c r="LW44" s="129"/>
      <c r="LX44" s="129"/>
      <c r="LY44" s="129"/>
      <c r="LZ44" s="129"/>
      <c r="MA44" s="129"/>
      <c r="MB44" s="129"/>
      <c r="MC44" s="129"/>
      <c r="MD44" s="129"/>
      <c r="ME44" s="129"/>
      <c r="MF44" s="129"/>
      <c r="MG44" s="129"/>
      <c r="MH44" s="129"/>
      <c r="MI44" s="129"/>
      <c r="MJ44" s="129"/>
      <c r="MK44" s="129"/>
      <c r="ML44" s="129"/>
      <c r="MM44" s="129"/>
      <c r="MN44" s="129"/>
      <c r="MO44" s="129"/>
      <c r="MP44" s="129"/>
      <c r="MQ44" s="129"/>
      <c r="MR44" s="129"/>
      <c r="MS44" s="129"/>
      <c r="MT44" s="129"/>
      <c r="MU44" s="129"/>
      <c r="MV44" s="129"/>
      <c r="MW44" s="129"/>
      <c r="MX44" s="129"/>
      <c r="MY44" s="129"/>
      <c r="MZ44" s="129"/>
      <c r="NA44" s="129"/>
      <c r="NB44" s="129"/>
      <c r="NC44" s="129"/>
      <c r="ND44" s="129"/>
      <c r="NE44" s="129"/>
      <c r="NF44" s="129"/>
      <c r="NG44" s="129"/>
      <c r="NH44" s="129"/>
      <c r="NI44" s="129"/>
      <c r="NJ44" s="129"/>
      <c r="NK44" s="129"/>
      <c r="NL44" s="129"/>
      <c r="NM44" s="129"/>
      <c r="NN44" s="129"/>
      <c r="NO44" s="129"/>
      <c r="NP44" s="129"/>
      <c r="NQ44" s="129"/>
      <c r="NR44" s="129"/>
      <c r="NS44" s="129"/>
      <c r="NT44" s="129"/>
      <c r="NU44" s="129"/>
      <c r="NV44" s="129"/>
      <c r="NW44" s="129"/>
      <c r="NX44" s="129"/>
      <c r="NY44" s="129"/>
      <c r="NZ44" s="129"/>
      <c r="OA44" s="129"/>
      <c r="OB44" s="129"/>
      <c r="OC44" s="129"/>
      <c r="OD44" s="129"/>
      <c r="OE44" s="129"/>
      <c r="OF44" s="129"/>
      <c r="OG44" s="129"/>
      <c r="OH44" s="129"/>
      <c r="OI44" s="129"/>
      <c r="OJ44" s="129"/>
      <c r="OK44" s="129"/>
      <c r="OL44" s="129"/>
      <c r="OM44" s="129"/>
      <c r="ON44" s="129"/>
      <c r="OO44" s="129"/>
      <c r="OP44" s="129"/>
      <c r="OQ44" s="129"/>
      <c r="OR44" s="129"/>
      <c r="OS44" s="129"/>
      <c r="OT44" s="129"/>
      <c r="OU44" s="129"/>
      <c r="OV44" s="129"/>
      <c r="OW44" s="129"/>
      <c r="OX44" s="129"/>
      <c r="OY44" s="129"/>
      <c r="OZ44" s="129"/>
      <c r="PA44" s="129"/>
      <c r="PB44" s="129"/>
      <c r="PC44" s="129"/>
      <c r="PD44" s="129"/>
      <c r="PE44" s="129"/>
      <c r="PF44" s="129"/>
      <c r="PG44" s="129"/>
      <c r="PH44" s="129"/>
      <c r="PI44" s="129"/>
      <c r="PJ44" s="129"/>
      <c r="PK44" s="129"/>
      <c r="PL44" s="129"/>
      <c r="PM44" s="129"/>
      <c r="PN44" s="129"/>
      <c r="PO44" s="129"/>
      <c r="PP44" s="129"/>
      <c r="PQ44" s="129"/>
      <c r="PR44" s="129"/>
      <c r="PS44" s="129"/>
      <c r="PT44" s="129"/>
      <c r="PU44" s="129"/>
      <c r="PV44" s="129"/>
      <c r="PW44" s="129"/>
      <c r="PX44" s="129"/>
      <c r="PY44" s="129"/>
      <c r="PZ44" s="129"/>
      <c r="QA44" s="129"/>
      <c r="QB44" s="129"/>
      <c r="QC44" s="129"/>
      <c r="QD44" s="129"/>
      <c r="QE44" s="129"/>
      <c r="QF44" s="129"/>
      <c r="QG44" s="129"/>
      <c r="QH44" s="129"/>
      <c r="QI44" s="129"/>
      <c r="QJ44" s="129"/>
      <c r="QK44" s="129"/>
      <c r="QL44" s="129"/>
      <c r="QM44" s="129"/>
      <c r="QN44" s="129"/>
      <c r="QO44" s="129"/>
      <c r="QP44" s="129"/>
      <c r="QQ44" s="129"/>
      <c r="QR44" s="129"/>
      <c r="QS44" s="129"/>
      <c r="QT44" s="129"/>
      <c r="QU44" s="129"/>
      <c r="QV44" s="129"/>
      <c r="QW44" s="129"/>
      <c r="QX44" s="129"/>
      <c r="QY44" s="129"/>
      <c r="QZ44" s="129"/>
      <c r="RA44" s="129"/>
      <c r="RB44" s="129"/>
      <c r="RC44" s="129"/>
      <c r="RD44" s="129"/>
      <c r="RE44" s="129"/>
      <c r="RF44" s="129"/>
      <c r="RG44" s="129"/>
      <c r="RH44" s="129"/>
      <c r="RI44" s="129"/>
      <c r="RJ44" s="129"/>
      <c r="RK44" s="129"/>
      <c r="RL44" s="129"/>
      <c r="RM44" s="129"/>
      <c r="RN44" s="129"/>
      <c r="RO44" s="129"/>
      <c r="RP44" s="129"/>
      <c r="RQ44" s="129"/>
      <c r="RR44" s="129"/>
      <c r="RS44" s="129"/>
      <c r="RT44" s="129"/>
      <c r="RU44" s="129"/>
      <c r="RV44" s="129"/>
      <c r="RW44" s="129"/>
      <c r="RX44" s="129"/>
      <c r="RY44" s="129"/>
      <c r="RZ44" s="129"/>
      <c r="SA44" s="129"/>
      <c r="SB44" s="129"/>
      <c r="SC44" s="129"/>
      <c r="SD44" s="129"/>
      <c r="SE44" s="129"/>
      <c r="SF44" s="129"/>
      <c r="SG44" s="129"/>
      <c r="SH44" s="129"/>
      <c r="SI44" s="129"/>
      <c r="SJ44" s="129"/>
      <c r="SK44" s="129"/>
      <c r="SL44" s="129"/>
      <c r="SM44" s="129"/>
      <c r="SN44" s="129"/>
      <c r="SO44" s="129"/>
      <c r="SP44" s="129"/>
      <c r="SQ44" s="129"/>
      <c r="SR44" s="129"/>
      <c r="SS44" s="129"/>
      <c r="ST44" s="129"/>
      <c r="SU44" s="129"/>
      <c r="SV44" s="129"/>
      <c r="SW44" s="129"/>
      <c r="SX44" s="129"/>
      <c r="SY44" s="129"/>
      <c r="SZ44" s="129"/>
      <c r="TA44" s="129"/>
      <c r="TB44" s="129"/>
      <c r="TC44" s="129"/>
      <c r="TD44" s="129"/>
      <c r="TE44" s="129"/>
      <c r="TF44" s="129"/>
      <c r="TG44" s="129"/>
      <c r="TH44" s="129"/>
      <c r="TI44" s="129"/>
      <c r="TJ44" s="129"/>
      <c r="TK44" s="129"/>
      <c r="TL44" s="129"/>
      <c r="TM44" s="129"/>
      <c r="TN44" s="129"/>
      <c r="TO44" s="129"/>
      <c r="TP44" s="129"/>
      <c r="TQ44" s="129"/>
      <c r="TR44" s="129"/>
      <c r="TS44" s="129"/>
      <c r="TT44" s="129"/>
      <c r="TU44" s="129"/>
      <c r="TV44" s="129"/>
      <c r="TW44" s="129"/>
      <c r="TX44" s="129"/>
      <c r="TY44" s="129"/>
      <c r="TZ44" s="129"/>
      <c r="UA44" s="129"/>
      <c r="UB44" s="129"/>
      <c r="UC44" s="129"/>
      <c r="UD44" s="129"/>
      <c r="UE44" s="129"/>
      <c r="UF44" s="129"/>
      <c r="UG44" s="129"/>
      <c r="UH44" s="129"/>
      <c r="UI44" s="129"/>
      <c r="UJ44" s="129"/>
      <c r="UK44" s="129"/>
      <c r="UL44" s="129"/>
      <c r="UM44" s="129"/>
      <c r="UN44" s="129"/>
      <c r="UO44" s="129"/>
      <c r="UP44" s="129"/>
      <c r="UQ44" s="129"/>
      <c r="UR44" s="129"/>
      <c r="US44" s="129"/>
      <c r="UT44" s="129"/>
      <c r="UU44" s="129"/>
      <c r="UV44" s="129"/>
      <c r="UW44" s="129"/>
      <c r="UX44" s="129"/>
      <c r="UY44" s="129"/>
      <c r="UZ44" s="129"/>
      <c r="VA44" s="129"/>
      <c r="VB44" s="129"/>
      <c r="VC44" s="129"/>
      <c r="VD44" s="129"/>
      <c r="VE44" s="129"/>
      <c r="VF44" s="129"/>
      <c r="VG44" s="129"/>
      <c r="VH44" s="129"/>
      <c r="VI44" s="129"/>
      <c r="VJ44" s="129"/>
      <c r="VK44" s="129"/>
      <c r="VL44" s="129"/>
      <c r="VM44" s="129"/>
      <c r="VN44" s="129"/>
      <c r="VO44" s="129"/>
      <c r="VP44" s="129"/>
      <c r="VQ44" s="129"/>
      <c r="VR44" s="129"/>
      <c r="VS44" s="129"/>
      <c r="VT44" s="129"/>
      <c r="VU44" s="129"/>
      <c r="VV44" s="129"/>
      <c r="VW44" s="129"/>
      <c r="VX44" s="129"/>
      <c r="VY44" s="129"/>
      <c r="VZ44" s="129"/>
      <c r="WA44" s="129"/>
      <c r="WB44" s="129"/>
      <c r="WC44" s="129"/>
      <c r="WD44" s="129"/>
      <c r="WE44" s="129"/>
      <c r="WF44" s="129"/>
      <c r="WG44" s="129"/>
      <c r="WH44" s="129"/>
      <c r="WI44" s="129"/>
      <c r="WJ44" s="129"/>
      <c r="WK44" s="129"/>
      <c r="WL44" s="129"/>
      <c r="WM44" s="129"/>
      <c r="WN44" s="129"/>
      <c r="WO44" s="129"/>
      <c r="WP44" s="129"/>
      <c r="WQ44" s="129"/>
      <c r="WR44" s="129"/>
      <c r="WS44" s="129"/>
      <c r="WT44" s="129"/>
      <c r="WU44" s="129"/>
      <c r="WV44" s="129"/>
      <c r="WW44" s="129"/>
      <c r="WX44" s="129"/>
      <c r="WY44" s="129"/>
      <c r="WZ44" s="129"/>
      <c r="XA44" s="129"/>
      <c r="XB44" s="129"/>
      <c r="XC44" s="129"/>
      <c r="XD44" s="129"/>
      <c r="XE44" s="129"/>
      <c r="XF44" s="129"/>
      <c r="XG44" s="129"/>
      <c r="XH44" s="129"/>
      <c r="XI44" s="129"/>
      <c r="XJ44" s="129"/>
      <c r="XK44" s="129"/>
      <c r="XL44" s="129"/>
      <c r="XM44" s="129"/>
      <c r="XN44" s="129"/>
      <c r="XO44" s="129"/>
      <c r="XP44" s="129"/>
      <c r="XQ44" s="129"/>
      <c r="XR44" s="129"/>
      <c r="XS44" s="129"/>
      <c r="XT44" s="129"/>
      <c r="XU44" s="129"/>
      <c r="XV44" s="129"/>
      <c r="XW44" s="129"/>
      <c r="XX44" s="129"/>
      <c r="XY44" s="129"/>
      <c r="XZ44" s="129"/>
      <c r="YA44" s="129"/>
      <c r="YB44" s="129"/>
      <c r="YC44" s="129"/>
      <c r="YD44" s="129"/>
      <c r="YE44" s="129"/>
      <c r="YF44" s="129"/>
      <c r="YG44" s="129"/>
      <c r="YH44" s="129"/>
      <c r="YI44" s="129"/>
      <c r="YJ44" s="129"/>
      <c r="YK44" s="129"/>
      <c r="YL44" s="129"/>
      <c r="YM44" s="129"/>
      <c r="YN44" s="129"/>
      <c r="YO44" s="129"/>
      <c r="YP44" s="129"/>
      <c r="YQ44" s="129"/>
      <c r="YR44" s="129"/>
      <c r="YS44" s="129"/>
      <c r="YT44" s="129"/>
      <c r="YU44" s="129"/>
      <c r="YV44" s="129"/>
      <c r="YW44" s="129"/>
      <c r="YX44" s="129"/>
      <c r="YY44" s="129"/>
      <c r="YZ44" s="129"/>
      <c r="ZA44" s="129"/>
      <c r="ZB44" s="129"/>
      <c r="ZC44" s="129"/>
      <c r="ZD44" s="129"/>
      <c r="ZE44" s="129"/>
      <c r="ZF44" s="129"/>
      <c r="ZG44" s="129"/>
      <c r="ZH44" s="129"/>
      <c r="ZI44" s="129"/>
      <c r="ZJ44" s="129"/>
      <c r="ZK44" s="129"/>
      <c r="ZL44" s="129"/>
      <c r="ZM44" s="129"/>
      <c r="ZN44" s="129"/>
      <c r="ZO44" s="129"/>
      <c r="ZP44" s="129"/>
      <c r="ZQ44" s="129"/>
      <c r="ZR44" s="129"/>
      <c r="ZS44" s="129"/>
      <c r="ZT44" s="129"/>
      <c r="ZU44" s="129"/>
      <c r="ZV44" s="129"/>
      <c r="ZW44" s="129"/>
      <c r="ZX44" s="129"/>
      <c r="ZY44" s="129"/>
      <c r="ZZ44" s="129"/>
    </row>
    <row r="45" spans="1:702" ht="15.95" hidden="1" customHeight="1" x14ac:dyDescent="0.25">
      <c r="A45" s="92">
        <v>72148</v>
      </c>
      <c r="B45" s="92" t="s">
        <v>388</v>
      </c>
      <c r="C45" s="121" t="s">
        <v>354</v>
      </c>
      <c r="D45" s="92">
        <v>7</v>
      </c>
      <c r="E45" s="92">
        <v>3</v>
      </c>
      <c r="F45" s="92" t="s">
        <v>341</v>
      </c>
      <c r="G45" s="92">
        <v>912</v>
      </c>
      <c r="H45" s="92">
        <v>11461</v>
      </c>
      <c r="I45" s="92" t="s">
        <v>358</v>
      </c>
      <c r="J45" s="92">
        <v>311</v>
      </c>
      <c r="K45" s="92" t="s">
        <v>332</v>
      </c>
      <c r="L45" s="93">
        <v>471800</v>
      </c>
      <c r="M45" s="93">
        <v>471800</v>
      </c>
      <c r="N45" s="93">
        <v>0</v>
      </c>
      <c r="O45" s="93">
        <v>471800</v>
      </c>
      <c r="P45" s="93">
        <v>262157.82</v>
      </c>
      <c r="Q45" s="93">
        <v>-209642.18</v>
      </c>
      <c r="R45" s="94">
        <v>0.56000000000000005</v>
      </c>
      <c r="S45" s="93">
        <v>0</v>
      </c>
      <c r="T45" s="93">
        <v>0</v>
      </c>
      <c r="U45" s="94">
        <v>0</v>
      </c>
      <c r="V45" s="93">
        <v>0</v>
      </c>
      <c r="W45" s="93">
        <v>0</v>
      </c>
      <c r="X45" s="94">
        <v>0</v>
      </c>
      <c r="Y45" s="93">
        <v>0</v>
      </c>
      <c r="Z45" s="93">
        <v>0</v>
      </c>
      <c r="AA45" s="94">
        <v>0</v>
      </c>
      <c r="AB45" s="93">
        <v>0</v>
      </c>
      <c r="AC45" s="93">
        <v>0</v>
      </c>
      <c r="AD45" s="94">
        <v>0</v>
      </c>
      <c r="AE45" s="93">
        <v>0</v>
      </c>
      <c r="AF45" s="93">
        <v>0</v>
      </c>
      <c r="AG45" s="94">
        <v>0</v>
      </c>
      <c r="AH45" s="93">
        <v>0</v>
      </c>
      <c r="AI45" s="93">
        <v>0</v>
      </c>
      <c r="AJ45" s="94">
        <v>0</v>
      </c>
      <c r="AK45" s="93">
        <v>0</v>
      </c>
      <c r="AL45" s="93">
        <v>0</v>
      </c>
      <c r="AM45" s="94">
        <v>0</v>
      </c>
      <c r="AN45" s="93">
        <v>0</v>
      </c>
      <c r="AO45" s="93">
        <v>0</v>
      </c>
      <c r="AP45" s="94">
        <v>0</v>
      </c>
      <c r="AQ45" s="93">
        <v>0</v>
      </c>
      <c r="AR45" s="93">
        <v>0</v>
      </c>
      <c r="AS45" s="94">
        <v>0</v>
      </c>
      <c r="AT45" s="93">
        <v>0</v>
      </c>
      <c r="AU45" s="93">
        <v>0</v>
      </c>
      <c r="AV45" s="94">
        <v>0</v>
      </c>
      <c r="AW45" s="93">
        <v>0</v>
      </c>
      <c r="AX45" s="93">
        <v>0</v>
      </c>
      <c r="AY45" s="94">
        <v>0</v>
      </c>
      <c r="AZ45" s="93">
        <v>0</v>
      </c>
      <c r="BA45" s="93">
        <v>0</v>
      </c>
      <c r="BB45" s="94">
        <v>0</v>
      </c>
      <c r="BC45" s="93">
        <v>0</v>
      </c>
      <c r="BD45" s="93">
        <v>0</v>
      </c>
      <c r="BE45" s="94">
        <v>0</v>
      </c>
      <c r="BF45" s="93">
        <v>471800</v>
      </c>
      <c r="BG45" s="93">
        <v>262157.82</v>
      </c>
      <c r="BH45" s="94">
        <v>0.56000000000000005</v>
      </c>
      <c r="BI45" s="93">
        <v>0</v>
      </c>
      <c r="BJ45" s="93">
        <v>0</v>
      </c>
      <c r="BK45" s="94">
        <v>0</v>
      </c>
      <c r="BL45" s="93">
        <v>0</v>
      </c>
      <c r="BM45" s="93">
        <v>0</v>
      </c>
      <c r="BN45" s="94">
        <v>0</v>
      </c>
      <c r="BO45" s="93">
        <v>0</v>
      </c>
      <c r="BP45" s="93">
        <v>0</v>
      </c>
      <c r="BQ45" s="94">
        <v>0</v>
      </c>
      <c r="BR45" s="93">
        <v>0</v>
      </c>
      <c r="BS45" s="93">
        <v>0</v>
      </c>
      <c r="BT45" s="94">
        <v>0</v>
      </c>
      <c r="BU45" s="93">
        <v>0</v>
      </c>
      <c r="BV45" s="93">
        <v>0</v>
      </c>
      <c r="BW45" s="94">
        <v>0</v>
      </c>
      <c r="BX45" s="93">
        <v>0</v>
      </c>
      <c r="BY45" s="93">
        <v>0</v>
      </c>
      <c r="BZ45" s="94">
        <v>0</v>
      </c>
      <c r="CA45" s="93">
        <v>0</v>
      </c>
      <c r="CB45" s="93">
        <v>0</v>
      </c>
      <c r="CC45" s="94">
        <v>0</v>
      </c>
      <c r="CD45" s="93">
        <v>0</v>
      </c>
      <c r="CE45" s="93">
        <v>0</v>
      </c>
      <c r="CF45" s="94">
        <v>0</v>
      </c>
      <c r="CG45" s="93">
        <v>0</v>
      </c>
      <c r="CH45" s="93">
        <v>0</v>
      </c>
      <c r="CI45" s="94">
        <v>0</v>
      </c>
      <c r="CJ45" s="93">
        <v>0</v>
      </c>
      <c r="CK45" s="93">
        <v>0</v>
      </c>
      <c r="CL45" s="94">
        <v>0</v>
      </c>
      <c r="CM45" s="93">
        <v>0</v>
      </c>
      <c r="CN45" s="93">
        <v>0</v>
      </c>
      <c r="CO45" s="94">
        <v>0</v>
      </c>
      <c r="CP45" s="93"/>
      <c r="CQ45" s="93"/>
      <c r="CR45" s="93"/>
      <c r="CS45" s="93"/>
      <c r="CT45" s="93"/>
      <c r="CU45" s="93"/>
      <c r="CV45" s="93"/>
      <c r="CW45" s="93"/>
      <c r="CX45" s="93"/>
      <c r="CY45" s="93"/>
      <c r="CZ45" s="93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3"/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3"/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3"/>
      <c r="EM45" s="93"/>
      <c r="EN45" s="93"/>
      <c r="EO45" s="93"/>
      <c r="EP45" s="93"/>
      <c r="EQ45" s="93"/>
      <c r="ER45" s="93"/>
      <c r="ES45" s="93"/>
      <c r="ET45" s="93"/>
      <c r="EU45" s="93"/>
      <c r="EV45" s="93"/>
      <c r="EW45" s="93"/>
      <c r="EX45" s="93"/>
      <c r="EY45" s="93"/>
      <c r="EZ45" s="93"/>
      <c r="FA45" s="93"/>
      <c r="FB45" s="93"/>
      <c r="FC45" s="93"/>
      <c r="FD45" s="93"/>
      <c r="FE45" s="93"/>
      <c r="FF45" s="93"/>
      <c r="FG45" s="93"/>
      <c r="FH45" s="93"/>
      <c r="FI45" s="93"/>
      <c r="FJ45" s="93"/>
      <c r="FK45" s="93"/>
      <c r="FL45" s="93"/>
      <c r="FM45" s="93"/>
      <c r="FN45" s="93"/>
      <c r="FO45" s="93"/>
      <c r="FP45" s="93"/>
      <c r="FQ45" s="93"/>
      <c r="FR45" s="93"/>
      <c r="FS45" s="93"/>
      <c r="FT45" s="93"/>
      <c r="FU45" s="93"/>
      <c r="FV45" s="93"/>
      <c r="FW45" s="93"/>
      <c r="FX45" s="93"/>
      <c r="FY45" s="93"/>
      <c r="FZ45" s="93"/>
      <c r="GA45" s="93"/>
      <c r="GB45" s="93"/>
      <c r="GC45" s="93"/>
      <c r="GD45" s="93"/>
      <c r="GE45" s="93"/>
      <c r="GF45" s="93"/>
      <c r="GG45" s="93"/>
      <c r="GH45" s="93"/>
      <c r="GI45" s="93"/>
      <c r="GJ45" s="93"/>
      <c r="GK45" s="93"/>
      <c r="GL45" s="93"/>
      <c r="GM45" s="93"/>
      <c r="GN45" s="93"/>
      <c r="GO45" s="93"/>
      <c r="GP45" s="93"/>
      <c r="GQ45" s="93"/>
      <c r="GR45" s="93"/>
      <c r="GS45" s="93"/>
      <c r="GT45" s="93"/>
      <c r="GU45" s="93"/>
      <c r="GV45" s="93"/>
      <c r="GW45" s="93"/>
      <c r="GX45" s="93"/>
      <c r="GY45" s="93"/>
      <c r="GZ45" s="93"/>
      <c r="HA45" s="93"/>
      <c r="HB45" s="93"/>
      <c r="HC45" s="93"/>
      <c r="HD45" s="93"/>
      <c r="HE45" s="93"/>
      <c r="HF45" s="93"/>
      <c r="HG45" s="93"/>
      <c r="HH45" s="93"/>
      <c r="HI45" s="93"/>
      <c r="HJ45" s="93"/>
      <c r="HK45" s="93"/>
      <c r="HL45" s="93"/>
      <c r="HM45" s="93"/>
      <c r="HN45" s="93"/>
      <c r="HO45" s="93"/>
      <c r="HP45" s="93"/>
      <c r="HQ45" s="93"/>
      <c r="HR45" s="93"/>
      <c r="HS45" s="93"/>
      <c r="HT45" s="93"/>
      <c r="HU45" s="93"/>
      <c r="HV45" s="93"/>
      <c r="HW45" s="93"/>
      <c r="HX45" s="93"/>
      <c r="HY45" s="93"/>
      <c r="HZ45" s="93"/>
      <c r="IA45" s="93"/>
      <c r="IB45" s="93"/>
      <c r="IC45" s="93"/>
      <c r="ID45" s="93"/>
      <c r="IE45" s="93"/>
      <c r="IF45" s="93"/>
      <c r="IG45" s="93"/>
      <c r="IH45" s="93"/>
      <c r="II45" s="93"/>
      <c r="IJ45" s="93"/>
      <c r="IK45" s="93"/>
      <c r="IL45" s="93"/>
      <c r="IM45" s="93"/>
      <c r="IN45" s="93"/>
      <c r="IO45" s="93"/>
      <c r="IP45" s="93"/>
      <c r="IQ45" s="93"/>
      <c r="IR45" s="93"/>
      <c r="IS45" s="93"/>
      <c r="IT45" s="93"/>
      <c r="IU45" s="93"/>
      <c r="IV45" s="93"/>
      <c r="IW45" s="93"/>
      <c r="IX45" s="93"/>
      <c r="IY45" s="93"/>
      <c r="IZ45" s="93"/>
      <c r="JA45" s="93"/>
      <c r="JB45" s="93"/>
      <c r="JC45" s="93"/>
      <c r="JD45" s="93"/>
      <c r="JE45" s="93"/>
      <c r="JF45" s="93"/>
      <c r="JG45" s="93"/>
      <c r="JH45" s="93"/>
      <c r="JI45" s="93"/>
      <c r="JJ45" s="93"/>
      <c r="JK45" s="93"/>
      <c r="JL45" s="93"/>
      <c r="JM45" s="93"/>
      <c r="JN45" s="93"/>
      <c r="JO45" s="93"/>
      <c r="JP45" s="93"/>
      <c r="JQ45" s="93"/>
      <c r="JR45" s="93"/>
      <c r="JS45" s="93"/>
      <c r="JT45" s="93"/>
      <c r="JU45" s="93"/>
      <c r="JV45" s="93"/>
      <c r="JW45" s="93"/>
      <c r="JX45" s="93"/>
      <c r="JY45" s="93"/>
      <c r="JZ45" s="93"/>
      <c r="KA45" s="93"/>
      <c r="KB45" s="93"/>
      <c r="KC45" s="93"/>
      <c r="KD45" s="93"/>
      <c r="KE45" s="93"/>
      <c r="KF45" s="93"/>
      <c r="KG45" s="93"/>
      <c r="KH45" s="93"/>
      <c r="KI45" s="93"/>
      <c r="KJ45" s="93"/>
      <c r="KK45" s="93"/>
      <c r="KL45" s="93"/>
      <c r="KM45" s="93"/>
      <c r="KN45" s="93"/>
      <c r="KO45" s="93"/>
      <c r="KP45" s="93"/>
      <c r="KQ45" s="93"/>
      <c r="KR45" s="93"/>
      <c r="KS45" s="93"/>
      <c r="KT45" s="93"/>
      <c r="KU45" s="93"/>
      <c r="KV45" s="93"/>
      <c r="KW45" s="93"/>
      <c r="KX45" s="93"/>
      <c r="KY45" s="93"/>
      <c r="KZ45" s="93"/>
      <c r="LA45" s="93"/>
      <c r="LB45" s="93"/>
      <c r="LC45" s="93"/>
      <c r="LD45" s="93"/>
      <c r="LE45" s="93"/>
      <c r="LF45" s="93"/>
      <c r="LG45" s="93"/>
      <c r="LH45" s="93"/>
      <c r="LI45" s="93"/>
      <c r="LJ45" s="93"/>
      <c r="LK45" s="93"/>
      <c r="LL45" s="93"/>
      <c r="LM45" s="93"/>
      <c r="LN45" s="93"/>
      <c r="LO45" s="93"/>
      <c r="LP45" s="93"/>
      <c r="LQ45" s="93"/>
      <c r="LR45" s="93"/>
      <c r="LS45" s="93"/>
      <c r="LT45" s="93"/>
      <c r="LU45" s="93"/>
      <c r="LV45" s="93"/>
      <c r="LW45" s="93"/>
      <c r="LX45" s="93"/>
      <c r="LY45" s="93"/>
      <c r="LZ45" s="93"/>
      <c r="MA45" s="93"/>
      <c r="MB45" s="93"/>
      <c r="MC45" s="93"/>
      <c r="MD45" s="93"/>
      <c r="ME45" s="93"/>
      <c r="MF45" s="93"/>
      <c r="MG45" s="93"/>
      <c r="MH45" s="93"/>
      <c r="MI45" s="93"/>
      <c r="MJ45" s="93"/>
      <c r="MK45" s="93"/>
      <c r="ML45" s="93"/>
      <c r="MM45" s="93"/>
      <c r="MN45" s="93"/>
      <c r="MO45" s="93"/>
      <c r="MP45" s="93"/>
      <c r="MQ45" s="93"/>
      <c r="MR45" s="93"/>
      <c r="MS45" s="93"/>
      <c r="MT45" s="93"/>
      <c r="MU45" s="93"/>
      <c r="MV45" s="93"/>
      <c r="MW45" s="93"/>
      <c r="MX45" s="93"/>
      <c r="MY45" s="93"/>
      <c r="MZ45" s="93"/>
      <c r="NA45" s="93"/>
      <c r="NB45" s="93"/>
      <c r="NC45" s="93"/>
      <c r="ND45" s="93"/>
      <c r="NE45" s="93"/>
      <c r="NF45" s="93"/>
      <c r="NG45" s="93"/>
      <c r="NH45" s="93"/>
      <c r="NI45" s="93"/>
      <c r="NJ45" s="93"/>
      <c r="NK45" s="93"/>
      <c r="NL45" s="93"/>
      <c r="NM45" s="93"/>
      <c r="NN45" s="93"/>
      <c r="NO45" s="93"/>
      <c r="NP45" s="93"/>
      <c r="NQ45" s="93"/>
      <c r="NR45" s="93"/>
      <c r="NS45" s="93"/>
      <c r="NT45" s="93"/>
      <c r="NU45" s="93"/>
      <c r="NV45" s="93"/>
      <c r="NW45" s="93"/>
      <c r="NX45" s="93"/>
      <c r="NY45" s="93"/>
      <c r="NZ45" s="93"/>
      <c r="OA45" s="93"/>
      <c r="OB45" s="93"/>
      <c r="OC45" s="93"/>
      <c r="OD45" s="93"/>
      <c r="OE45" s="93"/>
      <c r="OF45" s="93"/>
      <c r="OG45" s="93"/>
      <c r="OH45" s="93"/>
      <c r="OI45" s="93"/>
      <c r="OJ45" s="93"/>
      <c r="OK45" s="93"/>
      <c r="OL45" s="93"/>
      <c r="OM45" s="93"/>
      <c r="ON45" s="93"/>
      <c r="OO45" s="93"/>
      <c r="OP45" s="93"/>
      <c r="OQ45" s="93"/>
      <c r="OR45" s="93"/>
      <c r="OS45" s="93"/>
      <c r="OT45" s="93"/>
      <c r="OU45" s="93"/>
      <c r="OV45" s="93"/>
      <c r="OW45" s="93"/>
      <c r="OX45" s="93"/>
      <c r="OY45" s="93"/>
      <c r="OZ45" s="93"/>
      <c r="PA45" s="93"/>
      <c r="PB45" s="93"/>
      <c r="PC45" s="93"/>
      <c r="PD45" s="93"/>
      <c r="PE45" s="93"/>
      <c r="PF45" s="93"/>
      <c r="PG45" s="93"/>
      <c r="PH45" s="93"/>
      <c r="PI45" s="93"/>
      <c r="PJ45" s="93"/>
      <c r="PK45" s="93"/>
      <c r="PL45" s="93"/>
      <c r="PM45" s="93"/>
      <c r="PN45" s="93"/>
      <c r="PO45" s="93"/>
      <c r="PP45" s="93"/>
      <c r="PQ45" s="93"/>
      <c r="PR45" s="93"/>
      <c r="PS45" s="93"/>
      <c r="PT45" s="93"/>
      <c r="PU45" s="93"/>
      <c r="PV45" s="93"/>
      <c r="PW45" s="93"/>
      <c r="PX45" s="93"/>
      <c r="PY45" s="93"/>
      <c r="PZ45" s="93"/>
      <c r="QA45" s="93"/>
      <c r="QB45" s="93"/>
      <c r="QC45" s="93"/>
      <c r="QD45" s="93"/>
      <c r="QE45" s="93"/>
      <c r="QF45" s="93"/>
      <c r="QG45" s="93"/>
      <c r="QH45" s="93"/>
      <c r="QI45" s="93"/>
      <c r="QJ45" s="93"/>
      <c r="QK45" s="93"/>
      <c r="QL45" s="93"/>
      <c r="QM45" s="93"/>
      <c r="QN45" s="93"/>
      <c r="QO45" s="93"/>
      <c r="QP45" s="93"/>
      <c r="QQ45" s="93"/>
      <c r="QR45" s="93"/>
      <c r="QS45" s="93"/>
      <c r="QT45" s="93"/>
      <c r="QU45" s="93"/>
      <c r="QV45" s="93"/>
      <c r="QW45" s="93"/>
      <c r="QX45" s="93"/>
      <c r="QY45" s="93"/>
      <c r="QZ45" s="93"/>
      <c r="RA45" s="93"/>
      <c r="RB45" s="93"/>
      <c r="RC45" s="93"/>
      <c r="RD45" s="93"/>
      <c r="RE45" s="93"/>
      <c r="RF45" s="93"/>
      <c r="RG45" s="93"/>
      <c r="RH45" s="93"/>
      <c r="RI45" s="93"/>
      <c r="RJ45" s="93"/>
      <c r="RK45" s="93"/>
      <c r="RL45" s="93"/>
      <c r="RM45" s="93"/>
      <c r="RN45" s="93"/>
      <c r="RO45" s="93"/>
      <c r="RP45" s="93"/>
      <c r="RQ45" s="93"/>
      <c r="RR45" s="93"/>
      <c r="RS45" s="93"/>
      <c r="RT45" s="93"/>
      <c r="RU45" s="93"/>
      <c r="RV45" s="93"/>
      <c r="RW45" s="93"/>
      <c r="RX45" s="93"/>
      <c r="RY45" s="93"/>
      <c r="RZ45" s="93"/>
      <c r="SA45" s="93"/>
      <c r="SB45" s="93"/>
      <c r="SC45" s="93"/>
      <c r="SD45" s="93"/>
      <c r="SE45" s="93"/>
      <c r="SF45" s="93"/>
      <c r="SG45" s="93"/>
      <c r="SH45" s="93"/>
      <c r="SI45" s="93"/>
      <c r="SJ45" s="93"/>
      <c r="SK45" s="93"/>
      <c r="SL45" s="93"/>
      <c r="SM45" s="93"/>
      <c r="SN45" s="93"/>
      <c r="SO45" s="93"/>
      <c r="SP45" s="93"/>
      <c r="SQ45" s="93"/>
      <c r="SR45" s="93"/>
      <c r="SS45" s="93"/>
      <c r="ST45" s="93"/>
      <c r="SU45" s="93"/>
      <c r="SV45" s="93"/>
      <c r="SW45" s="93"/>
      <c r="SX45" s="93"/>
      <c r="SY45" s="93"/>
      <c r="SZ45" s="93"/>
      <c r="TA45" s="93"/>
      <c r="TB45" s="93"/>
      <c r="TC45" s="93"/>
      <c r="TD45" s="93"/>
      <c r="TE45" s="93"/>
      <c r="TF45" s="93"/>
      <c r="TG45" s="93"/>
      <c r="TH45" s="93"/>
      <c r="TI45" s="93"/>
      <c r="TJ45" s="93"/>
      <c r="TK45" s="93"/>
      <c r="TL45" s="93"/>
      <c r="TM45" s="93"/>
      <c r="TN45" s="93"/>
      <c r="TO45" s="93"/>
      <c r="TP45" s="93"/>
      <c r="TQ45" s="93"/>
      <c r="TR45" s="93"/>
      <c r="TS45" s="93"/>
      <c r="TT45" s="93"/>
      <c r="TU45" s="93"/>
      <c r="TV45" s="93"/>
      <c r="TW45" s="93"/>
      <c r="TX45" s="93"/>
      <c r="TY45" s="93"/>
      <c r="TZ45" s="93"/>
      <c r="UA45" s="93"/>
      <c r="UB45" s="93"/>
      <c r="UC45" s="93"/>
      <c r="UD45" s="93"/>
      <c r="UE45" s="93"/>
      <c r="UF45" s="93"/>
      <c r="UG45" s="93"/>
      <c r="UH45" s="93"/>
      <c r="UI45" s="93"/>
      <c r="UJ45" s="93"/>
      <c r="UK45" s="93"/>
      <c r="UL45" s="93"/>
      <c r="UM45" s="93"/>
      <c r="UN45" s="93"/>
      <c r="UO45" s="93"/>
      <c r="UP45" s="93"/>
      <c r="UQ45" s="93"/>
      <c r="UR45" s="93"/>
      <c r="US45" s="93"/>
      <c r="UT45" s="93"/>
      <c r="UU45" s="93"/>
      <c r="UV45" s="93"/>
      <c r="UW45" s="93"/>
      <c r="UX45" s="93"/>
      <c r="UY45" s="93"/>
      <c r="UZ45" s="93"/>
      <c r="VA45" s="93"/>
      <c r="VB45" s="93"/>
      <c r="VC45" s="93"/>
      <c r="VD45" s="93"/>
      <c r="VE45" s="93"/>
      <c r="VF45" s="93"/>
      <c r="VG45" s="93"/>
      <c r="VH45" s="93"/>
      <c r="VI45" s="93"/>
      <c r="VJ45" s="93"/>
      <c r="VK45" s="93"/>
      <c r="VL45" s="93"/>
      <c r="VM45" s="93"/>
      <c r="VN45" s="93"/>
      <c r="VO45" s="93"/>
      <c r="VP45" s="93"/>
      <c r="VQ45" s="93"/>
      <c r="VR45" s="93"/>
      <c r="VS45" s="93"/>
      <c r="VT45" s="93"/>
      <c r="VU45" s="93"/>
      <c r="VV45" s="93"/>
      <c r="VW45" s="93"/>
      <c r="VX45" s="93"/>
      <c r="VY45" s="93"/>
      <c r="VZ45" s="93"/>
      <c r="WA45" s="93"/>
      <c r="WB45" s="93"/>
      <c r="WC45" s="93"/>
      <c r="WD45" s="93"/>
      <c r="WE45" s="93"/>
      <c r="WF45" s="93"/>
      <c r="WG45" s="93"/>
      <c r="WH45" s="93"/>
      <c r="WI45" s="93"/>
      <c r="WJ45" s="93"/>
      <c r="WK45" s="93"/>
      <c r="WL45" s="93"/>
      <c r="WM45" s="93"/>
      <c r="WN45" s="93"/>
      <c r="WO45" s="93"/>
      <c r="WP45" s="93"/>
      <c r="WQ45" s="93"/>
      <c r="WR45" s="93"/>
      <c r="WS45" s="93"/>
      <c r="WT45" s="93"/>
      <c r="WU45" s="93"/>
      <c r="WV45" s="93"/>
      <c r="WW45" s="93"/>
      <c r="WX45" s="93"/>
      <c r="WY45" s="93"/>
      <c r="WZ45" s="93"/>
      <c r="XA45" s="93"/>
      <c r="XB45" s="93"/>
      <c r="XC45" s="93"/>
      <c r="XD45" s="93"/>
      <c r="XE45" s="93"/>
      <c r="XF45" s="93"/>
      <c r="XG45" s="93"/>
      <c r="XH45" s="93"/>
      <c r="XI45" s="93"/>
      <c r="XJ45" s="93"/>
      <c r="XK45" s="93"/>
      <c r="XL45" s="93"/>
      <c r="XM45" s="93"/>
      <c r="XN45" s="93"/>
      <c r="XO45" s="93"/>
      <c r="XP45" s="93"/>
      <c r="XQ45" s="93"/>
      <c r="XR45" s="93"/>
      <c r="XS45" s="93"/>
      <c r="XT45" s="93"/>
      <c r="XU45" s="93"/>
      <c r="XV45" s="93"/>
      <c r="XW45" s="93"/>
      <c r="XX45" s="93"/>
      <c r="XY45" s="93"/>
      <c r="XZ45" s="93"/>
      <c r="YA45" s="93"/>
      <c r="YB45" s="93"/>
      <c r="YC45" s="93"/>
      <c r="YD45" s="93"/>
      <c r="YE45" s="93"/>
      <c r="YF45" s="93"/>
      <c r="YG45" s="93"/>
      <c r="YH45" s="93"/>
      <c r="YI45" s="93"/>
      <c r="YJ45" s="93"/>
      <c r="YK45" s="93"/>
      <c r="YL45" s="93"/>
      <c r="YM45" s="93"/>
      <c r="YN45" s="93"/>
      <c r="YO45" s="93"/>
      <c r="YP45" s="93"/>
      <c r="YQ45" s="93"/>
      <c r="YR45" s="93"/>
      <c r="YS45" s="93"/>
      <c r="YT45" s="93"/>
      <c r="YU45" s="93"/>
      <c r="YV45" s="93"/>
      <c r="YW45" s="93"/>
      <c r="YX45" s="93"/>
      <c r="YY45" s="93"/>
      <c r="YZ45" s="93"/>
      <c r="ZA45" s="93"/>
      <c r="ZB45" s="93"/>
      <c r="ZC45" s="93"/>
      <c r="ZD45" s="93"/>
      <c r="ZE45" s="93"/>
      <c r="ZF45" s="93"/>
      <c r="ZG45" s="93"/>
      <c r="ZH45" s="93"/>
      <c r="ZI45" s="93"/>
      <c r="ZJ45" s="93"/>
      <c r="ZK45" s="93"/>
      <c r="ZL45" s="93"/>
      <c r="ZM45" s="93"/>
      <c r="ZN45" s="93"/>
      <c r="ZO45" s="93"/>
      <c r="ZP45" s="93"/>
      <c r="ZQ45" s="93"/>
      <c r="ZR45" s="93"/>
      <c r="ZS45" s="93"/>
      <c r="ZT45" s="93"/>
      <c r="ZU45" s="93"/>
      <c r="ZV45" s="93"/>
      <c r="ZW45" s="93"/>
      <c r="ZX45" s="93"/>
      <c r="ZY45" s="93"/>
      <c r="ZZ45" s="93"/>
    </row>
    <row r="46" spans="1:702" ht="15.95" hidden="1" customHeight="1" x14ac:dyDescent="0.25">
      <c r="A46" s="92">
        <v>72152</v>
      </c>
      <c r="B46" s="92" t="s">
        <v>388</v>
      </c>
      <c r="C46" s="121" t="s">
        <v>354</v>
      </c>
      <c r="D46" s="92">
        <v>7</v>
      </c>
      <c r="E46" s="92">
        <v>3</v>
      </c>
      <c r="F46" s="92" t="s">
        <v>341</v>
      </c>
      <c r="G46" s="92">
        <v>912</v>
      </c>
      <c r="H46" s="92">
        <v>11461</v>
      </c>
      <c r="I46" s="92" t="s">
        <v>358</v>
      </c>
      <c r="J46" s="92">
        <v>312</v>
      </c>
      <c r="K46" s="92" t="s">
        <v>84</v>
      </c>
      <c r="L46" s="93">
        <v>22900</v>
      </c>
      <c r="M46" s="93">
        <v>22900</v>
      </c>
      <c r="N46" s="93">
        <v>0</v>
      </c>
      <c r="O46" s="93">
        <v>22900</v>
      </c>
      <c r="P46" s="93">
        <v>13845.84</v>
      </c>
      <c r="Q46" s="93">
        <v>-9054.16</v>
      </c>
      <c r="R46" s="94">
        <v>0.6</v>
      </c>
      <c r="S46" s="93">
        <v>0</v>
      </c>
      <c r="T46" s="93">
        <v>0</v>
      </c>
      <c r="U46" s="94">
        <v>0</v>
      </c>
      <c r="V46" s="93">
        <v>0</v>
      </c>
      <c r="W46" s="93">
        <v>0</v>
      </c>
      <c r="X46" s="94">
        <v>0</v>
      </c>
      <c r="Y46" s="93">
        <v>0</v>
      </c>
      <c r="Z46" s="93">
        <v>0</v>
      </c>
      <c r="AA46" s="94">
        <v>0</v>
      </c>
      <c r="AB46" s="93">
        <v>0</v>
      </c>
      <c r="AC46" s="93">
        <v>0</v>
      </c>
      <c r="AD46" s="94">
        <v>0</v>
      </c>
      <c r="AE46" s="93">
        <v>0</v>
      </c>
      <c r="AF46" s="93">
        <v>0</v>
      </c>
      <c r="AG46" s="94">
        <v>0</v>
      </c>
      <c r="AH46" s="93">
        <v>0</v>
      </c>
      <c r="AI46" s="93">
        <v>0</v>
      </c>
      <c r="AJ46" s="94">
        <v>0</v>
      </c>
      <c r="AK46" s="93">
        <v>0</v>
      </c>
      <c r="AL46" s="93">
        <v>0</v>
      </c>
      <c r="AM46" s="94">
        <v>0</v>
      </c>
      <c r="AN46" s="93">
        <v>0</v>
      </c>
      <c r="AO46" s="93">
        <v>0</v>
      </c>
      <c r="AP46" s="94">
        <v>0</v>
      </c>
      <c r="AQ46" s="93">
        <v>0</v>
      </c>
      <c r="AR46" s="93">
        <v>0</v>
      </c>
      <c r="AS46" s="94">
        <v>0</v>
      </c>
      <c r="AT46" s="93">
        <v>0</v>
      </c>
      <c r="AU46" s="93">
        <v>0</v>
      </c>
      <c r="AV46" s="94">
        <v>0</v>
      </c>
      <c r="AW46" s="93">
        <v>0</v>
      </c>
      <c r="AX46" s="93">
        <v>0</v>
      </c>
      <c r="AY46" s="94">
        <v>0</v>
      </c>
      <c r="AZ46" s="93">
        <v>0</v>
      </c>
      <c r="BA46" s="93">
        <v>0</v>
      </c>
      <c r="BB46" s="94">
        <v>0</v>
      </c>
      <c r="BC46" s="93">
        <v>0</v>
      </c>
      <c r="BD46" s="93">
        <v>0</v>
      </c>
      <c r="BE46" s="94">
        <v>0</v>
      </c>
      <c r="BF46" s="93">
        <v>22900</v>
      </c>
      <c r="BG46" s="93">
        <v>13845.84</v>
      </c>
      <c r="BH46" s="94">
        <v>0.6</v>
      </c>
      <c r="BI46" s="93">
        <v>0</v>
      </c>
      <c r="BJ46" s="93">
        <v>0</v>
      </c>
      <c r="BK46" s="94">
        <v>0</v>
      </c>
      <c r="BL46" s="93">
        <v>0</v>
      </c>
      <c r="BM46" s="93">
        <v>0</v>
      </c>
      <c r="BN46" s="94">
        <v>0</v>
      </c>
      <c r="BO46" s="93">
        <v>0</v>
      </c>
      <c r="BP46" s="93">
        <v>0</v>
      </c>
      <c r="BQ46" s="94">
        <v>0</v>
      </c>
      <c r="BR46" s="93">
        <v>0</v>
      </c>
      <c r="BS46" s="93">
        <v>0</v>
      </c>
      <c r="BT46" s="94">
        <v>0</v>
      </c>
      <c r="BU46" s="93">
        <v>0</v>
      </c>
      <c r="BV46" s="93">
        <v>0</v>
      </c>
      <c r="BW46" s="94">
        <v>0</v>
      </c>
      <c r="BX46" s="93">
        <v>0</v>
      </c>
      <c r="BY46" s="93">
        <v>0</v>
      </c>
      <c r="BZ46" s="94">
        <v>0</v>
      </c>
      <c r="CA46" s="93">
        <v>0</v>
      </c>
      <c r="CB46" s="93">
        <v>0</v>
      </c>
      <c r="CC46" s="94">
        <v>0</v>
      </c>
      <c r="CD46" s="93">
        <v>0</v>
      </c>
      <c r="CE46" s="93">
        <v>0</v>
      </c>
      <c r="CF46" s="94">
        <v>0</v>
      </c>
      <c r="CG46" s="93">
        <v>0</v>
      </c>
      <c r="CH46" s="93">
        <v>0</v>
      </c>
      <c r="CI46" s="94">
        <v>0</v>
      </c>
      <c r="CJ46" s="93">
        <v>0</v>
      </c>
      <c r="CK46" s="93">
        <v>0</v>
      </c>
      <c r="CL46" s="94">
        <v>0</v>
      </c>
      <c r="CM46" s="93">
        <v>0</v>
      </c>
      <c r="CN46" s="93">
        <v>0</v>
      </c>
      <c r="CO46" s="94">
        <v>0</v>
      </c>
      <c r="CP46" s="93"/>
      <c r="CQ46" s="93"/>
      <c r="CR46" s="93"/>
      <c r="CS46" s="93"/>
      <c r="CT46" s="93"/>
      <c r="CU46" s="93"/>
      <c r="CV46" s="93"/>
      <c r="CW46" s="93"/>
      <c r="CX46" s="93"/>
      <c r="CY46" s="93"/>
      <c r="CZ46" s="93"/>
      <c r="DA46" s="93"/>
      <c r="DB46" s="93"/>
      <c r="DC46" s="93"/>
      <c r="DD46" s="93"/>
      <c r="DE46" s="93"/>
      <c r="DF46" s="93"/>
      <c r="DG46" s="93"/>
      <c r="DH46" s="93"/>
      <c r="DI46" s="93"/>
      <c r="DJ46" s="93"/>
      <c r="DK46" s="93"/>
      <c r="DL46" s="93"/>
      <c r="DM46" s="93"/>
      <c r="DN46" s="93"/>
      <c r="DO46" s="93"/>
      <c r="DP46" s="93"/>
      <c r="DQ46" s="93"/>
      <c r="DR46" s="93"/>
      <c r="DS46" s="93"/>
      <c r="DT46" s="93"/>
      <c r="DU46" s="93"/>
      <c r="DV46" s="93"/>
      <c r="DW46" s="93"/>
      <c r="DX46" s="93"/>
      <c r="DY46" s="93"/>
      <c r="DZ46" s="93"/>
      <c r="EA46" s="93"/>
      <c r="EB46" s="93"/>
      <c r="EC46" s="93"/>
      <c r="ED46" s="93"/>
      <c r="EE46" s="93"/>
      <c r="EF46" s="93"/>
      <c r="EG46" s="93"/>
      <c r="EH46" s="93"/>
      <c r="EI46" s="93"/>
      <c r="EJ46" s="93"/>
      <c r="EK46" s="93"/>
      <c r="EL46" s="93"/>
      <c r="EM46" s="93"/>
      <c r="EN46" s="93"/>
      <c r="EO46" s="93"/>
      <c r="EP46" s="93"/>
      <c r="EQ46" s="93"/>
      <c r="ER46" s="93"/>
      <c r="ES46" s="93"/>
      <c r="ET46" s="93"/>
      <c r="EU46" s="93"/>
      <c r="EV46" s="93"/>
      <c r="EW46" s="93"/>
      <c r="EX46" s="93"/>
      <c r="EY46" s="93"/>
      <c r="EZ46" s="93"/>
      <c r="FA46" s="93"/>
      <c r="FB46" s="93"/>
      <c r="FC46" s="93"/>
      <c r="FD46" s="93"/>
      <c r="FE46" s="93"/>
      <c r="FF46" s="93"/>
      <c r="FG46" s="93"/>
      <c r="FH46" s="93"/>
      <c r="FI46" s="93"/>
      <c r="FJ46" s="93"/>
      <c r="FK46" s="93"/>
      <c r="FL46" s="93"/>
      <c r="FM46" s="93"/>
      <c r="FN46" s="93"/>
      <c r="FO46" s="93"/>
      <c r="FP46" s="93"/>
      <c r="FQ46" s="93"/>
      <c r="FR46" s="93"/>
      <c r="FS46" s="93"/>
      <c r="FT46" s="93"/>
      <c r="FU46" s="93"/>
      <c r="FV46" s="93"/>
      <c r="FW46" s="93"/>
      <c r="FX46" s="93"/>
      <c r="FY46" s="93"/>
      <c r="FZ46" s="93"/>
      <c r="GA46" s="93"/>
      <c r="GB46" s="93"/>
      <c r="GC46" s="93"/>
      <c r="GD46" s="93"/>
      <c r="GE46" s="93"/>
      <c r="GF46" s="93"/>
      <c r="GG46" s="93"/>
      <c r="GH46" s="93"/>
      <c r="GI46" s="93"/>
      <c r="GJ46" s="93"/>
      <c r="GK46" s="93"/>
      <c r="GL46" s="93"/>
      <c r="GM46" s="93"/>
      <c r="GN46" s="93"/>
      <c r="GO46" s="93"/>
      <c r="GP46" s="93"/>
      <c r="GQ46" s="93"/>
      <c r="GR46" s="93"/>
      <c r="GS46" s="93"/>
      <c r="GT46" s="93"/>
      <c r="GU46" s="93"/>
      <c r="GV46" s="93"/>
      <c r="GW46" s="93"/>
      <c r="GX46" s="93"/>
      <c r="GY46" s="93"/>
      <c r="GZ46" s="93"/>
      <c r="HA46" s="93"/>
      <c r="HB46" s="93"/>
      <c r="HC46" s="93"/>
      <c r="HD46" s="93"/>
      <c r="HE46" s="93"/>
      <c r="HF46" s="93"/>
      <c r="HG46" s="93"/>
      <c r="HH46" s="93"/>
      <c r="HI46" s="93"/>
      <c r="HJ46" s="93"/>
      <c r="HK46" s="93"/>
      <c r="HL46" s="93"/>
      <c r="HM46" s="93"/>
      <c r="HN46" s="93"/>
      <c r="HO46" s="93"/>
      <c r="HP46" s="93"/>
      <c r="HQ46" s="93"/>
      <c r="HR46" s="93"/>
      <c r="HS46" s="93"/>
      <c r="HT46" s="93"/>
      <c r="HU46" s="93"/>
      <c r="HV46" s="93"/>
      <c r="HW46" s="93"/>
      <c r="HX46" s="93"/>
      <c r="HY46" s="93"/>
      <c r="HZ46" s="93"/>
      <c r="IA46" s="93"/>
      <c r="IB46" s="93"/>
      <c r="IC46" s="93"/>
      <c r="ID46" s="93"/>
      <c r="IE46" s="93"/>
      <c r="IF46" s="93"/>
      <c r="IG46" s="93"/>
      <c r="IH46" s="93"/>
      <c r="II46" s="93"/>
      <c r="IJ46" s="93"/>
      <c r="IK46" s="93"/>
      <c r="IL46" s="93"/>
      <c r="IM46" s="93"/>
      <c r="IN46" s="93"/>
      <c r="IO46" s="93"/>
      <c r="IP46" s="93"/>
      <c r="IQ46" s="93"/>
      <c r="IR46" s="93"/>
      <c r="IS46" s="93"/>
      <c r="IT46" s="93"/>
      <c r="IU46" s="93"/>
      <c r="IV46" s="93"/>
      <c r="IW46" s="93"/>
      <c r="IX46" s="93"/>
      <c r="IY46" s="93"/>
      <c r="IZ46" s="93"/>
      <c r="JA46" s="93"/>
      <c r="JB46" s="93"/>
      <c r="JC46" s="93"/>
      <c r="JD46" s="93"/>
      <c r="JE46" s="93"/>
      <c r="JF46" s="93"/>
      <c r="JG46" s="93"/>
      <c r="JH46" s="93"/>
      <c r="JI46" s="93"/>
      <c r="JJ46" s="93"/>
      <c r="JK46" s="93"/>
      <c r="JL46" s="93"/>
      <c r="JM46" s="93"/>
      <c r="JN46" s="93"/>
      <c r="JO46" s="93"/>
      <c r="JP46" s="93"/>
      <c r="JQ46" s="93"/>
      <c r="JR46" s="93"/>
      <c r="JS46" s="93"/>
      <c r="JT46" s="93"/>
      <c r="JU46" s="93"/>
      <c r="JV46" s="93"/>
      <c r="JW46" s="93"/>
      <c r="JX46" s="93"/>
      <c r="JY46" s="93"/>
      <c r="JZ46" s="93"/>
      <c r="KA46" s="93"/>
      <c r="KB46" s="93"/>
      <c r="KC46" s="93"/>
      <c r="KD46" s="93"/>
      <c r="KE46" s="93"/>
      <c r="KF46" s="93"/>
      <c r="KG46" s="93"/>
      <c r="KH46" s="93"/>
      <c r="KI46" s="93"/>
      <c r="KJ46" s="93"/>
      <c r="KK46" s="93"/>
      <c r="KL46" s="93"/>
      <c r="KM46" s="93"/>
      <c r="KN46" s="93"/>
      <c r="KO46" s="93"/>
      <c r="KP46" s="93"/>
      <c r="KQ46" s="93"/>
      <c r="KR46" s="93"/>
      <c r="KS46" s="93"/>
      <c r="KT46" s="93"/>
      <c r="KU46" s="93"/>
      <c r="KV46" s="93"/>
      <c r="KW46" s="93"/>
      <c r="KX46" s="93"/>
      <c r="KY46" s="93"/>
      <c r="KZ46" s="93"/>
      <c r="LA46" s="93"/>
      <c r="LB46" s="93"/>
      <c r="LC46" s="93"/>
      <c r="LD46" s="93"/>
      <c r="LE46" s="93"/>
      <c r="LF46" s="93"/>
      <c r="LG46" s="93"/>
      <c r="LH46" s="93"/>
      <c r="LI46" s="93"/>
      <c r="LJ46" s="93"/>
      <c r="LK46" s="93"/>
      <c r="LL46" s="93"/>
      <c r="LM46" s="93"/>
      <c r="LN46" s="93"/>
      <c r="LO46" s="93"/>
      <c r="LP46" s="93"/>
      <c r="LQ46" s="93"/>
      <c r="LR46" s="93"/>
      <c r="LS46" s="93"/>
      <c r="LT46" s="93"/>
      <c r="LU46" s="93"/>
      <c r="LV46" s="93"/>
      <c r="LW46" s="93"/>
      <c r="LX46" s="93"/>
      <c r="LY46" s="93"/>
      <c r="LZ46" s="93"/>
      <c r="MA46" s="93"/>
      <c r="MB46" s="93"/>
      <c r="MC46" s="93"/>
      <c r="MD46" s="93"/>
      <c r="ME46" s="93"/>
      <c r="MF46" s="93"/>
      <c r="MG46" s="93"/>
      <c r="MH46" s="93"/>
      <c r="MI46" s="93"/>
      <c r="MJ46" s="93"/>
      <c r="MK46" s="93"/>
      <c r="ML46" s="93"/>
      <c r="MM46" s="93"/>
      <c r="MN46" s="93"/>
      <c r="MO46" s="93"/>
      <c r="MP46" s="93"/>
      <c r="MQ46" s="93"/>
      <c r="MR46" s="93"/>
      <c r="MS46" s="93"/>
      <c r="MT46" s="93"/>
      <c r="MU46" s="93"/>
      <c r="MV46" s="93"/>
      <c r="MW46" s="93"/>
      <c r="MX46" s="93"/>
      <c r="MY46" s="93"/>
      <c r="MZ46" s="93"/>
      <c r="NA46" s="93"/>
      <c r="NB46" s="93"/>
      <c r="NC46" s="93"/>
      <c r="ND46" s="93"/>
      <c r="NE46" s="93"/>
      <c r="NF46" s="93"/>
      <c r="NG46" s="93"/>
      <c r="NH46" s="93"/>
      <c r="NI46" s="93"/>
      <c r="NJ46" s="93"/>
      <c r="NK46" s="93"/>
      <c r="NL46" s="93"/>
      <c r="NM46" s="93"/>
      <c r="NN46" s="93"/>
      <c r="NO46" s="93"/>
      <c r="NP46" s="93"/>
      <c r="NQ46" s="93"/>
      <c r="NR46" s="93"/>
      <c r="NS46" s="93"/>
      <c r="NT46" s="93"/>
      <c r="NU46" s="93"/>
      <c r="NV46" s="93"/>
      <c r="NW46" s="93"/>
      <c r="NX46" s="93"/>
      <c r="NY46" s="93"/>
      <c r="NZ46" s="93"/>
      <c r="OA46" s="93"/>
      <c r="OB46" s="93"/>
      <c r="OC46" s="93"/>
      <c r="OD46" s="93"/>
      <c r="OE46" s="93"/>
      <c r="OF46" s="93"/>
      <c r="OG46" s="93"/>
      <c r="OH46" s="93"/>
      <c r="OI46" s="93"/>
      <c r="OJ46" s="93"/>
      <c r="OK46" s="93"/>
      <c r="OL46" s="93"/>
      <c r="OM46" s="93"/>
      <c r="ON46" s="93"/>
      <c r="OO46" s="93"/>
      <c r="OP46" s="93"/>
      <c r="OQ46" s="93"/>
      <c r="OR46" s="93"/>
      <c r="OS46" s="93"/>
      <c r="OT46" s="93"/>
      <c r="OU46" s="93"/>
      <c r="OV46" s="93"/>
      <c r="OW46" s="93"/>
      <c r="OX46" s="93"/>
      <c r="OY46" s="93"/>
      <c r="OZ46" s="93"/>
      <c r="PA46" s="93"/>
      <c r="PB46" s="93"/>
      <c r="PC46" s="93"/>
      <c r="PD46" s="93"/>
      <c r="PE46" s="93"/>
      <c r="PF46" s="93"/>
      <c r="PG46" s="93"/>
      <c r="PH46" s="93"/>
      <c r="PI46" s="93"/>
      <c r="PJ46" s="93"/>
      <c r="PK46" s="93"/>
      <c r="PL46" s="93"/>
      <c r="PM46" s="93"/>
      <c r="PN46" s="93"/>
      <c r="PO46" s="93"/>
      <c r="PP46" s="93"/>
      <c r="PQ46" s="93"/>
      <c r="PR46" s="93"/>
      <c r="PS46" s="93"/>
      <c r="PT46" s="93"/>
      <c r="PU46" s="93"/>
      <c r="PV46" s="93"/>
      <c r="PW46" s="93"/>
      <c r="PX46" s="93"/>
      <c r="PY46" s="93"/>
      <c r="PZ46" s="93"/>
      <c r="QA46" s="93"/>
      <c r="QB46" s="93"/>
      <c r="QC46" s="93"/>
      <c r="QD46" s="93"/>
      <c r="QE46" s="93"/>
      <c r="QF46" s="93"/>
      <c r="QG46" s="93"/>
      <c r="QH46" s="93"/>
      <c r="QI46" s="93"/>
      <c r="QJ46" s="93"/>
      <c r="QK46" s="93"/>
      <c r="QL46" s="93"/>
      <c r="QM46" s="93"/>
      <c r="QN46" s="93"/>
      <c r="QO46" s="93"/>
      <c r="QP46" s="93"/>
      <c r="QQ46" s="93"/>
      <c r="QR46" s="93"/>
      <c r="QS46" s="93"/>
      <c r="QT46" s="93"/>
      <c r="QU46" s="93"/>
      <c r="QV46" s="93"/>
      <c r="QW46" s="93"/>
      <c r="QX46" s="93"/>
      <c r="QY46" s="93"/>
      <c r="QZ46" s="93"/>
      <c r="RA46" s="93"/>
      <c r="RB46" s="93"/>
      <c r="RC46" s="93"/>
      <c r="RD46" s="93"/>
      <c r="RE46" s="93"/>
      <c r="RF46" s="93"/>
      <c r="RG46" s="93"/>
      <c r="RH46" s="93"/>
      <c r="RI46" s="93"/>
      <c r="RJ46" s="93"/>
      <c r="RK46" s="93"/>
      <c r="RL46" s="93"/>
      <c r="RM46" s="93"/>
      <c r="RN46" s="93"/>
      <c r="RO46" s="93"/>
      <c r="RP46" s="93"/>
      <c r="RQ46" s="93"/>
      <c r="RR46" s="93"/>
      <c r="RS46" s="93"/>
      <c r="RT46" s="93"/>
      <c r="RU46" s="93"/>
      <c r="RV46" s="93"/>
      <c r="RW46" s="93"/>
      <c r="RX46" s="93"/>
      <c r="RY46" s="93"/>
      <c r="RZ46" s="93"/>
      <c r="SA46" s="93"/>
      <c r="SB46" s="93"/>
      <c r="SC46" s="93"/>
      <c r="SD46" s="93"/>
      <c r="SE46" s="93"/>
      <c r="SF46" s="93"/>
      <c r="SG46" s="93"/>
      <c r="SH46" s="93"/>
      <c r="SI46" s="93"/>
      <c r="SJ46" s="93"/>
      <c r="SK46" s="93"/>
      <c r="SL46" s="93"/>
      <c r="SM46" s="93"/>
      <c r="SN46" s="93"/>
      <c r="SO46" s="93"/>
      <c r="SP46" s="93"/>
      <c r="SQ46" s="93"/>
      <c r="SR46" s="93"/>
      <c r="SS46" s="93"/>
      <c r="ST46" s="93"/>
      <c r="SU46" s="93"/>
      <c r="SV46" s="93"/>
      <c r="SW46" s="93"/>
      <c r="SX46" s="93"/>
      <c r="SY46" s="93"/>
      <c r="SZ46" s="93"/>
      <c r="TA46" s="93"/>
      <c r="TB46" s="93"/>
      <c r="TC46" s="93"/>
      <c r="TD46" s="93"/>
      <c r="TE46" s="93"/>
      <c r="TF46" s="93"/>
      <c r="TG46" s="93"/>
      <c r="TH46" s="93"/>
      <c r="TI46" s="93"/>
      <c r="TJ46" s="93"/>
      <c r="TK46" s="93"/>
      <c r="TL46" s="93"/>
      <c r="TM46" s="93"/>
      <c r="TN46" s="93"/>
      <c r="TO46" s="93"/>
      <c r="TP46" s="93"/>
      <c r="TQ46" s="93"/>
      <c r="TR46" s="93"/>
      <c r="TS46" s="93"/>
      <c r="TT46" s="93"/>
      <c r="TU46" s="93"/>
      <c r="TV46" s="93"/>
      <c r="TW46" s="93"/>
      <c r="TX46" s="93"/>
      <c r="TY46" s="93"/>
      <c r="TZ46" s="93"/>
      <c r="UA46" s="93"/>
      <c r="UB46" s="93"/>
      <c r="UC46" s="93"/>
      <c r="UD46" s="93"/>
      <c r="UE46" s="93"/>
      <c r="UF46" s="93"/>
      <c r="UG46" s="93"/>
      <c r="UH46" s="93"/>
      <c r="UI46" s="93"/>
      <c r="UJ46" s="93"/>
      <c r="UK46" s="93"/>
      <c r="UL46" s="93"/>
      <c r="UM46" s="93"/>
      <c r="UN46" s="93"/>
      <c r="UO46" s="93"/>
      <c r="UP46" s="93"/>
      <c r="UQ46" s="93"/>
      <c r="UR46" s="93"/>
      <c r="US46" s="93"/>
      <c r="UT46" s="93"/>
      <c r="UU46" s="93"/>
      <c r="UV46" s="93"/>
      <c r="UW46" s="93"/>
      <c r="UX46" s="93"/>
      <c r="UY46" s="93"/>
      <c r="UZ46" s="93"/>
      <c r="VA46" s="93"/>
      <c r="VB46" s="93"/>
      <c r="VC46" s="93"/>
      <c r="VD46" s="93"/>
      <c r="VE46" s="93"/>
      <c r="VF46" s="93"/>
      <c r="VG46" s="93"/>
      <c r="VH46" s="93"/>
      <c r="VI46" s="93"/>
      <c r="VJ46" s="93"/>
      <c r="VK46" s="93"/>
      <c r="VL46" s="93"/>
      <c r="VM46" s="93"/>
      <c r="VN46" s="93"/>
      <c r="VO46" s="93"/>
      <c r="VP46" s="93"/>
      <c r="VQ46" s="93"/>
      <c r="VR46" s="93"/>
      <c r="VS46" s="93"/>
      <c r="VT46" s="93"/>
      <c r="VU46" s="93"/>
      <c r="VV46" s="93"/>
      <c r="VW46" s="93"/>
      <c r="VX46" s="93"/>
      <c r="VY46" s="93"/>
      <c r="VZ46" s="93"/>
      <c r="WA46" s="93"/>
      <c r="WB46" s="93"/>
      <c r="WC46" s="93"/>
      <c r="WD46" s="93"/>
      <c r="WE46" s="93"/>
      <c r="WF46" s="93"/>
      <c r="WG46" s="93"/>
      <c r="WH46" s="93"/>
      <c r="WI46" s="93"/>
      <c r="WJ46" s="93"/>
      <c r="WK46" s="93"/>
      <c r="WL46" s="93"/>
      <c r="WM46" s="93"/>
      <c r="WN46" s="93"/>
      <c r="WO46" s="93"/>
      <c r="WP46" s="93"/>
      <c r="WQ46" s="93"/>
      <c r="WR46" s="93"/>
      <c r="WS46" s="93"/>
      <c r="WT46" s="93"/>
      <c r="WU46" s="93"/>
      <c r="WV46" s="93"/>
      <c r="WW46" s="93"/>
      <c r="WX46" s="93"/>
      <c r="WY46" s="93"/>
      <c r="WZ46" s="93"/>
      <c r="XA46" s="93"/>
      <c r="XB46" s="93"/>
      <c r="XC46" s="93"/>
      <c r="XD46" s="93"/>
      <c r="XE46" s="93"/>
      <c r="XF46" s="93"/>
      <c r="XG46" s="93"/>
      <c r="XH46" s="93"/>
      <c r="XI46" s="93"/>
      <c r="XJ46" s="93"/>
      <c r="XK46" s="93"/>
      <c r="XL46" s="93"/>
      <c r="XM46" s="93"/>
      <c r="XN46" s="93"/>
      <c r="XO46" s="93"/>
      <c r="XP46" s="93"/>
      <c r="XQ46" s="93"/>
      <c r="XR46" s="93"/>
      <c r="XS46" s="93"/>
      <c r="XT46" s="93"/>
      <c r="XU46" s="93"/>
      <c r="XV46" s="93"/>
      <c r="XW46" s="93"/>
      <c r="XX46" s="93"/>
      <c r="XY46" s="93"/>
      <c r="XZ46" s="93"/>
      <c r="YA46" s="93"/>
      <c r="YB46" s="93"/>
      <c r="YC46" s="93"/>
      <c r="YD46" s="93"/>
      <c r="YE46" s="93"/>
      <c r="YF46" s="93"/>
      <c r="YG46" s="93"/>
      <c r="YH46" s="93"/>
      <c r="YI46" s="93"/>
      <c r="YJ46" s="93"/>
      <c r="YK46" s="93"/>
      <c r="YL46" s="93"/>
      <c r="YM46" s="93"/>
      <c r="YN46" s="93"/>
      <c r="YO46" s="93"/>
      <c r="YP46" s="93"/>
      <c r="YQ46" s="93"/>
      <c r="YR46" s="93"/>
      <c r="YS46" s="93"/>
      <c r="YT46" s="93"/>
      <c r="YU46" s="93"/>
      <c r="YV46" s="93"/>
      <c r="YW46" s="93"/>
      <c r="YX46" s="93"/>
      <c r="YY46" s="93"/>
      <c r="YZ46" s="93"/>
      <c r="ZA46" s="93"/>
      <c r="ZB46" s="93"/>
      <c r="ZC46" s="93"/>
      <c r="ZD46" s="93"/>
      <c r="ZE46" s="93"/>
      <c r="ZF46" s="93"/>
      <c r="ZG46" s="93"/>
      <c r="ZH46" s="93"/>
      <c r="ZI46" s="93"/>
      <c r="ZJ46" s="93"/>
      <c r="ZK46" s="93"/>
      <c r="ZL46" s="93"/>
      <c r="ZM46" s="93"/>
      <c r="ZN46" s="93"/>
      <c r="ZO46" s="93"/>
      <c r="ZP46" s="93"/>
      <c r="ZQ46" s="93"/>
      <c r="ZR46" s="93"/>
      <c r="ZS46" s="93"/>
      <c r="ZT46" s="93"/>
      <c r="ZU46" s="93"/>
      <c r="ZV46" s="93"/>
      <c r="ZW46" s="93"/>
      <c r="ZX46" s="93"/>
      <c r="ZY46" s="93"/>
      <c r="ZZ46" s="93"/>
    </row>
    <row r="47" spans="1:702" ht="15.95" hidden="1" customHeight="1" x14ac:dyDescent="0.25">
      <c r="A47" s="92">
        <v>72156</v>
      </c>
      <c r="B47" s="92" t="s">
        <v>388</v>
      </c>
      <c r="C47" s="121" t="s">
        <v>354</v>
      </c>
      <c r="D47" s="92">
        <v>7</v>
      </c>
      <c r="E47" s="92">
        <v>3</v>
      </c>
      <c r="F47" s="92" t="s">
        <v>341</v>
      </c>
      <c r="G47" s="92">
        <v>912</v>
      </c>
      <c r="H47" s="92">
        <v>11461</v>
      </c>
      <c r="I47" s="92" t="s">
        <v>358</v>
      </c>
      <c r="J47" s="92">
        <v>313</v>
      </c>
      <c r="K47" s="92" t="s">
        <v>333</v>
      </c>
      <c r="L47" s="93">
        <v>77800</v>
      </c>
      <c r="M47" s="93">
        <v>77800</v>
      </c>
      <c r="N47" s="93">
        <v>0</v>
      </c>
      <c r="O47" s="93">
        <v>77800</v>
      </c>
      <c r="P47" s="93">
        <v>43256</v>
      </c>
      <c r="Q47" s="93">
        <v>-34544</v>
      </c>
      <c r="R47" s="94">
        <v>0.56000000000000005</v>
      </c>
      <c r="S47" s="93">
        <v>0</v>
      </c>
      <c r="T47" s="93">
        <v>0</v>
      </c>
      <c r="U47" s="94">
        <v>0</v>
      </c>
      <c r="V47" s="93">
        <v>0</v>
      </c>
      <c r="W47" s="93">
        <v>0</v>
      </c>
      <c r="X47" s="94">
        <v>0</v>
      </c>
      <c r="Y47" s="93">
        <v>0</v>
      </c>
      <c r="Z47" s="93">
        <v>0</v>
      </c>
      <c r="AA47" s="94">
        <v>0</v>
      </c>
      <c r="AB47" s="93">
        <v>0</v>
      </c>
      <c r="AC47" s="93">
        <v>0</v>
      </c>
      <c r="AD47" s="94">
        <v>0</v>
      </c>
      <c r="AE47" s="93">
        <v>0</v>
      </c>
      <c r="AF47" s="93">
        <v>0</v>
      </c>
      <c r="AG47" s="94">
        <v>0</v>
      </c>
      <c r="AH47" s="93">
        <v>0</v>
      </c>
      <c r="AI47" s="93">
        <v>0</v>
      </c>
      <c r="AJ47" s="94">
        <v>0</v>
      </c>
      <c r="AK47" s="93">
        <v>0</v>
      </c>
      <c r="AL47" s="93">
        <v>0</v>
      </c>
      <c r="AM47" s="94">
        <v>0</v>
      </c>
      <c r="AN47" s="93">
        <v>0</v>
      </c>
      <c r="AO47" s="93">
        <v>0</v>
      </c>
      <c r="AP47" s="94">
        <v>0</v>
      </c>
      <c r="AQ47" s="93">
        <v>0</v>
      </c>
      <c r="AR47" s="93">
        <v>0</v>
      </c>
      <c r="AS47" s="94">
        <v>0</v>
      </c>
      <c r="AT47" s="93">
        <v>0</v>
      </c>
      <c r="AU47" s="93">
        <v>0</v>
      </c>
      <c r="AV47" s="94">
        <v>0</v>
      </c>
      <c r="AW47" s="93">
        <v>0</v>
      </c>
      <c r="AX47" s="93">
        <v>0</v>
      </c>
      <c r="AY47" s="94">
        <v>0</v>
      </c>
      <c r="AZ47" s="93">
        <v>0</v>
      </c>
      <c r="BA47" s="93">
        <v>0</v>
      </c>
      <c r="BB47" s="94">
        <v>0</v>
      </c>
      <c r="BC47" s="93">
        <v>0</v>
      </c>
      <c r="BD47" s="93">
        <v>0</v>
      </c>
      <c r="BE47" s="94">
        <v>0</v>
      </c>
      <c r="BF47" s="93">
        <v>77800</v>
      </c>
      <c r="BG47" s="93">
        <v>43256</v>
      </c>
      <c r="BH47" s="94">
        <v>0.56000000000000005</v>
      </c>
      <c r="BI47" s="93">
        <v>0</v>
      </c>
      <c r="BJ47" s="93">
        <v>0</v>
      </c>
      <c r="BK47" s="94">
        <v>0</v>
      </c>
      <c r="BL47" s="93">
        <v>0</v>
      </c>
      <c r="BM47" s="93">
        <v>0</v>
      </c>
      <c r="BN47" s="94">
        <v>0</v>
      </c>
      <c r="BO47" s="93">
        <v>0</v>
      </c>
      <c r="BP47" s="93">
        <v>0</v>
      </c>
      <c r="BQ47" s="94">
        <v>0</v>
      </c>
      <c r="BR47" s="93">
        <v>0</v>
      </c>
      <c r="BS47" s="93">
        <v>0</v>
      </c>
      <c r="BT47" s="94">
        <v>0</v>
      </c>
      <c r="BU47" s="93">
        <v>0</v>
      </c>
      <c r="BV47" s="93">
        <v>0</v>
      </c>
      <c r="BW47" s="94">
        <v>0</v>
      </c>
      <c r="BX47" s="93">
        <v>0</v>
      </c>
      <c r="BY47" s="93">
        <v>0</v>
      </c>
      <c r="BZ47" s="94">
        <v>0</v>
      </c>
      <c r="CA47" s="93">
        <v>0</v>
      </c>
      <c r="CB47" s="93">
        <v>0</v>
      </c>
      <c r="CC47" s="94">
        <v>0</v>
      </c>
      <c r="CD47" s="93">
        <v>0</v>
      </c>
      <c r="CE47" s="93">
        <v>0</v>
      </c>
      <c r="CF47" s="94">
        <v>0</v>
      </c>
      <c r="CG47" s="93">
        <v>0</v>
      </c>
      <c r="CH47" s="93">
        <v>0</v>
      </c>
      <c r="CI47" s="94">
        <v>0</v>
      </c>
      <c r="CJ47" s="93">
        <v>0</v>
      </c>
      <c r="CK47" s="93">
        <v>0</v>
      </c>
      <c r="CL47" s="94">
        <v>0</v>
      </c>
      <c r="CM47" s="93">
        <v>0</v>
      </c>
      <c r="CN47" s="93">
        <v>0</v>
      </c>
      <c r="CO47" s="94">
        <v>0</v>
      </c>
      <c r="CP47" s="93"/>
      <c r="CQ47" s="93"/>
      <c r="CR47" s="93"/>
      <c r="CS47" s="93"/>
      <c r="CT47" s="93"/>
      <c r="CU47" s="93"/>
      <c r="CV47" s="93"/>
      <c r="CW47" s="93"/>
      <c r="CX47" s="93"/>
      <c r="CY47" s="93"/>
      <c r="CZ47" s="93"/>
      <c r="DA47" s="93"/>
      <c r="DB47" s="93"/>
      <c r="DC47" s="93"/>
      <c r="DD47" s="93"/>
      <c r="DE47" s="93"/>
      <c r="DF47" s="93"/>
      <c r="DG47" s="93"/>
      <c r="DH47" s="93"/>
      <c r="DI47" s="93"/>
      <c r="DJ47" s="93"/>
      <c r="DK47" s="93"/>
      <c r="DL47" s="93"/>
      <c r="DM47" s="93"/>
      <c r="DN47" s="93"/>
      <c r="DO47" s="93"/>
      <c r="DP47" s="93"/>
      <c r="DQ47" s="93"/>
      <c r="DR47" s="93"/>
      <c r="DS47" s="93"/>
      <c r="DT47" s="93"/>
      <c r="DU47" s="93"/>
      <c r="DV47" s="93"/>
      <c r="DW47" s="93"/>
      <c r="DX47" s="93"/>
      <c r="DY47" s="93"/>
      <c r="DZ47" s="93"/>
      <c r="EA47" s="93"/>
      <c r="EB47" s="93"/>
      <c r="EC47" s="93"/>
      <c r="ED47" s="93"/>
      <c r="EE47" s="93"/>
      <c r="EF47" s="93"/>
      <c r="EG47" s="93"/>
      <c r="EH47" s="93"/>
      <c r="EI47" s="93"/>
      <c r="EJ47" s="93"/>
      <c r="EK47" s="93"/>
      <c r="EL47" s="93"/>
      <c r="EM47" s="93"/>
      <c r="EN47" s="93"/>
      <c r="EO47" s="93"/>
      <c r="EP47" s="93"/>
      <c r="EQ47" s="93"/>
      <c r="ER47" s="93"/>
      <c r="ES47" s="93"/>
      <c r="ET47" s="93"/>
      <c r="EU47" s="93"/>
      <c r="EV47" s="93"/>
      <c r="EW47" s="93"/>
      <c r="EX47" s="93"/>
      <c r="EY47" s="93"/>
      <c r="EZ47" s="93"/>
      <c r="FA47" s="93"/>
      <c r="FB47" s="93"/>
      <c r="FC47" s="93"/>
      <c r="FD47" s="93"/>
      <c r="FE47" s="93"/>
      <c r="FF47" s="93"/>
      <c r="FG47" s="93"/>
      <c r="FH47" s="93"/>
      <c r="FI47" s="93"/>
      <c r="FJ47" s="93"/>
      <c r="FK47" s="93"/>
      <c r="FL47" s="93"/>
      <c r="FM47" s="93"/>
      <c r="FN47" s="93"/>
      <c r="FO47" s="93"/>
      <c r="FP47" s="93"/>
      <c r="FQ47" s="93"/>
      <c r="FR47" s="93"/>
      <c r="FS47" s="93"/>
      <c r="FT47" s="93"/>
      <c r="FU47" s="93"/>
      <c r="FV47" s="93"/>
      <c r="FW47" s="93"/>
      <c r="FX47" s="93"/>
      <c r="FY47" s="93"/>
      <c r="FZ47" s="93"/>
      <c r="GA47" s="93"/>
      <c r="GB47" s="93"/>
      <c r="GC47" s="93"/>
      <c r="GD47" s="93"/>
      <c r="GE47" s="93"/>
      <c r="GF47" s="93"/>
      <c r="GG47" s="93"/>
      <c r="GH47" s="93"/>
      <c r="GI47" s="93"/>
      <c r="GJ47" s="93"/>
      <c r="GK47" s="93"/>
      <c r="GL47" s="93"/>
      <c r="GM47" s="93"/>
      <c r="GN47" s="93"/>
      <c r="GO47" s="93"/>
      <c r="GP47" s="93"/>
      <c r="GQ47" s="93"/>
      <c r="GR47" s="93"/>
      <c r="GS47" s="93"/>
      <c r="GT47" s="93"/>
      <c r="GU47" s="93"/>
      <c r="GV47" s="93"/>
      <c r="GW47" s="93"/>
      <c r="GX47" s="93"/>
      <c r="GY47" s="93"/>
      <c r="GZ47" s="93"/>
      <c r="HA47" s="93"/>
      <c r="HB47" s="93"/>
      <c r="HC47" s="93"/>
      <c r="HD47" s="93"/>
      <c r="HE47" s="93"/>
      <c r="HF47" s="93"/>
      <c r="HG47" s="93"/>
      <c r="HH47" s="93"/>
      <c r="HI47" s="93"/>
      <c r="HJ47" s="93"/>
      <c r="HK47" s="93"/>
      <c r="HL47" s="93"/>
      <c r="HM47" s="93"/>
      <c r="HN47" s="93"/>
      <c r="HO47" s="93"/>
      <c r="HP47" s="93"/>
      <c r="HQ47" s="93"/>
      <c r="HR47" s="93"/>
      <c r="HS47" s="93"/>
      <c r="HT47" s="93"/>
      <c r="HU47" s="93"/>
      <c r="HV47" s="93"/>
      <c r="HW47" s="93"/>
      <c r="HX47" s="93"/>
      <c r="HY47" s="93"/>
      <c r="HZ47" s="93"/>
      <c r="IA47" s="93"/>
      <c r="IB47" s="93"/>
      <c r="IC47" s="93"/>
      <c r="ID47" s="93"/>
      <c r="IE47" s="93"/>
      <c r="IF47" s="93"/>
      <c r="IG47" s="93"/>
      <c r="IH47" s="93"/>
      <c r="II47" s="93"/>
      <c r="IJ47" s="93"/>
      <c r="IK47" s="93"/>
      <c r="IL47" s="93"/>
      <c r="IM47" s="93"/>
      <c r="IN47" s="93"/>
      <c r="IO47" s="93"/>
      <c r="IP47" s="93"/>
      <c r="IQ47" s="93"/>
      <c r="IR47" s="93"/>
      <c r="IS47" s="93"/>
      <c r="IT47" s="93"/>
      <c r="IU47" s="93"/>
      <c r="IV47" s="93"/>
      <c r="IW47" s="93"/>
      <c r="IX47" s="93"/>
      <c r="IY47" s="93"/>
      <c r="IZ47" s="93"/>
      <c r="JA47" s="93"/>
      <c r="JB47" s="93"/>
      <c r="JC47" s="93"/>
      <c r="JD47" s="93"/>
      <c r="JE47" s="93"/>
      <c r="JF47" s="93"/>
      <c r="JG47" s="93"/>
      <c r="JH47" s="93"/>
      <c r="JI47" s="93"/>
      <c r="JJ47" s="93"/>
      <c r="JK47" s="93"/>
      <c r="JL47" s="93"/>
      <c r="JM47" s="93"/>
      <c r="JN47" s="93"/>
      <c r="JO47" s="93"/>
      <c r="JP47" s="93"/>
      <c r="JQ47" s="93"/>
      <c r="JR47" s="93"/>
      <c r="JS47" s="93"/>
      <c r="JT47" s="93"/>
      <c r="JU47" s="93"/>
      <c r="JV47" s="93"/>
      <c r="JW47" s="93"/>
      <c r="JX47" s="93"/>
      <c r="JY47" s="93"/>
      <c r="JZ47" s="93"/>
      <c r="KA47" s="93"/>
      <c r="KB47" s="93"/>
      <c r="KC47" s="93"/>
      <c r="KD47" s="93"/>
      <c r="KE47" s="93"/>
      <c r="KF47" s="93"/>
      <c r="KG47" s="93"/>
      <c r="KH47" s="93"/>
      <c r="KI47" s="93"/>
      <c r="KJ47" s="93"/>
      <c r="KK47" s="93"/>
      <c r="KL47" s="93"/>
      <c r="KM47" s="93"/>
      <c r="KN47" s="93"/>
      <c r="KO47" s="93"/>
      <c r="KP47" s="93"/>
      <c r="KQ47" s="93"/>
      <c r="KR47" s="93"/>
      <c r="KS47" s="93"/>
      <c r="KT47" s="93"/>
      <c r="KU47" s="93"/>
      <c r="KV47" s="93"/>
      <c r="KW47" s="93"/>
      <c r="KX47" s="93"/>
      <c r="KY47" s="93"/>
      <c r="KZ47" s="93"/>
      <c r="LA47" s="93"/>
      <c r="LB47" s="93"/>
      <c r="LC47" s="93"/>
      <c r="LD47" s="93"/>
      <c r="LE47" s="93"/>
      <c r="LF47" s="93"/>
      <c r="LG47" s="93"/>
      <c r="LH47" s="93"/>
      <c r="LI47" s="93"/>
      <c r="LJ47" s="93"/>
      <c r="LK47" s="93"/>
      <c r="LL47" s="93"/>
      <c r="LM47" s="93"/>
      <c r="LN47" s="93"/>
      <c r="LO47" s="93"/>
      <c r="LP47" s="93"/>
      <c r="LQ47" s="93"/>
      <c r="LR47" s="93"/>
      <c r="LS47" s="93"/>
      <c r="LT47" s="93"/>
      <c r="LU47" s="93"/>
      <c r="LV47" s="93"/>
      <c r="LW47" s="93"/>
      <c r="LX47" s="93"/>
      <c r="LY47" s="93"/>
      <c r="LZ47" s="93"/>
      <c r="MA47" s="93"/>
      <c r="MB47" s="93"/>
      <c r="MC47" s="93"/>
      <c r="MD47" s="93"/>
      <c r="ME47" s="93"/>
      <c r="MF47" s="93"/>
      <c r="MG47" s="93"/>
      <c r="MH47" s="93"/>
      <c r="MI47" s="93"/>
      <c r="MJ47" s="93"/>
      <c r="MK47" s="93"/>
      <c r="ML47" s="93"/>
      <c r="MM47" s="93"/>
      <c r="MN47" s="93"/>
      <c r="MO47" s="93"/>
      <c r="MP47" s="93"/>
      <c r="MQ47" s="93"/>
      <c r="MR47" s="93"/>
      <c r="MS47" s="93"/>
      <c r="MT47" s="93"/>
      <c r="MU47" s="93"/>
      <c r="MV47" s="93"/>
      <c r="MW47" s="93"/>
      <c r="MX47" s="93"/>
      <c r="MY47" s="93"/>
      <c r="MZ47" s="93"/>
      <c r="NA47" s="93"/>
      <c r="NB47" s="93"/>
      <c r="NC47" s="93"/>
      <c r="ND47" s="93"/>
      <c r="NE47" s="93"/>
      <c r="NF47" s="93"/>
      <c r="NG47" s="93"/>
      <c r="NH47" s="93"/>
      <c r="NI47" s="93"/>
      <c r="NJ47" s="93"/>
      <c r="NK47" s="93"/>
      <c r="NL47" s="93"/>
      <c r="NM47" s="93"/>
      <c r="NN47" s="93"/>
      <c r="NO47" s="93"/>
      <c r="NP47" s="93"/>
      <c r="NQ47" s="93"/>
      <c r="NR47" s="93"/>
      <c r="NS47" s="93"/>
      <c r="NT47" s="93"/>
      <c r="NU47" s="93"/>
      <c r="NV47" s="93"/>
      <c r="NW47" s="93"/>
      <c r="NX47" s="93"/>
      <c r="NY47" s="93"/>
      <c r="NZ47" s="93"/>
      <c r="OA47" s="93"/>
      <c r="OB47" s="93"/>
      <c r="OC47" s="93"/>
      <c r="OD47" s="93"/>
      <c r="OE47" s="93"/>
      <c r="OF47" s="93"/>
      <c r="OG47" s="93"/>
      <c r="OH47" s="93"/>
      <c r="OI47" s="93"/>
      <c r="OJ47" s="93"/>
      <c r="OK47" s="93"/>
      <c r="OL47" s="93"/>
      <c r="OM47" s="93"/>
      <c r="ON47" s="93"/>
      <c r="OO47" s="93"/>
      <c r="OP47" s="93"/>
      <c r="OQ47" s="93"/>
      <c r="OR47" s="93"/>
      <c r="OS47" s="93"/>
      <c r="OT47" s="93"/>
      <c r="OU47" s="93"/>
      <c r="OV47" s="93"/>
      <c r="OW47" s="93"/>
      <c r="OX47" s="93"/>
      <c r="OY47" s="93"/>
      <c r="OZ47" s="93"/>
      <c r="PA47" s="93"/>
      <c r="PB47" s="93"/>
      <c r="PC47" s="93"/>
      <c r="PD47" s="93"/>
      <c r="PE47" s="93"/>
      <c r="PF47" s="93"/>
      <c r="PG47" s="93"/>
      <c r="PH47" s="93"/>
      <c r="PI47" s="93"/>
      <c r="PJ47" s="93"/>
      <c r="PK47" s="93"/>
      <c r="PL47" s="93"/>
      <c r="PM47" s="93"/>
      <c r="PN47" s="93"/>
      <c r="PO47" s="93"/>
      <c r="PP47" s="93"/>
      <c r="PQ47" s="93"/>
      <c r="PR47" s="93"/>
      <c r="PS47" s="93"/>
      <c r="PT47" s="93"/>
      <c r="PU47" s="93"/>
      <c r="PV47" s="93"/>
      <c r="PW47" s="93"/>
      <c r="PX47" s="93"/>
      <c r="PY47" s="93"/>
      <c r="PZ47" s="93"/>
      <c r="QA47" s="93"/>
      <c r="QB47" s="93"/>
      <c r="QC47" s="93"/>
      <c r="QD47" s="93"/>
      <c r="QE47" s="93"/>
      <c r="QF47" s="93"/>
      <c r="QG47" s="93"/>
      <c r="QH47" s="93"/>
      <c r="QI47" s="93"/>
      <c r="QJ47" s="93"/>
      <c r="QK47" s="93"/>
      <c r="QL47" s="93"/>
      <c r="QM47" s="93"/>
      <c r="QN47" s="93"/>
      <c r="QO47" s="93"/>
      <c r="QP47" s="93"/>
      <c r="QQ47" s="93"/>
      <c r="QR47" s="93"/>
      <c r="QS47" s="93"/>
      <c r="QT47" s="93"/>
      <c r="QU47" s="93"/>
      <c r="QV47" s="93"/>
      <c r="QW47" s="93"/>
      <c r="QX47" s="93"/>
      <c r="QY47" s="93"/>
      <c r="QZ47" s="93"/>
      <c r="RA47" s="93"/>
      <c r="RB47" s="93"/>
      <c r="RC47" s="93"/>
      <c r="RD47" s="93"/>
      <c r="RE47" s="93"/>
      <c r="RF47" s="93"/>
      <c r="RG47" s="93"/>
      <c r="RH47" s="93"/>
      <c r="RI47" s="93"/>
      <c r="RJ47" s="93"/>
      <c r="RK47" s="93"/>
      <c r="RL47" s="93"/>
      <c r="RM47" s="93"/>
      <c r="RN47" s="93"/>
      <c r="RO47" s="93"/>
      <c r="RP47" s="93"/>
      <c r="RQ47" s="93"/>
      <c r="RR47" s="93"/>
      <c r="RS47" s="93"/>
      <c r="RT47" s="93"/>
      <c r="RU47" s="93"/>
      <c r="RV47" s="93"/>
      <c r="RW47" s="93"/>
      <c r="RX47" s="93"/>
      <c r="RY47" s="93"/>
      <c r="RZ47" s="93"/>
      <c r="SA47" s="93"/>
      <c r="SB47" s="93"/>
      <c r="SC47" s="93"/>
      <c r="SD47" s="93"/>
      <c r="SE47" s="93"/>
      <c r="SF47" s="93"/>
      <c r="SG47" s="93"/>
      <c r="SH47" s="93"/>
      <c r="SI47" s="93"/>
      <c r="SJ47" s="93"/>
      <c r="SK47" s="93"/>
      <c r="SL47" s="93"/>
      <c r="SM47" s="93"/>
      <c r="SN47" s="93"/>
      <c r="SO47" s="93"/>
      <c r="SP47" s="93"/>
      <c r="SQ47" s="93"/>
      <c r="SR47" s="93"/>
      <c r="SS47" s="93"/>
      <c r="ST47" s="93"/>
      <c r="SU47" s="93"/>
      <c r="SV47" s="93"/>
      <c r="SW47" s="93"/>
      <c r="SX47" s="93"/>
      <c r="SY47" s="93"/>
      <c r="SZ47" s="93"/>
      <c r="TA47" s="93"/>
      <c r="TB47" s="93"/>
      <c r="TC47" s="93"/>
      <c r="TD47" s="93"/>
      <c r="TE47" s="93"/>
      <c r="TF47" s="93"/>
      <c r="TG47" s="93"/>
      <c r="TH47" s="93"/>
      <c r="TI47" s="93"/>
      <c r="TJ47" s="93"/>
      <c r="TK47" s="93"/>
      <c r="TL47" s="93"/>
      <c r="TM47" s="93"/>
      <c r="TN47" s="93"/>
      <c r="TO47" s="93"/>
      <c r="TP47" s="93"/>
      <c r="TQ47" s="93"/>
      <c r="TR47" s="93"/>
      <c r="TS47" s="93"/>
      <c r="TT47" s="93"/>
      <c r="TU47" s="93"/>
      <c r="TV47" s="93"/>
      <c r="TW47" s="93"/>
      <c r="TX47" s="93"/>
      <c r="TY47" s="93"/>
      <c r="TZ47" s="93"/>
      <c r="UA47" s="93"/>
      <c r="UB47" s="93"/>
      <c r="UC47" s="93"/>
      <c r="UD47" s="93"/>
      <c r="UE47" s="93"/>
      <c r="UF47" s="93"/>
      <c r="UG47" s="93"/>
      <c r="UH47" s="93"/>
      <c r="UI47" s="93"/>
      <c r="UJ47" s="93"/>
      <c r="UK47" s="93"/>
      <c r="UL47" s="93"/>
      <c r="UM47" s="93"/>
      <c r="UN47" s="93"/>
      <c r="UO47" s="93"/>
      <c r="UP47" s="93"/>
      <c r="UQ47" s="93"/>
      <c r="UR47" s="93"/>
      <c r="US47" s="93"/>
      <c r="UT47" s="93"/>
      <c r="UU47" s="93"/>
      <c r="UV47" s="93"/>
      <c r="UW47" s="93"/>
      <c r="UX47" s="93"/>
      <c r="UY47" s="93"/>
      <c r="UZ47" s="93"/>
      <c r="VA47" s="93"/>
      <c r="VB47" s="93"/>
      <c r="VC47" s="93"/>
      <c r="VD47" s="93"/>
      <c r="VE47" s="93"/>
      <c r="VF47" s="93"/>
      <c r="VG47" s="93"/>
      <c r="VH47" s="93"/>
      <c r="VI47" s="93"/>
      <c r="VJ47" s="93"/>
      <c r="VK47" s="93"/>
      <c r="VL47" s="93"/>
      <c r="VM47" s="93"/>
      <c r="VN47" s="93"/>
      <c r="VO47" s="93"/>
      <c r="VP47" s="93"/>
      <c r="VQ47" s="93"/>
      <c r="VR47" s="93"/>
      <c r="VS47" s="93"/>
      <c r="VT47" s="93"/>
      <c r="VU47" s="93"/>
      <c r="VV47" s="93"/>
      <c r="VW47" s="93"/>
      <c r="VX47" s="93"/>
      <c r="VY47" s="93"/>
      <c r="VZ47" s="93"/>
      <c r="WA47" s="93"/>
      <c r="WB47" s="93"/>
      <c r="WC47" s="93"/>
      <c r="WD47" s="93"/>
      <c r="WE47" s="93"/>
      <c r="WF47" s="93"/>
      <c r="WG47" s="93"/>
      <c r="WH47" s="93"/>
      <c r="WI47" s="93"/>
      <c r="WJ47" s="93"/>
      <c r="WK47" s="93"/>
      <c r="WL47" s="93"/>
      <c r="WM47" s="93"/>
      <c r="WN47" s="93"/>
      <c r="WO47" s="93"/>
      <c r="WP47" s="93"/>
      <c r="WQ47" s="93"/>
      <c r="WR47" s="93"/>
      <c r="WS47" s="93"/>
      <c r="WT47" s="93"/>
      <c r="WU47" s="93"/>
      <c r="WV47" s="93"/>
      <c r="WW47" s="93"/>
      <c r="WX47" s="93"/>
      <c r="WY47" s="93"/>
      <c r="WZ47" s="93"/>
      <c r="XA47" s="93"/>
      <c r="XB47" s="93"/>
      <c r="XC47" s="93"/>
      <c r="XD47" s="93"/>
      <c r="XE47" s="93"/>
      <c r="XF47" s="93"/>
      <c r="XG47" s="93"/>
      <c r="XH47" s="93"/>
      <c r="XI47" s="93"/>
      <c r="XJ47" s="93"/>
      <c r="XK47" s="93"/>
      <c r="XL47" s="93"/>
      <c r="XM47" s="93"/>
      <c r="XN47" s="93"/>
      <c r="XO47" s="93"/>
      <c r="XP47" s="93"/>
      <c r="XQ47" s="93"/>
      <c r="XR47" s="93"/>
      <c r="XS47" s="93"/>
      <c r="XT47" s="93"/>
      <c r="XU47" s="93"/>
      <c r="XV47" s="93"/>
      <c r="XW47" s="93"/>
      <c r="XX47" s="93"/>
      <c r="XY47" s="93"/>
      <c r="XZ47" s="93"/>
      <c r="YA47" s="93"/>
      <c r="YB47" s="93"/>
      <c r="YC47" s="93"/>
      <c r="YD47" s="93"/>
      <c r="YE47" s="93"/>
      <c r="YF47" s="93"/>
      <c r="YG47" s="93"/>
      <c r="YH47" s="93"/>
      <c r="YI47" s="93"/>
      <c r="YJ47" s="93"/>
      <c r="YK47" s="93"/>
      <c r="YL47" s="93"/>
      <c r="YM47" s="93"/>
      <c r="YN47" s="93"/>
      <c r="YO47" s="93"/>
      <c r="YP47" s="93"/>
      <c r="YQ47" s="93"/>
      <c r="YR47" s="93"/>
      <c r="YS47" s="93"/>
      <c r="YT47" s="93"/>
      <c r="YU47" s="93"/>
      <c r="YV47" s="93"/>
      <c r="YW47" s="93"/>
      <c r="YX47" s="93"/>
      <c r="YY47" s="93"/>
      <c r="YZ47" s="93"/>
      <c r="ZA47" s="93"/>
      <c r="ZB47" s="93"/>
      <c r="ZC47" s="93"/>
      <c r="ZD47" s="93"/>
      <c r="ZE47" s="93"/>
      <c r="ZF47" s="93"/>
      <c r="ZG47" s="93"/>
      <c r="ZH47" s="93"/>
      <c r="ZI47" s="93"/>
      <c r="ZJ47" s="93"/>
      <c r="ZK47" s="93"/>
      <c r="ZL47" s="93"/>
      <c r="ZM47" s="93"/>
      <c r="ZN47" s="93"/>
      <c r="ZO47" s="93"/>
      <c r="ZP47" s="93"/>
      <c r="ZQ47" s="93"/>
      <c r="ZR47" s="93"/>
      <c r="ZS47" s="93"/>
      <c r="ZT47" s="93"/>
      <c r="ZU47" s="93"/>
      <c r="ZV47" s="93"/>
      <c r="ZW47" s="93"/>
      <c r="ZX47" s="93"/>
      <c r="ZY47" s="93"/>
      <c r="ZZ47" s="93"/>
    </row>
    <row r="48" spans="1:702" s="126" customFormat="1" ht="15.95" customHeight="1" x14ac:dyDescent="0.25">
      <c r="A48" s="122">
        <v>72162</v>
      </c>
      <c r="B48" s="122" t="s">
        <v>388</v>
      </c>
      <c r="C48" s="123" t="s">
        <v>391</v>
      </c>
      <c r="D48" s="122">
        <v>7</v>
      </c>
      <c r="E48" s="122">
        <v>3</v>
      </c>
      <c r="F48" s="122" t="s">
        <v>341</v>
      </c>
      <c r="G48" s="122">
        <v>912</v>
      </c>
      <c r="H48" s="122">
        <v>11461</v>
      </c>
      <c r="I48" s="122" t="s">
        <v>358</v>
      </c>
      <c r="J48" s="122">
        <v>32</v>
      </c>
      <c r="K48" s="122" t="s">
        <v>25</v>
      </c>
      <c r="L48" s="124">
        <v>0</v>
      </c>
      <c r="M48" s="124">
        <v>0</v>
      </c>
      <c r="N48" s="124">
        <v>0</v>
      </c>
      <c r="O48" s="124">
        <v>0</v>
      </c>
      <c r="P48" s="124">
        <v>0</v>
      </c>
      <c r="Q48" s="124">
        <v>0</v>
      </c>
      <c r="R48" s="125">
        <v>0</v>
      </c>
      <c r="S48" s="124">
        <v>0</v>
      </c>
      <c r="T48" s="124">
        <v>0</v>
      </c>
      <c r="U48" s="125">
        <v>0</v>
      </c>
      <c r="V48" s="124">
        <v>0</v>
      </c>
      <c r="W48" s="124">
        <v>0</v>
      </c>
      <c r="X48" s="125">
        <v>0</v>
      </c>
      <c r="Y48" s="124">
        <v>0</v>
      </c>
      <c r="Z48" s="124">
        <v>0</v>
      </c>
      <c r="AA48" s="125">
        <v>0</v>
      </c>
      <c r="AB48" s="124">
        <v>0</v>
      </c>
      <c r="AC48" s="124">
        <v>0</v>
      </c>
      <c r="AD48" s="125">
        <v>0</v>
      </c>
      <c r="AE48" s="124">
        <v>0</v>
      </c>
      <c r="AF48" s="124">
        <v>0</v>
      </c>
      <c r="AG48" s="125">
        <v>0</v>
      </c>
      <c r="AH48" s="124">
        <v>0</v>
      </c>
      <c r="AI48" s="124">
        <v>0</v>
      </c>
      <c r="AJ48" s="125">
        <v>0</v>
      </c>
      <c r="AK48" s="124">
        <v>0</v>
      </c>
      <c r="AL48" s="124">
        <v>0</v>
      </c>
      <c r="AM48" s="125">
        <v>0</v>
      </c>
      <c r="AN48" s="124">
        <v>0</v>
      </c>
      <c r="AO48" s="124">
        <v>0</v>
      </c>
      <c r="AP48" s="125">
        <v>0</v>
      </c>
      <c r="AQ48" s="124">
        <v>0</v>
      </c>
      <c r="AR48" s="124">
        <v>0</v>
      </c>
      <c r="AS48" s="125">
        <v>0</v>
      </c>
      <c r="AT48" s="124">
        <v>0</v>
      </c>
      <c r="AU48" s="124">
        <v>0</v>
      </c>
      <c r="AV48" s="125">
        <v>0</v>
      </c>
      <c r="AW48" s="124">
        <v>0</v>
      </c>
      <c r="AX48" s="124">
        <v>0</v>
      </c>
      <c r="AY48" s="125">
        <v>0</v>
      </c>
      <c r="AZ48" s="124">
        <v>0</v>
      </c>
      <c r="BA48" s="124">
        <v>0</v>
      </c>
      <c r="BB48" s="125">
        <v>0</v>
      </c>
      <c r="BC48" s="124">
        <v>0</v>
      </c>
      <c r="BD48" s="124">
        <v>0</v>
      </c>
      <c r="BE48" s="125">
        <v>0</v>
      </c>
      <c r="BF48" s="124">
        <v>0</v>
      </c>
      <c r="BG48" s="124">
        <v>0</v>
      </c>
      <c r="BH48" s="125">
        <v>0</v>
      </c>
      <c r="BI48" s="124">
        <v>0</v>
      </c>
      <c r="BJ48" s="124">
        <v>0</v>
      </c>
      <c r="BK48" s="125">
        <v>0</v>
      </c>
      <c r="BL48" s="124">
        <v>0</v>
      </c>
      <c r="BM48" s="124">
        <v>0</v>
      </c>
      <c r="BN48" s="125">
        <v>0</v>
      </c>
      <c r="BO48" s="124">
        <v>0</v>
      </c>
      <c r="BP48" s="124">
        <v>0</v>
      </c>
      <c r="BQ48" s="125">
        <v>0</v>
      </c>
      <c r="BR48" s="124">
        <v>0</v>
      </c>
      <c r="BS48" s="124">
        <v>0</v>
      </c>
      <c r="BT48" s="125">
        <v>0</v>
      </c>
      <c r="BU48" s="124">
        <v>0</v>
      </c>
      <c r="BV48" s="124">
        <v>0</v>
      </c>
      <c r="BW48" s="125">
        <v>0</v>
      </c>
      <c r="BX48" s="124">
        <v>0</v>
      </c>
      <c r="BY48" s="124">
        <v>0</v>
      </c>
      <c r="BZ48" s="125">
        <v>0</v>
      </c>
      <c r="CA48" s="124">
        <v>0</v>
      </c>
      <c r="CB48" s="124">
        <v>0</v>
      </c>
      <c r="CC48" s="125">
        <v>0</v>
      </c>
      <c r="CD48" s="124">
        <v>0</v>
      </c>
      <c r="CE48" s="124">
        <v>0</v>
      </c>
      <c r="CF48" s="125">
        <v>0</v>
      </c>
      <c r="CG48" s="124">
        <v>0</v>
      </c>
      <c r="CH48" s="124">
        <v>0</v>
      </c>
      <c r="CI48" s="125">
        <v>0</v>
      </c>
      <c r="CJ48" s="124">
        <v>0</v>
      </c>
      <c r="CK48" s="124">
        <v>0</v>
      </c>
      <c r="CL48" s="125">
        <v>0</v>
      </c>
      <c r="CM48" s="124">
        <v>0</v>
      </c>
      <c r="CN48" s="124">
        <v>0</v>
      </c>
      <c r="CO48" s="125">
        <v>0</v>
      </c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124"/>
      <c r="DF48" s="124"/>
      <c r="DG48" s="124"/>
      <c r="DH48" s="124"/>
      <c r="DI48" s="124"/>
      <c r="DJ48" s="124"/>
      <c r="DK48" s="124"/>
      <c r="DL48" s="124"/>
      <c r="DM48" s="124"/>
      <c r="DN48" s="124"/>
      <c r="DO48" s="124"/>
      <c r="DP48" s="124"/>
      <c r="DQ48" s="124"/>
      <c r="DR48" s="124"/>
      <c r="DS48" s="124"/>
      <c r="DT48" s="124"/>
      <c r="DU48" s="124"/>
      <c r="DV48" s="124"/>
      <c r="DW48" s="124"/>
      <c r="DX48" s="124"/>
      <c r="DY48" s="124"/>
      <c r="DZ48" s="124"/>
      <c r="EA48" s="124"/>
      <c r="EB48" s="124"/>
      <c r="EC48" s="124"/>
      <c r="ED48" s="124"/>
      <c r="EE48" s="124"/>
      <c r="EF48" s="124"/>
      <c r="EG48" s="124"/>
      <c r="EH48" s="124"/>
      <c r="EI48" s="124"/>
      <c r="EJ48" s="124"/>
      <c r="EK48" s="124"/>
      <c r="EL48" s="124"/>
      <c r="EM48" s="124"/>
      <c r="EN48" s="124"/>
      <c r="EO48" s="124"/>
      <c r="EP48" s="124"/>
      <c r="EQ48" s="124"/>
      <c r="ER48" s="124"/>
      <c r="ES48" s="124"/>
      <c r="ET48" s="124"/>
      <c r="EU48" s="124"/>
      <c r="EV48" s="124"/>
      <c r="EW48" s="124"/>
      <c r="EX48" s="124"/>
      <c r="EY48" s="124"/>
      <c r="EZ48" s="124"/>
      <c r="FA48" s="124"/>
      <c r="FB48" s="124"/>
      <c r="FC48" s="124"/>
      <c r="FD48" s="124"/>
      <c r="FE48" s="124"/>
      <c r="FF48" s="124"/>
      <c r="FG48" s="124"/>
      <c r="FH48" s="124"/>
      <c r="FI48" s="124"/>
      <c r="FJ48" s="124"/>
      <c r="FK48" s="124"/>
      <c r="FL48" s="124"/>
      <c r="FM48" s="124"/>
      <c r="FN48" s="124"/>
      <c r="FO48" s="124"/>
      <c r="FP48" s="124"/>
      <c r="FQ48" s="124"/>
      <c r="FR48" s="124"/>
      <c r="FS48" s="124"/>
      <c r="FT48" s="124"/>
      <c r="FU48" s="124"/>
      <c r="FV48" s="124"/>
      <c r="FW48" s="124"/>
      <c r="FX48" s="124"/>
      <c r="FY48" s="124"/>
      <c r="FZ48" s="124"/>
      <c r="GA48" s="124"/>
      <c r="GB48" s="124"/>
      <c r="GC48" s="124"/>
      <c r="GD48" s="124"/>
      <c r="GE48" s="124"/>
      <c r="GF48" s="124"/>
      <c r="GG48" s="124"/>
      <c r="GH48" s="124"/>
      <c r="GI48" s="124"/>
      <c r="GJ48" s="124"/>
      <c r="GK48" s="124"/>
      <c r="GL48" s="124"/>
      <c r="GM48" s="124"/>
      <c r="GN48" s="124"/>
      <c r="GO48" s="124"/>
      <c r="GP48" s="124"/>
      <c r="GQ48" s="124"/>
      <c r="GR48" s="124"/>
      <c r="GS48" s="124"/>
      <c r="GT48" s="124"/>
      <c r="GU48" s="124"/>
      <c r="GV48" s="124"/>
      <c r="GW48" s="124"/>
      <c r="GX48" s="124"/>
      <c r="GY48" s="124"/>
      <c r="GZ48" s="124"/>
      <c r="HA48" s="124"/>
      <c r="HB48" s="124"/>
      <c r="HC48" s="124"/>
      <c r="HD48" s="124"/>
      <c r="HE48" s="124"/>
      <c r="HF48" s="124"/>
      <c r="HG48" s="124"/>
      <c r="HH48" s="124"/>
      <c r="HI48" s="124"/>
      <c r="HJ48" s="124"/>
      <c r="HK48" s="124"/>
      <c r="HL48" s="124"/>
      <c r="HM48" s="124"/>
      <c r="HN48" s="124"/>
      <c r="HO48" s="124"/>
      <c r="HP48" s="124"/>
      <c r="HQ48" s="124"/>
      <c r="HR48" s="124"/>
      <c r="HS48" s="124"/>
      <c r="HT48" s="124"/>
      <c r="HU48" s="124"/>
      <c r="HV48" s="124"/>
      <c r="HW48" s="124"/>
      <c r="HX48" s="124"/>
      <c r="HY48" s="124"/>
      <c r="HZ48" s="124"/>
      <c r="IA48" s="124"/>
      <c r="IB48" s="124"/>
      <c r="IC48" s="124"/>
      <c r="ID48" s="124"/>
      <c r="IE48" s="124"/>
      <c r="IF48" s="124"/>
      <c r="IG48" s="124"/>
      <c r="IH48" s="124"/>
      <c r="II48" s="124"/>
      <c r="IJ48" s="124"/>
      <c r="IK48" s="124"/>
      <c r="IL48" s="124"/>
      <c r="IM48" s="124"/>
      <c r="IN48" s="124"/>
      <c r="IO48" s="124"/>
      <c r="IP48" s="124"/>
      <c r="IQ48" s="124"/>
      <c r="IR48" s="124"/>
      <c r="IS48" s="124"/>
      <c r="IT48" s="124"/>
      <c r="IU48" s="124"/>
      <c r="IV48" s="124"/>
      <c r="IW48" s="124"/>
      <c r="IX48" s="124"/>
      <c r="IY48" s="124"/>
      <c r="IZ48" s="124"/>
      <c r="JA48" s="124"/>
      <c r="JB48" s="124"/>
      <c r="JC48" s="124"/>
      <c r="JD48" s="124"/>
      <c r="JE48" s="124"/>
      <c r="JF48" s="124"/>
      <c r="JG48" s="124"/>
      <c r="JH48" s="124"/>
      <c r="JI48" s="124"/>
      <c r="JJ48" s="124"/>
      <c r="JK48" s="124"/>
      <c r="JL48" s="124"/>
      <c r="JM48" s="124"/>
      <c r="JN48" s="124"/>
      <c r="JO48" s="124"/>
      <c r="JP48" s="124"/>
      <c r="JQ48" s="124"/>
      <c r="JR48" s="124"/>
      <c r="JS48" s="124"/>
      <c r="JT48" s="124"/>
      <c r="JU48" s="124"/>
      <c r="JV48" s="124"/>
      <c r="JW48" s="124"/>
      <c r="JX48" s="124"/>
      <c r="JY48" s="124"/>
      <c r="JZ48" s="124"/>
      <c r="KA48" s="124"/>
      <c r="KB48" s="124"/>
      <c r="KC48" s="124"/>
      <c r="KD48" s="124"/>
      <c r="KE48" s="124"/>
      <c r="KF48" s="124"/>
      <c r="KG48" s="124"/>
      <c r="KH48" s="124"/>
      <c r="KI48" s="124"/>
      <c r="KJ48" s="124"/>
      <c r="KK48" s="124"/>
      <c r="KL48" s="124"/>
      <c r="KM48" s="124"/>
      <c r="KN48" s="124"/>
      <c r="KO48" s="124"/>
      <c r="KP48" s="124"/>
      <c r="KQ48" s="124"/>
      <c r="KR48" s="124"/>
      <c r="KS48" s="124"/>
      <c r="KT48" s="124"/>
      <c r="KU48" s="124"/>
      <c r="KV48" s="124"/>
      <c r="KW48" s="124"/>
      <c r="KX48" s="124"/>
      <c r="KY48" s="124"/>
      <c r="KZ48" s="124"/>
      <c r="LA48" s="124"/>
      <c r="LB48" s="124"/>
      <c r="LC48" s="124"/>
      <c r="LD48" s="124"/>
      <c r="LE48" s="124"/>
      <c r="LF48" s="124"/>
      <c r="LG48" s="124"/>
      <c r="LH48" s="124"/>
      <c r="LI48" s="124"/>
      <c r="LJ48" s="124"/>
      <c r="LK48" s="124"/>
      <c r="LL48" s="124"/>
      <c r="LM48" s="124"/>
      <c r="LN48" s="124"/>
      <c r="LO48" s="124"/>
      <c r="LP48" s="124"/>
      <c r="LQ48" s="124"/>
      <c r="LR48" s="124"/>
      <c r="LS48" s="124"/>
      <c r="LT48" s="124"/>
      <c r="LU48" s="124"/>
      <c r="LV48" s="124"/>
      <c r="LW48" s="124"/>
      <c r="LX48" s="124"/>
      <c r="LY48" s="124"/>
      <c r="LZ48" s="124"/>
      <c r="MA48" s="124"/>
      <c r="MB48" s="124"/>
      <c r="MC48" s="124"/>
      <c r="MD48" s="124"/>
      <c r="ME48" s="124"/>
      <c r="MF48" s="124"/>
      <c r="MG48" s="124"/>
      <c r="MH48" s="124"/>
      <c r="MI48" s="124"/>
      <c r="MJ48" s="124"/>
      <c r="MK48" s="124"/>
      <c r="ML48" s="124"/>
      <c r="MM48" s="124"/>
      <c r="MN48" s="124"/>
      <c r="MO48" s="124"/>
      <c r="MP48" s="124"/>
      <c r="MQ48" s="124"/>
      <c r="MR48" s="124"/>
      <c r="MS48" s="124"/>
      <c r="MT48" s="124"/>
      <c r="MU48" s="124"/>
      <c r="MV48" s="124"/>
      <c r="MW48" s="124"/>
      <c r="MX48" s="124"/>
      <c r="MY48" s="124"/>
      <c r="MZ48" s="124"/>
      <c r="NA48" s="124"/>
      <c r="NB48" s="124"/>
      <c r="NC48" s="124"/>
      <c r="ND48" s="124"/>
      <c r="NE48" s="124"/>
      <c r="NF48" s="124"/>
      <c r="NG48" s="124"/>
      <c r="NH48" s="124"/>
      <c r="NI48" s="124"/>
      <c r="NJ48" s="124"/>
      <c r="NK48" s="124"/>
      <c r="NL48" s="124"/>
      <c r="NM48" s="124"/>
      <c r="NN48" s="124"/>
      <c r="NO48" s="124"/>
      <c r="NP48" s="124"/>
      <c r="NQ48" s="124"/>
      <c r="NR48" s="124"/>
      <c r="NS48" s="124"/>
      <c r="NT48" s="124"/>
      <c r="NU48" s="124"/>
      <c r="NV48" s="124"/>
      <c r="NW48" s="124"/>
      <c r="NX48" s="124"/>
      <c r="NY48" s="124"/>
      <c r="NZ48" s="124"/>
      <c r="OA48" s="124"/>
      <c r="OB48" s="124"/>
      <c r="OC48" s="124"/>
      <c r="OD48" s="124"/>
      <c r="OE48" s="124"/>
      <c r="OF48" s="124"/>
      <c r="OG48" s="124"/>
      <c r="OH48" s="124"/>
      <c r="OI48" s="124"/>
      <c r="OJ48" s="124"/>
      <c r="OK48" s="124"/>
      <c r="OL48" s="124"/>
      <c r="OM48" s="124"/>
      <c r="ON48" s="124"/>
      <c r="OO48" s="124"/>
      <c r="OP48" s="124"/>
      <c r="OQ48" s="124"/>
      <c r="OR48" s="124"/>
      <c r="OS48" s="124"/>
      <c r="OT48" s="124"/>
      <c r="OU48" s="124"/>
      <c r="OV48" s="124"/>
      <c r="OW48" s="124"/>
      <c r="OX48" s="124"/>
      <c r="OY48" s="124"/>
      <c r="OZ48" s="124"/>
      <c r="PA48" s="124"/>
      <c r="PB48" s="124"/>
      <c r="PC48" s="124"/>
      <c r="PD48" s="124"/>
      <c r="PE48" s="124"/>
      <c r="PF48" s="124"/>
      <c r="PG48" s="124"/>
      <c r="PH48" s="124"/>
      <c r="PI48" s="124"/>
      <c r="PJ48" s="124"/>
      <c r="PK48" s="124"/>
      <c r="PL48" s="124"/>
      <c r="PM48" s="124"/>
      <c r="PN48" s="124"/>
      <c r="PO48" s="124"/>
      <c r="PP48" s="124"/>
      <c r="PQ48" s="124"/>
      <c r="PR48" s="124"/>
      <c r="PS48" s="124"/>
      <c r="PT48" s="124"/>
      <c r="PU48" s="124"/>
      <c r="PV48" s="124"/>
      <c r="PW48" s="124"/>
      <c r="PX48" s="124"/>
      <c r="PY48" s="124"/>
      <c r="PZ48" s="124"/>
      <c r="QA48" s="124"/>
      <c r="QB48" s="124"/>
      <c r="QC48" s="124"/>
      <c r="QD48" s="124"/>
      <c r="QE48" s="124"/>
      <c r="QF48" s="124"/>
      <c r="QG48" s="124"/>
      <c r="QH48" s="124"/>
      <c r="QI48" s="124"/>
      <c r="QJ48" s="124"/>
      <c r="QK48" s="124"/>
      <c r="QL48" s="124"/>
      <c r="QM48" s="124"/>
      <c r="QN48" s="124"/>
      <c r="QO48" s="124"/>
      <c r="QP48" s="124"/>
      <c r="QQ48" s="124"/>
      <c r="QR48" s="124"/>
      <c r="QS48" s="124"/>
      <c r="QT48" s="124"/>
      <c r="QU48" s="124"/>
      <c r="QV48" s="124"/>
      <c r="QW48" s="124"/>
      <c r="QX48" s="124"/>
      <c r="QY48" s="124"/>
      <c r="QZ48" s="124"/>
      <c r="RA48" s="124"/>
      <c r="RB48" s="124"/>
      <c r="RC48" s="124"/>
      <c r="RD48" s="124"/>
      <c r="RE48" s="124"/>
      <c r="RF48" s="124"/>
      <c r="RG48" s="124"/>
      <c r="RH48" s="124"/>
      <c r="RI48" s="124"/>
      <c r="RJ48" s="124"/>
      <c r="RK48" s="124"/>
      <c r="RL48" s="124"/>
      <c r="RM48" s="124"/>
      <c r="RN48" s="124"/>
      <c r="RO48" s="124"/>
      <c r="RP48" s="124"/>
      <c r="RQ48" s="124"/>
      <c r="RR48" s="124"/>
      <c r="RS48" s="124"/>
      <c r="RT48" s="124"/>
      <c r="RU48" s="124"/>
      <c r="RV48" s="124"/>
      <c r="RW48" s="124"/>
      <c r="RX48" s="124"/>
      <c r="RY48" s="124"/>
      <c r="RZ48" s="124"/>
      <c r="SA48" s="124"/>
      <c r="SB48" s="124"/>
      <c r="SC48" s="124"/>
      <c r="SD48" s="124"/>
      <c r="SE48" s="124"/>
      <c r="SF48" s="124"/>
      <c r="SG48" s="124"/>
      <c r="SH48" s="124"/>
      <c r="SI48" s="124"/>
      <c r="SJ48" s="124"/>
      <c r="SK48" s="124"/>
      <c r="SL48" s="124"/>
      <c r="SM48" s="124"/>
      <c r="SN48" s="124"/>
      <c r="SO48" s="124"/>
      <c r="SP48" s="124"/>
      <c r="SQ48" s="124"/>
      <c r="SR48" s="124"/>
      <c r="SS48" s="124"/>
      <c r="ST48" s="124"/>
      <c r="SU48" s="124"/>
      <c r="SV48" s="124"/>
      <c r="SW48" s="124"/>
      <c r="SX48" s="124"/>
      <c r="SY48" s="124"/>
      <c r="SZ48" s="124"/>
      <c r="TA48" s="124"/>
      <c r="TB48" s="124"/>
      <c r="TC48" s="124"/>
      <c r="TD48" s="124"/>
      <c r="TE48" s="124"/>
      <c r="TF48" s="124"/>
      <c r="TG48" s="124"/>
      <c r="TH48" s="124"/>
      <c r="TI48" s="124"/>
      <c r="TJ48" s="124"/>
      <c r="TK48" s="124"/>
      <c r="TL48" s="124"/>
      <c r="TM48" s="124"/>
      <c r="TN48" s="124"/>
      <c r="TO48" s="124"/>
      <c r="TP48" s="124"/>
      <c r="TQ48" s="124"/>
      <c r="TR48" s="124"/>
      <c r="TS48" s="124"/>
      <c r="TT48" s="124"/>
      <c r="TU48" s="124"/>
      <c r="TV48" s="124"/>
      <c r="TW48" s="124"/>
      <c r="TX48" s="124"/>
      <c r="TY48" s="124"/>
      <c r="TZ48" s="124"/>
      <c r="UA48" s="124"/>
      <c r="UB48" s="124"/>
      <c r="UC48" s="124"/>
      <c r="UD48" s="124"/>
      <c r="UE48" s="124"/>
      <c r="UF48" s="124"/>
      <c r="UG48" s="124"/>
      <c r="UH48" s="124"/>
      <c r="UI48" s="124"/>
      <c r="UJ48" s="124"/>
      <c r="UK48" s="124"/>
      <c r="UL48" s="124"/>
      <c r="UM48" s="124"/>
      <c r="UN48" s="124"/>
      <c r="UO48" s="124"/>
      <c r="UP48" s="124"/>
      <c r="UQ48" s="124"/>
      <c r="UR48" s="124"/>
      <c r="US48" s="124"/>
      <c r="UT48" s="124"/>
      <c r="UU48" s="124"/>
      <c r="UV48" s="124"/>
      <c r="UW48" s="124"/>
      <c r="UX48" s="124"/>
      <c r="UY48" s="124"/>
      <c r="UZ48" s="124"/>
      <c r="VA48" s="124"/>
      <c r="VB48" s="124"/>
      <c r="VC48" s="124"/>
      <c r="VD48" s="124"/>
      <c r="VE48" s="124"/>
      <c r="VF48" s="124"/>
      <c r="VG48" s="124"/>
      <c r="VH48" s="124"/>
      <c r="VI48" s="124"/>
      <c r="VJ48" s="124"/>
      <c r="VK48" s="124"/>
      <c r="VL48" s="124"/>
      <c r="VM48" s="124"/>
      <c r="VN48" s="124"/>
      <c r="VO48" s="124"/>
      <c r="VP48" s="124"/>
      <c r="VQ48" s="124"/>
      <c r="VR48" s="124"/>
      <c r="VS48" s="124"/>
      <c r="VT48" s="124"/>
      <c r="VU48" s="124"/>
      <c r="VV48" s="124"/>
      <c r="VW48" s="124"/>
      <c r="VX48" s="124"/>
      <c r="VY48" s="124"/>
      <c r="VZ48" s="124"/>
      <c r="WA48" s="124"/>
      <c r="WB48" s="124"/>
      <c r="WC48" s="124"/>
      <c r="WD48" s="124"/>
      <c r="WE48" s="124"/>
      <c r="WF48" s="124"/>
      <c r="WG48" s="124"/>
      <c r="WH48" s="124"/>
      <c r="WI48" s="124"/>
      <c r="WJ48" s="124"/>
      <c r="WK48" s="124"/>
      <c r="WL48" s="124"/>
      <c r="WM48" s="124"/>
      <c r="WN48" s="124"/>
      <c r="WO48" s="124"/>
      <c r="WP48" s="124"/>
      <c r="WQ48" s="124"/>
      <c r="WR48" s="124"/>
      <c r="WS48" s="124"/>
      <c r="WT48" s="124"/>
      <c r="WU48" s="124"/>
      <c r="WV48" s="124"/>
      <c r="WW48" s="124"/>
      <c r="WX48" s="124"/>
      <c r="WY48" s="124"/>
      <c r="WZ48" s="124"/>
      <c r="XA48" s="124"/>
      <c r="XB48" s="124"/>
      <c r="XC48" s="124"/>
      <c r="XD48" s="124"/>
      <c r="XE48" s="124"/>
      <c r="XF48" s="124"/>
      <c r="XG48" s="124"/>
      <c r="XH48" s="124"/>
      <c r="XI48" s="124"/>
      <c r="XJ48" s="124"/>
      <c r="XK48" s="124"/>
      <c r="XL48" s="124"/>
      <c r="XM48" s="124"/>
      <c r="XN48" s="124"/>
      <c r="XO48" s="124"/>
      <c r="XP48" s="124"/>
      <c r="XQ48" s="124"/>
      <c r="XR48" s="124"/>
      <c r="XS48" s="124"/>
      <c r="XT48" s="124"/>
      <c r="XU48" s="124"/>
      <c r="XV48" s="124"/>
      <c r="XW48" s="124"/>
      <c r="XX48" s="124"/>
      <c r="XY48" s="124"/>
      <c r="XZ48" s="124"/>
      <c r="YA48" s="124"/>
      <c r="YB48" s="124"/>
      <c r="YC48" s="124"/>
      <c r="YD48" s="124"/>
      <c r="YE48" s="124"/>
      <c r="YF48" s="124"/>
      <c r="YG48" s="124"/>
      <c r="YH48" s="124"/>
      <c r="YI48" s="124"/>
      <c r="YJ48" s="124"/>
      <c r="YK48" s="124"/>
      <c r="YL48" s="124"/>
      <c r="YM48" s="124"/>
      <c r="YN48" s="124"/>
      <c r="YO48" s="124"/>
      <c r="YP48" s="124"/>
      <c r="YQ48" s="124"/>
      <c r="YR48" s="124"/>
      <c r="YS48" s="124"/>
      <c r="YT48" s="124"/>
      <c r="YU48" s="124"/>
      <c r="YV48" s="124"/>
      <c r="YW48" s="124"/>
      <c r="YX48" s="124"/>
      <c r="YY48" s="124"/>
      <c r="YZ48" s="124"/>
      <c r="ZA48" s="124"/>
      <c r="ZB48" s="124"/>
      <c r="ZC48" s="124"/>
      <c r="ZD48" s="124"/>
      <c r="ZE48" s="124"/>
      <c r="ZF48" s="124"/>
      <c r="ZG48" s="124"/>
      <c r="ZH48" s="124"/>
      <c r="ZI48" s="124"/>
      <c r="ZJ48" s="124"/>
      <c r="ZK48" s="124"/>
      <c r="ZL48" s="124"/>
      <c r="ZM48" s="124"/>
      <c r="ZN48" s="124"/>
      <c r="ZO48" s="124"/>
      <c r="ZP48" s="124"/>
      <c r="ZQ48" s="124"/>
      <c r="ZR48" s="124"/>
      <c r="ZS48" s="124"/>
      <c r="ZT48" s="124"/>
      <c r="ZU48" s="124"/>
      <c r="ZV48" s="124"/>
      <c r="ZW48" s="124"/>
      <c r="ZX48" s="124"/>
      <c r="ZY48" s="124"/>
      <c r="ZZ48" s="124"/>
    </row>
    <row r="49" spans="1:702" s="141" customFormat="1" ht="15.95" customHeight="1" x14ac:dyDescent="0.25">
      <c r="A49" s="137">
        <v>72170</v>
      </c>
      <c r="B49" s="137" t="s">
        <v>388</v>
      </c>
      <c r="C49" s="138" t="s">
        <v>391</v>
      </c>
      <c r="D49" s="137">
        <v>7</v>
      </c>
      <c r="E49" s="137">
        <v>3</v>
      </c>
      <c r="F49" s="137" t="s">
        <v>341</v>
      </c>
      <c r="G49" s="137">
        <v>912</v>
      </c>
      <c r="H49" s="137">
        <v>11461</v>
      </c>
      <c r="I49" s="137" t="s">
        <v>358</v>
      </c>
      <c r="J49" s="137">
        <v>34</v>
      </c>
      <c r="K49" s="137" t="s">
        <v>143</v>
      </c>
      <c r="L49" s="139">
        <v>0</v>
      </c>
      <c r="M49" s="139">
        <v>0</v>
      </c>
      <c r="N49" s="139">
        <v>0</v>
      </c>
      <c r="O49" s="139">
        <v>0</v>
      </c>
      <c r="P49" s="139">
        <v>0</v>
      </c>
      <c r="Q49" s="139">
        <v>0</v>
      </c>
      <c r="R49" s="140">
        <v>0</v>
      </c>
      <c r="S49" s="139">
        <v>0</v>
      </c>
      <c r="T49" s="139">
        <v>0</v>
      </c>
      <c r="U49" s="140">
        <v>0</v>
      </c>
      <c r="V49" s="139">
        <v>0</v>
      </c>
      <c r="W49" s="139">
        <v>0</v>
      </c>
      <c r="X49" s="140">
        <v>0</v>
      </c>
      <c r="Y49" s="139">
        <v>0</v>
      </c>
      <c r="Z49" s="139">
        <v>0</v>
      </c>
      <c r="AA49" s="140">
        <v>0</v>
      </c>
      <c r="AB49" s="139">
        <v>0</v>
      </c>
      <c r="AC49" s="139">
        <v>0</v>
      </c>
      <c r="AD49" s="140">
        <v>0</v>
      </c>
      <c r="AE49" s="139">
        <v>0</v>
      </c>
      <c r="AF49" s="139">
        <v>0</v>
      </c>
      <c r="AG49" s="140">
        <v>0</v>
      </c>
      <c r="AH49" s="139">
        <v>0</v>
      </c>
      <c r="AI49" s="139">
        <v>0</v>
      </c>
      <c r="AJ49" s="140">
        <v>0</v>
      </c>
      <c r="AK49" s="139">
        <v>0</v>
      </c>
      <c r="AL49" s="139">
        <v>0</v>
      </c>
      <c r="AM49" s="140">
        <v>0</v>
      </c>
      <c r="AN49" s="139">
        <v>0</v>
      </c>
      <c r="AO49" s="139">
        <v>0</v>
      </c>
      <c r="AP49" s="140">
        <v>0</v>
      </c>
      <c r="AQ49" s="139">
        <v>0</v>
      </c>
      <c r="AR49" s="139">
        <v>0</v>
      </c>
      <c r="AS49" s="140">
        <v>0</v>
      </c>
      <c r="AT49" s="139">
        <v>0</v>
      </c>
      <c r="AU49" s="139">
        <v>0</v>
      </c>
      <c r="AV49" s="140">
        <v>0</v>
      </c>
      <c r="AW49" s="139">
        <v>0</v>
      </c>
      <c r="AX49" s="139">
        <v>0</v>
      </c>
      <c r="AY49" s="140">
        <v>0</v>
      </c>
      <c r="AZ49" s="139">
        <v>0</v>
      </c>
      <c r="BA49" s="139">
        <v>0</v>
      </c>
      <c r="BB49" s="140">
        <v>0</v>
      </c>
      <c r="BC49" s="139">
        <v>0</v>
      </c>
      <c r="BD49" s="139">
        <v>0</v>
      </c>
      <c r="BE49" s="140">
        <v>0</v>
      </c>
      <c r="BF49" s="139">
        <v>0</v>
      </c>
      <c r="BG49" s="139">
        <v>0</v>
      </c>
      <c r="BH49" s="140">
        <v>0</v>
      </c>
      <c r="BI49" s="139">
        <v>0</v>
      </c>
      <c r="BJ49" s="139">
        <v>0</v>
      </c>
      <c r="BK49" s="140">
        <v>0</v>
      </c>
      <c r="BL49" s="139">
        <v>0</v>
      </c>
      <c r="BM49" s="139">
        <v>0</v>
      </c>
      <c r="BN49" s="140">
        <v>0</v>
      </c>
      <c r="BO49" s="139">
        <v>0</v>
      </c>
      <c r="BP49" s="139">
        <v>0</v>
      </c>
      <c r="BQ49" s="140">
        <v>0</v>
      </c>
      <c r="BR49" s="139">
        <v>0</v>
      </c>
      <c r="BS49" s="139">
        <v>0</v>
      </c>
      <c r="BT49" s="140">
        <v>0</v>
      </c>
      <c r="BU49" s="139">
        <v>0</v>
      </c>
      <c r="BV49" s="139">
        <v>0</v>
      </c>
      <c r="BW49" s="140">
        <v>0</v>
      </c>
      <c r="BX49" s="139">
        <v>0</v>
      </c>
      <c r="BY49" s="139">
        <v>0</v>
      </c>
      <c r="BZ49" s="140">
        <v>0</v>
      </c>
      <c r="CA49" s="139">
        <v>0</v>
      </c>
      <c r="CB49" s="139">
        <v>0</v>
      </c>
      <c r="CC49" s="140">
        <v>0</v>
      </c>
      <c r="CD49" s="139">
        <v>0</v>
      </c>
      <c r="CE49" s="139">
        <v>0</v>
      </c>
      <c r="CF49" s="140">
        <v>0</v>
      </c>
      <c r="CG49" s="139">
        <v>0</v>
      </c>
      <c r="CH49" s="139">
        <v>0</v>
      </c>
      <c r="CI49" s="140">
        <v>0</v>
      </c>
      <c r="CJ49" s="139">
        <v>0</v>
      </c>
      <c r="CK49" s="139">
        <v>0</v>
      </c>
      <c r="CL49" s="140">
        <v>0</v>
      </c>
      <c r="CM49" s="139">
        <v>0</v>
      </c>
      <c r="CN49" s="139">
        <v>0</v>
      </c>
      <c r="CO49" s="140">
        <v>0</v>
      </c>
      <c r="CP49" s="139"/>
      <c r="CQ49" s="139"/>
      <c r="CR49" s="139"/>
      <c r="CS49" s="139"/>
      <c r="CT49" s="139"/>
      <c r="CU49" s="139"/>
      <c r="CV49" s="139"/>
      <c r="CW49" s="139"/>
      <c r="CX49" s="139"/>
      <c r="CY49" s="139"/>
      <c r="CZ49" s="139"/>
      <c r="DA49" s="139"/>
      <c r="DB49" s="139"/>
      <c r="DC49" s="139"/>
      <c r="DD49" s="139"/>
      <c r="DE49" s="139"/>
      <c r="DF49" s="139"/>
      <c r="DG49" s="139"/>
      <c r="DH49" s="139"/>
      <c r="DI49" s="139"/>
      <c r="DJ49" s="139"/>
      <c r="DK49" s="139"/>
      <c r="DL49" s="139"/>
      <c r="DM49" s="139"/>
      <c r="DN49" s="139"/>
      <c r="DO49" s="139"/>
      <c r="DP49" s="139"/>
      <c r="DQ49" s="139"/>
      <c r="DR49" s="139"/>
      <c r="DS49" s="139"/>
      <c r="DT49" s="139"/>
      <c r="DU49" s="139"/>
      <c r="DV49" s="139"/>
      <c r="DW49" s="139"/>
      <c r="DX49" s="139"/>
      <c r="DY49" s="139"/>
      <c r="DZ49" s="139"/>
      <c r="EA49" s="139"/>
      <c r="EB49" s="139"/>
      <c r="EC49" s="139"/>
      <c r="ED49" s="139"/>
      <c r="EE49" s="139"/>
      <c r="EF49" s="139"/>
      <c r="EG49" s="139"/>
      <c r="EH49" s="139"/>
      <c r="EI49" s="139"/>
      <c r="EJ49" s="139"/>
      <c r="EK49" s="139"/>
      <c r="EL49" s="139"/>
      <c r="EM49" s="139"/>
      <c r="EN49" s="139"/>
      <c r="EO49" s="139"/>
      <c r="EP49" s="139"/>
      <c r="EQ49" s="139"/>
      <c r="ER49" s="139"/>
      <c r="ES49" s="139"/>
      <c r="ET49" s="139"/>
      <c r="EU49" s="139"/>
      <c r="EV49" s="139"/>
      <c r="EW49" s="139"/>
      <c r="EX49" s="139"/>
      <c r="EY49" s="139"/>
      <c r="EZ49" s="139"/>
      <c r="FA49" s="139"/>
      <c r="FB49" s="139"/>
      <c r="FC49" s="139"/>
      <c r="FD49" s="139"/>
      <c r="FE49" s="139"/>
      <c r="FF49" s="139"/>
      <c r="FG49" s="139"/>
      <c r="FH49" s="139"/>
      <c r="FI49" s="139"/>
      <c r="FJ49" s="139"/>
      <c r="FK49" s="139"/>
      <c r="FL49" s="139"/>
      <c r="FM49" s="139"/>
      <c r="FN49" s="139"/>
      <c r="FO49" s="139"/>
      <c r="FP49" s="139"/>
      <c r="FQ49" s="139"/>
      <c r="FR49" s="139"/>
      <c r="FS49" s="139"/>
      <c r="FT49" s="139"/>
      <c r="FU49" s="139"/>
      <c r="FV49" s="139"/>
      <c r="FW49" s="139"/>
      <c r="FX49" s="139"/>
      <c r="FY49" s="139"/>
      <c r="FZ49" s="139"/>
      <c r="GA49" s="139"/>
      <c r="GB49" s="139"/>
      <c r="GC49" s="139"/>
      <c r="GD49" s="139"/>
      <c r="GE49" s="139"/>
      <c r="GF49" s="139"/>
      <c r="GG49" s="139"/>
      <c r="GH49" s="139"/>
      <c r="GI49" s="139"/>
      <c r="GJ49" s="139"/>
      <c r="GK49" s="139"/>
      <c r="GL49" s="139"/>
      <c r="GM49" s="139"/>
      <c r="GN49" s="139"/>
      <c r="GO49" s="139"/>
      <c r="GP49" s="139"/>
      <c r="GQ49" s="139"/>
      <c r="GR49" s="139"/>
      <c r="GS49" s="139"/>
      <c r="GT49" s="139"/>
      <c r="GU49" s="139"/>
      <c r="GV49" s="139"/>
      <c r="GW49" s="139"/>
      <c r="GX49" s="139"/>
      <c r="GY49" s="139"/>
      <c r="GZ49" s="139"/>
      <c r="HA49" s="139"/>
      <c r="HB49" s="139"/>
      <c r="HC49" s="139"/>
      <c r="HD49" s="139"/>
      <c r="HE49" s="139"/>
      <c r="HF49" s="139"/>
      <c r="HG49" s="139"/>
      <c r="HH49" s="139"/>
      <c r="HI49" s="139"/>
      <c r="HJ49" s="139"/>
      <c r="HK49" s="139"/>
      <c r="HL49" s="139"/>
      <c r="HM49" s="139"/>
      <c r="HN49" s="139"/>
      <c r="HO49" s="139"/>
      <c r="HP49" s="139"/>
      <c r="HQ49" s="139"/>
      <c r="HR49" s="139"/>
      <c r="HS49" s="139"/>
      <c r="HT49" s="139"/>
      <c r="HU49" s="139"/>
      <c r="HV49" s="139"/>
      <c r="HW49" s="139"/>
      <c r="HX49" s="139"/>
      <c r="HY49" s="139"/>
      <c r="HZ49" s="139"/>
      <c r="IA49" s="139"/>
      <c r="IB49" s="139"/>
      <c r="IC49" s="139"/>
      <c r="ID49" s="139"/>
      <c r="IE49" s="139"/>
      <c r="IF49" s="139"/>
      <c r="IG49" s="139"/>
      <c r="IH49" s="139"/>
      <c r="II49" s="139"/>
      <c r="IJ49" s="139"/>
      <c r="IK49" s="139"/>
      <c r="IL49" s="139"/>
      <c r="IM49" s="139"/>
      <c r="IN49" s="139"/>
      <c r="IO49" s="139"/>
      <c r="IP49" s="139"/>
      <c r="IQ49" s="139"/>
      <c r="IR49" s="139"/>
      <c r="IS49" s="139"/>
      <c r="IT49" s="139"/>
      <c r="IU49" s="139"/>
      <c r="IV49" s="139"/>
      <c r="IW49" s="139"/>
      <c r="IX49" s="139"/>
      <c r="IY49" s="139"/>
      <c r="IZ49" s="139"/>
      <c r="JA49" s="139"/>
      <c r="JB49" s="139"/>
      <c r="JC49" s="139"/>
      <c r="JD49" s="139"/>
      <c r="JE49" s="139"/>
      <c r="JF49" s="139"/>
      <c r="JG49" s="139"/>
      <c r="JH49" s="139"/>
      <c r="JI49" s="139"/>
      <c r="JJ49" s="139"/>
      <c r="JK49" s="139"/>
      <c r="JL49" s="139"/>
      <c r="JM49" s="139"/>
      <c r="JN49" s="139"/>
      <c r="JO49" s="139"/>
      <c r="JP49" s="139"/>
      <c r="JQ49" s="139"/>
      <c r="JR49" s="139"/>
      <c r="JS49" s="139"/>
      <c r="JT49" s="139"/>
      <c r="JU49" s="139"/>
      <c r="JV49" s="139"/>
      <c r="JW49" s="139"/>
      <c r="JX49" s="139"/>
      <c r="JY49" s="139"/>
      <c r="JZ49" s="139"/>
      <c r="KA49" s="139"/>
      <c r="KB49" s="139"/>
      <c r="KC49" s="139"/>
      <c r="KD49" s="139"/>
      <c r="KE49" s="139"/>
      <c r="KF49" s="139"/>
      <c r="KG49" s="139"/>
      <c r="KH49" s="139"/>
      <c r="KI49" s="139"/>
      <c r="KJ49" s="139"/>
      <c r="KK49" s="139"/>
      <c r="KL49" s="139"/>
      <c r="KM49" s="139"/>
      <c r="KN49" s="139"/>
      <c r="KO49" s="139"/>
      <c r="KP49" s="139"/>
      <c r="KQ49" s="139"/>
      <c r="KR49" s="139"/>
      <c r="KS49" s="139"/>
      <c r="KT49" s="139"/>
      <c r="KU49" s="139"/>
      <c r="KV49" s="139"/>
      <c r="KW49" s="139"/>
      <c r="KX49" s="139"/>
      <c r="KY49" s="139"/>
      <c r="KZ49" s="139"/>
      <c r="LA49" s="139"/>
      <c r="LB49" s="139"/>
      <c r="LC49" s="139"/>
      <c r="LD49" s="139"/>
      <c r="LE49" s="139"/>
      <c r="LF49" s="139"/>
      <c r="LG49" s="139"/>
      <c r="LH49" s="139"/>
      <c r="LI49" s="139"/>
      <c r="LJ49" s="139"/>
      <c r="LK49" s="139"/>
      <c r="LL49" s="139"/>
      <c r="LM49" s="139"/>
      <c r="LN49" s="139"/>
      <c r="LO49" s="139"/>
      <c r="LP49" s="139"/>
      <c r="LQ49" s="139"/>
      <c r="LR49" s="139"/>
      <c r="LS49" s="139"/>
      <c r="LT49" s="139"/>
      <c r="LU49" s="139"/>
      <c r="LV49" s="139"/>
      <c r="LW49" s="139"/>
      <c r="LX49" s="139"/>
      <c r="LY49" s="139"/>
      <c r="LZ49" s="139"/>
      <c r="MA49" s="139"/>
      <c r="MB49" s="139"/>
      <c r="MC49" s="139"/>
      <c r="MD49" s="139"/>
      <c r="ME49" s="139"/>
      <c r="MF49" s="139"/>
      <c r="MG49" s="139"/>
      <c r="MH49" s="139"/>
      <c r="MI49" s="139"/>
      <c r="MJ49" s="139"/>
      <c r="MK49" s="139"/>
      <c r="ML49" s="139"/>
      <c r="MM49" s="139"/>
      <c r="MN49" s="139"/>
      <c r="MO49" s="139"/>
      <c r="MP49" s="139"/>
      <c r="MQ49" s="139"/>
      <c r="MR49" s="139"/>
      <c r="MS49" s="139"/>
      <c r="MT49" s="139"/>
      <c r="MU49" s="139"/>
      <c r="MV49" s="139"/>
      <c r="MW49" s="139"/>
      <c r="MX49" s="139"/>
      <c r="MY49" s="139"/>
      <c r="MZ49" s="139"/>
      <c r="NA49" s="139"/>
      <c r="NB49" s="139"/>
      <c r="NC49" s="139"/>
      <c r="ND49" s="139"/>
      <c r="NE49" s="139"/>
      <c r="NF49" s="139"/>
      <c r="NG49" s="139"/>
      <c r="NH49" s="139"/>
      <c r="NI49" s="139"/>
      <c r="NJ49" s="139"/>
      <c r="NK49" s="139"/>
      <c r="NL49" s="139"/>
      <c r="NM49" s="139"/>
      <c r="NN49" s="139"/>
      <c r="NO49" s="139"/>
      <c r="NP49" s="139"/>
      <c r="NQ49" s="139"/>
      <c r="NR49" s="139"/>
      <c r="NS49" s="139"/>
      <c r="NT49" s="139"/>
      <c r="NU49" s="139"/>
      <c r="NV49" s="139"/>
      <c r="NW49" s="139"/>
      <c r="NX49" s="139"/>
      <c r="NY49" s="139"/>
      <c r="NZ49" s="139"/>
      <c r="OA49" s="139"/>
      <c r="OB49" s="139"/>
      <c r="OC49" s="139"/>
      <c r="OD49" s="139"/>
      <c r="OE49" s="139"/>
      <c r="OF49" s="139"/>
      <c r="OG49" s="139"/>
      <c r="OH49" s="139"/>
      <c r="OI49" s="139"/>
      <c r="OJ49" s="139"/>
      <c r="OK49" s="139"/>
      <c r="OL49" s="139"/>
      <c r="OM49" s="139"/>
      <c r="ON49" s="139"/>
      <c r="OO49" s="139"/>
      <c r="OP49" s="139"/>
      <c r="OQ49" s="139"/>
      <c r="OR49" s="139"/>
      <c r="OS49" s="139"/>
      <c r="OT49" s="139"/>
      <c r="OU49" s="139"/>
      <c r="OV49" s="139"/>
      <c r="OW49" s="139"/>
      <c r="OX49" s="139"/>
      <c r="OY49" s="139"/>
      <c r="OZ49" s="139"/>
      <c r="PA49" s="139"/>
      <c r="PB49" s="139"/>
      <c r="PC49" s="139"/>
      <c r="PD49" s="139"/>
      <c r="PE49" s="139"/>
      <c r="PF49" s="139"/>
      <c r="PG49" s="139"/>
      <c r="PH49" s="139"/>
      <c r="PI49" s="139"/>
      <c r="PJ49" s="139"/>
      <c r="PK49" s="139"/>
      <c r="PL49" s="139"/>
      <c r="PM49" s="139"/>
      <c r="PN49" s="139"/>
      <c r="PO49" s="139"/>
      <c r="PP49" s="139"/>
      <c r="PQ49" s="139"/>
      <c r="PR49" s="139"/>
      <c r="PS49" s="139"/>
      <c r="PT49" s="139"/>
      <c r="PU49" s="139"/>
      <c r="PV49" s="139"/>
      <c r="PW49" s="139"/>
      <c r="PX49" s="139"/>
      <c r="PY49" s="139"/>
      <c r="PZ49" s="139"/>
      <c r="QA49" s="139"/>
      <c r="QB49" s="139"/>
      <c r="QC49" s="139"/>
      <c r="QD49" s="139"/>
      <c r="QE49" s="139"/>
      <c r="QF49" s="139"/>
      <c r="QG49" s="139"/>
      <c r="QH49" s="139"/>
      <c r="QI49" s="139"/>
      <c r="QJ49" s="139"/>
      <c r="QK49" s="139"/>
      <c r="QL49" s="139"/>
      <c r="QM49" s="139"/>
      <c r="QN49" s="139"/>
      <c r="QO49" s="139"/>
      <c r="QP49" s="139"/>
      <c r="QQ49" s="139"/>
      <c r="QR49" s="139"/>
      <c r="QS49" s="139"/>
      <c r="QT49" s="139"/>
      <c r="QU49" s="139"/>
      <c r="QV49" s="139"/>
      <c r="QW49" s="139"/>
      <c r="QX49" s="139"/>
      <c r="QY49" s="139"/>
      <c r="QZ49" s="139"/>
      <c r="RA49" s="139"/>
      <c r="RB49" s="139"/>
      <c r="RC49" s="139"/>
      <c r="RD49" s="139"/>
      <c r="RE49" s="139"/>
      <c r="RF49" s="139"/>
      <c r="RG49" s="139"/>
      <c r="RH49" s="139"/>
      <c r="RI49" s="139"/>
      <c r="RJ49" s="139"/>
      <c r="RK49" s="139"/>
      <c r="RL49" s="139"/>
      <c r="RM49" s="139"/>
      <c r="RN49" s="139"/>
      <c r="RO49" s="139"/>
      <c r="RP49" s="139"/>
      <c r="RQ49" s="139"/>
      <c r="RR49" s="139"/>
      <c r="RS49" s="139"/>
      <c r="RT49" s="139"/>
      <c r="RU49" s="139"/>
      <c r="RV49" s="139"/>
      <c r="RW49" s="139"/>
      <c r="RX49" s="139"/>
      <c r="RY49" s="139"/>
      <c r="RZ49" s="139"/>
      <c r="SA49" s="139"/>
      <c r="SB49" s="139"/>
      <c r="SC49" s="139"/>
      <c r="SD49" s="139"/>
      <c r="SE49" s="139"/>
      <c r="SF49" s="139"/>
      <c r="SG49" s="139"/>
      <c r="SH49" s="139"/>
      <c r="SI49" s="139"/>
      <c r="SJ49" s="139"/>
      <c r="SK49" s="139"/>
      <c r="SL49" s="139"/>
      <c r="SM49" s="139"/>
      <c r="SN49" s="139"/>
      <c r="SO49" s="139"/>
      <c r="SP49" s="139"/>
      <c r="SQ49" s="139"/>
      <c r="SR49" s="139"/>
      <c r="SS49" s="139"/>
      <c r="ST49" s="139"/>
      <c r="SU49" s="139"/>
      <c r="SV49" s="139"/>
      <c r="SW49" s="139"/>
      <c r="SX49" s="139"/>
      <c r="SY49" s="139"/>
      <c r="SZ49" s="139"/>
      <c r="TA49" s="139"/>
      <c r="TB49" s="139"/>
      <c r="TC49" s="139"/>
      <c r="TD49" s="139"/>
      <c r="TE49" s="139"/>
      <c r="TF49" s="139"/>
      <c r="TG49" s="139"/>
      <c r="TH49" s="139"/>
      <c r="TI49" s="139"/>
      <c r="TJ49" s="139"/>
      <c r="TK49" s="139"/>
      <c r="TL49" s="139"/>
      <c r="TM49" s="139"/>
      <c r="TN49" s="139"/>
      <c r="TO49" s="139"/>
      <c r="TP49" s="139"/>
      <c r="TQ49" s="139"/>
      <c r="TR49" s="139"/>
      <c r="TS49" s="139"/>
      <c r="TT49" s="139"/>
      <c r="TU49" s="139"/>
      <c r="TV49" s="139"/>
      <c r="TW49" s="139"/>
      <c r="TX49" s="139"/>
      <c r="TY49" s="139"/>
      <c r="TZ49" s="139"/>
      <c r="UA49" s="139"/>
      <c r="UB49" s="139"/>
      <c r="UC49" s="139"/>
      <c r="UD49" s="139"/>
      <c r="UE49" s="139"/>
      <c r="UF49" s="139"/>
      <c r="UG49" s="139"/>
      <c r="UH49" s="139"/>
      <c r="UI49" s="139"/>
      <c r="UJ49" s="139"/>
      <c r="UK49" s="139"/>
      <c r="UL49" s="139"/>
      <c r="UM49" s="139"/>
      <c r="UN49" s="139"/>
      <c r="UO49" s="139"/>
      <c r="UP49" s="139"/>
      <c r="UQ49" s="139"/>
      <c r="UR49" s="139"/>
      <c r="US49" s="139"/>
      <c r="UT49" s="139"/>
      <c r="UU49" s="139"/>
      <c r="UV49" s="139"/>
      <c r="UW49" s="139"/>
      <c r="UX49" s="139"/>
      <c r="UY49" s="139"/>
      <c r="UZ49" s="139"/>
      <c r="VA49" s="139"/>
      <c r="VB49" s="139"/>
      <c r="VC49" s="139"/>
      <c r="VD49" s="139"/>
      <c r="VE49" s="139"/>
      <c r="VF49" s="139"/>
      <c r="VG49" s="139"/>
      <c r="VH49" s="139"/>
      <c r="VI49" s="139"/>
      <c r="VJ49" s="139"/>
      <c r="VK49" s="139"/>
      <c r="VL49" s="139"/>
      <c r="VM49" s="139"/>
      <c r="VN49" s="139"/>
      <c r="VO49" s="139"/>
      <c r="VP49" s="139"/>
      <c r="VQ49" s="139"/>
      <c r="VR49" s="139"/>
      <c r="VS49" s="139"/>
      <c r="VT49" s="139"/>
      <c r="VU49" s="139"/>
      <c r="VV49" s="139"/>
      <c r="VW49" s="139"/>
      <c r="VX49" s="139"/>
      <c r="VY49" s="139"/>
      <c r="VZ49" s="139"/>
      <c r="WA49" s="139"/>
      <c r="WB49" s="139"/>
      <c r="WC49" s="139"/>
      <c r="WD49" s="139"/>
      <c r="WE49" s="139"/>
      <c r="WF49" s="139"/>
      <c r="WG49" s="139"/>
      <c r="WH49" s="139"/>
      <c r="WI49" s="139"/>
      <c r="WJ49" s="139"/>
      <c r="WK49" s="139"/>
      <c r="WL49" s="139"/>
      <c r="WM49" s="139"/>
      <c r="WN49" s="139"/>
      <c r="WO49" s="139"/>
      <c r="WP49" s="139"/>
      <c r="WQ49" s="139"/>
      <c r="WR49" s="139"/>
      <c r="WS49" s="139"/>
      <c r="WT49" s="139"/>
      <c r="WU49" s="139"/>
      <c r="WV49" s="139"/>
      <c r="WW49" s="139"/>
      <c r="WX49" s="139"/>
      <c r="WY49" s="139"/>
      <c r="WZ49" s="139"/>
      <c r="XA49" s="139"/>
      <c r="XB49" s="139"/>
      <c r="XC49" s="139"/>
      <c r="XD49" s="139"/>
      <c r="XE49" s="139"/>
      <c r="XF49" s="139"/>
      <c r="XG49" s="139"/>
      <c r="XH49" s="139"/>
      <c r="XI49" s="139"/>
      <c r="XJ49" s="139"/>
      <c r="XK49" s="139"/>
      <c r="XL49" s="139"/>
      <c r="XM49" s="139"/>
      <c r="XN49" s="139"/>
      <c r="XO49" s="139"/>
      <c r="XP49" s="139"/>
      <c r="XQ49" s="139"/>
      <c r="XR49" s="139"/>
      <c r="XS49" s="139"/>
      <c r="XT49" s="139"/>
      <c r="XU49" s="139"/>
      <c r="XV49" s="139"/>
      <c r="XW49" s="139"/>
      <c r="XX49" s="139"/>
      <c r="XY49" s="139"/>
      <c r="XZ49" s="139"/>
      <c r="YA49" s="139"/>
      <c r="YB49" s="139"/>
      <c r="YC49" s="139"/>
      <c r="YD49" s="139"/>
      <c r="YE49" s="139"/>
      <c r="YF49" s="139"/>
      <c r="YG49" s="139"/>
      <c r="YH49" s="139"/>
      <c r="YI49" s="139"/>
      <c r="YJ49" s="139"/>
      <c r="YK49" s="139"/>
      <c r="YL49" s="139"/>
      <c r="YM49" s="139"/>
      <c r="YN49" s="139"/>
      <c r="YO49" s="139"/>
      <c r="YP49" s="139"/>
      <c r="YQ49" s="139"/>
      <c r="YR49" s="139"/>
      <c r="YS49" s="139"/>
      <c r="YT49" s="139"/>
      <c r="YU49" s="139"/>
      <c r="YV49" s="139"/>
      <c r="YW49" s="139"/>
      <c r="YX49" s="139"/>
      <c r="YY49" s="139"/>
      <c r="YZ49" s="139"/>
      <c r="ZA49" s="139"/>
      <c r="ZB49" s="139"/>
      <c r="ZC49" s="139"/>
      <c r="ZD49" s="139"/>
      <c r="ZE49" s="139"/>
      <c r="ZF49" s="139"/>
      <c r="ZG49" s="139"/>
      <c r="ZH49" s="139"/>
      <c r="ZI49" s="139"/>
      <c r="ZJ49" s="139"/>
      <c r="ZK49" s="139"/>
      <c r="ZL49" s="139"/>
      <c r="ZM49" s="139"/>
      <c r="ZN49" s="139"/>
      <c r="ZO49" s="139"/>
      <c r="ZP49" s="139"/>
      <c r="ZQ49" s="139"/>
      <c r="ZR49" s="139"/>
      <c r="ZS49" s="139"/>
      <c r="ZT49" s="139"/>
      <c r="ZU49" s="139"/>
      <c r="ZV49" s="139"/>
      <c r="ZW49" s="139"/>
      <c r="ZX49" s="139"/>
      <c r="ZY49" s="139"/>
      <c r="ZZ49" s="139"/>
    </row>
    <row r="50" spans="1:702" s="89" customFormat="1" ht="15.95" hidden="1" customHeight="1" x14ac:dyDescent="0.25">
      <c r="A50" s="116">
        <v>72176</v>
      </c>
      <c r="B50" s="116" t="s">
        <v>395</v>
      </c>
      <c r="C50" s="117" t="s">
        <v>354</v>
      </c>
      <c r="D50" s="118">
        <v>7</v>
      </c>
      <c r="E50" s="118">
        <v>3</v>
      </c>
      <c r="F50" s="118" t="s">
        <v>341</v>
      </c>
      <c r="G50" s="118">
        <v>912</v>
      </c>
      <c r="H50" s="118">
        <v>11461</v>
      </c>
      <c r="I50" s="118" t="s">
        <v>361</v>
      </c>
      <c r="J50" s="118" t="s">
        <v>319</v>
      </c>
      <c r="K50" s="118" t="s">
        <v>362</v>
      </c>
      <c r="L50" s="119">
        <v>181200</v>
      </c>
      <c r="M50" s="119">
        <v>181200</v>
      </c>
      <c r="N50" s="119">
        <v>0</v>
      </c>
      <c r="O50" s="119">
        <v>181200</v>
      </c>
      <c r="P50" s="119">
        <v>97991.54</v>
      </c>
      <c r="Q50" s="119">
        <v>-83208.460000000006</v>
      </c>
      <c r="R50" s="120">
        <v>0.54</v>
      </c>
      <c r="S50" s="119">
        <v>0</v>
      </c>
      <c r="T50" s="119">
        <v>0</v>
      </c>
      <c r="U50" s="120">
        <v>0</v>
      </c>
      <c r="V50" s="119">
        <v>0</v>
      </c>
      <c r="W50" s="119">
        <v>0</v>
      </c>
      <c r="X50" s="120">
        <v>0</v>
      </c>
      <c r="Y50" s="119">
        <v>0</v>
      </c>
      <c r="Z50" s="119">
        <v>0</v>
      </c>
      <c r="AA50" s="120">
        <v>0</v>
      </c>
      <c r="AB50" s="119">
        <v>0</v>
      </c>
      <c r="AC50" s="119">
        <v>0</v>
      </c>
      <c r="AD50" s="120">
        <v>0</v>
      </c>
      <c r="AE50" s="119">
        <v>0</v>
      </c>
      <c r="AF50" s="119">
        <v>0</v>
      </c>
      <c r="AG50" s="120">
        <v>0</v>
      </c>
      <c r="AH50" s="119">
        <v>0</v>
      </c>
      <c r="AI50" s="119">
        <v>0</v>
      </c>
      <c r="AJ50" s="120">
        <v>0</v>
      </c>
      <c r="AK50" s="119">
        <v>0</v>
      </c>
      <c r="AL50" s="119">
        <v>0</v>
      </c>
      <c r="AM50" s="120">
        <v>0</v>
      </c>
      <c r="AN50" s="119">
        <v>0</v>
      </c>
      <c r="AO50" s="119">
        <v>0</v>
      </c>
      <c r="AP50" s="120">
        <v>0</v>
      </c>
      <c r="AQ50" s="119">
        <v>0</v>
      </c>
      <c r="AR50" s="119">
        <v>0</v>
      </c>
      <c r="AS50" s="120">
        <v>0</v>
      </c>
      <c r="AT50" s="119">
        <v>0</v>
      </c>
      <c r="AU50" s="119">
        <v>0</v>
      </c>
      <c r="AV50" s="120">
        <v>0</v>
      </c>
      <c r="AW50" s="119">
        <v>0</v>
      </c>
      <c r="AX50" s="119">
        <v>0</v>
      </c>
      <c r="AY50" s="120">
        <v>0</v>
      </c>
      <c r="AZ50" s="119">
        <v>0</v>
      </c>
      <c r="BA50" s="119">
        <v>0</v>
      </c>
      <c r="BB50" s="120">
        <v>0</v>
      </c>
      <c r="BC50" s="119">
        <v>0</v>
      </c>
      <c r="BD50" s="119">
        <v>0</v>
      </c>
      <c r="BE50" s="120">
        <v>0</v>
      </c>
      <c r="BF50" s="119">
        <v>181200</v>
      </c>
      <c r="BG50" s="119">
        <v>97991.54</v>
      </c>
      <c r="BH50" s="120">
        <v>0.54</v>
      </c>
      <c r="BI50" s="119">
        <v>0</v>
      </c>
      <c r="BJ50" s="119">
        <v>0</v>
      </c>
      <c r="BK50" s="120">
        <v>0</v>
      </c>
      <c r="BL50" s="119">
        <v>0</v>
      </c>
      <c r="BM50" s="119">
        <v>0</v>
      </c>
      <c r="BN50" s="120">
        <v>0</v>
      </c>
      <c r="BO50" s="119">
        <v>0</v>
      </c>
      <c r="BP50" s="119">
        <v>0</v>
      </c>
      <c r="BQ50" s="120">
        <v>0</v>
      </c>
      <c r="BR50" s="119">
        <v>0</v>
      </c>
      <c r="BS50" s="119">
        <v>0</v>
      </c>
      <c r="BT50" s="120">
        <v>0</v>
      </c>
      <c r="BU50" s="119">
        <v>0</v>
      </c>
      <c r="BV50" s="119">
        <v>0</v>
      </c>
      <c r="BW50" s="120">
        <v>0</v>
      </c>
      <c r="BX50" s="119">
        <v>0</v>
      </c>
      <c r="BY50" s="119">
        <v>0</v>
      </c>
      <c r="BZ50" s="120">
        <v>0</v>
      </c>
      <c r="CA50" s="119">
        <v>0</v>
      </c>
      <c r="CB50" s="119">
        <v>0</v>
      </c>
      <c r="CC50" s="120">
        <v>0</v>
      </c>
      <c r="CD50" s="119">
        <v>0</v>
      </c>
      <c r="CE50" s="119">
        <v>0</v>
      </c>
      <c r="CF50" s="120">
        <v>0</v>
      </c>
      <c r="CG50" s="119">
        <v>0</v>
      </c>
      <c r="CH50" s="119">
        <v>0</v>
      </c>
      <c r="CI50" s="120">
        <v>0</v>
      </c>
      <c r="CJ50" s="119">
        <v>0</v>
      </c>
      <c r="CK50" s="119">
        <v>0</v>
      </c>
      <c r="CL50" s="120">
        <v>0</v>
      </c>
      <c r="CM50" s="119">
        <v>0</v>
      </c>
      <c r="CN50" s="119">
        <v>0</v>
      </c>
      <c r="CO50" s="120">
        <v>0</v>
      </c>
      <c r="CP50" s="100"/>
      <c r="CQ50" s="100"/>
      <c r="CR50" s="100"/>
      <c r="CS50" s="100"/>
      <c r="CT50" s="100"/>
      <c r="CU50" s="100"/>
      <c r="CV50" s="100"/>
      <c r="CW50" s="100"/>
      <c r="CX50" s="100"/>
      <c r="CY50" s="100"/>
      <c r="CZ50" s="100"/>
      <c r="DA50" s="100"/>
      <c r="DB50" s="100"/>
      <c r="DC50" s="100"/>
      <c r="DD50" s="100"/>
      <c r="DE50" s="100"/>
      <c r="DF50" s="100"/>
      <c r="DG50" s="100"/>
      <c r="DH50" s="100"/>
      <c r="DI50" s="100"/>
      <c r="DJ50" s="100"/>
      <c r="DK50" s="100"/>
      <c r="DL50" s="100"/>
      <c r="DM50" s="100"/>
      <c r="DN50" s="100"/>
      <c r="DO50" s="100"/>
      <c r="DP50" s="100"/>
      <c r="DQ50" s="100"/>
      <c r="DR50" s="100"/>
      <c r="DS50" s="100"/>
      <c r="DT50" s="100"/>
      <c r="DU50" s="100"/>
      <c r="DV50" s="100"/>
      <c r="DW50" s="100"/>
      <c r="DX50" s="100"/>
      <c r="DY50" s="100"/>
      <c r="DZ50" s="100"/>
      <c r="EA50" s="100"/>
      <c r="EB50" s="100"/>
      <c r="EC50" s="100"/>
      <c r="ED50" s="100"/>
      <c r="EE50" s="100"/>
      <c r="EF50" s="100"/>
      <c r="EG50" s="100"/>
      <c r="EH50" s="100"/>
      <c r="EI50" s="100"/>
      <c r="EJ50" s="100"/>
      <c r="EK50" s="100"/>
      <c r="EL50" s="100"/>
      <c r="EM50" s="100"/>
      <c r="EN50" s="100"/>
      <c r="EO50" s="100"/>
      <c r="EP50" s="100"/>
      <c r="EQ50" s="100"/>
      <c r="ER50" s="100"/>
      <c r="ES50" s="100"/>
      <c r="ET50" s="100"/>
      <c r="EU50" s="100"/>
      <c r="EV50" s="100"/>
      <c r="EW50" s="100"/>
      <c r="EX50" s="100"/>
      <c r="EY50" s="100"/>
      <c r="EZ50" s="100"/>
      <c r="FA50" s="100"/>
      <c r="FB50" s="100"/>
      <c r="FC50" s="100"/>
      <c r="FD50" s="100"/>
      <c r="FE50" s="100"/>
      <c r="FF50" s="100"/>
      <c r="FG50" s="100"/>
      <c r="FH50" s="100"/>
      <c r="FI50" s="100"/>
      <c r="FJ50" s="100"/>
      <c r="FK50" s="100"/>
      <c r="FL50" s="100"/>
      <c r="FM50" s="100"/>
      <c r="FN50" s="100"/>
      <c r="FO50" s="100"/>
      <c r="FP50" s="100"/>
      <c r="FQ50" s="100"/>
      <c r="FR50" s="100"/>
      <c r="FS50" s="100"/>
      <c r="FT50" s="100"/>
      <c r="FU50" s="100"/>
      <c r="FV50" s="100"/>
      <c r="FW50" s="100"/>
      <c r="FX50" s="100"/>
      <c r="FY50" s="100"/>
      <c r="FZ50" s="100"/>
      <c r="GA50" s="100"/>
      <c r="GB50" s="100"/>
      <c r="GC50" s="100"/>
      <c r="GD50" s="100"/>
      <c r="GE50" s="100"/>
      <c r="GF50" s="100"/>
      <c r="GG50" s="100"/>
      <c r="GH50" s="100"/>
      <c r="GI50" s="100"/>
      <c r="GJ50" s="100"/>
      <c r="GK50" s="100"/>
      <c r="GL50" s="100"/>
      <c r="GM50" s="100"/>
      <c r="GN50" s="100"/>
      <c r="GO50" s="100"/>
      <c r="GP50" s="100"/>
      <c r="GQ50" s="100"/>
      <c r="GR50" s="100"/>
      <c r="GS50" s="100"/>
      <c r="GT50" s="100"/>
      <c r="GU50" s="100"/>
      <c r="GV50" s="100"/>
      <c r="GW50" s="100"/>
      <c r="GX50" s="100"/>
      <c r="GY50" s="100"/>
      <c r="GZ50" s="100"/>
      <c r="HA50" s="100"/>
      <c r="HB50" s="100"/>
      <c r="HC50" s="100"/>
      <c r="HD50" s="100"/>
      <c r="HE50" s="100"/>
      <c r="HF50" s="100"/>
      <c r="HG50" s="100"/>
      <c r="HH50" s="100"/>
      <c r="HI50" s="100"/>
      <c r="HJ50" s="100"/>
      <c r="HK50" s="100"/>
      <c r="HL50" s="100"/>
      <c r="HM50" s="100"/>
      <c r="HN50" s="100"/>
      <c r="HO50" s="100"/>
      <c r="HP50" s="100"/>
      <c r="HQ50" s="100"/>
      <c r="HR50" s="100"/>
      <c r="HS50" s="100"/>
      <c r="HT50" s="100"/>
      <c r="HU50" s="100"/>
      <c r="HV50" s="100"/>
      <c r="HW50" s="100"/>
      <c r="HX50" s="100"/>
      <c r="HY50" s="100"/>
      <c r="HZ50" s="100"/>
      <c r="IA50" s="100"/>
      <c r="IB50" s="100"/>
      <c r="IC50" s="100"/>
      <c r="ID50" s="100"/>
      <c r="IE50" s="100"/>
      <c r="IF50" s="100"/>
      <c r="IG50" s="100"/>
      <c r="IH50" s="100"/>
      <c r="II50" s="100"/>
      <c r="IJ50" s="100"/>
      <c r="IK50" s="100"/>
      <c r="IL50" s="100"/>
      <c r="IM50" s="100"/>
      <c r="IN50" s="100"/>
      <c r="IO50" s="100"/>
      <c r="IP50" s="100"/>
      <c r="IQ50" s="100"/>
      <c r="IR50" s="100"/>
      <c r="IS50" s="100"/>
      <c r="IT50" s="100"/>
      <c r="IU50" s="100"/>
      <c r="IV50" s="100"/>
      <c r="IW50" s="100"/>
      <c r="IX50" s="100"/>
      <c r="IY50" s="100"/>
      <c r="IZ50" s="100"/>
      <c r="JA50" s="100"/>
      <c r="JB50" s="100"/>
      <c r="JC50" s="100"/>
      <c r="JD50" s="100"/>
      <c r="JE50" s="100"/>
      <c r="JF50" s="100"/>
      <c r="JG50" s="100"/>
      <c r="JH50" s="100"/>
      <c r="JI50" s="100"/>
      <c r="JJ50" s="100"/>
      <c r="JK50" s="100"/>
      <c r="JL50" s="100"/>
      <c r="JM50" s="100"/>
      <c r="JN50" s="100"/>
      <c r="JO50" s="100"/>
      <c r="JP50" s="100"/>
      <c r="JQ50" s="100"/>
      <c r="JR50" s="100"/>
      <c r="JS50" s="100"/>
      <c r="JT50" s="100"/>
      <c r="JU50" s="100"/>
      <c r="JV50" s="100"/>
      <c r="JW50" s="100"/>
      <c r="JX50" s="100"/>
      <c r="JY50" s="100"/>
      <c r="JZ50" s="100"/>
      <c r="KA50" s="100"/>
      <c r="KB50" s="100"/>
      <c r="KC50" s="100"/>
      <c r="KD50" s="100"/>
      <c r="KE50" s="100"/>
      <c r="KF50" s="100"/>
      <c r="KG50" s="100"/>
      <c r="KH50" s="100"/>
      <c r="KI50" s="100"/>
      <c r="KJ50" s="100"/>
      <c r="KK50" s="100"/>
      <c r="KL50" s="100"/>
      <c r="KM50" s="100"/>
      <c r="KN50" s="100"/>
      <c r="KO50" s="100"/>
      <c r="KP50" s="100"/>
      <c r="KQ50" s="100"/>
      <c r="KR50" s="100"/>
      <c r="KS50" s="100"/>
      <c r="KT50" s="100"/>
      <c r="KU50" s="100"/>
      <c r="KV50" s="100"/>
      <c r="KW50" s="100"/>
      <c r="KX50" s="100"/>
      <c r="KY50" s="100"/>
      <c r="KZ50" s="100"/>
      <c r="LA50" s="100"/>
      <c r="LB50" s="100"/>
      <c r="LC50" s="100"/>
      <c r="LD50" s="100"/>
      <c r="LE50" s="100"/>
      <c r="LF50" s="100"/>
      <c r="LG50" s="100"/>
      <c r="LH50" s="100"/>
      <c r="LI50" s="100"/>
      <c r="LJ50" s="100"/>
      <c r="LK50" s="100"/>
      <c r="LL50" s="100"/>
      <c r="LM50" s="100"/>
      <c r="LN50" s="100"/>
      <c r="LO50" s="100"/>
      <c r="LP50" s="100"/>
      <c r="LQ50" s="100"/>
      <c r="LR50" s="100"/>
      <c r="LS50" s="100"/>
      <c r="LT50" s="100"/>
      <c r="LU50" s="100"/>
      <c r="LV50" s="100"/>
      <c r="LW50" s="100"/>
      <c r="LX50" s="100"/>
      <c r="LY50" s="100"/>
      <c r="LZ50" s="100"/>
      <c r="MA50" s="100"/>
      <c r="MB50" s="100"/>
      <c r="MC50" s="100"/>
      <c r="MD50" s="100"/>
      <c r="ME50" s="100"/>
      <c r="MF50" s="100"/>
      <c r="MG50" s="100"/>
      <c r="MH50" s="100"/>
      <c r="MI50" s="100"/>
      <c r="MJ50" s="100"/>
      <c r="MK50" s="100"/>
      <c r="ML50" s="100"/>
      <c r="MM50" s="100"/>
      <c r="MN50" s="100"/>
      <c r="MO50" s="100"/>
      <c r="MP50" s="100"/>
      <c r="MQ50" s="100"/>
      <c r="MR50" s="100"/>
      <c r="MS50" s="100"/>
      <c r="MT50" s="100"/>
      <c r="MU50" s="100"/>
      <c r="MV50" s="100"/>
      <c r="MW50" s="100"/>
      <c r="MX50" s="100"/>
      <c r="MY50" s="100"/>
      <c r="MZ50" s="100"/>
      <c r="NA50" s="100"/>
      <c r="NB50" s="100"/>
      <c r="NC50" s="100"/>
      <c r="ND50" s="100"/>
      <c r="NE50" s="100"/>
      <c r="NF50" s="100"/>
      <c r="NG50" s="100"/>
      <c r="NH50" s="100"/>
      <c r="NI50" s="100"/>
      <c r="NJ50" s="100"/>
      <c r="NK50" s="100"/>
      <c r="NL50" s="100"/>
      <c r="NM50" s="100"/>
      <c r="NN50" s="100"/>
      <c r="NO50" s="100"/>
      <c r="NP50" s="100"/>
      <c r="NQ50" s="100"/>
      <c r="NR50" s="100"/>
      <c r="NS50" s="100"/>
      <c r="NT50" s="100"/>
      <c r="NU50" s="100"/>
      <c r="NV50" s="100"/>
      <c r="NW50" s="100"/>
      <c r="NX50" s="100"/>
      <c r="NY50" s="100"/>
      <c r="NZ50" s="100"/>
      <c r="OA50" s="100"/>
      <c r="OB50" s="100"/>
      <c r="OC50" s="100"/>
      <c r="OD50" s="100"/>
      <c r="OE50" s="100"/>
      <c r="OF50" s="100"/>
      <c r="OG50" s="100"/>
      <c r="OH50" s="100"/>
      <c r="OI50" s="100"/>
      <c r="OJ50" s="100"/>
      <c r="OK50" s="100"/>
      <c r="OL50" s="100"/>
      <c r="OM50" s="100"/>
      <c r="ON50" s="100"/>
      <c r="OO50" s="100"/>
      <c r="OP50" s="100"/>
      <c r="OQ50" s="100"/>
      <c r="OR50" s="100"/>
      <c r="OS50" s="100"/>
      <c r="OT50" s="100"/>
      <c r="OU50" s="100"/>
      <c r="OV50" s="100"/>
      <c r="OW50" s="100"/>
      <c r="OX50" s="100"/>
      <c r="OY50" s="100"/>
      <c r="OZ50" s="100"/>
      <c r="PA50" s="100"/>
      <c r="PB50" s="100"/>
      <c r="PC50" s="100"/>
      <c r="PD50" s="100"/>
      <c r="PE50" s="100"/>
      <c r="PF50" s="100"/>
      <c r="PG50" s="100"/>
      <c r="PH50" s="100"/>
      <c r="PI50" s="100"/>
      <c r="PJ50" s="100"/>
      <c r="PK50" s="100"/>
      <c r="PL50" s="100"/>
      <c r="PM50" s="100"/>
      <c r="PN50" s="100"/>
      <c r="PO50" s="100"/>
      <c r="PP50" s="100"/>
      <c r="PQ50" s="100"/>
      <c r="PR50" s="100"/>
      <c r="PS50" s="100"/>
      <c r="PT50" s="100"/>
      <c r="PU50" s="100"/>
      <c r="PV50" s="100"/>
      <c r="PW50" s="100"/>
      <c r="PX50" s="100"/>
      <c r="PY50" s="100"/>
      <c r="PZ50" s="100"/>
      <c r="QA50" s="100"/>
      <c r="QB50" s="100"/>
      <c r="QC50" s="100"/>
      <c r="QD50" s="100"/>
      <c r="QE50" s="100"/>
      <c r="QF50" s="100"/>
      <c r="QG50" s="100"/>
      <c r="QH50" s="100"/>
      <c r="QI50" s="100"/>
      <c r="QJ50" s="100"/>
      <c r="QK50" s="100"/>
      <c r="QL50" s="100"/>
      <c r="QM50" s="100"/>
      <c r="QN50" s="100"/>
      <c r="QO50" s="100"/>
      <c r="QP50" s="100"/>
      <c r="QQ50" s="100"/>
      <c r="QR50" s="100"/>
      <c r="QS50" s="100"/>
      <c r="QT50" s="100"/>
      <c r="QU50" s="100"/>
      <c r="QV50" s="100"/>
      <c r="QW50" s="100"/>
      <c r="QX50" s="100"/>
      <c r="QY50" s="100"/>
      <c r="QZ50" s="100"/>
      <c r="RA50" s="100"/>
      <c r="RB50" s="100"/>
      <c r="RC50" s="100"/>
      <c r="RD50" s="100"/>
      <c r="RE50" s="100"/>
      <c r="RF50" s="100"/>
      <c r="RG50" s="100"/>
      <c r="RH50" s="100"/>
      <c r="RI50" s="100"/>
      <c r="RJ50" s="100"/>
      <c r="RK50" s="100"/>
      <c r="RL50" s="100"/>
      <c r="RM50" s="100"/>
      <c r="RN50" s="100"/>
      <c r="RO50" s="100"/>
      <c r="RP50" s="100"/>
      <c r="RQ50" s="100"/>
      <c r="RR50" s="100"/>
      <c r="RS50" s="100"/>
      <c r="RT50" s="100"/>
      <c r="RU50" s="100"/>
      <c r="RV50" s="100"/>
      <c r="RW50" s="100"/>
      <c r="RX50" s="100"/>
      <c r="RY50" s="100"/>
      <c r="RZ50" s="100"/>
      <c r="SA50" s="100"/>
      <c r="SB50" s="100"/>
      <c r="SC50" s="100"/>
      <c r="SD50" s="100"/>
      <c r="SE50" s="100"/>
      <c r="SF50" s="100"/>
      <c r="SG50" s="100"/>
      <c r="SH50" s="100"/>
      <c r="SI50" s="100"/>
      <c r="SJ50" s="100"/>
      <c r="SK50" s="100"/>
      <c r="SL50" s="100"/>
      <c r="SM50" s="100"/>
      <c r="SN50" s="100"/>
      <c r="SO50" s="100"/>
      <c r="SP50" s="100"/>
      <c r="SQ50" s="100"/>
      <c r="SR50" s="100"/>
      <c r="SS50" s="100"/>
      <c r="ST50" s="100"/>
      <c r="SU50" s="100"/>
      <c r="SV50" s="100"/>
      <c r="SW50" s="100"/>
      <c r="SX50" s="100"/>
      <c r="SY50" s="100"/>
      <c r="SZ50" s="100"/>
      <c r="TA50" s="100"/>
      <c r="TB50" s="100"/>
      <c r="TC50" s="100"/>
      <c r="TD50" s="100"/>
      <c r="TE50" s="100"/>
      <c r="TF50" s="100"/>
      <c r="TG50" s="100"/>
      <c r="TH50" s="100"/>
      <c r="TI50" s="100"/>
      <c r="TJ50" s="100"/>
      <c r="TK50" s="100"/>
      <c r="TL50" s="100"/>
      <c r="TM50" s="100"/>
      <c r="TN50" s="100"/>
      <c r="TO50" s="100"/>
      <c r="TP50" s="100"/>
      <c r="TQ50" s="100"/>
      <c r="TR50" s="100"/>
      <c r="TS50" s="100"/>
      <c r="TT50" s="100"/>
      <c r="TU50" s="100"/>
      <c r="TV50" s="100"/>
      <c r="TW50" s="100"/>
      <c r="TX50" s="100"/>
      <c r="TY50" s="100"/>
      <c r="TZ50" s="100"/>
      <c r="UA50" s="100"/>
      <c r="UB50" s="100"/>
      <c r="UC50" s="100"/>
      <c r="UD50" s="100"/>
      <c r="UE50" s="100"/>
      <c r="UF50" s="100"/>
      <c r="UG50" s="100"/>
      <c r="UH50" s="100"/>
      <c r="UI50" s="100"/>
      <c r="UJ50" s="100"/>
      <c r="UK50" s="100"/>
      <c r="UL50" s="100"/>
      <c r="UM50" s="100"/>
      <c r="UN50" s="100"/>
      <c r="UO50" s="100"/>
      <c r="UP50" s="100"/>
      <c r="UQ50" s="100"/>
      <c r="UR50" s="100"/>
      <c r="US50" s="100"/>
      <c r="UT50" s="100"/>
      <c r="UU50" s="100"/>
      <c r="UV50" s="100"/>
      <c r="UW50" s="100"/>
      <c r="UX50" s="100"/>
      <c r="UY50" s="100"/>
      <c r="UZ50" s="100"/>
      <c r="VA50" s="100"/>
      <c r="VB50" s="100"/>
      <c r="VC50" s="100"/>
      <c r="VD50" s="100"/>
      <c r="VE50" s="100"/>
      <c r="VF50" s="100"/>
      <c r="VG50" s="100"/>
      <c r="VH50" s="100"/>
      <c r="VI50" s="100"/>
      <c r="VJ50" s="100"/>
      <c r="VK50" s="100"/>
      <c r="VL50" s="100"/>
      <c r="VM50" s="100"/>
      <c r="VN50" s="100"/>
      <c r="VO50" s="100"/>
      <c r="VP50" s="100"/>
      <c r="VQ50" s="100"/>
      <c r="VR50" s="100"/>
      <c r="VS50" s="100"/>
      <c r="VT50" s="100"/>
      <c r="VU50" s="100"/>
      <c r="VV50" s="100"/>
      <c r="VW50" s="100"/>
      <c r="VX50" s="100"/>
      <c r="VY50" s="100"/>
      <c r="VZ50" s="100"/>
      <c r="WA50" s="100"/>
      <c r="WB50" s="100"/>
      <c r="WC50" s="100"/>
      <c r="WD50" s="100"/>
      <c r="WE50" s="100"/>
      <c r="WF50" s="100"/>
      <c r="WG50" s="100"/>
      <c r="WH50" s="100"/>
      <c r="WI50" s="100"/>
      <c r="WJ50" s="100"/>
      <c r="WK50" s="100"/>
      <c r="WL50" s="100"/>
      <c r="WM50" s="100"/>
      <c r="WN50" s="100"/>
      <c r="WO50" s="100"/>
      <c r="WP50" s="100"/>
      <c r="WQ50" s="100"/>
      <c r="WR50" s="100"/>
      <c r="WS50" s="100"/>
      <c r="WT50" s="100"/>
      <c r="WU50" s="100"/>
      <c r="WV50" s="100"/>
      <c r="WW50" s="100"/>
      <c r="WX50" s="100"/>
      <c r="WY50" s="100"/>
      <c r="WZ50" s="100"/>
      <c r="XA50" s="100"/>
      <c r="XB50" s="100"/>
      <c r="XC50" s="100"/>
      <c r="XD50" s="100"/>
      <c r="XE50" s="100"/>
      <c r="XF50" s="100"/>
      <c r="XG50" s="100"/>
      <c r="XH50" s="100"/>
      <c r="XI50" s="100"/>
      <c r="XJ50" s="100"/>
      <c r="XK50" s="100"/>
      <c r="XL50" s="100"/>
      <c r="XM50" s="100"/>
      <c r="XN50" s="100"/>
      <c r="XO50" s="100"/>
      <c r="XP50" s="100"/>
      <c r="XQ50" s="100"/>
      <c r="XR50" s="100"/>
      <c r="XS50" s="100"/>
      <c r="XT50" s="100"/>
      <c r="XU50" s="100"/>
      <c r="XV50" s="100"/>
      <c r="XW50" s="100"/>
      <c r="XX50" s="100"/>
      <c r="XY50" s="100"/>
      <c r="XZ50" s="100"/>
      <c r="YA50" s="100"/>
      <c r="YB50" s="100"/>
      <c r="YC50" s="100"/>
      <c r="YD50" s="100"/>
      <c r="YE50" s="100"/>
      <c r="YF50" s="100"/>
      <c r="YG50" s="100"/>
      <c r="YH50" s="100"/>
      <c r="YI50" s="100"/>
      <c r="YJ50" s="100"/>
      <c r="YK50" s="100"/>
      <c r="YL50" s="100"/>
      <c r="YM50" s="100"/>
      <c r="YN50" s="100"/>
      <c r="YO50" s="100"/>
      <c r="YP50" s="100"/>
      <c r="YQ50" s="100"/>
      <c r="YR50" s="100"/>
      <c r="YS50" s="100"/>
      <c r="YT50" s="100"/>
      <c r="YU50" s="100"/>
      <c r="YV50" s="100"/>
      <c r="YW50" s="100"/>
      <c r="YX50" s="100"/>
      <c r="YY50" s="100"/>
      <c r="YZ50" s="100"/>
      <c r="ZA50" s="100"/>
      <c r="ZB50" s="100"/>
      <c r="ZC50" s="100"/>
      <c r="ZD50" s="100"/>
      <c r="ZE50" s="100"/>
      <c r="ZF50" s="100"/>
      <c r="ZG50" s="100"/>
      <c r="ZH50" s="100"/>
      <c r="ZI50" s="100"/>
      <c r="ZJ50" s="100"/>
      <c r="ZK50" s="100"/>
      <c r="ZL50" s="100"/>
      <c r="ZM50" s="100"/>
      <c r="ZN50" s="100"/>
      <c r="ZO50" s="100"/>
      <c r="ZP50" s="100"/>
      <c r="ZQ50" s="100"/>
      <c r="ZR50" s="100"/>
      <c r="ZS50" s="100"/>
      <c r="ZT50" s="100"/>
      <c r="ZU50" s="100"/>
      <c r="ZV50" s="100"/>
      <c r="ZW50" s="100"/>
      <c r="ZX50" s="100"/>
      <c r="ZY50" s="100"/>
      <c r="ZZ50" s="100"/>
    </row>
    <row r="51" spans="1:702" ht="15.95" customHeight="1" x14ac:dyDescent="0.25">
      <c r="A51" s="92">
        <v>72178</v>
      </c>
      <c r="B51" s="92" t="s">
        <v>395</v>
      </c>
      <c r="C51" s="121" t="s">
        <v>354</v>
      </c>
      <c r="D51" s="92">
        <v>7</v>
      </c>
      <c r="E51" s="92">
        <v>3</v>
      </c>
      <c r="F51" s="92" t="s">
        <v>341</v>
      </c>
      <c r="G51" s="92">
        <v>912</v>
      </c>
      <c r="H51" s="92">
        <v>11461</v>
      </c>
      <c r="I51" s="92" t="s">
        <v>361</v>
      </c>
      <c r="J51" s="92">
        <v>3</v>
      </c>
      <c r="K51" s="92" t="s">
        <v>12</v>
      </c>
      <c r="L51" s="93">
        <v>181200</v>
      </c>
      <c r="M51" s="93">
        <v>181200</v>
      </c>
      <c r="N51" s="93">
        <v>0</v>
      </c>
      <c r="O51" s="93">
        <v>181200</v>
      </c>
      <c r="P51" s="93">
        <v>97991.54</v>
      </c>
      <c r="Q51" s="93">
        <v>-83208.460000000006</v>
      </c>
      <c r="R51" s="94">
        <v>0.54</v>
      </c>
      <c r="S51" s="93">
        <v>0</v>
      </c>
      <c r="T51" s="93">
        <v>0</v>
      </c>
      <c r="U51" s="94">
        <v>0</v>
      </c>
      <c r="V51" s="93">
        <v>0</v>
      </c>
      <c r="W51" s="93">
        <v>0</v>
      </c>
      <c r="X51" s="94">
        <v>0</v>
      </c>
      <c r="Y51" s="93">
        <v>0</v>
      </c>
      <c r="Z51" s="93">
        <v>0</v>
      </c>
      <c r="AA51" s="94">
        <v>0</v>
      </c>
      <c r="AB51" s="93">
        <v>0</v>
      </c>
      <c r="AC51" s="93">
        <v>0</v>
      </c>
      <c r="AD51" s="94">
        <v>0</v>
      </c>
      <c r="AE51" s="93">
        <v>0</v>
      </c>
      <c r="AF51" s="93">
        <v>0</v>
      </c>
      <c r="AG51" s="94">
        <v>0</v>
      </c>
      <c r="AH51" s="93">
        <v>0</v>
      </c>
      <c r="AI51" s="93">
        <v>0</v>
      </c>
      <c r="AJ51" s="94">
        <v>0</v>
      </c>
      <c r="AK51" s="93">
        <v>0</v>
      </c>
      <c r="AL51" s="93">
        <v>0</v>
      </c>
      <c r="AM51" s="94">
        <v>0</v>
      </c>
      <c r="AN51" s="93">
        <v>0</v>
      </c>
      <c r="AO51" s="93">
        <v>0</v>
      </c>
      <c r="AP51" s="94">
        <v>0</v>
      </c>
      <c r="AQ51" s="93">
        <v>0</v>
      </c>
      <c r="AR51" s="93">
        <v>0</v>
      </c>
      <c r="AS51" s="94">
        <v>0</v>
      </c>
      <c r="AT51" s="93">
        <v>0</v>
      </c>
      <c r="AU51" s="93">
        <v>0</v>
      </c>
      <c r="AV51" s="94">
        <v>0</v>
      </c>
      <c r="AW51" s="93">
        <v>0</v>
      </c>
      <c r="AX51" s="93">
        <v>0</v>
      </c>
      <c r="AY51" s="94">
        <v>0</v>
      </c>
      <c r="AZ51" s="93">
        <v>0</v>
      </c>
      <c r="BA51" s="93">
        <v>0</v>
      </c>
      <c r="BB51" s="94">
        <v>0</v>
      </c>
      <c r="BC51" s="93">
        <v>0</v>
      </c>
      <c r="BD51" s="93">
        <v>0</v>
      </c>
      <c r="BE51" s="94">
        <v>0</v>
      </c>
      <c r="BF51" s="93">
        <v>181200</v>
      </c>
      <c r="BG51" s="93">
        <v>97991.54</v>
      </c>
      <c r="BH51" s="94">
        <v>0.54</v>
      </c>
      <c r="BI51" s="93">
        <v>0</v>
      </c>
      <c r="BJ51" s="93">
        <v>0</v>
      </c>
      <c r="BK51" s="94">
        <v>0</v>
      </c>
      <c r="BL51" s="93">
        <v>0</v>
      </c>
      <c r="BM51" s="93">
        <v>0</v>
      </c>
      <c r="BN51" s="94">
        <v>0</v>
      </c>
      <c r="BO51" s="93">
        <v>0</v>
      </c>
      <c r="BP51" s="93">
        <v>0</v>
      </c>
      <c r="BQ51" s="94">
        <v>0</v>
      </c>
      <c r="BR51" s="93">
        <v>0</v>
      </c>
      <c r="BS51" s="93">
        <v>0</v>
      </c>
      <c r="BT51" s="94">
        <v>0</v>
      </c>
      <c r="BU51" s="93">
        <v>0</v>
      </c>
      <c r="BV51" s="93">
        <v>0</v>
      </c>
      <c r="BW51" s="94">
        <v>0</v>
      </c>
      <c r="BX51" s="93">
        <v>0</v>
      </c>
      <c r="BY51" s="93">
        <v>0</v>
      </c>
      <c r="BZ51" s="94">
        <v>0</v>
      </c>
      <c r="CA51" s="93">
        <v>0</v>
      </c>
      <c r="CB51" s="93">
        <v>0</v>
      </c>
      <c r="CC51" s="94">
        <v>0</v>
      </c>
      <c r="CD51" s="93">
        <v>0</v>
      </c>
      <c r="CE51" s="93">
        <v>0</v>
      </c>
      <c r="CF51" s="94">
        <v>0</v>
      </c>
      <c r="CG51" s="93">
        <v>0</v>
      </c>
      <c r="CH51" s="93">
        <v>0</v>
      </c>
      <c r="CI51" s="94">
        <v>0</v>
      </c>
      <c r="CJ51" s="93">
        <v>0</v>
      </c>
      <c r="CK51" s="93">
        <v>0</v>
      </c>
      <c r="CL51" s="94">
        <v>0</v>
      </c>
      <c r="CM51" s="93">
        <v>0</v>
      </c>
      <c r="CN51" s="93">
        <v>0</v>
      </c>
      <c r="CO51" s="94">
        <v>0</v>
      </c>
      <c r="CP51" s="93"/>
      <c r="CQ51" s="93"/>
      <c r="CR51" s="93"/>
      <c r="CS51" s="93"/>
      <c r="CT51" s="93"/>
      <c r="CU51" s="93"/>
      <c r="CV51" s="93"/>
      <c r="CW51" s="93"/>
      <c r="CX51" s="93"/>
      <c r="CY51" s="93"/>
      <c r="CZ51" s="93"/>
      <c r="DA51" s="93"/>
      <c r="DB51" s="93"/>
      <c r="DC51" s="93"/>
      <c r="DD51" s="93"/>
      <c r="DE51" s="93"/>
      <c r="DF51" s="93"/>
      <c r="DG51" s="93"/>
      <c r="DH51" s="93"/>
      <c r="DI51" s="93"/>
      <c r="DJ51" s="93"/>
      <c r="DK51" s="93"/>
      <c r="DL51" s="93"/>
      <c r="DM51" s="93"/>
      <c r="DN51" s="93"/>
      <c r="DO51" s="93"/>
      <c r="DP51" s="93"/>
      <c r="DQ51" s="93"/>
      <c r="DR51" s="93"/>
      <c r="DS51" s="93"/>
      <c r="DT51" s="93"/>
      <c r="DU51" s="93"/>
      <c r="DV51" s="93"/>
      <c r="DW51" s="93"/>
      <c r="DX51" s="93"/>
      <c r="DY51" s="93"/>
      <c r="DZ51" s="93"/>
      <c r="EA51" s="93"/>
      <c r="EB51" s="93"/>
      <c r="EC51" s="93"/>
      <c r="ED51" s="93"/>
      <c r="EE51" s="93"/>
      <c r="EF51" s="93"/>
      <c r="EG51" s="93"/>
      <c r="EH51" s="93"/>
      <c r="EI51" s="93"/>
      <c r="EJ51" s="93"/>
      <c r="EK51" s="93"/>
      <c r="EL51" s="93"/>
      <c r="EM51" s="93"/>
      <c r="EN51" s="93"/>
      <c r="EO51" s="93"/>
      <c r="EP51" s="93"/>
      <c r="EQ51" s="93"/>
      <c r="ER51" s="93"/>
      <c r="ES51" s="93"/>
      <c r="ET51" s="93"/>
      <c r="EU51" s="93"/>
      <c r="EV51" s="93"/>
      <c r="EW51" s="93"/>
      <c r="EX51" s="93"/>
      <c r="EY51" s="93"/>
      <c r="EZ51" s="93"/>
      <c r="FA51" s="93"/>
      <c r="FB51" s="93"/>
      <c r="FC51" s="93"/>
      <c r="FD51" s="93"/>
      <c r="FE51" s="93"/>
      <c r="FF51" s="93"/>
      <c r="FG51" s="93"/>
      <c r="FH51" s="93"/>
      <c r="FI51" s="93"/>
      <c r="FJ51" s="93"/>
      <c r="FK51" s="93"/>
      <c r="FL51" s="93"/>
      <c r="FM51" s="93"/>
      <c r="FN51" s="93"/>
      <c r="FO51" s="93"/>
      <c r="FP51" s="93"/>
      <c r="FQ51" s="93"/>
      <c r="FR51" s="93"/>
      <c r="FS51" s="93"/>
      <c r="FT51" s="93"/>
      <c r="FU51" s="93"/>
      <c r="FV51" s="93"/>
      <c r="FW51" s="93"/>
      <c r="FX51" s="93"/>
      <c r="FY51" s="93"/>
      <c r="FZ51" s="93"/>
      <c r="GA51" s="93"/>
      <c r="GB51" s="93"/>
      <c r="GC51" s="93"/>
      <c r="GD51" s="93"/>
      <c r="GE51" s="93"/>
      <c r="GF51" s="93"/>
      <c r="GG51" s="93"/>
      <c r="GH51" s="93"/>
      <c r="GI51" s="93"/>
      <c r="GJ51" s="93"/>
      <c r="GK51" s="93"/>
      <c r="GL51" s="93"/>
      <c r="GM51" s="93"/>
      <c r="GN51" s="93"/>
      <c r="GO51" s="93"/>
      <c r="GP51" s="93"/>
      <c r="GQ51" s="93"/>
      <c r="GR51" s="93"/>
      <c r="GS51" s="93"/>
      <c r="GT51" s="93"/>
      <c r="GU51" s="93"/>
      <c r="GV51" s="93"/>
      <c r="GW51" s="93"/>
      <c r="GX51" s="93"/>
      <c r="GY51" s="93"/>
      <c r="GZ51" s="93"/>
      <c r="HA51" s="93"/>
      <c r="HB51" s="93"/>
      <c r="HC51" s="93"/>
      <c r="HD51" s="93"/>
      <c r="HE51" s="93"/>
      <c r="HF51" s="93"/>
      <c r="HG51" s="93"/>
      <c r="HH51" s="93"/>
      <c r="HI51" s="93"/>
      <c r="HJ51" s="93"/>
      <c r="HK51" s="93"/>
      <c r="HL51" s="93"/>
      <c r="HM51" s="93"/>
      <c r="HN51" s="93"/>
      <c r="HO51" s="93"/>
      <c r="HP51" s="93"/>
      <c r="HQ51" s="93"/>
      <c r="HR51" s="93"/>
      <c r="HS51" s="93"/>
      <c r="HT51" s="93"/>
      <c r="HU51" s="93"/>
      <c r="HV51" s="93"/>
      <c r="HW51" s="93"/>
      <c r="HX51" s="93"/>
      <c r="HY51" s="93"/>
      <c r="HZ51" s="93"/>
      <c r="IA51" s="93"/>
      <c r="IB51" s="93"/>
      <c r="IC51" s="93"/>
      <c r="ID51" s="93"/>
      <c r="IE51" s="93"/>
      <c r="IF51" s="93"/>
      <c r="IG51" s="93"/>
      <c r="IH51" s="93"/>
      <c r="II51" s="93"/>
      <c r="IJ51" s="93"/>
      <c r="IK51" s="93"/>
      <c r="IL51" s="93"/>
      <c r="IM51" s="93"/>
      <c r="IN51" s="93"/>
      <c r="IO51" s="93"/>
      <c r="IP51" s="93"/>
      <c r="IQ51" s="93"/>
      <c r="IR51" s="93"/>
      <c r="IS51" s="93"/>
      <c r="IT51" s="93"/>
      <c r="IU51" s="93"/>
      <c r="IV51" s="93"/>
      <c r="IW51" s="93"/>
      <c r="IX51" s="93"/>
      <c r="IY51" s="93"/>
      <c r="IZ51" s="93"/>
      <c r="JA51" s="93"/>
      <c r="JB51" s="93"/>
      <c r="JC51" s="93"/>
      <c r="JD51" s="93"/>
      <c r="JE51" s="93"/>
      <c r="JF51" s="93"/>
      <c r="JG51" s="93"/>
      <c r="JH51" s="93"/>
      <c r="JI51" s="93"/>
      <c r="JJ51" s="93"/>
      <c r="JK51" s="93"/>
      <c r="JL51" s="93"/>
      <c r="JM51" s="93"/>
      <c r="JN51" s="93"/>
      <c r="JO51" s="93"/>
      <c r="JP51" s="93"/>
      <c r="JQ51" s="93"/>
      <c r="JR51" s="93"/>
      <c r="JS51" s="93"/>
      <c r="JT51" s="93"/>
      <c r="JU51" s="93"/>
      <c r="JV51" s="93"/>
      <c r="JW51" s="93"/>
      <c r="JX51" s="93"/>
      <c r="JY51" s="93"/>
      <c r="JZ51" s="93"/>
      <c r="KA51" s="93"/>
      <c r="KB51" s="93"/>
      <c r="KC51" s="93"/>
      <c r="KD51" s="93"/>
      <c r="KE51" s="93"/>
      <c r="KF51" s="93"/>
      <c r="KG51" s="93"/>
      <c r="KH51" s="93"/>
      <c r="KI51" s="93"/>
      <c r="KJ51" s="93"/>
      <c r="KK51" s="93"/>
      <c r="KL51" s="93"/>
      <c r="KM51" s="93"/>
      <c r="KN51" s="93"/>
      <c r="KO51" s="93"/>
      <c r="KP51" s="93"/>
      <c r="KQ51" s="93"/>
      <c r="KR51" s="93"/>
      <c r="KS51" s="93"/>
      <c r="KT51" s="93"/>
      <c r="KU51" s="93"/>
      <c r="KV51" s="93"/>
      <c r="KW51" s="93"/>
      <c r="KX51" s="93"/>
      <c r="KY51" s="93"/>
      <c r="KZ51" s="93"/>
      <c r="LA51" s="93"/>
      <c r="LB51" s="93"/>
      <c r="LC51" s="93"/>
      <c r="LD51" s="93"/>
      <c r="LE51" s="93"/>
      <c r="LF51" s="93"/>
      <c r="LG51" s="93"/>
      <c r="LH51" s="93"/>
      <c r="LI51" s="93"/>
      <c r="LJ51" s="93"/>
      <c r="LK51" s="93"/>
      <c r="LL51" s="93"/>
      <c r="LM51" s="93"/>
      <c r="LN51" s="93"/>
      <c r="LO51" s="93"/>
      <c r="LP51" s="93"/>
      <c r="LQ51" s="93"/>
      <c r="LR51" s="93"/>
      <c r="LS51" s="93"/>
      <c r="LT51" s="93"/>
      <c r="LU51" s="93"/>
      <c r="LV51" s="93"/>
      <c r="LW51" s="93"/>
      <c r="LX51" s="93"/>
      <c r="LY51" s="93"/>
      <c r="LZ51" s="93"/>
      <c r="MA51" s="93"/>
      <c r="MB51" s="93"/>
      <c r="MC51" s="93"/>
      <c r="MD51" s="93"/>
      <c r="ME51" s="93"/>
      <c r="MF51" s="93"/>
      <c r="MG51" s="93"/>
      <c r="MH51" s="93"/>
      <c r="MI51" s="93"/>
      <c r="MJ51" s="93"/>
      <c r="MK51" s="93"/>
      <c r="ML51" s="93"/>
      <c r="MM51" s="93"/>
      <c r="MN51" s="93"/>
      <c r="MO51" s="93"/>
      <c r="MP51" s="93"/>
      <c r="MQ51" s="93"/>
      <c r="MR51" s="93"/>
      <c r="MS51" s="93"/>
      <c r="MT51" s="93"/>
      <c r="MU51" s="93"/>
      <c r="MV51" s="93"/>
      <c r="MW51" s="93"/>
      <c r="MX51" s="93"/>
      <c r="MY51" s="93"/>
      <c r="MZ51" s="93"/>
      <c r="NA51" s="93"/>
      <c r="NB51" s="93"/>
      <c r="NC51" s="93"/>
      <c r="ND51" s="93"/>
      <c r="NE51" s="93"/>
      <c r="NF51" s="93"/>
      <c r="NG51" s="93"/>
      <c r="NH51" s="93"/>
      <c r="NI51" s="93"/>
      <c r="NJ51" s="93"/>
      <c r="NK51" s="93"/>
      <c r="NL51" s="93"/>
      <c r="NM51" s="93"/>
      <c r="NN51" s="93"/>
      <c r="NO51" s="93"/>
      <c r="NP51" s="93"/>
      <c r="NQ51" s="93"/>
      <c r="NR51" s="93"/>
      <c r="NS51" s="93"/>
      <c r="NT51" s="93"/>
      <c r="NU51" s="93"/>
      <c r="NV51" s="93"/>
      <c r="NW51" s="93"/>
      <c r="NX51" s="93"/>
      <c r="NY51" s="93"/>
      <c r="NZ51" s="93"/>
      <c r="OA51" s="93"/>
      <c r="OB51" s="93"/>
      <c r="OC51" s="93"/>
      <c r="OD51" s="93"/>
      <c r="OE51" s="93"/>
      <c r="OF51" s="93"/>
      <c r="OG51" s="93"/>
      <c r="OH51" s="93"/>
      <c r="OI51" s="93"/>
      <c r="OJ51" s="93"/>
      <c r="OK51" s="93"/>
      <c r="OL51" s="93"/>
      <c r="OM51" s="93"/>
      <c r="ON51" s="93"/>
      <c r="OO51" s="93"/>
      <c r="OP51" s="93"/>
      <c r="OQ51" s="93"/>
      <c r="OR51" s="93"/>
      <c r="OS51" s="93"/>
      <c r="OT51" s="93"/>
      <c r="OU51" s="93"/>
      <c r="OV51" s="93"/>
      <c r="OW51" s="93"/>
      <c r="OX51" s="93"/>
      <c r="OY51" s="93"/>
      <c r="OZ51" s="93"/>
      <c r="PA51" s="93"/>
      <c r="PB51" s="93"/>
      <c r="PC51" s="93"/>
      <c r="PD51" s="93"/>
      <c r="PE51" s="93"/>
      <c r="PF51" s="93"/>
      <c r="PG51" s="93"/>
      <c r="PH51" s="93"/>
      <c r="PI51" s="93"/>
      <c r="PJ51" s="93"/>
      <c r="PK51" s="93"/>
      <c r="PL51" s="93"/>
      <c r="PM51" s="93"/>
      <c r="PN51" s="93"/>
      <c r="PO51" s="93"/>
      <c r="PP51" s="93"/>
      <c r="PQ51" s="93"/>
      <c r="PR51" s="93"/>
      <c r="PS51" s="93"/>
      <c r="PT51" s="93"/>
      <c r="PU51" s="93"/>
      <c r="PV51" s="93"/>
      <c r="PW51" s="93"/>
      <c r="PX51" s="93"/>
      <c r="PY51" s="93"/>
      <c r="PZ51" s="93"/>
      <c r="QA51" s="93"/>
      <c r="QB51" s="93"/>
      <c r="QC51" s="93"/>
      <c r="QD51" s="93"/>
      <c r="QE51" s="93"/>
      <c r="QF51" s="93"/>
      <c r="QG51" s="93"/>
      <c r="QH51" s="93"/>
      <c r="QI51" s="93"/>
      <c r="QJ51" s="93"/>
      <c r="QK51" s="93"/>
      <c r="QL51" s="93"/>
      <c r="QM51" s="93"/>
      <c r="QN51" s="93"/>
      <c r="QO51" s="93"/>
      <c r="QP51" s="93"/>
      <c r="QQ51" s="93"/>
      <c r="QR51" s="93"/>
      <c r="QS51" s="93"/>
      <c r="QT51" s="93"/>
      <c r="QU51" s="93"/>
      <c r="QV51" s="93"/>
      <c r="QW51" s="93"/>
      <c r="QX51" s="93"/>
      <c r="QY51" s="93"/>
      <c r="QZ51" s="93"/>
      <c r="RA51" s="93"/>
      <c r="RB51" s="93"/>
      <c r="RC51" s="93"/>
      <c r="RD51" s="93"/>
      <c r="RE51" s="93"/>
      <c r="RF51" s="93"/>
      <c r="RG51" s="93"/>
      <c r="RH51" s="93"/>
      <c r="RI51" s="93"/>
      <c r="RJ51" s="93"/>
      <c r="RK51" s="93"/>
      <c r="RL51" s="93"/>
      <c r="RM51" s="93"/>
      <c r="RN51" s="93"/>
      <c r="RO51" s="93"/>
      <c r="RP51" s="93"/>
      <c r="RQ51" s="93"/>
      <c r="RR51" s="93"/>
      <c r="RS51" s="93"/>
      <c r="RT51" s="93"/>
      <c r="RU51" s="93"/>
      <c r="RV51" s="93"/>
      <c r="RW51" s="93"/>
      <c r="RX51" s="93"/>
      <c r="RY51" s="93"/>
      <c r="RZ51" s="93"/>
      <c r="SA51" s="93"/>
      <c r="SB51" s="93"/>
      <c r="SC51" s="93"/>
      <c r="SD51" s="93"/>
      <c r="SE51" s="93"/>
      <c r="SF51" s="93"/>
      <c r="SG51" s="93"/>
      <c r="SH51" s="93"/>
      <c r="SI51" s="93"/>
      <c r="SJ51" s="93"/>
      <c r="SK51" s="93"/>
      <c r="SL51" s="93"/>
      <c r="SM51" s="93"/>
      <c r="SN51" s="93"/>
      <c r="SO51" s="93"/>
      <c r="SP51" s="93"/>
      <c r="SQ51" s="93"/>
      <c r="SR51" s="93"/>
      <c r="SS51" s="93"/>
      <c r="ST51" s="93"/>
      <c r="SU51" s="93"/>
      <c r="SV51" s="93"/>
      <c r="SW51" s="93"/>
      <c r="SX51" s="93"/>
      <c r="SY51" s="93"/>
      <c r="SZ51" s="93"/>
      <c r="TA51" s="93"/>
      <c r="TB51" s="93"/>
      <c r="TC51" s="93"/>
      <c r="TD51" s="93"/>
      <c r="TE51" s="93"/>
      <c r="TF51" s="93"/>
      <c r="TG51" s="93"/>
      <c r="TH51" s="93"/>
      <c r="TI51" s="93"/>
      <c r="TJ51" s="93"/>
      <c r="TK51" s="93"/>
      <c r="TL51" s="93"/>
      <c r="TM51" s="93"/>
      <c r="TN51" s="93"/>
      <c r="TO51" s="93"/>
      <c r="TP51" s="93"/>
      <c r="TQ51" s="93"/>
      <c r="TR51" s="93"/>
      <c r="TS51" s="93"/>
      <c r="TT51" s="93"/>
      <c r="TU51" s="93"/>
      <c r="TV51" s="93"/>
      <c r="TW51" s="93"/>
      <c r="TX51" s="93"/>
      <c r="TY51" s="93"/>
      <c r="TZ51" s="93"/>
      <c r="UA51" s="93"/>
      <c r="UB51" s="93"/>
      <c r="UC51" s="93"/>
      <c r="UD51" s="93"/>
      <c r="UE51" s="93"/>
      <c r="UF51" s="93"/>
      <c r="UG51" s="93"/>
      <c r="UH51" s="93"/>
      <c r="UI51" s="93"/>
      <c r="UJ51" s="93"/>
      <c r="UK51" s="93"/>
      <c r="UL51" s="93"/>
      <c r="UM51" s="93"/>
      <c r="UN51" s="93"/>
      <c r="UO51" s="93"/>
      <c r="UP51" s="93"/>
      <c r="UQ51" s="93"/>
      <c r="UR51" s="93"/>
      <c r="US51" s="93"/>
      <c r="UT51" s="93"/>
      <c r="UU51" s="93"/>
      <c r="UV51" s="93"/>
      <c r="UW51" s="93"/>
      <c r="UX51" s="93"/>
      <c r="UY51" s="93"/>
      <c r="UZ51" s="93"/>
      <c r="VA51" s="93"/>
      <c r="VB51" s="93"/>
      <c r="VC51" s="93"/>
      <c r="VD51" s="93"/>
      <c r="VE51" s="93"/>
      <c r="VF51" s="93"/>
      <c r="VG51" s="93"/>
      <c r="VH51" s="93"/>
      <c r="VI51" s="93"/>
      <c r="VJ51" s="93"/>
      <c r="VK51" s="93"/>
      <c r="VL51" s="93"/>
      <c r="VM51" s="93"/>
      <c r="VN51" s="93"/>
      <c r="VO51" s="93"/>
      <c r="VP51" s="93"/>
      <c r="VQ51" s="93"/>
      <c r="VR51" s="93"/>
      <c r="VS51" s="93"/>
      <c r="VT51" s="93"/>
      <c r="VU51" s="93"/>
      <c r="VV51" s="93"/>
      <c r="VW51" s="93"/>
      <c r="VX51" s="93"/>
      <c r="VY51" s="93"/>
      <c r="VZ51" s="93"/>
      <c r="WA51" s="93"/>
      <c r="WB51" s="93"/>
      <c r="WC51" s="93"/>
      <c r="WD51" s="93"/>
      <c r="WE51" s="93"/>
      <c r="WF51" s="93"/>
      <c r="WG51" s="93"/>
      <c r="WH51" s="93"/>
      <c r="WI51" s="93"/>
      <c r="WJ51" s="93"/>
      <c r="WK51" s="93"/>
      <c r="WL51" s="93"/>
      <c r="WM51" s="93"/>
      <c r="WN51" s="93"/>
      <c r="WO51" s="93"/>
      <c r="WP51" s="93"/>
      <c r="WQ51" s="93"/>
      <c r="WR51" s="93"/>
      <c r="WS51" s="93"/>
      <c r="WT51" s="93"/>
      <c r="WU51" s="93"/>
      <c r="WV51" s="93"/>
      <c r="WW51" s="93"/>
      <c r="WX51" s="93"/>
      <c r="WY51" s="93"/>
      <c r="WZ51" s="93"/>
      <c r="XA51" s="93"/>
      <c r="XB51" s="93"/>
      <c r="XC51" s="93"/>
      <c r="XD51" s="93"/>
      <c r="XE51" s="93"/>
      <c r="XF51" s="93"/>
      <c r="XG51" s="93"/>
      <c r="XH51" s="93"/>
      <c r="XI51" s="93"/>
      <c r="XJ51" s="93"/>
      <c r="XK51" s="93"/>
      <c r="XL51" s="93"/>
      <c r="XM51" s="93"/>
      <c r="XN51" s="93"/>
      <c r="XO51" s="93"/>
      <c r="XP51" s="93"/>
      <c r="XQ51" s="93"/>
      <c r="XR51" s="93"/>
      <c r="XS51" s="93"/>
      <c r="XT51" s="93"/>
      <c r="XU51" s="93"/>
      <c r="XV51" s="93"/>
      <c r="XW51" s="93"/>
      <c r="XX51" s="93"/>
      <c r="XY51" s="93"/>
      <c r="XZ51" s="93"/>
      <c r="YA51" s="93"/>
      <c r="YB51" s="93"/>
      <c r="YC51" s="93"/>
      <c r="YD51" s="93"/>
      <c r="YE51" s="93"/>
      <c r="YF51" s="93"/>
      <c r="YG51" s="93"/>
      <c r="YH51" s="93"/>
      <c r="YI51" s="93"/>
      <c r="YJ51" s="93"/>
      <c r="YK51" s="93"/>
      <c r="YL51" s="93"/>
      <c r="YM51" s="93"/>
      <c r="YN51" s="93"/>
      <c r="YO51" s="93"/>
      <c r="YP51" s="93"/>
      <c r="YQ51" s="93"/>
      <c r="YR51" s="93"/>
      <c r="YS51" s="93"/>
      <c r="YT51" s="93"/>
      <c r="YU51" s="93"/>
      <c r="YV51" s="93"/>
      <c r="YW51" s="93"/>
      <c r="YX51" s="93"/>
      <c r="YY51" s="93"/>
      <c r="YZ51" s="93"/>
      <c r="ZA51" s="93"/>
      <c r="ZB51" s="93"/>
      <c r="ZC51" s="93"/>
      <c r="ZD51" s="93"/>
      <c r="ZE51" s="93"/>
      <c r="ZF51" s="93"/>
      <c r="ZG51" s="93"/>
      <c r="ZH51" s="93"/>
      <c r="ZI51" s="93"/>
      <c r="ZJ51" s="93"/>
      <c r="ZK51" s="93"/>
      <c r="ZL51" s="93"/>
      <c r="ZM51" s="93"/>
      <c r="ZN51" s="93"/>
      <c r="ZO51" s="93"/>
      <c r="ZP51" s="93"/>
      <c r="ZQ51" s="93"/>
      <c r="ZR51" s="93"/>
      <c r="ZS51" s="93"/>
      <c r="ZT51" s="93"/>
      <c r="ZU51" s="93"/>
      <c r="ZV51" s="93"/>
      <c r="ZW51" s="93"/>
      <c r="ZX51" s="93"/>
      <c r="ZY51" s="93"/>
      <c r="ZZ51" s="93"/>
    </row>
    <row r="52" spans="1:702" s="131" customFormat="1" ht="15.95" customHeight="1" x14ac:dyDescent="0.25">
      <c r="A52" s="127">
        <v>72180</v>
      </c>
      <c r="B52" s="127" t="s">
        <v>395</v>
      </c>
      <c r="C52" s="128" t="s">
        <v>354</v>
      </c>
      <c r="D52" s="127">
        <v>7</v>
      </c>
      <c r="E52" s="127">
        <v>3</v>
      </c>
      <c r="F52" s="127" t="s">
        <v>341</v>
      </c>
      <c r="G52" s="127">
        <v>912</v>
      </c>
      <c r="H52" s="127">
        <v>11461</v>
      </c>
      <c r="I52" s="127" t="s">
        <v>361</v>
      </c>
      <c r="J52" s="127">
        <v>31</v>
      </c>
      <c r="K52" s="127" t="s">
        <v>13</v>
      </c>
      <c r="L52" s="129">
        <v>181200</v>
      </c>
      <c r="M52" s="129">
        <v>181200</v>
      </c>
      <c r="N52" s="129">
        <v>0</v>
      </c>
      <c r="O52" s="129">
        <v>181200</v>
      </c>
      <c r="P52" s="129">
        <v>97991.54</v>
      </c>
      <c r="Q52" s="129">
        <v>-83208.460000000006</v>
      </c>
      <c r="R52" s="130">
        <v>0.54</v>
      </c>
      <c r="S52" s="129">
        <v>0</v>
      </c>
      <c r="T52" s="129">
        <v>0</v>
      </c>
      <c r="U52" s="130">
        <v>0</v>
      </c>
      <c r="V52" s="129">
        <v>0</v>
      </c>
      <c r="W52" s="129">
        <v>0</v>
      </c>
      <c r="X52" s="130">
        <v>0</v>
      </c>
      <c r="Y52" s="129">
        <v>0</v>
      </c>
      <c r="Z52" s="129">
        <v>0</v>
      </c>
      <c r="AA52" s="130">
        <v>0</v>
      </c>
      <c r="AB52" s="129">
        <v>0</v>
      </c>
      <c r="AC52" s="129">
        <v>0</v>
      </c>
      <c r="AD52" s="130">
        <v>0</v>
      </c>
      <c r="AE52" s="129">
        <v>0</v>
      </c>
      <c r="AF52" s="129">
        <v>0</v>
      </c>
      <c r="AG52" s="130">
        <v>0</v>
      </c>
      <c r="AH52" s="129">
        <v>0</v>
      </c>
      <c r="AI52" s="129">
        <v>0</v>
      </c>
      <c r="AJ52" s="130">
        <v>0</v>
      </c>
      <c r="AK52" s="129">
        <v>0</v>
      </c>
      <c r="AL52" s="129">
        <v>0</v>
      </c>
      <c r="AM52" s="130">
        <v>0</v>
      </c>
      <c r="AN52" s="129">
        <v>0</v>
      </c>
      <c r="AO52" s="129">
        <v>0</v>
      </c>
      <c r="AP52" s="130">
        <v>0</v>
      </c>
      <c r="AQ52" s="129">
        <v>0</v>
      </c>
      <c r="AR52" s="129">
        <v>0</v>
      </c>
      <c r="AS52" s="130">
        <v>0</v>
      </c>
      <c r="AT52" s="129">
        <v>0</v>
      </c>
      <c r="AU52" s="129">
        <v>0</v>
      </c>
      <c r="AV52" s="130">
        <v>0</v>
      </c>
      <c r="AW52" s="129">
        <v>0</v>
      </c>
      <c r="AX52" s="129">
        <v>0</v>
      </c>
      <c r="AY52" s="130">
        <v>0</v>
      </c>
      <c r="AZ52" s="129">
        <v>0</v>
      </c>
      <c r="BA52" s="129">
        <v>0</v>
      </c>
      <c r="BB52" s="130">
        <v>0</v>
      </c>
      <c r="BC52" s="129">
        <v>0</v>
      </c>
      <c r="BD52" s="129">
        <v>0</v>
      </c>
      <c r="BE52" s="130">
        <v>0</v>
      </c>
      <c r="BF52" s="129">
        <v>181200</v>
      </c>
      <c r="BG52" s="129">
        <v>97991.54</v>
      </c>
      <c r="BH52" s="130">
        <v>0.54</v>
      </c>
      <c r="BI52" s="129">
        <v>0</v>
      </c>
      <c r="BJ52" s="129">
        <v>0</v>
      </c>
      <c r="BK52" s="130">
        <v>0</v>
      </c>
      <c r="BL52" s="129">
        <v>0</v>
      </c>
      <c r="BM52" s="129">
        <v>0</v>
      </c>
      <c r="BN52" s="130">
        <v>0</v>
      </c>
      <c r="BO52" s="129">
        <v>0</v>
      </c>
      <c r="BP52" s="129">
        <v>0</v>
      </c>
      <c r="BQ52" s="130">
        <v>0</v>
      </c>
      <c r="BR52" s="129">
        <v>0</v>
      </c>
      <c r="BS52" s="129">
        <v>0</v>
      </c>
      <c r="BT52" s="130">
        <v>0</v>
      </c>
      <c r="BU52" s="129">
        <v>0</v>
      </c>
      <c r="BV52" s="129">
        <v>0</v>
      </c>
      <c r="BW52" s="130">
        <v>0</v>
      </c>
      <c r="BX52" s="129">
        <v>0</v>
      </c>
      <c r="BY52" s="129">
        <v>0</v>
      </c>
      <c r="BZ52" s="130">
        <v>0</v>
      </c>
      <c r="CA52" s="129">
        <v>0</v>
      </c>
      <c r="CB52" s="129">
        <v>0</v>
      </c>
      <c r="CC52" s="130">
        <v>0</v>
      </c>
      <c r="CD52" s="129">
        <v>0</v>
      </c>
      <c r="CE52" s="129">
        <v>0</v>
      </c>
      <c r="CF52" s="130">
        <v>0</v>
      </c>
      <c r="CG52" s="129">
        <v>0</v>
      </c>
      <c r="CH52" s="129">
        <v>0</v>
      </c>
      <c r="CI52" s="130">
        <v>0</v>
      </c>
      <c r="CJ52" s="129">
        <v>0</v>
      </c>
      <c r="CK52" s="129">
        <v>0</v>
      </c>
      <c r="CL52" s="130">
        <v>0</v>
      </c>
      <c r="CM52" s="129">
        <v>0</v>
      </c>
      <c r="CN52" s="129">
        <v>0</v>
      </c>
      <c r="CO52" s="130">
        <v>0</v>
      </c>
      <c r="CP52" s="129"/>
      <c r="CQ52" s="129"/>
      <c r="CR52" s="129"/>
      <c r="CS52" s="129"/>
      <c r="CT52" s="129"/>
      <c r="CU52" s="129"/>
      <c r="CV52" s="129"/>
      <c r="CW52" s="129"/>
      <c r="CX52" s="129"/>
      <c r="CY52" s="129"/>
      <c r="CZ52" s="129"/>
      <c r="DA52" s="129"/>
      <c r="DB52" s="129"/>
      <c r="DC52" s="129"/>
      <c r="DD52" s="129"/>
      <c r="DE52" s="129"/>
      <c r="DF52" s="129"/>
      <c r="DG52" s="129"/>
      <c r="DH52" s="129"/>
      <c r="DI52" s="129"/>
      <c r="DJ52" s="129"/>
      <c r="DK52" s="129"/>
      <c r="DL52" s="129"/>
      <c r="DM52" s="129"/>
      <c r="DN52" s="129"/>
      <c r="DO52" s="129"/>
      <c r="DP52" s="129"/>
      <c r="DQ52" s="129"/>
      <c r="DR52" s="129"/>
      <c r="DS52" s="129"/>
      <c r="DT52" s="129"/>
      <c r="DU52" s="129"/>
      <c r="DV52" s="129"/>
      <c r="DW52" s="129"/>
      <c r="DX52" s="129"/>
      <c r="DY52" s="129"/>
      <c r="DZ52" s="129"/>
      <c r="EA52" s="129"/>
      <c r="EB52" s="129"/>
      <c r="EC52" s="129"/>
      <c r="ED52" s="129"/>
      <c r="EE52" s="129"/>
      <c r="EF52" s="129"/>
      <c r="EG52" s="129"/>
      <c r="EH52" s="129"/>
      <c r="EI52" s="129"/>
      <c r="EJ52" s="129"/>
      <c r="EK52" s="129"/>
      <c r="EL52" s="129"/>
      <c r="EM52" s="129"/>
      <c r="EN52" s="129"/>
      <c r="EO52" s="129"/>
      <c r="EP52" s="129"/>
      <c r="EQ52" s="129"/>
      <c r="ER52" s="129"/>
      <c r="ES52" s="129"/>
      <c r="ET52" s="129"/>
      <c r="EU52" s="129"/>
      <c r="EV52" s="129"/>
      <c r="EW52" s="129"/>
      <c r="EX52" s="129"/>
      <c r="EY52" s="129"/>
      <c r="EZ52" s="129"/>
      <c r="FA52" s="129"/>
      <c r="FB52" s="129"/>
      <c r="FC52" s="129"/>
      <c r="FD52" s="129"/>
      <c r="FE52" s="129"/>
      <c r="FF52" s="129"/>
      <c r="FG52" s="129"/>
      <c r="FH52" s="129"/>
      <c r="FI52" s="129"/>
      <c r="FJ52" s="129"/>
      <c r="FK52" s="129"/>
      <c r="FL52" s="129"/>
      <c r="FM52" s="129"/>
      <c r="FN52" s="129"/>
      <c r="FO52" s="129"/>
      <c r="FP52" s="129"/>
      <c r="FQ52" s="129"/>
      <c r="FR52" s="129"/>
      <c r="FS52" s="129"/>
      <c r="FT52" s="129"/>
      <c r="FU52" s="129"/>
      <c r="FV52" s="129"/>
      <c r="FW52" s="129"/>
      <c r="FX52" s="129"/>
      <c r="FY52" s="129"/>
      <c r="FZ52" s="129"/>
      <c r="GA52" s="129"/>
      <c r="GB52" s="129"/>
      <c r="GC52" s="129"/>
      <c r="GD52" s="129"/>
      <c r="GE52" s="129"/>
      <c r="GF52" s="129"/>
      <c r="GG52" s="129"/>
      <c r="GH52" s="129"/>
      <c r="GI52" s="129"/>
      <c r="GJ52" s="129"/>
      <c r="GK52" s="129"/>
      <c r="GL52" s="129"/>
      <c r="GM52" s="129"/>
      <c r="GN52" s="129"/>
      <c r="GO52" s="129"/>
      <c r="GP52" s="129"/>
      <c r="GQ52" s="129"/>
      <c r="GR52" s="129"/>
      <c r="GS52" s="129"/>
      <c r="GT52" s="129"/>
      <c r="GU52" s="129"/>
      <c r="GV52" s="129"/>
      <c r="GW52" s="129"/>
      <c r="GX52" s="129"/>
      <c r="GY52" s="129"/>
      <c r="GZ52" s="129"/>
      <c r="HA52" s="129"/>
      <c r="HB52" s="129"/>
      <c r="HC52" s="129"/>
      <c r="HD52" s="129"/>
      <c r="HE52" s="129"/>
      <c r="HF52" s="129"/>
      <c r="HG52" s="129"/>
      <c r="HH52" s="129"/>
      <c r="HI52" s="129"/>
      <c r="HJ52" s="129"/>
      <c r="HK52" s="129"/>
      <c r="HL52" s="129"/>
      <c r="HM52" s="129"/>
      <c r="HN52" s="129"/>
      <c r="HO52" s="129"/>
      <c r="HP52" s="129"/>
      <c r="HQ52" s="129"/>
      <c r="HR52" s="129"/>
      <c r="HS52" s="129"/>
      <c r="HT52" s="129"/>
      <c r="HU52" s="129"/>
      <c r="HV52" s="129"/>
      <c r="HW52" s="129"/>
      <c r="HX52" s="129"/>
      <c r="HY52" s="129"/>
      <c r="HZ52" s="129"/>
      <c r="IA52" s="129"/>
      <c r="IB52" s="129"/>
      <c r="IC52" s="129"/>
      <c r="ID52" s="129"/>
      <c r="IE52" s="129"/>
      <c r="IF52" s="129"/>
      <c r="IG52" s="129"/>
      <c r="IH52" s="129"/>
      <c r="II52" s="129"/>
      <c r="IJ52" s="129"/>
      <c r="IK52" s="129"/>
      <c r="IL52" s="129"/>
      <c r="IM52" s="129"/>
      <c r="IN52" s="129"/>
      <c r="IO52" s="129"/>
      <c r="IP52" s="129"/>
      <c r="IQ52" s="129"/>
      <c r="IR52" s="129"/>
      <c r="IS52" s="129"/>
      <c r="IT52" s="129"/>
      <c r="IU52" s="129"/>
      <c r="IV52" s="129"/>
      <c r="IW52" s="129"/>
      <c r="IX52" s="129"/>
      <c r="IY52" s="129"/>
      <c r="IZ52" s="129"/>
      <c r="JA52" s="129"/>
      <c r="JB52" s="129"/>
      <c r="JC52" s="129"/>
      <c r="JD52" s="129"/>
      <c r="JE52" s="129"/>
      <c r="JF52" s="129"/>
      <c r="JG52" s="129"/>
      <c r="JH52" s="129"/>
      <c r="JI52" s="129"/>
      <c r="JJ52" s="129"/>
      <c r="JK52" s="129"/>
      <c r="JL52" s="129"/>
      <c r="JM52" s="129"/>
      <c r="JN52" s="129"/>
      <c r="JO52" s="129"/>
      <c r="JP52" s="129"/>
      <c r="JQ52" s="129"/>
      <c r="JR52" s="129"/>
      <c r="JS52" s="129"/>
      <c r="JT52" s="129"/>
      <c r="JU52" s="129"/>
      <c r="JV52" s="129"/>
      <c r="JW52" s="129"/>
      <c r="JX52" s="129"/>
      <c r="JY52" s="129"/>
      <c r="JZ52" s="129"/>
      <c r="KA52" s="129"/>
      <c r="KB52" s="129"/>
      <c r="KC52" s="129"/>
      <c r="KD52" s="129"/>
      <c r="KE52" s="129"/>
      <c r="KF52" s="129"/>
      <c r="KG52" s="129"/>
      <c r="KH52" s="129"/>
      <c r="KI52" s="129"/>
      <c r="KJ52" s="129"/>
      <c r="KK52" s="129"/>
      <c r="KL52" s="129"/>
      <c r="KM52" s="129"/>
      <c r="KN52" s="129"/>
      <c r="KO52" s="129"/>
      <c r="KP52" s="129"/>
      <c r="KQ52" s="129"/>
      <c r="KR52" s="129"/>
      <c r="KS52" s="129"/>
      <c r="KT52" s="129"/>
      <c r="KU52" s="129"/>
      <c r="KV52" s="129"/>
      <c r="KW52" s="129"/>
      <c r="KX52" s="129"/>
      <c r="KY52" s="129"/>
      <c r="KZ52" s="129"/>
      <c r="LA52" s="129"/>
      <c r="LB52" s="129"/>
      <c r="LC52" s="129"/>
      <c r="LD52" s="129"/>
      <c r="LE52" s="129"/>
      <c r="LF52" s="129"/>
      <c r="LG52" s="129"/>
      <c r="LH52" s="129"/>
      <c r="LI52" s="129"/>
      <c r="LJ52" s="129"/>
      <c r="LK52" s="129"/>
      <c r="LL52" s="129"/>
      <c r="LM52" s="129"/>
      <c r="LN52" s="129"/>
      <c r="LO52" s="129"/>
      <c r="LP52" s="129"/>
      <c r="LQ52" s="129"/>
      <c r="LR52" s="129"/>
      <c r="LS52" s="129"/>
      <c r="LT52" s="129"/>
      <c r="LU52" s="129"/>
      <c r="LV52" s="129"/>
      <c r="LW52" s="129"/>
      <c r="LX52" s="129"/>
      <c r="LY52" s="129"/>
      <c r="LZ52" s="129"/>
      <c r="MA52" s="129"/>
      <c r="MB52" s="129"/>
      <c r="MC52" s="129"/>
      <c r="MD52" s="129"/>
      <c r="ME52" s="129"/>
      <c r="MF52" s="129"/>
      <c r="MG52" s="129"/>
      <c r="MH52" s="129"/>
      <c r="MI52" s="129"/>
      <c r="MJ52" s="129"/>
      <c r="MK52" s="129"/>
      <c r="ML52" s="129"/>
      <c r="MM52" s="129"/>
      <c r="MN52" s="129"/>
      <c r="MO52" s="129"/>
      <c r="MP52" s="129"/>
      <c r="MQ52" s="129"/>
      <c r="MR52" s="129"/>
      <c r="MS52" s="129"/>
      <c r="MT52" s="129"/>
      <c r="MU52" s="129"/>
      <c r="MV52" s="129"/>
      <c r="MW52" s="129"/>
      <c r="MX52" s="129"/>
      <c r="MY52" s="129"/>
      <c r="MZ52" s="129"/>
      <c r="NA52" s="129"/>
      <c r="NB52" s="129"/>
      <c r="NC52" s="129"/>
      <c r="ND52" s="129"/>
      <c r="NE52" s="129"/>
      <c r="NF52" s="129"/>
      <c r="NG52" s="129"/>
      <c r="NH52" s="129"/>
      <c r="NI52" s="129"/>
      <c r="NJ52" s="129"/>
      <c r="NK52" s="129"/>
      <c r="NL52" s="129"/>
      <c r="NM52" s="129"/>
      <c r="NN52" s="129"/>
      <c r="NO52" s="129"/>
      <c r="NP52" s="129"/>
      <c r="NQ52" s="129"/>
      <c r="NR52" s="129"/>
      <c r="NS52" s="129"/>
      <c r="NT52" s="129"/>
      <c r="NU52" s="129"/>
      <c r="NV52" s="129"/>
      <c r="NW52" s="129"/>
      <c r="NX52" s="129"/>
      <c r="NY52" s="129"/>
      <c r="NZ52" s="129"/>
      <c r="OA52" s="129"/>
      <c r="OB52" s="129"/>
      <c r="OC52" s="129"/>
      <c r="OD52" s="129"/>
      <c r="OE52" s="129"/>
      <c r="OF52" s="129"/>
      <c r="OG52" s="129"/>
      <c r="OH52" s="129"/>
      <c r="OI52" s="129"/>
      <c r="OJ52" s="129"/>
      <c r="OK52" s="129"/>
      <c r="OL52" s="129"/>
      <c r="OM52" s="129"/>
      <c r="ON52" s="129"/>
      <c r="OO52" s="129"/>
      <c r="OP52" s="129"/>
      <c r="OQ52" s="129"/>
      <c r="OR52" s="129"/>
      <c r="OS52" s="129"/>
      <c r="OT52" s="129"/>
      <c r="OU52" s="129"/>
      <c r="OV52" s="129"/>
      <c r="OW52" s="129"/>
      <c r="OX52" s="129"/>
      <c r="OY52" s="129"/>
      <c r="OZ52" s="129"/>
      <c r="PA52" s="129"/>
      <c r="PB52" s="129"/>
      <c r="PC52" s="129"/>
      <c r="PD52" s="129"/>
      <c r="PE52" s="129"/>
      <c r="PF52" s="129"/>
      <c r="PG52" s="129"/>
      <c r="PH52" s="129"/>
      <c r="PI52" s="129"/>
      <c r="PJ52" s="129"/>
      <c r="PK52" s="129"/>
      <c r="PL52" s="129"/>
      <c r="PM52" s="129"/>
      <c r="PN52" s="129"/>
      <c r="PO52" s="129"/>
      <c r="PP52" s="129"/>
      <c r="PQ52" s="129"/>
      <c r="PR52" s="129"/>
      <c r="PS52" s="129"/>
      <c r="PT52" s="129"/>
      <c r="PU52" s="129"/>
      <c r="PV52" s="129"/>
      <c r="PW52" s="129"/>
      <c r="PX52" s="129"/>
      <c r="PY52" s="129"/>
      <c r="PZ52" s="129"/>
      <c r="QA52" s="129"/>
      <c r="QB52" s="129"/>
      <c r="QC52" s="129"/>
      <c r="QD52" s="129"/>
      <c r="QE52" s="129"/>
      <c r="QF52" s="129"/>
      <c r="QG52" s="129"/>
      <c r="QH52" s="129"/>
      <c r="QI52" s="129"/>
      <c r="QJ52" s="129"/>
      <c r="QK52" s="129"/>
      <c r="QL52" s="129"/>
      <c r="QM52" s="129"/>
      <c r="QN52" s="129"/>
      <c r="QO52" s="129"/>
      <c r="QP52" s="129"/>
      <c r="QQ52" s="129"/>
      <c r="QR52" s="129"/>
      <c r="QS52" s="129"/>
      <c r="QT52" s="129"/>
      <c r="QU52" s="129"/>
      <c r="QV52" s="129"/>
      <c r="QW52" s="129"/>
      <c r="QX52" s="129"/>
      <c r="QY52" s="129"/>
      <c r="QZ52" s="129"/>
      <c r="RA52" s="129"/>
      <c r="RB52" s="129"/>
      <c r="RC52" s="129"/>
      <c r="RD52" s="129"/>
      <c r="RE52" s="129"/>
      <c r="RF52" s="129"/>
      <c r="RG52" s="129"/>
      <c r="RH52" s="129"/>
      <c r="RI52" s="129"/>
      <c r="RJ52" s="129"/>
      <c r="RK52" s="129"/>
      <c r="RL52" s="129"/>
      <c r="RM52" s="129"/>
      <c r="RN52" s="129"/>
      <c r="RO52" s="129"/>
      <c r="RP52" s="129"/>
      <c r="RQ52" s="129"/>
      <c r="RR52" s="129"/>
      <c r="RS52" s="129"/>
      <c r="RT52" s="129"/>
      <c r="RU52" s="129"/>
      <c r="RV52" s="129"/>
      <c r="RW52" s="129"/>
      <c r="RX52" s="129"/>
      <c r="RY52" s="129"/>
      <c r="RZ52" s="129"/>
      <c r="SA52" s="129"/>
      <c r="SB52" s="129"/>
      <c r="SC52" s="129"/>
      <c r="SD52" s="129"/>
      <c r="SE52" s="129"/>
      <c r="SF52" s="129"/>
      <c r="SG52" s="129"/>
      <c r="SH52" s="129"/>
      <c r="SI52" s="129"/>
      <c r="SJ52" s="129"/>
      <c r="SK52" s="129"/>
      <c r="SL52" s="129"/>
      <c r="SM52" s="129"/>
      <c r="SN52" s="129"/>
      <c r="SO52" s="129"/>
      <c r="SP52" s="129"/>
      <c r="SQ52" s="129"/>
      <c r="SR52" s="129"/>
      <c r="SS52" s="129"/>
      <c r="ST52" s="129"/>
      <c r="SU52" s="129"/>
      <c r="SV52" s="129"/>
      <c r="SW52" s="129"/>
      <c r="SX52" s="129"/>
      <c r="SY52" s="129"/>
      <c r="SZ52" s="129"/>
      <c r="TA52" s="129"/>
      <c r="TB52" s="129"/>
      <c r="TC52" s="129"/>
      <c r="TD52" s="129"/>
      <c r="TE52" s="129"/>
      <c r="TF52" s="129"/>
      <c r="TG52" s="129"/>
      <c r="TH52" s="129"/>
      <c r="TI52" s="129"/>
      <c r="TJ52" s="129"/>
      <c r="TK52" s="129"/>
      <c r="TL52" s="129"/>
      <c r="TM52" s="129"/>
      <c r="TN52" s="129"/>
      <c r="TO52" s="129"/>
      <c r="TP52" s="129"/>
      <c r="TQ52" s="129"/>
      <c r="TR52" s="129"/>
      <c r="TS52" s="129"/>
      <c r="TT52" s="129"/>
      <c r="TU52" s="129"/>
      <c r="TV52" s="129"/>
      <c r="TW52" s="129"/>
      <c r="TX52" s="129"/>
      <c r="TY52" s="129"/>
      <c r="TZ52" s="129"/>
      <c r="UA52" s="129"/>
      <c r="UB52" s="129"/>
      <c r="UC52" s="129"/>
      <c r="UD52" s="129"/>
      <c r="UE52" s="129"/>
      <c r="UF52" s="129"/>
      <c r="UG52" s="129"/>
      <c r="UH52" s="129"/>
      <c r="UI52" s="129"/>
      <c r="UJ52" s="129"/>
      <c r="UK52" s="129"/>
      <c r="UL52" s="129"/>
      <c r="UM52" s="129"/>
      <c r="UN52" s="129"/>
      <c r="UO52" s="129"/>
      <c r="UP52" s="129"/>
      <c r="UQ52" s="129"/>
      <c r="UR52" s="129"/>
      <c r="US52" s="129"/>
      <c r="UT52" s="129"/>
      <c r="UU52" s="129"/>
      <c r="UV52" s="129"/>
      <c r="UW52" s="129"/>
      <c r="UX52" s="129"/>
      <c r="UY52" s="129"/>
      <c r="UZ52" s="129"/>
      <c r="VA52" s="129"/>
      <c r="VB52" s="129"/>
      <c r="VC52" s="129"/>
      <c r="VD52" s="129"/>
      <c r="VE52" s="129"/>
      <c r="VF52" s="129"/>
      <c r="VG52" s="129"/>
      <c r="VH52" s="129"/>
      <c r="VI52" s="129"/>
      <c r="VJ52" s="129"/>
      <c r="VK52" s="129"/>
      <c r="VL52" s="129"/>
      <c r="VM52" s="129"/>
      <c r="VN52" s="129"/>
      <c r="VO52" s="129"/>
      <c r="VP52" s="129"/>
      <c r="VQ52" s="129"/>
      <c r="VR52" s="129"/>
      <c r="VS52" s="129"/>
      <c r="VT52" s="129"/>
      <c r="VU52" s="129"/>
      <c r="VV52" s="129"/>
      <c r="VW52" s="129"/>
      <c r="VX52" s="129"/>
      <c r="VY52" s="129"/>
      <c r="VZ52" s="129"/>
      <c r="WA52" s="129"/>
      <c r="WB52" s="129"/>
      <c r="WC52" s="129"/>
      <c r="WD52" s="129"/>
      <c r="WE52" s="129"/>
      <c r="WF52" s="129"/>
      <c r="WG52" s="129"/>
      <c r="WH52" s="129"/>
      <c r="WI52" s="129"/>
      <c r="WJ52" s="129"/>
      <c r="WK52" s="129"/>
      <c r="WL52" s="129"/>
      <c r="WM52" s="129"/>
      <c r="WN52" s="129"/>
      <c r="WO52" s="129"/>
      <c r="WP52" s="129"/>
      <c r="WQ52" s="129"/>
      <c r="WR52" s="129"/>
      <c r="WS52" s="129"/>
      <c r="WT52" s="129"/>
      <c r="WU52" s="129"/>
      <c r="WV52" s="129"/>
      <c r="WW52" s="129"/>
      <c r="WX52" s="129"/>
      <c r="WY52" s="129"/>
      <c r="WZ52" s="129"/>
      <c r="XA52" s="129"/>
      <c r="XB52" s="129"/>
      <c r="XC52" s="129"/>
      <c r="XD52" s="129"/>
      <c r="XE52" s="129"/>
      <c r="XF52" s="129"/>
      <c r="XG52" s="129"/>
      <c r="XH52" s="129"/>
      <c r="XI52" s="129"/>
      <c r="XJ52" s="129"/>
      <c r="XK52" s="129"/>
      <c r="XL52" s="129"/>
      <c r="XM52" s="129"/>
      <c r="XN52" s="129"/>
      <c r="XO52" s="129"/>
      <c r="XP52" s="129"/>
      <c r="XQ52" s="129"/>
      <c r="XR52" s="129"/>
      <c r="XS52" s="129"/>
      <c r="XT52" s="129"/>
      <c r="XU52" s="129"/>
      <c r="XV52" s="129"/>
      <c r="XW52" s="129"/>
      <c r="XX52" s="129"/>
      <c r="XY52" s="129"/>
      <c r="XZ52" s="129"/>
      <c r="YA52" s="129"/>
      <c r="YB52" s="129"/>
      <c r="YC52" s="129"/>
      <c r="YD52" s="129"/>
      <c r="YE52" s="129"/>
      <c r="YF52" s="129"/>
      <c r="YG52" s="129"/>
      <c r="YH52" s="129"/>
      <c r="YI52" s="129"/>
      <c r="YJ52" s="129"/>
      <c r="YK52" s="129"/>
      <c r="YL52" s="129"/>
      <c r="YM52" s="129"/>
      <c r="YN52" s="129"/>
      <c r="YO52" s="129"/>
      <c r="YP52" s="129"/>
      <c r="YQ52" s="129"/>
      <c r="YR52" s="129"/>
      <c r="YS52" s="129"/>
      <c r="YT52" s="129"/>
      <c r="YU52" s="129"/>
      <c r="YV52" s="129"/>
      <c r="YW52" s="129"/>
      <c r="YX52" s="129"/>
      <c r="YY52" s="129"/>
      <c r="YZ52" s="129"/>
      <c r="ZA52" s="129"/>
      <c r="ZB52" s="129"/>
      <c r="ZC52" s="129"/>
      <c r="ZD52" s="129"/>
      <c r="ZE52" s="129"/>
      <c r="ZF52" s="129"/>
      <c r="ZG52" s="129"/>
      <c r="ZH52" s="129"/>
      <c r="ZI52" s="129"/>
      <c r="ZJ52" s="129"/>
      <c r="ZK52" s="129"/>
      <c r="ZL52" s="129"/>
      <c r="ZM52" s="129"/>
      <c r="ZN52" s="129"/>
      <c r="ZO52" s="129"/>
      <c r="ZP52" s="129"/>
      <c r="ZQ52" s="129"/>
      <c r="ZR52" s="129"/>
      <c r="ZS52" s="129"/>
      <c r="ZT52" s="129"/>
      <c r="ZU52" s="129"/>
      <c r="ZV52" s="129"/>
      <c r="ZW52" s="129"/>
      <c r="ZX52" s="129"/>
      <c r="ZY52" s="129"/>
      <c r="ZZ52" s="129"/>
    </row>
    <row r="53" spans="1:702" ht="15.95" hidden="1" customHeight="1" x14ac:dyDescent="0.25">
      <c r="A53" s="92">
        <v>72182</v>
      </c>
      <c r="B53" s="92" t="s">
        <v>395</v>
      </c>
      <c r="C53" s="121" t="s">
        <v>354</v>
      </c>
      <c r="D53" s="92">
        <v>7</v>
      </c>
      <c r="E53" s="92">
        <v>3</v>
      </c>
      <c r="F53" s="92" t="s">
        <v>341</v>
      </c>
      <c r="G53" s="92">
        <v>912</v>
      </c>
      <c r="H53" s="92">
        <v>11461</v>
      </c>
      <c r="I53" s="92" t="s">
        <v>361</v>
      </c>
      <c r="J53" s="92">
        <v>311</v>
      </c>
      <c r="K53" s="92" t="s">
        <v>332</v>
      </c>
      <c r="L53" s="93">
        <v>152000</v>
      </c>
      <c r="M53" s="93">
        <v>152000</v>
      </c>
      <c r="N53" s="93">
        <v>0</v>
      </c>
      <c r="O53" s="93">
        <v>152000</v>
      </c>
      <c r="P53" s="93">
        <v>82825.350000000006</v>
      </c>
      <c r="Q53" s="93">
        <v>-69174.649999999994</v>
      </c>
      <c r="R53" s="94">
        <v>0.54</v>
      </c>
      <c r="S53" s="93">
        <v>0</v>
      </c>
      <c r="T53" s="93">
        <v>0</v>
      </c>
      <c r="U53" s="94">
        <v>0</v>
      </c>
      <c r="V53" s="93">
        <v>0</v>
      </c>
      <c r="W53" s="93">
        <v>0</v>
      </c>
      <c r="X53" s="94">
        <v>0</v>
      </c>
      <c r="Y53" s="93">
        <v>0</v>
      </c>
      <c r="Z53" s="93">
        <v>0</v>
      </c>
      <c r="AA53" s="94">
        <v>0</v>
      </c>
      <c r="AB53" s="93">
        <v>0</v>
      </c>
      <c r="AC53" s="93">
        <v>0</v>
      </c>
      <c r="AD53" s="94">
        <v>0</v>
      </c>
      <c r="AE53" s="93">
        <v>0</v>
      </c>
      <c r="AF53" s="93">
        <v>0</v>
      </c>
      <c r="AG53" s="94">
        <v>0</v>
      </c>
      <c r="AH53" s="93">
        <v>0</v>
      </c>
      <c r="AI53" s="93">
        <v>0</v>
      </c>
      <c r="AJ53" s="94">
        <v>0</v>
      </c>
      <c r="AK53" s="93">
        <v>0</v>
      </c>
      <c r="AL53" s="93">
        <v>0</v>
      </c>
      <c r="AM53" s="94">
        <v>0</v>
      </c>
      <c r="AN53" s="93">
        <v>0</v>
      </c>
      <c r="AO53" s="93">
        <v>0</v>
      </c>
      <c r="AP53" s="94">
        <v>0</v>
      </c>
      <c r="AQ53" s="93">
        <v>0</v>
      </c>
      <c r="AR53" s="93">
        <v>0</v>
      </c>
      <c r="AS53" s="94">
        <v>0</v>
      </c>
      <c r="AT53" s="93">
        <v>0</v>
      </c>
      <c r="AU53" s="93">
        <v>0</v>
      </c>
      <c r="AV53" s="94">
        <v>0</v>
      </c>
      <c r="AW53" s="93">
        <v>0</v>
      </c>
      <c r="AX53" s="93">
        <v>0</v>
      </c>
      <c r="AY53" s="94">
        <v>0</v>
      </c>
      <c r="AZ53" s="93">
        <v>0</v>
      </c>
      <c r="BA53" s="93">
        <v>0</v>
      </c>
      <c r="BB53" s="94">
        <v>0</v>
      </c>
      <c r="BC53" s="93">
        <v>0</v>
      </c>
      <c r="BD53" s="93">
        <v>0</v>
      </c>
      <c r="BE53" s="94">
        <v>0</v>
      </c>
      <c r="BF53" s="93">
        <v>152000</v>
      </c>
      <c r="BG53" s="93">
        <v>82825.350000000006</v>
      </c>
      <c r="BH53" s="94">
        <v>0.54</v>
      </c>
      <c r="BI53" s="93">
        <v>0</v>
      </c>
      <c r="BJ53" s="93">
        <v>0</v>
      </c>
      <c r="BK53" s="94">
        <v>0</v>
      </c>
      <c r="BL53" s="93">
        <v>0</v>
      </c>
      <c r="BM53" s="93">
        <v>0</v>
      </c>
      <c r="BN53" s="94">
        <v>0</v>
      </c>
      <c r="BO53" s="93">
        <v>0</v>
      </c>
      <c r="BP53" s="93">
        <v>0</v>
      </c>
      <c r="BQ53" s="94">
        <v>0</v>
      </c>
      <c r="BR53" s="93">
        <v>0</v>
      </c>
      <c r="BS53" s="93">
        <v>0</v>
      </c>
      <c r="BT53" s="94">
        <v>0</v>
      </c>
      <c r="BU53" s="93">
        <v>0</v>
      </c>
      <c r="BV53" s="93">
        <v>0</v>
      </c>
      <c r="BW53" s="94">
        <v>0</v>
      </c>
      <c r="BX53" s="93">
        <v>0</v>
      </c>
      <c r="BY53" s="93">
        <v>0</v>
      </c>
      <c r="BZ53" s="94">
        <v>0</v>
      </c>
      <c r="CA53" s="93">
        <v>0</v>
      </c>
      <c r="CB53" s="93">
        <v>0</v>
      </c>
      <c r="CC53" s="94">
        <v>0</v>
      </c>
      <c r="CD53" s="93">
        <v>0</v>
      </c>
      <c r="CE53" s="93">
        <v>0</v>
      </c>
      <c r="CF53" s="94">
        <v>0</v>
      </c>
      <c r="CG53" s="93">
        <v>0</v>
      </c>
      <c r="CH53" s="93">
        <v>0</v>
      </c>
      <c r="CI53" s="94">
        <v>0</v>
      </c>
      <c r="CJ53" s="93">
        <v>0</v>
      </c>
      <c r="CK53" s="93">
        <v>0</v>
      </c>
      <c r="CL53" s="94">
        <v>0</v>
      </c>
      <c r="CM53" s="93">
        <v>0</v>
      </c>
      <c r="CN53" s="93">
        <v>0</v>
      </c>
      <c r="CO53" s="94">
        <v>0</v>
      </c>
      <c r="CP53" s="93"/>
      <c r="CQ53" s="93"/>
      <c r="CR53" s="93"/>
      <c r="CS53" s="93"/>
      <c r="CT53" s="93"/>
      <c r="CU53" s="93"/>
      <c r="CV53" s="93"/>
      <c r="CW53" s="93"/>
      <c r="CX53" s="93"/>
      <c r="CY53" s="93"/>
      <c r="CZ53" s="93"/>
      <c r="DA53" s="93"/>
      <c r="DB53" s="93"/>
      <c r="DC53" s="93"/>
      <c r="DD53" s="93"/>
      <c r="DE53" s="93"/>
      <c r="DF53" s="93"/>
      <c r="DG53" s="93"/>
      <c r="DH53" s="93"/>
      <c r="DI53" s="93"/>
      <c r="DJ53" s="93"/>
      <c r="DK53" s="93"/>
      <c r="DL53" s="93"/>
      <c r="DM53" s="93"/>
      <c r="DN53" s="93"/>
      <c r="DO53" s="93"/>
      <c r="DP53" s="93"/>
      <c r="DQ53" s="93"/>
      <c r="DR53" s="93"/>
      <c r="DS53" s="93"/>
      <c r="DT53" s="93"/>
      <c r="DU53" s="93"/>
      <c r="DV53" s="93"/>
      <c r="DW53" s="93"/>
      <c r="DX53" s="93"/>
      <c r="DY53" s="93"/>
      <c r="DZ53" s="93"/>
      <c r="EA53" s="93"/>
      <c r="EB53" s="93"/>
      <c r="EC53" s="93"/>
      <c r="ED53" s="93"/>
      <c r="EE53" s="93"/>
      <c r="EF53" s="93"/>
      <c r="EG53" s="93"/>
      <c r="EH53" s="93"/>
      <c r="EI53" s="93"/>
      <c r="EJ53" s="93"/>
      <c r="EK53" s="93"/>
      <c r="EL53" s="93"/>
      <c r="EM53" s="93"/>
      <c r="EN53" s="93"/>
      <c r="EO53" s="93"/>
      <c r="EP53" s="93"/>
      <c r="EQ53" s="93"/>
      <c r="ER53" s="93"/>
      <c r="ES53" s="93"/>
      <c r="ET53" s="93"/>
      <c r="EU53" s="93"/>
      <c r="EV53" s="93"/>
      <c r="EW53" s="93"/>
      <c r="EX53" s="93"/>
      <c r="EY53" s="93"/>
      <c r="EZ53" s="93"/>
      <c r="FA53" s="93"/>
      <c r="FB53" s="93"/>
      <c r="FC53" s="93"/>
      <c r="FD53" s="93"/>
      <c r="FE53" s="93"/>
      <c r="FF53" s="93"/>
      <c r="FG53" s="93"/>
      <c r="FH53" s="93"/>
      <c r="FI53" s="93"/>
      <c r="FJ53" s="93"/>
      <c r="FK53" s="93"/>
      <c r="FL53" s="93"/>
      <c r="FM53" s="93"/>
      <c r="FN53" s="93"/>
      <c r="FO53" s="93"/>
      <c r="FP53" s="93"/>
      <c r="FQ53" s="93"/>
      <c r="FR53" s="93"/>
      <c r="FS53" s="93"/>
      <c r="FT53" s="93"/>
      <c r="FU53" s="93"/>
      <c r="FV53" s="93"/>
      <c r="FW53" s="93"/>
      <c r="FX53" s="93"/>
      <c r="FY53" s="93"/>
      <c r="FZ53" s="93"/>
      <c r="GA53" s="93"/>
      <c r="GB53" s="93"/>
      <c r="GC53" s="93"/>
      <c r="GD53" s="93"/>
      <c r="GE53" s="93"/>
      <c r="GF53" s="93"/>
      <c r="GG53" s="93"/>
      <c r="GH53" s="93"/>
      <c r="GI53" s="93"/>
      <c r="GJ53" s="93"/>
      <c r="GK53" s="93"/>
      <c r="GL53" s="93"/>
      <c r="GM53" s="93"/>
      <c r="GN53" s="93"/>
      <c r="GO53" s="93"/>
      <c r="GP53" s="93"/>
      <c r="GQ53" s="93"/>
      <c r="GR53" s="93"/>
      <c r="GS53" s="93"/>
      <c r="GT53" s="93"/>
      <c r="GU53" s="93"/>
      <c r="GV53" s="93"/>
      <c r="GW53" s="93"/>
      <c r="GX53" s="93"/>
      <c r="GY53" s="93"/>
      <c r="GZ53" s="93"/>
      <c r="HA53" s="93"/>
      <c r="HB53" s="93"/>
      <c r="HC53" s="93"/>
      <c r="HD53" s="93"/>
      <c r="HE53" s="93"/>
      <c r="HF53" s="93"/>
      <c r="HG53" s="93"/>
      <c r="HH53" s="93"/>
      <c r="HI53" s="93"/>
      <c r="HJ53" s="93"/>
      <c r="HK53" s="93"/>
      <c r="HL53" s="93"/>
      <c r="HM53" s="93"/>
      <c r="HN53" s="93"/>
      <c r="HO53" s="93"/>
      <c r="HP53" s="93"/>
      <c r="HQ53" s="93"/>
      <c r="HR53" s="93"/>
      <c r="HS53" s="93"/>
      <c r="HT53" s="93"/>
      <c r="HU53" s="93"/>
      <c r="HV53" s="93"/>
      <c r="HW53" s="93"/>
      <c r="HX53" s="93"/>
      <c r="HY53" s="93"/>
      <c r="HZ53" s="93"/>
      <c r="IA53" s="93"/>
      <c r="IB53" s="93"/>
      <c r="IC53" s="93"/>
      <c r="ID53" s="93"/>
      <c r="IE53" s="93"/>
      <c r="IF53" s="93"/>
      <c r="IG53" s="93"/>
      <c r="IH53" s="93"/>
      <c r="II53" s="93"/>
      <c r="IJ53" s="93"/>
      <c r="IK53" s="93"/>
      <c r="IL53" s="93"/>
      <c r="IM53" s="93"/>
      <c r="IN53" s="93"/>
      <c r="IO53" s="93"/>
      <c r="IP53" s="93"/>
      <c r="IQ53" s="93"/>
      <c r="IR53" s="93"/>
      <c r="IS53" s="93"/>
      <c r="IT53" s="93"/>
      <c r="IU53" s="93"/>
      <c r="IV53" s="93"/>
      <c r="IW53" s="93"/>
      <c r="IX53" s="93"/>
      <c r="IY53" s="93"/>
      <c r="IZ53" s="93"/>
      <c r="JA53" s="93"/>
      <c r="JB53" s="93"/>
      <c r="JC53" s="93"/>
      <c r="JD53" s="93"/>
      <c r="JE53" s="93"/>
      <c r="JF53" s="93"/>
      <c r="JG53" s="93"/>
      <c r="JH53" s="93"/>
      <c r="JI53" s="93"/>
      <c r="JJ53" s="93"/>
      <c r="JK53" s="93"/>
      <c r="JL53" s="93"/>
      <c r="JM53" s="93"/>
      <c r="JN53" s="93"/>
      <c r="JO53" s="93"/>
      <c r="JP53" s="93"/>
      <c r="JQ53" s="93"/>
      <c r="JR53" s="93"/>
      <c r="JS53" s="93"/>
      <c r="JT53" s="93"/>
      <c r="JU53" s="93"/>
      <c r="JV53" s="93"/>
      <c r="JW53" s="93"/>
      <c r="JX53" s="93"/>
      <c r="JY53" s="93"/>
      <c r="JZ53" s="93"/>
      <c r="KA53" s="93"/>
      <c r="KB53" s="93"/>
      <c r="KC53" s="93"/>
      <c r="KD53" s="93"/>
      <c r="KE53" s="93"/>
      <c r="KF53" s="93"/>
      <c r="KG53" s="93"/>
      <c r="KH53" s="93"/>
      <c r="KI53" s="93"/>
      <c r="KJ53" s="93"/>
      <c r="KK53" s="93"/>
      <c r="KL53" s="93"/>
      <c r="KM53" s="93"/>
      <c r="KN53" s="93"/>
      <c r="KO53" s="93"/>
      <c r="KP53" s="93"/>
      <c r="KQ53" s="93"/>
      <c r="KR53" s="93"/>
      <c r="KS53" s="93"/>
      <c r="KT53" s="93"/>
      <c r="KU53" s="93"/>
      <c r="KV53" s="93"/>
      <c r="KW53" s="93"/>
      <c r="KX53" s="93"/>
      <c r="KY53" s="93"/>
      <c r="KZ53" s="93"/>
      <c r="LA53" s="93"/>
      <c r="LB53" s="93"/>
      <c r="LC53" s="93"/>
      <c r="LD53" s="93"/>
      <c r="LE53" s="93"/>
      <c r="LF53" s="93"/>
      <c r="LG53" s="93"/>
      <c r="LH53" s="93"/>
      <c r="LI53" s="93"/>
      <c r="LJ53" s="93"/>
      <c r="LK53" s="93"/>
      <c r="LL53" s="93"/>
      <c r="LM53" s="93"/>
      <c r="LN53" s="93"/>
      <c r="LO53" s="93"/>
      <c r="LP53" s="93"/>
      <c r="LQ53" s="93"/>
      <c r="LR53" s="93"/>
      <c r="LS53" s="93"/>
      <c r="LT53" s="93"/>
      <c r="LU53" s="93"/>
      <c r="LV53" s="93"/>
      <c r="LW53" s="93"/>
      <c r="LX53" s="93"/>
      <c r="LY53" s="93"/>
      <c r="LZ53" s="93"/>
      <c r="MA53" s="93"/>
      <c r="MB53" s="93"/>
      <c r="MC53" s="93"/>
      <c r="MD53" s="93"/>
      <c r="ME53" s="93"/>
      <c r="MF53" s="93"/>
      <c r="MG53" s="93"/>
      <c r="MH53" s="93"/>
      <c r="MI53" s="93"/>
      <c r="MJ53" s="93"/>
      <c r="MK53" s="93"/>
      <c r="ML53" s="93"/>
      <c r="MM53" s="93"/>
      <c r="MN53" s="93"/>
      <c r="MO53" s="93"/>
      <c r="MP53" s="93"/>
      <c r="MQ53" s="93"/>
      <c r="MR53" s="93"/>
      <c r="MS53" s="93"/>
      <c r="MT53" s="93"/>
      <c r="MU53" s="93"/>
      <c r="MV53" s="93"/>
      <c r="MW53" s="93"/>
      <c r="MX53" s="93"/>
      <c r="MY53" s="93"/>
      <c r="MZ53" s="93"/>
      <c r="NA53" s="93"/>
      <c r="NB53" s="93"/>
      <c r="NC53" s="93"/>
      <c r="ND53" s="93"/>
      <c r="NE53" s="93"/>
      <c r="NF53" s="93"/>
      <c r="NG53" s="93"/>
      <c r="NH53" s="93"/>
      <c r="NI53" s="93"/>
      <c r="NJ53" s="93"/>
      <c r="NK53" s="93"/>
      <c r="NL53" s="93"/>
      <c r="NM53" s="93"/>
      <c r="NN53" s="93"/>
      <c r="NO53" s="93"/>
      <c r="NP53" s="93"/>
      <c r="NQ53" s="93"/>
      <c r="NR53" s="93"/>
      <c r="NS53" s="93"/>
      <c r="NT53" s="93"/>
      <c r="NU53" s="93"/>
      <c r="NV53" s="93"/>
      <c r="NW53" s="93"/>
      <c r="NX53" s="93"/>
      <c r="NY53" s="93"/>
      <c r="NZ53" s="93"/>
      <c r="OA53" s="93"/>
      <c r="OB53" s="93"/>
      <c r="OC53" s="93"/>
      <c r="OD53" s="93"/>
      <c r="OE53" s="93"/>
      <c r="OF53" s="93"/>
      <c r="OG53" s="93"/>
      <c r="OH53" s="93"/>
      <c r="OI53" s="93"/>
      <c r="OJ53" s="93"/>
      <c r="OK53" s="93"/>
      <c r="OL53" s="93"/>
      <c r="OM53" s="93"/>
      <c r="ON53" s="93"/>
      <c r="OO53" s="93"/>
      <c r="OP53" s="93"/>
      <c r="OQ53" s="93"/>
      <c r="OR53" s="93"/>
      <c r="OS53" s="93"/>
      <c r="OT53" s="93"/>
      <c r="OU53" s="93"/>
      <c r="OV53" s="93"/>
      <c r="OW53" s="93"/>
      <c r="OX53" s="93"/>
      <c r="OY53" s="93"/>
      <c r="OZ53" s="93"/>
      <c r="PA53" s="93"/>
      <c r="PB53" s="93"/>
      <c r="PC53" s="93"/>
      <c r="PD53" s="93"/>
      <c r="PE53" s="93"/>
      <c r="PF53" s="93"/>
      <c r="PG53" s="93"/>
      <c r="PH53" s="93"/>
      <c r="PI53" s="93"/>
      <c r="PJ53" s="93"/>
      <c r="PK53" s="93"/>
      <c r="PL53" s="93"/>
      <c r="PM53" s="93"/>
      <c r="PN53" s="93"/>
      <c r="PO53" s="93"/>
      <c r="PP53" s="93"/>
      <c r="PQ53" s="93"/>
      <c r="PR53" s="93"/>
      <c r="PS53" s="93"/>
      <c r="PT53" s="93"/>
      <c r="PU53" s="93"/>
      <c r="PV53" s="93"/>
      <c r="PW53" s="93"/>
      <c r="PX53" s="93"/>
      <c r="PY53" s="93"/>
      <c r="PZ53" s="93"/>
      <c r="QA53" s="93"/>
      <c r="QB53" s="93"/>
      <c r="QC53" s="93"/>
      <c r="QD53" s="93"/>
      <c r="QE53" s="93"/>
      <c r="QF53" s="93"/>
      <c r="QG53" s="93"/>
      <c r="QH53" s="93"/>
      <c r="QI53" s="93"/>
      <c r="QJ53" s="93"/>
      <c r="QK53" s="93"/>
      <c r="QL53" s="93"/>
      <c r="QM53" s="93"/>
      <c r="QN53" s="93"/>
      <c r="QO53" s="93"/>
      <c r="QP53" s="93"/>
      <c r="QQ53" s="93"/>
      <c r="QR53" s="93"/>
      <c r="QS53" s="93"/>
      <c r="QT53" s="93"/>
      <c r="QU53" s="93"/>
      <c r="QV53" s="93"/>
      <c r="QW53" s="93"/>
      <c r="QX53" s="93"/>
      <c r="QY53" s="93"/>
      <c r="QZ53" s="93"/>
      <c r="RA53" s="93"/>
      <c r="RB53" s="93"/>
      <c r="RC53" s="93"/>
      <c r="RD53" s="93"/>
      <c r="RE53" s="93"/>
      <c r="RF53" s="93"/>
      <c r="RG53" s="93"/>
      <c r="RH53" s="93"/>
      <c r="RI53" s="93"/>
      <c r="RJ53" s="93"/>
      <c r="RK53" s="93"/>
      <c r="RL53" s="93"/>
      <c r="RM53" s="93"/>
      <c r="RN53" s="93"/>
      <c r="RO53" s="93"/>
      <c r="RP53" s="93"/>
      <c r="RQ53" s="93"/>
      <c r="RR53" s="93"/>
      <c r="RS53" s="93"/>
      <c r="RT53" s="93"/>
      <c r="RU53" s="93"/>
      <c r="RV53" s="93"/>
      <c r="RW53" s="93"/>
      <c r="RX53" s="93"/>
      <c r="RY53" s="93"/>
      <c r="RZ53" s="93"/>
      <c r="SA53" s="93"/>
      <c r="SB53" s="93"/>
      <c r="SC53" s="93"/>
      <c r="SD53" s="93"/>
      <c r="SE53" s="93"/>
      <c r="SF53" s="93"/>
      <c r="SG53" s="93"/>
      <c r="SH53" s="93"/>
      <c r="SI53" s="93"/>
      <c r="SJ53" s="93"/>
      <c r="SK53" s="93"/>
      <c r="SL53" s="93"/>
      <c r="SM53" s="93"/>
      <c r="SN53" s="93"/>
      <c r="SO53" s="93"/>
      <c r="SP53" s="93"/>
      <c r="SQ53" s="93"/>
      <c r="SR53" s="93"/>
      <c r="SS53" s="93"/>
      <c r="ST53" s="93"/>
      <c r="SU53" s="93"/>
      <c r="SV53" s="93"/>
      <c r="SW53" s="93"/>
      <c r="SX53" s="93"/>
      <c r="SY53" s="93"/>
      <c r="SZ53" s="93"/>
      <c r="TA53" s="93"/>
      <c r="TB53" s="93"/>
      <c r="TC53" s="93"/>
      <c r="TD53" s="93"/>
      <c r="TE53" s="93"/>
      <c r="TF53" s="93"/>
      <c r="TG53" s="93"/>
      <c r="TH53" s="93"/>
      <c r="TI53" s="93"/>
      <c r="TJ53" s="93"/>
      <c r="TK53" s="93"/>
      <c r="TL53" s="93"/>
      <c r="TM53" s="93"/>
      <c r="TN53" s="93"/>
      <c r="TO53" s="93"/>
      <c r="TP53" s="93"/>
      <c r="TQ53" s="93"/>
      <c r="TR53" s="93"/>
      <c r="TS53" s="93"/>
      <c r="TT53" s="93"/>
      <c r="TU53" s="93"/>
      <c r="TV53" s="93"/>
      <c r="TW53" s="93"/>
      <c r="TX53" s="93"/>
      <c r="TY53" s="93"/>
      <c r="TZ53" s="93"/>
      <c r="UA53" s="93"/>
      <c r="UB53" s="93"/>
      <c r="UC53" s="93"/>
      <c r="UD53" s="93"/>
      <c r="UE53" s="93"/>
      <c r="UF53" s="93"/>
      <c r="UG53" s="93"/>
      <c r="UH53" s="93"/>
      <c r="UI53" s="93"/>
      <c r="UJ53" s="93"/>
      <c r="UK53" s="93"/>
      <c r="UL53" s="93"/>
      <c r="UM53" s="93"/>
      <c r="UN53" s="93"/>
      <c r="UO53" s="93"/>
      <c r="UP53" s="93"/>
      <c r="UQ53" s="93"/>
      <c r="UR53" s="93"/>
      <c r="US53" s="93"/>
      <c r="UT53" s="93"/>
      <c r="UU53" s="93"/>
      <c r="UV53" s="93"/>
      <c r="UW53" s="93"/>
      <c r="UX53" s="93"/>
      <c r="UY53" s="93"/>
      <c r="UZ53" s="93"/>
      <c r="VA53" s="93"/>
      <c r="VB53" s="93"/>
      <c r="VC53" s="93"/>
      <c r="VD53" s="93"/>
      <c r="VE53" s="93"/>
      <c r="VF53" s="93"/>
      <c r="VG53" s="93"/>
      <c r="VH53" s="93"/>
      <c r="VI53" s="93"/>
      <c r="VJ53" s="93"/>
      <c r="VK53" s="93"/>
      <c r="VL53" s="93"/>
      <c r="VM53" s="93"/>
      <c r="VN53" s="93"/>
      <c r="VO53" s="93"/>
      <c r="VP53" s="93"/>
      <c r="VQ53" s="93"/>
      <c r="VR53" s="93"/>
      <c r="VS53" s="93"/>
      <c r="VT53" s="93"/>
      <c r="VU53" s="93"/>
      <c r="VV53" s="93"/>
      <c r="VW53" s="93"/>
      <c r="VX53" s="93"/>
      <c r="VY53" s="93"/>
      <c r="VZ53" s="93"/>
      <c r="WA53" s="93"/>
      <c r="WB53" s="93"/>
      <c r="WC53" s="93"/>
      <c r="WD53" s="93"/>
      <c r="WE53" s="93"/>
      <c r="WF53" s="93"/>
      <c r="WG53" s="93"/>
      <c r="WH53" s="93"/>
      <c r="WI53" s="93"/>
      <c r="WJ53" s="93"/>
      <c r="WK53" s="93"/>
      <c r="WL53" s="93"/>
      <c r="WM53" s="93"/>
      <c r="WN53" s="93"/>
      <c r="WO53" s="93"/>
      <c r="WP53" s="93"/>
      <c r="WQ53" s="93"/>
      <c r="WR53" s="93"/>
      <c r="WS53" s="93"/>
      <c r="WT53" s="93"/>
      <c r="WU53" s="93"/>
      <c r="WV53" s="93"/>
      <c r="WW53" s="93"/>
      <c r="WX53" s="93"/>
      <c r="WY53" s="93"/>
      <c r="WZ53" s="93"/>
      <c r="XA53" s="93"/>
      <c r="XB53" s="93"/>
      <c r="XC53" s="93"/>
      <c r="XD53" s="93"/>
      <c r="XE53" s="93"/>
      <c r="XF53" s="93"/>
      <c r="XG53" s="93"/>
      <c r="XH53" s="93"/>
      <c r="XI53" s="93"/>
      <c r="XJ53" s="93"/>
      <c r="XK53" s="93"/>
      <c r="XL53" s="93"/>
      <c r="XM53" s="93"/>
      <c r="XN53" s="93"/>
      <c r="XO53" s="93"/>
      <c r="XP53" s="93"/>
      <c r="XQ53" s="93"/>
      <c r="XR53" s="93"/>
      <c r="XS53" s="93"/>
      <c r="XT53" s="93"/>
      <c r="XU53" s="93"/>
      <c r="XV53" s="93"/>
      <c r="XW53" s="93"/>
      <c r="XX53" s="93"/>
      <c r="XY53" s="93"/>
      <c r="XZ53" s="93"/>
      <c r="YA53" s="93"/>
      <c r="YB53" s="93"/>
      <c r="YC53" s="93"/>
      <c r="YD53" s="93"/>
      <c r="YE53" s="93"/>
      <c r="YF53" s="93"/>
      <c r="YG53" s="93"/>
      <c r="YH53" s="93"/>
      <c r="YI53" s="93"/>
      <c r="YJ53" s="93"/>
      <c r="YK53" s="93"/>
      <c r="YL53" s="93"/>
      <c r="YM53" s="93"/>
      <c r="YN53" s="93"/>
      <c r="YO53" s="93"/>
      <c r="YP53" s="93"/>
      <c r="YQ53" s="93"/>
      <c r="YR53" s="93"/>
      <c r="YS53" s="93"/>
      <c r="YT53" s="93"/>
      <c r="YU53" s="93"/>
      <c r="YV53" s="93"/>
      <c r="YW53" s="93"/>
      <c r="YX53" s="93"/>
      <c r="YY53" s="93"/>
      <c r="YZ53" s="93"/>
      <c r="ZA53" s="93"/>
      <c r="ZB53" s="93"/>
      <c r="ZC53" s="93"/>
      <c r="ZD53" s="93"/>
      <c r="ZE53" s="93"/>
      <c r="ZF53" s="93"/>
      <c r="ZG53" s="93"/>
      <c r="ZH53" s="93"/>
      <c r="ZI53" s="93"/>
      <c r="ZJ53" s="93"/>
      <c r="ZK53" s="93"/>
      <c r="ZL53" s="93"/>
      <c r="ZM53" s="93"/>
      <c r="ZN53" s="93"/>
      <c r="ZO53" s="93"/>
      <c r="ZP53" s="93"/>
      <c r="ZQ53" s="93"/>
      <c r="ZR53" s="93"/>
      <c r="ZS53" s="93"/>
      <c r="ZT53" s="93"/>
      <c r="ZU53" s="93"/>
      <c r="ZV53" s="93"/>
      <c r="ZW53" s="93"/>
      <c r="ZX53" s="93"/>
      <c r="ZY53" s="93"/>
      <c r="ZZ53" s="93"/>
    </row>
    <row r="54" spans="1:702" ht="15.95" hidden="1" customHeight="1" x14ac:dyDescent="0.25">
      <c r="A54" s="92">
        <v>72186</v>
      </c>
      <c r="B54" s="92" t="s">
        <v>395</v>
      </c>
      <c r="C54" s="121" t="s">
        <v>354</v>
      </c>
      <c r="D54" s="92">
        <v>7</v>
      </c>
      <c r="E54" s="92">
        <v>3</v>
      </c>
      <c r="F54" s="92" t="s">
        <v>341</v>
      </c>
      <c r="G54" s="92">
        <v>912</v>
      </c>
      <c r="H54" s="92">
        <v>11461</v>
      </c>
      <c r="I54" s="92" t="s">
        <v>361</v>
      </c>
      <c r="J54" s="92">
        <v>312</v>
      </c>
      <c r="K54" s="92" t="s">
        <v>84</v>
      </c>
      <c r="L54" s="93">
        <v>4200</v>
      </c>
      <c r="M54" s="93">
        <v>4200</v>
      </c>
      <c r="N54" s="93">
        <v>0</v>
      </c>
      <c r="O54" s="93">
        <v>4200</v>
      </c>
      <c r="P54" s="93">
        <v>1500</v>
      </c>
      <c r="Q54" s="93">
        <v>-2700</v>
      </c>
      <c r="R54" s="94">
        <v>0.36</v>
      </c>
      <c r="S54" s="93">
        <v>0</v>
      </c>
      <c r="T54" s="93">
        <v>0</v>
      </c>
      <c r="U54" s="94">
        <v>0</v>
      </c>
      <c r="V54" s="93">
        <v>0</v>
      </c>
      <c r="W54" s="93">
        <v>0</v>
      </c>
      <c r="X54" s="94">
        <v>0</v>
      </c>
      <c r="Y54" s="93">
        <v>0</v>
      </c>
      <c r="Z54" s="93">
        <v>0</v>
      </c>
      <c r="AA54" s="94">
        <v>0</v>
      </c>
      <c r="AB54" s="93">
        <v>0</v>
      </c>
      <c r="AC54" s="93">
        <v>0</v>
      </c>
      <c r="AD54" s="94">
        <v>0</v>
      </c>
      <c r="AE54" s="93">
        <v>0</v>
      </c>
      <c r="AF54" s="93">
        <v>0</v>
      </c>
      <c r="AG54" s="94">
        <v>0</v>
      </c>
      <c r="AH54" s="93">
        <v>0</v>
      </c>
      <c r="AI54" s="93">
        <v>0</v>
      </c>
      <c r="AJ54" s="94">
        <v>0</v>
      </c>
      <c r="AK54" s="93">
        <v>0</v>
      </c>
      <c r="AL54" s="93">
        <v>0</v>
      </c>
      <c r="AM54" s="94">
        <v>0</v>
      </c>
      <c r="AN54" s="93">
        <v>0</v>
      </c>
      <c r="AO54" s="93">
        <v>0</v>
      </c>
      <c r="AP54" s="94">
        <v>0</v>
      </c>
      <c r="AQ54" s="93">
        <v>0</v>
      </c>
      <c r="AR54" s="93">
        <v>0</v>
      </c>
      <c r="AS54" s="94">
        <v>0</v>
      </c>
      <c r="AT54" s="93">
        <v>0</v>
      </c>
      <c r="AU54" s="93">
        <v>0</v>
      </c>
      <c r="AV54" s="94">
        <v>0</v>
      </c>
      <c r="AW54" s="93">
        <v>0</v>
      </c>
      <c r="AX54" s="93">
        <v>0</v>
      </c>
      <c r="AY54" s="94">
        <v>0</v>
      </c>
      <c r="AZ54" s="93">
        <v>0</v>
      </c>
      <c r="BA54" s="93">
        <v>0</v>
      </c>
      <c r="BB54" s="94">
        <v>0</v>
      </c>
      <c r="BC54" s="93">
        <v>0</v>
      </c>
      <c r="BD54" s="93">
        <v>0</v>
      </c>
      <c r="BE54" s="94">
        <v>0</v>
      </c>
      <c r="BF54" s="93">
        <v>4200</v>
      </c>
      <c r="BG54" s="93">
        <v>1500</v>
      </c>
      <c r="BH54" s="94">
        <v>0.36</v>
      </c>
      <c r="BI54" s="93">
        <v>0</v>
      </c>
      <c r="BJ54" s="93">
        <v>0</v>
      </c>
      <c r="BK54" s="94">
        <v>0</v>
      </c>
      <c r="BL54" s="93">
        <v>0</v>
      </c>
      <c r="BM54" s="93">
        <v>0</v>
      </c>
      <c r="BN54" s="94">
        <v>0</v>
      </c>
      <c r="BO54" s="93">
        <v>0</v>
      </c>
      <c r="BP54" s="93">
        <v>0</v>
      </c>
      <c r="BQ54" s="94">
        <v>0</v>
      </c>
      <c r="BR54" s="93">
        <v>0</v>
      </c>
      <c r="BS54" s="93">
        <v>0</v>
      </c>
      <c r="BT54" s="94">
        <v>0</v>
      </c>
      <c r="BU54" s="93">
        <v>0</v>
      </c>
      <c r="BV54" s="93">
        <v>0</v>
      </c>
      <c r="BW54" s="94">
        <v>0</v>
      </c>
      <c r="BX54" s="93">
        <v>0</v>
      </c>
      <c r="BY54" s="93">
        <v>0</v>
      </c>
      <c r="BZ54" s="94">
        <v>0</v>
      </c>
      <c r="CA54" s="93">
        <v>0</v>
      </c>
      <c r="CB54" s="93">
        <v>0</v>
      </c>
      <c r="CC54" s="94">
        <v>0</v>
      </c>
      <c r="CD54" s="93">
        <v>0</v>
      </c>
      <c r="CE54" s="93">
        <v>0</v>
      </c>
      <c r="CF54" s="94">
        <v>0</v>
      </c>
      <c r="CG54" s="93">
        <v>0</v>
      </c>
      <c r="CH54" s="93">
        <v>0</v>
      </c>
      <c r="CI54" s="94">
        <v>0</v>
      </c>
      <c r="CJ54" s="93">
        <v>0</v>
      </c>
      <c r="CK54" s="93">
        <v>0</v>
      </c>
      <c r="CL54" s="94">
        <v>0</v>
      </c>
      <c r="CM54" s="93">
        <v>0</v>
      </c>
      <c r="CN54" s="93">
        <v>0</v>
      </c>
      <c r="CO54" s="94">
        <v>0</v>
      </c>
      <c r="CP54" s="93"/>
      <c r="CQ54" s="93"/>
      <c r="CR54" s="93"/>
      <c r="CS54" s="93"/>
      <c r="CT54" s="93"/>
      <c r="CU54" s="93"/>
      <c r="CV54" s="93"/>
      <c r="CW54" s="93"/>
      <c r="CX54" s="93"/>
      <c r="CY54" s="93"/>
      <c r="CZ54" s="93"/>
      <c r="DA54" s="93"/>
      <c r="DB54" s="93"/>
      <c r="DC54" s="93"/>
      <c r="DD54" s="93"/>
      <c r="DE54" s="93"/>
      <c r="DF54" s="93"/>
      <c r="DG54" s="93"/>
      <c r="DH54" s="93"/>
      <c r="DI54" s="93"/>
      <c r="DJ54" s="93"/>
      <c r="DK54" s="93"/>
      <c r="DL54" s="93"/>
      <c r="DM54" s="93"/>
      <c r="DN54" s="93"/>
      <c r="DO54" s="93"/>
      <c r="DP54" s="93"/>
      <c r="DQ54" s="93"/>
      <c r="DR54" s="93"/>
      <c r="DS54" s="93"/>
      <c r="DT54" s="93"/>
      <c r="DU54" s="93"/>
      <c r="DV54" s="93"/>
      <c r="DW54" s="93"/>
      <c r="DX54" s="93"/>
      <c r="DY54" s="93"/>
      <c r="DZ54" s="93"/>
      <c r="EA54" s="93"/>
      <c r="EB54" s="93"/>
      <c r="EC54" s="93"/>
      <c r="ED54" s="93"/>
      <c r="EE54" s="93"/>
      <c r="EF54" s="93"/>
      <c r="EG54" s="93"/>
      <c r="EH54" s="93"/>
      <c r="EI54" s="93"/>
      <c r="EJ54" s="93"/>
      <c r="EK54" s="93"/>
      <c r="EL54" s="93"/>
      <c r="EM54" s="93"/>
      <c r="EN54" s="93"/>
      <c r="EO54" s="93"/>
      <c r="EP54" s="93"/>
      <c r="EQ54" s="93"/>
      <c r="ER54" s="93"/>
      <c r="ES54" s="93"/>
      <c r="ET54" s="93"/>
      <c r="EU54" s="93"/>
      <c r="EV54" s="93"/>
      <c r="EW54" s="93"/>
      <c r="EX54" s="93"/>
      <c r="EY54" s="93"/>
      <c r="EZ54" s="93"/>
      <c r="FA54" s="93"/>
      <c r="FB54" s="93"/>
      <c r="FC54" s="93"/>
      <c r="FD54" s="93"/>
      <c r="FE54" s="93"/>
      <c r="FF54" s="93"/>
      <c r="FG54" s="93"/>
      <c r="FH54" s="93"/>
      <c r="FI54" s="93"/>
      <c r="FJ54" s="93"/>
      <c r="FK54" s="93"/>
      <c r="FL54" s="93"/>
      <c r="FM54" s="93"/>
      <c r="FN54" s="93"/>
      <c r="FO54" s="93"/>
      <c r="FP54" s="93"/>
      <c r="FQ54" s="93"/>
      <c r="FR54" s="93"/>
      <c r="FS54" s="93"/>
      <c r="FT54" s="93"/>
      <c r="FU54" s="93"/>
      <c r="FV54" s="93"/>
      <c r="FW54" s="93"/>
      <c r="FX54" s="93"/>
      <c r="FY54" s="93"/>
      <c r="FZ54" s="93"/>
      <c r="GA54" s="93"/>
      <c r="GB54" s="93"/>
      <c r="GC54" s="93"/>
      <c r="GD54" s="93"/>
      <c r="GE54" s="93"/>
      <c r="GF54" s="93"/>
      <c r="GG54" s="93"/>
      <c r="GH54" s="93"/>
      <c r="GI54" s="93"/>
      <c r="GJ54" s="93"/>
      <c r="GK54" s="93"/>
      <c r="GL54" s="93"/>
      <c r="GM54" s="93"/>
      <c r="GN54" s="93"/>
      <c r="GO54" s="93"/>
      <c r="GP54" s="93"/>
      <c r="GQ54" s="93"/>
      <c r="GR54" s="93"/>
      <c r="GS54" s="93"/>
      <c r="GT54" s="93"/>
      <c r="GU54" s="93"/>
      <c r="GV54" s="93"/>
      <c r="GW54" s="93"/>
      <c r="GX54" s="93"/>
      <c r="GY54" s="93"/>
      <c r="GZ54" s="93"/>
      <c r="HA54" s="93"/>
      <c r="HB54" s="93"/>
      <c r="HC54" s="93"/>
      <c r="HD54" s="93"/>
      <c r="HE54" s="93"/>
      <c r="HF54" s="93"/>
      <c r="HG54" s="93"/>
      <c r="HH54" s="93"/>
      <c r="HI54" s="93"/>
      <c r="HJ54" s="93"/>
      <c r="HK54" s="93"/>
      <c r="HL54" s="93"/>
      <c r="HM54" s="93"/>
      <c r="HN54" s="93"/>
      <c r="HO54" s="93"/>
      <c r="HP54" s="93"/>
      <c r="HQ54" s="93"/>
      <c r="HR54" s="93"/>
      <c r="HS54" s="93"/>
      <c r="HT54" s="93"/>
      <c r="HU54" s="93"/>
      <c r="HV54" s="93"/>
      <c r="HW54" s="93"/>
      <c r="HX54" s="93"/>
      <c r="HY54" s="93"/>
      <c r="HZ54" s="93"/>
      <c r="IA54" s="93"/>
      <c r="IB54" s="93"/>
      <c r="IC54" s="93"/>
      <c r="ID54" s="93"/>
      <c r="IE54" s="93"/>
      <c r="IF54" s="93"/>
      <c r="IG54" s="93"/>
      <c r="IH54" s="93"/>
      <c r="II54" s="93"/>
      <c r="IJ54" s="93"/>
      <c r="IK54" s="93"/>
      <c r="IL54" s="93"/>
      <c r="IM54" s="93"/>
      <c r="IN54" s="93"/>
      <c r="IO54" s="93"/>
      <c r="IP54" s="93"/>
      <c r="IQ54" s="93"/>
      <c r="IR54" s="93"/>
      <c r="IS54" s="93"/>
      <c r="IT54" s="93"/>
      <c r="IU54" s="93"/>
      <c r="IV54" s="93"/>
      <c r="IW54" s="93"/>
      <c r="IX54" s="93"/>
      <c r="IY54" s="93"/>
      <c r="IZ54" s="93"/>
      <c r="JA54" s="93"/>
      <c r="JB54" s="93"/>
      <c r="JC54" s="93"/>
      <c r="JD54" s="93"/>
      <c r="JE54" s="93"/>
      <c r="JF54" s="93"/>
      <c r="JG54" s="93"/>
      <c r="JH54" s="93"/>
      <c r="JI54" s="93"/>
      <c r="JJ54" s="93"/>
      <c r="JK54" s="93"/>
      <c r="JL54" s="93"/>
      <c r="JM54" s="93"/>
      <c r="JN54" s="93"/>
      <c r="JO54" s="93"/>
      <c r="JP54" s="93"/>
      <c r="JQ54" s="93"/>
      <c r="JR54" s="93"/>
      <c r="JS54" s="93"/>
      <c r="JT54" s="93"/>
      <c r="JU54" s="93"/>
      <c r="JV54" s="93"/>
      <c r="JW54" s="93"/>
      <c r="JX54" s="93"/>
      <c r="JY54" s="93"/>
      <c r="JZ54" s="93"/>
      <c r="KA54" s="93"/>
      <c r="KB54" s="93"/>
      <c r="KC54" s="93"/>
      <c r="KD54" s="93"/>
      <c r="KE54" s="93"/>
      <c r="KF54" s="93"/>
      <c r="KG54" s="93"/>
      <c r="KH54" s="93"/>
      <c r="KI54" s="93"/>
      <c r="KJ54" s="93"/>
      <c r="KK54" s="93"/>
      <c r="KL54" s="93"/>
      <c r="KM54" s="93"/>
      <c r="KN54" s="93"/>
      <c r="KO54" s="93"/>
      <c r="KP54" s="93"/>
      <c r="KQ54" s="93"/>
      <c r="KR54" s="93"/>
      <c r="KS54" s="93"/>
      <c r="KT54" s="93"/>
      <c r="KU54" s="93"/>
      <c r="KV54" s="93"/>
      <c r="KW54" s="93"/>
      <c r="KX54" s="93"/>
      <c r="KY54" s="93"/>
      <c r="KZ54" s="93"/>
      <c r="LA54" s="93"/>
      <c r="LB54" s="93"/>
      <c r="LC54" s="93"/>
      <c r="LD54" s="93"/>
      <c r="LE54" s="93"/>
      <c r="LF54" s="93"/>
      <c r="LG54" s="93"/>
      <c r="LH54" s="93"/>
      <c r="LI54" s="93"/>
      <c r="LJ54" s="93"/>
      <c r="LK54" s="93"/>
      <c r="LL54" s="93"/>
      <c r="LM54" s="93"/>
      <c r="LN54" s="93"/>
      <c r="LO54" s="93"/>
      <c r="LP54" s="93"/>
      <c r="LQ54" s="93"/>
      <c r="LR54" s="93"/>
      <c r="LS54" s="93"/>
      <c r="LT54" s="93"/>
      <c r="LU54" s="93"/>
      <c r="LV54" s="93"/>
      <c r="LW54" s="93"/>
      <c r="LX54" s="93"/>
      <c r="LY54" s="93"/>
      <c r="LZ54" s="93"/>
      <c r="MA54" s="93"/>
      <c r="MB54" s="93"/>
      <c r="MC54" s="93"/>
      <c r="MD54" s="93"/>
      <c r="ME54" s="93"/>
      <c r="MF54" s="93"/>
      <c r="MG54" s="93"/>
      <c r="MH54" s="93"/>
      <c r="MI54" s="93"/>
      <c r="MJ54" s="93"/>
      <c r="MK54" s="93"/>
      <c r="ML54" s="93"/>
      <c r="MM54" s="93"/>
      <c r="MN54" s="93"/>
      <c r="MO54" s="93"/>
      <c r="MP54" s="93"/>
      <c r="MQ54" s="93"/>
      <c r="MR54" s="93"/>
      <c r="MS54" s="93"/>
      <c r="MT54" s="93"/>
      <c r="MU54" s="93"/>
      <c r="MV54" s="93"/>
      <c r="MW54" s="93"/>
      <c r="MX54" s="93"/>
      <c r="MY54" s="93"/>
      <c r="MZ54" s="93"/>
      <c r="NA54" s="93"/>
      <c r="NB54" s="93"/>
      <c r="NC54" s="93"/>
      <c r="ND54" s="93"/>
      <c r="NE54" s="93"/>
      <c r="NF54" s="93"/>
      <c r="NG54" s="93"/>
      <c r="NH54" s="93"/>
      <c r="NI54" s="93"/>
      <c r="NJ54" s="93"/>
      <c r="NK54" s="93"/>
      <c r="NL54" s="93"/>
      <c r="NM54" s="93"/>
      <c r="NN54" s="93"/>
      <c r="NO54" s="93"/>
      <c r="NP54" s="93"/>
      <c r="NQ54" s="93"/>
      <c r="NR54" s="93"/>
      <c r="NS54" s="93"/>
      <c r="NT54" s="93"/>
      <c r="NU54" s="93"/>
      <c r="NV54" s="93"/>
      <c r="NW54" s="93"/>
      <c r="NX54" s="93"/>
      <c r="NY54" s="93"/>
      <c r="NZ54" s="93"/>
      <c r="OA54" s="93"/>
      <c r="OB54" s="93"/>
      <c r="OC54" s="93"/>
      <c r="OD54" s="93"/>
      <c r="OE54" s="93"/>
      <c r="OF54" s="93"/>
      <c r="OG54" s="93"/>
      <c r="OH54" s="93"/>
      <c r="OI54" s="93"/>
      <c r="OJ54" s="93"/>
      <c r="OK54" s="93"/>
      <c r="OL54" s="93"/>
      <c r="OM54" s="93"/>
      <c r="ON54" s="93"/>
      <c r="OO54" s="93"/>
      <c r="OP54" s="93"/>
      <c r="OQ54" s="93"/>
      <c r="OR54" s="93"/>
      <c r="OS54" s="93"/>
      <c r="OT54" s="93"/>
      <c r="OU54" s="93"/>
      <c r="OV54" s="93"/>
      <c r="OW54" s="93"/>
      <c r="OX54" s="93"/>
      <c r="OY54" s="93"/>
      <c r="OZ54" s="93"/>
      <c r="PA54" s="93"/>
      <c r="PB54" s="93"/>
      <c r="PC54" s="93"/>
      <c r="PD54" s="93"/>
      <c r="PE54" s="93"/>
      <c r="PF54" s="93"/>
      <c r="PG54" s="93"/>
      <c r="PH54" s="93"/>
      <c r="PI54" s="93"/>
      <c r="PJ54" s="93"/>
      <c r="PK54" s="93"/>
      <c r="PL54" s="93"/>
      <c r="PM54" s="93"/>
      <c r="PN54" s="93"/>
      <c r="PO54" s="93"/>
      <c r="PP54" s="93"/>
      <c r="PQ54" s="93"/>
      <c r="PR54" s="93"/>
      <c r="PS54" s="93"/>
      <c r="PT54" s="93"/>
      <c r="PU54" s="93"/>
      <c r="PV54" s="93"/>
      <c r="PW54" s="93"/>
      <c r="PX54" s="93"/>
      <c r="PY54" s="93"/>
      <c r="PZ54" s="93"/>
      <c r="QA54" s="93"/>
      <c r="QB54" s="93"/>
      <c r="QC54" s="93"/>
      <c r="QD54" s="93"/>
      <c r="QE54" s="93"/>
      <c r="QF54" s="93"/>
      <c r="QG54" s="93"/>
      <c r="QH54" s="93"/>
      <c r="QI54" s="93"/>
      <c r="QJ54" s="93"/>
      <c r="QK54" s="93"/>
      <c r="QL54" s="93"/>
      <c r="QM54" s="93"/>
      <c r="QN54" s="93"/>
      <c r="QO54" s="93"/>
      <c r="QP54" s="93"/>
      <c r="QQ54" s="93"/>
      <c r="QR54" s="93"/>
      <c r="QS54" s="93"/>
      <c r="QT54" s="93"/>
      <c r="QU54" s="93"/>
      <c r="QV54" s="93"/>
      <c r="QW54" s="93"/>
      <c r="QX54" s="93"/>
      <c r="QY54" s="93"/>
      <c r="QZ54" s="93"/>
      <c r="RA54" s="93"/>
      <c r="RB54" s="93"/>
      <c r="RC54" s="93"/>
      <c r="RD54" s="93"/>
      <c r="RE54" s="93"/>
      <c r="RF54" s="93"/>
      <c r="RG54" s="93"/>
      <c r="RH54" s="93"/>
      <c r="RI54" s="93"/>
      <c r="RJ54" s="93"/>
      <c r="RK54" s="93"/>
      <c r="RL54" s="93"/>
      <c r="RM54" s="93"/>
      <c r="RN54" s="93"/>
      <c r="RO54" s="93"/>
      <c r="RP54" s="93"/>
      <c r="RQ54" s="93"/>
      <c r="RR54" s="93"/>
      <c r="RS54" s="93"/>
      <c r="RT54" s="93"/>
      <c r="RU54" s="93"/>
      <c r="RV54" s="93"/>
      <c r="RW54" s="93"/>
      <c r="RX54" s="93"/>
      <c r="RY54" s="93"/>
      <c r="RZ54" s="93"/>
      <c r="SA54" s="93"/>
      <c r="SB54" s="93"/>
      <c r="SC54" s="93"/>
      <c r="SD54" s="93"/>
      <c r="SE54" s="93"/>
      <c r="SF54" s="93"/>
      <c r="SG54" s="93"/>
      <c r="SH54" s="93"/>
      <c r="SI54" s="93"/>
      <c r="SJ54" s="93"/>
      <c r="SK54" s="93"/>
      <c r="SL54" s="93"/>
      <c r="SM54" s="93"/>
      <c r="SN54" s="93"/>
      <c r="SO54" s="93"/>
      <c r="SP54" s="93"/>
      <c r="SQ54" s="93"/>
      <c r="SR54" s="93"/>
      <c r="SS54" s="93"/>
      <c r="ST54" s="93"/>
      <c r="SU54" s="93"/>
      <c r="SV54" s="93"/>
      <c r="SW54" s="93"/>
      <c r="SX54" s="93"/>
      <c r="SY54" s="93"/>
      <c r="SZ54" s="93"/>
      <c r="TA54" s="93"/>
      <c r="TB54" s="93"/>
      <c r="TC54" s="93"/>
      <c r="TD54" s="93"/>
      <c r="TE54" s="93"/>
      <c r="TF54" s="93"/>
      <c r="TG54" s="93"/>
      <c r="TH54" s="93"/>
      <c r="TI54" s="93"/>
      <c r="TJ54" s="93"/>
      <c r="TK54" s="93"/>
      <c r="TL54" s="93"/>
      <c r="TM54" s="93"/>
      <c r="TN54" s="93"/>
      <c r="TO54" s="93"/>
      <c r="TP54" s="93"/>
      <c r="TQ54" s="93"/>
      <c r="TR54" s="93"/>
      <c r="TS54" s="93"/>
      <c r="TT54" s="93"/>
      <c r="TU54" s="93"/>
      <c r="TV54" s="93"/>
      <c r="TW54" s="93"/>
      <c r="TX54" s="93"/>
      <c r="TY54" s="93"/>
      <c r="TZ54" s="93"/>
      <c r="UA54" s="93"/>
      <c r="UB54" s="93"/>
      <c r="UC54" s="93"/>
      <c r="UD54" s="93"/>
      <c r="UE54" s="93"/>
      <c r="UF54" s="93"/>
      <c r="UG54" s="93"/>
      <c r="UH54" s="93"/>
      <c r="UI54" s="93"/>
      <c r="UJ54" s="93"/>
      <c r="UK54" s="93"/>
      <c r="UL54" s="93"/>
      <c r="UM54" s="93"/>
      <c r="UN54" s="93"/>
      <c r="UO54" s="93"/>
      <c r="UP54" s="93"/>
      <c r="UQ54" s="93"/>
      <c r="UR54" s="93"/>
      <c r="US54" s="93"/>
      <c r="UT54" s="93"/>
      <c r="UU54" s="93"/>
      <c r="UV54" s="93"/>
      <c r="UW54" s="93"/>
      <c r="UX54" s="93"/>
      <c r="UY54" s="93"/>
      <c r="UZ54" s="93"/>
      <c r="VA54" s="93"/>
      <c r="VB54" s="93"/>
      <c r="VC54" s="93"/>
      <c r="VD54" s="93"/>
      <c r="VE54" s="93"/>
      <c r="VF54" s="93"/>
      <c r="VG54" s="93"/>
      <c r="VH54" s="93"/>
      <c r="VI54" s="93"/>
      <c r="VJ54" s="93"/>
      <c r="VK54" s="93"/>
      <c r="VL54" s="93"/>
      <c r="VM54" s="93"/>
      <c r="VN54" s="93"/>
      <c r="VO54" s="93"/>
      <c r="VP54" s="93"/>
      <c r="VQ54" s="93"/>
      <c r="VR54" s="93"/>
      <c r="VS54" s="93"/>
      <c r="VT54" s="93"/>
      <c r="VU54" s="93"/>
      <c r="VV54" s="93"/>
      <c r="VW54" s="93"/>
      <c r="VX54" s="93"/>
      <c r="VY54" s="93"/>
      <c r="VZ54" s="93"/>
      <c r="WA54" s="93"/>
      <c r="WB54" s="93"/>
      <c r="WC54" s="93"/>
      <c r="WD54" s="93"/>
      <c r="WE54" s="93"/>
      <c r="WF54" s="93"/>
      <c r="WG54" s="93"/>
      <c r="WH54" s="93"/>
      <c r="WI54" s="93"/>
      <c r="WJ54" s="93"/>
      <c r="WK54" s="93"/>
      <c r="WL54" s="93"/>
      <c r="WM54" s="93"/>
      <c r="WN54" s="93"/>
      <c r="WO54" s="93"/>
      <c r="WP54" s="93"/>
      <c r="WQ54" s="93"/>
      <c r="WR54" s="93"/>
      <c r="WS54" s="93"/>
      <c r="WT54" s="93"/>
      <c r="WU54" s="93"/>
      <c r="WV54" s="93"/>
      <c r="WW54" s="93"/>
      <c r="WX54" s="93"/>
      <c r="WY54" s="93"/>
      <c r="WZ54" s="93"/>
      <c r="XA54" s="93"/>
      <c r="XB54" s="93"/>
      <c r="XC54" s="93"/>
      <c r="XD54" s="93"/>
      <c r="XE54" s="93"/>
      <c r="XF54" s="93"/>
      <c r="XG54" s="93"/>
      <c r="XH54" s="93"/>
      <c r="XI54" s="93"/>
      <c r="XJ54" s="93"/>
      <c r="XK54" s="93"/>
      <c r="XL54" s="93"/>
      <c r="XM54" s="93"/>
      <c r="XN54" s="93"/>
      <c r="XO54" s="93"/>
      <c r="XP54" s="93"/>
      <c r="XQ54" s="93"/>
      <c r="XR54" s="93"/>
      <c r="XS54" s="93"/>
      <c r="XT54" s="93"/>
      <c r="XU54" s="93"/>
      <c r="XV54" s="93"/>
      <c r="XW54" s="93"/>
      <c r="XX54" s="93"/>
      <c r="XY54" s="93"/>
      <c r="XZ54" s="93"/>
      <c r="YA54" s="93"/>
      <c r="YB54" s="93"/>
      <c r="YC54" s="93"/>
      <c r="YD54" s="93"/>
      <c r="YE54" s="93"/>
      <c r="YF54" s="93"/>
      <c r="YG54" s="93"/>
      <c r="YH54" s="93"/>
      <c r="YI54" s="93"/>
      <c r="YJ54" s="93"/>
      <c r="YK54" s="93"/>
      <c r="YL54" s="93"/>
      <c r="YM54" s="93"/>
      <c r="YN54" s="93"/>
      <c r="YO54" s="93"/>
      <c r="YP54" s="93"/>
      <c r="YQ54" s="93"/>
      <c r="YR54" s="93"/>
      <c r="YS54" s="93"/>
      <c r="YT54" s="93"/>
      <c r="YU54" s="93"/>
      <c r="YV54" s="93"/>
      <c r="YW54" s="93"/>
      <c r="YX54" s="93"/>
      <c r="YY54" s="93"/>
      <c r="YZ54" s="93"/>
      <c r="ZA54" s="93"/>
      <c r="ZB54" s="93"/>
      <c r="ZC54" s="93"/>
      <c r="ZD54" s="93"/>
      <c r="ZE54" s="93"/>
      <c r="ZF54" s="93"/>
      <c r="ZG54" s="93"/>
      <c r="ZH54" s="93"/>
      <c r="ZI54" s="93"/>
      <c r="ZJ54" s="93"/>
      <c r="ZK54" s="93"/>
      <c r="ZL54" s="93"/>
      <c r="ZM54" s="93"/>
      <c r="ZN54" s="93"/>
      <c r="ZO54" s="93"/>
      <c r="ZP54" s="93"/>
      <c r="ZQ54" s="93"/>
      <c r="ZR54" s="93"/>
      <c r="ZS54" s="93"/>
      <c r="ZT54" s="93"/>
      <c r="ZU54" s="93"/>
      <c r="ZV54" s="93"/>
      <c r="ZW54" s="93"/>
      <c r="ZX54" s="93"/>
      <c r="ZY54" s="93"/>
      <c r="ZZ54" s="93"/>
    </row>
    <row r="55" spans="1:702" ht="15.95" hidden="1" customHeight="1" x14ac:dyDescent="0.25">
      <c r="A55" s="92">
        <v>72190</v>
      </c>
      <c r="B55" s="92" t="s">
        <v>395</v>
      </c>
      <c r="C55" s="121" t="s">
        <v>354</v>
      </c>
      <c r="D55" s="92">
        <v>7</v>
      </c>
      <c r="E55" s="92">
        <v>3</v>
      </c>
      <c r="F55" s="92" t="s">
        <v>341</v>
      </c>
      <c r="G55" s="92">
        <v>912</v>
      </c>
      <c r="H55" s="92">
        <v>11461</v>
      </c>
      <c r="I55" s="92" t="s">
        <v>361</v>
      </c>
      <c r="J55" s="92">
        <v>313</v>
      </c>
      <c r="K55" s="92" t="s">
        <v>333</v>
      </c>
      <c r="L55" s="93">
        <v>25000</v>
      </c>
      <c r="M55" s="93">
        <v>25000</v>
      </c>
      <c r="N55" s="93">
        <v>0</v>
      </c>
      <c r="O55" s="93">
        <v>25000</v>
      </c>
      <c r="P55" s="93">
        <v>13666.19</v>
      </c>
      <c r="Q55" s="93">
        <v>-11333.81</v>
      </c>
      <c r="R55" s="94">
        <v>0.55000000000000004</v>
      </c>
      <c r="S55" s="93">
        <v>0</v>
      </c>
      <c r="T55" s="93">
        <v>0</v>
      </c>
      <c r="U55" s="94">
        <v>0</v>
      </c>
      <c r="V55" s="93">
        <v>0</v>
      </c>
      <c r="W55" s="93">
        <v>0</v>
      </c>
      <c r="X55" s="94">
        <v>0</v>
      </c>
      <c r="Y55" s="93">
        <v>0</v>
      </c>
      <c r="Z55" s="93">
        <v>0</v>
      </c>
      <c r="AA55" s="94">
        <v>0</v>
      </c>
      <c r="AB55" s="93">
        <v>0</v>
      </c>
      <c r="AC55" s="93">
        <v>0</v>
      </c>
      <c r="AD55" s="94">
        <v>0</v>
      </c>
      <c r="AE55" s="93">
        <v>0</v>
      </c>
      <c r="AF55" s="93">
        <v>0</v>
      </c>
      <c r="AG55" s="94">
        <v>0</v>
      </c>
      <c r="AH55" s="93">
        <v>0</v>
      </c>
      <c r="AI55" s="93">
        <v>0</v>
      </c>
      <c r="AJ55" s="94">
        <v>0</v>
      </c>
      <c r="AK55" s="93">
        <v>0</v>
      </c>
      <c r="AL55" s="93">
        <v>0</v>
      </c>
      <c r="AM55" s="94">
        <v>0</v>
      </c>
      <c r="AN55" s="93">
        <v>0</v>
      </c>
      <c r="AO55" s="93">
        <v>0</v>
      </c>
      <c r="AP55" s="94">
        <v>0</v>
      </c>
      <c r="AQ55" s="93">
        <v>0</v>
      </c>
      <c r="AR55" s="93">
        <v>0</v>
      </c>
      <c r="AS55" s="94">
        <v>0</v>
      </c>
      <c r="AT55" s="93">
        <v>0</v>
      </c>
      <c r="AU55" s="93">
        <v>0</v>
      </c>
      <c r="AV55" s="94">
        <v>0</v>
      </c>
      <c r="AW55" s="93">
        <v>0</v>
      </c>
      <c r="AX55" s="93">
        <v>0</v>
      </c>
      <c r="AY55" s="94">
        <v>0</v>
      </c>
      <c r="AZ55" s="93">
        <v>0</v>
      </c>
      <c r="BA55" s="93">
        <v>0</v>
      </c>
      <c r="BB55" s="94">
        <v>0</v>
      </c>
      <c r="BC55" s="93">
        <v>0</v>
      </c>
      <c r="BD55" s="93">
        <v>0</v>
      </c>
      <c r="BE55" s="94">
        <v>0</v>
      </c>
      <c r="BF55" s="93">
        <v>25000</v>
      </c>
      <c r="BG55" s="93">
        <v>13666.19</v>
      </c>
      <c r="BH55" s="94">
        <v>0.55000000000000004</v>
      </c>
      <c r="BI55" s="93">
        <v>0</v>
      </c>
      <c r="BJ55" s="93">
        <v>0</v>
      </c>
      <c r="BK55" s="94">
        <v>0</v>
      </c>
      <c r="BL55" s="93">
        <v>0</v>
      </c>
      <c r="BM55" s="93">
        <v>0</v>
      </c>
      <c r="BN55" s="94">
        <v>0</v>
      </c>
      <c r="BO55" s="93">
        <v>0</v>
      </c>
      <c r="BP55" s="93">
        <v>0</v>
      </c>
      <c r="BQ55" s="94">
        <v>0</v>
      </c>
      <c r="BR55" s="93">
        <v>0</v>
      </c>
      <c r="BS55" s="93">
        <v>0</v>
      </c>
      <c r="BT55" s="94">
        <v>0</v>
      </c>
      <c r="BU55" s="93">
        <v>0</v>
      </c>
      <c r="BV55" s="93">
        <v>0</v>
      </c>
      <c r="BW55" s="94">
        <v>0</v>
      </c>
      <c r="BX55" s="93">
        <v>0</v>
      </c>
      <c r="BY55" s="93">
        <v>0</v>
      </c>
      <c r="BZ55" s="94">
        <v>0</v>
      </c>
      <c r="CA55" s="93">
        <v>0</v>
      </c>
      <c r="CB55" s="93">
        <v>0</v>
      </c>
      <c r="CC55" s="94">
        <v>0</v>
      </c>
      <c r="CD55" s="93">
        <v>0</v>
      </c>
      <c r="CE55" s="93">
        <v>0</v>
      </c>
      <c r="CF55" s="94">
        <v>0</v>
      </c>
      <c r="CG55" s="93">
        <v>0</v>
      </c>
      <c r="CH55" s="93">
        <v>0</v>
      </c>
      <c r="CI55" s="94">
        <v>0</v>
      </c>
      <c r="CJ55" s="93">
        <v>0</v>
      </c>
      <c r="CK55" s="93">
        <v>0</v>
      </c>
      <c r="CL55" s="94">
        <v>0</v>
      </c>
      <c r="CM55" s="93">
        <v>0</v>
      </c>
      <c r="CN55" s="93">
        <v>0</v>
      </c>
      <c r="CO55" s="94">
        <v>0</v>
      </c>
      <c r="CP55" s="93"/>
      <c r="CQ55" s="93"/>
      <c r="CR55" s="93"/>
      <c r="CS55" s="93"/>
      <c r="CT55" s="93"/>
      <c r="CU55" s="93"/>
      <c r="CV55" s="93"/>
      <c r="CW55" s="93"/>
      <c r="CX55" s="93"/>
      <c r="CY55" s="93"/>
      <c r="CZ55" s="93"/>
      <c r="DA55" s="93"/>
      <c r="DB55" s="93"/>
      <c r="DC55" s="93"/>
      <c r="DD55" s="93"/>
      <c r="DE55" s="93"/>
      <c r="DF55" s="93"/>
      <c r="DG55" s="93"/>
      <c r="DH55" s="93"/>
      <c r="DI55" s="93"/>
      <c r="DJ55" s="93"/>
      <c r="DK55" s="93"/>
      <c r="DL55" s="93"/>
      <c r="DM55" s="93"/>
      <c r="DN55" s="93"/>
      <c r="DO55" s="93"/>
      <c r="DP55" s="93"/>
      <c r="DQ55" s="93"/>
      <c r="DR55" s="93"/>
      <c r="DS55" s="93"/>
      <c r="DT55" s="93"/>
      <c r="DU55" s="93"/>
      <c r="DV55" s="93"/>
      <c r="DW55" s="93"/>
      <c r="DX55" s="93"/>
      <c r="DY55" s="93"/>
      <c r="DZ55" s="93"/>
      <c r="EA55" s="93"/>
      <c r="EB55" s="93"/>
      <c r="EC55" s="93"/>
      <c r="ED55" s="93"/>
      <c r="EE55" s="93"/>
      <c r="EF55" s="93"/>
      <c r="EG55" s="93"/>
      <c r="EH55" s="93"/>
      <c r="EI55" s="93"/>
      <c r="EJ55" s="93"/>
      <c r="EK55" s="93"/>
      <c r="EL55" s="93"/>
      <c r="EM55" s="93"/>
      <c r="EN55" s="93"/>
      <c r="EO55" s="93"/>
      <c r="EP55" s="93"/>
      <c r="EQ55" s="93"/>
      <c r="ER55" s="93"/>
      <c r="ES55" s="93"/>
      <c r="ET55" s="93"/>
      <c r="EU55" s="93"/>
      <c r="EV55" s="93"/>
      <c r="EW55" s="93"/>
      <c r="EX55" s="93"/>
      <c r="EY55" s="93"/>
      <c r="EZ55" s="93"/>
      <c r="FA55" s="93"/>
      <c r="FB55" s="93"/>
      <c r="FC55" s="93"/>
      <c r="FD55" s="93"/>
      <c r="FE55" s="93"/>
      <c r="FF55" s="93"/>
      <c r="FG55" s="93"/>
      <c r="FH55" s="93"/>
      <c r="FI55" s="93"/>
      <c r="FJ55" s="93"/>
      <c r="FK55" s="93"/>
      <c r="FL55" s="93"/>
      <c r="FM55" s="93"/>
      <c r="FN55" s="93"/>
      <c r="FO55" s="93"/>
      <c r="FP55" s="93"/>
      <c r="FQ55" s="93"/>
      <c r="FR55" s="93"/>
      <c r="FS55" s="93"/>
      <c r="FT55" s="93"/>
      <c r="FU55" s="93"/>
      <c r="FV55" s="93"/>
      <c r="FW55" s="93"/>
      <c r="FX55" s="93"/>
      <c r="FY55" s="93"/>
      <c r="FZ55" s="93"/>
      <c r="GA55" s="93"/>
      <c r="GB55" s="93"/>
      <c r="GC55" s="93"/>
      <c r="GD55" s="93"/>
      <c r="GE55" s="93"/>
      <c r="GF55" s="93"/>
      <c r="GG55" s="93"/>
      <c r="GH55" s="93"/>
      <c r="GI55" s="93"/>
      <c r="GJ55" s="93"/>
      <c r="GK55" s="93"/>
      <c r="GL55" s="93"/>
      <c r="GM55" s="93"/>
      <c r="GN55" s="93"/>
      <c r="GO55" s="93"/>
      <c r="GP55" s="93"/>
      <c r="GQ55" s="93"/>
      <c r="GR55" s="93"/>
      <c r="GS55" s="93"/>
      <c r="GT55" s="93"/>
      <c r="GU55" s="93"/>
      <c r="GV55" s="93"/>
      <c r="GW55" s="93"/>
      <c r="GX55" s="93"/>
      <c r="GY55" s="93"/>
      <c r="GZ55" s="93"/>
      <c r="HA55" s="93"/>
      <c r="HB55" s="93"/>
      <c r="HC55" s="93"/>
      <c r="HD55" s="93"/>
      <c r="HE55" s="93"/>
      <c r="HF55" s="93"/>
      <c r="HG55" s="93"/>
      <c r="HH55" s="93"/>
      <c r="HI55" s="93"/>
      <c r="HJ55" s="93"/>
      <c r="HK55" s="93"/>
      <c r="HL55" s="93"/>
      <c r="HM55" s="93"/>
      <c r="HN55" s="93"/>
      <c r="HO55" s="93"/>
      <c r="HP55" s="93"/>
      <c r="HQ55" s="93"/>
      <c r="HR55" s="93"/>
      <c r="HS55" s="93"/>
      <c r="HT55" s="93"/>
      <c r="HU55" s="93"/>
      <c r="HV55" s="93"/>
      <c r="HW55" s="93"/>
      <c r="HX55" s="93"/>
      <c r="HY55" s="93"/>
      <c r="HZ55" s="93"/>
      <c r="IA55" s="93"/>
      <c r="IB55" s="93"/>
      <c r="IC55" s="93"/>
      <c r="ID55" s="93"/>
      <c r="IE55" s="93"/>
      <c r="IF55" s="93"/>
      <c r="IG55" s="93"/>
      <c r="IH55" s="93"/>
      <c r="II55" s="93"/>
      <c r="IJ55" s="93"/>
      <c r="IK55" s="93"/>
      <c r="IL55" s="93"/>
      <c r="IM55" s="93"/>
      <c r="IN55" s="93"/>
      <c r="IO55" s="93"/>
      <c r="IP55" s="93"/>
      <c r="IQ55" s="93"/>
      <c r="IR55" s="93"/>
      <c r="IS55" s="93"/>
      <c r="IT55" s="93"/>
      <c r="IU55" s="93"/>
      <c r="IV55" s="93"/>
      <c r="IW55" s="93"/>
      <c r="IX55" s="93"/>
      <c r="IY55" s="93"/>
      <c r="IZ55" s="93"/>
      <c r="JA55" s="93"/>
      <c r="JB55" s="93"/>
      <c r="JC55" s="93"/>
      <c r="JD55" s="93"/>
      <c r="JE55" s="93"/>
      <c r="JF55" s="93"/>
      <c r="JG55" s="93"/>
      <c r="JH55" s="93"/>
      <c r="JI55" s="93"/>
      <c r="JJ55" s="93"/>
      <c r="JK55" s="93"/>
      <c r="JL55" s="93"/>
      <c r="JM55" s="93"/>
      <c r="JN55" s="93"/>
      <c r="JO55" s="93"/>
      <c r="JP55" s="93"/>
      <c r="JQ55" s="93"/>
      <c r="JR55" s="93"/>
      <c r="JS55" s="93"/>
      <c r="JT55" s="93"/>
      <c r="JU55" s="93"/>
      <c r="JV55" s="93"/>
      <c r="JW55" s="93"/>
      <c r="JX55" s="93"/>
      <c r="JY55" s="93"/>
      <c r="JZ55" s="93"/>
      <c r="KA55" s="93"/>
      <c r="KB55" s="93"/>
      <c r="KC55" s="93"/>
      <c r="KD55" s="93"/>
      <c r="KE55" s="93"/>
      <c r="KF55" s="93"/>
      <c r="KG55" s="93"/>
      <c r="KH55" s="93"/>
      <c r="KI55" s="93"/>
      <c r="KJ55" s="93"/>
      <c r="KK55" s="93"/>
      <c r="KL55" s="93"/>
      <c r="KM55" s="93"/>
      <c r="KN55" s="93"/>
      <c r="KO55" s="93"/>
      <c r="KP55" s="93"/>
      <c r="KQ55" s="93"/>
      <c r="KR55" s="93"/>
      <c r="KS55" s="93"/>
      <c r="KT55" s="93"/>
      <c r="KU55" s="93"/>
      <c r="KV55" s="93"/>
      <c r="KW55" s="93"/>
      <c r="KX55" s="93"/>
      <c r="KY55" s="93"/>
      <c r="KZ55" s="93"/>
      <c r="LA55" s="93"/>
      <c r="LB55" s="93"/>
      <c r="LC55" s="93"/>
      <c r="LD55" s="93"/>
      <c r="LE55" s="93"/>
      <c r="LF55" s="93"/>
      <c r="LG55" s="93"/>
      <c r="LH55" s="93"/>
      <c r="LI55" s="93"/>
      <c r="LJ55" s="93"/>
      <c r="LK55" s="93"/>
      <c r="LL55" s="93"/>
      <c r="LM55" s="93"/>
      <c r="LN55" s="93"/>
      <c r="LO55" s="93"/>
      <c r="LP55" s="93"/>
      <c r="LQ55" s="93"/>
      <c r="LR55" s="93"/>
      <c r="LS55" s="93"/>
      <c r="LT55" s="93"/>
      <c r="LU55" s="93"/>
      <c r="LV55" s="93"/>
      <c r="LW55" s="93"/>
      <c r="LX55" s="93"/>
      <c r="LY55" s="93"/>
      <c r="LZ55" s="93"/>
      <c r="MA55" s="93"/>
      <c r="MB55" s="93"/>
      <c r="MC55" s="93"/>
      <c r="MD55" s="93"/>
      <c r="ME55" s="93"/>
      <c r="MF55" s="93"/>
      <c r="MG55" s="93"/>
      <c r="MH55" s="93"/>
      <c r="MI55" s="93"/>
      <c r="MJ55" s="93"/>
      <c r="MK55" s="93"/>
      <c r="ML55" s="93"/>
      <c r="MM55" s="93"/>
      <c r="MN55" s="93"/>
      <c r="MO55" s="93"/>
      <c r="MP55" s="93"/>
      <c r="MQ55" s="93"/>
      <c r="MR55" s="93"/>
      <c r="MS55" s="93"/>
      <c r="MT55" s="93"/>
      <c r="MU55" s="93"/>
      <c r="MV55" s="93"/>
      <c r="MW55" s="93"/>
      <c r="MX55" s="93"/>
      <c r="MY55" s="93"/>
      <c r="MZ55" s="93"/>
      <c r="NA55" s="93"/>
      <c r="NB55" s="93"/>
      <c r="NC55" s="93"/>
      <c r="ND55" s="93"/>
      <c r="NE55" s="93"/>
      <c r="NF55" s="93"/>
      <c r="NG55" s="93"/>
      <c r="NH55" s="93"/>
      <c r="NI55" s="93"/>
      <c r="NJ55" s="93"/>
      <c r="NK55" s="93"/>
      <c r="NL55" s="93"/>
      <c r="NM55" s="93"/>
      <c r="NN55" s="93"/>
      <c r="NO55" s="93"/>
      <c r="NP55" s="93"/>
      <c r="NQ55" s="93"/>
      <c r="NR55" s="93"/>
      <c r="NS55" s="93"/>
      <c r="NT55" s="93"/>
      <c r="NU55" s="93"/>
      <c r="NV55" s="93"/>
      <c r="NW55" s="93"/>
      <c r="NX55" s="93"/>
      <c r="NY55" s="93"/>
      <c r="NZ55" s="93"/>
      <c r="OA55" s="93"/>
      <c r="OB55" s="93"/>
      <c r="OC55" s="93"/>
      <c r="OD55" s="93"/>
      <c r="OE55" s="93"/>
      <c r="OF55" s="93"/>
      <c r="OG55" s="93"/>
      <c r="OH55" s="93"/>
      <c r="OI55" s="93"/>
      <c r="OJ55" s="93"/>
      <c r="OK55" s="93"/>
      <c r="OL55" s="93"/>
      <c r="OM55" s="93"/>
      <c r="ON55" s="93"/>
      <c r="OO55" s="93"/>
      <c r="OP55" s="93"/>
      <c r="OQ55" s="93"/>
      <c r="OR55" s="93"/>
      <c r="OS55" s="93"/>
      <c r="OT55" s="93"/>
      <c r="OU55" s="93"/>
      <c r="OV55" s="93"/>
      <c r="OW55" s="93"/>
      <c r="OX55" s="93"/>
      <c r="OY55" s="93"/>
      <c r="OZ55" s="93"/>
      <c r="PA55" s="93"/>
      <c r="PB55" s="93"/>
      <c r="PC55" s="93"/>
      <c r="PD55" s="93"/>
      <c r="PE55" s="93"/>
      <c r="PF55" s="93"/>
      <c r="PG55" s="93"/>
      <c r="PH55" s="93"/>
      <c r="PI55" s="93"/>
      <c r="PJ55" s="93"/>
      <c r="PK55" s="93"/>
      <c r="PL55" s="93"/>
      <c r="PM55" s="93"/>
      <c r="PN55" s="93"/>
      <c r="PO55" s="93"/>
      <c r="PP55" s="93"/>
      <c r="PQ55" s="93"/>
      <c r="PR55" s="93"/>
      <c r="PS55" s="93"/>
      <c r="PT55" s="93"/>
      <c r="PU55" s="93"/>
      <c r="PV55" s="93"/>
      <c r="PW55" s="93"/>
      <c r="PX55" s="93"/>
      <c r="PY55" s="93"/>
      <c r="PZ55" s="93"/>
      <c r="QA55" s="93"/>
      <c r="QB55" s="93"/>
      <c r="QC55" s="93"/>
      <c r="QD55" s="93"/>
      <c r="QE55" s="93"/>
      <c r="QF55" s="93"/>
      <c r="QG55" s="93"/>
      <c r="QH55" s="93"/>
      <c r="QI55" s="93"/>
      <c r="QJ55" s="93"/>
      <c r="QK55" s="93"/>
      <c r="QL55" s="93"/>
      <c r="QM55" s="93"/>
      <c r="QN55" s="93"/>
      <c r="QO55" s="93"/>
      <c r="QP55" s="93"/>
      <c r="QQ55" s="93"/>
      <c r="QR55" s="93"/>
      <c r="QS55" s="93"/>
      <c r="QT55" s="93"/>
      <c r="QU55" s="93"/>
      <c r="QV55" s="93"/>
      <c r="QW55" s="93"/>
      <c r="QX55" s="93"/>
      <c r="QY55" s="93"/>
      <c r="QZ55" s="93"/>
      <c r="RA55" s="93"/>
      <c r="RB55" s="93"/>
      <c r="RC55" s="93"/>
      <c r="RD55" s="93"/>
      <c r="RE55" s="93"/>
      <c r="RF55" s="93"/>
      <c r="RG55" s="93"/>
      <c r="RH55" s="93"/>
      <c r="RI55" s="93"/>
      <c r="RJ55" s="93"/>
      <c r="RK55" s="93"/>
      <c r="RL55" s="93"/>
      <c r="RM55" s="93"/>
      <c r="RN55" s="93"/>
      <c r="RO55" s="93"/>
      <c r="RP55" s="93"/>
      <c r="RQ55" s="93"/>
      <c r="RR55" s="93"/>
      <c r="RS55" s="93"/>
      <c r="RT55" s="93"/>
      <c r="RU55" s="93"/>
      <c r="RV55" s="93"/>
      <c r="RW55" s="93"/>
      <c r="RX55" s="93"/>
      <c r="RY55" s="93"/>
      <c r="RZ55" s="93"/>
      <c r="SA55" s="93"/>
      <c r="SB55" s="93"/>
      <c r="SC55" s="93"/>
      <c r="SD55" s="93"/>
      <c r="SE55" s="93"/>
      <c r="SF55" s="93"/>
      <c r="SG55" s="93"/>
      <c r="SH55" s="93"/>
      <c r="SI55" s="93"/>
      <c r="SJ55" s="93"/>
      <c r="SK55" s="93"/>
      <c r="SL55" s="93"/>
      <c r="SM55" s="93"/>
      <c r="SN55" s="93"/>
      <c r="SO55" s="93"/>
      <c r="SP55" s="93"/>
      <c r="SQ55" s="93"/>
      <c r="SR55" s="93"/>
      <c r="SS55" s="93"/>
      <c r="ST55" s="93"/>
      <c r="SU55" s="93"/>
      <c r="SV55" s="93"/>
      <c r="SW55" s="93"/>
      <c r="SX55" s="93"/>
      <c r="SY55" s="93"/>
      <c r="SZ55" s="93"/>
      <c r="TA55" s="93"/>
      <c r="TB55" s="93"/>
      <c r="TC55" s="93"/>
      <c r="TD55" s="93"/>
      <c r="TE55" s="93"/>
      <c r="TF55" s="93"/>
      <c r="TG55" s="93"/>
      <c r="TH55" s="93"/>
      <c r="TI55" s="93"/>
      <c r="TJ55" s="93"/>
      <c r="TK55" s="93"/>
      <c r="TL55" s="93"/>
      <c r="TM55" s="93"/>
      <c r="TN55" s="93"/>
      <c r="TO55" s="93"/>
      <c r="TP55" s="93"/>
      <c r="TQ55" s="93"/>
      <c r="TR55" s="93"/>
      <c r="TS55" s="93"/>
      <c r="TT55" s="93"/>
      <c r="TU55" s="93"/>
      <c r="TV55" s="93"/>
      <c r="TW55" s="93"/>
      <c r="TX55" s="93"/>
      <c r="TY55" s="93"/>
      <c r="TZ55" s="93"/>
      <c r="UA55" s="93"/>
      <c r="UB55" s="93"/>
      <c r="UC55" s="93"/>
      <c r="UD55" s="93"/>
      <c r="UE55" s="93"/>
      <c r="UF55" s="93"/>
      <c r="UG55" s="93"/>
      <c r="UH55" s="93"/>
      <c r="UI55" s="93"/>
      <c r="UJ55" s="93"/>
      <c r="UK55" s="93"/>
      <c r="UL55" s="93"/>
      <c r="UM55" s="93"/>
      <c r="UN55" s="93"/>
      <c r="UO55" s="93"/>
      <c r="UP55" s="93"/>
      <c r="UQ55" s="93"/>
      <c r="UR55" s="93"/>
      <c r="US55" s="93"/>
      <c r="UT55" s="93"/>
      <c r="UU55" s="93"/>
      <c r="UV55" s="93"/>
      <c r="UW55" s="93"/>
      <c r="UX55" s="93"/>
      <c r="UY55" s="93"/>
      <c r="UZ55" s="93"/>
      <c r="VA55" s="93"/>
      <c r="VB55" s="93"/>
      <c r="VC55" s="93"/>
      <c r="VD55" s="93"/>
      <c r="VE55" s="93"/>
      <c r="VF55" s="93"/>
      <c r="VG55" s="93"/>
      <c r="VH55" s="93"/>
      <c r="VI55" s="93"/>
      <c r="VJ55" s="93"/>
      <c r="VK55" s="93"/>
      <c r="VL55" s="93"/>
      <c r="VM55" s="93"/>
      <c r="VN55" s="93"/>
      <c r="VO55" s="93"/>
      <c r="VP55" s="93"/>
      <c r="VQ55" s="93"/>
      <c r="VR55" s="93"/>
      <c r="VS55" s="93"/>
      <c r="VT55" s="93"/>
      <c r="VU55" s="93"/>
      <c r="VV55" s="93"/>
      <c r="VW55" s="93"/>
      <c r="VX55" s="93"/>
      <c r="VY55" s="93"/>
      <c r="VZ55" s="93"/>
      <c r="WA55" s="93"/>
      <c r="WB55" s="93"/>
      <c r="WC55" s="93"/>
      <c r="WD55" s="93"/>
      <c r="WE55" s="93"/>
      <c r="WF55" s="93"/>
      <c r="WG55" s="93"/>
      <c r="WH55" s="93"/>
      <c r="WI55" s="93"/>
      <c r="WJ55" s="93"/>
      <c r="WK55" s="93"/>
      <c r="WL55" s="93"/>
      <c r="WM55" s="93"/>
      <c r="WN55" s="93"/>
      <c r="WO55" s="93"/>
      <c r="WP55" s="93"/>
      <c r="WQ55" s="93"/>
      <c r="WR55" s="93"/>
      <c r="WS55" s="93"/>
      <c r="WT55" s="93"/>
      <c r="WU55" s="93"/>
      <c r="WV55" s="93"/>
      <c r="WW55" s="93"/>
      <c r="WX55" s="93"/>
      <c r="WY55" s="93"/>
      <c r="WZ55" s="93"/>
      <c r="XA55" s="93"/>
      <c r="XB55" s="93"/>
      <c r="XC55" s="93"/>
      <c r="XD55" s="93"/>
      <c r="XE55" s="93"/>
      <c r="XF55" s="93"/>
      <c r="XG55" s="93"/>
      <c r="XH55" s="93"/>
      <c r="XI55" s="93"/>
      <c r="XJ55" s="93"/>
      <c r="XK55" s="93"/>
      <c r="XL55" s="93"/>
      <c r="XM55" s="93"/>
      <c r="XN55" s="93"/>
      <c r="XO55" s="93"/>
      <c r="XP55" s="93"/>
      <c r="XQ55" s="93"/>
      <c r="XR55" s="93"/>
      <c r="XS55" s="93"/>
      <c r="XT55" s="93"/>
      <c r="XU55" s="93"/>
      <c r="XV55" s="93"/>
      <c r="XW55" s="93"/>
      <c r="XX55" s="93"/>
      <c r="XY55" s="93"/>
      <c r="XZ55" s="93"/>
      <c r="YA55" s="93"/>
      <c r="YB55" s="93"/>
      <c r="YC55" s="93"/>
      <c r="YD55" s="93"/>
      <c r="YE55" s="93"/>
      <c r="YF55" s="93"/>
      <c r="YG55" s="93"/>
      <c r="YH55" s="93"/>
      <c r="YI55" s="93"/>
      <c r="YJ55" s="93"/>
      <c r="YK55" s="93"/>
      <c r="YL55" s="93"/>
      <c r="YM55" s="93"/>
      <c r="YN55" s="93"/>
      <c r="YO55" s="93"/>
      <c r="YP55" s="93"/>
      <c r="YQ55" s="93"/>
      <c r="YR55" s="93"/>
      <c r="YS55" s="93"/>
      <c r="YT55" s="93"/>
      <c r="YU55" s="93"/>
      <c r="YV55" s="93"/>
      <c r="YW55" s="93"/>
      <c r="YX55" s="93"/>
      <c r="YY55" s="93"/>
      <c r="YZ55" s="93"/>
      <c r="ZA55" s="93"/>
      <c r="ZB55" s="93"/>
      <c r="ZC55" s="93"/>
      <c r="ZD55" s="93"/>
      <c r="ZE55" s="93"/>
      <c r="ZF55" s="93"/>
      <c r="ZG55" s="93"/>
      <c r="ZH55" s="93"/>
      <c r="ZI55" s="93"/>
      <c r="ZJ55" s="93"/>
      <c r="ZK55" s="93"/>
      <c r="ZL55" s="93"/>
      <c r="ZM55" s="93"/>
      <c r="ZN55" s="93"/>
      <c r="ZO55" s="93"/>
      <c r="ZP55" s="93"/>
      <c r="ZQ55" s="93"/>
      <c r="ZR55" s="93"/>
      <c r="ZS55" s="93"/>
      <c r="ZT55" s="93"/>
      <c r="ZU55" s="93"/>
      <c r="ZV55" s="93"/>
      <c r="ZW55" s="93"/>
      <c r="ZX55" s="93"/>
      <c r="ZY55" s="93"/>
      <c r="ZZ55" s="93"/>
    </row>
    <row r="56" spans="1:702" s="89" customFormat="1" ht="15.95" hidden="1" customHeight="1" x14ac:dyDescent="0.25">
      <c r="A56" s="116">
        <v>72196</v>
      </c>
      <c r="B56" s="116" t="s">
        <v>399</v>
      </c>
      <c r="C56" s="117" t="s">
        <v>354</v>
      </c>
      <c r="D56" s="118">
        <v>7</v>
      </c>
      <c r="E56" s="118">
        <v>3</v>
      </c>
      <c r="F56" s="118" t="s">
        <v>341</v>
      </c>
      <c r="G56" s="118">
        <v>912</v>
      </c>
      <c r="H56" s="118">
        <v>11461</v>
      </c>
      <c r="I56" s="118" t="s">
        <v>364</v>
      </c>
      <c r="J56" s="118" t="s">
        <v>319</v>
      </c>
      <c r="K56" s="118" t="s">
        <v>365</v>
      </c>
      <c r="L56" s="119">
        <v>160500</v>
      </c>
      <c r="M56" s="119">
        <v>160500</v>
      </c>
      <c r="N56" s="119">
        <v>0</v>
      </c>
      <c r="O56" s="119">
        <v>160500</v>
      </c>
      <c r="P56" s="119">
        <v>92578.1</v>
      </c>
      <c r="Q56" s="119">
        <v>-67921.899999999994</v>
      </c>
      <c r="R56" s="120">
        <v>0.57999999999999996</v>
      </c>
      <c r="S56" s="119">
        <v>0</v>
      </c>
      <c r="T56" s="119">
        <v>0</v>
      </c>
      <c r="U56" s="120">
        <v>0</v>
      </c>
      <c r="V56" s="119">
        <v>0</v>
      </c>
      <c r="W56" s="119">
        <v>0</v>
      </c>
      <c r="X56" s="120">
        <v>0</v>
      </c>
      <c r="Y56" s="119">
        <v>0</v>
      </c>
      <c r="Z56" s="119">
        <v>0</v>
      </c>
      <c r="AA56" s="120">
        <v>0</v>
      </c>
      <c r="AB56" s="119">
        <v>0</v>
      </c>
      <c r="AC56" s="119">
        <v>0</v>
      </c>
      <c r="AD56" s="120">
        <v>0</v>
      </c>
      <c r="AE56" s="119">
        <v>0</v>
      </c>
      <c r="AF56" s="119">
        <v>0</v>
      </c>
      <c r="AG56" s="120">
        <v>0</v>
      </c>
      <c r="AH56" s="119">
        <v>0</v>
      </c>
      <c r="AI56" s="119">
        <v>0</v>
      </c>
      <c r="AJ56" s="120">
        <v>0</v>
      </c>
      <c r="AK56" s="119">
        <v>0</v>
      </c>
      <c r="AL56" s="119">
        <v>0</v>
      </c>
      <c r="AM56" s="120">
        <v>0</v>
      </c>
      <c r="AN56" s="119">
        <v>0</v>
      </c>
      <c r="AO56" s="119">
        <v>0</v>
      </c>
      <c r="AP56" s="120">
        <v>0</v>
      </c>
      <c r="AQ56" s="119">
        <v>0</v>
      </c>
      <c r="AR56" s="119">
        <v>0</v>
      </c>
      <c r="AS56" s="120">
        <v>0</v>
      </c>
      <c r="AT56" s="119">
        <v>0</v>
      </c>
      <c r="AU56" s="119">
        <v>0</v>
      </c>
      <c r="AV56" s="120">
        <v>0</v>
      </c>
      <c r="AW56" s="119">
        <v>0</v>
      </c>
      <c r="AX56" s="119">
        <v>0</v>
      </c>
      <c r="AY56" s="120">
        <v>0</v>
      </c>
      <c r="AZ56" s="119">
        <v>0</v>
      </c>
      <c r="BA56" s="119">
        <v>0</v>
      </c>
      <c r="BB56" s="120">
        <v>0</v>
      </c>
      <c r="BC56" s="119">
        <v>0</v>
      </c>
      <c r="BD56" s="119">
        <v>0</v>
      </c>
      <c r="BE56" s="120">
        <v>0</v>
      </c>
      <c r="BF56" s="119">
        <v>160500</v>
      </c>
      <c r="BG56" s="119">
        <v>92578.1</v>
      </c>
      <c r="BH56" s="120">
        <v>0.57999999999999996</v>
      </c>
      <c r="BI56" s="119">
        <v>0</v>
      </c>
      <c r="BJ56" s="119">
        <v>0</v>
      </c>
      <c r="BK56" s="120">
        <v>0</v>
      </c>
      <c r="BL56" s="119">
        <v>0</v>
      </c>
      <c r="BM56" s="119">
        <v>0</v>
      </c>
      <c r="BN56" s="120">
        <v>0</v>
      </c>
      <c r="BO56" s="119">
        <v>0</v>
      </c>
      <c r="BP56" s="119">
        <v>0</v>
      </c>
      <c r="BQ56" s="120">
        <v>0</v>
      </c>
      <c r="BR56" s="119">
        <v>0</v>
      </c>
      <c r="BS56" s="119">
        <v>0</v>
      </c>
      <c r="BT56" s="120">
        <v>0</v>
      </c>
      <c r="BU56" s="119">
        <v>0</v>
      </c>
      <c r="BV56" s="119">
        <v>0</v>
      </c>
      <c r="BW56" s="120">
        <v>0</v>
      </c>
      <c r="BX56" s="119">
        <v>0</v>
      </c>
      <c r="BY56" s="119">
        <v>0</v>
      </c>
      <c r="BZ56" s="120">
        <v>0</v>
      </c>
      <c r="CA56" s="119">
        <v>0</v>
      </c>
      <c r="CB56" s="119">
        <v>0</v>
      </c>
      <c r="CC56" s="120">
        <v>0</v>
      </c>
      <c r="CD56" s="119">
        <v>0</v>
      </c>
      <c r="CE56" s="119">
        <v>0</v>
      </c>
      <c r="CF56" s="120">
        <v>0</v>
      </c>
      <c r="CG56" s="119">
        <v>0</v>
      </c>
      <c r="CH56" s="119">
        <v>0</v>
      </c>
      <c r="CI56" s="120">
        <v>0</v>
      </c>
      <c r="CJ56" s="119">
        <v>0</v>
      </c>
      <c r="CK56" s="119">
        <v>0</v>
      </c>
      <c r="CL56" s="120">
        <v>0</v>
      </c>
      <c r="CM56" s="119">
        <v>0</v>
      </c>
      <c r="CN56" s="119">
        <v>0</v>
      </c>
      <c r="CO56" s="120">
        <v>0</v>
      </c>
      <c r="CP56" s="100"/>
      <c r="CQ56" s="100"/>
      <c r="CR56" s="100"/>
      <c r="CS56" s="100"/>
      <c r="CT56" s="100"/>
      <c r="CU56" s="100"/>
      <c r="CV56" s="100"/>
      <c r="CW56" s="100"/>
      <c r="CX56" s="100"/>
      <c r="CY56" s="100"/>
      <c r="CZ56" s="100"/>
      <c r="DA56" s="100"/>
      <c r="DB56" s="100"/>
      <c r="DC56" s="100"/>
      <c r="DD56" s="100"/>
      <c r="DE56" s="100"/>
      <c r="DF56" s="100"/>
      <c r="DG56" s="100"/>
      <c r="DH56" s="100"/>
      <c r="DI56" s="100"/>
      <c r="DJ56" s="100"/>
      <c r="DK56" s="100"/>
      <c r="DL56" s="100"/>
      <c r="DM56" s="100"/>
      <c r="DN56" s="100"/>
      <c r="DO56" s="100"/>
      <c r="DP56" s="100"/>
      <c r="DQ56" s="100"/>
      <c r="DR56" s="100"/>
      <c r="DS56" s="100"/>
      <c r="DT56" s="100"/>
      <c r="DU56" s="100"/>
      <c r="DV56" s="100"/>
      <c r="DW56" s="100"/>
      <c r="DX56" s="100"/>
      <c r="DY56" s="100"/>
      <c r="DZ56" s="100"/>
      <c r="EA56" s="100"/>
      <c r="EB56" s="100"/>
      <c r="EC56" s="100"/>
      <c r="ED56" s="100"/>
      <c r="EE56" s="100"/>
      <c r="EF56" s="100"/>
      <c r="EG56" s="100"/>
      <c r="EH56" s="100"/>
      <c r="EI56" s="100"/>
      <c r="EJ56" s="100"/>
      <c r="EK56" s="100"/>
      <c r="EL56" s="100"/>
      <c r="EM56" s="100"/>
      <c r="EN56" s="100"/>
      <c r="EO56" s="100"/>
      <c r="EP56" s="100"/>
      <c r="EQ56" s="100"/>
      <c r="ER56" s="100"/>
      <c r="ES56" s="100"/>
      <c r="ET56" s="100"/>
      <c r="EU56" s="100"/>
      <c r="EV56" s="100"/>
      <c r="EW56" s="100"/>
      <c r="EX56" s="100"/>
      <c r="EY56" s="100"/>
      <c r="EZ56" s="100"/>
      <c r="FA56" s="100"/>
      <c r="FB56" s="100"/>
      <c r="FC56" s="100"/>
      <c r="FD56" s="100"/>
      <c r="FE56" s="100"/>
      <c r="FF56" s="100"/>
      <c r="FG56" s="100"/>
      <c r="FH56" s="100"/>
      <c r="FI56" s="100"/>
      <c r="FJ56" s="100"/>
      <c r="FK56" s="100"/>
      <c r="FL56" s="100"/>
      <c r="FM56" s="100"/>
      <c r="FN56" s="100"/>
      <c r="FO56" s="100"/>
      <c r="FP56" s="100"/>
      <c r="FQ56" s="100"/>
      <c r="FR56" s="100"/>
      <c r="FS56" s="100"/>
      <c r="FT56" s="100"/>
      <c r="FU56" s="100"/>
      <c r="FV56" s="100"/>
      <c r="FW56" s="100"/>
      <c r="FX56" s="100"/>
      <c r="FY56" s="100"/>
      <c r="FZ56" s="100"/>
      <c r="GA56" s="100"/>
      <c r="GB56" s="100"/>
      <c r="GC56" s="100"/>
      <c r="GD56" s="100"/>
      <c r="GE56" s="100"/>
      <c r="GF56" s="100"/>
      <c r="GG56" s="100"/>
      <c r="GH56" s="100"/>
      <c r="GI56" s="100"/>
      <c r="GJ56" s="100"/>
      <c r="GK56" s="100"/>
      <c r="GL56" s="100"/>
      <c r="GM56" s="100"/>
      <c r="GN56" s="100"/>
      <c r="GO56" s="100"/>
      <c r="GP56" s="100"/>
      <c r="GQ56" s="100"/>
      <c r="GR56" s="100"/>
      <c r="GS56" s="100"/>
      <c r="GT56" s="100"/>
      <c r="GU56" s="100"/>
      <c r="GV56" s="100"/>
      <c r="GW56" s="100"/>
      <c r="GX56" s="100"/>
      <c r="GY56" s="100"/>
      <c r="GZ56" s="100"/>
      <c r="HA56" s="100"/>
      <c r="HB56" s="100"/>
      <c r="HC56" s="100"/>
      <c r="HD56" s="100"/>
      <c r="HE56" s="100"/>
      <c r="HF56" s="100"/>
      <c r="HG56" s="100"/>
      <c r="HH56" s="100"/>
      <c r="HI56" s="100"/>
      <c r="HJ56" s="100"/>
      <c r="HK56" s="100"/>
      <c r="HL56" s="100"/>
      <c r="HM56" s="100"/>
      <c r="HN56" s="100"/>
      <c r="HO56" s="100"/>
      <c r="HP56" s="100"/>
      <c r="HQ56" s="100"/>
      <c r="HR56" s="100"/>
      <c r="HS56" s="100"/>
      <c r="HT56" s="100"/>
      <c r="HU56" s="100"/>
      <c r="HV56" s="100"/>
      <c r="HW56" s="100"/>
      <c r="HX56" s="100"/>
      <c r="HY56" s="100"/>
      <c r="HZ56" s="100"/>
      <c r="IA56" s="100"/>
      <c r="IB56" s="100"/>
      <c r="IC56" s="100"/>
      <c r="ID56" s="100"/>
      <c r="IE56" s="100"/>
      <c r="IF56" s="100"/>
      <c r="IG56" s="100"/>
      <c r="IH56" s="100"/>
      <c r="II56" s="100"/>
      <c r="IJ56" s="100"/>
      <c r="IK56" s="100"/>
      <c r="IL56" s="100"/>
      <c r="IM56" s="100"/>
      <c r="IN56" s="100"/>
      <c r="IO56" s="100"/>
      <c r="IP56" s="100"/>
      <c r="IQ56" s="100"/>
      <c r="IR56" s="100"/>
      <c r="IS56" s="100"/>
      <c r="IT56" s="100"/>
      <c r="IU56" s="100"/>
      <c r="IV56" s="100"/>
      <c r="IW56" s="100"/>
      <c r="IX56" s="100"/>
      <c r="IY56" s="100"/>
      <c r="IZ56" s="100"/>
      <c r="JA56" s="100"/>
      <c r="JB56" s="100"/>
      <c r="JC56" s="100"/>
      <c r="JD56" s="100"/>
      <c r="JE56" s="100"/>
      <c r="JF56" s="100"/>
      <c r="JG56" s="100"/>
      <c r="JH56" s="100"/>
      <c r="JI56" s="100"/>
      <c r="JJ56" s="100"/>
      <c r="JK56" s="100"/>
      <c r="JL56" s="100"/>
      <c r="JM56" s="100"/>
      <c r="JN56" s="100"/>
      <c r="JO56" s="100"/>
      <c r="JP56" s="100"/>
      <c r="JQ56" s="100"/>
      <c r="JR56" s="100"/>
      <c r="JS56" s="100"/>
      <c r="JT56" s="100"/>
      <c r="JU56" s="100"/>
      <c r="JV56" s="100"/>
      <c r="JW56" s="100"/>
      <c r="JX56" s="100"/>
      <c r="JY56" s="100"/>
      <c r="JZ56" s="100"/>
      <c r="KA56" s="100"/>
      <c r="KB56" s="100"/>
      <c r="KC56" s="100"/>
      <c r="KD56" s="100"/>
      <c r="KE56" s="100"/>
      <c r="KF56" s="100"/>
      <c r="KG56" s="100"/>
      <c r="KH56" s="100"/>
      <c r="KI56" s="100"/>
      <c r="KJ56" s="100"/>
      <c r="KK56" s="100"/>
      <c r="KL56" s="100"/>
      <c r="KM56" s="100"/>
      <c r="KN56" s="100"/>
      <c r="KO56" s="100"/>
      <c r="KP56" s="100"/>
      <c r="KQ56" s="100"/>
      <c r="KR56" s="100"/>
      <c r="KS56" s="100"/>
      <c r="KT56" s="100"/>
      <c r="KU56" s="100"/>
      <c r="KV56" s="100"/>
      <c r="KW56" s="100"/>
      <c r="KX56" s="100"/>
      <c r="KY56" s="100"/>
      <c r="KZ56" s="100"/>
      <c r="LA56" s="100"/>
      <c r="LB56" s="100"/>
      <c r="LC56" s="100"/>
      <c r="LD56" s="100"/>
      <c r="LE56" s="100"/>
      <c r="LF56" s="100"/>
      <c r="LG56" s="100"/>
      <c r="LH56" s="100"/>
      <c r="LI56" s="100"/>
      <c r="LJ56" s="100"/>
      <c r="LK56" s="100"/>
      <c r="LL56" s="100"/>
      <c r="LM56" s="100"/>
      <c r="LN56" s="100"/>
      <c r="LO56" s="100"/>
      <c r="LP56" s="100"/>
      <c r="LQ56" s="100"/>
      <c r="LR56" s="100"/>
      <c r="LS56" s="100"/>
      <c r="LT56" s="100"/>
      <c r="LU56" s="100"/>
      <c r="LV56" s="100"/>
      <c r="LW56" s="100"/>
      <c r="LX56" s="100"/>
      <c r="LY56" s="100"/>
      <c r="LZ56" s="100"/>
      <c r="MA56" s="100"/>
      <c r="MB56" s="100"/>
      <c r="MC56" s="100"/>
      <c r="MD56" s="100"/>
      <c r="ME56" s="100"/>
      <c r="MF56" s="100"/>
      <c r="MG56" s="100"/>
      <c r="MH56" s="100"/>
      <c r="MI56" s="100"/>
      <c r="MJ56" s="100"/>
      <c r="MK56" s="100"/>
      <c r="ML56" s="100"/>
      <c r="MM56" s="100"/>
      <c r="MN56" s="100"/>
      <c r="MO56" s="100"/>
      <c r="MP56" s="100"/>
      <c r="MQ56" s="100"/>
      <c r="MR56" s="100"/>
      <c r="MS56" s="100"/>
      <c r="MT56" s="100"/>
      <c r="MU56" s="100"/>
      <c r="MV56" s="100"/>
      <c r="MW56" s="100"/>
      <c r="MX56" s="100"/>
      <c r="MY56" s="100"/>
      <c r="MZ56" s="100"/>
      <c r="NA56" s="100"/>
      <c r="NB56" s="100"/>
      <c r="NC56" s="100"/>
      <c r="ND56" s="100"/>
      <c r="NE56" s="100"/>
      <c r="NF56" s="100"/>
      <c r="NG56" s="100"/>
      <c r="NH56" s="100"/>
      <c r="NI56" s="100"/>
      <c r="NJ56" s="100"/>
      <c r="NK56" s="100"/>
      <c r="NL56" s="100"/>
      <c r="NM56" s="100"/>
      <c r="NN56" s="100"/>
      <c r="NO56" s="100"/>
      <c r="NP56" s="100"/>
      <c r="NQ56" s="100"/>
      <c r="NR56" s="100"/>
      <c r="NS56" s="100"/>
      <c r="NT56" s="100"/>
      <c r="NU56" s="100"/>
      <c r="NV56" s="100"/>
      <c r="NW56" s="100"/>
      <c r="NX56" s="100"/>
      <c r="NY56" s="100"/>
      <c r="NZ56" s="100"/>
      <c r="OA56" s="100"/>
      <c r="OB56" s="100"/>
      <c r="OC56" s="100"/>
      <c r="OD56" s="100"/>
      <c r="OE56" s="100"/>
      <c r="OF56" s="100"/>
      <c r="OG56" s="100"/>
      <c r="OH56" s="100"/>
      <c r="OI56" s="100"/>
      <c r="OJ56" s="100"/>
      <c r="OK56" s="100"/>
      <c r="OL56" s="100"/>
      <c r="OM56" s="100"/>
      <c r="ON56" s="100"/>
      <c r="OO56" s="100"/>
      <c r="OP56" s="100"/>
      <c r="OQ56" s="100"/>
      <c r="OR56" s="100"/>
      <c r="OS56" s="100"/>
      <c r="OT56" s="100"/>
      <c r="OU56" s="100"/>
      <c r="OV56" s="100"/>
      <c r="OW56" s="100"/>
      <c r="OX56" s="100"/>
      <c r="OY56" s="100"/>
      <c r="OZ56" s="100"/>
      <c r="PA56" s="100"/>
      <c r="PB56" s="100"/>
      <c r="PC56" s="100"/>
      <c r="PD56" s="100"/>
      <c r="PE56" s="100"/>
      <c r="PF56" s="100"/>
      <c r="PG56" s="100"/>
      <c r="PH56" s="100"/>
      <c r="PI56" s="100"/>
      <c r="PJ56" s="100"/>
      <c r="PK56" s="100"/>
      <c r="PL56" s="100"/>
      <c r="PM56" s="100"/>
      <c r="PN56" s="100"/>
      <c r="PO56" s="100"/>
      <c r="PP56" s="100"/>
      <c r="PQ56" s="100"/>
      <c r="PR56" s="100"/>
      <c r="PS56" s="100"/>
      <c r="PT56" s="100"/>
      <c r="PU56" s="100"/>
      <c r="PV56" s="100"/>
      <c r="PW56" s="100"/>
      <c r="PX56" s="100"/>
      <c r="PY56" s="100"/>
      <c r="PZ56" s="100"/>
      <c r="QA56" s="100"/>
      <c r="QB56" s="100"/>
      <c r="QC56" s="100"/>
      <c r="QD56" s="100"/>
      <c r="QE56" s="100"/>
      <c r="QF56" s="100"/>
      <c r="QG56" s="100"/>
      <c r="QH56" s="100"/>
      <c r="QI56" s="100"/>
      <c r="QJ56" s="100"/>
      <c r="QK56" s="100"/>
      <c r="QL56" s="100"/>
      <c r="QM56" s="100"/>
      <c r="QN56" s="100"/>
      <c r="QO56" s="100"/>
      <c r="QP56" s="100"/>
      <c r="QQ56" s="100"/>
      <c r="QR56" s="100"/>
      <c r="QS56" s="100"/>
      <c r="QT56" s="100"/>
      <c r="QU56" s="100"/>
      <c r="QV56" s="100"/>
      <c r="QW56" s="100"/>
      <c r="QX56" s="100"/>
      <c r="QY56" s="100"/>
      <c r="QZ56" s="100"/>
      <c r="RA56" s="100"/>
      <c r="RB56" s="100"/>
      <c r="RC56" s="100"/>
      <c r="RD56" s="100"/>
      <c r="RE56" s="100"/>
      <c r="RF56" s="100"/>
      <c r="RG56" s="100"/>
      <c r="RH56" s="100"/>
      <c r="RI56" s="100"/>
      <c r="RJ56" s="100"/>
      <c r="RK56" s="100"/>
      <c r="RL56" s="100"/>
      <c r="RM56" s="100"/>
      <c r="RN56" s="100"/>
      <c r="RO56" s="100"/>
      <c r="RP56" s="100"/>
      <c r="RQ56" s="100"/>
      <c r="RR56" s="100"/>
      <c r="RS56" s="100"/>
      <c r="RT56" s="100"/>
      <c r="RU56" s="100"/>
      <c r="RV56" s="100"/>
      <c r="RW56" s="100"/>
      <c r="RX56" s="100"/>
      <c r="RY56" s="100"/>
      <c r="RZ56" s="100"/>
      <c r="SA56" s="100"/>
      <c r="SB56" s="100"/>
      <c r="SC56" s="100"/>
      <c r="SD56" s="100"/>
      <c r="SE56" s="100"/>
      <c r="SF56" s="100"/>
      <c r="SG56" s="100"/>
      <c r="SH56" s="100"/>
      <c r="SI56" s="100"/>
      <c r="SJ56" s="100"/>
      <c r="SK56" s="100"/>
      <c r="SL56" s="100"/>
      <c r="SM56" s="100"/>
      <c r="SN56" s="100"/>
      <c r="SO56" s="100"/>
      <c r="SP56" s="100"/>
      <c r="SQ56" s="100"/>
      <c r="SR56" s="100"/>
      <c r="SS56" s="100"/>
      <c r="ST56" s="100"/>
      <c r="SU56" s="100"/>
      <c r="SV56" s="100"/>
      <c r="SW56" s="100"/>
      <c r="SX56" s="100"/>
      <c r="SY56" s="100"/>
      <c r="SZ56" s="100"/>
      <c r="TA56" s="100"/>
      <c r="TB56" s="100"/>
      <c r="TC56" s="100"/>
      <c r="TD56" s="100"/>
      <c r="TE56" s="100"/>
      <c r="TF56" s="100"/>
      <c r="TG56" s="100"/>
      <c r="TH56" s="100"/>
      <c r="TI56" s="100"/>
      <c r="TJ56" s="100"/>
      <c r="TK56" s="100"/>
      <c r="TL56" s="100"/>
      <c r="TM56" s="100"/>
      <c r="TN56" s="100"/>
      <c r="TO56" s="100"/>
      <c r="TP56" s="100"/>
      <c r="TQ56" s="100"/>
      <c r="TR56" s="100"/>
      <c r="TS56" s="100"/>
      <c r="TT56" s="100"/>
      <c r="TU56" s="100"/>
      <c r="TV56" s="100"/>
      <c r="TW56" s="100"/>
      <c r="TX56" s="100"/>
      <c r="TY56" s="100"/>
      <c r="TZ56" s="100"/>
      <c r="UA56" s="100"/>
      <c r="UB56" s="100"/>
      <c r="UC56" s="100"/>
      <c r="UD56" s="100"/>
      <c r="UE56" s="100"/>
      <c r="UF56" s="100"/>
      <c r="UG56" s="100"/>
      <c r="UH56" s="100"/>
      <c r="UI56" s="100"/>
      <c r="UJ56" s="100"/>
      <c r="UK56" s="100"/>
      <c r="UL56" s="100"/>
      <c r="UM56" s="100"/>
      <c r="UN56" s="100"/>
      <c r="UO56" s="100"/>
      <c r="UP56" s="100"/>
      <c r="UQ56" s="100"/>
      <c r="UR56" s="100"/>
      <c r="US56" s="100"/>
      <c r="UT56" s="100"/>
      <c r="UU56" s="100"/>
      <c r="UV56" s="100"/>
      <c r="UW56" s="100"/>
      <c r="UX56" s="100"/>
      <c r="UY56" s="100"/>
      <c r="UZ56" s="100"/>
      <c r="VA56" s="100"/>
      <c r="VB56" s="100"/>
      <c r="VC56" s="100"/>
      <c r="VD56" s="100"/>
      <c r="VE56" s="100"/>
      <c r="VF56" s="100"/>
      <c r="VG56" s="100"/>
      <c r="VH56" s="100"/>
      <c r="VI56" s="100"/>
      <c r="VJ56" s="100"/>
      <c r="VK56" s="100"/>
      <c r="VL56" s="100"/>
      <c r="VM56" s="100"/>
      <c r="VN56" s="100"/>
      <c r="VO56" s="100"/>
      <c r="VP56" s="100"/>
      <c r="VQ56" s="100"/>
      <c r="VR56" s="100"/>
      <c r="VS56" s="100"/>
      <c r="VT56" s="100"/>
      <c r="VU56" s="100"/>
      <c r="VV56" s="100"/>
      <c r="VW56" s="100"/>
      <c r="VX56" s="100"/>
      <c r="VY56" s="100"/>
      <c r="VZ56" s="100"/>
      <c r="WA56" s="100"/>
      <c r="WB56" s="100"/>
      <c r="WC56" s="100"/>
      <c r="WD56" s="100"/>
      <c r="WE56" s="100"/>
      <c r="WF56" s="100"/>
      <c r="WG56" s="100"/>
      <c r="WH56" s="100"/>
      <c r="WI56" s="100"/>
      <c r="WJ56" s="100"/>
      <c r="WK56" s="100"/>
      <c r="WL56" s="100"/>
      <c r="WM56" s="100"/>
      <c r="WN56" s="100"/>
      <c r="WO56" s="100"/>
      <c r="WP56" s="100"/>
      <c r="WQ56" s="100"/>
      <c r="WR56" s="100"/>
      <c r="WS56" s="100"/>
      <c r="WT56" s="100"/>
      <c r="WU56" s="100"/>
      <c r="WV56" s="100"/>
      <c r="WW56" s="100"/>
      <c r="WX56" s="100"/>
      <c r="WY56" s="100"/>
      <c r="WZ56" s="100"/>
      <c r="XA56" s="100"/>
      <c r="XB56" s="100"/>
      <c r="XC56" s="100"/>
      <c r="XD56" s="100"/>
      <c r="XE56" s="100"/>
      <c r="XF56" s="100"/>
      <c r="XG56" s="100"/>
      <c r="XH56" s="100"/>
      <c r="XI56" s="100"/>
      <c r="XJ56" s="100"/>
      <c r="XK56" s="100"/>
      <c r="XL56" s="100"/>
      <c r="XM56" s="100"/>
      <c r="XN56" s="100"/>
      <c r="XO56" s="100"/>
      <c r="XP56" s="100"/>
      <c r="XQ56" s="100"/>
      <c r="XR56" s="100"/>
      <c r="XS56" s="100"/>
      <c r="XT56" s="100"/>
      <c r="XU56" s="100"/>
      <c r="XV56" s="100"/>
      <c r="XW56" s="100"/>
      <c r="XX56" s="100"/>
      <c r="XY56" s="100"/>
      <c r="XZ56" s="100"/>
      <c r="YA56" s="100"/>
      <c r="YB56" s="100"/>
      <c r="YC56" s="100"/>
      <c r="YD56" s="100"/>
      <c r="YE56" s="100"/>
      <c r="YF56" s="100"/>
      <c r="YG56" s="100"/>
      <c r="YH56" s="100"/>
      <c r="YI56" s="100"/>
      <c r="YJ56" s="100"/>
      <c r="YK56" s="100"/>
      <c r="YL56" s="100"/>
      <c r="YM56" s="100"/>
      <c r="YN56" s="100"/>
      <c r="YO56" s="100"/>
      <c r="YP56" s="100"/>
      <c r="YQ56" s="100"/>
      <c r="YR56" s="100"/>
      <c r="YS56" s="100"/>
      <c r="YT56" s="100"/>
      <c r="YU56" s="100"/>
      <c r="YV56" s="100"/>
      <c r="YW56" s="100"/>
      <c r="YX56" s="100"/>
      <c r="YY56" s="100"/>
      <c r="YZ56" s="100"/>
      <c r="ZA56" s="100"/>
      <c r="ZB56" s="100"/>
      <c r="ZC56" s="100"/>
      <c r="ZD56" s="100"/>
      <c r="ZE56" s="100"/>
      <c r="ZF56" s="100"/>
      <c r="ZG56" s="100"/>
      <c r="ZH56" s="100"/>
      <c r="ZI56" s="100"/>
      <c r="ZJ56" s="100"/>
      <c r="ZK56" s="100"/>
      <c r="ZL56" s="100"/>
      <c r="ZM56" s="100"/>
      <c r="ZN56" s="100"/>
      <c r="ZO56" s="100"/>
      <c r="ZP56" s="100"/>
      <c r="ZQ56" s="100"/>
      <c r="ZR56" s="100"/>
      <c r="ZS56" s="100"/>
      <c r="ZT56" s="100"/>
      <c r="ZU56" s="100"/>
      <c r="ZV56" s="100"/>
      <c r="ZW56" s="100"/>
      <c r="ZX56" s="100"/>
      <c r="ZY56" s="100"/>
      <c r="ZZ56" s="100"/>
    </row>
    <row r="57" spans="1:702" ht="15.95" customHeight="1" x14ac:dyDescent="0.25">
      <c r="A57" s="92">
        <v>72198</v>
      </c>
      <c r="B57" s="92" t="s">
        <v>399</v>
      </c>
      <c r="C57" s="121" t="s">
        <v>354</v>
      </c>
      <c r="D57" s="92">
        <v>7</v>
      </c>
      <c r="E57" s="92">
        <v>3</v>
      </c>
      <c r="F57" s="92" t="s">
        <v>341</v>
      </c>
      <c r="G57" s="92">
        <v>912</v>
      </c>
      <c r="H57" s="92">
        <v>11461</v>
      </c>
      <c r="I57" s="92" t="s">
        <v>364</v>
      </c>
      <c r="J57" s="92">
        <v>3</v>
      </c>
      <c r="K57" s="92" t="s">
        <v>12</v>
      </c>
      <c r="L57" s="93">
        <v>160500</v>
      </c>
      <c r="M57" s="93">
        <v>160500</v>
      </c>
      <c r="N57" s="93">
        <v>0</v>
      </c>
      <c r="O57" s="93">
        <v>160500</v>
      </c>
      <c r="P57" s="93">
        <v>92578.1</v>
      </c>
      <c r="Q57" s="93">
        <v>-67921.899999999994</v>
      </c>
      <c r="R57" s="94">
        <v>0.57999999999999996</v>
      </c>
      <c r="S57" s="93">
        <v>0</v>
      </c>
      <c r="T57" s="93">
        <v>0</v>
      </c>
      <c r="U57" s="94">
        <v>0</v>
      </c>
      <c r="V57" s="93">
        <v>0</v>
      </c>
      <c r="W57" s="93">
        <v>0</v>
      </c>
      <c r="X57" s="94">
        <v>0</v>
      </c>
      <c r="Y57" s="93">
        <v>0</v>
      </c>
      <c r="Z57" s="93">
        <v>0</v>
      </c>
      <c r="AA57" s="94">
        <v>0</v>
      </c>
      <c r="AB57" s="93">
        <v>0</v>
      </c>
      <c r="AC57" s="93">
        <v>0</v>
      </c>
      <c r="AD57" s="94">
        <v>0</v>
      </c>
      <c r="AE57" s="93">
        <v>0</v>
      </c>
      <c r="AF57" s="93">
        <v>0</v>
      </c>
      <c r="AG57" s="94">
        <v>0</v>
      </c>
      <c r="AH57" s="93">
        <v>0</v>
      </c>
      <c r="AI57" s="93">
        <v>0</v>
      </c>
      <c r="AJ57" s="94">
        <v>0</v>
      </c>
      <c r="AK57" s="93">
        <v>0</v>
      </c>
      <c r="AL57" s="93">
        <v>0</v>
      </c>
      <c r="AM57" s="94">
        <v>0</v>
      </c>
      <c r="AN57" s="93">
        <v>0</v>
      </c>
      <c r="AO57" s="93">
        <v>0</v>
      </c>
      <c r="AP57" s="94">
        <v>0</v>
      </c>
      <c r="AQ57" s="93">
        <v>0</v>
      </c>
      <c r="AR57" s="93">
        <v>0</v>
      </c>
      <c r="AS57" s="94">
        <v>0</v>
      </c>
      <c r="AT57" s="93">
        <v>0</v>
      </c>
      <c r="AU57" s="93">
        <v>0</v>
      </c>
      <c r="AV57" s="94">
        <v>0</v>
      </c>
      <c r="AW57" s="93">
        <v>0</v>
      </c>
      <c r="AX57" s="93">
        <v>0</v>
      </c>
      <c r="AY57" s="94">
        <v>0</v>
      </c>
      <c r="AZ57" s="93">
        <v>0</v>
      </c>
      <c r="BA57" s="93">
        <v>0</v>
      </c>
      <c r="BB57" s="94">
        <v>0</v>
      </c>
      <c r="BC57" s="93">
        <v>0</v>
      </c>
      <c r="BD57" s="93">
        <v>0</v>
      </c>
      <c r="BE57" s="94">
        <v>0</v>
      </c>
      <c r="BF57" s="93">
        <v>160500</v>
      </c>
      <c r="BG57" s="93">
        <v>92578.1</v>
      </c>
      <c r="BH57" s="94">
        <v>0.57999999999999996</v>
      </c>
      <c r="BI57" s="93">
        <v>0</v>
      </c>
      <c r="BJ57" s="93">
        <v>0</v>
      </c>
      <c r="BK57" s="94">
        <v>0</v>
      </c>
      <c r="BL57" s="93">
        <v>0</v>
      </c>
      <c r="BM57" s="93">
        <v>0</v>
      </c>
      <c r="BN57" s="94">
        <v>0</v>
      </c>
      <c r="BO57" s="93">
        <v>0</v>
      </c>
      <c r="BP57" s="93">
        <v>0</v>
      </c>
      <c r="BQ57" s="94">
        <v>0</v>
      </c>
      <c r="BR57" s="93">
        <v>0</v>
      </c>
      <c r="BS57" s="93">
        <v>0</v>
      </c>
      <c r="BT57" s="94">
        <v>0</v>
      </c>
      <c r="BU57" s="93">
        <v>0</v>
      </c>
      <c r="BV57" s="93">
        <v>0</v>
      </c>
      <c r="BW57" s="94">
        <v>0</v>
      </c>
      <c r="BX57" s="93">
        <v>0</v>
      </c>
      <c r="BY57" s="93">
        <v>0</v>
      </c>
      <c r="BZ57" s="94">
        <v>0</v>
      </c>
      <c r="CA57" s="93">
        <v>0</v>
      </c>
      <c r="CB57" s="93">
        <v>0</v>
      </c>
      <c r="CC57" s="94">
        <v>0</v>
      </c>
      <c r="CD57" s="93">
        <v>0</v>
      </c>
      <c r="CE57" s="93">
        <v>0</v>
      </c>
      <c r="CF57" s="94">
        <v>0</v>
      </c>
      <c r="CG57" s="93">
        <v>0</v>
      </c>
      <c r="CH57" s="93">
        <v>0</v>
      </c>
      <c r="CI57" s="94">
        <v>0</v>
      </c>
      <c r="CJ57" s="93">
        <v>0</v>
      </c>
      <c r="CK57" s="93">
        <v>0</v>
      </c>
      <c r="CL57" s="94">
        <v>0</v>
      </c>
      <c r="CM57" s="93">
        <v>0</v>
      </c>
      <c r="CN57" s="93">
        <v>0</v>
      </c>
      <c r="CO57" s="94">
        <v>0</v>
      </c>
      <c r="CP57" s="93"/>
      <c r="CQ57" s="93"/>
      <c r="CR57" s="93"/>
      <c r="CS57" s="93"/>
      <c r="CT57" s="93"/>
      <c r="CU57" s="93"/>
      <c r="CV57" s="93"/>
      <c r="CW57" s="93"/>
      <c r="CX57" s="93"/>
      <c r="CY57" s="93"/>
      <c r="CZ57" s="93"/>
      <c r="DA57" s="93"/>
      <c r="DB57" s="93"/>
      <c r="DC57" s="93"/>
      <c r="DD57" s="93"/>
      <c r="DE57" s="93"/>
      <c r="DF57" s="93"/>
      <c r="DG57" s="93"/>
      <c r="DH57" s="93"/>
      <c r="DI57" s="93"/>
      <c r="DJ57" s="93"/>
      <c r="DK57" s="93"/>
      <c r="DL57" s="93"/>
      <c r="DM57" s="93"/>
      <c r="DN57" s="93"/>
      <c r="DO57" s="93"/>
      <c r="DP57" s="93"/>
      <c r="DQ57" s="93"/>
      <c r="DR57" s="93"/>
      <c r="DS57" s="93"/>
      <c r="DT57" s="93"/>
      <c r="DU57" s="93"/>
      <c r="DV57" s="93"/>
      <c r="DW57" s="93"/>
      <c r="DX57" s="93"/>
      <c r="DY57" s="93"/>
      <c r="DZ57" s="93"/>
      <c r="EA57" s="93"/>
      <c r="EB57" s="93"/>
      <c r="EC57" s="93"/>
      <c r="ED57" s="93"/>
      <c r="EE57" s="93"/>
      <c r="EF57" s="93"/>
      <c r="EG57" s="93"/>
      <c r="EH57" s="93"/>
      <c r="EI57" s="93"/>
      <c r="EJ57" s="93"/>
      <c r="EK57" s="93"/>
      <c r="EL57" s="93"/>
      <c r="EM57" s="93"/>
      <c r="EN57" s="93"/>
      <c r="EO57" s="93"/>
      <c r="EP57" s="93"/>
      <c r="EQ57" s="93"/>
      <c r="ER57" s="93"/>
      <c r="ES57" s="93"/>
      <c r="ET57" s="93"/>
      <c r="EU57" s="93"/>
      <c r="EV57" s="93"/>
      <c r="EW57" s="93"/>
      <c r="EX57" s="93"/>
      <c r="EY57" s="93"/>
      <c r="EZ57" s="93"/>
      <c r="FA57" s="93"/>
      <c r="FB57" s="93"/>
      <c r="FC57" s="93"/>
      <c r="FD57" s="93"/>
      <c r="FE57" s="93"/>
      <c r="FF57" s="93"/>
      <c r="FG57" s="93"/>
      <c r="FH57" s="93"/>
      <c r="FI57" s="93"/>
      <c r="FJ57" s="93"/>
      <c r="FK57" s="93"/>
      <c r="FL57" s="93"/>
      <c r="FM57" s="93"/>
      <c r="FN57" s="93"/>
      <c r="FO57" s="93"/>
      <c r="FP57" s="93"/>
      <c r="FQ57" s="93"/>
      <c r="FR57" s="93"/>
      <c r="FS57" s="93"/>
      <c r="FT57" s="93"/>
      <c r="FU57" s="93"/>
      <c r="FV57" s="93"/>
      <c r="FW57" s="93"/>
      <c r="FX57" s="93"/>
      <c r="FY57" s="93"/>
      <c r="FZ57" s="93"/>
      <c r="GA57" s="93"/>
      <c r="GB57" s="93"/>
      <c r="GC57" s="93"/>
      <c r="GD57" s="93"/>
      <c r="GE57" s="93"/>
      <c r="GF57" s="93"/>
      <c r="GG57" s="93"/>
      <c r="GH57" s="93"/>
      <c r="GI57" s="93"/>
      <c r="GJ57" s="93"/>
      <c r="GK57" s="93"/>
      <c r="GL57" s="93"/>
      <c r="GM57" s="93"/>
      <c r="GN57" s="93"/>
      <c r="GO57" s="93"/>
      <c r="GP57" s="93"/>
      <c r="GQ57" s="93"/>
      <c r="GR57" s="93"/>
      <c r="GS57" s="93"/>
      <c r="GT57" s="93"/>
      <c r="GU57" s="93"/>
      <c r="GV57" s="93"/>
      <c r="GW57" s="93"/>
      <c r="GX57" s="93"/>
      <c r="GY57" s="93"/>
      <c r="GZ57" s="93"/>
      <c r="HA57" s="93"/>
      <c r="HB57" s="93"/>
      <c r="HC57" s="93"/>
      <c r="HD57" s="93"/>
      <c r="HE57" s="93"/>
      <c r="HF57" s="93"/>
      <c r="HG57" s="93"/>
      <c r="HH57" s="93"/>
      <c r="HI57" s="93"/>
      <c r="HJ57" s="93"/>
      <c r="HK57" s="93"/>
      <c r="HL57" s="93"/>
      <c r="HM57" s="93"/>
      <c r="HN57" s="93"/>
      <c r="HO57" s="93"/>
      <c r="HP57" s="93"/>
      <c r="HQ57" s="93"/>
      <c r="HR57" s="93"/>
      <c r="HS57" s="93"/>
      <c r="HT57" s="93"/>
      <c r="HU57" s="93"/>
      <c r="HV57" s="93"/>
      <c r="HW57" s="93"/>
      <c r="HX57" s="93"/>
      <c r="HY57" s="93"/>
      <c r="HZ57" s="93"/>
      <c r="IA57" s="93"/>
      <c r="IB57" s="93"/>
      <c r="IC57" s="93"/>
      <c r="ID57" s="93"/>
      <c r="IE57" s="93"/>
      <c r="IF57" s="93"/>
      <c r="IG57" s="93"/>
      <c r="IH57" s="93"/>
      <c r="II57" s="93"/>
      <c r="IJ57" s="93"/>
      <c r="IK57" s="93"/>
      <c r="IL57" s="93"/>
      <c r="IM57" s="93"/>
      <c r="IN57" s="93"/>
      <c r="IO57" s="93"/>
      <c r="IP57" s="93"/>
      <c r="IQ57" s="93"/>
      <c r="IR57" s="93"/>
      <c r="IS57" s="93"/>
      <c r="IT57" s="93"/>
      <c r="IU57" s="93"/>
      <c r="IV57" s="93"/>
      <c r="IW57" s="93"/>
      <c r="IX57" s="93"/>
      <c r="IY57" s="93"/>
      <c r="IZ57" s="93"/>
      <c r="JA57" s="93"/>
      <c r="JB57" s="93"/>
      <c r="JC57" s="93"/>
      <c r="JD57" s="93"/>
      <c r="JE57" s="93"/>
      <c r="JF57" s="93"/>
      <c r="JG57" s="93"/>
      <c r="JH57" s="93"/>
      <c r="JI57" s="93"/>
      <c r="JJ57" s="93"/>
      <c r="JK57" s="93"/>
      <c r="JL57" s="93"/>
      <c r="JM57" s="93"/>
      <c r="JN57" s="93"/>
      <c r="JO57" s="93"/>
      <c r="JP57" s="93"/>
      <c r="JQ57" s="93"/>
      <c r="JR57" s="93"/>
      <c r="JS57" s="93"/>
      <c r="JT57" s="93"/>
      <c r="JU57" s="93"/>
      <c r="JV57" s="93"/>
      <c r="JW57" s="93"/>
      <c r="JX57" s="93"/>
      <c r="JY57" s="93"/>
      <c r="JZ57" s="93"/>
      <c r="KA57" s="93"/>
      <c r="KB57" s="93"/>
      <c r="KC57" s="93"/>
      <c r="KD57" s="93"/>
      <c r="KE57" s="93"/>
      <c r="KF57" s="93"/>
      <c r="KG57" s="93"/>
      <c r="KH57" s="93"/>
      <c r="KI57" s="93"/>
      <c r="KJ57" s="93"/>
      <c r="KK57" s="93"/>
      <c r="KL57" s="93"/>
      <c r="KM57" s="93"/>
      <c r="KN57" s="93"/>
      <c r="KO57" s="93"/>
      <c r="KP57" s="93"/>
      <c r="KQ57" s="93"/>
      <c r="KR57" s="93"/>
      <c r="KS57" s="93"/>
      <c r="KT57" s="93"/>
      <c r="KU57" s="93"/>
      <c r="KV57" s="93"/>
      <c r="KW57" s="93"/>
      <c r="KX57" s="93"/>
      <c r="KY57" s="93"/>
      <c r="KZ57" s="93"/>
      <c r="LA57" s="93"/>
      <c r="LB57" s="93"/>
      <c r="LC57" s="93"/>
      <c r="LD57" s="93"/>
      <c r="LE57" s="93"/>
      <c r="LF57" s="93"/>
      <c r="LG57" s="93"/>
      <c r="LH57" s="93"/>
      <c r="LI57" s="93"/>
      <c r="LJ57" s="93"/>
      <c r="LK57" s="93"/>
      <c r="LL57" s="93"/>
      <c r="LM57" s="93"/>
      <c r="LN57" s="93"/>
      <c r="LO57" s="93"/>
      <c r="LP57" s="93"/>
      <c r="LQ57" s="93"/>
      <c r="LR57" s="93"/>
      <c r="LS57" s="93"/>
      <c r="LT57" s="93"/>
      <c r="LU57" s="93"/>
      <c r="LV57" s="93"/>
      <c r="LW57" s="93"/>
      <c r="LX57" s="93"/>
      <c r="LY57" s="93"/>
      <c r="LZ57" s="93"/>
      <c r="MA57" s="93"/>
      <c r="MB57" s="93"/>
      <c r="MC57" s="93"/>
      <c r="MD57" s="93"/>
      <c r="ME57" s="93"/>
      <c r="MF57" s="93"/>
      <c r="MG57" s="93"/>
      <c r="MH57" s="93"/>
      <c r="MI57" s="93"/>
      <c r="MJ57" s="93"/>
      <c r="MK57" s="93"/>
      <c r="ML57" s="93"/>
      <c r="MM57" s="93"/>
      <c r="MN57" s="93"/>
      <c r="MO57" s="93"/>
      <c r="MP57" s="93"/>
      <c r="MQ57" s="93"/>
      <c r="MR57" s="93"/>
      <c r="MS57" s="93"/>
      <c r="MT57" s="93"/>
      <c r="MU57" s="93"/>
      <c r="MV57" s="93"/>
      <c r="MW57" s="93"/>
      <c r="MX57" s="93"/>
      <c r="MY57" s="93"/>
      <c r="MZ57" s="93"/>
      <c r="NA57" s="93"/>
      <c r="NB57" s="93"/>
      <c r="NC57" s="93"/>
      <c r="ND57" s="93"/>
      <c r="NE57" s="93"/>
      <c r="NF57" s="93"/>
      <c r="NG57" s="93"/>
      <c r="NH57" s="93"/>
      <c r="NI57" s="93"/>
      <c r="NJ57" s="93"/>
      <c r="NK57" s="93"/>
      <c r="NL57" s="93"/>
      <c r="NM57" s="93"/>
      <c r="NN57" s="93"/>
      <c r="NO57" s="93"/>
      <c r="NP57" s="93"/>
      <c r="NQ57" s="93"/>
      <c r="NR57" s="93"/>
      <c r="NS57" s="93"/>
      <c r="NT57" s="93"/>
      <c r="NU57" s="93"/>
      <c r="NV57" s="93"/>
      <c r="NW57" s="93"/>
      <c r="NX57" s="93"/>
      <c r="NY57" s="93"/>
      <c r="NZ57" s="93"/>
      <c r="OA57" s="93"/>
      <c r="OB57" s="93"/>
      <c r="OC57" s="93"/>
      <c r="OD57" s="93"/>
      <c r="OE57" s="93"/>
      <c r="OF57" s="93"/>
      <c r="OG57" s="93"/>
      <c r="OH57" s="93"/>
      <c r="OI57" s="93"/>
      <c r="OJ57" s="93"/>
      <c r="OK57" s="93"/>
      <c r="OL57" s="93"/>
      <c r="OM57" s="93"/>
      <c r="ON57" s="93"/>
      <c r="OO57" s="93"/>
      <c r="OP57" s="93"/>
      <c r="OQ57" s="93"/>
      <c r="OR57" s="93"/>
      <c r="OS57" s="93"/>
      <c r="OT57" s="93"/>
      <c r="OU57" s="93"/>
      <c r="OV57" s="93"/>
      <c r="OW57" s="93"/>
      <c r="OX57" s="93"/>
      <c r="OY57" s="93"/>
      <c r="OZ57" s="93"/>
      <c r="PA57" s="93"/>
      <c r="PB57" s="93"/>
      <c r="PC57" s="93"/>
      <c r="PD57" s="93"/>
      <c r="PE57" s="93"/>
      <c r="PF57" s="93"/>
      <c r="PG57" s="93"/>
      <c r="PH57" s="93"/>
      <c r="PI57" s="93"/>
      <c r="PJ57" s="93"/>
      <c r="PK57" s="93"/>
      <c r="PL57" s="93"/>
      <c r="PM57" s="93"/>
      <c r="PN57" s="93"/>
      <c r="PO57" s="93"/>
      <c r="PP57" s="93"/>
      <c r="PQ57" s="93"/>
      <c r="PR57" s="93"/>
      <c r="PS57" s="93"/>
      <c r="PT57" s="93"/>
      <c r="PU57" s="93"/>
      <c r="PV57" s="93"/>
      <c r="PW57" s="93"/>
      <c r="PX57" s="93"/>
      <c r="PY57" s="93"/>
      <c r="PZ57" s="93"/>
      <c r="QA57" s="93"/>
      <c r="QB57" s="93"/>
      <c r="QC57" s="93"/>
      <c r="QD57" s="93"/>
      <c r="QE57" s="93"/>
      <c r="QF57" s="93"/>
      <c r="QG57" s="93"/>
      <c r="QH57" s="93"/>
      <c r="QI57" s="93"/>
      <c r="QJ57" s="93"/>
      <c r="QK57" s="93"/>
      <c r="QL57" s="93"/>
      <c r="QM57" s="93"/>
      <c r="QN57" s="93"/>
      <c r="QO57" s="93"/>
      <c r="QP57" s="93"/>
      <c r="QQ57" s="93"/>
      <c r="QR57" s="93"/>
      <c r="QS57" s="93"/>
      <c r="QT57" s="93"/>
      <c r="QU57" s="93"/>
      <c r="QV57" s="93"/>
      <c r="QW57" s="93"/>
      <c r="QX57" s="93"/>
      <c r="QY57" s="93"/>
      <c r="QZ57" s="93"/>
      <c r="RA57" s="93"/>
      <c r="RB57" s="93"/>
      <c r="RC57" s="93"/>
      <c r="RD57" s="93"/>
      <c r="RE57" s="93"/>
      <c r="RF57" s="93"/>
      <c r="RG57" s="93"/>
      <c r="RH57" s="93"/>
      <c r="RI57" s="93"/>
      <c r="RJ57" s="93"/>
      <c r="RK57" s="93"/>
      <c r="RL57" s="93"/>
      <c r="RM57" s="93"/>
      <c r="RN57" s="93"/>
      <c r="RO57" s="93"/>
      <c r="RP57" s="93"/>
      <c r="RQ57" s="93"/>
      <c r="RR57" s="93"/>
      <c r="RS57" s="93"/>
      <c r="RT57" s="93"/>
      <c r="RU57" s="93"/>
      <c r="RV57" s="93"/>
      <c r="RW57" s="93"/>
      <c r="RX57" s="93"/>
      <c r="RY57" s="93"/>
      <c r="RZ57" s="93"/>
      <c r="SA57" s="93"/>
      <c r="SB57" s="93"/>
      <c r="SC57" s="93"/>
      <c r="SD57" s="93"/>
      <c r="SE57" s="93"/>
      <c r="SF57" s="93"/>
      <c r="SG57" s="93"/>
      <c r="SH57" s="93"/>
      <c r="SI57" s="93"/>
      <c r="SJ57" s="93"/>
      <c r="SK57" s="93"/>
      <c r="SL57" s="93"/>
      <c r="SM57" s="93"/>
      <c r="SN57" s="93"/>
      <c r="SO57" s="93"/>
      <c r="SP57" s="93"/>
      <c r="SQ57" s="93"/>
      <c r="SR57" s="93"/>
      <c r="SS57" s="93"/>
      <c r="ST57" s="93"/>
      <c r="SU57" s="93"/>
      <c r="SV57" s="93"/>
      <c r="SW57" s="93"/>
      <c r="SX57" s="93"/>
      <c r="SY57" s="93"/>
      <c r="SZ57" s="93"/>
      <c r="TA57" s="93"/>
      <c r="TB57" s="93"/>
      <c r="TC57" s="93"/>
      <c r="TD57" s="93"/>
      <c r="TE57" s="93"/>
      <c r="TF57" s="93"/>
      <c r="TG57" s="93"/>
      <c r="TH57" s="93"/>
      <c r="TI57" s="93"/>
      <c r="TJ57" s="93"/>
      <c r="TK57" s="93"/>
      <c r="TL57" s="93"/>
      <c r="TM57" s="93"/>
      <c r="TN57" s="93"/>
      <c r="TO57" s="93"/>
      <c r="TP57" s="93"/>
      <c r="TQ57" s="93"/>
      <c r="TR57" s="93"/>
      <c r="TS57" s="93"/>
      <c r="TT57" s="93"/>
      <c r="TU57" s="93"/>
      <c r="TV57" s="93"/>
      <c r="TW57" s="93"/>
      <c r="TX57" s="93"/>
      <c r="TY57" s="93"/>
      <c r="TZ57" s="93"/>
      <c r="UA57" s="93"/>
      <c r="UB57" s="93"/>
      <c r="UC57" s="93"/>
      <c r="UD57" s="93"/>
      <c r="UE57" s="93"/>
      <c r="UF57" s="93"/>
      <c r="UG57" s="93"/>
      <c r="UH57" s="93"/>
      <c r="UI57" s="93"/>
      <c r="UJ57" s="93"/>
      <c r="UK57" s="93"/>
      <c r="UL57" s="93"/>
      <c r="UM57" s="93"/>
      <c r="UN57" s="93"/>
      <c r="UO57" s="93"/>
      <c r="UP57" s="93"/>
      <c r="UQ57" s="93"/>
      <c r="UR57" s="93"/>
      <c r="US57" s="93"/>
      <c r="UT57" s="93"/>
      <c r="UU57" s="93"/>
      <c r="UV57" s="93"/>
      <c r="UW57" s="93"/>
      <c r="UX57" s="93"/>
      <c r="UY57" s="93"/>
      <c r="UZ57" s="93"/>
      <c r="VA57" s="93"/>
      <c r="VB57" s="93"/>
      <c r="VC57" s="93"/>
      <c r="VD57" s="93"/>
      <c r="VE57" s="93"/>
      <c r="VF57" s="93"/>
      <c r="VG57" s="93"/>
      <c r="VH57" s="93"/>
      <c r="VI57" s="93"/>
      <c r="VJ57" s="93"/>
      <c r="VK57" s="93"/>
      <c r="VL57" s="93"/>
      <c r="VM57" s="93"/>
      <c r="VN57" s="93"/>
      <c r="VO57" s="93"/>
      <c r="VP57" s="93"/>
      <c r="VQ57" s="93"/>
      <c r="VR57" s="93"/>
      <c r="VS57" s="93"/>
      <c r="VT57" s="93"/>
      <c r="VU57" s="93"/>
      <c r="VV57" s="93"/>
      <c r="VW57" s="93"/>
      <c r="VX57" s="93"/>
      <c r="VY57" s="93"/>
      <c r="VZ57" s="93"/>
      <c r="WA57" s="93"/>
      <c r="WB57" s="93"/>
      <c r="WC57" s="93"/>
      <c r="WD57" s="93"/>
      <c r="WE57" s="93"/>
      <c r="WF57" s="93"/>
      <c r="WG57" s="93"/>
      <c r="WH57" s="93"/>
      <c r="WI57" s="93"/>
      <c r="WJ57" s="93"/>
      <c r="WK57" s="93"/>
      <c r="WL57" s="93"/>
      <c r="WM57" s="93"/>
      <c r="WN57" s="93"/>
      <c r="WO57" s="93"/>
      <c r="WP57" s="93"/>
      <c r="WQ57" s="93"/>
      <c r="WR57" s="93"/>
      <c r="WS57" s="93"/>
      <c r="WT57" s="93"/>
      <c r="WU57" s="93"/>
      <c r="WV57" s="93"/>
      <c r="WW57" s="93"/>
      <c r="WX57" s="93"/>
      <c r="WY57" s="93"/>
      <c r="WZ57" s="93"/>
      <c r="XA57" s="93"/>
      <c r="XB57" s="93"/>
      <c r="XC57" s="93"/>
      <c r="XD57" s="93"/>
      <c r="XE57" s="93"/>
      <c r="XF57" s="93"/>
      <c r="XG57" s="93"/>
      <c r="XH57" s="93"/>
      <c r="XI57" s="93"/>
      <c r="XJ57" s="93"/>
      <c r="XK57" s="93"/>
      <c r="XL57" s="93"/>
      <c r="XM57" s="93"/>
      <c r="XN57" s="93"/>
      <c r="XO57" s="93"/>
      <c r="XP57" s="93"/>
      <c r="XQ57" s="93"/>
      <c r="XR57" s="93"/>
      <c r="XS57" s="93"/>
      <c r="XT57" s="93"/>
      <c r="XU57" s="93"/>
      <c r="XV57" s="93"/>
      <c r="XW57" s="93"/>
      <c r="XX57" s="93"/>
      <c r="XY57" s="93"/>
      <c r="XZ57" s="93"/>
      <c r="YA57" s="93"/>
      <c r="YB57" s="93"/>
      <c r="YC57" s="93"/>
      <c r="YD57" s="93"/>
      <c r="YE57" s="93"/>
      <c r="YF57" s="93"/>
      <c r="YG57" s="93"/>
      <c r="YH57" s="93"/>
      <c r="YI57" s="93"/>
      <c r="YJ57" s="93"/>
      <c r="YK57" s="93"/>
      <c r="YL57" s="93"/>
      <c r="YM57" s="93"/>
      <c r="YN57" s="93"/>
      <c r="YO57" s="93"/>
      <c r="YP57" s="93"/>
      <c r="YQ57" s="93"/>
      <c r="YR57" s="93"/>
      <c r="YS57" s="93"/>
      <c r="YT57" s="93"/>
      <c r="YU57" s="93"/>
      <c r="YV57" s="93"/>
      <c r="YW57" s="93"/>
      <c r="YX57" s="93"/>
      <c r="YY57" s="93"/>
      <c r="YZ57" s="93"/>
      <c r="ZA57" s="93"/>
      <c r="ZB57" s="93"/>
      <c r="ZC57" s="93"/>
      <c r="ZD57" s="93"/>
      <c r="ZE57" s="93"/>
      <c r="ZF57" s="93"/>
      <c r="ZG57" s="93"/>
      <c r="ZH57" s="93"/>
      <c r="ZI57" s="93"/>
      <c r="ZJ57" s="93"/>
      <c r="ZK57" s="93"/>
      <c r="ZL57" s="93"/>
      <c r="ZM57" s="93"/>
      <c r="ZN57" s="93"/>
      <c r="ZO57" s="93"/>
      <c r="ZP57" s="93"/>
      <c r="ZQ57" s="93"/>
      <c r="ZR57" s="93"/>
      <c r="ZS57" s="93"/>
      <c r="ZT57" s="93"/>
      <c r="ZU57" s="93"/>
      <c r="ZV57" s="93"/>
      <c r="ZW57" s="93"/>
      <c r="ZX57" s="93"/>
      <c r="ZY57" s="93"/>
      <c r="ZZ57" s="93"/>
    </row>
    <row r="58" spans="1:702" s="131" customFormat="1" ht="15.95" customHeight="1" x14ac:dyDescent="0.25">
      <c r="A58" s="127">
        <v>72200</v>
      </c>
      <c r="B58" s="127" t="s">
        <v>399</v>
      </c>
      <c r="C58" s="128" t="s">
        <v>354</v>
      </c>
      <c r="D58" s="127">
        <v>7</v>
      </c>
      <c r="E58" s="127">
        <v>3</v>
      </c>
      <c r="F58" s="127" t="s">
        <v>341</v>
      </c>
      <c r="G58" s="127">
        <v>912</v>
      </c>
      <c r="H58" s="127">
        <v>11461</v>
      </c>
      <c r="I58" s="127" t="s">
        <v>364</v>
      </c>
      <c r="J58" s="127">
        <v>31</v>
      </c>
      <c r="K58" s="127" t="s">
        <v>13</v>
      </c>
      <c r="L58" s="129">
        <v>160500</v>
      </c>
      <c r="M58" s="129">
        <v>160500</v>
      </c>
      <c r="N58" s="129">
        <v>0</v>
      </c>
      <c r="O58" s="129">
        <v>160500</v>
      </c>
      <c r="P58" s="129">
        <v>92578.1</v>
      </c>
      <c r="Q58" s="129">
        <v>-67921.899999999994</v>
      </c>
      <c r="R58" s="130">
        <v>0.57999999999999996</v>
      </c>
      <c r="S58" s="129">
        <v>0</v>
      </c>
      <c r="T58" s="129">
        <v>0</v>
      </c>
      <c r="U58" s="130">
        <v>0</v>
      </c>
      <c r="V58" s="129">
        <v>0</v>
      </c>
      <c r="W58" s="129">
        <v>0</v>
      </c>
      <c r="X58" s="130">
        <v>0</v>
      </c>
      <c r="Y58" s="129">
        <v>0</v>
      </c>
      <c r="Z58" s="129">
        <v>0</v>
      </c>
      <c r="AA58" s="130">
        <v>0</v>
      </c>
      <c r="AB58" s="129">
        <v>0</v>
      </c>
      <c r="AC58" s="129">
        <v>0</v>
      </c>
      <c r="AD58" s="130">
        <v>0</v>
      </c>
      <c r="AE58" s="129">
        <v>0</v>
      </c>
      <c r="AF58" s="129">
        <v>0</v>
      </c>
      <c r="AG58" s="130">
        <v>0</v>
      </c>
      <c r="AH58" s="129">
        <v>0</v>
      </c>
      <c r="AI58" s="129">
        <v>0</v>
      </c>
      <c r="AJ58" s="130">
        <v>0</v>
      </c>
      <c r="AK58" s="129">
        <v>0</v>
      </c>
      <c r="AL58" s="129">
        <v>0</v>
      </c>
      <c r="AM58" s="130">
        <v>0</v>
      </c>
      <c r="AN58" s="129">
        <v>0</v>
      </c>
      <c r="AO58" s="129">
        <v>0</v>
      </c>
      <c r="AP58" s="130">
        <v>0</v>
      </c>
      <c r="AQ58" s="129">
        <v>0</v>
      </c>
      <c r="AR58" s="129">
        <v>0</v>
      </c>
      <c r="AS58" s="130">
        <v>0</v>
      </c>
      <c r="AT58" s="129">
        <v>0</v>
      </c>
      <c r="AU58" s="129">
        <v>0</v>
      </c>
      <c r="AV58" s="130">
        <v>0</v>
      </c>
      <c r="AW58" s="129">
        <v>0</v>
      </c>
      <c r="AX58" s="129">
        <v>0</v>
      </c>
      <c r="AY58" s="130">
        <v>0</v>
      </c>
      <c r="AZ58" s="129">
        <v>0</v>
      </c>
      <c r="BA58" s="129">
        <v>0</v>
      </c>
      <c r="BB58" s="130">
        <v>0</v>
      </c>
      <c r="BC58" s="129">
        <v>0</v>
      </c>
      <c r="BD58" s="129">
        <v>0</v>
      </c>
      <c r="BE58" s="130">
        <v>0</v>
      </c>
      <c r="BF58" s="129">
        <v>160500</v>
      </c>
      <c r="BG58" s="129">
        <v>92578.1</v>
      </c>
      <c r="BH58" s="130">
        <v>0.57999999999999996</v>
      </c>
      <c r="BI58" s="129">
        <v>0</v>
      </c>
      <c r="BJ58" s="129">
        <v>0</v>
      </c>
      <c r="BK58" s="130">
        <v>0</v>
      </c>
      <c r="BL58" s="129">
        <v>0</v>
      </c>
      <c r="BM58" s="129">
        <v>0</v>
      </c>
      <c r="BN58" s="130">
        <v>0</v>
      </c>
      <c r="BO58" s="129">
        <v>0</v>
      </c>
      <c r="BP58" s="129">
        <v>0</v>
      </c>
      <c r="BQ58" s="130">
        <v>0</v>
      </c>
      <c r="BR58" s="129">
        <v>0</v>
      </c>
      <c r="BS58" s="129">
        <v>0</v>
      </c>
      <c r="BT58" s="130">
        <v>0</v>
      </c>
      <c r="BU58" s="129">
        <v>0</v>
      </c>
      <c r="BV58" s="129">
        <v>0</v>
      </c>
      <c r="BW58" s="130">
        <v>0</v>
      </c>
      <c r="BX58" s="129">
        <v>0</v>
      </c>
      <c r="BY58" s="129">
        <v>0</v>
      </c>
      <c r="BZ58" s="130">
        <v>0</v>
      </c>
      <c r="CA58" s="129">
        <v>0</v>
      </c>
      <c r="CB58" s="129">
        <v>0</v>
      </c>
      <c r="CC58" s="130">
        <v>0</v>
      </c>
      <c r="CD58" s="129">
        <v>0</v>
      </c>
      <c r="CE58" s="129">
        <v>0</v>
      </c>
      <c r="CF58" s="130">
        <v>0</v>
      </c>
      <c r="CG58" s="129">
        <v>0</v>
      </c>
      <c r="CH58" s="129">
        <v>0</v>
      </c>
      <c r="CI58" s="130">
        <v>0</v>
      </c>
      <c r="CJ58" s="129">
        <v>0</v>
      </c>
      <c r="CK58" s="129">
        <v>0</v>
      </c>
      <c r="CL58" s="130">
        <v>0</v>
      </c>
      <c r="CM58" s="129">
        <v>0</v>
      </c>
      <c r="CN58" s="129">
        <v>0</v>
      </c>
      <c r="CO58" s="130">
        <v>0</v>
      </c>
      <c r="CP58" s="129"/>
      <c r="CQ58" s="129"/>
      <c r="CR58" s="129"/>
      <c r="CS58" s="129"/>
      <c r="CT58" s="129"/>
      <c r="CU58" s="129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I58" s="129"/>
      <c r="DJ58" s="129"/>
      <c r="DK58" s="129"/>
      <c r="DL58" s="129"/>
      <c r="DM58" s="129"/>
      <c r="DN58" s="129"/>
      <c r="DO58" s="129"/>
      <c r="DP58" s="129"/>
      <c r="DQ58" s="129"/>
      <c r="DR58" s="129"/>
      <c r="DS58" s="129"/>
      <c r="DT58" s="129"/>
      <c r="DU58" s="129"/>
      <c r="DV58" s="129"/>
      <c r="DW58" s="129"/>
      <c r="DX58" s="129"/>
      <c r="DY58" s="129"/>
      <c r="DZ58" s="129"/>
      <c r="EA58" s="129"/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  <c r="EY58" s="129"/>
      <c r="EZ58" s="129"/>
      <c r="FA58" s="129"/>
      <c r="FB58" s="129"/>
      <c r="FC58" s="129"/>
      <c r="FD58" s="129"/>
      <c r="FE58" s="129"/>
      <c r="FF58" s="129"/>
      <c r="FG58" s="129"/>
      <c r="FH58" s="129"/>
      <c r="FI58" s="129"/>
      <c r="FJ58" s="129"/>
      <c r="FK58" s="129"/>
      <c r="FL58" s="129"/>
      <c r="FM58" s="129"/>
      <c r="FN58" s="129"/>
      <c r="FO58" s="129"/>
      <c r="FP58" s="129"/>
      <c r="FQ58" s="129"/>
      <c r="FR58" s="129"/>
      <c r="FS58" s="129"/>
      <c r="FT58" s="129"/>
      <c r="FU58" s="129"/>
      <c r="FV58" s="129"/>
      <c r="FW58" s="129"/>
      <c r="FX58" s="129"/>
      <c r="FY58" s="129"/>
      <c r="FZ58" s="129"/>
      <c r="GA58" s="129"/>
      <c r="GB58" s="129"/>
      <c r="GC58" s="129"/>
      <c r="GD58" s="129"/>
      <c r="GE58" s="129"/>
      <c r="GF58" s="129"/>
      <c r="GG58" s="129"/>
      <c r="GH58" s="129"/>
      <c r="GI58" s="129"/>
      <c r="GJ58" s="129"/>
      <c r="GK58" s="129"/>
      <c r="GL58" s="129"/>
      <c r="GM58" s="129"/>
      <c r="GN58" s="129"/>
      <c r="GO58" s="129"/>
      <c r="GP58" s="129"/>
      <c r="GQ58" s="129"/>
      <c r="GR58" s="129"/>
      <c r="GS58" s="129"/>
      <c r="GT58" s="129"/>
      <c r="GU58" s="129"/>
      <c r="GV58" s="129"/>
      <c r="GW58" s="129"/>
      <c r="GX58" s="129"/>
      <c r="GY58" s="129"/>
      <c r="GZ58" s="129"/>
      <c r="HA58" s="129"/>
      <c r="HB58" s="129"/>
      <c r="HC58" s="129"/>
      <c r="HD58" s="129"/>
      <c r="HE58" s="129"/>
      <c r="HF58" s="129"/>
      <c r="HG58" s="129"/>
      <c r="HH58" s="129"/>
      <c r="HI58" s="129"/>
      <c r="HJ58" s="129"/>
      <c r="HK58" s="129"/>
      <c r="HL58" s="129"/>
      <c r="HM58" s="129"/>
      <c r="HN58" s="129"/>
      <c r="HO58" s="129"/>
      <c r="HP58" s="129"/>
      <c r="HQ58" s="129"/>
      <c r="HR58" s="129"/>
      <c r="HS58" s="129"/>
      <c r="HT58" s="129"/>
      <c r="HU58" s="129"/>
      <c r="HV58" s="129"/>
      <c r="HW58" s="129"/>
      <c r="HX58" s="129"/>
      <c r="HY58" s="129"/>
      <c r="HZ58" s="129"/>
      <c r="IA58" s="129"/>
      <c r="IB58" s="129"/>
      <c r="IC58" s="129"/>
      <c r="ID58" s="129"/>
      <c r="IE58" s="129"/>
      <c r="IF58" s="129"/>
      <c r="IG58" s="129"/>
      <c r="IH58" s="129"/>
      <c r="II58" s="129"/>
      <c r="IJ58" s="129"/>
      <c r="IK58" s="129"/>
      <c r="IL58" s="129"/>
      <c r="IM58" s="129"/>
      <c r="IN58" s="129"/>
      <c r="IO58" s="129"/>
      <c r="IP58" s="129"/>
      <c r="IQ58" s="129"/>
      <c r="IR58" s="129"/>
      <c r="IS58" s="129"/>
      <c r="IT58" s="129"/>
      <c r="IU58" s="129"/>
      <c r="IV58" s="129"/>
      <c r="IW58" s="129"/>
      <c r="IX58" s="129"/>
      <c r="IY58" s="129"/>
      <c r="IZ58" s="129"/>
      <c r="JA58" s="129"/>
      <c r="JB58" s="129"/>
      <c r="JC58" s="129"/>
      <c r="JD58" s="129"/>
      <c r="JE58" s="129"/>
      <c r="JF58" s="129"/>
      <c r="JG58" s="129"/>
      <c r="JH58" s="129"/>
      <c r="JI58" s="129"/>
      <c r="JJ58" s="129"/>
      <c r="JK58" s="129"/>
      <c r="JL58" s="129"/>
      <c r="JM58" s="129"/>
      <c r="JN58" s="129"/>
      <c r="JO58" s="129"/>
      <c r="JP58" s="129"/>
      <c r="JQ58" s="129"/>
      <c r="JR58" s="129"/>
      <c r="JS58" s="129"/>
      <c r="JT58" s="129"/>
      <c r="JU58" s="129"/>
      <c r="JV58" s="129"/>
      <c r="JW58" s="129"/>
      <c r="JX58" s="129"/>
      <c r="JY58" s="129"/>
      <c r="JZ58" s="129"/>
      <c r="KA58" s="129"/>
      <c r="KB58" s="129"/>
      <c r="KC58" s="129"/>
      <c r="KD58" s="129"/>
      <c r="KE58" s="129"/>
      <c r="KF58" s="129"/>
      <c r="KG58" s="129"/>
      <c r="KH58" s="129"/>
      <c r="KI58" s="129"/>
      <c r="KJ58" s="129"/>
      <c r="KK58" s="129"/>
      <c r="KL58" s="129"/>
      <c r="KM58" s="129"/>
      <c r="KN58" s="129"/>
      <c r="KO58" s="129"/>
      <c r="KP58" s="129"/>
      <c r="KQ58" s="129"/>
      <c r="KR58" s="129"/>
      <c r="KS58" s="129"/>
      <c r="KT58" s="129"/>
      <c r="KU58" s="129"/>
      <c r="KV58" s="129"/>
      <c r="KW58" s="129"/>
      <c r="KX58" s="129"/>
      <c r="KY58" s="129"/>
      <c r="KZ58" s="129"/>
      <c r="LA58" s="129"/>
      <c r="LB58" s="129"/>
      <c r="LC58" s="129"/>
      <c r="LD58" s="129"/>
      <c r="LE58" s="129"/>
      <c r="LF58" s="129"/>
      <c r="LG58" s="129"/>
      <c r="LH58" s="129"/>
      <c r="LI58" s="129"/>
      <c r="LJ58" s="129"/>
      <c r="LK58" s="129"/>
      <c r="LL58" s="129"/>
      <c r="LM58" s="129"/>
      <c r="LN58" s="129"/>
      <c r="LO58" s="129"/>
      <c r="LP58" s="129"/>
      <c r="LQ58" s="129"/>
      <c r="LR58" s="129"/>
      <c r="LS58" s="129"/>
      <c r="LT58" s="129"/>
      <c r="LU58" s="129"/>
      <c r="LV58" s="129"/>
      <c r="LW58" s="129"/>
      <c r="LX58" s="129"/>
      <c r="LY58" s="129"/>
      <c r="LZ58" s="129"/>
      <c r="MA58" s="129"/>
      <c r="MB58" s="129"/>
      <c r="MC58" s="129"/>
      <c r="MD58" s="129"/>
      <c r="ME58" s="129"/>
      <c r="MF58" s="129"/>
      <c r="MG58" s="129"/>
      <c r="MH58" s="129"/>
      <c r="MI58" s="129"/>
      <c r="MJ58" s="129"/>
      <c r="MK58" s="129"/>
      <c r="ML58" s="129"/>
      <c r="MM58" s="129"/>
      <c r="MN58" s="129"/>
      <c r="MO58" s="129"/>
      <c r="MP58" s="129"/>
      <c r="MQ58" s="129"/>
      <c r="MR58" s="129"/>
      <c r="MS58" s="129"/>
      <c r="MT58" s="129"/>
      <c r="MU58" s="129"/>
      <c r="MV58" s="129"/>
      <c r="MW58" s="129"/>
      <c r="MX58" s="129"/>
      <c r="MY58" s="129"/>
      <c r="MZ58" s="129"/>
      <c r="NA58" s="129"/>
      <c r="NB58" s="129"/>
      <c r="NC58" s="129"/>
      <c r="ND58" s="129"/>
      <c r="NE58" s="129"/>
      <c r="NF58" s="129"/>
      <c r="NG58" s="129"/>
      <c r="NH58" s="129"/>
      <c r="NI58" s="129"/>
      <c r="NJ58" s="129"/>
      <c r="NK58" s="129"/>
      <c r="NL58" s="129"/>
      <c r="NM58" s="129"/>
      <c r="NN58" s="129"/>
      <c r="NO58" s="129"/>
      <c r="NP58" s="129"/>
      <c r="NQ58" s="129"/>
      <c r="NR58" s="129"/>
      <c r="NS58" s="129"/>
      <c r="NT58" s="129"/>
      <c r="NU58" s="129"/>
      <c r="NV58" s="129"/>
      <c r="NW58" s="129"/>
      <c r="NX58" s="129"/>
      <c r="NY58" s="129"/>
      <c r="NZ58" s="129"/>
      <c r="OA58" s="129"/>
      <c r="OB58" s="129"/>
      <c r="OC58" s="129"/>
      <c r="OD58" s="129"/>
      <c r="OE58" s="129"/>
      <c r="OF58" s="129"/>
      <c r="OG58" s="129"/>
      <c r="OH58" s="129"/>
      <c r="OI58" s="129"/>
      <c r="OJ58" s="129"/>
      <c r="OK58" s="129"/>
      <c r="OL58" s="129"/>
      <c r="OM58" s="129"/>
      <c r="ON58" s="129"/>
      <c r="OO58" s="129"/>
      <c r="OP58" s="129"/>
      <c r="OQ58" s="129"/>
      <c r="OR58" s="129"/>
      <c r="OS58" s="129"/>
      <c r="OT58" s="129"/>
      <c r="OU58" s="129"/>
      <c r="OV58" s="129"/>
      <c r="OW58" s="129"/>
      <c r="OX58" s="129"/>
      <c r="OY58" s="129"/>
      <c r="OZ58" s="129"/>
      <c r="PA58" s="129"/>
      <c r="PB58" s="129"/>
      <c r="PC58" s="129"/>
      <c r="PD58" s="129"/>
      <c r="PE58" s="129"/>
      <c r="PF58" s="129"/>
      <c r="PG58" s="129"/>
      <c r="PH58" s="129"/>
      <c r="PI58" s="129"/>
      <c r="PJ58" s="129"/>
      <c r="PK58" s="129"/>
      <c r="PL58" s="129"/>
      <c r="PM58" s="129"/>
      <c r="PN58" s="129"/>
      <c r="PO58" s="129"/>
      <c r="PP58" s="129"/>
      <c r="PQ58" s="129"/>
      <c r="PR58" s="129"/>
      <c r="PS58" s="129"/>
      <c r="PT58" s="129"/>
      <c r="PU58" s="129"/>
      <c r="PV58" s="129"/>
      <c r="PW58" s="129"/>
      <c r="PX58" s="129"/>
      <c r="PY58" s="129"/>
      <c r="PZ58" s="129"/>
      <c r="QA58" s="129"/>
      <c r="QB58" s="129"/>
      <c r="QC58" s="129"/>
      <c r="QD58" s="129"/>
      <c r="QE58" s="129"/>
      <c r="QF58" s="129"/>
      <c r="QG58" s="129"/>
      <c r="QH58" s="129"/>
      <c r="QI58" s="129"/>
      <c r="QJ58" s="129"/>
      <c r="QK58" s="129"/>
      <c r="QL58" s="129"/>
      <c r="QM58" s="129"/>
      <c r="QN58" s="129"/>
      <c r="QO58" s="129"/>
      <c r="QP58" s="129"/>
      <c r="QQ58" s="129"/>
      <c r="QR58" s="129"/>
      <c r="QS58" s="129"/>
      <c r="QT58" s="129"/>
      <c r="QU58" s="129"/>
      <c r="QV58" s="129"/>
      <c r="QW58" s="129"/>
      <c r="QX58" s="129"/>
      <c r="QY58" s="129"/>
      <c r="QZ58" s="129"/>
      <c r="RA58" s="129"/>
      <c r="RB58" s="129"/>
      <c r="RC58" s="129"/>
      <c r="RD58" s="129"/>
      <c r="RE58" s="129"/>
      <c r="RF58" s="129"/>
      <c r="RG58" s="129"/>
      <c r="RH58" s="129"/>
      <c r="RI58" s="129"/>
      <c r="RJ58" s="129"/>
      <c r="RK58" s="129"/>
      <c r="RL58" s="129"/>
      <c r="RM58" s="129"/>
      <c r="RN58" s="129"/>
      <c r="RO58" s="129"/>
      <c r="RP58" s="129"/>
      <c r="RQ58" s="129"/>
      <c r="RR58" s="129"/>
      <c r="RS58" s="129"/>
      <c r="RT58" s="129"/>
      <c r="RU58" s="129"/>
      <c r="RV58" s="129"/>
      <c r="RW58" s="129"/>
      <c r="RX58" s="129"/>
      <c r="RY58" s="129"/>
      <c r="RZ58" s="129"/>
      <c r="SA58" s="129"/>
      <c r="SB58" s="129"/>
      <c r="SC58" s="129"/>
      <c r="SD58" s="129"/>
      <c r="SE58" s="129"/>
      <c r="SF58" s="129"/>
      <c r="SG58" s="129"/>
      <c r="SH58" s="129"/>
      <c r="SI58" s="129"/>
      <c r="SJ58" s="129"/>
      <c r="SK58" s="129"/>
      <c r="SL58" s="129"/>
      <c r="SM58" s="129"/>
      <c r="SN58" s="129"/>
      <c r="SO58" s="129"/>
      <c r="SP58" s="129"/>
      <c r="SQ58" s="129"/>
      <c r="SR58" s="129"/>
      <c r="SS58" s="129"/>
      <c r="ST58" s="129"/>
      <c r="SU58" s="129"/>
      <c r="SV58" s="129"/>
      <c r="SW58" s="129"/>
      <c r="SX58" s="129"/>
      <c r="SY58" s="129"/>
      <c r="SZ58" s="129"/>
      <c r="TA58" s="129"/>
      <c r="TB58" s="129"/>
      <c r="TC58" s="129"/>
      <c r="TD58" s="129"/>
      <c r="TE58" s="129"/>
      <c r="TF58" s="129"/>
      <c r="TG58" s="129"/>
      <c r="TH58" s="129"/>
      <c r="TI58" s="129"/>
      <c r="TJ58" s="129"/>
      <c r="TK58" s="129"/>
      <c r="TL58" s="129"/>
      <c r="TM58" s="129"/>
      <c r="TN58" s="129"/>
      <c r="TO58" s="129"/>
      <c r="TP58" s="129"/>
      <c r="TQ58" s="129"/>
      <c r="TR58" s="129"/>
      <c r="TS58" s="129"/>
      <c r="TT58" s="129"/>
      <c r="TU58" s="129"/>
      <c r="TV58" s="129"/>
      <c r="TW58" s="129"/>
      <c r="TX58" s="129"/>
      <c r="TY58" s="129"/>
      <c r="TZ58" s="129"/>
      <c r="UA58" s="129"/>
      <c r="UB58" s="129"/>
      <c r="UC58" s="129"/>
      <c r="UD58" s="129"/>
      <c r="UE58" s="129"/>
      <c r="UF58" s="129"/>
      <c r="UG58" s="129"/>
      <c r="UH58" s="129"/>
      <c r="UI58" s="129"/>
      <c r="UJ58" s="129"/>
      <c r="UK58" s="129"/>
      <c r="UL58" s="129"/>
      <c r="UM58" s="129"/>
      <c r="UN58" s="129"/>
      <c r="UO58" s="129"/>
      <c r="UP58" s="129"/>
      <c r="UQ58" s="129"/>
      <c r="UR58" s="129"/>
      <c r="US58" s="129"/>
      <c r="UT58" s="129"/>
      <c r="UU58" s="129"/>
      <c r="UV58" s="129"/>
      <c r="UW58" s="129"/>
      <c r="UX58" s="129"/>
      <c r="UY58" s="129"/>
      <c r="UZ58" s="129"/>
      <c r="VA58" s="129"/>
      <c r="VB58" s="129"/>
      <c r="VC58" s="129"/>
      <c r="VD58" s="129"/>
      <c r="VE58" s="129"/>
      <c r="VF58" s="129"/>
      <c r="VG58" s="129"/>
      <c r="VH58" s="129"/>
      <c r="VI58" s="129"/>
      <c r="VJ58" s="129"/>
      <c r="VK58" s="129"/>
      <c r="VL58" s="129"/>
      <c r="VM58" s="129"/>
      <c r="VN58" s="129"/>
      <c r="VO58" s="129"/>
      <c r="VP58" s="129"/>
      <c r="VQ58" s="129"/>
      <c r="VR58" s="129"/>
      <c r="VS58" s="129"/>
      <c r="VT58" s="129"/>
      <c r="VU58" s="129"/>
      <c r="VV58" s="129"/>
      <c r="VW58" s="129"/>
      <c r="VX58" s="129"/>
      <c r="VY58" s="129"/>
      <c r="VZ58" s="129"/>
      <c r="WA58" s="129"/>
      <c r="WB58" s="129"/>
      <c r="WC58" s="129"/>
      <c r="WD58" s="129"/>
      <c r="WE58" s="129"/>
      <c r="WF58" s="129"/>
      <c r="WG58" s="129"/>
      <c r="WH58" s="129"/>
      <c r="WI58" s="129"/>
      <c r="WJ58" s="129"/>
      <c r="WK58" s="129"/>
      <c r="WL58" s="129"/>
      <c r="WM58" s="129"/>
      <c r="WN58" s="129"/>
      <c r="WO58" s="129"/>
      <c r="WP58" s="129"/>
      <c r="WQ58" s="129"/>
      <c r="WR58" s="129"/>
      <c r="WS58" s="129"/>
      <c r="WT58" s="129"/>
      <c r="WU58" s="129"/>
      <c r="WV58" s="129"/>
      <c r="WW58" s="129"/>
      <c r="WX58" s="129"/>
      <c r="WY58" s="129"/>
      <c r="WZ58" s="129"/>
      <c r="XA58" s="129"/>
      <c r="XB58" s="129"/>
      <c r="XC58" s="129"/>
      <c r="XD58" s="129"/>
      <c r="XE58" s="129"/>
      <c r="XF58" s="129"/>
      <c r="XG58" s="129"/>
      <c r="XH58" s="129"/>
      <c r="XI58" s="129"/>
      <c r="XJ58" s="129"/>
      <c r="XK58" s="129"/>
      <c r="XL58" s="129"/>
      <c r="XM58" s="129"/>
      <c r="XN58" s="129"/>
      <c r="XO58" s="129"/>
      <c r="XP58" s="129"/>
      <c r="XQ58" s="129"/>
      <c r="XR58" s="129"/>
      <c r="XS58" s="129"/>
      <c r="XT58" s="129"/>
      <c r="XU58" s="129"/>
      <c r="XV58" s="129"/>
      <c r="XW58" s="129"/>
      <c r="XX58" s="129"/>
      <c r="XY58" s="129"/>
      <c r="XZ58" s="129"/>
      <c r="YA58" s="129"/>
      <c r="YB58" s="129"/>
      <c r="YC58" s="129"/>
      <c r="YD58" s="129"/>
      <c r="YE58" s="129"/>
      <c r="YF58" s="129"/>
      <c r="YG58" s="129"/>
      <c r="YH58" s="129"/>
      <c r="YI58" s="129"/>
      <c r="YJ58" s="129"/>
      <c r="YK58" s="129"/>
      <c r="YL58" s="129"/>
      <c r="YM58" s="129"/>
      <c r="YN58" s="129"/>
      <c r="YO58" s="129"/>
      <c r="YP58" s="129"/>
      <c r="YQ58" s="129"/>
      <c r="YR58" s="129"/>
      <c r="YS58" s="129"/>
      <c r="YT58" s="129"/>
      <c r="YU58" s="129"/>
      <c r="YV58" s="129"/>
      <c r="YW58" s="129"/>
      <c r="YX58" s="129"/>
      <c r="YY58" s="129"/>
      <c r="YZ58" s="129"/>
      <c r="ZA58" s="129"/>
      <c r="ZB58" s="129"/>
      <c r="ZC58" s="129"/>
      <c r="ZD58" s="129"/>
      <c r="ZE58" s="129"/>
      <c r="ZF58" s="129"/>
      <c r="ZG58" s="129"/>
      <c r="ZH58" s="129"/>
      <c r="ZI58" s="129"/>
      <c r="ZJ58" s="129"/>
      <c r="ZK58" s="129"/>
      <c r="ZL58" s="129"/>
      <c r="ZM58" s="129"/>
      <c r="ZN58" s="129"/>
      <c r="ZO58" s="129"/>
      <c r="ZP58" s="129"/>
      <c r="ZQ58" s="129"/>
      <c r="ZR58" s="129"/>
      <c r="ZS58" s="129"/>
      <c r="ZT58" s="129"/>
      <c r="ZU58" s="129"/>
      <c r="ZV58" s="129"/>
      <c r="ZW58" s="129"/>
      <c r="ZX58" s="129"/>
      <c r="ZY58" s="129"/>
      <c r="ZZ58" s="129"/>
    </row>
    <row r="59" spans="1:702" ht="15.95" hidden="1" customHeight="1" x14ac:dyDescent="0.25">
      <c r="A59" s="92">
        <v>72202</v>
      </c>
      <c r="B59" s="92" t="s">
        <v>399</v>
      </c>
      <c r="C59" s="121" t="s">
        <v>354</v>
      </c>
      <c r="D59" s="92">
        <v>7</v>
      </c>
      <c r="E59" s="92">
        <v>3</v>
      </c>
      <c r="F59" s="92" t="s">
        <v>341</v>
      </c>
      <c r="G59" s="92">
        <v>912</v>
      </c>
      <c r="H59" s="92">
        <v>11461</v>
      </c>
      <c r="I59" s="92" t="s">
        <v>364</v>
      </c>
      <c r="J59" s="92">
        <v>311</v>
      </c>
      <c r="K59" s="92" t="s">
        <v>332</v>
      </c>
      <c r="L59" s="93">
        <v>135000</v>
      </c>
      <c r="M59" s="93">
        <v>135000</v>
      </c>
      <c r="N59" s="93">
        <v>0</v>
      </c>
      <c r="O59" s="93">
        <v>135000</v>
      </c>
      <c r="P59" s="93">
        <v>78178.63</v>
      </c>
      <c r="Q59" s="93">
        <v>-56821.369999999995</v>
      </c>
      <c r="R59" s="94">
        <v>0.57999999999999996</v>
      </c>
      <c r="S59" s="93">
        <v>0</v>
      </c>
      <c r="T59" s="93">
        <v>0</v>
      </c>
      <c r="U59" s="94">
        <v>0</v>
      </c>
      <c r="V59" s="93">
        <v>0</v>
      </c>
      <c r="W59" s="93">
        <v>0</v>
      </c>
      <c r="X59" s="94">
        <v>0</v>
      </c>
      <c r="Y59" s="93">
        <v>0</v>
      </c>
      <c r="Z59" s="93">
        <v>0</v>
      </c>
      <c r="AA59" s="94">
        <v>0</v>
      </c>
      <c r="AB59" s="93">
        <v>0</v>
      </c>
      <c r="AC59" s="93">
        <v>0</v>
      </c>
      <c r="AD59" s="94">
        <v>0</v>
      </c>
      <c r="AE59" s="93">
        <v>0</v>
      </c>
      <c r="AF59" s="93">
        <v>0</v>
      </c>
      <c r="AG59" s="94">
        <v>0</v>
      </c>
      <c r="AH59" s="93">
        <v>0</v>
      </c>
      <c r="AI59" s="93">
        <v>0</v>
      </c>
      <c r="AJ59" s="94">
        <v>0</v>
      </c>
      <c r="AK59" s="93">
        <v>0</v>
      </c>
      <c r="AL59" s="93">
        <v>0</v>
      </c>
      <c r="AM59" s="94">
        <v>0</v>
      </c>
      <c r="AN59" s="93">
        <v>0</v>
      </c>
      <c r="AO59" s="93">
        <v>0</v>
      </c>
      <c r="AP59" s="94">
        <v>0</v>
      </c>
      <c r="AQ59" s="93">
        <v>0</v>
      </c>
      <c r="AR59" s="93">
        <v>0</v>
      </c>
      <c r="AS59" s="94">
        <v>0</v>
      </c>
      <c r="AT59" s="93">
        <v>0</v>
      </c>
      <c r="AU59" s="93">
        <v>0</v>
      </c>
      <c r="AV59" s="94">
        <v>0</v>
      </c>
      <c r="AW59" s="93">
        <v>0</v>
      </c>
      <c r="AX59" s="93">
        <v>0</v>
      </c>
      <c r="AY59" s="94">
        <v>0</v>
      </c>
      <c r="AZ59" s="93">
        <v>0</v>
      </c>
      <c r="BA59" s="93">
        <v>0</v>
      </c>
      <c r="BB59" s="94">
        <v>0</v>
      </c>
      <c r="BC59" s="93">
        <v>0</v>
      </c>
      <c r="BD59" s="93">
        <v>0</v>
      </c>
      <c r="BE59" s="94">
        <v>0</v>
      </c>
      <c r="BF59" s="93">
        <v>135000</v>
      </c>
      <c r="BG59" s="93">
        <v>78178.63</v>
      </c>
      <c r="BH59" s="94">
        <v>0.57999999999999996</v>
      </c>
      <c r="BI59" s="93">
        <v>0</v>
      </c>
      <c r="BJ59" s="93">
        <v>0</v>
      </c>
      <c r="BK59" s="94">
        <v>0</v>
      </c>
      <c r="BL59" s="93">
        <v>0</v>
      </c>
      <c r="BM59" s="93">
        <v>0</v>
      </c>
      <c r="BN59" s="94">
        <v>0</v>
      </c>
      <c r="BO59" s="93">
        <v>0</v>
      </c>
      <c r="BP59" s="93">
        <v>0</v>
      </c>
      <c r="BQ59" s="94">
        <v>0</v>
      </c>
      <c r="BR59" s="93">
        <v>0</v>
      </c>
      <c r="BS59" s="93">
        <v>0</v>
      </c>
      <c r="BT59" s="94">
        <v>0</v>
      </c>
      <c r="BU59" s="93">
        <v>0</v>
      </c>
      <c r="BV59" s="93">
        <v>0</v>
      </c>
      <c r="BW59" s="94">
        <v>0</v>
      </c>
      <c r="BX59" s="93">
        <v>0</v>
      </c>
      <c r="BY59" s="93">
        <v>0</v>
      </c>
      <c r="BZ59" s="94">
        <v>0</v>
      </c>
      <c r="CA59" s="93">
        <v>0</v>
      </c>
      <c r="CB59" s="93">
        <v>0</v>
      </c>
      <c r="CC59" s="94">
        <v>0</v>
      </c>
      <c r="CD59" s="93">
        <v>0</v>
      </c>
      <c r="CE59" s="93">
        <v>0</v>
      </c>
      <c r="CF59" s="94">
        <v>0</v>
      </c>
      <c r="CG59" s="93">
        <v>0</v>
      </c>
      <c r="CH59" s="93">
        <v>0</v>
      </c>
      <c r="CI59" s="94">
        <v>0</v>
      </c>
      <c r="CJ59" s="93">
        <v>0</v>
      </c>
      <c r="CK59" s="93">
        <v>0</v>
      </c>
      <c r="CL59" s="94">
        <v>0</v>
      </c>
      <c r="CM59" s="93">
        <v>0</v>
      </c>
      <c r="CN59" s="93">
        <v>0</v>
      </c>
      <c r="CO59" s="94">
        <v>0</v>
      </c>
      <c r="CP59" s="93"/>
      <c r="CQ59" s="93"/>
      <c r="CR59" s="93"/>
      <c r="CS59" s="93"/>
      <c r="CT59" s="93"/>
      <c r="CU59" s="93"/>
      <c r="CV59" s="93"/>
      <c r="CW59" s="93"/>
      <c r="CX59" s="93"/>
      <c r="CY59" s="93"/>
      <c r="CZ59" s="93"/>
      <c r="DA59" s="93"/>
      <c r="DB59" s="93"/>
      <c r="DC59" s="93"/>
      <c r="DD59" s="93"/>
      <c r="DE59" s="93"/>
      <c r="DF59" s="93"/>
      <c r="DG59" s="93"/>
      <c r="DH59" s="93"/>
      <c r="DI59" s="93"/>
      <c r="DJ59" s="93"/>
      <c r="DK59" s="93"/>
      <c r="DL59" s="93"/>
      <c r="DM59" s="93"/>
      <c r="DN59" s="93"/>
      <c r="DO59" s="93"/>
      <c r="DP59" s="93"/>
      <c r="DQ59" s="93"/>
      <c r="DR59" s="93"/>
      <c r="DS59" s="93"/>
      <c r="DT59" s="93"/>
      <c r="DU59" s="93"/>
      <c r="DV59" s="93"/>
      <c r="DW59" s="93"/>
      <c r="DX59" s="93"/>
      <c r="DY59" s="93"/>
      <c r="DZ59" s="93"/>
      <c r="EA59" s="93"/>
      <c r="EB59" s="93"/>
      <c r="EC59" s="93"/>
      <c r="ED59" s="93"/>
      <c r="EE59" s="93"/>
      <c r="EF59" s="93"/>
      <c r="EG59" s="93"/>
      <c r="EH59" s="93"/>
      <c r="EI59" s="93"/>
      <c r="EJ59" s="93"/>
      <c r="EK59" s="93"/>
      <c r="EL59" s="93"/>
      <c r="EM59" s="93"/>
      <c r="EN59" s="93"/>
      <c r="EO59" s="93"/>
      <c r="EP59" s="93"/>
      <c r="EQ59" s="93"/>
      <c r="ER59" s="93"/>
      <c r="ES59" s="93"/>
      <c r="ET59" s="93"/>
      <c r="EU59" s="93"/>
      <c r="EV59" s="93"/>
      <c r="EW59" s="93"/>
      <c r="EX59" s="93"/>
      <c r="EY59" s="93"/>
      <c r="EZ59" s="93"/>
      <c r="FA59" s="93"/>
      <c r="FB59" s="93"/>
      <c r="FC59" s="93"/>
      <c r="FD59" s="93"/>
      <c r="FE59" s="93"/>
      <c r="FF59" s="93"/>
      <c r="FG59" s="93"/>
      <c r="FH59" s="93"/>
      <c r="FI59" s="93"/>
      <c r="FJ59" s="93"/>
      <c r="FK59" s="93"/>
      <c r="FL59" s="93"/>
      <c r="FM59" s="93"/>
      <c r="FN59" s="93"/>
      <c r="FO59" s="93"/>
      <c r="FP59" s="93"/>
      <c r="FQ59" s="93"/>
      <c r="FR59" s="93"/>
      <c r="FS59" s="93"/>
      <c r="FT59" s="93"/>
      <c r="FU59" s="93"/>
      <c r="FV59" s="93"/>
      <c r="FW59" s="93"/>
      <c r="FX59" s="93"/>
      <c r="FY59" s="93"/>
      <c r="FZ59" s="93"/>
      <c r="GA59" s="93"/>
      <c r="GB59" s="93"/>
      <c r="GC59" s="93"/>
      <c r="GD59" s="93"/>
      <c r="GE59" s="93"/>
      <c r="GF59" s="93"/>
      <c r="GG59" s="93"/>
      <c r="GH59" s="93"/>
      <c r="GI59" s="93"/>
      <c r="GJ59" s="93"/>
      <c r="GK59" s="93"/>
      <c r="GL59" s="93"/>
      <c r="GM59" s="93"/>
      <c r="GN59" s="93"/>
      <c r="GO59" s="93"/>
      <c r="GP59" s="93"/>
      <c r="GQ59" s="93"/>
      <c r="GR59" s="93"/>
      <c r="GS59" s="93"/>
      <c r="GT59" s="93"/>
      <c r="GU59" s="93"/>
      <c r="GV59" s="93"/>
      <c r="GW59" s="93"/>
      <c r="GX59" s="93"/>
      <c r="GY59" s="93"/>
      <c r="GZ59" s="93"/>
      <c r="HA59" s="93"/>
      <c r="HB59" s="93"/>
      <c r="HC59" s="93"/>
      <c r="HD59" s="93"/>
      <c r="HE59" s="93"/>
      <c r="HF59" s="93"/>
      <c r="HG59" s="93"/>
      <c r="HH59" s="93"/>
      <c r="HI59" s="93"/>
      <c r="HJ59" s="93"/>
      <c r="HK59" s="93"/>
      <c r="HL59" s="93"/>
      <c r="HM59" s="93"/>
      <c r="HN59" s="93"/>
      <c r="HO59" s="93"/>
      <c r="HP59" s="93"/>
      <c r="HQ59" s="93"/>
      <c r="HR59" s="93"/>
      <c r="HS59" s="93"/>
      <c r="HT59" s="93"/>
      <c r="HU59" s="93"/>
      <c r="HV59" s="93"/>
      <c r="HW59" s="93"/>
      <c r="HX59" s="93"/>
      <c r="HY59" s="93"/>
      <c r="HZ59" s="93"/>
      <c r="IA59" s="93"/>
      <c r="IB59" s="93"/>
      <c r="IC59" s="93"/>
      <c r="ID59" s="93"/>
      <c r="IE59" s="93"/>
      <c r="IF59" s="93"/>
      <c r="IG59" s="93"/>
      <c r="IH59" s="93"/>
      <c r="II59" s="93"/>
      <c r="IJ59" s="93"/>
      <c r="IK59" s="93"/>
      <c r="IL59" s="93"/>
      <c r="IM59" s="93"/>
      <c r="IN59" s="93"/>
      <c r="IO59" s="93"/>
      <c r="IP59" s="93"/>
      <c r="IQ59" s="93"/>
      <c r="IR59" s="93"/>
      <c r="IS59" s="93"/>
      <c r="IT59" s="93"/>
      <c r="IU59" s="93"/>
      <c r="IV59" s="93"/>
      <c r="IW59" s="93"/>
      <c r="IX59" s="93"/>
      <c r="IY59" s="93"/>
      <c r="IZ59" s="93"/>
      <c r="JA59" s="93"/>
      <c r="JB59" s="93"/>
      <c r="JC59" s="93"/>
      <c r="JD59" s="93"/>
      <c r="JE59" s="93"/>
      <c r="JF59" s="93"/>
      <c r="JG59" s="93"/>
      <c r="JH59" s="93"/>
      <c r="JI59" s="93"/>
      <c r="JJ59" s="93"/>
      <c r="JK59" s="93"/>
      <c r="JL59" s="93"/>
      <c r="JM59" s="93"/>
      <c r="JN59" s="93"/>
      <c r="JO59" s="93"/>
      <c r="JP59" s="93"/>
      <c r="JQ59" s="93"/>
      <c r="JR59" s="93"/>
      <c r="JS59" s="93"/>
      <c r="JT59" s="93"/>
      <c r="JU59" s="93"/>
      <c r="JV59" s="93"/>
      <c r="JW59" s="93"/>
      <c r="JX59" s="93"/>
      <c r="JY59" s="93"/>
      <c r="JZ59" s="93"/>
      <c r="KA59" s="93"/>
      <c r="KB59" s="93"/>
      <c r="KC59" s="93"/>
      <c r="KD59" s="93"/>
      <c r="KE59" s="93"/>
      <c r="KF59" s="93"/>
      <c r="KG59" s="93"/>
      <c r="KH59" s="93"/>
      <c r="KI59" s="93"/>
      <c r="KJ59" s="93"/>
      <c r="KK59" s="93"/>
      <c r="KL59" s="93"/>
      <c r="KM59" s="93"/>
      <c r="KN59" s="93"/>
      <c r="KO59" s="93"/>
      <c r="KP59" s="93"/>
      <c r="KQ59" s="93"/>
      <c r="KR59" s="93"/>
      <c r="KS59" s="93"/>
      <c r="KT59" s="93"/>
      <c r="KU59" s="93"/>
      <c r="KV59" s="93"/>
      <c r="KW59" s="93"/>
      <c r="KX59" s="93"/>
      <c r="KY59" s="93"/>
      <c r="KZ59" s="93"/>
      <c r="LA59" s="93"/>
      <c r="LB59" s="93"/>
      <c r="LC59" s="93"/>
      <c r="LD59" s="93"/>
      <c r="LE59" s="93"/>
      <c r="LF59" s="93"/>
      <c r="LG59" s="93"/>
      <c r="LH59" s="93"/>
      <c r="LI59" s="93"/>
      <c r="LJ59" s="93"/>
      <c r="LK59" s="93"/>
      <c r="LL59" s="93"/>
      <c r="LM59" s="93"/>
      <c r="LN59" s="93"/>
      <c r="LO59" s="93"/>
      <c r="LP59" s="93"/>
      <c r="LQ59" s="93"/>
      <c r="LR59" s="93"/>
      <c r="LS59" s="93"/>
      <c r="LT59" s="93"/>
      <c r="LU59" s="93"/>
      <c r="LV59" s="93"/>
      <c r="LW59" s="93"/>
      <c r="LX59" s="93"/>
      <c r="LY59" s="93"/>
      <c r="LZ59" s="93"/>
      <c r="MA59" s="93"/>
      <c r="MB59" s="93"/>
      <c r="MC59" s="93"/>
      <c r="MD59" s="93"/>
      <c r="ME59" s="93"/>
      <c r="MF59" s="93"/>
      <c r="MG59" s="93"/>
      <c r="MH59" s="93"/>
      <c r="MI59" s="93"/>
      <c r="MJ59" s="93"/>
      <c r="MK59" s="93"/>
      <c r="ML59" s="93"/>
      <c r="MM59" s="93"/>
      <c r="MN59" s="93"/>
      <c r="MO59" s="93"/>
      <c r="MP59" s="93"/>
      <c r="MQ59" s="93"/>
      <c r="MR59" s="93"/>
      <c r="MS59" s="93"/>
      <c r="MT59" s="93"/>
      <c r="MU59" s="93"/>
      <c r="MV59" s="93"/>
      <c r="MW59" s="93"/>
      <c r="MX59" s="93"/>
      <c r="MY59" s="93"/>
      <c r="MZ59" s="93"/>
      <c r="NA59" s="93"/>
      <c r="NB59" s="93"/>
      <c r="NC59" s="93"/>
      <c r="ND59" s="93"/>
      <c r="NE59" s="93"/>
      <c r="NF59" s="93"/>
      <c r="NG59" s="93"/>
      <c r="NH59" s="93"/>
      <c r="NI59" s="93"/>
      <c r="NJ59" s="93"/>
      <c r="NK59" s="93"/>
      <c r="NL59" s="93"/>
      <c r="NM59" s="93"/>
      <c r="NN59" s="93"/>
      <c r="NO59" s="93"/>
      <c r="NP59" s="93"/>
      <c r="NQ59" s="93"/>
      <c r="NR59" s="93"/>
      <c r="NS59" s="93"/>
      <c r="NT59" s="93"/>
      <c r="NU59" s="93"/>
      <c r="NV59" s="93"/>
      <c r="NW59" s="93"/>
      <c r="NX59" s="93"/>
      <c r="NY59" s="93"/>
      <c r="NZ59" s="93"/>
      <c r="OA59" s="93"/>
      <c r="OB59" s="93"/>
      <c r="OC59" s="93"/>
      <c r="OD59" s="93"/>
      <c r="OE59" s="93"/>
      <c r="OF59" s="93"/>
      <c r="OG59" s="93"/>
      <c r="OH59" s="93"/>
      <c r="OI59" s="93"/>
      <c r="OJ59" s="93"/>
      <c r="OK59" s="93"/>
      <c r="OL59" s="93"/>
      <c r="OM59" s="93"/>
      <c r="ON59" s="93"/>
      <c r="OO59" s="93"/>
      <c r="OP59" s="93"/>
      <c r="OQ59" s="93"/>
      <c r="OR59" s="93"/>
      <c r="OS59" s="93"/>
      <c r="OT59" s="93"/>
      <c r="OU59" s="93"/>
      <c r="OV59" s="93"/>
      <c r="OW59" s="93"/>
      <c r="OX59" s="93"/>
      <c r="OY59" s="93"/>
      <c r="OZ59" s="93"/>
      <c r="PA59" s="93"/>
      <c r="PB59" s="93"/>
      <c r="PC59" s="93"/>
      <c r="PD59" s="93"/>
      <c r="PE59" s="93"/>
      <c r="PF59" s="93"/>
      <c r="PG59" s="93"/>
      <c r="PH59" s="93"/>
      <c r="PI59" s="93"/>
      <c r="PJ59" s="93"/>
      <c r="PK59" s="93"/>
      <c r="PL59" s="93"/>
      <c r="PM59" s="93"/>
      <c r="PN59" s="93"/>
      <c r="PO59" s="93"/>
      <c r="PP59" s="93"/>
      <c r="PQ59" s="93"/>
      <c r="PR59" s="93"/>
      <c r="PS59" s="93"/>
      <c r="PT59" s="93"/>
      <c r="PU59" s="93"/>
      <c r="PV59" s="93"/>
      <c r="PW59" s="93"/>
      <c r="PX59" s="93"/>
      <c r="PY59" s="93"/>
      <c r="PZ59" s="93"/>
      <c r="QA59" s="93"/>
      <c r="QB59" s="93"/>
      <c r="QC59" s="93"/>
      <c r="QD59" s="93"/>
      <c r="QE59" s="93"/>
      <c r="QF59" s="93"/>
      <c r="QG59" s="93"/>
      <c r="QH59" s="93"/>
      <c r="QI59" s="93"/>
      <c r="QJ59" s="93"/>
      <c r="QK59" s="93"/>
      <c r="QL59" s="93"/>
      <c r="QM59" s="93"/>
      <c r="QN59" s="93"/>
      <c r="QO59" s="93"/>
      <c r="QP59" s="93"/>
      <c r="QQ59" s="93"/>
      <c r="QR59" s="93"/>
      <c r="QS59" s="93"/>
      <c r="QT59" s="93"/>
      <c r="QU59" s="93"/>
      <c r="QV59" s="93"/>
      <c r="QW59" s="93"/>
      <c r="QX59" s="93"/>
      <c r="QY59" s="93"/>
      <c r="QZ59" s="93"/>
      <c r="RA59" s="93"/>
      <c r="RB59" s="93"/>
      <c r="RC59" s="93"/>
      <c r="RD59" s="93"/>
      <c r="RE59" s="93"/>
      <c r="RF59" s="93"/>
      <c r="RG59" s="93"/>
      <c r="RH59" s="93"/>
      <c r="RI59" s="93"/>
      <c r="RJ59" s="93"/>
      <c r="RK59" s="93"/>
      <c r="RL59" s="93"/>
      <c r="RM59" s="93"/>
      <c r="RN59" s="93"/>
      <c r="RO59" s="93"/>
      <c r="RP59" s="93"/>
      <c r="RQ59" s="93"/>
      <c r="RR59" s="93"/>
      <c r="RS59" s="93"/>
      <c r="RT59" s="93"/>
      <c r="RU59" s="93"/>
      <c r="RV59" s="93"/>
      <c r="RW59" s="93"/>
      <c r="RX59" s="93"/>
      <c r="RY59" s="93"/>
      <c r="RZ59" s="93"/>
      <c r="SA59" s="93"/>
      <c r="SB59" s="93"/>
      <c r="SC59" s="93"/>
      <c r="SD59" s="93"/>
      <c r="SE59" s="93"/>
      <c r="SF59" s="93"/>
      <c r="SG59" s="93"/>
      <c r="SH59" s="93"/>
      <c r="SI59" s="93"/>
      <c r="SJ59" s="93"/>
      <c r="SK59" s="93"/>
      <c r="SL59" s="93"/>
      <c r="SM59" s="93"/>
      <c r="SN59" s="93"/>
      <c r="SO59" s="93"/>
      <c r="SP59" s="93"/>
      <c r="SQ59" s="93"/>
      <c r="SR59" s="93"/>
      <c r="SS59" s="93"/>
      <c r="ST59" s="93"/>
      <c r="SU59" s="93"/>
      <c r="SV59" s="93"/>
      <c r="SW59" s="93"/>
      <c r="SX59" s="93"/>
      <c r="SY59" s="93"/>
      <c r="SZ59" s="93"/>
      <c r="TA59" s="93"/>
      <c r="TB59" s="93"/>
      <c r="TC59" s="93"/>
      <c r="TD59" s="93"/>
      <c r="TE59" s="93"/>
      <c r="TF59" s="93"/>
      <c r="TG59" s="93"/>
      <c r="TH59" s="93"/>
      <c r="TI59" s="93"/>
      <c r="TJ59" s="93"/>
      <c r="TK59" s="93"/>
      <c r="TL59" s="93"/>
      <c r="TM59" s="93"/>
      <c r="TN59" s="93"/>
      <c r="TO59" s="93"/>
      <c r="TP59" s="93"/>
      <c r="TQ59" s="93"/>
      <c r="TR59" s="93"/>
      <c r="TS59" s="93"/>
      <c r="TT59" s="93"/>
      <c r="TU59" s="93"/>
      <c r="TV59" s="93"/>
      <c r="TW59" s="93"/>
      <c r="TX59" s="93"/>
      <c r="TY59" s="93"/>
      <c r="TZ59" s="93"/>
      <c r="UA59" s="93"/>
      <c r="UB59" s="93"/>
      <c r="UC59" s="93"/>
      <c r="UD59" s="93"/>
      <c r="UE59" s="93"/>
      <c r="UF59" s="93"/>
      <c r="UG59" s="93"/>
      <c r="UH59" s="93"/>
      <c r="UI59" s="93"/>
      <c r="UJ59" s="93"/>
      <c r="UK59" s="93"/>
      <c r="UL59" s="93"/>
      <c r="UM59" s="93"/>
      <c r="UN59" s="93"/>
      <c r="UO59" s="93"/>
      <c r="UP59" s="93"/>
      <c r="UQ59" s="93"/>
      <c r="UR59" s="93"/>
      <c r="US59" s="93"/>
      <c r="UT59" s="93"/>
      <c r="UU59" s="93"/>
      <c r="UV59" s="93"/>
      <c r="UW59" s="93"/>
      <c r="UX59" s="93"/>
      <c r="UY59" s="93"/>
      <c r="UZ59" s="93"/>
      <c r="VA59" s="93"/>
      <c r="VB59" s="93"/>
      <c r="VC59" s="93"/>
      <c r="VD59" s="93"/>
      <c r="VE59" s="93"/>
      <c r="VF59" s="93"/>
      <c r="VG59" s="93"/>
      <c r="VH59" s="93"/>
      <c r="VI59" s="93"/>
      <c r="VJ59" s="93"/>
      <c r="VK59" s="93"/>
      <c r="VL59" s="93"/>
      <c r="VM59" s="93"/>
      <c r="VN59" s="93"/>
      <c r="VO59" s="93"/>
      <c r="VP59" s="93"/>
      <c r="VQ59" s="93"/>
      <c r="VR59" s="93"/>
      <c r="VS59" s="93"/>
      <c r="VT59" s="93"/>
      <c r="VU59" s="93"/>
      <c r="VV59" s="93"/>
      <c r="VW59" s="93"/>
      <c r="VX59" s="93"/>
      <c r="VY59" s="93"/>
      <c r="VZ59" s="93"/>
      <c r="WA59" s="93"/>
      <c r="WB59" s="93"/>
      <c r="WC59" s="93"/>
      <c r="WD59" s="93"/>
      <c r="WE59" s="93"/>
      <c r="WF59" s="93"/>
      <c r="WG59" s="93"/>
      <c r="WH59" s="93"/>
      <c r="WI59" s="93"/>
      <c r="WJ59" s="93"/>
      <c r="WK59" s="93"/>
      <c r="WL59" s="93"/>
      <c r="WM59" s="93"/>
      <c r="WN59" s="93"/>
      <c r="WO59" s="93"/>
      <c r="WP59" s="93"/>
      <c r="WQ59" s="93"/>
      <c r="WR59" s="93"/>
      <c r="WS59" s="93"/>
      <c r="WT59" s="93"/>
      <c r="WU59" s="93"/>
      <c r="WV59" s="93"/>
      <c r="WW59" s="93"/>
      <c r="WX59" s="93"/>
      <c r="WY59" s="93"/>
      <c r="WZ59" s="93"/>
      <c r="XA59" s="93"/>
      <c r="XB59" s="93"/>
      <c r="XC59" s="93"/>
      <c r="XD59" s="93"/>
      <c r="XE59" s="93"/>
      <c r="XF59" s="93"/>
      <c r="XG59" s="93"/>
      <c r="XH59" s="93"/>
      <c r="XI59" s="93"/>
      <c r="XJ59" s="93"/>
      <c r="XK59" s="93"/>
      <c r="XL59" s="93"/>
      <c r="XM59" s="93"/>
      <c r="XN59" s="93"/>
      <c r="XO59" s="93"/>
      <c r="XP59" s="93"/>
      <c r="XQ59" s="93"/>
      <c r="XR59" s="93"/>
      <c r="XS59" s="93"/>
      <c r="XT59" s="93"/>
      <c r="XU59" s="93"/>
      <c r="XV59" s="93"/>
      <c r="XW59" s="93"/>
      <c r="XX59" s="93"/>
      <c r="XY59" s="93"/>
      <c r="XZ59" s="93"/>
      <c r="YA59" s="93"/>
      <c r="YB59" s="93"/>
      <c r="YC59" s="93"/>
      <c r="YD59" s="93"/>
      <c r="YE59" s="93"/>
      <c r="YF59" s="93"/>
      <c r="YG59" s="93"/>
      <c r="YH59" s="93"/>
      <c r="YI59" s="93"/>
      <c r="YJ59" s="93"/>
      <c r="YK59" s="93"/>
      <c r="YL59" s="93"/>
      <c r="YM59" s="93"/>
      <c r="YN59" s="93"/>
      <c r="YO59" s="93"/>
      <c r="YP59" s="93"/>
      <c r="YQ59" s="93"/>
      <c r="YR59" s="93"/>
      <c r="YS59" s="93"/>
      <c r="YT59" s="93"/>
      <c r="YU59" s="93"/>
      <c r="YV59" s="93"/>
      <c r="YW59" s="93"/>
      <c r="YX59" s="93"/>
      <c r="YY59" s="93"/>
      <c r="YZ59" s="93"/>
      <c r="ZA59" s="93"/>
      <c r="ZB59" s="93"/>
      <c r="ZC59" s="93"/>
      <c r="ZD59" s="93"/>
      <c r="ZE59" s="93"/>
      <c r="ZF59" s="93"/>
      <c r="ZG59" s="93"/>
      <c r="ZH59" s="93"/>
      <c r="ZI59" s="93"/>
      <c r="ZJ59" s="93"/>
      <c r="ZK59" s="93"/>
      <c r="ZL59" s="93"/>
      <c r="ZM59" s="93"/>
      <c r="ZN59" s="93"/>
      <c r="ZO59" s="93"/>
      <c r="ZP59" s="93"/>
      <c r="ZQ59" s="93"/>
      <c r="ZR59" s="93"/>
      <c r="ZS59" s="93"/>
      <c r="ZT59" s="93"/>
      <c r="ZU59" s="93"/>
      <c r="ZV59" s="93"/>
      <c r="ZW59" s="93"/>
      <c r="ZX59" s="93"/>
      <c r="ZY59" s="93"/>
      <c r="ZZ59" s="93"/>
    </row>
    <row r="60" spans="1:702" ht="15.95" hidden="1" customHeight="1" x14ac:dyDescent="0.25">
      <c r="A60" s="92">
        <v>72206</v>
      </c>
      <c r="B60" s="92" t="s">
        <v>399</v>
      </c>
      <c r="C60" s="121" t="s">
        <v>354</v>
      </c>
      <c r="D60" s="92">
        <v>7</v>
      </c>
      <c r="E60" s="92">
        <v>3</v>
      </c>
      <c r="F60" s="92" t="s">
        <v>341</v>
      </c>
      <c r="G60" s="92">
        <v>912</v>
      </c>
      <c r="H60" s="92">
        <v>11461</v>
      </c>
      <c r="I60" s="92" t="s">
        <v>364</v>
      </c>
      <c r="J60" s="92">
        <v>312</v>
      </c>
      <c r="K60" s="92" t="s">
        <v>84</v>
      </c>
      <c r="L60" s="93">
        <v>3000</v>
      </c>
      <c r="M60" s="93">
        <v>3000</v>
      </c>
      <c r="N60" s="93">
        <v>0</v>
      </c>
      <c r="O60" s="93">
        <v>3000</v>
      </c>
      <c r="P60" s="93">
        <v>1500</v>
      </c>
      <c r="Q60" s="93">
        <v>-1500</v>
      </c>
      <c r="R60" s="94">
        <v>0.5</v>
      </c>
      <c r="S60" s="93">
        <v>0</v>
      </c>
      <c r="T60" s="93">
        <v>0</v>
      </c>
      <c r="U60" s="94">
        <v>0</v>
      </c>
      <c r="V60" s="93">
        <v>0</v>
      </c>
      <c r="W60" s="93">
        <v>0</v>
      </c>
      <c r="X60" s="94">
        <v>0</v>
      </c>
      <c r="Y60" s="93">
        <v>0</v>
      </c>
      <c r="Z60" s="93">
        <v>0</v>
      </c>
      <c r="AA60" s="94">
        <v>0</v>
      </c>
      <c r="AB60" s="93">
        <v>0</v>
      </c>
      <c r="AC60" s="93">
        <v>0</v>
      </c>
      <c r="AD60" s="94">
        <v>0</v>
      </c>
      <c r="AE60" s="93">
        <v>0</v>
      </c>
      <c r="AF60" s="93">
        <v>0</v>
      </c>
      <c r="AG60" s="94">
        <v>0</v>
      </c>
      <c r="AH60" s="93">
        <v>0</v>
      </c>
      <c r="AI60" s="93">
        <v>0</v>
      </c>
      <c r="AJ60" s="94">
        <v>0</v>
      </c>
      <c r="AK60" s="93">
        <v>0</v>
      </c>
      <c r="AL60" s="93">
        <v>0</v>
      </c>
      <c r="AM60" s="94">
        <v>0</v>
      </c>
      <c r="AN60" s="93">
        <v>0</v>
      </c>
      <c r="AO60" s="93">
        <v>0</v>
      </c>
      <c r="AP60" s="94">
        <v>0</v>
      </c>
      <c r="AQ60" s="93">
        <v>0</v>
      </c>
      <c r="AR60" s="93">
        <v>0</v>
      </c>
      <c r="AS60" s="94">
        <v>0</v>
      </c>
      <c r="AT60" s="93">
        <v>0</v>
      </c>
      <c r="AU60" s="93">
        <v>0</v>
      </c>
      <c r="AV60" s="94">
        <v>0</v>
      </c>
      <c r="AW60" s="93">
        <v>0</v>
      </c>
      <c r="AX60" s="93">
        <v>0</v>
      </c>
      <c r="AY60" s="94">
        <v>0</v>
      </c>
      <c r="AZ60" s="93">
        <v>0</v>
      </c>
      <c r="BA60" s="93">
        <v>0</v>
      </c>
      <c r="BB60" s="94">
        <v>0</v>
      </c>
      <c r="BC60" s="93">
        <v>0</v>
      </c>
      <c r="BD60" s="93">
        <v>0</v>
      </c>
      <c r="BE60" s="94">
        <v>0</v>
      </c>
      <c r="BF60" s="93">
        <v>3000</v>
      </c>
      <c r="BG60" s="93">
        <v>1500</v>
      </c>
      <c r="BH60" s="94">
        <v>0.5</v>
      </c>
      <c r="BI60" s="93">
        <v>0</v>
      </c>
      <c r="BJ60" s="93">
        <v>0</v>
      </c>
      <c r="BK60" s="94">
        <v>0</v>
      </c>
      <c r="BL60" s="93">
        <v>0</v>
      </c>
      <c r="BM60" s="93">
        <v>0</v>
      </c>
      <c r="BN60" s="94">
        <v>0</v>
      </c>
      <c r="BO60" s="93">
        <v>0</v>
      </c>
      <c r="BP60" s="93">
        <v>0</v>
      </c>
      <c r="BQ60" s="94">
        <v>0</v>
      </c>
      <c r="BR60" s="93">
        <v>0</v>
      </c>
      <c r="BS60" s="93">
        <v>0</v>
      </c>
      <c r="BT60" s="94">
        <v>0</v>
      </c>
      <c r="BU60" s="93">
        <v>0</v>
      </c>
      <c r="BV60" s="93">
        <v>0</v>
      </c>
      <c r="BW60" s="94">
        <v>0</v>
      </c>
      <c r="BX60" s="93">
        <v>0</v>
      </c>
      <c r="BY60" s="93">
        <v>0</v>
      </c>
      <c r="BZ60" s="94">
        <v>0</v>
      </c>
      <c r="CA60" s="93">
        <v>0</v>
      </c>
      <c r="CB60" s="93">
        <v>0</v>
      </c>
      <c r="CC60" s="94">
        <v>0</v>
      </c>
      <c r="CD60" s="93">
        <v>0</v>
      </c>
      <c r="CE60" s="93">
        <v>0</v>
      </c>
      <c r="CF60" s="94">
        <v>0</v>
      </c>
      <c r="CG60" s="93">
        <v>0</v>
      </c>
      <c r="CH60" s="93">
        <v>0</v>
      </c>
      <c r="CI60" s="94">
        <v>0</v>
      </c>
      <c r="CJ60" s="93">
        <v>0</v>
      </c>
      <c r="CK60" s="93">
        <v>0</v>
      </c>
      <c r="CL60" s="94">
        <v>0</v>
      </c>
      <c r="CM60" s="93">
        <v>0</v>
      </c>
      <c r="CN60" s="93">
        <v>0</v>
      </c>
      <c r="CO60" s="94">
        <v>0</v>
      </c>
      <c r="CP60" s="93"/>
      <c r="CQ60" s="93"/>
      <c r="CR60" s="93"/>
      <c r="CS60" s="93"/>
      <c r="CT60" s="93"/>
      <c r="CU60" s="93"/>
      <c r="CV60" s="93"/>
      <c r="CW60" s="93"/>
      <c r="CX60" s="93"/>
      <c r="CY60" s="93"/>
      <c r="CZ60" s="93"/>
      <c r="DA60" s="93"/>
      <c r="DB60" s="93"/>
      <c r="DC60" s="93"/>
      <c r="DD60" s="93"/>
      <c r="DE60" s="93"/>
      <c r="DF60" s="93"/>
      <c r="DG60" s="93"/>
      <c r="DH60" s="93"/>
      <c r="DI60" s="93"/>
      <c r="DJ60" s="93"/>
      <c r="DK60" s="93"/>
      <c r="DL60" s="93"/>
      <c r="DM60" s="93"/>
      <c r="DN60" s="93"/>
      <c r="DO60" s="93"/>
      <c r="DP60" s="93"/>
      <c r="DQ60" s="93"/>
      <c r="DR60" s="93"/>
      <c r="DS60" s="93"/>
      <c r="DT60" s="93"/>
      <c r="DU60" s="93"/>
      <c r="DV60" s="93"/>
      <c r="DW60" s="93"/>
      <c r="DX60" s="93"/>
      <c r="DY60" s="93"/>
      <c r="DZ60" s="93"/>
      <c r="EA60" s="93"/>
      <c r="EB60" s="93"/>
      <c r="EC60" s="93"/>
      <c r="ED60" s="93"/>
      <c r="EE60" s="93"/>
      <c r="EF60" s="93"/>
      <c r="EG60" s="93"/>
      <c r="EH60" s="93"/>
      <c r="EI60" s="93"/>
      <c r="EJ60" s="93"/>
      <c r="EK60" s="93"/>
      <c r="EL60" s="93"/>
      <c r="EM60" s="93"/>
      <c r="EN60" s="93"/>
      <c r="EO60" s="93"/>
      <c r="EP60" s="93"/>
      <c r="EQ60" s="93"/>
      <c r="ER60" s="93"/>
      <c r="ES60" s="93"/>
      <c r="ET60" s="93"/>
      <c r="EU60" s="93"/>
      <c r="EV60" s="93"/>
      <c r="EW60" s="93"/>
      <c r="EX60" s="93"/>
      <c r="EY60" s="93"/>
      <c r="EZ60" s="93"/>
      <c r="FA60" s="93"/>
      <c r="FB60" s="93"/>
      <c r="FC60" s="93"/>
      <c r="FD60" s="93"/>
      <c r="FE60" s="93"/>
      <c r="FF60" s="93"/>
      <c r="FG60" s="93"/>
      <c r="FH60" s="93"/>
      <c r="FI60" s="93"/>
      <c r="FJ60" s="93"/>
      <c r="FK60" s="93"/>
      <c r="FL60" s="93"/>
      <c r="FM60" s="93"/>
      <c r="FN60" s="93"/>
      <c r="FO60" s="93"/>
      <c r="FP60" s="93"/>
      <c r="FQ60" s="93"/>
      <c r="FR60" s="93"/>
      <c r="FS60" s="93"/>
      <c r="FT60" s="93"/>
      <c r="FU60" s="93"/>
      <c r="FV60" s="93"/>
      <c r="FW60" s="93"/>
      <c r="FX60" s="93"/>
      <c r="FY60" s="93"/>
      <c r="FZ60" s="93"/>
      <c r="GA60" s="93"/>
      <c r="GB60" s="93"/>
      <c r="GC60" s="93"/>
      <c r="GD60" s="93"/>
      <c r="GE60" s="93"/>
      <c r="GF60" s="93"/>
      <c r="GG60" s="93"/>
      <c r="GH60" s="93"/>
      <c r="GI60" s="93"/>
      <c r="GJ60" s="93"/>
      <c r="GK60" s="93"/>
      <c r="GL60" s="93"/>
      <c r="GM60" s="93"/>
      <c r="GN60" s="93"/>
      <c r="GO60" s="93"/>
      <c r="GP60" s="93"/>
      <c r="GQ60" s="93"/>
      <c r="GR60" s="93"/>
      <c r="GS60" s="93"/>
      <c r="GT60" s="93"/>
      <c r="GU60" s="93"/>
      <c r="GV60" s="93"/>
      <c r="GW60" s="93"/>
      <c r="GX60" s="93"/>
      <c r="GY60" s="93"/>
      <c r="GZ60" s="93"/>
      <c r="HA60" s="93"/>
      <c r="HB60" s="93"/>
      <c r="HC60" s="93"/>
      <c r="HD60" s="93"/>
      <c r="HE60" s="93"/>
      <c r="HF60" s="93"/>
      <c r="HG60" s="93"/>
      <c r="HH60" s="93"/>
      <c r="HI60" s="93"/>
      <c r="HJ60" s="93"/>
      <c r="HK60" s="93"/>
      <c r="HL60" s="93"/>
      <c r="HM60" s="93"/>
      <c r="HN60" s="93"/>
      <c r="HO60" s="93"/>
      <c r="HP60" s="93"/>
      <c r="HQ60" s="93"/>
      <c r="HR60" s="93"/>
      <c r="HS60" s="93"/>
      <c r="HT60" s="93"/>
      <c r="HU60" s="93"/>
      <c r="HV60" s="93"/>
      <c r="HW60" s="93"/>
      <c r="HX60" s="93"/>
      <c r="HY60" s="93"/>
      <c r="HZ60" s="93"/>
      <c r="IA60" s="93"/>
      <c r="IB60" s="93"/>
      <c r="IC60" s="93"/>
      <c r="ID60" s="93"/>
      <c r="IE60" s="93"/>
      <c r="IF60" s="93"/>
      <c r="IG60" s="93"/>
      <c r="IH60" s="93"/>
      <c r="II60" s="93"/>
      <c r="IJ60" s="93"/>
      <c r="IK60" s="93"/>
      <c r="IL60" s="93"/>
      <c r="IM60" s="93"/>
      <c r="IN60" s="93"/>
      <c r="IO60" s="93"/>
      <c r="IP60" s="93"/>
      <c r="IQ60" s="93"/>
      <c r="IR60" s="93"/>
      <c r="IS60" s="93"/>
      <c r="IT60" s="93"/>
      <c r="IU60" s="93"/>
      <c r="IV60" s="93"/>
      <c r="IW60" s="93"/>
      <c r="IX60" s="93"/>
      <c r="IY60" s="93"/>
      <c r="IZ60" s="93"/>
      <c r="JA60" s="93"/>
      <c r="JB60" s="93"/>
      <c r="JC60" s="93"/>
      <c r="JD60" s="93"/>
      <c r="JE60" s="93"/>
      <c r="JF60" s="93"/>
      <c r="JG60" s="93"/>
      <c r="JH60" s="93"/>
      <c r="JI60" s="93"/>
      <c r="JJ60" s="93"/>
      <c r="JK60" s="93"/>
      <c r="JL60" s="93"/>
      <c r="JM60" s="93"/>
      <c r="JN60" s="93"/>
      <c r="JO60" s="93"/>
      <c r="JP60" s="93"/>
      <c r="JQ60" s="93"/>
      <c r="JR60" s="93"/>
      <c r="JS60" s="93"/>
      <c r="JT60" s="93"/>
      <c r="JU60" s="93"/>
      <c r="JV60" s="93"/>
      <c r="JW60" s="93"/>
      <c r="JX60" s="93"/>
      <c r="JY60" s="93"/>
      <c r="JZ60" s="93"/>
      <c r="KA60" s="93"/>
      <c r="KB60" s="93"/>
      <c r="KC60" s="93"/>
      <c r="KD60" s="93"/>
      <c r="KE60" s="93"/>
      <c r="KF60" s="93"/>
      <c r="KG60" s="93"/>
      <c r="KH60" s="93"/>
      <c r="KI60" s="93"/>
      <c r="KJ60" s="93"/>
      <c r="KK60" s="93"/>
      <c r="KL60" s="93"/>
      <c r="KM60" s="93"/>
      <c r="KN60" s="93"/>
      <c r="KO60" s="93"/>
      <c r="KP60" s="93"/>
      <c r="KQ60" s="93"/>
      <c r="KR60" s="93"/>
      <c r="KS60" s="93"/>
      <c r="KT60" s="93"/>
      <c r="KU60" s="93"/>
      <c r="KV60" s="93"/>
      <c r="KW60" s="93"/>
      <c r="KX60" s="93"/>
      <c r="KY60" s="93"/>
      <c r="KZ60" s="93"/>
      <c r="LA60" s="93"/>
      <c r="LB60" s="93"/>
      <c r="LC60" s="93"/>
      <c r="LD60" s="93"/>
      <c r="LE60" s="93"/>
      <c r="LF60" s="93"/>
      <c r="LG60" s="93"/>
      <c r="LH60" s="93"/>
      <c r="LI60" s="93"/>
      <c r="LJ60" s="93"/>
      <c r="LK60" s="93"/>
      <c r="LL60" s="93"/>
      <c r="LM60" s="93"/>
      <c r="LN60" s="93"/>
      <c r="LO60" s="93"/>
      <c r="LP60" s="93"/>
      <c r="LQ60" s="93"/>
      <c r="LR60" s="93"/>
      <c r="LS60" s="93"/>
      <c r="LT60" s="93"/>
      <c r="LU60" s="93"/>
      <c r="LV60" s="93"/>
      <c r="LW60" s="93"/>
      <c r="LX60" s="93"/>
      <c r="LY60" s="93"/>
      <c r="LZ60" s="93"/>
      <c r="MA60" s="93"/>
      <c r="MB60" s="93"/>
      <c r="MC60" s="93"/>
      <c r="MD60" s="93"/>
      <c r="ME60" s="93"/>
      <c r="MF60" s="93"/>
      <c r="MG60" s="93"/>
      <c r="MH60" s="93"/>
      <c r="MI60" s="93"/>
      <c r="MJ60" s="93"/>
      <c r="MK60" s="93"/>
      <c r="ML60" s="93"/>
      <c r="MM60" s="93"/>
      <c r="MN60" s="93"/>
      <c r="MO60" s="93"/>
      <c r="MP60" s="93"/>
      <c r="MQ60" s="93"/>
      <c r="MR60" s="93"/>
      <c r="MS60" s="93"/>
      <c r="MT60" s="93"/>
      <c r="MU60" s="93"/>
      <c r="MV60" s="93"/>
      <c r="MW60" s="93"/>
      <c r="MX60" s="93"/>
      <c r="MY60" s="93"/>
      <c r="MZ60" s="93"/>
      <c r="NA60" s="93"/>
      <c r="NB60" s="93"/>
      <c r="NC60" s="93"/>
      <c r="ND60" s="93"/>
      <c r="NE60" s="93"/>
      <c r="NF60" s="93"/>
      <c r="NG60" s="93"/>
      <c r="NH60" s="93"/>
      <c r="NI60" s="93"/>
      <c r="NJ60" s="93"/>
      <c r="NK60" s="93"/>
      <c r="NL60" s="93"/>
      <c r="NM60" s="93"/>
      <c r="NN60" s="93"/>
      <c r="NO60" s="93"/>
      <c r="NP60" s="93"/>
      <c r="NQ60" s="93"/>
      <c r="NR60" s="93"/>
      <c r="NS60" s="93"/>
      <c r="NT60" s="93"/>
      <c r="NU60" s="93"/>
      <c r="NV60" s="93"/>
      <c r="NW60" s="93"/>
      <c r="NX60" s="93"/>
      <c r="NY60" s="93"/>
      <c r="NZ60" s="93"/>
      <c r="OA60" s="93"/>
      <c r="OB60" s="93"/>
      <c r="OC60" s="93"/>
      <c r="OD60" s="93"/>
      <c r="OE60" s="93"/>
      <c r="OF60" s="93"/>
      <c r="OG60" s="93"/>
      <c r="OH60" s="93"/>
      <c r="OI60" s="93"/>
      <c r="OJ60" s="93"/>
      <c r="OK60" s="93"/>
      <c r="OL60" s="93"/>
      <c r="OM60" s="93"/>
      <c r="ON60" s="93"/>
      <c r="OO60" s="93"/>
      <c r="OP60" s="93"/>
      <c r="OQ60" s="93"/>
      <c r="OR60" s="93"/>
      <c r="OS60" s="93"/>
      <c r="OT60" s="93"/>
      <c r="OU60" s="93"/>
      <c r="OV60" s="93"/>
      <c r="OW60" s="93"/>
      <c r="OX60" s="93"/>
      <c r="OY60" s="93"/>
      <c r="OZ60" s="93"/>
      <c r="PA60" s="93"/>
      <c r="PB60" s="93"/>
      <c r="PC60" s="93"/>
      <c r="PD60" s="93"/>
      <c r="PE60" s="93"/>
      <c r="PF60" s="93"/>
      <c r="PG60" s="93"/>
      <c r="PH60" s="93"/>
      <c r="PI60" s="93"/>
      <c r="PJ60" s="93"/>
      <c r="PK60" s="93"/>
      <c r="PL60" s="93"/>
      <c r="PM60" s="93"/>
      <c r="PN60" s="93"/>
      <c r="PO60" s="93"/>
      <c r="PP60" s="93"/>
      <c r="PQ60" s="93"/>
      <c r="PR60" s="93"/>
      <c r="PS60" s="93"/>
      <c r="PT60" s="93"/>
      <c r="PU60" s="93"/>
      <c r="PV60" s="93"/>
      <c r="PW60" s="93"/>
      <c r="PX60" s="93"/>
      <c r="PY60" s="93"/>
      <c r="PZ60" s="93"/>
      <c r="QA60" s="93"/>
      <c r="QB60" s="93"/>
      <c r="QC60" s="93"/>
      <c r="QD60" s="93"/>
      <c r="QE60" s="93"/>
      <c r="QF60" s="93"/>
      <c r="QG60" s="93"/>
      <c r="QH60" s="93"/>
      <c r="QI60" s="93"/>
      <c r="QJ60" s="93"/>
      <c r="QK60" s="93"/>
      <c r="QL60" s="93"/>
      <c r="QM60" s="93"/>
      <c r="QN60" s="93"/>
      <c r="QO60" s="93"/>
      <c r="QP60" s="93"/>
      <c r="QQ60" s="93"/>
      <c r="QR60" s="93"/>
      <c r="QS60" s="93"/>
      <c r="QT60" s="93"/>
      <c r="QU60" s="93"/>
      <c r="QV60" s="93"/>
      <c r="QW60" s="93"/>
      <c r="QX60" s="93"/>
      <c r="QY60" s="93"/>
      <c r="QZ60" s="93"/>
      <c r="RA60" s="93"/>
      <c r="RB60" s="93"/>
      <c r="RC60" s="93"/>
      <c r="RD60" s="93"/>
      <c r="RE60" s="93"/>
      <c r="RF60" s="93"/>
      <c r="RG60" s="93"/>
      <c r="RH60" s="93"/>
      <c r="RI60" s="93"/>
      <c r="RJ60" s="93"/>
      <c r="RK60" s="93"/>
      <c r="RL60" s="93"/>
      <c r="RM60" s="93"/>
      <c r="RN60" s="93"/>
      <c r="RO60" s="93"/>
      <c r="RP60" s="93"/>
      <c r="RQ60" s="93"/>
      <c r="RR60" s="93"/>
      <c r="RS60" s="93"/>
      <c r="RT60" s="93"/>
      <c r="RU60" s="93"/>
      <c r="RV60" s="93"/>
      <c r="RW60" s="93"/>
      <c r="RX60" s="93"/>
      <c r="RY60" s="93"/>
      <c r="RZ60" s="93"/>
      <c r="SA60" s="93"/>
      <c r="SB60" s="93"/>
      <c r="SC60" s="93"/>
      <c r="SD60" s="93"/>
      <c r="SE60" s="93"/>
      <c r="SF60" s="93"/>
      <c r="SG60" s="93"/>
      <c r="SH60" s="93"/>
      <c r="SI60" s="93"/>
      <c r="SJ60" s="93"/>
      <c r="SK60" s="93"/>
      <c r="SL60" s="93"/>
      <c r="SM60" s="93"/>
      <c r="SN60" s="93"/>
      <c r="SO60" s="93"/>
      <c r="SP60" s="93"/>
      <c r="SQ60" s="93"/>
      <c r="SR60" s="93"/>
      <c r="SS60" s="93"/>
      <c r="ST60" s="93"/>
      <c r="SU60" s="93"/>
      <c r="SV60" s="93"/>
      <c r="SW60" s="93"/>
      <c r="SX60" s="93"/>
      <c r="SY60" s="93"/>
      <c r="SZ60" s="93"/>
      <c r="TA60" s="93"/>
      <c r="TB60" s="93"/>
      <c r="TC60" s="93"/>
      <c r="TD60" s="93"/>
      <c r="TE60" s="93"/>
      <c r="TF60" s="93"/>
      <c r="TG60" s="93"/>
      <c r="TH60" s="93"/>
      <c r="TI60" s="93"/>
      <c r="TJ60" s="93"/>
      <c r="TK60" s="93"/>
      <c r="TL60" s="93"/>
      <c r="TM60" s="93"/>
      <c r="TN60" s="93"/>
      <c r="TO60" s="93"/>
      <c r="TP60" s="93"/>
      <c r="TQ60" s="93"/>
      <c r="TR60" s="93"/>
      <c r="TS60" s="93"/>
      <c r="TT60" s="93"/>
      <c r="TU60" s="93"/>
      <c r="TV60" s="93"/>
      <c r="TW60" s="93"/>
      <c r="TX60" s="93"/>
      <c r="TY60" s="93"/>
      <c r="TZ60" s="93"/>
      <c r="UA60" s="93"/>
      <c r="UB60" s="93"/>
      <c r="UC60" s="93"/>
      <c r="UD60" s="93"/>
      <c r="UE60" s="93"/>
      <c r="UF60" s="93"/>
      <c r="UG60" s="93"/>
      <c r="UH60" s="93"/>
      <c r="UI60" s="93"/>
      <c r="UJ60" s="93"/>
      <c r="UK60" s="93"/>
      <c r="UL60" s="93"/>
      <c r="UM60" s="93"/>
      <c r="UN60" s="93"/>
      <c r="UO60" s="93"/>
      <c r="UP60" s="93"/>
      <c r="UQ60" s="93"/>
      <c r="UR60" s="93"/>
      <c r="US60" s="93"/>
      <c r="UT60" s="93"/>
      <c r="UU60" s="93"/>
      <c r="UV60" s="93"/>
      <c r="UW60" s="93"/>
      <c r="UX60" s="93"/>
      <c r="UY60" s="93"/>
      <c r="UZ60" s="93"/>
      <c r="VA60" s="93"/>
      <c r="VB60" s="93"/>
      <c r="VC60" s="93"/>
      <c r="VD60" s="93"/>
      <c r="VE60" s="93"/>
      <c r="VF60" s="93"/>
      <c r="VG60" s="93"/>
      <c r="VH60" s="93"/>
      <c r="VI60" s="93"/>
      <c r="VJ60" s="93"/>
      <c r="VK60" s="93"/>
      <c r="VL60" s="93"/>
      <c r="VM60" s="93"/>
      <c r="VN60" s="93"/>
      <c r="VO60" s="93"/>
      <c r="VP60" s="93"/>
      <c r="VQ60" s="93"/>
      <c r="VR60" s="93"/>
      <c r="VS60" s="93"/>
      <c r="VT60" s="93"/>
      <c r="VU60" s="93"/>
      <c r="VV60" s="93"/>
      <c r="VW60" s="93"/>
      <c r="VX60" s="93"/>
      <c r="VY60" s="93"/>
      <c r="VZ60" s="93"/>
      <c r="WA60" s="93"/>
      <c r="WB60" s="93"/>
      <c r="WC60" s="93"/>
      <c r="WD60" s="93"/>
      <c r="WE60" s="93"/>
      <c r="WF60" s="93"/>
      <c r="WG60" s="93"/>
      <c r="WH60" s="93"/>
      <c r="WI60" s="93"/>
      <c r="WJ60" s="93"/>
      <c r="WK60" s="93"/>
      <c r="WL60" s="93"/>
      <c r="WM60" s="93"/>
      <c r="WN60" s="93"/>
      <c r="WO60" s="93"/>
      <c r="WP60" s="93"/>
      <c r="WQ60" s="93"/>
      <c r="WR60" s="93"/>
      <c r="WS60" s="93"/>
      <c r="WT60" s="93"/>
      <c r="WU60" s="93"/>
      <c r="WV60" s="93"/>
      <c r="WW60" s="93"/>
      <c r="WX60" s="93"/>
      <c r="WY60" s="93"/>
      <c r="WZ60" s="93"/>
      <c r="XA60" s="93"/>
      <c r="XB60" s="93"/>
      <c r="XC60" s="93"/>
      <c r="XD60" s="93"/>
      <c r="XE60" s="93"/>
      <c r="XF60" s="93"/>
      <c r="XG60" s="93"/>
      <c r="XH60" s="93"/>
      <c r="XI60" s="93"/>
      <c r="XJ60" s="93"/>
      <c r="XK60" s="93"/>
      <c r="XL60" s="93"/>
      <c r="XM60" s="93"/>
      <c r="XN60" s="93"/>
      <c r="XO60" s="93"/>
      <c r="XP60" s="93"/>
      <c r="XQ60" s="93"/>
      <c r="XR60" s="93"/>
      <c r="XS60" s="93"/>
      <c r="XT60" s="93"/>
      <c r="XU60" s="93"/>
      <c r="XV60" s="93"/>
      <c r="XW60" s="93"/>
      <c r="XX60" s="93"/>
      <c r="XY60" s="93"/>
      <c r="XZ60" s="93"/>
      <c r="YA60" s="93"/>
      <c r="YB60" s="93"/>
      <c r="YC60" s="93"/>
      <c r="YD60" s="93"/>
      <c r="YE60" s="93"/>
      <c r="YF60" s="93"/>
      <c r="YG60" s="93"/>
      <c r="YH60" s="93"/>
      <c r="YI60" s="93"/>
      <c r="YJ60" s="93"/>
      <c r="YK60" s="93"/>
      <c r="YL60" s="93"/>
      <c r="YM60" s="93"/>
      <c r="YN60" s="93"/>
      <c r="YO60" s="93"/>
      <c r="YP60" s="93"/>
      <c r="YQ60" s="93"/>
      <c r="YR60" s="93"/>
      <c r="YS60" s="93"/>
      <c r="YT60" s="93"/>
      <c r="YU60" s="93"/>
      <c r="YV60" s="93"/>
      <c r="YW60" s="93"/>
      <c r="YX60" s="93"/>
      <c r="YY60" s="93"/>
      <c r="YZ60" s="93"/>
      <c r="ZA60" s="93"/>
      <c r="ZB60" s="93"/>
      <c r="ZC60" s="93"/>
      <c r="ZD60" s="93"/>
      <c r="ZE60" s="93"/>
      <c r="ZF60" s="93"/>
      <c r="ZG60" s="93"/>
      <c r="ZH60" s="93"/>
      <c r="ZI60" s="93"/>
      <c r="ZJ60" s="93"/>
      <c r="ZK60" s="93"/>
      <c r="ZL60" s="93"/>
      <c r="ZM60" s="93"/>
      <c r="ZN60" s="93"/>
      <c r="ZO60" s="93"/>
      <c r="ZP60" s="93"/>
      <c r="ZQ60" s="93"/>
      <c r="ZR60" s="93"/>
      <c r="ZS60" s="93"/>
      <c r="ZT60" s="93"/>
      <c r="ZU60" s="93"/>
      <c r="ZV60" s="93"/>
      <c r="ZW60" s="93"/>
      <c r="ZX60" s="93"/>
      <c r="ZY60" s="93"/>
      <c r="ZZ60" s="93"/>
    </row>
    <row r="61" spans="1:702" ht="15.95" hidden="1" customHeight="1" x14ac:dyDescent="0.25">
      <c r="A61" s="92">
        <v>72210</v>
      </c>
      <c r="B61" s="92" t="s">
        <v>399</v>
      </c>
      <c r="C61" s="121" t="s">
        <v>354</v>
      </c>
      <c r="D61" s="92">
        <v>7</v>
      </c>
      <c r="E61" s="92">
        <v>3</v>
      </c>
      <c r="F61" s="92" t="s">
        <v>341</v>
      </c>
      <c r="G61" s="92">
        <v>912</v>
      </c>
      <c r="H61" s="92">
        <v>11461</v>
      </c>
      <c r="I61" s="92" t="s">
        <v>364</v>
      </c>
      <c r="J61" s="92">
        <v>313</v>
      </c>
      <c r="K61" s="92" t="s">
        <v>333</v>
      </c>
      <c r="L61" s="93">
        <v>22500</v>
      </c>
      <c r="M61" s="93">
        <v>22500</v>
      </c>
      <c r="N61" s="93">
        <v>0</v>
      </c>
      <c r="O61" s="93">
        <v>22500</v>
      </c>
      <c r="P61" s="93">
        <v>12899.47</v>
      </c>
      <c r="Q61" s="93">
        <v>-9600.5300000000007</v>
      </c>
      <c r="R61" s="94">
        <v>0.56999999999999995</v>
      </c>
      <c r="S61" s="93">
        <v>0</v>
      </c>
      <c r="T61" s="93">
        <v>0</v>
      </c>
      <c r="U61" s="94">
        <v>0</v>
      </c>
      <c r="V61" s="93">
        <v>0</v>
      </c>
      <c r="W61" s="93">
        <v>0</v>
      </c>
      <c r="X61" s="94">
        <v>0</v>
      </c>
      <c r="Y61" s="93">
        <v>0</v>
      </c>
      <c r="Z61" s="93">
        <v>0</v>
      </c>
      <c r="AA61" s="94">
        <v>0</v>
      </c>
      <c r="AB61" s="93">
        <v>0</v>
      </c>
      <c r="AC61" s="93">
        <v>0</v>
      </c>
      <c r="AD61" s="94">
        <v>0</v>
      </c>
      <c r="AE61" s="93">
        <v>0</v>
      </c>
      <c r="AF61" s="93">
        <v>0</v>
      </c>
      <c r="AG61" s="94">
        <v>0</v>
      </c>
      <c r="AH61" s="93">
        <v>0</v>
      </c>
      <c r="AI61" s="93">
        <v>0</v>
      </c>
      <c r="AJ61" s="94">
        <v>0</v>
      </c>
      <c r="AK61" s="93">
        <v>0</v>
      </c>
      <c r="AL61" s="93">
        <v>0</v>
      </c>
      <c r="AM61" s="94">
        <v>0</v>
      </c>
      <c r="AN61" s="93">
        <v>0</v>
      </c>
      <c r="AO61" s="93">
        <v>0</v>
      </c>
      <c r="AP61" s="94">
        <v>0</v>
      </c>
      <c r="AQ61" s="93">
        <v>0</v>
      </c>
      <c r="AR61" s="93">
        <v>0</v>
      </c>
      <c r="AS61" s="94">
        <v>0</v>
      </c>
      <c r="AT61" s="93">
        <v>0</v>
      </c>
      <c r="AU61" s="93">
        <v>0</v>
      </c>
      <c r="AV61" s="94">
        <v>0</v>
      </c>
      <c r="AW61" s="93">
        <v>0</v>
      </c>
      <c r="AX61" s="93">
        <v>0</v>
      </c>
      <c r="AY61" s="94">
        <v>0</v>
      </c>
      <c r="AZ61" s="93">
        <v>0</v>
      </c>
      <c r="BA61" s="93">
        <v>0</v>
      </c>
      <c r="BB61" s="94">
        <v>0</v>
      </c>
      <c r="BC61" s="93">
        <v>0</v>
      </c>
      <c r="BD61" s="93">
        <v>0</v>
      </c>
      <c r="BE61" s="94">
        <v>0</v>
      </c>
      <c r="BF61" s="93">
        <v>22500</v>
      </c>
      <c r="BG61" s="93">
        <v>12899.47</v>
      </c>
      <c r="BH61" s="94">
        <v>0.56999999999999995</v>
      </c>
      <c r="BI61" s="93">
        <v>0</v>
      </c>
      <c r="BJ61" s="93">
        <v>0</v>
      </c>
      <c r="BK61" s="94">
        <v>0</v>
      </c>
      <c r="BL61" s="93">
        <v>0</v>
      </c>
      <c r="BM61" s="93">
        <v>0</v>
      </c>
      <c r="BN61" s="94">
        <v>0</v>
      </c>
      <c r="BO61" s="93">
        <v>0</v>
      </c>
      <c r="BP61" s="93">
        <v>0</v>
      </c>
      <c r="BQ61" s="94">
        <v>0</v>
      </c>
      <c r="BR61" s="93">
        <v>0</v>
      </c>
      <c r="BS61" s="93">
        <v>0</v>
      </c>
      <c r="BT61" s="94">
        <v>0</v>
      </c>
      <c r="BU61" s="93">
        <v>0</v>
      </c>
      <c r="BV61" s="93">
        <v>0</v>
      </c>
      <c r="BW61" s="94">
        <v>0</v>
      </c>
      <c r="BX61" s="93">
        <v>0</v>
      </c>
      <c r="BY61" s="93">
        <v>0</v>
      </c>
      <c r="BZ61" s="94">
        <v>0</v>
      </c>
      <c r="CA61" s="93">
        <v>0</v>
      </c>
      <c r="CB61" s="93">
        <v>0</v>
      </c>
      <c r="CC61" s="94">
        <v>0</v>
      </c>
      <c r="CD61" s="93">
        <v>0</v>
      </c>
      <c r="CE61" s="93">
        <v>0</v>
      </c>
      <c r="CF61" s="94">
        <v>0</v>
      </c>
      <c r="CG61" s="93">
        <v>0</v>
      </c>
      <c r="CH61" s="93">
        <v>0</v>
      </c>
      <c r="CI61" s="94">
        <v>0</v>
      </c>
      <c r="CJ61" s="93">
        <v>0</v>
      </c>
      <c r="CK61" s="93">
        <v>0</v>
      </c>
      <c r="CL61" s="94">
        <v>0</v>
      </c>
      <c r="CM61" s="93">
        <v>0</v>
      </c>
      <c r="CN61" s="93">
        <v>0</v>
      </c>
      <c r="CO61" s="94">
        <v>0</v>
      </c>
      <c r="CP61" s="93"/>
      <c r="CQ61" s="93"/>
      <c r="CR61" s="93"/>
      <c r="CS61" s="93"/>
      <c r="CT61" s="93"/>
      <c r="CU61" s="93"/>
      <c r="CV61" s="93"/>
      <c r="CW61" s="93"/>
      <c r="CX61" s="93"/>
      <c r="CY61" s="93"/>
      <c r="CZ61" s="93"/>
      <c r="DA61" s="93"/>
      <c r="DB61" s="93"/>
      <c r="DC61" s="93"/>
      <c r="DD61" s="93"/>
      <c r="DE61" s="93"/>
      <c r="DF61" s="93"/>
      <c r="DG61" s="93"/>
      <c r="DH61" s="93"/>
      <c r="DI61" s="93"/>
      <c r="DJ61" s="93"/>
      <c r="DK61" s="93"/>
      <c r="DL61" s="93"/>
      <c r="DM61" s="93"/>
      <c r="DN61" s="93"/>
      <c r="DO61" s="93"/>
      <c r="DP61" s="93"/>
      <c r="DQ61" s="93"/>
      <c r="DR61" s="93"/>
      <c r="DS61" s="93"/>
      <c r="DT61" s="93"/>
      <c r="DU61" s="93"/>
      <c r="DV61" s="93"/>
      <c r="DW61" s="93"/>
      <c r="DX61" s="93"/>
      <c r="DY61" s="93"/>
      <c r="DZ61" s="93"/>
      <c r="EA61" s="93"/>
      <c r="EB61" s="93"/>
      <c r="EC61" s="93"/>
      <c r="ED61" s="93"/>
      <c r="EE61" s="93"/>
      <c r="EF61" s="93"/>
      <c r="EG61" s="93"/>
      <c r="EH61" s="93"/>
      <c r="EI61" s="93"/>
      <c r="EJ61" s="93"/>
      <c r="EK61" s="93"/>
      <c r="EL61" s="93"/>
      <c r="EM61" s="93"/>
      <c r="EN61" s="93"/>
      <c r="EO61" s="93"/>
      <c r="EP61" s="93"/>
      <c r="EQ61" s="93"/>
      <c r="ER61" s="93"/>
      <c r="ES61" s="93"/>
      <c r="ET61" s="93"/>
      <c r="EU61" s="93"/>
      <c r="EV61" s="93"/>
      <c r="EW61" s="93"/>
      <c r="EX61" s="93"/>
      <c r="EY61" s="93"/>
      <c r="EZ61" s="93"/>
      <c r="FA61" s="93"/>
      <c r="FB61" s="93"/>
      <c r="FC61" s="93"/>
      <c r="FD61" s="93"/>
      <c r="FE61" s="93"/>
      <c r="FF61" s="93"/>
      <c r="FG61" s="93"/>
      <c r="FH61" s="93"/>
      <c r="FI61" s="93"/>
      <c r="FJ61" s="93"/>
      <c r="FK61" s="93"/>
      <c r="FL61" s="93"/>
      <c r="FM61" s="93"/>
      <c r="FN61" s="93"/>
      <c r="FO61" s="93"/>
      <c r="FP61" s="93"/>
      <c r="FQ61" s="93"/>
      <c r="FR61" s="93"/>
      <c r="FS61" s="93"/>
      <c r="FT61" s="93"/>
      <c r="FU61" s="93"/>
      <c r="FV61" s="93"/>
      <c r="FW61" s="93"/>
      <c r="FX61" s="93"/>
      <c r="FY61" s="93"/>
      <c r="FZ61" s="93"/>
      <c r="GA61" s="93"/>
      <c r="GB61" s="93"/>
      <c r="GC61" s="93"/>
      <c r="GD61" s="93"/>
      <c r="GE61" s="93"/>
      <c r="GF61" s="93"/>
      <c r="GG61" s="93"/>
      <c r="GH61" s="93"/>
      <c r="GI61" s="93"/>
      <c r="GJ61" s="93"/>
      <c r="GK61" s="93"/>
      <c r="GL61" s="93"/>
      <c r="GM61" s="93"/>
      <c r="GN61" s="93"/>
      <c r="GO61" s="93"/>
      <c r="GP61" s="93"/>
      <c r="GQ61" s="93"/>
      <c r="GR61" s="93"/>
      <c r="GS61" s="93"/>
      <c r="GT61" s="93"/>
      <c r="GU61" s="93"/>
      <c r="GV61" s="93"/>
      <c r="GW61" s="93"/>
      <c r="GX61" s="93"/>
      <c r="GY61" s="93"/>
      <c r="GZ61" s="93"/>
      <c r="HA61" s="93"/>
      <c r="HB61" s="93"/>
      <c r="HC61" s="93"/>
      <c r="HD61" s="93"/>
      <c r="HE61" s="93"/>
      <c r="HF61" s="93"/>
      <c r="HG61" s="93"/>
      <c r="HH61" s="93"/>
      <c r="HI61" s="93"/>
      <c r="HJ61" s="93"/>
      <c r="HK61" s="93"/>
      <c r="HL61" s="93"/>
      <c r="HM61" s="93"/>
      <c r="HN61" s="93"/>
      <c r="HO61" s="93"/>
      <c r="HP61" s="93"/>
      <c r="HQ61" s="93"/>
      <c r="HR61" s="93"/>
      <c r="HS61" s="93"/>
      <c r="HT61" s="93"/>
      <c r="HU61" s="93"/>
      <c r="HV61" s="93"/>
      <c r="HW61" s="93"/>
      <c r="HX61" s="93"/>
      <c r="HY61" s="93"/>
      <c r="HZ61" s="93"/>
      <c r="IA61" s="93"/>
      <c r="IB61" s="93"/>
      <c r="IC61" s="93"/>
      <c r="ID61" s="93"/>
      <c r="IE61" s="93"/>
      <c r="IF61" s="93"/>
      <c r="IG61" s="93"/>
      <c r="IH61" s="93"/>
      <c r="II61" s="93"/>
      <c r="IJ61" s="93"/>
      <c r="IK61" s="93"/>
      <c r="IL61" s="93"/>
      <c r="IM61" s="93"/>
      <c r="IN61" s="93"/>
      <c r="IO61" s="93"/>
      <c r="IP61" s="93"/>
      <c r="IQ61" s="93"/>
      <c r="IR61" s="93"/>
      <c r="IS61" s="93"/>
      <c r="IT61" s="93"/>
      <c r="IU61" s="93"/>
      <c r="IV61" s="93"/>
      <c r="IW61" s="93"/>
      <c r="IX61" s="93"/>
      <c r="IY61" s="93"/>
      <c r="IZ61" s="93"/>
      <c r="JA61" s="93"/>
      <c r="JB61" s="93"/>
      <c r="JC61" s="93"/>
      <c r="JD61" s="93"/>
      <c r="JE61" s="93"/>
      <c r="JF61" s="93"/>
      <c r="JG61" s="93"/>
      <c r="JH61" s="93"/>
      <c r="JI61" s="93"/>
      <c r="JJ61" s="93"/>
      <c r="JK61" s="93"/>
      <c r="JL61" s="93"/>
      <c r="JM61" s="93"/>
      <c r="JN61" s="93"/>
      <c r="JO61" s="93"/>
      <c r="JP61" s="93"/>
      <c r="JQ61" s="93"/>
      <c r="JR61" s="93"/>
      <c r="JS61" s="93"/>
      <c r="JT61" s="93"/>
      <c r="JU61" s="93"/>
      <c r="JV61" s="93"/>
      <c r="JW61" s="93"/>
      <c r="JX61" s="93"/>
      <c r="JY61" s="93"/>
      <c r="JZ61" s="93"/>
      <c r="KA61" s="93"/>
      <c r="KB61" s="93"/>
      <c r="KC61" s="93"/>
      <c r="KD61" s="93"/>
      <c r="KE61" s="93"/>
      <c r="KF61" s="93"/>
      <c r="KG61" s="93"/>
      <c r="KH61" s="93"/>
      <c r="KI61" s="93"/>
      <c r="KJ61" s="93"/>
      <c r="KK61" s="93"/>
      <c r="KL61" s="93"/>
      <c r="KM61" s="93"/>
      <c r="KN61" s="93"/>
      <c r="KO61" s="93"/>
      <c r="KP61" s="93"/>
      <c r="KQ61" s="93"/>
      <c r="KR61" s="93"/>
      <c r="KS61" s="93"/>
      <c r="KT61" s="93"/>
      <c r="KU61" s="93"/>
      <c r="KV61" s="93"/>
      <c r="KW61" s="93"/>
      <c r="KX61" s="93"/>
      <c r="KY61" s="93"/>
      <c r="KZ61" s="93"/>
      <c r="LA61" s="93"/>
      <c r="LB61" s="93"/>
      <c r="LC61" s="93"/>
      <c r="LD61" s="93"/>
      <c r="LE61" s="93"/>
      <c r="LF61" s="93"/>
      <c r="LG61" s="93"/>
      <c r="LH61" s="93"/>
      <c r="LI61" s="93"/>
      <c r="LJ61" s="93"/>
      <c r="LK61" s="93"/>
      <c r="LL61" s="93"/>
      <c r="LM61" s="93"/>
      <c r="LN61" s="93"/>
      <c r="LO61" s="93"/>
      <c r="LP61" s="93"/>
      <c r="LQ61" s="93"/>
      <c r="LR61" s="93"/>
      <c r="LS61" s="93"/>
      <c r="LT61" s="93"/>
      <c r="LU61" s="93"/>
      <c r="LV61" s="93"/>
      <c r="LW61" s="93"/>
      <c r="LX61" s="93"/>
      <c r="LY61" s="93"/>
      <c r="LZ61" s="93"/>
      <c r="MA61" s="93"/>
      <c r="MB61" s="93"/>
      <c r="MC61" s="93"/>
      <c r="MD61" s="93"/>
      <c r="ME61" s="93"/>
      <c r="MF61" s="93"/>
      <c r="MG61" s="93"/>
      <c r="MH61" s="93"/>
      <c r="MI61" s="93"/>
      <c r="MJ61" s="93"/>
      <c r="MK61" s="93"/>
      <c r="ML61" s="93"/>
      <c r="MM61" s="93"/>
      <c r="MN61" s="93"/>
      <c r="MO61" s="93"/>
      <c r="MP61" s="93"/>
      <c r="MQ61" s="93"/>
      <c r="MR61" s="93"/>
      <c r="MS61" s="93"/>
      <c r="MT61" s="93"/>
      <c r="MU61" s="93"/>
      <c r="MV61" s="93"/>
      <c r="MW61" s="93"/>
      <c r="MX61" s="93"/>
      <c r="MY61" s="93"/>
      <c r="MZ61" s="93"/>
      <c r="NA61" s="93"/>
      <c r="NB61" s="93"/>
      <c r="NC61" s="93"/>
      <c r="ND61" s="93"/>
      <c r="NE61" s="93"/>
      <c r="NF61" s="93"/>
      <c r="NG61" s="93"/>
      <c r="NH61" s="93"/>
      <c r="NI61" s="93"/>
      <c r="NJ61" s="93"/>
      <c r="NK61" s="93"/>
      <c r="NL61" s="93"/>
      <c r="NM61" s="93"/>
      <c r="NN61" s="93"/>
      <c r="NO61" s="93"/>
      <c r="NP61" s="93"/>
      <c r="NQ61" s="93"/>
      <c r="NR61" s="93"/>
      <c r="NS61" s="93"/>
      <c r="NT61" s="93"/>
      <c r="NU61" s="93"/>
      <c r="NV61" s="93"/>
      <c r="NW61" s="93"/>
      <c r="NX61" s="93"/>
      <c r="NY61" s="93"/>
      <c r="NZ61" s="93"/>
      <c r="OA61" s="93"/>
      <c r="OB61" s="93"/>
      <c r="OC61" s="93"/>
      <c r="OD61" s="93"/>
      <c r="OE61" s="93"/>
      <c r="OF61" s="93"/>
      <c r="OG61" s="93"/>
      <c r="OH61" s="93"/>
      <c r="OI61" s="93"/>
      <c r="OJ61" s="93"/>
      <c r="OK61" s="93"/>
      <c r="OL61" s="93"/>
      <c r="OM61" s="93"/>
      <c r="ON61" s="93"/>
      <c r="OO61" s="93"/>
      <c r="OP61" s="93"/>
      <c r="OQ61" s="93"/>
      <c r="OR61" s="93"/>
      <c r="OS61" s="93"/>
      <c r="OT61" s="93"/>
      <c r="OU61" s="93"/>
      <c r="OV61" s="93"/>
      <c r="OW61" s="93"/>
      <c r="OX61" s="93"/>
      <c r="OY61" s="93"/>
      <c r="OZ61" s="93"/>
      <c r="PA61" s="93"/>
      <c r="PB61" s="93"/>
      <c r="PC61" s="93"/>
      <c r="PD61" s="93"/>
      <c r="PE61" s="93"/>
      <c r="PF61" s="93"/>
      <c r="PG61" s="93"/>
      <c r="PH61" s="93"/>
      <c r="PI61" s="93"/>
      <c r="PJ61" s="93"/>
      <c r="PK61" s="93"/>
      <c r="PL61" s="93"/>
      <c r="PM61" s="93"/>
      <c r="PN61" s="93"/>
      <c r="PO61" s="93"/>
      <c r="PP61" s="93"/>
      <c r="PQ61" s="93"/>
      <c r="PR61" s="93"/>
      <c r="PS61" s="93"/>
      <c r="PT61" s="93"/>
      <c r="PU61" s="93"/>
      <c r="PV61" s="93"/>
      <c r="PW61" s="93"/>
      <c r="PX61" s="93"/>
      <c r="PY61" s="93"/>
      <c r="PZ61" s="93"/>
      <c r="QA61" s="93"/>
      <c r="QB61" s="93"/>
      <c r="QC61" s="93"/>
      <c r="QD61" s="93"/>
      <c r="QE61" s="93"/>
      <c r="QF61" s="93"/>
      <c r="QG61" s="93"/>
      <c r="QH61" s="93"/>
      <c r="QI61" s="93"/>
      <c r="QJ61" s="93"/>
      <c r="QK61" s="93"/>
      <c r="QL61" s="93"/>
      <c r="QM61" s="93"/>
      <c r="QN61" s="93"/>
      <c r="QO61" s="93"/>
      <c r="QP61" s="93"/>
      <c r="QQ61" s="93"/>
      <c r="QR61" s="93"/>
      <c r="QS61" s="93"/>
      <c r="QT61" s="93"/>
      <c r="QU61" s="93"/>
      <c r="QV61" s="93"/>
      <c r="QW61" s="93"/>
      <c r="QX61" s="93"/>
      <c r="QY61" s="93"/>
      <c r="QZ61" s="93"/>
      <c r="RA61" s="93"/>
      <c r="RB61" s="93"/>
      <c r="RC61" s="93"/>
      <c r="RD61" s="93"/>
      <c r="RE61" s="93"/>
      <c r="RF61" s="93"/>
      <c r="RG61" s="93"/>
      <c r="RH61" s="93"/>
      <c r="RI61" s="93"/>
      <c r="RJ61" s="93"/>
      <c r="RK61" s="93"/>
      <c r="RL61" s="93"/>
      <c r="RM61" s="93"/>
      <c r="RN61" s="93"/>
      <c r="RO61" s="93"/>
      <c r="RP61" s="93"/>
      <c r="RQ61" s="93"/>
      <c r="RR61" s="93"/>
      <c r="RS61" s="93"/>
      <c r="RT61" s="93"/>
      <c r="RU61" s="93"/>
      <c r="RV61" s="93"/>
      <c r="RW61" s="93"/>
      <c r="RX61" s="93"/>
      <c r="RY61" s="93"/>
      <c r="RZ61" s="93"/>
      <c r="SA61" s="93"/>
      <c r="SB61" s="93"/>
      <c r="SC61" s="93"/>
      <c r="SD61" s="93"/>
      <c r="SE61" s="93"/>
      <c r="SF61" s="93"/>
      <c r="SG61" s="93"/>
      <c r="SH61" s="93"/>
      <c r="SI61" s="93"/>
      <c r="SJ61" s="93"/>
      <c r="SK61" s="93"/>
      <c r="SL61" s="93"/>
      <c r="SM61" s="93"/>
      <c r="SN61" s="93"/>
      <c r="SO61" s="93"/>
      <c r="SP61" s="93"/>
      <c r="SQ61" s="93"/>
      <c r="SR61" s="93"/>
      <c r="SS61" s="93"/>
      <c r="ST61" s="93"/>
      <c r="SU61" s="93"/>
      <c r="SV61" s="93"/>
      <c r="SW61" s="93"/>
      <c r="SX61" s="93"/>
      <c r="SY61" s="93"/>
      <c r="SZ61" s="93"/>
      <c r="TA61" s="93"/>
      <c r="TB61" s="93"/>
      <c r="TC61" s="93"/>
      <c r="TD61" s="93"/>
      <c r="TE61" s="93"/>
      <c r="TF61" s="93"/>
      <c r="TG61" s="93"/>
      <c r="TH61" s="93"/>
      <c r="TI61" s="93"/>
      <c r="TJ61" s="93"/>
      <c r="TK61" s="93"/>
      <c r="TL61" s="93"/>
      <c r="TM61" s="93"/>
      <c r="TN61" s="93"/>
      <c r="TO61" s="93"/>
      <c r="TP61" s="93"/>
      <c r="TQ61" s="93"/>
      <c r="TR61" s="93"/>
      <c r="TS61" s="93"/>
      <c r="TT61" s="93"/>
      <c r="TU61" s="93"/>
      <c r="TV61" s="93"/>
      <c r="TW61" s="93"/>
      <c r="TX61" s="93"/>
      <c r="TY61" s="93"/>
      <c r="TZ61" s="93"/>
      <c r="UA61" s="93"/>
      <c r="UB61" s="93"/>
      <c r="UC61" s="93"/>
      <c r="UD61" s="93"/>
      <c r="UE61" s="93"/>
      <c r="UF61" s="93"/>
      <c r="UG61" s="93"/>
      <c r="UH61" s="93"/>
      <c r="UI61" s="93"/>
      <c r="UJ61" s="93"/>
      <c r="UK61" s="93"/>
      <c r="UL61" s="93"/>
      <c r="UM61" s="93"/>
      <c r="UN61" s="93"/>
      <c r="UO61" s="93"/>
      <c r="UP61" s="93"/>
      <c r="UQ61" s="93"/>
      <c r="UR61" s="93"/>
      <c r="US61" s="93"/>
      <c r="UT61" s="93"/>
      <c r="UU61" s="93"/>
      <c r="UV61" s="93"/>
      <c r="UW61" s="93"/>
      <c r="UX61" s="93"/>
      <c r="UY61" s="93"/>
      <c r="UZ61" s="93"/>
      <c r="VA61" s="93"/>
      <c r="VB61" s="93"/>
      <c r="VC61" s="93"/>
      <c r="VD61" s="93"/>
      <c r="VE61" s="93"/>
      <c r="VF61" s="93"/>
      <c r="VG61" s="93"/>
      <c r="VH61" s="93"/>
      <c r="VI61" s="93"/>
      <c r="VJ61" s="93"/>
      <c r="VK61" s="93"/>
      <c r="VL61" s="93"/>
      <c r="VM61" s="93"/>
      <c r="VN61" s="93"/>
      <c r="VO61" s="93"/>
      <c r="VP61" s="93"/>
      <c r="VQ61" s="93"/>
      <c r="VR61" s="93"/>
      <c r="VS61" s="93"/>
      <c r="VT61" s="93"/>
      <c r="VU61" s="93"/>
      <c r="VV61" s="93"/>
      <c r="VW61" s="93"/>
      <c r="VX61" s="93"/>
      <c r="VY61" s="93"/>
      <c r="VZ61" s="93"/>
      <c r="WA61" s="93"/>
      <c r="WB61" s="93"/>
      <c r="WC61" s="93"/>
      <c r="WD61" s="93"/>
      <c r="WE61" s="93"/>
      <c r="WF61" s="93"/>
      <c r="WG61" s="93"/>
      <c r="WH61" s="93"/>
      <c r="WI61" s="93"/>
      <c r="WJ61" s="93"/>
      <c r="WK61" s="93"/>
      <c r="WL61" s="93"/>
      <c r="WM61" s="93"/>
      <c r="WN61" s="93"/>
      <c r="WO61" s="93"/>
      <c r="WP61" s="93"/>
      <c r="WQ61" s="93"/>
      <c r="WR61" s="93"/>
      <c r="WS61" s="93"/>
      <c r="WT61" s="93"/>
      <c r="WU61" s="93"/>
      <c r="WV61" s="93"/>
      <c r="WW61" s="93"/>
      <c r="WX61" s="93"/>
      <c r="WY61" s="93"/>
      <c r="WZ61" s="93"/>
      <c r="XA61" s="93"/>
      <c r="XB61" s="93"/>
      <c r="XC61" s="93"/>
      <c r="XD61" s="93"/>
      <c r="XE61" s="93"/>
      <c r="XF61" s="93"/>
      <c r="XG61" s="93"/>
      <c r="XH61" s="93"/>
      <c r="XI61" s="93"/>
      <c r="XJ61" s="93"/>
      <c r="XK61" s="93"/>
      <c r="XL61" s="93"/>
      <c r="XM61" s="93"/>
      <c r="XN61" s="93"/>
      <c r="XO61" s="93"/>
      <c r="XP61" s="93"/>
      <c r="XQ61" s="93"/>
      <c r="XR61" s="93"/>
      <c r="XS61" s="93"/>
      <c r="XT61" s="93"/>
      <c r="XU61" s="93"/>
      <c r="XV61" s="93"/>
      <c r="XW61" s="93"/>
      <c r="XX61" s="93"/>
      <c r="XY61" s="93"/>
      <c r="XZ61" s="93"/>
      <c r="YA61" s="93"/>
      <c r="YB61" s="93"/>
      <c r="YC61" s="93"/>
      <c r="YD61" s="93"/>
      <c r="YE61" s="93"/>
      <c r="YF61" s="93"/>
      <c r="YG61" s="93"/>
      <c r="YH61" s="93"/>
      <c r="YI61" s="93"/>
      <c r="YJ61" s="93"/>
      <c r="YK61" s="93"/>
      <c r="YL61" s="93"/>
      <c r="YM61" s="93"/>
      <c r="YN61" s="93"/>
      <c r="YO61" s="93"/>
      <c r="YP61" s="93"/>
      <c r="YQ61" s="93"/>
      <c r="YR61" s="93"/>
      <c r="YS61" s="93"/>
      <c r="YT61" s="93"/>
      <c r="YU61" s="93"/>
      <c r="YV61" s="93"/>
      <c r="YW61" s="93"/>
      <c r="YX61" s="93"/>
      <c r="YY61" s="93"/>
      <c r="YZ61" s="93"/>
      <c r="ZA61" s="93"/>
      <c r="ZB61" s="93"/>
      <c r="ZC61" s="93"/>
      <c r="ZD61" s="93"/>
      <c r="ZE61" s="93"/>
      <c r="ZF61" s="93"/>
      <c r="ZG61" s="93"/>
      <c r="ZH61" s="93"/>
      <c r="ZI61" s="93"/>
      <c r="ZJ61" s="93"/>
      <c r="ZK61" s="93"/>
      <c r="ZL61" s="93"/>
      <c r="ZM61" s="93"/>
      <c r="ZN61" s="93"/>
      <c r="ZO61" s="93"/>
      <c r="ZP61" s="93"/>
      <c r="ZQ61" s="93"/>
      <c r="ZR61" s="93"/>
      <c r="ZS61" s="93"/>
      <c r="ZT61" s="93"/>
      <c r="ZU61" s="93"/>
      <c r="ZV61" s="93"/>
      <c r="ZW61" s="93"/>
      <c r="ZX61" s="93"/>
      <c r="ZY61" s="93"/>
      <c r="ZZ61" s="93"/>
    </row>
    <row r="62" spans="1:702" s="89" customFormat="1" ht="15.95" hidden="1" customHeight="1" x14ac:dyDescent="0.25">
      <c r="A62" s="116">
        <v>72216</v>
      </c>
      <c r="B62" s="116" t="s">
        <v>402</v>
      </c>
      <c r="C62" s="117" t="s">
        <v>354</v>
      </c>
      <c r="D62" s="118">
        <v>7</v>
      </c>
      <c r="E62" s="118">
        <v>3</v>
      </c>
      <c r="F62" s="118" t="s">
        <v>341</v>
      </c>
      <c r="G62" s="118">
        <v>912</v>
      </c>
      <c r="H62" s="118">
        <v>11461</v>
      </c>
      <c r="I62" s="118" t="s">
        <v>367</v>
      </c>
      <c r="J62" s="118" t="s">
        <v>319</v>
      </c>
      <c r="K62" s="118" t="s">
        <v>368</v>
      </c>
      <c r="L62" s="119">
        <v>22000</v>
      </c>
      <c r="M62" s="119">
        <v>22000</v>
      </c>
      <c r="N62" s="119">
        <v>0</v>
      </c>
      <c r="O62" s="119">
        <v>22000</v>
      </c>
      <c r="P62" s="119">
        <v>14361.55</v>
      </c>
      <c r="Q62" s="119">
        <v>-7638.4500000000007</v>
      </c>
      <c r="R62" s="120">
        <v>0.65</v>
      </c>
      <c r="S62" s="119">
        <v>0</v>
      </c>
      <c r="T62" s="119">
        <v>0</v>
      </c>
      <c r="U62" s="120">
        <v>0</v>
      </c>
      <c r="V62" s="119">
        <v>0</v>
      </c>
      <c r="W62" s="119">
        <v>0</v>
      </c>
      <c r="X62" s="120">
        <v>0</v>
      </c>
      <c r="Y62" s="119">
        <v>0</v>
      </c>
      <c r="Z62" s="119">
        <v>0</v>
      </c>
      <c r="AA62" s="120">
        <v>0</v>
      </c>
      <c r="AB62" s="119">
        <v>0</v>
      </c>
      <c r="AC62" s="119">
        <v>0</v>
      </c>
      <c r="AD62" s="120">
        <v>0</v>
      </c>
      <c r="AE62" s="119">
        <v>0</v>
      </c>
      <c r="AF62" s="119">
        <v>0</v>
      </c>
      <c r="AG62" s="120">
        <v>0</v>
      </c>
      <c r="AH62" s="119">
        <v>0</v>
      </c>
      <c r="AI62" s="119">
        <v>0</v>
      </c>
      <c r="AJ62" s="120">
        <v>0</v>
      </c>
      <c r="AK62" s="119">
        <v>0</v>
      </c>
      <c r="AL62" s="119">
        <v>0</v>
      </c>
      <c r="AM62" s="120">
        <v>0</v>
      </c>
      <c r="AN62" s="119">
        <v>0</v>
      </c>
      <c r="AO62" s="119">
        <v>0</v>
      </c>
      <c r="AP62" s="120">
        <v>0</v>
      </c>
      <c r="AQ62" s="119">
        <v>0</v>
      </c>
      <c r="AR62" s="119">
        <v>0</v>
      </c>
      <c r="AS62" s="120">
        <v>0</v>
      </c>
      <c r="AT62" s="119">
        <v>0</v>
      </c>
      <c r="AU62" s="119">
        <v>0</v>
      </c>
      <c r="AV62" s="120">
        <v>0</v>
      </c>
      <c r="AW62" s="119">
        <v>0</v>
      </c>
      <c r="AX62" s="119">
        <v>0</v>
      </c>
      <c r="AY62" s="120">
        <v>0</v>
      </c>
      <c r="AZ62" s="119">
        <v>0</v>
      </c>
      <c r="BA62" s="119">
        <v>0</v>
      </c>
      <c r="BB62" s="120">
        <v>0</v>
      </c>
      <c r="BC62" s="119">
        <v>0</v>
      </c>
      <c r="BD62" s="119">
        <v>0</v>
      </c>
      <c r="BE62" s="120">
        <v>0</v>
      </c>
      <c r="BF62" s="119">
        <v>22000</v>
      </c>
      <c r="BG62" s="119">
        <v>14361.55</v>
      </c>
      <c r="BH62" s="120">
        <v>0.65</v>
      </c>
      <c r="BI62" s="119">
        <v>0</v>
      </c>
      <c r="BJ62" s="119">
        <v>0</v>
      </c>
      <c r="BK62" s="120">
        <v>0</v>
      </c>
      <c r="BL62" s="119">
        <v>0</v>
      </c>
      <c r="BM62" s="119">
        <v>0</v>
      </c>
      <c r="BN62" s="120">
        <v>0</v>
      </c>
      <c r="BO62" s="119">
        <v>0</v>
      </c>
      <c r="BP62" s="119">
        <v>0</v>
      </c>
      <c r="BQ62" s="120">
        <v>0</v>
      </c>
      <c r="BR62" s="119">
        <v>0</v>
      </c>
      <c r="BS62" s="119">
        <v>0</v>
      </c>
      <c r="BT62" s="120">
        <v>0</v>
      </c>
      <c r="BU62" s="119">
        <v>0</v>
      </c>
      <c r="BV62" s="119">
        <v>0</v>
      </c>
      <c r="BW62" s="120">
        <v>0</v>
      </c>
      <c r="BX62" s="119">
        <v>0</v>
      </c>
      <c r="BY62" s="119">
        <v>0</v>
      </c>
      <c r="BZ62" s="120">
        <v>0</v>
      </c>
      <c r="CA62" s="119">
        <v>0</v>
      </c>
      <c r="CB62" s="119">
        <v>0</v>
      </c>
      <c r="CC62" s="120">
        <v>0</v>
      </c>
      <c r="CD62" s="119">
        <v>0</v>
      </c>
      <c r="CE62" s="119">
        <v>0</v>
      </c>
      <c r="CF62" s="120">
        <v>0</v>
      </c>
      <c r="CG62" s="119">
        <v>0</v>
      </c>
      <c r="CH62" s="119">
        <v>0</v>
      </c>
      <c r="CI62" s="120">
        <v>0</v>
      </c>
      <c r="CJ62" s="119">
        <v>0</v>
      </c>
      <c r="CK62" s="119">
        <v>0</v>
      </c>
      <c r="CL62" s="120">
        <v>0</v>
      </c>
      <c r="CM62" s="119">
        <v>0</v>
      </c>
      <c r="CN62" s="119">
        <v>0</v>
      </c>
      <c r="CO62" s="120">
        <v>0</v>
      </c>
      <c r="CP62" s="100"/>
      <c r="CQ62" s="100"/>
      <c r="CR62" s="100"/>
      <c r="CS62" s="100"/>
      <c r="CT62" s="100"/>
      <c r="CU62" s="100"/>
      <c r="CV62" s="100"/>
      <c r="CW62" s="100"/>
      <c r="CX62" s="100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100"/>
      <c r="EX62" s="100"/>
      <c r="EY62" s="100"/>
      <c r="EZ62" s="100"/>
      <c r="FA62" s="100"/>
      <c r="FB62" s="100"/>
      <c r="FC62" s="100"/>
      <c r="FD62" s="100"/>
      <c r="FE62" s="100"/>
      <c r="FF62" s="100"/>
      <c r="FG62" s="100"/>
      <c r="FH62" s="100"/>
      <c r="FI62" s="100"/>
      <c r="FJ62" s="100"/>
      <c r="FK62" s="100"/>
      <c r="FL62" s="100"/>
      <c r="FM62" s="100"/>
      <c r="FN62" s="100"/>
      <c r="FO62" s="100"/>
      <c r="FP62" s="100"/>
      <c r="FQ62" s="100"/>
      <c r="FR62" s="100"/>
      <c r="FS62" s="100"/>
      <c r="FT62" s="100"/>
      <c r="FU62" s="100"/>
      <c r="FV62" s="100"/>
      <c r="FW62" s="100"/>
      <c r="FX62" s="100"/>
      <c r="FY62" s="100"/>
      <c r="FZ62" s="100"/>
      <c r="GA62" s="100"/>
      <c r="GB62" s="100"/>
      <c r="GC62" s="100"/>
      <c r="GD62" s="100"/>
      <c r="GE62" s="100"/>
      <c r="GF62" s="100"/>
      <c r="GG62" s="100"/>
      <c r="GH62" s="100"/>
      <c r="GI62" s="100"/>
      <c r="GJ62" s="100"/>
      <c r="GK62" s="100"/>
      <c r="GL62" s="100"/>
      <c r="GM62" s="100"/>
      <c r="GN62" s="100"/>
      <c r="GO62" s="100"/>
      <c r="GP62" s="100"/>
      <c r="GQ62" s="100"/>
      <c r="GR62" s="100"/>
      <c r="GS62" s="100"/>
      <c r="GT62" s="100"/>
      <c r="GU62" s="100"/>
      <c r="GV62" s="100"/>
      <c r="GW62" s="100"/>
      <c r="GX62" s="100"/>
      <c r="GY62" s="100"/>
      <c r="GZ62" s="100"/>
      <c r="HA62" s="100"/>
      <c r="HB62" s="100"/>
      <c r="HC62" s="100"/>
      <c r="HD62" s="100"/>
      <c r="HE62" s="100"/>
      <c r="HF62" s="100"/>
      <c r="HG62" s="100"/>
      <c r="HH62" s="100"/>
      <c r="HI62" s="100"/>
      <c r="HJ62" s="100"/>
      <c r="HK62" s="100"/>
      <c r="HL62" s="100"/>
      <c r="HM62" s="100"/>
      <c r="HN62" s="100"/>
      <c r="HO62" s="100"/>
      <c r="HP62" s="100"/>
      <c r="HQ62" s="100"/>
      <c r="HR62" s="100"/>
      <c r="HS62" s="100"/>
      <c r="HT62" s="100"/>
      <c r="HU62" s="100"/>
      <c r="HV62" s="100"/>
      <c r="HW62" s="100"/>
      <c r="HX62" s="100"/>
      <c r="HY62" s="100"/>
      <c r="HZ62" s="100"/>
      <c r="IA62" s="100"/>
      <c r="IB62" s="100"/>
      <c r="IC62" s="100"/>
      <c r="ID62" s="100"/>
      <c r="IE62" s="100"/>
      <c r="IF62" s="100"/>
      <c r="IG62" s="100"/>
      <c r="IH62" s="100"/>
      <c r="II62" s="100"/>
      <c r="IJ62" s="100"/>
      <c r="IK62" s="100"/>
      <c r="IL62" s="100"/>
      <c r="IM62" s="100"/>
      <c r="IN62" s="100"/>
      <c r="IO62" s="100"/>
      <c r="IP62" s="100"/>
      <c r="IQ62" s="100"/>
      <c r="IR62" s="100"/>
      <c r="IS62" s="100"/>
      <c r="IT62" s="100"/>
      <c r="IU62" s="100"/>
      <c r="IV62" s="100"/>
      <c r="IW62" s="100"/>
      <c r="IX62" s="100"/>
      <c r="IY62" s="100"/>
      <c r="IZ62" s="100"/>
      <c r="JA62" s="100"/>
      <c r="JB62" s="100"/>
      <c r="JC62" s="100"/>
      <c r="JD62" s="100"/>
      <c r="JE62" s="100"/>
      <c r="JF62" s="100"/>
      <c r="JG62" s="100"/>
      <c r="JH62" s="100"/>
      <c r="JI62" s="100"/>
      <c r="JJ62" s="100"/>
      <c r="JK62" s="100"/>
      <c r="JL62" s="100"/>
      <c r="JM62" s="100"/>
      <c r="JN62" s="100"/>
      <c r="JO62" s="100"/>
      <c r="JP62" s="100"/>
      <c r="JQ62" s="100"/>
      <c r="JR62" s="100"/>
      <c r="JS62" s="100"/>
      <c r="JT62" s="100"/>
      <c r="JU62" s="100"/>
      <c r="JV62" s="100"/>
      <c r="JW62" s="100"/>
      <c r="JX62" s="100"/>
      <c r="JY62" s="100"/>
      <c r="JZ62" s="100"/>
      <c r="KA62" s="100"/>
      <c r="KB62" s="100"/>
      <c r="KC62" s="100"/>
      <c r="KD62" s="100"/>
      <c r="KE62" s="100"/>
      <c r="KF62" s="100"/>
      <c r="KG62" s="100"/>
      <c r="KH62" s="100"/>
      <c r="KI62" s="100"/>
      <c r="KJ62" s="100"/>
      <c r="KK62" s="100"/>
      <c r="KL62" s="100"/>
      <c r="KM62" s="100"/>
      <c r="KN62" s="100"/>
      <c r="KO62" s="100"/>
      <c r="KP62" s="100"/>
      <c r="KQ62" s="100"/>
      <c r="KR62" s="100"/>
      <c r="KS62" s="100"/>
      <c r="KT62" s="100"/>
      <c r="KU62" s="100"/>
      <c r="KV62" s="100"/>
      <c r="KW62" s="100"/>
      <c r="KX62" s="100"/>
      <c r="KY62" s="100"/>
      <c r="KZ62" s="100"/>
      <c r="LA62" s="100"/>
      <c r="LB62" s="100"/>
      <c r="LC62" s="100"/>
      <c r="LD62" s="100"/>
      <c r="LE62" s="100"/>
      <c r="LF62" s="100"/>
      <c r="LG62" s="100"/>
      <c r="LH62" s="100"/>
      <c r="LI62" s="100"/>
      <c r="LJ62" s="100"/>
      <c r="LK62" s="100"/>
      <c r="LL62" s="100"/>
      <c r="LM62" s="100"/>
      <c r="LN62" s="100"/>
      <c r="LO62" s="100"/>
      <c r="LP62" s="100"/>
      <c r="LQ62" s="100"/>
      <c r="LR62" s="100"/>
      <c r="LS62" s="100"/>
      <c r="LT62" s="100"/>
      <c r="LU62" s="100"/>
      <c r="LV62" s="100"/>
      <c r="LW62" s="100"/>
      <c r="LX62" s="100"/>
      <c r="LY62" s="100"/>
      <c r="LZ62" s="100"/>
      <c r="MA62" s="100"/>
      <c r="MB62" s="100"/>
      <c r="MC62" s="100"/>
      <c r="MD62" s="100"/>
      <c r="ME62" s="100"/>
      <c r="MF62" s="100"/>
      <c r="MG62" s="100"/>
      <c r="MH62" s="100"/>
      <c r="MI62" s="100"/>
      <c r="MJ62" s="100"/>
      <c r="MK62" s="100"/>
      <c r="ML62" s="100"/>
      <c r="MM62" s="100"/>
      <c r="MN62" s="100"/>
      <c r="MO62" s="100"/>
      <c r="MP62" s="100"/>
      <c r="MQ62" s="100"/>
      <c r="MR62" s="100"/>
      <c r="MS62" s="100"/>
      <c r="MT62" s="100"/>
      <c r="MU62" s="100"/>
      <c r="MV62" s="100"/>
      <c r="MW62" s="100"/>
      <c r="MX62" s="100"/>
      <c r="MY62" s="100"/>
      <c r="MZ62" s="100"/>
      <c r="NA62" s="100"/>
      <c r="NB62" s="100"/>
      <c r="NC62" s="100"/>
      <c r="ND62" s="100"/>
      <c r="NE62" s="100"/>
      <c r="NF62" s="100"/>
      <c r="NG62" s="100"/>
      <c r="NH62" s="100"/>
      <c r="NI62" s="100"/>
      <c r="NJ62" s="100"/>
      <c r="NK62" s="100"/>
      <c r="NL62" s="100"/>
      <c r="NM62" s="100"/>
      <c r="NN62" s="100"/>
      <c r="NO62" s="100"/>
      <c r="NP62" s="100"/>
      <c r="NQ62" s="100"/>
      <c r="NR62" s="100"/>
      <c r="NS62" s="100"/>
      <c r="NT62" s="100"/>
      <c r="NU62" s="100"/>
      <c r="NV62" s="100"/>
      <c r="NW62" s="100"/>
      <c r="NX62" s="100"/>
      <c r="NY62" s="100"/>
      <c r="NZ62" s="100"/>
      <c r="OA62" s="100"/>
      <c r="OB62" s="100"/>
      <c r="OC62" s="100"/>
      <c r="OD62" s="100"/>
      <c r="OE62" s="100"/>
      <c r="OF62" s="100"/>
      <c r="OG62" s="100"/>
      <c r="OH62" s="100"/>
      <c r="OI62" s="100"/>
      <c r="OJ62" s="100"/>
      <c r="OK62" s="100"/>
      <c r="OL62" s="100"/>
      <c r="OM62" s="100"/>
      <c r="ON62" s="100"/>
      <c r="OO62" s="100"/>
      <c r="OP62" s="100"/>
      <c r="OQ62" s="100"/>
      <c r="OR62" s="100"/>
      <c r="OS62" s="100"/>
      <c r="OT62" s="100"/>
      <c r="OU62" s="100"/>
      <c r="OV62" s="100"/>
      <c r="OW62" s="100"/>
      <c r="OX62" s="100"/>
      <c r="OY62" s="100"/>
      <c r="OZ62" s="100"/>
      <c r="PA62" s="100"/>
      <c r="PB62" s="100"/>
      <c r="PC62" s="100"/>
      <c r="PD62" s="100"/>
      <c r="PE62" s="100"/>
      <c r="PF62" s="100"/>
      <c r="PG62" s="100"/>
      <c r="PH62" s="100"/>
      <c r="PI62" s="100"/>
      <c r="PJ62" s="100"/>
      <c r="PK62" s="100"/>
      <c r="PL62" s="100"/>
      <c r="PM62" s="100"/>
      <c r="PN62" s="100"/>
      <c r="PO62" s="100"/>
      <c r="PP62" s="100"/>
      <c r="PQ62" s="100"/>
      <c r="PR62" s="100"/>
      <c r="PS62" s="100"/>
      <c r="PT62" s="100"/>
      <c r="PU62" s="100"/>
      <c r="PV62" s="100"/>
      <c r="PW62" s="100"/>
      <c r="PX62" s="100"/>
      <c r="PY62" s="100"/>
      <c r="PZ62" s="100"/>
      <c r="QA62" s="100"/>
      <c r="QB62" s="100"/>
      <c r="QC62" s="100"/>
      <c r="QD62" s="100"/>
      <c r="QE62" s="100"/>
      <c r="QF62" s="100"/>
      <c r="QG62" s="100"/>
      <c r="QH62" s="100"/>
      <c r="QI62" s="100"/>
      <c r="QJ62" s="100"/>
      <c r="QK62" s="100"/>
      <c r="QL62" s="100"/>
      <c r="QM62" s="100"/>
      <c r="QN62" s="100"/>
      <c r="QO62" s="100"/>
      <c r="QP62" s="100"/>
      <c r="QQ62" s="100"/>
      <c r="QR62" s="100"/>
      <c r="QS62" s="100"/>
      <c r="QT62" s="100"/>
      <c r="QU62" s="100"/>
      <c r="QV62" s="100"/>
      <c r="QW62" s="100"/>
      <c r="QX62" s="100"/>
      <c r="QY62" s="100"/>
      <c r="QZ62" s="100"/>
      <c r="RA62" s="100"/>
      <c r="RB62" s="100"/>
      <c r="RC62" s="100"/>
      <c r="RD62" s="100"/>
      <c r="RE62" s="100"/>
      <c r="RF62" s="100"/>
      <c r="RG62" s="100"/>
      <c r="RH62" s="100"/>
      <c r="RI62" s="100"/>
      <c r="RJ62" s="100"/>
      <c r="RK62" s="100"/>
      <c r="RL62" s="100"/>
      <c r="RM62" s="100"/>
      <c r="RN62" s="100"/>
      <c r="RO62" s="100"/>
      <c r="RP62" s="100"/>
      <c r="RQ62" s="100"/>
      <c r="RR62" s="100"/>
      <c r="RS62" s="100"/>
      <c r="RT62" s="100"/>
      <c r="RU62" s="100"/>
      <c r="RV62" s="100"/>
      <c r="RW62" s="100"/>
      <c r="RX62" s="100"/>
      <c r="RY62" s="100"/>
      <c r="RZ62" s="100"/>
      <c r="SA62" s="100"/>
      <c r="SB62" s="100"/>
      <c r="SC62" s="100"/>
      <c r="SD62" s="100"/>
      <c r="SE62" s="100"/>
      <c r="SF62" s="100"/>
      <c r="SG62" s="100"/>
      <c r="SH62" s="100"/>
      <c r="SI62" s="100"/>
      <c r="SJ62" s="100"/>
      <c r="SK62" s="100"/>
      <c r="SL62" s="100"/>
      <c r="SM62" s="100"/>
      <c r="SN62" s="100"/>
      <c r="SO62" s="100"/>
      <c r="SP62" s="100"/>
      <c r="SQ62" s="100"/>
      <c r="SR62" s="100"/>
      <c r="SS62" s="100"/>
      <c r="ST62" s="100"/>
      <c r="SU62" s="100"/>
      <c r="SV62" s="100"/>
      <c r="SW62" s="100"/>
      <c r="SX62" s="100"/>
      <c r="SY62" s="100"/>
      <c r="SZ62" s="100"/>
      <c r="TA62" s="100"/>
      <c r="TB62" s="100"/>
      <c r="TC62" s="100"/>
      <c r="TD62" s="100"/>
      <c r="TE62" s="100"/>
      <c r="TF62" s="100"/>
      <c r="TG62" s="100"/>
      <c r="TH62" s="100"/>
      <c r="TI62" s="100"/>
      <c r="TJ62" s="100"/>
      <c r="TK62" s="100"/>
      <c r="TL62" s="100"/>
      <c r="TM62" s="100"/>
      <c r="TN62" s="100"/>
      <c r="TO62" s="100"/>
      <c r="TP62" s="100"/>
      <c r="TQ62" s="100"/>
      <c r="TR62" s="100"/>
      <c r="TS62" s="100"/>
      <c r="TT62" s="100"/>
      <c r="TU62" s="100"/>
      <c r="TV62" s="100"/>
      <c r="TW62" s="100"/>
      <c r="TX62" s="100"/>
      <c r="TY62" s="100"/>
      <c r="TZ62" s="100"/>
      <c r="UA62" s="100"/>
      <c r="UB62" s="100"/>
      <c r="UC62" s="100"/>
      <c r="UD62" s="100"/>
      <c r="UE62" s="100"/>
      <c r="UF62" s="100"/>
      <c r="UG62" s="100"/>
      <c r="UH62" s="100"/>
      <c r="UI62" s="100"/>
      <c r="UJ62" s="100"/>
      <c r="UK62" s="100"/>
      <c r="UL62" s="100"/>
      <c r="UM62" s="100"/>
      <c r="UN62" s="100"/>
      <c r="UO62" s="100"/>
      <c r="UP62" s="100"/>
      <c r="UQ62" s="100"/>
      <c r="UR62" s="100"/>
      <c r="US62" s="100"/>
      <c r="UT62" s="100"/>
      <c r="UU62" s="100"/>
      <c r="UV62" s="100"/>
      <c r="UW62" s="100"/>
      <c r="UX62" s="100"/>
      <c r="UY62" s="100"/>
      <c r="UZ62" s="100"/>
      <c r="VA62" s="100"/>
      <c r="VB62" s="100"/>
      <c r="VC62" s="100"/>
      <c r="VD62" s="100"/>
      <c r="VE62" s="100"/>
      <c r="VF62" s="100"/>
      <c r="VG62" s="100"/>
      <c r="VH62" s="100"/>
      <c r="VI62" s="100"/>
      <c r="VJ62" s="100"/>
      <c r="VK62" s="100"/>
      <c r="VL62" s="100"/>
      <c r="VM62" s="100"/>
      <c r="VN62" s="100"/>
      <c r="VO62" s="100"/>
      <c r="VP62" s="100"/>
      <c r="VQ62" s="100"/>
      <c r="VR62" s="100"/>
      <c r="VS62" s="100"/>
      <c r="VT62" s="100"/>
      <c r="VU62" s="100"/>
      <c r="VV62" s="100"/>
      <c r="VW62" s="100"/>
      <c r="VX62" s="100"/>
      <c r="VY62" s="100"/>
      <c r="VZ62" s="100"/>
      <c r="WA62" s="100"/>
      <c r="WB62" s="100"/>
      <c r="WC62" s="100"/>
      <c r="WD62" s="100"/>
      <c r="WE62" s="100"/>
      <c r="WF62" s="100"/>
      <c r="WG62" s="100"/>
      <c r="WH62" s="100"/>
      <c r="WI62" s="100"/>
      <c r="WJ62" s="100"/>
      <c r="WK62" s="100"/>
      <c r="WL62" s="100"/>
      <c r="WM62" s="100"/>
      <c r="WN62" s="100"/>
      <c r="WO62" s="100"/>
      <c r="WP62" s="100"/>
      <c r="WQ62" s="100"/>
      <c r="WR62" s="100"/>
      <c r="WS62" s="100"/>
      <c r="WT62" s="100"/>
      <c r="WU62" s="100"/>
      <c r="WV62" s="100"/>
      <c r="WW62" s="100"/>
      <c r="WX62" s="100"/>
      <c r="WY62" s="100"/>
      <c r="WZ62" s="100"/>
      <c r="XA62" s="100"/>
      <c r="XB62" s="100"/>
      <c r="XC62" s="100"/>
      <c r="XD62" s="100"/>
      <c r="XE62" s="100"/>
      <c r="XF62" s="100"/>
      <c r="XG62" s="100"/>
      <c r="XH62" s="100"/>
      <c r="XI62" s="100"/>
      <c r="XJ62" s="100"/>
      <c r="XK62" s="100"/>
      <c r="XL62" s="100"/>
      <c r="XM62" s="100"/>
      <c r="XN62" s="100"/>
      <c r="XO62" s="100"/>
      <c r="XP62" s="100"/>
      <c r="XQ62" s="100"/>
      <c r="XR62" s="100"/>
      <c r="XS62" s="100"/>
      <c r="XT62" s="100"/>
      <c r="XU62" s="100"/>
      <c r="XV62" s="100"/>
      <c r="XW62" s="100"/>
      <c r="XX62" s="100"/>
      <c r="XY62" s="100"/>
      <c r="XZ62" s="100"/>
      <c r="YA62" s="100"/>
      <c r="YB62" s="100"/>
      <c r="YC62" s="100"/>
      <c r="YD62" s="100"/>
      <c r="YE62" s="100"/>
      <c r="YF62" s="100"/>
      <c r="YG62" s="100"/>
      <c r="YH62" s="100"/>
      <c r="YI62" s="100"/>
      <c r="YJ62" s="100"/>
      <c r="YK62" s="100"/>
      <c r="YL62" s="100"/>
      <c r="YM62" s="100"/>
      <c r="YN62" s="100"/>
      <c r="YO62" s="100"/>
      <c r="YP62" s="100"/>
      <c r="YQ62" s="100"/>
      <c r="YR62" s="100"/>
      <c r="YS62" s="100"/>
      <c r="YT62" s="100"/>
      <c r="YU62" s="100"/>
      <c r="YV62" s="100"/>
      <c r="YW62" s="100"/>
      <c r="YX62" s="100"/>
      <c r="YY62" s="100"/>
      <c r="YZ62" s="100"/>
      <c r="ZA62" s="100"/>
      <c r="ZB62" s="100"/>
      <c r="ZC62" s="100"/>
      <c r="ZD62" s="100"/>
      <c r="ZE62" s="100"/>
      <c r="ZF62" s="100"/>
      <c r="ZG62" s="100"/>
      <c r="ZH62" s="100"/>
      <c r="ZI62" s="100"/>
      <c r="ZJ62" s="100"/>
      <c r="ZK62" s="100"/>
      <c r="ZL62" s="100"/>
      <c r="ZM62" s="100"/>
      <c r="ZN62" s="100"/>
      <c r="ZO62" s="100"/>
      <c r="ZP62" s="100"/>
      <c r="ZQ62" s="100"/>
      <c r="ZR62" s="100"/>
      <c r="ZS62" s="100"/>
      <c r="ZT62" s="100"/>
      <c r="ZU62" s="100"/>
      <c r="ZV62" s="100"/>
      <c r="ZW62" s="100"/>
      <c r="ZX62" s="100"/>
      <c r="ZY62" s="100"/>
      <c r="ZZ62" s="100"/>
    </row>
    <row r="63" spans="1:702" ht="15.95" customHeight="1" x14ac:dyDescent="0.25">
      <c r="A63" s="92">
        <v>72218</v>
      </c>
      <c r="B63" s="92" t="s">
        <v>402</v>
      </c>
      <c r="C63" s="121" t="s">
        <v>354</v>
      </c>
      <c r="D63" s="92">
        <v>7</v>
      </c>
      <c r="E63" s="92">
        <v>3</v>
      </c>
      <c r="F63" s="92" t="s">
        <v>341</v>
      </c>
      <c r="G63" s="92">
        <v>912</v>
      </c>
      <c r="H63" s="92">
        <v>11461</v>
      </c>
      <c r="I63" s="92" t="s">
        <v>367</v>
      </c>
      <c r="J63" s="92">
        <v>3</v>
      </c>
      <c r="K63" s="92" t="s">
        <v>12</v>
      </c>
      <c r="L63" s="93">
        <v>22000</v>
      </c>
      <c r="M63" s="93">
        <v>22000</v>
      </c>
      <c r="N63" s="93">
        <v>0</v>
      </c>
      <c r="O63" s="93">
        <v>22000</v>
      </c>
      <c r="P63" s="93">
        <v>14361.55</v>
      </c>
      <c r="Q63" s="93">
        <v>-7638.4500000000007</v>
      </c>
      <c r="R63" s="94">
        <v>0.65</v>
      </c>
      <c r="S63" s="93">
        <v>0</v>
      </c>
      <c r="T63" s="93">
        <v>0</v>
      </c>
      <c r="U63" s="94">
        <v>0</v>
      </c>
      <c r="V63" s="93">
        <v>0</v>
      </c>
      <c r="W63" s="93">
        <v>0</v>
      </c>
      <c r="X63" s="94">
        <v>0</v>
      </c>
      <c r="Y63" s="93">
        <v>0</v>
      </c>
      <c r="Z63" s="93">
        <v>0</v>
      </c>
      <c r="AA63" s="94">
        <v>0</v>
      </c>
      <c r="AB63" s="93">
        <v>0</v>
      </c>
      <c r="AC63" s="93">
        <v>0</v>
      </c>
      <c r="AD63" s="94">
        <v>0</v>
      </c>
      <c r="AE63" s="93">
        <v>0</v>
      </c>
      <c r="AF63" s="93">
        <v>0</v>
      </c>
      <c r="AG63" s="94">
        <v>0</v>
      </c>
      <c r="AH63" s="93">
        <v>0</v>
      </c>
      <c r="AI63" s="93">
        <v>0</v>
      </c>
      <c r="AJ63" s="94">
        <v>0</v>
      </c>
      <c r="AK63" s="93">
        <v>0</v>
      </c>
      <c r="AL63" s="93">
        <v>0</v>
      </c>
      <c r="AM63" s="94">
        <v>0</v>
      </c>
      <c r="AN63" s="93">
        <v>0</v>
      </c>
      <c r="AO63" s="93">
        <v>0</v>
      </c>
      <c r="AP63" s="94">
        <v>0</v>
      </c>
      <c r="AQ63" s="93">
        <v>0</v>
      </c>
      <c r="AR63" s="93">
        <v>0</v>
      </c>
      <c r="AS63" s="94">
        <v>0</v>
      </c>
      <c r="AT63" s="93">
        <v>0</v>
      </c>
      <c r="AU63" s="93">
        <v>0</v>
      </c>
      <c r="AV63" s="94">
        <v>0</v>
      </c>
      <c r="AW63" s="93">
        <v>0</v>
      </c>
      <c r="AX63" s="93">
        <v>0</v>
      </c>
      <c r="AY63" s="94">
        <v>0</v>
      </c>
      <c r="AZ63" s="93">
        <v>0</v>
      </c>
      <c r="BA63" s="93">
        <v>0</v>
      </c>
      <c r="BB63" s="94">
        <v>0</v>
      </c>
      <c r="BC63" s="93">
        <v>0</v>
      </c>
      <c r="BD63" s="93">
        <v>0</v>
      </c>
      <c r="BE63" s="94">
        <v>0</v>
      </c>
      <c r="BF63" s="93">
        <v>22000</v>
      </c>
      <c r="BG63" s="93">
        <v>14361.55</v>
      </c>
      <c r="BH63" s="94">
        <v>0.65</v>
      </c>
      <c r="BI63" s="93">
        <v>0</v>
      </c>
      <c r="BJ63" s="93">
        <v>0</v>
      </c>
      <c r="BK63" s="94">
        <v>0</v>
      </c>
      <c r="BL63" s="93">
        <v>0</v>
      </c>
      <c r="BM63" s="93">
        <v>0</v>
      </c>
      <c r="BN63" s="94">
        <v>0</v>
      </c>
      <c r="BO63" s="93">
        <v>0</v>
      </c>
      <c r="BP63" s="93">
        <v>0</v>
      </c>
      <c r="BQ63" s="94">
        <v>0</v>
      </c>
      <c r="BR63" s="93">
        <v>0</v>
      </c>
      <c r="BS63" s="93">
        <v>0</v>
      </c>
      <c r="BT63" s="94">
        <v>0</v>
      </c>
      <c r="BU63" s="93">
        <v>0</v>
      </c>
      <c r="BV63" s="93">
        <v>0</v>
      </c>
      <c r="BW63" s="94">
        <v>0</v>
      </c>
      <c r="BX63" s="93">
        <v>0</v>
      </c>
      <c r="BY63" s="93">
        <v>0</v>
      </c>
      <c r="BZ63" s="94">
        <v>0</v>
      </c>
      <c r="CA63" s="93">
        <v>0</v>
      </c>
      <c r="CB63" s="93">
        <v>0</v>
      </c>
      <c r="CC63" s="94">
        <v>0</v>
      </c>
      <c r="CD63" s="93">
        <v>0</v>
      </c>
      <c r="CE63" s="93">
        <v>0</v>
      </c>
      <c r="CF63" s="94">
        <v>0</v>
      </c>
      <c r="CG63" s="93">
        <v>0</v>
      </c>
      <c r="CH63" s="93">
        <v>0</v>
      </c>
      <c r="CI63" s="94">
        <v>0</v>
      </c>
      <c r="CJ63" s="93">
        <v>0</v>
      </c>
      <c r="CK63" s="93">
        <v>0</v>
      </c>
      <c r="CL63" s="94">
        <v>0</v>
      </c>
      <c r="CM63" s="93">
        <v>0</v>
      </c>
      <c r="CN63" s="93">
        <v>0</v>
      </c>
      <c r="CO63" s="94">
        <v>0</v>
      </c>
      <c r="CP63" s="93"/>
      <c r="CQ63" s="93"/>
      <c r="CR63" s="93"/>
      <c r="CS63" s="93"/>
      <c r="CT63" s="93"/>
      <c r="CU63" s="93"/>
      <c r="CV63" s="93"/>
      <c r="CW63" s="93"/>
      <c r="CX63" s="93"/>
      <c r="CY63" s="93"/>
      <c r="CZ63" s="93"/>
      <c r="DA63" s="93"/>
      <c r="DB63" s="93"/>
      <c r="DC63" s="93"/>
      <c r="DD63" s="93"/>
      <c r="DE63" s="93"/>
      <c r="DF63" s="93"/>
      <c r="DG63" s="93"/>
      <c r="DH63" s="93"/>
      <c r="DI63" s="93"/>
      <c r="DJ63" s="93"/>
      <c r="DK63" s="93"/>
      <c r="DL63" s="93"/>
      <c r="DM63" s="93"/>
      <c r="DN63" s="93"/>
      <c r="DO63" s="93"/>
      <c r="DP63" s="93"/>
      <c r="DQ63" s="93"/>
      <c r="DR63" s="93"/>
      <c r="DS63" s="93"/>
      <c r="DT63" s="93"/>
      <c r="DU63" s="93"/>
      <c r="DV63" s="93"/>
      <c r="DW63" s="93"/>
      <c r="DX63" s="93"/>
      <c r="DY63" s="93"/>
      <c r="DZ63" s="93"/>
      <c r="EA63" s="93"/>
      <c r="EB63" s="93"/>
      <c r="EC63" s="93"/>
      <c r="ED63" s="93"/>
      <c r="EE63" s="93"/>
      <c r="EF63" s="93"/>
      <c r="EG63" s="93"/>
      <c r="EH63" s="93"/>
      <c r="EI63" s="93"/>
      <c r="EJ63" s="93"/>
      <c r="EK63" s="93"/>
      <c r="EL63" s="93"/>
      <c r="EM63" s="93"/>
      <c r="EN63" s="93"/>
      <c r="EO63" s="93"/>
      <c r="EP63" s="93"/>
      <c r="EQ63" s="93"/>
      <c r="ER63" s="93"/>
      <c r="ES63" s="93"/>
      <c r="ET63" s="93"/>
      <c r="EU63" s="93"/>
      <c r="EV63" s="93"/>
      <c r="EW63" s="93"/>
      <c r="EX63" s="93"/>
      <c r="EY63" s="93"/>
      <c r="EZ63" s="93"/>
      <c r="FA63" s="93"/>
      <c r="FB63" s="93"/>
      <c r="FC63" s="93"/>
      <c r="FD63" s="93"/>
      <c r="FE63" s="93"/>
      <c r="FF63" s="93"/>
      <c r="FG63" s="93"/>
      <c r="FH63" s="93"/>
      <c r="FI63" s="93"/>
      <c r="FJ63" s="93"/>
      <c r="FK63" s="93"/>
      <c r="FL63" s="93"/>
      <c r="FM63" s="93"/>
      <c r="FN63" s="93"/>
      <c r="FO63" s="93"/>
      <c r="FP63" s="93"/>
      <c r="FQ63" s="93"/>
      <c r="FR63" s="93"/>
      <c r="FS63" s="93"/>
      <c r="FT63" s="93"/>
      <c r="FU63" s="93"/>
      <c r="FV63" s="93"/>
      <c r="FW63" s="93"/>
      <c r="FX63" s="93"/>
      <c r="FY63" s="93"/>
      <c r="FZ63" s="93"/>
      <c r="GA63" s="93"/>
      <c r="GB63" s="93"/>
      <c r="GC63" s="93"/>
      <c r="GD63" s="93"/>
      <c r="GE63" s="93"/>
      <c r="GF63" s="93"/>
      <c r="GG63" s="93"/>
      <c r="GH63" s="93"/>
      <c r="GI63" s="93"/>
      <c r="GJ63" s="93"/>
      <c r="GK63" s="93"/>
      <c r="GL63" s="93"/>
      <c r="GM63" s="93"/>
      <c r="GN63" s="93"/>
      <c r="GO63" s="93"/>
      <c r="GP63" s="93"/>
      <c r="GQ63" s="93"/>
      <c r="GR63" s="93"/>
      <c r="GS63" s="93"/>
      <c r="GT63" s="93"/>
      <c r="GU63" s="93"/>
      <c r="GV63" s="93"/>
      <c r="GW63" s="93"/>
      <c r="GX63" s="93"/>
      <c r="GY63" s="93"/>
      <c r="GZ63" s="93"/>
      <c r="HA63" s="93"/>
      <c r="HB63" s="93"/>
      <c r="HC63" s="93"/>
      <c r="HD63" s="93"/>
      <c r="HE63" s="93"/>
      <c r="HF63" s="93"/>
      <c r="HG63" s="93"/>
      <c r="HH63" s="93"/>
      <c r="HI63" s="93"/>
      <c r="HJ63" s="93"/>
      <c r="HK63" s="93"/>
      <c r="HL63" s="93"/>
      <c r="HM63" s="93"/>
      <c r="HN63" s="93"/>
      <c r="HO63" s="93"/>
      <c r="HP63" s="93"/>
      <c r="HQ63" s="93"/>
      <c r="HR63" s="93"/>
      <c r="HS63" s="93"/>
      <c r="HT63" s="93"/>
      <c r="HU63" s="93"/>
      <c r="HV63" s="93"/>
      <c r="HW63" s="93"/>
      <c r="HX63" s="93"/>
      <c r="HY63" s="93"/>
      <c r="HZ63" s="93"/>
      <c r="IA63" s="93"/>
      <c r="IB63" s="93"/>
      <c r="IC63" s="93"/>
      <c r="ID63" s="93"/>
      <c r="IE63" s="93"/>
      <c r="IF63" s="93"/>
      <c r="IG63" s="93"/>
      <c r="IH63" s="93"/>
      <c r="II63" s="93"/>
      <c r="IJ63" s="93"/>
      <c r="IK63" s="93"/>
      <c r="IL63" s="93"/>
      <c r="IM63" s="93"/>
      <c r="IN63" s="93"/>
      <c r="IO63" s="93"/>
      <c r="IP63" s="93"/>
      <c r="IQ63" s="93"/>
      <c r="IR63" s="93"/>
      <c r="IS63" s="93"/>
      <c r="IT63" s="93"/>
      <c r="IU63" s="93"/>
      <c r="IV63" s="93"/>
      <c r="IW63" s="93"/>
      <c r="IX63" s="93"/>
      <c r="IY63" s="93"/>
      <c r="IZ63" s="93"/>
      <c r="JA63" s="93"/>
      <c r="JB63" s="93"/>
      <c r="JC63" s="93"/>
      <c r="JD63" s="93"/>
      <c r="JE63" s="93"/>
      <c r="JF63" s="93"/>
      <c r="JG63" s="93"/>
      <c r="JH63" s="93"/>
      <c r="JI63" s="93"/>
      <c r="JJ63" s="93"/>
      <c r="JK63" s="93"/>
      <c r="JL63" s="93"/>
      <c r="JM63" s="93"/>
      <c r="JN63" s="93"/>
      <c r="JO63" s="93"/>
      <c r="JP63" s="93"/>
      <c r="JQ63" s="93"/>
      <c r="JR63" s="93"/>
      <c r="JS63" s="93"/>
      <c r="JT63" s="93"/>
      <c r="JU63" s="93"/>
      <c r="JV63" s="93"/>
      <c r="JW63" s="93"/>
      <c r="JX63" s="93"/>
      <c r="JY63" s="93"/>
      <c r="JZ63" s="93"/>
      <c r="KA63" s="93"/>
      <c r="KB63" s="93"/>
      <c r="KC63" s="93"/>
      <c r="KD63" s="93"/>
      <c r="KE63" s="93"/>
      <c r="KF63" s="93"/>
      <c r="KG63" s="93"/>
      <c r="KH63" s="93"/>
      <c r="KI63" s="93"/>
      <c r="KJ63" s="93"/>
      <c r="KK63" s="93"/>
      <c r="KL63" s="93"/>
      <c r="KM63" s="93"/>
      <c r="KN63" s="93"/>
      <c r="KO63" s="93"/>
      <c r="KP63" s="93"/>
      <c r="KQ63" s="93"/>
      <c r="KR63" s="93"/>
      <c r="KS63" s="93"/>
      <c r="KT63" s="93"/>
      <c r="KU63" s="93"/>
      <c r="KV63" s="93"/>
      <c r="KW63" s="93"/>
      <c r="KX63" s="93"/>
      <c r="KY63" s="93"/>
      <c r="KZ63" s="93"/>
      <c r="LA63" s="93"/>
      <c r="LB63" s="93"/>
      <c r="LC63" s="93"/>
      <c r="LD63" s="93"/>
      <c r="LE63" s="93"/>
      <c r="LF63" s="93"/>
      <c r="LG63" s="93"/>
      <c r="LH63" s="93"/>
      <c r="LI63" s="93"/>
      <c r="LJ63" s="93"/>
      <c r="LK63" s="93"/>
      <c r="LL63" s="93"/>
      <c r="LM63" s="93"/>
      <c r="LN63" s="93"/>
      <c r="LO63" s="93"/>
      <c r="LP63" s="93"/>
      <c r="LQ63" s="93"/>
      <c r="LR63" s="93"/>
      <c r="LS63" s="93"/>
      <c r="LT63" s="93"/>
      <c r="LU63" s="93"/>
      <c r="LV63" s="93"/>
      <c r="LW63" s="93"/>
      <c r="LX63" s="93"/>
      <c r="LY63" s="93"/>
      <c r="LZ63" s="93"/>
      <c r="MA63" s="93"/>
      <c r="MB63" s="93"/>
      <c r="MC63" s="93"/>
      <c r="MD63" s="93"/>
      <c r="ME63" s="93"/>
      <c r="MF63" s="93"/>
      <c r="MG63" s="93"/>
      <c r="MH63" s="93"/>
      <c r="MI63" s="93"/>
      <c r="MJ63" s="93"/>
      <c r="MK63" s="93"/>
      <c r="ML63" s="93"/>
      <c r="MM63" s="93"/>
      <c r="MN63" s="93"/>
      <c r="MO63" s="93"/>
      <c r="MP63" s="93"/>
      <c r="MQ63" s="93"/>
      <c r="MR63" s="93"/>
      <c r="MS63" s="93"/>
      <c r="MT63" s="93"/>
      <c r="MU63" s="93"/>
      <c r="MV63" s="93"/>
      <c r="MW63" s="93"/>
      <c r="MX63" s="93"/>
      <c r="MY63" s="93"/>
      <c r="MZ63" s="93"/>
      <c r="NA63" s="93"/>
      <c r="NB63" s="93"/>
      <c r="NC63" s="93"/>
      <c r="ND63" s="93"/>
      <c r="NE63" s="93"/>
      <c r="NF63" s="93"/>
      <c r="NG63" s="93"/>
      <c r="NH63" s="93"/>
      <c r="NI63" s="93"/>
      <c r="NJ63" s="93"/>
      <c r="NK63" s="93"/>
      <c r="NL63" s="93"/>
      <c r="NM63" s="93"/>
      <c r="NN63" s="93"/>
      <c r="NO63" s="93"/>
      <c r="NP63" s="93"/>
      <c r="NQ63" s="93"/>
      <c r="NR63" s="93"/>
      <c r="NS63" s="93"/>
      <c r="NT63" s="93"/>
      <c r="NU63" s="93"/>
      <c r="NV63" s="93"/>
      <c r="NW63" s="93"/>
      <c r="NX63" s="93"/>
      <c r="NY63" s="93"/>
      <c r="NZ63" s="93"/>
      <c r="OA63" s="93"/>
      <c r="OB63" s="93"/>
      <c r="OC63" s="93"/>
      <c r="OD63" s="93"/>
      <c r="OE63" s="93"/>
      <c r="OF63" s="93"/>
      <c r="OG63" s="93"/>
      <c r="OH63" s="93"/>
      <c r="OI63" s="93"/>
      <c r="OJ63" s="93"/>
      <c r="OK63" s="93"/>
      <c r="OL63" s="93"/>
      <c r="OM63" s="93"/>
      <c r="ON63" s="93"/>
      <c r="OO63" s="93"/>
      <c r="OP63" s="93"/>
      <c r="OQ63" s="93"/>
      <c r="OR63" s="93"/>
      <c r="OS63" s="93"/>
      <c r="OT63" s="93"/>
      <c r="OU63" s="93"/>
      <c r="OV63" s="93"/>
      <c r="OW63" s="93"/>
      <c r="OX63" s="93"/>
      <c r="OY63" s="93"/>
      <c r="OZ63" s="93"/>
      <c r="PA63" s="93"/>
      <c r="PB63" s="93"/>
      <c r="PC63" s="93"/>
      <c r="PD63" s="93"/>
      <c r="PE63" s="93"/>
      <c r="PF63" s="93"/>
      <c r="PG63" s="93"/>
      <c r="PH63" s="93"/>
      <c r="PI63" s="93"/>
      <c r="PJ63" s="93"/>
      <c r="PK63" s="93"/>
      <c r="PL63" s="93"/>
      <c r="PM63" s="93"/>
      <c r="PN63" s="93"/>
      <c r="PO63" s="93"/>
      <c r="PP63" s="93"/>
      <c r="PQ63" s="93"/>
      <c r="PR63" s="93"/>
      <c r="PS63" s="93"/>
      <c r="PT63" s="93"/>
      <c r="PU63" s="93"/>
      <c r="PV63" s="93"/>
      <c r="PW63" s="93"/>
      <c r="PX63" s="93"/>
      <c r="PY63" s="93"/>
      <c r="PZ63" s="93"/>
      <c r="QA63" s="93"/>
      <c r="QB63" s="93"/>
      <c r="QC63" s="93"/>
      <c r="QD63" s="93"/>
      <c r="QE63" s="93"/>
      <c r="QF63" s="93"/>
      <c r="QG63" s="93"/>
      <c r="QH63" s="93"/>
      <c r="QI63" s="93"/>
      <c r="QJ63" s="93"/>
      <c r="QK63" s="93"/>
      <c r="QL63" s="93"/>
      <c r="QM63" s="93"/>
      <c r="QN63" s="93"/>
      <c r="QO63" s="93"/>
      <c r="QP63" s="93"/>
      <c r="QQ63" s="93"/>
      <c r="QR63" s="93"/>
      <c r="QS63" s="93"/>
      <c r="QT63" s="93"/>
      <c r="QU63" s="93"/>
      <c r="QV63" s="93"/>
      <c r="QW63" s="93"/>
      <c r="QX63" s="93"/>
      <c r="QY63" s="93"/>
      <c r="QZ63" s="93"/>
      <c r="RA63" s="93"/>
      <c r="RB63" s="93"/>
      <c r="RC63" s="93"/>
      <c r="RD63" s="93"/>
      <c r="RE63" s="93"/>
      <c r="RF63" s="93"/>
      <c r="RG63" s="93"/>
      <c r="RH63" s="93"/>
      <c r="RI63" s="93"/>
      <c r="RJ63" s="93"/>
      <c r="RK63" s="93"/>
      <c r="RL63" s="93"/>
      <c r="RM63" s="93"/>
      <c r="RN63" s="93"/>
      <c r="RO63" s="93"/>
      <c r="RP63" s="93"/>
      <c r="RQ63" s="93"/>
      <c r="RR63" s="93"/>
      <c r="RS63" s="93"/>
      <c r="RT63" s="93"/>
      <c r="RU63" s="93"/>
      <c r="RV63" s="93"/>
      <c r="RW63" s="93"/>
      <c r="RX63" s="93"/>
      <c r="RY63" s="93"/>
      <c r="RZ63" s="93"/>
      <c r="SA63" s="93"/>
      <c r="SB63" s="93"/>
      <c r="SC63" s="93"/>
      <c r="SD63" s="93"/>
      <c r="SE63" s="93"/>
      <c r="SF63" s="93"/>
      <c r="SG63" s="93"/>
      <c r="SH63" s="93"/>
      <c r="SI63" s="93"/>
      <c r="SJ63" s="93"/>
      <c r="SK63" s="93"/>
      <c r="SL63" s="93"/>
      <c r="SM63" s="93"/>
      <c r="SN63" s="93"/>
      <c r="SO63" s="93"/>
      <c r="SP63" s="93"/>
      <c r="SQ63" s="93"/>
      <c r="SR63" s="93"/>
      <c r="SS63" s="93"/>
      <c r="ST63" s="93"/>
      <c r="SU63" s="93"/>
      <c r="SV63" s="93"/>
      <c r="SW63" s="93"/>
      <c r="SX63" s="93"/>
      <c r="SY63" s="93"/>
      <c r="SZ63" s="93"/>
      <c r="TA63" s="93"/>
      <c r="TB63" s="93"/>
      <c r="TC63" s="93"/>
      <c r="TD63" s="93"/>
      <c r="TE63" s="93"/>
      <c r="TF63" s="93"/>
      <c r="TG63" s="93"/>
      <c r="TH63" s="93"/>
      <c r="TI63" s="93"/>
      <c r="TJ63" s="93"/>
      <c r="TK63" s="93"/>
      <c r="TL63" s="93"/>
      <c r="TM63" s="93"/>
      <c r="TN63" s="93"/>
      <c r="TO63" s="93"/>
      <c r="TP63" s="93"/>
      <c r="TQ63" s="93"/>
      <c r="TR63" s="93"/>
      <c r="TS63" s="93"/>
      <c r="TT63" s="93"/>
      <c r="TU63" s="93"/>
      <c r="TV63" s="93"/>
      <c r="TW63" s="93"/>
      <c r="TX63" s="93"/>
      <c r="TY63" s="93"/>
      <c r="TZ63" s="93"/>
      <c r="UA63" s="93"/>
      <c r="UB63" s="93"/>
      <c r="UC63" s="93"/>
      <c r="UD63" s="93"/>
      <c r="UE63" s="93"/>
      <c r="UF63" s="93"/>
      <c r="UG63" s="93"/>
      <c r="UH63" s="93"/>
      <c r="UI63" s="93"/>
      <c r="UJ63" s="93"/>
      <c r="UK63" s="93"/>
      <c r="UL63" s="93"/>
      <c r="UM63" s="93"/>
      <c r="UN63" s="93"/>
      <c r="UO63" s="93"/>
      <c r="UP63" s="93"/>
      <c r="UQ63" s="93"/>
      <c r="UR63" s="93"/>
      <c r="US63" s="93"/>
      <c r="UT63" s="93"/>
      <c r="UU63" s="93"/>
      <c r="UV63" s="93"/>
      <c r="UW63" s="93"/>
      <c r="UX63" s="93"/>
      <c r="UY63" s="93"/>
      <c r="UZ63" s="93"/>
      <c r="VA63" s="93"/>
      <c r="VB63" s="93"/>
      <c r="VC63" s="93"/>
      <c r="VD63" s="93"/>
      <c r="VE63" s="93"/>
      <c r="VF63" s="93"/>
      <c r="VG63" s="93"/>
      <c r="VH63" s="93"/>
      <c r="VI63" s="93"/>
      <c r="VJ63" s="93"/>
      <c r="VK63" s="93"/>
      <c r="VL63" s="93"/>
      <c r="VM63" s="93"/>
      <c r="VN63" s="93"/>
      <c r="VO63" s="93"/>
      <c r="VP63" s="93"/>
      <c r="VQ63" s="93"/>
      <c r="VR63" s="93"/>
      <c r="VS63" s="93"/>
      <c r="VT63" s="93"/>
      <c r="VU63" s="93"/>
      <c r="VV63" s="93"/>
      <c r="VW63" s="93"/>
      <c r="VX63" s="93"/>
      <c r="VY63" s="93"/>
      <c r="VZ63" s="93"/>
      <c r="WA63" s="93"/>
      <c r="WB63" s="93"/>
      <c r="WC63" s="93"/>
      <c r="WD63" s="93"/>
      <c r="WE63" s="93"/>
      <c r="WF63" s="93"/>
      <c r="WG63" s="93"/>
      <c r="WH63" s="93"/>
      <c r="WI63" s="93"/>
      <c r="WJ63" s="93"/>
      <c r="WK63" s="93"/>
      <c r="WL63" s="93"/>
      <c r="WM63" s="93"/>
      <c r="WN63" s="93"/>
      <c r="WO63" s="93"/>
      <c r="WP63" s="93"/>
      <c r="WQ63" s="93"/>
      <c r="WR63" s="93"/>
      <c r="WS63" s="93"/>
      <c r="WT63" s="93"/>
      <c r="WU63" s="93"/>
      <c r="WV63" s="93"/>
      <c r="WW63" s="93"/>
      <c r="WX63" s="93"/>
      <c r="WY63" s="93"/>
      <c r="WZ63" s="93"/>
      <c r="XA63" s="93"/>
      <c r="XB63" s="93"/>
      <c r="XC63" s="93"/>
      <c r="XD63" s="93"/>
      <c r="XE63" s="93"/>
      <c r="XF63" s="93"/>
      <c r="XG63" s="93"/>
      <c r="XH63" s="93"/>
      <c r="XI63" s="93"/>
      <c r="XJ63" s="93"/>
      <c r="XK63" s="93"/>
      <c r="XL63" s="93"/>
      <c r="XM63" s="93"/>
      <c r="XN63" s="93"/>
      <c r="XO63" s="93"/>
      <c r="XP63" s="93"/>
      <c r="XQ63" s="93"/>
      <c r="XR63" s="93"/>
      <c r="XS63" s="93"/>
      <c r="XT63" s="93"/>
      <c r="XU63" s="93"/>
      <c r="XV63" s="93"/>
      <c r="XW63" s="93"/>
      <c r="XX63" s="93"/>
      <c r="XY63" s="93"/>
      <c r="XZ63" s="93"/>
      <c r="YA63" s="93"/>
      <c r="YB63" s="93"/>
      <c r="YC63" s="93"/>
      <c r="YD63" s="93"/>
      <c r="YE63" s="93"/>
      <c r="YF63" s="93"/>
      <c r="YG63" s="93"/>
      <c r="YH63" s="93"/>
      <c r="YI63" s="93"/>
      <c r="YJ63" s="93"/>
      <c r="YK63" s="93"/>
      <c r="YL63" s="93"/>
      <c r="YM63" s="93"/>
      <c r="YN63" s="93"/>
      <c r="YO63" s="93"/>
      <c r="YP63" s="93"/>
      <c r="YQ63" s="93"/>
      <c r="YR63" s="93"/>
      <c r="YS63" s="93"/>
      <c r="YT63" s="93"/>
      <c r="YU63" s="93"/>
      <c r="YV63" s="93"/>
      <c r="YW63" s="93"/>
      <c r="YX63" s="93"/>
      <c r="YY63" s="93"/>
      <c r="YZ63" s="93"/>
      <c r="ZA63" s="93"/>
      <c r="ZB63" s="93"/>
      <c r="ZC63" s="93"/>
      <c r="ZD63" s="93"/>
      <c r="ZE63" s="93"/>
      <c r="ZF63" s="93"/>
      <c r="ZG63" s="93"/>
      <c r="ZH63" s="93"/>
      <c r="ZI63" s="93"/>
      <c r="ZJ63" s="93"/>
      <c r="ZK63" s="93"/>
      <c r="ZL63" s="93"/>
      <c r="ZM63" s="93"/>
      <c r="ZN63" s="93"/>
      <c r="ZO63" s="93"/>
      <c r="ZP63" s="93"/>
      <c r="ZQ63" s="93"/>
      <c r="ZR63" s="93"/>
      <c r="ZS63" s="93"/>
      <c r="ZT63" s="93"/>
      <c r="ZU63" s="93"/>
      <c r="ZV63" s="93"/>
      <c r="ZW63" s="93"/>
      <c r="ZX63" s="93"/>
      <c r="ZY63" s="93"/>
      <c r="ZZ63" s="93"/>
    </row>
    <row r="64" spans="1:702" s="126" customFormat="1" ht="15.95" customHeight="1" x14ac:dyDescent="0.25">
      <c r="A64" s="122">
        <v>72220</v>
      </c>
      <c r="B64" s="122" t="s">
        <v>402</v>
      </c>
      <c r="C64" s="123" t="s">
        <v>354</v>
      </c>
      <c r="D64" s="122">
        <v>7</v>
      </c>
      <c r="E64" s="122">
        <v>3</v>
      </c>
      <c r="F64" s="122" t="s">
        <v>341</v>
      </c>
      <c r="G64" s="122">
        <v>912</v>
      </c>
      <c r="H64" s="122">
        <v>11461</v>
      </c>
      <c r="I64" s="122" t="s">
        <v>367</v>
      </c>
      <c r="J64" s="122">
        <v>32</v>
      </c>
      <c r="K64" s="122" t="s">
        <v>25</v>
      </c>
      <c r="L64" s="124">
        <v>22000</v>
      </c>
      <c r="M64" s="124">
        <v>22000</v>
      </c>
      <c r="N64" s="124">
        <v>0</v>
      </c>
      <c r="O64" s="124">
        <v>22000</v>
      </c>
      <c r="P64" s="124">
        <v>14361.55</v>
      </c>
      <c r="Q64" s="124">
        <v>-7638.4500000000007</v>
      </c>
      <c r="R64" s="125">
        <v>0.65</v>
      </c>
      <c r="S64" s="124">
        <v>0</v>
      </c>
      <c r="T64" s="124">
        <v>0</v>
      </c>
      <c r="U64" s="125">
        <v>0</v>
      </c>
      <c r="V64" s="124">
        <v>0</v>
      </c>
      <c r="W64" s="124">
        <v>0</v>
      </c>
      <c r="X64" s="125">
        <v>0</v>
      </c>
      <c r="Y64" s="124">
        <v>0</v>
      </c>
      <c r="Z64" s="124">
        <v>0</v>
      </c>
      <c r="AA64" s="125">
        <v>0</v>
      </c>
      <c r="AB64" s="124">
        <v>0</v>
      </c>
      <c r="AC64" s="124">
        <v>0</v>
      </c>
      <c r="AD64" s="125">
        <v>0</v>
      </c>
      <c r="AE64" s="124">
        <v>0</v>
      </c>
      <c r="AF64" s="124">
        <v>0</v>
      </c>
      <c r="AG64" s="125">
        <v>0</v>
      </c>
      <c r="AH64" s="124">
        <v>0</v>
      </c>
      <c r="AI64" s="124">
        <v>0</v>
      </c>
      <c r="AJ64" s="125">
        <v>0</v>
      </c>
      <c r="AK64" s="124">
        <v>0</v>
      </c>
      <c r="AL64" s="124">
        <v>0</v>
      </c>
      <c r="AM64" s="125">
        <v>0</v>
      </c>
      <c r="AN64" s="124">
        <v>0</v>
      </c>
      <c r="AO64" s="124">
        <v>0</v>
      </c>
      <c r="AP64" s="125">
        <v>0</v>
      </c>
      <c r="AQ64" s="124">
        <v>0</v>
      </c>
      <c r="AR64" s="124">
        <v>0</v>
      </c>
      <c r="AS64" s="125">
        <v>0</v>
      </c>
      <c r="AT64" s="124">
        <v>0</v>
      </c>
      <c r="AU64" s="124">
        <v>0</v>
      </c>
      <c r="AV64" s="125">
        <v>0</v>
      </c>
      <c r="AW64" s="124">
        <v>0</v>
      </c>
      <c r="AX64" s="124">
        <v>0</v>
      </c>
      <c r="AY64" s="125">
        <v>0</v>
      </c>
      <c r="AZ64" s="124">
        <v>0</v>
      </c>
      <c r="BA64" s="124">
        <v>0</v>
      </c>
      <c r="BB64" s="125">
        <v>0</v>
      </c>
      <c r="BC64" s="124">
        <v>0</v>
      </c>
      <c r="BD64" s="124">
        <v>0</v>
      </c>
      <c r="BE64" s="125">
        <v>0</v>
      </c>
      <c r="BF64" s="124">
        <v>22000</v>
      </c>
      <c r="BG64" s="124">
        <v>14361.55</v>
      </c>
      <c r="BH64" s="125">
        <v>0.65</v>
      </c>
      <c r="BI64" s="124">
        <v>0</v>
      </c>
      <c r="BJ64" s="124">
        <v>0</v>
      </c>
      <c r="BK64" s="125">
        <v>0</v>
      </c>
      <c r="BL64" s="124">
        <v>0</v>
      </c>
      <c r="BM64" s="124">
        <v>0</v>
      </c>
      <c r="BN64" s="125">
        <v>0</v>
      </c>
      <c r="BO64" s="124">
        <v>0</v>
      </c>
      <c r="BP64" s="124">
        <v>0</v>
      </c>
      <c r="BQ64" s="125">
        <v>0</v>
      </c>
      <c r="BR64" s="124">
        <v>0</v>
      </c>
      <c r="BS64" s="124">
        <v>0</v>
      </c>
      <c r="BT64" s="125">
        <v>0</v>
      </c>
      <c r="BU64" s="124">
        <v>0</v>
      </c>
      <c r="BV64" s="124">
        <v>0</v>
      </c>
      <c r="BW64" s="125">
        <v>0</v>
      </c>
      <c r="BX64" s="124">
        <v>0</v>
      </c>
      <c r="BY64" s="124">
        <v>0</v>
      </c>
      <c r="BZ64" s="125">
        <v>0</v>
      </c>
      <c r="CA64" s="124">
        <v>0</v>
      </c>
      <c r="CB64" s="124">
        <v>0</v>
      </c>
      <c r="CC64" s="125">
        <v>0</v>
      </c>
      <c r="CD64" s="124">
        <v>0</v>
      </c>
      <c r="CE64" s="124">
        <v>0</v>
      </c>
      <c r="CF64" s="125">
        <v>0</v>
      </c>
      <c r="CG64" s="124">
        <v>0</v>
      </c>
      <c r="CH64" s="124">
        <v>0</v>
      </c>
      <c r="CI64" s="125">
        <v>0</v>
      </c>
      <c r="CJ64" s="124">
        <v>0</v>
      </c>
      <c r="CK64" s="124">
        <v>0</v>
      </c>
      <c r="CL64" s="125">
        <v>0</v>
      </c>
      <c r="CM64" s="124">
        <v>0</v>
      </c>
      <c r="CN64" s="124">
        <v>0</v>
      </c>
      <c r="CO64" s="125">
        <v>0</v>
      </c>
      <c r="CP64" s="124"/>
      <c r="CQ64" s="124"/>
      <c r="CR64" s="124"/>
      <c r="CS64" s="124"/>
      <c r="CT64" s="124"/>
      <c r="CU64" s="124"/>
      <c r="CV64" s="124"/>
      <c r="CW64" s="124"/>
      <c r="CX64" s="124"/>
      <c r="CY64" s="124"/>
      <c r="CZ64" s="124"/>
      <c r="DA64" s="124"/>
      <c r="DB64" s="124"/>
      <c r="DC64" s="124"/>
      <c r="DD64" s="124"/>
      <c r="DE64" s="124"/>
      <c r="DF64" s="124"/>
      <c r="DG64" s="124"/>
      <c r="DH64" s="124"/>
      <c r="DI64" s="124"/>
      <c r="DJ64" s="124"/>
      <c r="DK64" s="124"/>
      <c r="DL64" s="124"/>
      <c r="DM64" s="124"/>
      <c r="DN64" s="124"/>
      <c r="DO64" s="124"/>
      <c r="DP64" s="124"/>
      <c r="DQ64" s="124"/>
      <c r="DR64" s="124"/>
      <c r="DS64" s="124"/>
      <c r="DT64" s="124"/>
      <c r="DU64" s="124"/>
      <c r="DV64" s="124"/>
      <c r="DW64" s="124"/>
      <c r="DX64" s="124"/>
      <c r="DY64" s="124"/>
      <c r="DZ64" s="124"/>
      <c r="EA64" s="124"/>
      <c r="EB64" s="124"/>
      <c r="EC64" s="124"/>
      <c r="ED64" s="124"/>
      <c r="EE64" s="124"/>
      <c r="EF64" s="124"/>
      <c r="EG64" s="124"/>
      <c r="EH64" s="124"/>
      <c r="EI64" s="124"/>
      <c r="EJ64" s="124"/>
      <c r="EK64" s="124"/>
      <c r="EL64" s="124"/>
      <c r="EM64" s="124"/>
      <c r="EN64" s="124"/>
      <c r="EO64" s="124"/>
      <c r="EP64" s="124"/>
      <c r="EQ64" s="124"/>
      <c r="ER64" s="124"/>
      <c r="ES64" s="124"/>
      <c r="ET64" s="124"/>
      <c r="EU64" s="124"/>
      <c r="EV64" s="124"/>
      <c r="EW64" s="124"/>
      <c r="EX64" s="124"/>
      <c r="EY64" s="124"/>
      <c r="EZ64" s="124"/>
      <c r="FA64" s="124"/>
      <c r="FB64" s="124"/>
      <c r="FC64" s="124"/>
      <c r="FD64" s="124"/>
      <c r="FE64" s="124"/>
      <c r="FF64" s="124"/>
      <c r="FG64" s="124"/>
      <c r="FH64" s="124"/>
      <c r="FI64" s="124"/>
      <c r="FJ64" s="124"/>
      <c r="FK64" s="124"/>
      <c r="FL64" s="124"/>
      <c r="FM64" s="124"/>
      <c r="FN64" s="124"/>
      <c r="FO64" s="124"/>
      <c r="FP64" s="124"/>
      <c r="FQ64" s="124"/>
      <c r="FR64" s="124"/>
      <c r="FS64" s="124"/>
      <c r="FT64" s="124"/>
      <c r="FU64" s="124"/>
      <c r="FV64" s="124"/>
      <c r="FW64" s="124"/>
      <c r="FX64" s="124"/>
      <c r="FY64" s="124"/>
      <c r="FZ64" s="124"/>
      <c r="GA64" s="124"/>
      <c r="GB64" s="124"/>
      <c r="GC64" s="124"/>
      <c r="GD64" s="124"/>
      <c r="GE64" s="124"/>
      <c r="GF64" s="124"/>
      <c r="GG64" s="124"/>
      <c r="GH64" s="124"/>
      <c r="GI64" s="124"/>
      <c r="GJ64" s="124"/>
      <c r="GK64" s="124"/>
      <c r="GL64" s="124"/>
      <c r="GM64" s="124"/>
      <c r="GN64" s="124"/>
      <c r="GO64" s="124"/>
      <c r="GP64" s="124"/>
      <c r="GQ64" s="124"/>
      <c r="GR64" s="124"/>
      <c r="GS64" s="124"/>
      <c r="GT64" s="124"/>
      <c r="GU64" s="124"/>
      <c r="GV64" s="124"/>
      <c r="GW64" s="124"/>
      <c r="GX64" s="124"/>
      <c r="GY64" s="124"/>
      <c r="GZ64" s="124"/>
      <c r="HA64" s="124"/>
      <c r="HB64" s="124"/>
      <c r="HC64" s="124"/>
      <c r="HD64" s="124"/>
      <c r="HE64" s="124"/>
      <c r="HF64" s="124"/>
      <c r="HG64" s="124"/>
      <c r="HH64" s="124"/>
      <c r="HI64" s="124"/>
      <c r="HJ64" s="124"/>
      <c r="HK64" s="124"/>
      <c r="HL64" s="124"/>
      <c r="HM64" s="124"/>
      <c r="HN64" s="124"/>
      <c r="HO64" s="124"/>
      <c r="HP64" s="124"/>
      <c r="HQ64" s="124"/>
      <c r="HR64" s="124"/>
      <c r="HS64" s="124"/>
      <c r="HT64" s="124"/>
      <c r="HU64" s="124"/>
      <c r="HV64" s="124"/>
      <c r="HW64" s="124"/>
      <c r="HX64" s="124"/>
      <c r="HY64" s="124"/>
      <c r="HZ64" s="124"/>
      <c r="IA64" s="124"/>
      <c r="IB64" s="124"/>
      <c r="IC64" s="124"/>
      <c r="ID64" s="124"/>
      <c r="IE64" s="124"/>
      <c r="IF64" s="124"/>
      <c r="IG64" s="124"/>
      <c r="IH64" s="124"/>
      <c r="II64" s="124"/>
      <c r="IJ64" s="124"/>
      <c r="IK64" s="124"/>
      <c r="IL64" s="124"/>
      <c r="IM64" s="124"/>
      <c r="IN64" s="124"/>
      <c r="IO64" s="124"/>
      <c r="IP64" s="124"/>
      <c r="IQ64" s="124"/>
      <c r="IR64" s="124"/>
      <c r="IS64" s="124"/>
      <c r="IT64" s="124"/>
      <c r="IU64" s="124"/>
      <c r="IV64" s="124"/>
      <c r="IW64" s="124"/>
      <c r="IX64" s="124"/>
      <c r="IY64" s="124"/>
      <c r="IZ64" s="124"/>
      <c r="JA64" s="124"/>
      <c r="JB64" s="124"/>
      <c r="JC64" s="124"/>
      <c r="JD64" s="124"/>
      <c r="JE64" s="124"/>
      <c r="JF64" s="124"/>
      <c r="JG64" s="124"/>
      <c r="JH64" s="124"/>
      <c r="JI64" s="124"/>
      <c r="JJ64" s="124"/>
      <c r="JK64" s="124"/>
      <c r="JL64" s="124"/>
      <c r="JM64" s="124"/>
      <c r="JN64" s="124"/>
      <c r="JO64" s="124"/>
      <c r="JP64" s="124"/>
      <c r="JQ64" s="124"/>
      <c r="JR64" s="124"/>
      <c r="JS64" s="124"/>
      <c r="JT64" s="124"/>
      <c r="JU64" s="124"/>
      <c r="JV64" s="124"/>
      <c r="JW64" s="124"/>
      <c r="JX64" s="124"/>
      <c r="JY64" s="124"/>
      <c r="JZ64" s="124"/>
      <c r="KA64" s="124"/>
      <c r="KB64" s="124"/>
      <c r="KC64" s="124"/>
      <c r="KD64" s="124"/>
      <c r="KE64" s="124"/>
      <c r="KF64" s="124"/>
      <c r="KG64" s="124"/>
      <c r="KH64" s="124"/>
      <c r="KI64" s="124"/>
      <c r="KJ64" s="124"/>
      <c r="KK64" s="124"/>
      <c r="KL64" s="124"/>
      <c r="KM64" s="124"/>
      <c r="KN64" s="124"/>
      <c r="KO64" s="124"/>
      <c r="KP64" s="124"/>
      <c r="KQ64" s="124"/>
      <c r="KR64" s="124"/>
      <c r="KS64" s="124"/>
      <c r="KT64" s="124"/>
      <c r="KU64" s="124"/>
      <c r="KV64" s="124"/>
      <c r="KW64" s="124"/>
      <c r="KX64" s="124"/>
      <c r="KY64" s="124"/>
      <c r="KZ64" s="124"/>
      <c r="LA64" s="124"/>
      <c r="LB64" s="124"/>
      <c r="LC64" s="124"/>
      <c r="LD64" s="124"/>
      <c r="LE64" s="124"/>
      <c r="LF64" s="124"/>
      <c r="LG64" s="124"/>
      <c r="LH64" s="124"/>
      <c r="LI64" s="124"/>
      <c r="LJ64" s="124"/>
      <c r="LK64" s="124"/>
      <c r="LL64" s="124"/>
      <c r="LM64" s="124"/>
      <c r="LN64" s="124"/>
      <c r="LO64" s="124"/>
      <c r="LP64" s="124"/>
      <c r="LQ64" s="124"/>
      <c r="LR64" s="124"/>
      <c r="LS64" s="124"/>
      <c r="LT64" s="124"/>
      <c r="LU64" s="124"/>
      <c r="LV64" s="124"/>
      <c r="LW64" s="124"/>
      <c r="LX64" s="124"/>
      <c r="LY64" s="124"/>
      <c r="LZ64" s="124"/>
      <c r="MA64" s="124"/>
      <c r="MB64" s="124"/>
      <c r="MC64" s="124"/>
      <c r="MD64" s="124"/>
      <c r="ME64" s="124"/>
      <c r="MF64" s="124"/>
      <c r="MG64" s="124"/>
      <c r="MH64" s="124"/>
      <c r="MI64" s="124"/>
      <c r="MJ64" s="124"/>
      <c r="MK64" s="124"/>
      <c r="ML64" s="124"/>
      <c r="MM64" s="124"/>
      <c r="MN64" s="124"/>
      <c r="MO64" s="124"/>
      <c r="MP64" s="124"/>
      <c r="MQ64" s="124"/>
      <c r="MR64" s="124"/>
      <c r="MS64" s="124"/>
      <c r="MT64" s="124"/>
      <c r="MU64" s="124"/>
      <c r="MV64" s="124"/>
      <c r="MW64" s="124"/>
      <c r="MX64" s="124"/>
      <c r="MY64" s="124"/>
      <c r="MZ64" s="124"/>
      <c r="NA64" s="124"/>
      <c r="NB64" s="124"/>
      <c r="NC64" s="124"/>
      <c r="ND64" s="124"/>
      <c r="NE64" s="124"/>
      <c r="NF64" s="124"/>
      <c r="NG64" s="124"/>
      <c r="NH64" s="124"/>
      <c r="NI64" s="124"/>
      <c r="NJ64" s="124"/>
      <c r="NK64" s="124"/>
      <c r="NL64" s="124"/>
      <c r="NM64" s="124"/>
      <c r="NN64" s="124"/>
      <c r="NO64" s="124"/>
      <c r="NP64" s="124"/>
      <c r="NQ64" s="124"/>
      <c r="NR64" s="124"/>
      <c r="NS64" s="124"/>
      <c r="NT64" s="124"/>
      <c r="NU64" s="124"/>
      <c r="NV64" s="124"/>
      <c r="NW64" s="124"/>
      <c r="NX64" s="124"/>
      <c r="NY64" s="124"/>
      <c r="NZ64" s="124"/>
      <c r="OA64" s="124"/>
      <c r="OB64" s="124"/>
      <c r="OC64" s="124"/>
      <c r="OD64" s="124"/>
      <c r="OE64" s="124"/>
      <c r="OF64" s="124"/>
      <c r="OG64" s="124"/>
      <c r="OH64" s="124"/>
      <c r="OI64" s="124"/>
      <c r="OJ64" s="124"/>
      <c r="OK64" s="124"/>
      <c r="OL64" s="124"/>
      <c r="OM64" s="124"/>
      <c r="ON64" s="124"/>
      <c r="OO64" s="124"/>
      <c r="OP64" s="124"/>
      <c r="OQ64" s="124"/>
      <c r="OR64" s="124"/>
      <c r="OS64" s="124"/>
      <c r="OT64" s="124"/>
      <c r="OU64" s="124"/>
      <c r="OV64" s="124"/>
      <c r="OW64" s="124"/>
      <c r="OX64" s="124"/>
      <c r="OY64" s="124"/>
      <c r="OZ64" s="124"/>
      <c r="PA64" s="124"/>
      <c r="PB64" s="124"/>
      <c r="PC64" s="124"/>
      <c r="PD64" s="124"/>
      <c r="PE64" s="124"/>
      <c r="PF64" s="124"/>
      <c r="PG64" s="124"/>
      <c r="PH64" s="124"/>
      <c r="PI64" s="124"/>
      <c r="PJ64" s="124"/>
      <c r="PK64" s="124"/>
      <c r="PL64" s="124"/>
      <c r="PM64" s="124"/>
      <c r="PN64" s="124"/>
      <c r="PO64" s="124"/>
      <c r="PP64" s="124"/>
      <c r="PQ64" s="124"/>
      <c r="PR64" s="124"/>
      <c r="PS64" s="124"/>
      <c r="PT64" s="124"/>
      <c r="PU64" s="124"/>
      <c r="PV64" s="124"/>
      <c r="PW64" s="124"/>
      <c r="PX64" s="124"/>
      <c r="PY64" s="124"/>
      <c r="PZ64" s="124"/>
      <c r="QA64" s="124"/>
      <c r="QB64" s="124"/>
      <c r="QC64" s="124"/>
      <c r="QD64" s="124"/>
      <c r="QE64" s="124"/>
      <c r="QF64" s="124"/>
      <c r="QG64" s="124"/>
      <c r="QH64" s="124"/>
      <c r="QI64" s="124"/>
      <c r="QJ64" s="124"/>
      <c r="QK64" s="124"/>
      <c r="QL64" s="124"/>
      <c r="QM64" s="124"/>
      <c r="QN64" s="124"/>
      <c r="QO64" s="124"/>
      <c r="QP64" s="124"/>
      <c r="QQ64" s="124"/>
      <c r="QR64" s="124"/>
      <c r="QS64" s="124"/>
      <c r="QT64" s="124"/>
      <c r="QU64" s="124"/>
      <c r="QV64" s="124"/>
      <c r="QW64" s="124"/>
      <c r="QX64" s="124"/>
      <c r="QY64" s="124"/>
      <c r="QZ64" s="124"/>
      <c r="RA64" s="124"/>
      <c r="RB64" s="124"/>
      <c r="RC64" s="124"/>
      <c r="RD64" s="124"/>
      <c r="RE64" s="124"/>
      <c r="RF64" s="124"/>
      <c r="RG64" s="124"/>
      <c r="RH64" s="124"/>
      <c r="RI64" s="124"/>
      <c r="RJ64" s="124"/>
      <c r="RK64" s="124"/>
      <c r="RL64" s="124"/>
      <c r="RM64" s="124"/>
      <c r="RN64" s="124"/>
      <c r="RO64" s="124"/>
      <c r="RP64" s="124"/>
      <c r="RQ64" s="124"/>
      <c r="RR64" s="124"/>
      <c r="RS64" s="124"/>
      <c r="RT64" s="124"/>
      <c r="RU64" s="124"/>
      <c r="RV64" s="124"/>
      <c r="RW64" s="124"/>
      <c r="RX64" s="124"/>
      <c r="RY64" s="124"/>
      <c r="RZ64" s="124"/>
      <c r="SA64" s="124"/>
      <c r="SB64" s="124"/>
      <c r="SC64" s="124"/>
      <c r="SD64" s="124"/>
      <c r="SE64" s="124"/>
      <c r="SF64" s="124"/>
      <c r="SG64" s="124"/>
      <c r="SH64" s="124"/>
      <c r="SI64" s="124"/>
      <c r="SJ64" s="124"/>
      <c r="SK64" s="124"/>
      <c r="SL64" s="124"/>
      <c r="SM64" s="124"/>
      <c r="SN64" s="124"/>
      <c r="SO64" s="124"/>
      <c r="SP64" s="124"/>
      <c r="SQ64" s="124"/>
      <c r="SR64" s="124"/>
      <c r="SS64" s="124"/>
      <c r="ST64" s="124"/>
      <c r="SU64" s="124"/>
      <c r="SV64" s="124"/>
      <c r="SW64" s="124"/>
      <c r="SX64" s="124"/>
      <c r="SY64" s="124"/>
      <c r="SZ64" s="124"/>
      <c r="TA64" s="124"/>
      <c r="TB64" s="124"/>
      <c r="TC64" s="124"/>
      <c r="TD64" s="124"/>
      <c r="TE64" s="124"/>
      <c r="TF64" s="124"/>
      <c r="TG64" s="124"/>
      <c r="TH64" s="124"/>
      <c r="TI64" s="124"/>
      <c r="TJ64" s="124"/>
      <c r="TK64" s="124"/>
      <c r="TL64" s="124"/>
      <c r="TM64" s="124"/>
      <c r="TN64" s="124"/>
      <c r="TO64" s="124"/>
      <c r="TP64" s="124"/>
      <c r="TQ64" s="124"/>
      <c r="TR64" s="124"/>
      <c r="TS64" s="124"/>
      <c r="TT64" s="124"/>
      <c r="TU64" s="124"/>
      <c r="TV64" s="124"/>
      <c r="TW64" s="124"/>
      <c r="TX64" s="124"/>
      <c r="TY64" s="124"/>
      <c r="TZ64" s="124"/>
      <c r="UA64" s="124"/>
      <c r="UB64" s="124"/>
      <c r="UC64" s="124"/>
      <c r="UD64" s="124"/>
      <c r="UE64" s="124"/>
      <c r="UF64" s="124"/>
      <c r="UG64" s="124"/>
      <c r="UH64" s="124"/>
      <c r="UI64" s="124"/>
      <c r="UJ64" s="124"/>
      <c r="UK64" s="124"/>
      <c r="UL64" s="124"/>
      <c r="UM64" s="124"/>
      <c r="UN64" s="124"/>
      <c r="UO64" s="124"/>
      <c r="UP64" s="124"/>
      <c r="UQ64" s="124"/>
      <c r="UR64" s="124"/>
      <c r="US64" s="124"/>
      <c r="UT64" s="124"/>
      <c r="UU64" s="124"/>
      <c r="UV64" s="124"/>
      <c r="UW64" s="124"/>
      <c r="UX64" s="124"/>
      <c r="UY64" s="124"/>
      <c r="UZ64" s="124"/>
      <c r="VA64" s="124"/>
      <c r="VB64" s="124"/>
      <c r="VC64" s="124"/>
      <c r="VD64" s="124"/>
      <c r="VE64" s="124"/>
      <c r="VF64" s="124"/>
      <c r="VG64" s="124"/>
      <c r="VH64" s="124"/>
      <c r="VI64" s="124"/>
      <c r="VJ64" s="124"/>
      <c r="VK64" s="124"/>
      <c r="VL64" s="124"/>
      <c r="VM64" s="124"/>
      <c r="VN64" s="124"/>
      <c r="VO64" s="124"/>
      <c r="VP64" s="124"/>
      <c r="VQ64" s="124"/>
      <c r="VR64" s="124"/>
      <c r="VS64" s="124"/>
      <c r="VT64" s="124"/>
      <c r="VU64" s="124"/>
      <c r="VV64" s="124"/>
      <c r="VW64" s="124"/>
      <c r="VX64" s="124"/>
      <c r="VY64" s="124"/>
      <c r="VZ64" s="124"/>
      <c r="WA64" s="124"/>
      <c r="WB64" s="124"/>
      <c r="WC64" s="124"/>
      <c r="WD64" s="124"/>
      <c r="WE64" s="124"/>
      <c r="WF64" s="124"/>
      <c r="WG64" s="124"/>
      <c r="WH64" s="124"/>
      <c r="WI64" s="124"/>
      <c r="WJ64" s="124"/>
      <c r="WK64" s="124"/>
      <c r="WL64" s="124"/>
      <c r="WM64" s="124"/>
      <c r="WN64" s="124"/>
      <c r="WO64" s="124"/>
      <c r="WP64" s="124"/>
      <c r="WQ64" s="124"/>
      <c r="WR64" s="124"/>
      <c r="WS64" s="124"/>
      <c r="WT64" s="124"/>
      <c r="WU64" s="124"/>
      <c r="WV64" s="124"/>
      <c r="WW64" s="124"/>
      <c r="WX64" s="124"/>
      <c r="WY64" s="124"/>
      <c r="WZ64" s="124"/>
      <c r="XA64" s="124"/>
      <c r="XB64" s="124"/>
      <c r="XC64" s="124"/>
      <c r="XD64" s="124"/>
      <c r="XE64" s="124"/>
      <c r="XF64" s="124"/>
      <c r="XG64" s="124"/>
      <c r="XH64" s="124"/>
      <c r="XI64" s="124"/>
      <c r="XJ64" s="124"/>
      <c r="XK64" s="124"/>
      <c r="XL64" s="124"/>
      <c r="XM64" s="124"/>
      <c r="XN64" s="124"/>
      <c r="XO64" s="124"/>
      <c r="XP64" s="124"/>
      <c r="XQ64" s="124"/>
      <c r="XR64" s="124"/>
      <c r="XS64" s="124"/>
      <c r="XT64" s="124"/>
      <c r="XU64" s="124"/>
      <c r="XV64" s="124"/>
      <c r="XW64" s="124"/>
      <c r="XX64" s="124"/>
      <c r="XY64" s="124"/>
      <c r="XZ64" s="124"/>
      <c r="YA64" s="124"/>
      <c r="YB64" s="124"/>
      <c r="YC64" s="124"/>
      <c r="YD64" s="124"/>
      <c r="YE64" s="124"/>
      <c r="YF64" s="124"/>
      <c r="YG64" s="124"/>
      <c r="YH64" s="124"/>
      <c r="YI64" s="124"/>
      <c r="YJ64" s="124"/>
      <c r="YK64" s="124"/>
      <c r="YL64" s="124"/>
      <c r="YM64" s="124"/>
      <c r="YN64" s="124"/>
      <c r="YO64" s="124"/>
      <c r="YP64" s="124"/>
      <c r="YQ64" s="124"/>
      <c r="YR64" s="124"/>
      <c r="YS64" s="124"/>
      <c r="YT64" s="124"/>
      <c r="YU64" s="124"/>
      <c r="YV64" s="124"/>
      <c r="YW64" s="124"/>
      <c r="YX64" s="124"/>
      <c r="YY64" s="124"/>
      <c r="YZ64" s="124"/>
      <c r="ZA64" s="124"/>
      <c r="ZB64" s="124"/>
      <c r="ZC64" s="124"/>
      <c r="ZD64" s="124"/>
      <c r="ZE64" s="124"/>
      <c r="ZF64" s="124"/>
      <c r="ZG64" s="124"/>
      <c r="ZH64" s="124"/>
      <c r="ZI64" s="124"/>
      <c r="ZJ64" s="124"/>
      <c r="ZK64" s="124"/>
      <c r="ZL64" s="124"/>
      <c r="ZM64" s="124"/>
      <c r="ZN64" s="124"/>
      <c r="ZO64" s="124"/>
      <c r="ZP64" s="124"/>
      <c r="ZQ64" s="124"/>
      <c r="ZR64" s="124"/>
      <c r="ZS64" s="124"/>
      <c r="ZT64" s="124"/>
      <c r="ZU64" s="124"/>
      <c r="ZV64" s="124"/>
      <c r="ZW64" s="124"/>
      <c r="ZX64" s="124"/>
      <c r="ZY64" s="124"/>
      <c r="ZZ64" s="124"/>
    </row>
    <row r="65" spans="1:702" ht="15.95" hidden="1" customHeight="1" x14ac:dyDescent="0.25">
      <c r="A65" s="92">
        <v>72222</v>
      </c>
      <c r="B65" s="92" t="s">
        <v>402</v>
      </c>
      <c r="C65" s="121" t="s">
        <v>354</v>
      </c>
      <c r="D65" s="92">
        <v>7</v>
      </c>
      <c r="E65" s="92">
        <v>3</v>
      </c>
      <c r="F65" s="92" t="s">
        <v>341</v>
      </c>
      <c r="G65" s="92">
        <v>912</v>
      </c>
      <c r="H65" s="92">
        <v>11461</v>
      </c>
      <c r="I65" s="92" t="s">
        <v>367</v>
      </c>
      <c r="J65" s="92">
        <v>321</v>
      </c>
      <c r="K65" s="92" t="s">
        <v>349</v>
      </c>
      <c r="L65" s="93">
        <v>6000</v>
      </c>
      <c r="M65" s="93">
        <v>6000</v>
      </c>
      <c r="N65" s="93">
        <v>0</v>
      </c>
      <c r="O65" s="93">
        <v>6000</v>
      </c>
      <c r="P65" s="93">
        <v>4772.3500000000004</v>
      </c>
      <c r="Q65" s="93">
        <v>-1227.6499999999996</v>
      </c>
      <c r="R65" s="94">
        <v>0.8</v>
      </c>
      <c r="S65" s="93">
        <v>0</v>
      </c>
      <c r="T65" s="93">
        <v>0</v>
      </c>
      <c r="U65" s="94">
        <v>0</v>
      </c>
      <c r="V65" s="93">
        <v>0</v>
      </c>
      <c r="W65" s="93">
        <v>0</v>
      </c>
      <c r="X65" s="94">
        <v>0</v>
      </c>
      <c r="Y65" s="93">
        <v>0</v>
      </c>
      <c r="Z65" s="93">
        <v>0</v>
      </c>
      <c r="AA65" s="94">
        <v>0</v>
      </c>
      <c r="AB65" s="93">
        <v>0</v>
      </c>
      <c r="AC65" s="93">
        <v>0</v>
      </c>
      <c r="AD65" s="94">
        <v>0</v>
      </c>
      <c r="AE65" s="93">
        <v>0</v>
      </c>
      <c r="AF65" s="93">
        <v>0</v>
      </c>
      <c r="AG65" s="94">
        <v>0</v>
      </c>
      <c r="AH65" s="93">
        <v>0</v>
      </c>
      <c r="AI65" s="93">
        <v>0</v>
      </c>
      <c r="AJ65" s="94">
        <v>0</v>
      </c>
      <c r="AK65" s="93">
        <v>0</v>
      </c>
      <c r="AL65" s="93">
        <v>0</v>
      </c>
      <c r="AM65" s="94">
        <v>0</v>
      </c>
      <c r="AN65" s="93">
        <v>0</v>
      </c>
      <c r="AO65" s="93">
        <v>0</v>
      </c>
      <c r="AP65" s="94">
        <v>0</v>
      </c>
      <c r="AQ65" s="93">
        <v>0</v>
      </c>
      <c r="AR65" s="93">
        <v>0</v>
      </c>
      <c r="AS65" s="94">
        <v>0</v>
      </c>
      <c r="AT65" s="93">
        <v>0</v>
      </c>
      <c r="AU65" s="93">
        <v>0</v>
      </c>
      <c r="AV65" s="94">
        <v>0</v>
      </c>
      <c r="AW65" s="93">
        <v>0</v>
      </c>
      <c r="AX65" s="93">
        <v>0</v>
      </c>
      <c r="AY65" s="94">
        <v>0</v>
      </c>
      <c r="AZ65" s="93">
        <v>0</v>
      </c>
      <c r="BA65" s="93">
        <v>0</v>
      </c>
      <c r="BB65" s="94">
        <v>0</v>
      </c>
      <c r="BC65" s="93">
        <v>0</v>
      </c>
      <c r="BD65" s="93">
        <v>0</v>
      </c>
      <c r="BE65" s="94">
        <v>0</v>
      </c>
      <c r="BF65" s="93">
        <v>6000</v>
      </c>
      <c r="BG65" s="93">
        <v>4772.3500000000004</v>
      </c>
      <c r="BH65" s="94">
        <v>0.8</v>
      </c>
      <c r="BI65" s="93">
        <v>0</v>
      </c>
      <c r="BJ65" s="93">
        <v>0</v>
      </c>
      <c r="BK65" s="94">
        <v>0</v>
      </c>
      <c r="BL65" s="93">
        <v>0</v>
      </c>
      <c r="BM65" s="93">
        <v>0</v>
      </c>
      <c r="BN65" s="94">
        <v>0</v>
      </c>
      <c r="BO65" s="93">
        <v>0</v>
      </c>
      <c r="BP65" s="93">
        <v>0</v>
      </c>
      <c r="BQ65" s="94">
        <v>0</v>
      </c>
      <c r="BR65" s="93">
        <v>0</v>
      </c>
      <c r="BS65" s="93">
        <v>0</v>
      </c>
      <c r="BT65" s="94">
        <v>0</v>
      </c>
      <c r="BU65" s="93">
        <v>0</v>
      </c>
      <c r="BV65" s="93">
        <v>0</v>
      </c>
      <c r="BW65" s="94">
        <v>0</v>
      </c>
      <c r="BX65" s="93">
        <v>0</v>
      </c>
      <c r="BY65" s="93">
        <v>0</v>
      </c>
      <c r="BZ65" s="94">
        <v>0</v>
      </c>
      <c r="CA65" s="93">
        <v>0</v>
      </c>
      <c r="CB65" s="93">
        <v>0</v>
      </c>
      <c r="CC65" s="94">
        <v>0</v>
      </c>
      <c r="CD65" s="93">
        <v>0</v>
      </c>
      <c r="CE65" s="93">
        <v>0</v>
      </c>
      <c r="CF65" s="94">
        <v>0</v>
      </c>
      <c r="CG65" s="93">
        <v>0</v>
      </c>
      <c r="CH65" s="93">
        <v>0</v>
      </c>
      <c r="CI65" s="94">
        <v>0</v>
      </c>
      <c r="CJ65" s="93">
        <v>0</v>
      </c>
      <c r="CK65" s="93">
        <v>0</v>
      </c>
      <c r="CL65" s="94">
        <v>0</v>
      </c>
      <c r="CM65" s="93">
        <v>0</v>
      </c>
      <c r="CN65" s="93">
        <v>0</v>
      </c>
      <c r="CO65" s="94">
        <v>0</v>
      </c>
      <c r="CP65" s="93"/>
      <c r="CQ65" s="93"/>
      <c r="CR65" s="93"/>
      <c r="CS65" s="93"/>
      <c r="CT65" s="93"/>
      <c r="CU65" s="93"/>
      <c r="CV65" s="93"/>
      <c r="CW65" s="93"/>
      <c r="CX65" s="93"/>
      <c r="CY65" s="93"/>
      <c r="CZ65" s="93"/>
      <c r="DA65" s="93"/>
      <c r="DB65" s="93"/>
      <c r="DC65" s="93"/>
      <c r="DD65" s="93"/>
      <c r="DE65" s="93"/>
      <c r="DF65" s="93"/>
      <c r="DG65" s="93"/>
      <c r="DH65" s="93"/>
      <c r="DI65" s="93"/>
      <c r="DJ65" s="93"/>
      <c r="DK65" s="93"/>
      <c r="DL65" s="93"/>
      <c r="DM65" s="93"/>
      <c r="DN65" s="93"/>
      <c r="DO65" s="93"/>
      <c r="DP65" s="93"/>
      <c r="DQ65" s="93"/>
      <c r="DR65" s="93"/>
      <c r="DS65" s="93"/>
      <c r="DT65" s="93"/>
      <c r="DU65" s="93"/>
      <c r="DV65" s="93"/>
      <c r="DW65" s="93"/>
      <c r="DX65" s="93"/>
      <c r="DY65" s="93"/>
      <c r="DZ65" s="93"/>
      <c r="EA65" s="93"/>
      <c r="EB65" s="93"/>
      <c r="EC65" s="93"/>
      <c r="ED65" s="93"/>
      <c r="EE65" s="93"/>
      <c r="EF65" s="93"/>
      <c r="EG65" s="93"/>
      <c r="EH65" s="93"/>
      <c r="EI65" s="93"/>
      <c r="EJ65" s="93"/>
      <c r="EK65" s="93"/>
      <c r="EL65" s="93"/>
      <c r="EM65" s="93"/>
      <c r="EN65" s="93"/>
      <c r="EO65" s="93"/>
      <c r="EP65" s="93"/>
      <c r="EQ65" s="93"/>
      <c r="ER65" s="93"/>
      <c r="ES65" s="93"/>
      <c r="ET65" s="93"/>
      <c r="EU65" s="93"/>
      <c r="EV65" s="93"/>
      <c r="EW65" s="93"/>
      <c r="EX65" s="93"/>
      <c r="EY65" s="93"/>
      <c r="EZ65" s="93"/>
      <c r="FA65" s="93"/>
      <c r="FB65" s="93"/>
      <c r="FC65" s="93"/>
      <c r="FD65" s="93"/>
      <c r="FE65" s="93"/>
      <c r="FF65" s="93"/>
      <c r="FG65" s="93"/>
      <c r="FH65" s="93"/>
      <c r="FI65" s="93"/>
      <c r="FJ65" s="93"/>
      <c r="FK65" s="93"/>
      <c r="FL65" s="93"/>
      <c r="FM65" s="93"/>
      <c r="FN65" s="93"/>
      <c r="FO65" s="93"/>
      <c r="FP65" s="93"/>
      <c r="FQ65" s="93"/>
      <c r="FR65" s="93"/>
      <c r="FS65" s="93"/>
      <c r="FT65" s="93"/>
      <c r="FU65" s="93"/>
      <c r="FV65" s="93"/>
      <c r="FW65" s="93"/>
      <c r="FX65" s="93"/>
      <c r="FY65" s="93"/>
      <c r="FZ65" s="93"/>
      <c r="GA65" s="93"/>
      <c r="GB65" s="93"/>
      <c r="GC65" s="93"/>
      <c r="GD65" s="93"/>
      <c r="GE65" s="93"/>
      <c r="GF65" s="93"/>
      <c r="GG65" s="93"/>
      <c r="GH65" s="93"/>
      <c r="GI65" s="93"/>
      <c r="GJ65" s="93"/>
      <c r="GK65" s="93"/>
      <c r="GL65" s="93"/>
      <c r="GM65" s="93"/>
      <c r="GN65" s="93"/>
      <c r="GO65" s="93"/>
      <c r="GP65" s="93"/>
      <c r="GQ65" s="93"/>
      <c r="GR65" s="93"/>
      <c r="GS65" s="93"/>
      <c r="GT65" s="93"/>
      <c r="GU65" s="93"/>
      <c r="GV65" s="93"/>
      <c r="GW65" s="93"/>
      <c r="GX65" s="93"/>
      <c r="GY65" s="93"/>
      <c r="GZ65" s="93"/>
      <c r="HA65" s="93"/>
      <c r="HB65" s="93"/>
      <c r="HC65" s="93"/>
      <c r="HD65" s="93"/>
      <c r="HE65" s="93"/>
      <c r="HF65" s="93"/>
      <c r="HG65" s="93"/>
      <c r="HH65" s="93"/>
      <c r="HI65" s="93"/>
      <c r="HJ65" s="93"/>
      <c r="HK65" s="93"/>
      <c r="HL65" s="93"/>
      <c r="HM65" s="93"/>
      <c r="HN65" s="93"/>
      <c r="HO65" s="93"/>
      <c r="HP65" s="93"/>
      <c r="HQ65" s="93"/>
      <c r="HR65" s="93"/>
      <c r="HS65" s="93"/>
      <c r="HT65" s="93"/>
      <c r="HU65" s="93"/>
      <c r="HV65" s="93"/>
      <c r="HW65" s="93"/>
      <c r="HX65" s="93"/>
      <c r="HY65" s="93"/>
      <c r="HZ65" s="93"/>
      <c r="IA65" s="93"/>
      <c r="IB65" s="93"/>
      <c r="IC65" s="93"/>
      <c r="ID65" s="93"/>
      <c r="IE65" s="93"/>
      <c r="IF65" s="93"/>
      <c r="IG65" s="93"/>
      <c r="IH65" s="93"/>
      <c r="II65" s="93"/>
      <c r="IJ65" s="93"/>
      <c r="IK65" s="93"/>
      <c r="IL65" s="93"/>
      <c r="IM65" s="93"/>
      <c r="IN65" s="93"/>
      <c r="IO65" s="93"/>
      <c r="IP65" s="93"/>
      <c r="IQ65" s="93"/>
      <c r="IR65" s="93"/>
      <c r="IS65" s="93"/>
      <c r="IT65" s="93"/>
      <c r="IU65" s="93"/>
      <c r="IV65" s="93"/>
      <c r="IW65" s="93"/>
      <c r="IX65" s="93"/>
      <c r="IY65" s="93"/>
      <c r="IZ65" s="93"/>
      <c r="JA65" s="93"/>
      <c r="JB65" s="93"/>
      <c r="JC65" s="93"/>
      <c r="JD65" s="93"/>
      <c r="JE65" s="93"/>
      <c r="JF65" s="93"/>
      <c r="JG65" s="93"/>
      <c r="JH65" s="93"/>
      <c r="JI65" s="93"/>
      <c r="JJ65" s="93"/>
      <c r="JK65" s="93"/>
      <c r="JL65" s="93"/>
      <c r="JM65" s="93"/>
      <c r="JN65" s="93"/>
      <c r="JO65" s="93"/>
      <c r="JP65" s="93"/>
      <c r="JQ65" s="93"/>
      <c r="JR65" s="93"/>
      <c r="JS65" s="93"/>
      <c r="JT65" s="93"/>
      <c r="JU65" s="93"/>
      <c r="JV65" s="93"/>
      <c r="JW65" s="93"/>
      <c r="JX65" s="93"/>
      <c r="JY65" s="93"/>
      <c r="JZ65" s="93"/>
      <c r="KA65" s="93"/>
      <c r="KB65" s="93"/>
      <c r="KC65" s="93"/>
      <c r="KD65" s="93"/>
      <c r="KE65" s="93"/>
      <c r="KF65" s="93"/>
      <c r="KG65" s="93"/>
      <c r="KH65" s="93"/>
      <c r="KI65" s="93"/>
      <c r="KJ65" s="93"/>
      <c r="KK65" s="93"/>
      <c r="KL65" s="93"/>
      <c r="KM65" s="93"/>
      <c r="KN65" s="93"/>
      <c r="KO65" s="93"/>
      <c r="KP65" s="93"/>
      <c r="KQ65" s="93"/>
      <c r="KR65" s="93"/>
      <c r="KS65" s="93"/>
      <c r="KT65" s="93"/>
      <c r="KU65" s="93"/>
      <c r="KV65" s="93"/>
      <c r="KW65" s="93"/>
      <c r="KX65" s="93"/>
      <c r="KY65" s="93"/>
      <c r="KZ65" s="93"/>
      <c r="LA65" s="93"/>
      <c r="LB65" s="93"/>
      <c r="LC65" s="93"/>
      <c r="LD65" s="93"/>
      <c r="LE65" s="93"/>
      <c r="LF65" s="93"/>
      <c r="LG65" s="93"/>
      <c r="LH65" s="93"/>
      <c r="LI65" s="93"/>
      <c r="LJ65" s="93"/>
      <c r="LK65" s="93"/>
      <c r="LL65" s="93"/>
      <c r="LM65" s="93"/>
      <c r="LN65" s="93"/>
      <c r="LO65" s="93"/>
      <c r="LP65" s="93"/>
      <c r="LQ65" s="93"/>
      <c r="LR65" s="93"/>
      <c r="LS65" s="93"/>
      <c r="LT65" s="93"/>
      <c r="LU65" s="93"/>
      <c r="LV65" s="93"/>
      <c r="LW65" s="93"/>
      <c r="LX65" s="93"/>
      <c r="LY65" s="93"/>
      <c r="LZ65" s="93"/>
      <c r="MA65" s="93"/>
      <c r="MB65" s="93"/>
      <c r="MC65" s="93"/>
      <c r="MD65" s="93"/>
      <c r="ME65" s="93"/>
      <c r="MF65" s="93"/>
      <c r="MG65" s="93"/>
      <c r="MH65" s="93"/>
      <c r="MI65" s="93"/>
      <c r="MJ65" s="93"/>
      <c r="MK65" s="93"/>
      <c r="ML65" s="93"/>
      <c r="MM65" s="93"/>
      <c r="MN65" s="93"/>
      <c r="MO65" s="93"/>
      <c r="MP65" s="93"/>
      <c r="MQ65" s="93"/>
      <c r="MR65" s="93"/>
      <c r="MS65" s="93"/>
      <c r="MT65" s="93"/>
      <c r="MU65" s="93"/>
      <c r="MV65" s="93"/>
      <c r="MW65" s="93"/>
      <c r="MX65" s="93"/>
      <c r="MY65" s="93"/>
      <c r="MZ65" s="93"/>
      <c r="NA65" s="93"/>
      <c r="NB65" s="93"/>
      <c r="NC65" s="93"/>
      <c r="ND65" s="93"/>
      <c r="NE65" s="93"/>
      <c r="NF65" s="93"/>
      <c r="NG65" s="93"/>
      <c r="NH65" s="93"/>
      <c r="NI65" s="93"/>
      <c r="NJ65" s="93"/>
      <c r="NK65" s="93"/>
      <c r="NL65" s="93"/>
      <c r="NM65" s="93"/>
      <c r="NN65" s="93"/>
      <c r="NO65" s="93"/>
      <c r="NP65" s="93"/>
      <c r="NQ65" s="93"/>
      <c r="NR65" s="93"/>
      <c r="NS65" s="93"/>
      <c r="NT65" s="93"/>
      <c r="NU65" s="93"/>
      <c r="NV65" s="93"/>
      <c r="NW65" s="93"/>
      <c r="NX65" s="93"/>
      <c r="NY65" s="93"/>
      <c r="NZ65" s="93"/>
      <c r="OA65" s="93"/>
      <c r="OB65" s="93"/>
      <c r="OC65" s="93"/>
      <c r="OD65" s="93"/>
      <c r="OE65" s="93"/>
      <c r="OF65" s="93"/>
      <c r="OG65" s="93"/>
      <c r="OH65" s="93"/>
      <c r="OI65" s="93"/>
      <c r="OJ65" s="93"/>
      <c r="OK65" s="93"/>
      <c r="OL65" s="93"/>
      <c r="OM65" s="93"/>
      <c r="ON65" s="93"/>
      <c r="OO65" s="93"/>
      <c r="OP65" s="93"/>
      <c r="OQ65" s="93"/>
      <c r="OR65" s="93"/>
      <c r="OS65" s="93"/>
      <c r="OT65" s="93"/>
      <c r="OU65" s="93"/>
      <c r="OV65" s="93"/>
      <c r="OW65" s="93"/>
      <c r="OX65" s="93"/>
      <c r="OY65" s="93"/>
      <c r="OZ65" s="93"/>
      <c r="PA65" s="93"/>
      <c r="PB65" s="93"/>
      <c r="PC65" s="93"/>
      <c r="PD65" s="93"/>
      <c r="PE65" s="93"/>
      <c r="PF65" s="93"/>
      <c r="PG65" s="93"/>
      <c r="PH65" s="93"/>
      <c r="PI65" s="93"/>
      <c r="PJ65" s="93"/>
      <c r="PK65" s="93"/>
      <c r="PL65" s="93"/>
      <c r="PM65" s="93"/>
      <c r="PN65" s="93"/>
      <c r="PO65" s="93"/>
      <c r="PP65" s="93"/>
      <c r="PQ65" s="93"/>
      <c r="PR65" s="93"/>
      <c r="PS65" s="93"/>
      <c r="PT65" s="93"/>
      <c r="PU65" s="93"/>
      <c r="PV65" s="93"/>
      <c r="PW65" s="93"/>
      <c r="PX65" s="93"/>
      <c r="PY65" s="93"/>
      <c r="PZ65" s="93"/>
      <c r="QA65" s="93"/>
      <c r="QB65" s="93"/>
      <c r="QC65" s="93"/>
      <c r="QD65" s="93"/>
      <c r="QE65" s="93"/>
      <c r="QF65" s="93"/>
      <c r="QG65" s="93"/>
      <c r="QH65" s="93"/>
      <c r="QI65" s="93"/>
      <c r="QJ65" s="93"/>
      <c r="QK65" s="93"/>
      <c r="QL65" s="93"/>
      <c r="QM65" s="93"/>
      <c r="QN65" s="93"/>
      <c r="QO65" s="93"/>
      <c r="QP65" s="93"/>
      <c r="QQ65" s="93"/>
      <c r="QR65" s="93"/>
      <c r="QS65" s="93"/>
      <c r="QT65" s="93"/>
      <c r="QU65" s="93"/>
      <c r="QV65" s="93"/>
      <c r="QW65" s="93"/>
      <c r="QX65" s="93"/>
      <c r="QY65" s="93"/>
      <c r="QZ65" s="93"/>
      <c r="RA65" s="93"/>
      <c r="RB65" s="93"/>
      <c r="RC65" s="93"/>
      <c r="RD65" s="93"/>
      <c r="RE65" s="93"/>
      <c r="RF65" s="93"/>
      <c r="RG65" s="93"/>
      <c r="RH65" s="93"/>
      <c r="RI65" s="93"/>
      <c r="RJ65" s="93"/>
      <c r="RK65" s="93"/>
      <c r="RL65" s="93"/>
      <c r="RM65" s="93"/>
      <c r="RN65" s="93"/>
      <c r="RO65" s="93"/>
      <c r="RP65" s="93"/>
      <c r="RQ65" s="93"/>
      <c r="RR65" s="93"/>
      <c r="RS65" s="93"/>
      <c r="RT65" s="93"/>
      <c r="RU65" s="93"/>
      <c r="RV65" s="93"/>
      <c r="RW65" s="93"/>
      <c r="RX65" s="93"/>
      <c r="RY65" s="93"/>
      <c r="RZ65" s="93"/>
      <c r="SA65" s="93"/>
      <c r="SB65" s="93"/>
      <c r="SC65" s="93"/>
      <c r="SD65" s="93"/>
      <c r="SE65" s="93"/>
      <c r="SF65" s="93"/>
      <c r="SG65" s="93"/>
      <c r="SH65" s="93"/>
      <c r="SI65" s="93"/>
      <c r="SJ65" s="93"/>
      <c r="SK65" s="93"/>
      <c r="SL65" s="93"/>
      <c r="SM65" s="93"/>
      <c r="SN65" s="93"/>
      <c r="SO65" s="93"/>
      <c r="SP65" s="93"/>
      <c r="SQ65" s="93"/>
      <c r="SR65" s="93"/>
      <c r="SS65" s="93"/>
      <c r="ST65" s="93"/>
      <c r="SU65" s="93"/>
      <c r="SV65" s="93"/>
      <c r="SW65" s="93"/>
      <c r="SX65" s="93"/>
      <c r="SY65" s="93"/>
      <c r="SZ65" s="93"/>
      <c r="TA65" s="93"/>
      <c r="TB65" s="93"/>
      <c r="TC65" s="93"/>
      <c r="TD65" s="93"/>
      <c r="TE65" s="93"/>
      <c r="TF65" s="93"/>
      <c r="TG65" s="93"/>
      <c r="TH65" s="93"/>
      <c r="TI65" s="93"/>
      <c r="TJ65" s="93"/>
      <c r="TK65" s="93"/>
      <c r="TL65" s="93"/>
      <c r="TM65" s="93"/>
      <c r="TN65" s="93"/>
      <c r="TO65" s="93"/>
      <c r="TP65" s="93"/>
      <c r="TQ65" s="93"/>
      <c r="TR65" s="93"/>
      <c r="TS65" s="93"/>
      <c r="TT65" s="93"/>
      <c r="TU65" s="93"/>
      <c r="TV65" s="93"/>
      <c r="TW65" s="93"/>
      <c r="TX65" s="93"/>
      <c r="TY65" s="93"/>
      <c r="TZ65" s="93"/>
      <c r="UA65" s="93"/>
      <c r="UB65" s="93"/>
      <c r="UC65" s="93"/>
      <c r="UD65" s="93"/>
      <c r="UE65" s="93"/>
      <c r="UF65" s="93"/>
      <c r="UG65" s="93"/>
      <c r="UH65" s="93"/>
      <c r="UI65" s="93"/>
      <c r="UJ65" s="93"/>
      <c r="UK65" s="93"/>
      <c r="UL65" s="93"/>
      <c r="UM65" s="93"/>
      <c r="UN65" s="93"/>
      <c r="UO65" s="93"/>
      <c r="UP65" s="93"/>
      <c r="UQ65" s="93"/>
      <c r="UR65" s="93"/>
      <c r="US65" s="93"/>
      <c r="UT65" s="93"/>
      <c r="UU65" s="93"/>
      <c r="UV65" s="93"/>
      <c r="UW65" s="93"/>
      <c r="UX65" s="93"/>
      <c r="UY65" s="93"/>
      <c r="UZ65" s="93"/>
      <c r="VA65" s="93"/>
      <c r="VB65" s="93"/>
      <c r="VC65" s="93"/>
      <c r="VD65" s="93"/>
      <c r="VE65" s="93"/>
      <c r="VF65" s="93"/>
      <c r="VG65" s="93"/>
      <c r="VH65" s="93"/>
      <c r="VI65" s="93"/>
      <c r="VJ65" s="93"/>
      <c r="VK65" s="93"/>
      <c r="VL65" s="93"/>
      <c r="VM65" s="93"/>
      <c r="VN65" s="93"/>
      <c r="VO65" s="93"/>
      <c r="VP65" s="93"/>
      <c r="VQ65" s="93"/>
      <c r="VR65" s="93"/>
      <c r="VS65" s="93"/>
      <c r="VT65" s="93"/>
      <c r="VU65" s="93"/>
      <c r="VV65" s="93"/>
      <c r="VW65" s="93"/>
      <c r="VX65" s="93"/>
      <c r="VY65" s="93"/>
      <c r="VZ65" s="93"/>
      <c r="WA65" s="93"/>
      <c r="WB65" s="93"/>
      <c r="WC65" s="93"/>
      <c r="WD65" s="93"/>
      <c r="WE65" s="93"/>
      <c r="WF65" s="93"/>
      <c r="WG65" s="93"/>
      <c r="WH65" s="93"/>
      <c r="WI65" s="93"/>
      <c r="WJ65" s="93"/>
      <c r="WK65" s="93"/>
      <c r="WL65" s="93"/>
      <c r="WM65" s="93"/>
      <c r="WN65" s="93"/>
      <c r="WO65" s="93"/>
      <c r="WP65" s="93"/>
      <c r="WQ65" s="93"/>
      <c r="WR65" s="93"/>
      <c r="WS65" s="93"/>
      <c r="WT65" s="93"/>
      <c r="WU65" s="93"/>
      <c r="WV65" s="93"/>
      <c r="WW65" s="93"/>
      <c r="WX65" s="93"/>
      <c r="WY65" s="93"/>
      <c r="WZ65" s="93"/>
      <c r="XA65" s="93"/>
      <c r="XB65" s="93"/>
      <c r="XC65" s="93"/>
      <c r="XD65" s="93"/>
      <c r="XE65" s="93"/>
      <c r="XF65" s="93"/>
      <c r="XG65" s="93"/>
      <c r="XH65" s="93"/>
      <c r="XI65" s="93"/>
      <c r="XJ65" s="93"/>
      <c r="XK65" s="93"/>
      <c r="XL65" s="93"/>
      <c r="XM65" s="93"/>
      <c r="XN65" s="93"/>
      <c r="XO65" s="93"/>
      <c r="XP65" s="93"/>
      <c r="XQ65" s="93"/>
      <c r="XR65" s="93"/>
      <c r="XS65" s="93"/>
      <c r="XT65" s="93"/>
      <c r="XU65" s="93"/>
      <c r="XV65" s="93"/>
      <c r="XW65" s="93"/>
      <c r="XX65" s="93"/>
      <c r="XY65" s="93"/>
      <c r="XZ65" s="93"/>
      <c r="YA65" s="93"/>
      <c r="YB65" s="93"/>
      <c r="YC65" s="93"/>
      <c r="YD65" s="93"/>
      <c r="YE65" s="93"/>
      <c r="YF65" s="93"/>
      <c r="YG65" s="93"/>
      <c r="YH65" s="93"/>
      <c r="YI65" s="93"/>
      <c r="YJ65" s="93"/>
      <c r="YK65" s="93"/>
      <c r="YL65" s="93"/>
      <c r="YM65" s="93"/>
      <c r="YN65" s="93"/>
      <c r="YO65" s="93"/>
      <c r="YP65" s="93"/>
      <c r="YQ65" s="93"/>
      <c r="YR65" s="93"/>
      <c r="YS65" s="93"/>
      <c r="YT65" s="93"/>
      <c r="YU65" s="93"/>
      <c r="YV65" s="93"/>
      <c r="YW65" s="93"/>
      <c r="YX65" s="93"/>
      <c r="YY65" s="93"/>
      <c r="YZ65" s="93"/>
      <c r="ZA65" s="93"/>
      <c r="ZB65" s="93"/>
      <c r="ZC65" s="93"/>
      <c r="ZD65" s="93"/>
      <c r="ZE65" s="93"/>
      <c r="ZF65" s="93"/>
      <c r="ZG65" s="93"/>
      <c r="ZH65" s="93"/>
      <c r="ZI65" s="93"/>
      <c r="ZJ65" s="93"/>
      <c r="ZK65" s="93"/>
      <c r="ZL65" s="93"/>
      <c r="ZM65" s="93"/>
      <c r="ZN65" s="93"/>
      <c r="ZO65" s="93"/>
      <c r="ZP65" s="93"/>
      <c r="ZQ65" s="93"/>
      <c r="ZR65" s="93"/>
      <c r="ZS65" s="93"/>
      <c r="ZT65" s="93"/>
      <c r="ZU65" s="93"/>
      <c r="ZV65" s="93"/>
      <c r="ZW65" s="93"/>
      <c r="ZX65" s="93"/>
      <c r="ZY65" s="93"/>
      <c r="ZZ65" s="93"/>
    </row>
    <row r="66" spans="1:702" ht="15.95" hidden="1" customHeight="1" x14ac:dyDescent="0.25">
      <c r="A66" s="92">
        <v>72226</v>
      </c>
      <c r="B66" s="92" t="s">
        <v>402</v>
      </c>
      <c r="C66" s="121" t="s">
        <v>354</v>
      </c>
      <c r="D66" s="92">
        <v>7</v>
      </c>
      <c r="E66" s="92">
        <v>3</v>
      </c>
      <c r="F66" s="92" t="s">
        <v>341</v>
      </c>
      <c r="G66" s="92">
        <v>912</v>
      </c>
      <c r="H66" s="92">
        <v>11461</v>
      </c>
      <c r="I66" s="92" t="s">
        <v>367</v>
      </c>
      <c r="J66" s="92">
        <v>322</v>
      </c>
      <c r="K66" s="92" t="s">
        <v>340</v>
      </c>
      <c r="L66" s="93">
        <v>16000</v>
      </c>
      <c r="M66" s="93">
        <v>16000</v>
      </c>
      <c r="N66" s="93">
        <v>0</v>
      </c>
      <c r="O66" s="93">
        <v>16000</v>
      </c>
      <c r="P66" s="93">
        <v>9589.2000000000007</v>
      </c>
      <c r="Q66" s="93">
        <v>-6410.7999999999993</v>
      </c>
      <c r="R66" s="94">
        <v>0.6</v>
      </c>
      <c r="S66" s="93">
        <v>0</v>
      </c>
      <c r="T66" s="93">
        <v>0</v>
      </c>
      <c r="U66" s="94">
        <v>0</v>
      </c>
      <c r="V66" s="93">
        <v>0</v>
      </c>
      <c r="W66" s="93">
        <v>0</v>
      </c>
      <c r="X66" s="94">
        <v>0</v>
      </c>
      <c r="Y66" s="93">
        <v>0</v>
      </c>
      <c r="Z66" s="93">
        <v>0</v>
      </c>
      <c r="AA66" s="94">
        <v>0</v>
      </c>
      <c r="AB66" s="93">
        <v>0</v>
      </c>
      <c r="AC66" s="93">
        <v>0</v>
      </c>
      <c r="AD66" s="94">
        <v>0</v>
      </c>
      <c r="AE66" s="93">
        <v>0</v>
      </c>
      <c r="AF66" s="93">
        <v>0</v>
      </c>
      <c r="AG66" s="94">
        <v>0</v>
      </c>
      <c r="AH66" s="93">
        <v>0</v>
      </c>
      <c r="AI66" s="93">
        <v>0</v>
      </c>
      <c r="AJ66" s="94">
        <v>0</v>
      </c>
      <c r="AK66" s="93">
        <v>0</v>
      </c>
      <c r="AL66" s="93">
        <v>0</v>
      </c>
      <c r="AM66" s="94">
        <v>0</v>
      </c>
      <c r="AN66" s="93">
        <v>0</v>
      </c>
      <c r="AO66" s="93">
        <v>0</v>
      </c>
      <c r="AP66" s="94">
        <v>0</v>
      </c>
      <c r="AQ66" s="93">
        <v>0</v>
      </c>
      <c r="AR66" s="93">
        <v>0</v>
      </c>
      <c r="AS66" s="94">
        <v>0</v>
      </c>
      <c r="AT66" s="93">
        <v>0</v>
      </c>
      <c r="AU66" s="93">
        <v>0</v>
      </c>
      <c r="AV66" s="94">
        <v>0</v>
      </c>
      <c r="AW66" s="93">
        <v>0</v>
      </c>
      <c r="AX66" s="93">
        <v>0</v>
      </c>
      <c r="AY66" s="94">
        <v>0</v>
      </c>
      <c r="AZ66" s="93">
        <v>0</v>
      </c>
      <c r="BA66" s="93">
        <v>0</v>
      </c>
      <c r="BB66" s="94">
        <v>0</v>
      </c>
      <c r="BC66" s="93">
        <v>0</v>
      </c>
      <c r="BD66" s="93">
        <v>0</v>
      </c>
      <c r="BE66" s="94">
        <v>0</v>
      </c>
      <c r="BF66" s="93">
        <v>16000</v>
      </c>
      <c r="BG66" s="93">
        <v>9589.2000000000007</v>
      </c>
      <c r="BH66" s="94">
        <v>0.6</v>
      </c>
      <c r="BI66" s="93">
        <v>0</v>
      </c>
      <c r="BJ66" s="93">
        <v>0</v>
      </c>
      <c r="BK66" s="94">
        <v>0</v>
      </c>
      <c r="BL66" s="93">
        <v>0</v>
      </c>
      <c r="BM66" s="93">
        <v>0</v>
      </c>
      <c r="BN66" s="94">
        <v>0</v>
      </c>
      <c r="BO66" s="93">
        <v>0</v>
      </c>
      <c r="BP66" s="93">
        <v>0</v>
      </c>
      <c r="BQ66" s="94">
        <v>0</v>
      </c>
      <c r="BR66" s="93">
        <v>0</v>
      </c>
      <c r="BS66" s="93">
        <v>0</v>
      </c>
      <c r="BT66" s="94">
        <v>0</v>
      </c>
      <c r="BU66" s="93">
        <v>0</v>
      </c>
      <c r="BV66" s="93">
        <v>0</v>
      </c>
      <c r="BW66" s="94">
        <v>0</v>
      </c>
      <c r="BX66" s="93">
        <v>0</v>
      </c>
      <c r="BY66" s="93">
        <v>0</v>
      </c>
      <c r="BZ66" s="94">
        <v>0</v>
      </c>
      <c r="CA66" s="93">
        <v>0</v>
      </c>
      <c r="CB66" s="93">
        <v>0</v>
      </c>
      <c r="CC66" s="94">
        <v>0</v>
      </c>
      <c r="CD66" s="93">
        <v>0</v>
      </c>
      <c r="CE66" s="93">
        <v>0</v>
      </c>
      <c r="CF66" s="94">
        <v>0</v>
      </c>
      <c r="CG66" s="93">
        <v>0</v>
      </c>
      <c r="CH66" s="93">
        <v>0</v>
      </c>
      <c r="CI66" s="94">
        <v>0</v>
      </c>
      <c r="CJ66" s="93">
        <v>0</v>
      </c>
      <c r="CK66" s="93">
        <v>0</v>
      </c>
      <c r="CL66" s="94">
        <v>0</v>
      </c>
      <c r="CM66" s="93">
        <v>0</v>
      </c>
      <c r="CN66" s="93">
        <v>0</v>
      </c>
      <c r="CO66" s="94">
        <v>0</v>
      </c>
      <c r="CP66" s="93"/>
      <c r="CQ66" s="93"/>
      <c r="CR66" s="93"/>
      <c r="CS66" s="93"/>
      <c r="CT66" s="93"/>
      <c r="CU66" s="93"/>
      <c r="CV66" s="93"/>
      <c r="CW66" s="93"/>
      <c r="CX66" s="93"/>
      <c r="CY66" s="93"/>
      <c r="CZ66" s="93"/>
      <c r="DA66" s="93"/>
      <c r="DB66" s="93"/>
      <c r="DC66" s="93"/>
      <c r="DD66" s="93"/>
      <c r="DE66" s="93"/>
      <c r="DF66" s="93"/>
      <c r="DG66" s="93"/>
      <c r="DH66" s="93"/>
      <c r="DI66" s="93"/>
      <c r="DJ66" s="93"/>
      <c r="DK66" s="93"/>
      <c r="DL66" s="93"/>
      <c r="DM66" s="93"/>
      <c r="DN66" s="93"/>
      <c r="DO66" s="93"/>
      <c r="DP66" s="93"/>
      <c r="DQ66" s="93"/>
      <c r="DR66" s="93"/>
      <c r="DS66" s="93"/>
      <c r="DT66" s="93"/>
      <c r="DU66" s="93"/>
      <c r="DV66" s="93"/>
      <c r="DW66" s="93"/>
      <c r="DX66" s="93"/>
      <c r="DY66" s="93"/>
      <c r="DZ66" s="93"/>
      <c r="EA66" s="93"/>
      <c r="EB66" s="93"/>
      <c r="EC66" s="93"/>
      <c r="ED66" s="93"/>
      <c r="EE66" s="93"/>
      <c r="EF66" s="93"/>
      <c r="EG66" s="93"/>
      <c r="EH66" s="93"/>
      <c r="EI66" s="93"/>
      <c r="EJ66" s="93"/>
      <c r="EK66" s="93"/>
      <c r="EL66" s="93"/>
      <c r="EM66" s="93"/>
      <c r="EN66" s="93"/>
      <c r="EO66" s="93"/>
      <c r="EP66" s="93"/>
      <c r="EQ66" s="93"/>
      <c r="ER66" s="93"/>
      <c r="ES66" s="93"/>
      <c r="ET66" s="93"/>
      <c r="EU66" s="93"/>
      <c r="EV66" s="93"/>
      <c r="EW66" s="93"/>
      <c r="EX66" s="93"/>
      <c r="EY66" s="93"/>
      <c r="EZ66" s="93"/>
      <c r="FA66" s="93"/>
      <c r="FB66" s="93"/>
      <c r="FC66" s="93"/>
      <c r="FD66" s="93"/>
      <c r="FE66" s="93"/>
      <c r="FF66" s="93"/>
      <c r="FG66" s="93"/>
      <c r="FH66" s="93"/>
      <c r="FI66" s="93"/>
      <c r="FJ66" s="93"/>
      <c r="FK66" s="93"/>
      <c r="FL66" s="93"/>
      <c r="FM66" s="93"/>
      <c r="FN66" s="93"/>
      <c r="FO66" s="93"/>
      <c r="FP66" s="93"/>
      <c r="FQ66" s="93"/>
      <c r="FR66" s="93"/>
      <c r="FS66" s="93"/>
      <c r="FT66" s="93"/>
      <c r="FU66" s="93"/>
      <c r="FV66" s="93"/>
      <c r="FW66" s="93"/>
      <c r="FX66" s="93"/>
      <c r="FY66" s="93"/>
      <c r="FZ66" s="93"/>
      <c r="GA66" s="93"/>
      <c r="GB66" s="93"/>
      <c r="GC66" s="93"/>
      <c r="GD66" s="93"/>
      <c r="GE66" s="93"/>
      <c r="GF66" s="93"/>
      <c r="GG66" s="93"/>
      <c r="GH66" s="93"/>
      <c r="GI66" s="93"/>
      <c r="GJ66" s="93"/>
      <c r="GK66" s="93"/>
      <c r="GL66" s="93"/>
      <c r="GM66" s="93"/>
      <c r="GN66" s="93"/>
      <c r="GO66" s="93"/>
      <c r="GP66" s="93"/>
      <c r="GQ66" s="93"/>
      <c r="GR66" s="93"/>
      <c r="GS66" s="93"/>
      <c r="GT66" s="93"/>
      <c r="GU66" s="93"/>
      <c r="GV66" s="93"/>
      <c r="GW66" s="93"/>
      <c r="GX66" s="93"/>
      <c r="GY66" s="93"/>
      <c r="GZ66" s="93"/>
      <c r="HA66" s="93"/>
      <c r="HB66" s="93"/>
      <c r="HC66" s="93"/>
      <c r="HD66" s="93"/>
      <c r="HE66" s="93"/>
      <c r="HF66" s="93"/>
      <c r="HG66" s="93"/>
      <c r="HH66" s="93"/>
      <c r="HI66" s="93"/>
      <c r="HJ66" s="93"/>
      <c r="HK66" s="93"/>
      <c r="HL66" s="93"/>
      <c r="HM66" s="93"/>
      <c r="HN66" s="93"/>
      <c r="HO66" s="93"/>
      <c r="HP66" s="93"/>
      <c r="HQ66" s="93"/>
      <c r="HR66" s="93"/>
      <c r="HS66" s="93"/>
      <c r="HT66" s="93"/>
      <c r="HU66" s="93"/>
      <c r="HV66" s="93"/>
      <c r="HW66" s="93"/>
      <c r="HX66" s="93"/>
      <c r="HY66" s="93"/>
      <c r="HZ66" s="93"/>
      <c r="IA66" s="93"/>
      <c r="IB66" s="93"/>
      <c r="IC66" s="93"/>
      <c r="ID66" s="93"/>
      <c r="IE66" s="93"/>
      <c r="IF66" s="93"/>
      <c r="IG66" s="93"/>
      <c r="IH66" s="93"/>
      <c r="II66" s="93"/>
      <c r="IJ66" s="93"/>
      <c r="IK66" s="93"/>
      <c r="IL66" s="93"/>
      <c r="IM66" s="93"/>
      <c r="IN66" s="93"/>
      <c r="IO66" s="93"/>
      <c r="IP66" s="93"/>
      <c r="IQ66" s="93"/>
      <c r="IR66" s="93"/>
      <c r="IS66" s="93"/>
      <c r="IT66" s="93"/>
      <c r="IU66" s="93"/>
      <c r="IV66" s="93"/>
      <c r="IW66" s="93"/>
      <c r="IX66" s="93"/>
      <c r="IY66" s="93"/>
      <c r="IZ66" s="93"/>
      <c r="JA66" s="93"/>
      <c r="JB66" s="93"/>
      <c r="JC66" s="93"/>
      <c r="JD66" s="93"/>
      <c r="JE66" s="93"/>
      <c r="JF66" s="93"/>
      <c r="JG66" s="93"/>
      <c r="JH66" s="93"/>
      <c r="JI66" s="93"/>
      <c r="JJ66" s="93"/>
      <c r="JK66" s="93"/>
      <c r="JL66" s="93"/>
      <c r="JM66" s="93"/>
      <c r="JN66" s="93"/>
      <c r="JO66" s="93"/>
      <c r="JP66" s="93"/>
      <c r="JQ66" s="93"/>
      <c r="JR66" s="93"/>
      <c r="JS66" s="93"/>
      <c r="JT66" s="93"/>
      <c r="JU66" s="93"/>
      <c r="JV66" s="93"/>
      <c r="JW66" s="93"/>
      <c r="JX66" s="93"/>
      <c r="JY66" s="93"/>
      <c r="JZ66" s="93"/>
      <c r="KA66" s="93"/>
      <c r="KB66" s="93"/>
      <c r="KC66" s="93"/>
      <c r="KD66" s="93"/>
      <c r="KE66" s="93"/>
      <c r="KF66" s="93"/>
      <c r="KG66" s="93"/>
      <c r="KH66" s="93"/>
      <c r="KI66" s="93"/>
      <c r="KJ66" s="93"/>
      <c r="KK66" s="93"/>
      <c r="KL66" s="93"/>
      <c r="KM66" s="93"/>
      <c r="KN66" s="93"/>
      <c r="KO66" s="93"/>
      <c r="KP66" s="93"/>
      <c r="KQ66" s="93"/>
      <c r="KR66" s="93"/>
      <c r="KS66" s="93"/>
      <c r="KT66" s="93"/>
      <c r="KU66" s="93"/>
      <c r="KV66" s="93"/>
      <c r="KW66" s="93"/>
      <c r="KX66" s="93"/>
      <c r="KY66" s="93"/>
      <c r="KZ66" s="93"/>
      <c r="LA66" s="93"/>
      <c r="LB66" s="93"/>
      <c r="LC66" s="93"/>
      <c r="LD66" s="93"/>
      <c r="LE66" s="93"/>
      <c r="LF66" s="93"/>
      <c r="LG66" s="93"/>
      <c r="LH66" s="93"/>
      <c r="LI66" s="93"/>
      <c r="LJ66" s="93"/>
      <c r="LK66" s="93"/>
      <c r="LL66" s="93"/>
      <c r="LM66" s="93"/>
      <c r="LN66" s="93"/>
      <c r="LO66" s="93"/>
      <c r="LP66" s="93"/>
      <c r="LQ66" s="93"/>
      <c r="LR66" s="93"/>
      <c r="LS66" s="93"/>
      <c r="LT66" s="93"/>
      <c r="LU66" s="93"/>
      <c r="LV66" s="93"/>
      <c r="LW66" s="93"/>
      <c r="LX66" s="93"/>
      <c r="LY66" s="93"/>
      <c r="LZ66" s="93"/>
      <c r="MA66" s="93"/>
      <c r="MB66" s="93"/>
      <c r="MC66" s="93"/>
      <c r="MD66" s="93"/>
      <c r="ME66" s="93"/>
      <c r="MF66" s="93"/>
      <c r="MG66" s="93"/>
      <c r="MH66" s="93"/>
      <c r="MI66" s="93"/>
      <c r="MJ66" s="93"/>
      <c r="MK66" s="93"/>
      <c r="ML66" s="93"/>
      <c r="MM66" s="93"/>
      <c r="MN66" s="93"/>
      <c r="MO66" s="93"/>
      <c r="MP66" s="93"/>
      <c r="MQ66" s="93"/>
      <c r="MR66" s="93"/>
      <c r="MS66" s="93"/>
      <c r="MT66" s="93"/>
      <c r="MU66" s="93"/>
      <c r="MV66" s="93"/>
      <c r="MW66" s="93"/>
      <c r="MX66" s="93"/>
      <c r="MY66" s="93"/>
      <c r="MZ66" s="93"/>
      <c r="NA66" s="93"/>
      <c r="NB66" s="93"/>
      <c r="NC66" s="93"/>
      <c r="ND66" s="93"/>
      <c r="NE66" s="93"/>
      <c r="NF66" s="93"/>
      <c r="NG66" s="93"/>
      <c r="NH66" s="93"/>
      <c r="NI66" s="93"/>
      <c r="NJ66" s="93"/>
      <c r="NK66" s="93"/>
      <c r="NL66" s="93"/>
      <c r="NM66" s="93"/>
      <c r="NN66" s="93"/>
      <c r="NO66" s="93"/>
      <c r="NP66" s="93"/>
      <c r="NQ66" s="93"/>
      <c r="NR66" s="93"/>
      <c r="NS66" s="93"/>
      <c r="NT66" s="93"/>
      <c r="NU66" s="93"/>
      <c r="NV66" s="93"/>
      <c r="NW66" s="93"/>
      <c r="NX66" s="93"/>
      <c r="NY66" s="93"/>
      <c r="NZ66" s="93"/>
      <c r="OA66" s="93"/>
      <c r="OB66" s="93"/>
      <c r="OC66" s="93"/>
      <c r="OD66" s="93"/>
      <c r="OE66" s="93"/>
      <c r="OF66" s="93"/>
      <c r="OG66" s="93"/>
      <c r="OH66" s="93"/>
      <c r="OI66" s="93"/>
      <c r="OJ66" s="93"/>
      <c r="OK66" s="93"/>
      <c r="OL66" s="93"/>
      <c r="OM66" s="93"/>
      <c r="ON66" s="93"/>
      <c r="OO66" s="93"/>
      <c r="OP66" s="93"/>
      <c r="OQ66" s="93"/>
      <c r="OR66" s="93"/>
      <c r="OS66" s="93"/>
      <c r="OT66" s="93"/>
      <c r="OU66" s="93"/>
      <c r="OV66" s="93"/>
      <c r="OW66" s="93"/>
      <c r="OX66" s="93"/>
      <c r="OY66" s="93"/>
      <c r="OZ66" s="93"/>
      <c r="PA66" s="93"/>
      <c r="PB66" s="93"/>
      <c r="PC66" s="93"/>
      <c r="PD66" s="93"/>
      <c r="PE66" s="93"/>
      <c r="PF66" s="93"/>
      <c r="PG66" s="93"/>
      <c r="PH66" s="93"/>
      <c r="PI66" s="93"/>
      <c r="PJ66" s="93"/>
      <c r="PK66" s="93"/>
      <c r="PL66" s="93"/>
      <c r="PM66" s="93"/>
      <c r="PN66" s="93"/>
      <c r="PO66" s="93"/>
      <c r="PP66" s="93"/>
      <c r="PQ66" s="93"/>
      <c r="PR66" s="93"/>
      <c r="PS66" s="93"/>
      <c r="PT66" s="93"/>
      <c r="PU66" s="93"/>
      <c r="PV66" s="93"/>
      <c r="PW66" s="93"/>
      <c r="PX66" s="93"/>
      <c r="PY66" s="93"/>
      <c r="PZ66" s="93"/>
      <c r="QA66" s="93"/>
      <c r="QB66" s="93"/>
      <c r="QC66" s="93"/>
      <c r="QD66" s="93"/>
      <c r="QE66" s="93"/>
      <c r="QF66" s="93"/>
      <c r="QG66" s="93"/>
      <c r="QH66" s="93"/>
      <c r="QI66" s="93"/>
      <c r="QJ66" s="93"/>
      <c r="QK66" s="93"/>
      <c r="QL66" s="93"/>
      <c r="QM66" s="93"/>
      <c r="QN66" s="93"/>
      <c r="QO66" s="93"/>
      <c r="QP66" s="93"/>
      <c r="QQ66" s="93"/>
      <c r="QR66" s="93"/>
      <c r="QS66" s="93"/>
      <c r="QT66" s="93"/>
      <c r="QU66" s="93"/>
      <c r="QV66" s="93"/>
      <c r="QW66" s="93"/>
      <c r="QX66" s="93"/>
      <c r="QY66" s="93"/>
      <c r="QZ66" s="93"/>
      <c r="RA66" s="93"/>
      <c r="RB66" s="93"/>
      <c r="RC66" s="93"/>
      <c r="RD66" s="93"/>
      <c r="RE66" s="93"/>
      <c r="RF66" s="93"/>
      <c r="RG66" s="93"/>
      <c r="RH66" s="93"/>
      <c r="RI66" s="93"/>
      <c r="RJ66" s="93"/>
      <c r="RK66" s="93"/>
      <c r="RL66" s="93"/>
      <c r="RM66" s="93"/>
      <c r="RN66" s="93"/>
      <c r="RO66" s="93"/>
      <c r="RP66" s="93"/>
      <c r="RQ66" s="93"/>
      <c r="RR66" s="93"/>
      <c r="RS66" s="93"/>
      <c r="RT66" s="93"/>
      <c r="RU66" s="93"/>
      <c r="RV66" s="93"/>
      <c r="RW66" s="93"/>
      <c r="RX66" s="93"/>
      <c r="RY66" s="93"/>
      <c r="RZ66" s="93"/>
      <c r="SA66" s="93"/>
      <c r="SB66" s="93"/>
      <c r="SC66" s="93"/>
      <c r="SD66" s="93"/>
      <c r="SE66" s="93"/>
      <c r="SF66" s="93"/>
      <c r="SG66" s="93"/>
      <c r="SH66" s="93"/>
      <c r="SI66" s="93"/>
      <c r="SJ66" s="93"/>
      <c r="SK66" s="93"/>
      <c r="SL66" s="93"/>
      <c r="SM66" s="93"/>
      <c r="SN66" s="93"/>
      <c r="SO66" s="93"/>
      <c r="SP66" s="93"/>
      <c r="SQ66" s="93"/>
      <c r="SR66" s="93"/>
      <c r="SS66" s="93"/>
      <c r="ST66" s="93"/>
      <c r="SU66" s="93"/>
      <c r="SV66" s="93"/>
      <c r="SW66" s="93"/>
      <c r="SX66" s="93"/>
      <c r="SY66" s="93"/>
      <c r="SZ66" s="93"/>
      <c r="TA66" s="93"/>
      <c r="TB66" s="93"/>
      <c r="TC66" s="93"/>
      <c r="TD66" s="93"/>
      <c r="TE66" s="93"/>
      <c r="TF66" s="93"/>
      <c r="TG66" s="93"/>
      <c r="TH66" s="93"/>
      <c r="TI66" s="93"/>
      <c r="TJ66" s="93"/>
      <c r="TK66" s="93"/>
      <c r="TL66" s="93"/>
      <c r="TM66" s="93"/>
      <c r="TN66" s="93"/>
      <c r="TO66" s="93"/>
      <c r="TP66" s="93"/>
      <c r="TQ66" s="93"/>
      <c r="TR66" s="93"/>
      <c r="TS66" s="93"/>
      <c r="TT66" s="93"/>
      <c r="TU66" s="93"/>
      <c r="TV66" s="93"/>
      <c r="TW66" s="93"/>
      <c r="TX66" s="93"/>
      <c r="TY66" s="93"/>
      <c r="TZ66" s="93"/>
      <c r="UA66" s="93"/>
      <c r="UB66" s="93"/>
      <c r="UC66" s="93"/>
      <c r="UD66" s="93"/>
      <c r="UE66" s="93"/>
      <c r="UF66" s="93"/>
      <c r="UG66" s="93"/>
      <c r="UH66" s="93"/>
      <c r="UI66" s="93"/>
      <c r="UJ66" s="93"/>
      <c r="UK66" s="93"/>
      <c r="UL66" s="93"/>
      <c r="UM66" s="93"/>
      <c r="UN66" s="93"/>
      <c r="UO66" s="93"/>
      <c r="UP66" s="93"/>
      <c r="UQ66" s="93"/>
      <c r="UR66" s="93"/>
      <c r="US66" s="93"/>
      <c r="UT66" s="93"/>
      <c r="UU66" s="93"/>
      <c r="UV66" s="93"/>
      <c r="UW66" s="93"/>
      <c r="UX66" s="93"/>
      <c r="UY66" s="93"/>
      <c r="UZ66" s="93"/>
      <c r="VA66" s="93"/>
      <c r="VB66" s="93"/>
      <c r="VC66" s="93"/>
      <c r="VD66" s="93"/>
      <c r="VE66" s="93"/>
      <c r="VF66" s="93"/>
      <c r="VG66" s="93"/>
      <c r="VH66" s="93"/>
      <c r="VI66" s="93"/>
      <c r="VJ66" s="93"/>
      <c r="VK66" s="93"/>
      <c r="VL66" s="93"/>
      <c r="VM66" s="93"/>
      <c r="VN66" s="93"/>
      <c r="VO66" s="93"/>
      <c r="VP66" s="93"/>
      <c r="VQ66" s="93"/>
      <c r="VR66" s="93"/>
      <c r="VS66" s="93"/>
      <c r="VT66" s="93"/>
      <c r="VU66" s="93"/>
      <c r="VV66" s="93"/>
      <c r="VW66" s="93"/>
      <c r="VX66" s="93"/>
      <c r="VY66" s="93"/>
      <c r="VZ66" s="93"/>
      <c r="WA66" s="93"/>
      <c r="WB66" s="93"/>
      <c r="WC66" s="93"/>
      <c r="WD66" s="93"/>
      <c r="WE66" s="93"/>
      <c r="WF66" s="93"/>
      <c r="WG66" s="93"/>
      <c r="WH66" s="93"/>
      <c r="WI66" s="93"/>
      <c r="WJ66" s="93"/>
      <c r="WK66" s="93"/>
      <c r="WL66" s="93"/>
      <c r="WM66" s="93"/>
      <c r="WN66" s="93"/>
      <c r="WO66" s="93"/>
      <c r="WP66" s="93"/>
      <c r="WQ66" s="93"/>
      <c r="WR66" s="93"/>
      <c r="WS66" s="93"/>
      <c r="WT66" s="93"/>
      <c r="WU66" s="93"/>
      <c r="WV66" s="93"/>
      <c r="WW66" s="93"/>
      <c r="WX66" s="93"/>
      <c r="WY66" s="93"/>
      <c r="WZ66" s="93"/>
      <c r="XA66" s="93"/>
      <c r="XB66" s="93"/>
      <c r="XC66" s="93"/>
      <c r="XD66" s="93"/>
      <c r="XE66" s="93"/>
      <c r="XF66" s="93"/>
      <c r="XG66" s="93"/>
      <c r="XH66" s="93"/>
      <c r="XI66" s="93"/>
      <c r="XJ66" s="93"/>
      <c r="XK66" s="93"/>
      <c r="XL66" s="93"/>
      <c r="XM66" s="93"/>
      <c r="XN66" s="93"/>
      <c r="XO66" s="93"/>
      <c r="XP66" s="93"/>
      <c r="XQ66" s="93"/>
      <c r="XR66" s="93"/>
      <c r="XS66" s="93"/>
      <c r="XT66" s="93"/>
      <c r="XU66" s="93"/>
      <c r="XV66" s="93"/>
      <c r="XW66" s="93"/>
      <c r="XX66" s="93"/>
      <c r="XY66" s="93"/>
      <c r="XZ66" s="93"/>
      <c r="YA66" s="93"/>
      <c r="YB66" s="93"/>
      <c r="YC66" s="93"/>
      <c r="YD66" s="93"/>
      <c r="YE66" s="93"/>
      <c r="YF66" s="93"/>
      <c r="YG66" s="93"/>
      <c r="YH66" s="93"/>
      <c r="YI66" s="93"/>
      <c r="YJ66" s="93"/>
      <c r="YK66" s="93"/>
      <c r="YL66" s="93"/>
      <c r="YM66" s="93"/>
      <c r="YN66" s="93"/>
      <c r="YO66" s="93"/>
      <c r="YP66" s="93"/>
      <c r="YQ66" s="93"/>
      <c r="YR66" s="93"/>
      <c r="YS66" s="93"/>
      <c r="YT66" s="93"/>
      <c r="YU66" s="93"/>
      <c r="YV66" s="93"/>
      <c r="YW66" s="93"/>
      <c r="YX66" s="93"/>
      <c r="YY66" s="93"/>
      <c r="YZ66" s="93"/>
      <c r="ZA66" s="93"/>
      <c r="ZB66" s="93"/>
      <c r="ZC66" s="93"/>
      <c r="ZD66" s="93"/>
      <c r="ZE66" s="93"/>
      <c r="ZF66" s="93"/>
      <c r="ZG66" s="93"/>
      <c r="ZH66" s="93"/>
      <c r="ZI66" s="93"/>
      <c r="ZJ66" s="93"/>
      <c r="ZK66" s="93"/>
      <c r="ZL66" s="93"/>
      <c r="ZM66" s="93"/>
      <c r="ZN66" s="93"/>
      <c r="ZO66" s="93"/>
      <c r="ZP66" s="93"/>
      <c r="ZQ66" s="93"/>
      <c r="ZR66" s="93"/>
      <c r="ZS66" s="93"/>
      <c r="ZT66" s="93"/>
      <c r="ZU66" s="93"/>
      <c r="ZV66" s="93"/>
      <c r="ZW66" s="93"/>
      <c r="ZX66" s="93"/>
      <c r="ZY66" s="93"/>
      <c r="ZZ66" s="93"/>
    </row>
    <row r="67" spans="1:702" s="89" customFormat="1" ht="15.95" hidden="1" customHeight="1" x14ac:dyDescent="0.25">
      <c r="A67" s="116">
        <v>72230</v>
      </c>
      <c r="B67" s="116" t="s">
        <v>405</v>
      </c>
      <c r="C67" s="117" t="s">
        <v>354</v>
      </c>
      <c r="D67" s="118">
        <v>7</v>
      </c>
      <c r="E67" s="118">
        <v>3</v>
      </c>
      <c r="F67" s="118" t="s">
        <v>341</v>
      </c>
      <c r="G67" s="118">
        <v>912</v>
      </c>
      <c r="H67" s="118">
        <v>11461</v>
      </c>
      <c r="I67" s="118" t="s">
        <v>370</v>
      </c>
      <c r="J67" s="118" t="s">
        <v>319</v>
      </c>
      <c r="K67" s="118" t="s">
        <v>371</v>
      </c>
      <c r="L67" s="119">
        <v>20000</v>
      </c>
      <c r="M67" s="119">
        <v>20000</v>
      </c>
      <c r="N67" s="119">
        <v>0</v>
      </c>
      <c r="O67" s="119">
        <v>20000</v>
      </c>
      <c r="P67" s="119">
        <v>3343.52</v>
      </c>
      <c r="Q67" s="119">
        <v>-16656.48</v>
      </c>
      <c r="R67" s="120">
        <v>0.17</v>
      </c>
      <c r="S67" s="119">
        <v>0</v>
      </c>
      <c r="T67" s="119">
        <v>0</v>
      </c>
      <c r="U67" s="120">
        <v>0</v>
      </c>
      <c r="V67" s="119">
        <v>0</v>
      </c>
      <c r="W67" s="119">
        <v>0</v>
      </c>
      <c r="X67" s="120">
        <v>0</v>
      </c>
      <c r="Y67" s="119">
        <v>0</v>
      </c>
      <c r="Z67" s="119">
        <v>0</v>
      </c>
      <c r="AA67" s="120">
        <v>0</v>
      </c>
      <c r="AB67" s="119">
        <v>0</v>
      </c>
      <c r="AC67" s="119">
        <v>0</v>
      </c>
      <c r="AD67" s="120">
        <v>0</v>
      </c>
      <c r="AE67" s="119">
        <v>0</v>
      </c>
      <c r="AF67" s="119">
        <v>0</v>
      </c>
      <c r="AG67" s="120">
        <v>0</v>
      </c>
      <c r="AH67" s="119">
        <v>0</v>
      </c>
      <c r="AI67" s="119">
        <v>0</v>
      </c>
      <c r="AJ67" s="120">
        <v>0</v>
      </c>
      <c r="AK67" s="119">
        <v>0</v>
      </c>
      <c r="AL67" s="119">
        <v>0</v>
      </c>
      <c r="AM67" s="120">
        <v>0</v>
      </c>
      <c r="AN67" s="119">
        <v>0</v>
      </c>
      <c r="AO67" s="119">
        <v>0</v>
      </c>
      <c r="AP67" s="120">
        <v>0</v>
      </c>
      <c r="AQ67" s="119">
        <v>0</v>
      </c>
      <c r="AR67" s="119">
        <v>0</v>
      </c>
      <c r="AS67" s="120">
        <v>0</v>
      </c>
      <c r="AT67" s="119">
        <v>0</v>
      </c>
      <c r="AU67" s="119">
        <v>0</v>
      </c>
      <c r="AV67" s="120">
        <v>0</v>
      </c>
      <c r="AW67" s="119">
        <v>0</v>
      </c>
      <c r="AX67" s="119">
        <v>0</v>
      </c>
      <c r="AY67" s="120">
        <v>0</v>
      </c>
      <c r="AZ67" s="119">
        <v>0</v>
      </c>
      <c r="BA67" s="119">
        <v>0</v>
      </c>
      <c r="BB67" s="120">
        <v>0</v>
      </c>
      <c r="BC67" s="119">
        <v>0</v>
      </c>
      <c r="BD67" s="119">
        <v>0</v>
      </c>
      <c r="BE67" s="120">
        <v>0</v>
      </c>
      <c r="BF67" s="119">
        <v>20000</v>
      </c>
      <c r="BG67" s="119">
        <v>3343.52</v>
      </c>
      <c r="BH67" s="120">
        <v>0.17</v>
      </c>
      <c r="BI67" s="119">
        <v>0</v>
      </c>
      <c r="BJ67" s="119">
        <v>0</v>
      </c>
      <c r="BK67" s="120">
        <v>0</v>
      </c>
      <c r="BL67" s="119">
        <v>0</v>
      </c>
      <c r="BM67" s="119">
        <v>0</v>
      </c>
      <c r="BN67" s="120">
        <v>0</v>
      </c>
      <c r="BO67" s="119">
        <v>0</v>
      </c>
      <c r="BP67" s="119">
        <v>0</v>
      </c>
      <c r="BQ67" s="120">
        <v>0</v>
      </c>
      <c r="BR67" s="119">
        <v>0</v>
      </c>
      <c r="BS67" s="119">
        <v>0</v>
      </c>
      <c r="BT67" s="120">
        <v>0</v>
      </c>
      <c r="BU67" s="119">
        <v>0</v>
      </c>
      <c r="BV67" s="119">
        <v>0</v>
      </c>
      <c r="BW67" s="120">
        <v>0</v>
      </c>
      <c r="BX67" s="119">
        <v>0</v>
      </c>
      <c r="BY67" s="119">
        <v>0</v>
      </c>
      <c r="BZ67" s="120">
        <v>0</v>
      </c>
      <c r="CA67" s="119">
        <v>0</v>
      </c>
      <c r="CB67" s="119">
        <v>0</v>
      </c>
      <c r="CC67" s="120">
        <v>0</v>
      </c>
      <c r="CD67" s="119">
        <v>0</v>
      </c>
      <c r="CE67" s="119">
        <v>0</v>
      </c>
      <c r="CF67" s="120">
        <v>0</v>
      </c>
      <c r="CG67" s="119">
        <v>0</v>
      </c>
      <c r="CH67" s="119">
        <v>0</v>
      </c>
      <c r="CI67" s="120">
        <v>0</v>
      </c>
      <c r="CJ67" s="119">
        <v>0</v>
      </c>
      <c r="CK67" s="119">
        <v>0</v>
      </c>
      <c r="CL67" s="120">
        <v>0</v>
      </c>
      <c r="CM67" s="119">
        <v>0</v>
      </c>
      <c r="CN67" s="119">
        <v>0</v>
      </c>
      <c r="CO67" s="120">
        <v>0</v>
      </c>
      <c r="CP67" s="100"/>
      <c r="CQ67" s="100"/>
      <c r="CR67" s="100"/>
      <c r="CS67" s="100"/>
      <c r="CT67" s="100"/>
      <c r="CU67" s="10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  <c r="FF67" s="100"/>
      <c r="FG67" s="100"/>
      <c r="FH67" s="100"/>
      <c r="FI67" s="100"/>
      <c r="FJ67" s="100"/>
      <c r="FK67" s="100"/>
      <c r="FL67" s="100"/>
      <c r="FM67" s="100"/>
      <c r="FN67" s="100"/>
      <c r="FO67" s="100"/>
      <c r="FP67" s="100"/>
      <c r="FQ67" s="100"/>
      <c r="FR67" s="100"/>
      <c r="FS67" s="100"/>
      <c r="FT67" s="100"/>
      <c r="FU67" s="100"/>
      <c r="FV67" s="100"/>
      <c r="FW67" s="100"/>
      <c r="FX67" s="100"/>
      <c r="FY67" s="100"/>
      <c r="FZ67" s="100"/>
      <c r="GA67" s="100"/>
      <c r="GB67" s="100"/>
      <c r="GC67" s="100"/>
      <c r="GD67" s="100"/>
      <c r="GE67" s="100"/>
      <c r="GF67" s="100"/>
      <c r="GG67" s="100"/>
      <c r="GH67" s="100"/>
      <c r="GI67" s="100"/>
      <c r="GJ67" s="100"/>
      <c r="GK67" s="100"/>
      <c r="GL67" s="100"/>
      <c r="GM67" s="100"/>
      <c r="GN67" s="100"/>
      <c r="GO67" s="100"/>
      <c r="GP67" s="100"/>
      <c r="GQ67" s="100"/>
      <c r="GR67" s="100"/>
      <c r="GS67" s="100"/>
      <c r="GT67" s="100"/>
      <c r="GU67" s="100"/>
      <c r="GV67" s="100"/>
      <c r="GW67" s="100"/>
      <c r="GX67" s="100"/>
      <c r="GY67" s="100"/>
      <c r="GZ67" s="100"/>
      <c r="HA67" s="100"/>
      <c r="HB67" s="100"/>
      <c r="HC67" s="100"/>
      <c r="HD67" s="100"/>
      <c r="HE67" s="100"/>
      <c r="HF67" s="100"/>
      <c r="HG67" s="100"/>
      <c r="HH67" s="100"/>
      <c r="HI67" s="100"/>
      <c r="HJ67" s="100"/>
      <c r="HK67" s="100"/>
      <c r="HL67" s="100"/>
      <c r="HM67" s="100"/>
      <c r="HN67" s="100"/>
      <c r="HO67" s="100"/>
      <c r="HP67" s="100"/>
      <c r="HQ67" s="100"/>
      <c r="HR67" s="100"/>
      <c r="HS67" s="100"/>
      <c r="HT67" s="100"/>
      <c r="HU67" s="100"/>
      <c r="HV67" s="100"/>
      <c r="HW67" s="100"/>
      <c r="HX67" s="100"/>
      <c r="HY67" s="100"/>
      <c r="HZ67" s="100"/>
      <c r="IA67" s="100"/>
      <c r="IB67" s="100"/>
      <c r="IC67" s="100"/>
      <c r="ID67" s="100"/>
      <c r="IE67" s="100"/>
      <c r="IF67" s="100"/>
      <c r="IG67" s="100"/>
      <c r="IH67" s="100"/>
      <c r="II67" s="100"/>
      <c r="IJ67" s="100"/>
      <c r="IK67" s="100"/>
      <c r="IL67" s="100"/>
      <c r="IM67" s="100"/>
      <c r="IN67" s="100"/>
      <c r="IO67" s="100"/>
      <c r="IP67" s="100"/>
      <c r="IQ67" s="100"/>
      <c r="IR67" s="100"/>
      <c r="IS67" s="100"/>
      <c r="IT67" s="100"/>
      <c r="IU67" s="100"/>
      <c r="IV67" s="100"/>
      <c r="IW67" s="100"/>
      <c r="IX67" s="100"/>
      <c r="IY67" s="100"/>
      <c r="IZ67" s="100"/>
      <c r="JA67" s="100"/>
      <c r="JB67" s="100"/>
      <c r="JC67" s="100"/>
      <c r="JD67" s="100"/>
      <c r="JE67" s="100"/>
      <c r="JF67" s="100"/>
      <c r="JG67" s="100"/>
      <c r="JH67" s="100"/>
      <c r="JI67" s="100"/>
      <c r="JJ67" s="100"/>
      <c r="JK67" s="100"/>
      <c r="JL67" s="100"/>
      <c r="JM67" s="100"/>
      <c r="JN67" s="100"/>
      <c r="JO67" s="100"/>
      <c r="JP67" s="100"/>
      <c r="JQ67" s="100"/>
      <c r="JR67" s="100"/>
      <c r="JS67" s="100"/>
      <c r="JT67" s="100"/>
      <c r="JU67" s="100"/>
      <c r="JV67" s="100"/>
      <c r="JW67" s="100"/>
      <c r="JX67" s="100"/>
      <c r="JY67" s="100"/>
      <c r="JZ67" s="100"/>
      <c r="KA67" s="100"/>
      <c r="KB67" s="100"/>
      <c r="KC67" s="100"/>
      <c r="KD67" s="100"/>
      <c r="KE67" s="100"/>
      <c r="KF67" s="100"/>
      <c r="KG67" s="100"/>
      <c r="KH67" s="100"/>
      <c r="KI67" s="100"/>
      <c r="KJ67" s="100"/>
      <c r="KK67" s="100"/>
      <c r="KL67" s="100"/>
      <c r="KM67" s="100"/>
      <c r="KN67" s="100"/>
      <c r="KO67" s="100"/>
      <c r="KP67" s="100"/>
      <c r="KQ67" s="100"/>
      <c r="KR67" s="100"/>
      <c r="KS67" s="100"/>
      <c r="KT67" s="100"/>
      <c r="KU67" s="100"/>
      <c r="KV67" s="100"/>
      <c r="KW67" s="100"/>
      <c r="KX67" s="100"/>
      <c r="KY67" s="100"/>
      <c r="KZ67" s="100"/>
      <c r="LA67" s="100"/>
      <c r="LB67" s="100"/>
      <c r="LC67" s="100"/>
      <c r="LD67" s="100"/>
      <c r="LE67" s="100"/>
      <c r="LF67" s="100"/>
      <c r="LG67" s="100"/>
      <c r="LH67" s="100"/>
      <c r="LI67" s="100"/>
      <c r="LJ67" s="100"/>
      <c r="LK67" s="100"/>
      <c r="LL67" s="100"/>
      <c r="LM67" s="100"/>
      <c r="LN67" s="100"/>
      <c r="LO67" s="100"/>
      <c r="LP67" s="100"/>
      <c r="LQ67" s="100"/>
      <c r="LR67" s="100"/>
      <c r="LS67" s="100"/>
      <c r="LT67" s="100"/>
      <c r="LU67" s="100"/>
      <c r="LV67" s="100"/>
      <c r="LW67" s="100"/>
      <c r="LX67" s="100"/>
      <c r="LY67" s="100"/>
      <c r="LZ67" s="100"/>
      <c r="MA67" s="100"/>
      <c r="MB67" s="100"/>
      <c r="MC67" s="100"/>
      <c r="MD67" s="100"/>
      <c r="ME67" s="100"/>
      <c r="MF67" s="100"/>
      <c r="MG67" s="100"/>
      <c r="MH67" s="100"/>
      <c r="MI67" s="100"/>
      <c r="MJ67" s="100"/>
      <c r="MK67" s="100"/>
      <c r="ML67" s="100"/>
      <c r="MM67" s="100"/>
      <c r="MN67" s="100"/>
      <c r="MO67" s="100"/>
      <c r="MP67" s="100"/>
      <c r="MQ67" s="100"/>
      <c r="MR67" s="100"/>
      <c r="MS67" s="100"/>
      <c r="MT67" s="100"/>
      <c r="MU67" s="100"/>
      <c r="MV67" s="100"/>
      <c r="MW67" s="100"/>
      <c r="MX67" s="100"/>
      <c r="MY67" s="100"/>
      <c r="MZ67" s="100"/>
      <c r="NA67" s="100"/>
      <c r="NB67" s="100"/>
      <c r="NC67" s="100"/>
      <c r="ND67" s="100"/>
      <c r="NE67" s="100"/>
      <c r="NF67" s="100"/>
      <c r="NG67" s="100"/>
      <c r="NH67" s="100"/>
      <c r="NI67" s="100"/>
      <c r="NJ67" s="100"/>
      <c r="NK67" s="100"/>
      <c r="NL67" s="100"/>
      <c r="NM67" s="100"/>
      <c r="NN67" s="100"/>
      <c r="NO67" s="100"/>
      <c r="NP67" s="100"/>
      <c r="NQ67" s="100"/>
      <c r="NR67" s="100"/>
      <c r="NS67" s="100"/>
      <c r="NT67" s="100"/>
      <c r="NU67" s="100"/>
      <c r="NV67" s="100"/>
      <c r="NW67" s="100"/>
      <c r="NX67" s="100"/>
      <c r="NY67" s="100"/>
      <c r="NZ67" s="100"/>
      <c r="OA67" s="100"/>
      <c r="OB67" s="100"/>
      <c r="OC67" s="100"/>
      <c r="OD67" s="100"/>
      <c r="OE67" s="100"/>
      <c r="OF67" s="100"/>
      <c r="OG67" s="100"/>
      <c r="OH67" s="100"/>
      <c r="OI67" s="100"/>
      <c r="OJ67" s="100"/>
      <c r="OK67" s="100"/>
      <c r="OL67" s="100"/>
      <c r="OM67" s="100"/>
      <c r="ON67" s="100"/>
      <c r="OO67" s="100"/>
      <c r="OP67" s="100"/>
      <c r="OQ67" s="100"/>
      <c r="OR67" s="100"/>
      <c r="OS67" s="100"/>
      <c r="OT67" s="100"/>
      <c r="OU67" s="100"/>
      <c r="OV67" s="100"/>
      <c r="OW67" s="100"/>
      <c r="OX67" s="100"/>
      <c r="OY67" s="100"/>
      <c r="OZ67" s="100"/>
      <c r="PA67" s="100"/>
      <c r="PB67" s="100"/>
      <c r="PC67" s="100"/>
      <c r="PD67" s="100"/>
      <c r="PE67" s="100"/>
      <c r="PF67" s="100"/>
      <c r="PG67" s="100"/>
      <c r="PH67" s="100"/>
      <c r="PI67" s="100"/>
      <c r="PJ67" s="100"/>
      <c r="PK67" s="100"/>
      <c r="PL67" s="100"/>
      <c r="PM67" s="100"/>
      <c r="PN67" s="100"/>
      <c r="PO67" s="100"/>
      <c r="PP67" s="100"/>
      <c r="PQ67" s="100"/>
      <c r="PR67" s="100"/>
      <c r="PS67" s="100"/>
      <c r="PT67" s="100"/>
      <c r="PU67" s="100"/>
      <c r="PV67" s="100"/>
      <c r="PW67" s="100"/>
      <c r="PX67" s="100"/>
      <c r="PY67" s="100"/>
      <c r="PZ67" s="100"/>
      <c r="QA67" s="100"/>
      <c r="QB67" s="100"/>
      <c r="QC67" s="100"/>
      <c r="QD67" s="100"/>
      <c r="QE67" s="100"/>
      <c r="QF67" s="100"/>
      <c r="QG67" s="100"/>
      <c r="QH67" s="100"/>
      <c r="QI67" s="100"/>
      <c r="QJ67" s="100"/>
      <c r="QK67" s="100"/>
      <c r="QL67" s="100"/>
      <c r="QM67" s="100"/>
      <c r="QN67" s="100"/>
      <c r="QO67" s="100"/>
      <c r="QP67" s="100"/>
      <c r="QQ67" s="100"/>
      <c r="QR67" s="100"/>
      <c r="QS67" s="100"/>
      <c r="QT67" s="100"/>
      <c r="QU67" s="100"/>
      <c r="QV67" s="100"/>
      <c r="QW67" s="100"/>
      <c r="QX67" s="100"/>
      <c r="QY67" s="100"/>
      <c r="QZ67" s="100"/>
      <c r="RA67" s="100"/>
      <c r="RB67" s="100"/>
      <c r="RC67" s="100"/>
      <c r="RD67" s="100"/>
      <c r="RE67" s="100"/>
      <c r="RF67" s="100"/>
      <c r="RG67" s="100"/>
      <c r="RH67" s="100"/>
      <c r="RI67" s="100"/>
      <c r="RJ67" s="100"/>
      <c r="RK67" s="100"/>
      <c r="RL67" s="100"/>
      <c r="RM67" s="100"/>
      <c r="RN67" s="100"/>
      <c r="RO67" s="100"/>
      <c r="RP67" s="100"/>
      <c r="RQ67" s="100"/>
      <c r="RR67" s="100"/>
      <c r="RS67" s="100"/>
      <c r="RT67" s="100"/>
      <c r="RU67" s="100"/>
      <c r="RV67" s="100"/>
      <c r="RW67" s="100"/>
      <c r="RX67" s="100"/>
      <c r="RY67" s="100"/>
      <c r="RZ67" s="100"/>
      <c r="SA67" s="100"/>
      <c r="SB67" s="100"/>
      <c r="SC67" s="100"/>
      <c r="SD67" s="100"/>
      <c r="SE67" s="100"/>
      <c r="SF67" s="100"/>
      <c r="SG67" s="100"/>
      <c r="SH67" s="100"/>
      <c r="SI67" s="100"/>
      <c r="SJ67" s="100"/>
      <c r="SK67" s="100"/>
      <c r="SL67" s="100"/>
      <c r="SM67" s="100"/>
      <c r="SN67" s="100"/>
      <c r="SO67" s="100"/>
      <c r="SP67" s="100"/>
      <c r="SQ67" s="100"/>
      <c r="SR67" s="100"/>
      <c r="SS67" s="100"/>
      <c r="ST67" s="100"/>
      <c r="SU67" s="100"/>
      <c r="SV67" s="100"/>
      <c r="SW67" s="100"/>
      <c r="SX67" s="100"/>
      <c r="SY67" s="100"/>
      <c r="SZ67" s="100"/>
      <c r="TA67" s="100"/>
      <c r="TB67" s="100"/>
      <c r="TC67" s="100"/>
      <c r="TD67" s="100"/>
      <c r="TE67" s="100"/>
      <c r="TF67" s="100"/>
      <c r="TG67" s="100"/>
      <c r="TH67" s="100"/>
      <c r="TI67" s="100"/>
      <c r="TJ67" s="100"/>
      <c r="TK67" s="100"/>
      <c r="TL67" s="100"/>
      <c r="TM67" s="100"/>
      <c r="TN67" s="100"/>
      <c r="TO67" s="100"/>
      <c r="TP67" s="100"/>
      <c r="TQ67" s="100"/>
      <c r="TR67" s="100"/>
      <c r="TS67" s="100"/>
      <c r="TT67" s="100"/>
      <c r="TU67" s="100"/>
      <c r="TV67" s="100"/>
      <c r="TW67" s="100"/>
      <c r="TX67" s="100"/>
      <c r="TY67" s="100"/>
      <c r="TZ67" s="100"/>
      <c r="UA67" s="100"/>
      <c r="UB67" s="100"/>
      <c r="UC67" s="100"/>
      <c r="UD67" s="100"/>
      <c r="UE67" s="100"/>
      <c r="UF67" s="100"/>
      <c r="UG67" s="100"/>
      <c r="UH67" s="100"/>
      <c r="UI67" s="100"/>
      <c r="UJ67" s="100"/>
      <c r="UK67" s="100"/>
      <c r="UL67" s="100"/>
      <c r="UM67" s="100"/>
      <c r="UN67" s="100"/>
      <c r="UO67" s="100"/>
      <c r="UP67" s="100"/>
      <c r="UQ67" s="100"/>
      <c r="UR67" s="100"/>
      <c r="US67" s="100"/>
      <c r="UT67" s="100"/>
      <c r="UU67" s="100"/>
      <c r="UV67" s="100"/>
      <c r="UW67" s="100"/>
      <c r="UX67" s="100"/>
      <c r="UY67" s="100"/>
      <c r="UZ67" s="100"/>
      <c r="VA67" s="100"/>
      <c r="VB67" s="100"/>
      <c r="VC67" s="100"/>
      <c r="VD67" s="100"/>
      <c r="VE67" s="100"/>
      <c r="VF67" s="100"/>
      <c r="VG67" s="100"/>
      <c r="VH67" s="100"/>
      <c r="VI67" s="100"/>
      <c r="VJ67" s="100"/>
      <c r="VK67" s="100"/>
      <c r="VL67" s="100"/>
      <c r="VM67" s="100"/>
      <c r="VN67" s="100"/>
      <c r="VO67" s="100"/>
      <c r="VP67" s="100"/>
      <c r="VQ67" s="100"/>
      <c r="VR67" s="100"/>
      <c r="VS67" s="100"/>
      <c r="VT67" s="100"/>
      <c r="VU67" s="100"/>
      <c r="VV67" s="100"/>
      <c r="VW67" s="100"/>
      <c r="VX67" s="100"/>
      <c r="VY67" s="100"/>
      <c r="VZ67" s="100"/>
      <c r="WA67" s="100"/>
      <c r="WB67" s="100"/>
      <c r="WC67" s="100"/>
      <c r="WD67" s="100"/>
      <c r="WE67" s="100"/>
      <c r="WF67" s="100"/>
      <c r="WG67" s="100"/>
      <c r="WH67" s="100"/>
      <c r="WI67" s="100"/>
      <c r="WJ67" s="100"/>
      <c r="WK67" s="100"/>
      <c r="WL67" s="100"/>
      <c r="WM67" s="100"/>
      <c r="WN67" s="100"/>
      <c r="WO67" s="100"/>
      <c r="WP67" s="100"/>
      <c r="WQ67" s="100"/>
      <c r="WR67" s="100"/>
      <c r="WS67" s="100"/>
      <c r="WT67" s="100"/>
      <c r="WU67" s="100"/>
      <c r="WV67" s="100"/>
      <c r="WW67" s="100"/>
      <c r="WX67" s="100"/>
      <c r="WY67" s="100"/>
      <c r="WZ67" s="100"/>
      <c r="XA67" s="100"/>
      <c r="XB67" s="100"/>
      <c r="XC67" s="100"/>
      <c r="XD67" s="100"/>
      <c r="XE67" s="100"/>
      <c r="XF67" s="100"/>
      <c r="XG67" s="100"/>
      <c r="XH67" s="100"/>
      <c r="XI67" s="100"/>
      <c r="XJ67" s="100"/>
      <c r="XK67" s="100"/>
      <c r="XL67" s="100"/>
      <c r="XM67" s="100"/>
      <c r="XN67" s="100"/>
      <c r="XO67" s="100"/>
      <c r="XP67" s="100"/>
      <c r="XQ67" s="100"/>
      <c r="XR67" s="100"/>
      <c r="XS67" s="100"/>
      <c r="XT67" s="100"/>
      <c r="XU67" s="100"/>
      <c r="XV67" s="100"/>
      <c r="XW67" s="100"/>
      <c r="XX67" s="100"/>
      <c r="XY67" s="100"/>
      <c r="XZ67" s="100"/>
      <c r="YA67" s="100"/>
      <c r="YB67" s="100"/>
      <c r="YC67" s="100"/>
      <c r="YD67" s="100"/>
      <c r="YE67" s="100"/>
      <c r="YF67" s="100"/>
      <c r="YG67" s="100"/>
      <c r="YH67" s="100"/>
      <c r="YI67" s="100"/>
      <c r="YJ67" s="100"/>
      <c r="YK67" s="100"/>
      <c r="YL67" s="100"/>
      <c r="YM67" s="100"/>
      <c r="YN67" s="100"/>
      <c r="YO67" s="100"/>
      <c r="YP67" s="100"/>
      <c r="YQ67" s="100"/>
      <c r="YR67" s="100"/>
      <c r="YS67" s="100"/>
      <c r="YT67" s="100"/>
      <c r="YU67" s="100"/>
      <c r="YV67" s="100"/>
      <c r="YW67" s="100"/>
      <c r="YX67" s="100"/>
      <c r="YY67" s="100"/>
      <c r="YZ67" s="100"/>
      <c r="ZA67" s="100"/>
      <c r="ZB67" s="100"/>
      <c r="ZC67" s="100"/>
      <c r="ZD67" s="100"/>
      <c r="ZE67" s="100"/>
      <c r="ZF67" s="100"/>
      <c r="ZG67" s="100"/>
      <c r="ZH67" s="100"/>
      <c r="ZI67" s="100"/>
      <c r="ZJ67" s="100"/>
      <c r="ZK67" s="100"/>
      <c r="ZL67" s="100"/>
      <c r="ZM67" s="100"/>
      <c r="ZN67" s="100"/>
      <c r="ZO67" s="100"/>
      <c r="ZP67" s="100"/>
      <c r="ZQ67" s="100"/>
      <c r="ZR67" s="100"/>
      <c r="ZS67" s="100"/>
      <c r="ZT67" s="100"/>
      <c r="ZU67" s="100"/>
      <c r="ZV67" s="100"/>
      <c r="ZW67" s="100"/>
      <c r="ZX67" s="100"/>
      <c r="ZY67" s="100"/>
      <c r="ZZ67" s="100"/>
    </row>
    <row r="68" spans="1:702" ht="15.95" customHeight="1" x14ac:dyDescent="0.25">
      <c r="A68" s="92">
        <v>72232</v>
      </c>
      <c r="B68" s="92" t="s">
        <v>405</v>
      </c>
      <c r="C68" s="121" t="s">
        <v>354</v>
      </c>
      <c r="D68" s="92">
        <v>7</v>
      </c>
      <c r="E68" s="92">
        <v>3</v>
      </c>
      <c r="F68" s="92" t="s">
        <v>341</v>
      </c>
      <c r="G68" s="92">
        <v>912</v>
      </c>
      <c r="H68" s="92">
        <v>11461</v>
      </c>
      <c r="I68" s="92" t="s">
        <v>370</v>
      </c>
      <c r="J68" s="92">
        <v>3</v>
      </c>
      <c r="K68" s="92" t="s">
        <v>12</v>
      </c>
      <c r="L68" s="93">
        <v>20000</v>
      </c>
      <c r="M68" s="93">
        <v>20000</v>
      </c>
      <c r="N68" s="93">
        <v>0</v>
      </c>
      <c r="O68" s="93">
        <v>20000</v>
      </c>
      <c r="P68" s="93">
        <v>3343.52</v>
      </c>
      <c r="Q68" s="93">
        <v>-16656.48</v>
      </c>
      <c r="R68" s="94">
        <v>0.17</v>
      </c>
      <c r="S68" s="93">
        <v>0</v>
      </c>
      <c r="T68" s="93">
        <v>0</v>
      </c>
      <c r="U68" s="94">
        <v>0</v>
      </c>
      <c r="V68" s="93">
        <v>0</v>
      </c>
      <c r="W68" s="93">
        <v>0</v>
      </c>
      <c r="X68" s="94">
        <v>0</v>
      </c>
      <c r="Y68" s="93">
        <v>0</v>
      </c>
      <c r="Z68" s="93">
        <v>0</v>
      </c>
      <c r="AA68" s="94">
        <v>0</v>
      </c>
      <c r="AB68" s="93">
        <v>0</v>
      </c>
      <c r="AC68" s="93">
        <v>0</v>
      </c>
      <c r="AD68" s="94">
        <v>0</v>
      </c>
      <c r="AE68" s="93">
        <v>0</v>
      </c>
      <c r="AF68" s="93">
        <v>0</v>
      </c>
      <c r="AG68" s="94">
        <v>0</v>
      </c>
      <c r="AH68" s="93">
        <v>0</v>
      </c>
      <c r="AI68" s="93">
        <v>0</v>
      </c>
      <c r="AJ68" s="94">
        <v>0</v>
      </c>
      <c r="AK68" s="93">
        <v>0</v>
      </c>
      <c r="AL68" s="93">
        <v>0</v>
      </c>
      <c r="AM68" s="94">
        <v>0</v>
      </c>
      <c r="AN68" s="93">
        <v>0</v>
      </c>
      <c r="AO68" s="93">
        <v>0</v>
      </c>
      <c r="AP68" s="94">
        <v>0</v>
      </c>
      <c r="AQ68" s="93">
        <v>0</v>
      </c>
      <c r="AR68" s="93">
        <v>0</v>
      </c>
      <c r="AS68" s="94">
        <v>0</v>
      </c>
      <c r="AT68" s="93">
        <v>0</v>
      </c>
      <c r="AU68" s="93">
        <v>0</v>
      </c>
      <c r="AV68" s="94">
        <v>0</v>
      </c>
      <c r="AW68" s="93">
        <v>0</v>
      </c>
      <c r="AX68" s="93">
        <v>0</v>
      </c>
      <c r="AY68" s="94">
        <v>0</v>
      </c>
      <c r="AZ68" s="93">
        <v>0</v>
      </c>
      <c r="BA68" s="93">
        <v>0</v>
      </c>
      <c r="BB68" s="94">
        <v>0</v>
      </c>
      <c r="BC68" s="93">
        <v>0</v>
      </c>
      <c r="BD68" s="93">
        <v>0</v>
      </c>
      <c r="BE68" s="94">
        <v>0</v>
      </c>
      <c r="BF68" s="93">
        <v>20000</v>
      </c>
      <c r="BG68" s="93">
        <v>3343.52</v>
      </c>
      <c r="BH68" s="94">
        <v>0.17</v>
      </c>
      <c r="BI68" s="93">
        <v>0</v>
      </c>
      <c r="BJ68" s="93">
        <v>0</v>
      </c>
      <c r="BK68" s="94">
        <v>0</v>
      </c>
      <c r="BL68" s="93">
        <v>0</v>
      </c>
      <c r="BM68" s="93">
        <v>0</v>
      </c>
      <c r="BN68" s="94">
        <v>0</v>
      </c>
      <c r="BO68" s="93">
        <v>0</v>
      </c>
      <c r="BP68" s="93">
        <v>0</v>
      </c>
      <c r="BQ68" s="94">
        <v>0</v>
      </c>
      <c r="BR68" s="93">
        <v>0</v>
      </c>
      <c r="BS68" s="93">
        <v>0</v>
      </c>
      <c r="BT68" s="94">
        <v>0</v>
      </c>
      <c r="BU68" s="93">
        <v>0</v>
      </c>
      <c r="BV68" s="93">
        <v>0</v>
      </c>
      <c r="BW68" s="94">
        <v>0</v>
      </c>
      <c r="BX68" s="93">
        <v>0</v>
      </c>
      <c r="BY68" s="93">
        <v>0</v>
      </c>
      <c r="BZ68" s="94">
        <v>0</v>
      </c>
      <c r="CA68" s="93">
        <v>0</v>
      </c>
      <c r="CB68" s="93">
        <v>0</v>
      </c>
      <c r="CC68" s="94">
        <v>0</v>
      </c>
      <c r="CD68" s="93">
        <v>0</v>
      </c>
      <c r="CE68" s="93">
        <v>0</v>
      </c>
      <c r="CF68" s="94">
        <v>0</v>
      </c>
      <c r="CG68" s="93">
        <v>0</v>
      </c>
      <c r="CH68" s="93">
        <v>0</v>
      </c>
      <c r="CI68" s="94">
        <v>0</v>
      </c>
      <c r="CJ68" s="93">
        <v>0</v>
      </c>
      <c r="CK68" s="93">
        <v>0</v>
      </c>
      <c r="CL68" s="94">
        <v>0</v>
      </c>
      <c r="CM68" s="93">
        <v>0</v>
      </c>
      <c r="CN68" s="93">
        <v>0</v>
      </c>
      <c r="CO68" s="94">
        <v>0</v>
      </c>
      <c r="CP68" s="93"/>
      <c r="CQ68" s="93"/>
      <c r="CR68" s="93"/>
      <c r="CS68" s="93"/>
      <c r="CT68" s="93"/>
      <c r="CU68" s="93"/>
      <c r="CV68" s="93"/>
      <c r="CW68" s="93"/>
      <c r="CX68" s="93"/>
      <c r="CY68" s="93"/>
      <c r="CZ68" s="93"/>
      <c r="DA68" s="93"/>
      <c r="DB68" s="93"/>
      <c r="DC68" s="93"/>
      <c r="DD68" s="93"/>
      <c r="DE68" s="93"/>
      <c r="DF68" s="93"/>
      <c r="DG68" s="93"/>
      <c r="DH68" s="93"/>
      <c r="DI68" s="93"/>
      <c r="DJ68" s="93"/>
      <c r="DK68" s="93"/>
      <c r="DL68" s="93"/>
      <c r="DM68" s="93"/>
      <c r="DN68" s="93"/>
      <c r="DO68" s="93"/>
      <c r="DP68" s="93"/>
      <c r="DQ68" s="93"/>
      <c r="DR68" s="93"/>
      <c r="DS68" s="93"/>
      <c r="DT68" s="93"/>
      <c r="DU68" s="93"/>
      <c r="DV68" s="93"/>
      <c r="DW68" s="93"/>
      <c r="DX68" s="93"/>
      <c r="DY68" s="93"/>
      <c r="DZ68" s="93"/>
      <c r="EA68" s="93"/>
      <c r="EB68" s="93"/>
      <c r="EC68" s="93"/>
      <c r="ED68" s="93"/>
      <c r="EE68" s="93"/>
      <c r="EF68" s="93"/>
      <c r="EG68" s="93"/>
      <c r="EH68" s="93"/>
      <c r="EI68" s="93"/>
      <c r="EJ68" s="93"/>
      <c r="EK68" s="93"/>
      <c r="EL68" s="93"/>
      <c r="EM68" s="93"/>
      <c r="EN68" s="93"/>
      <c r="EO68" s="93"/>
      <c r="EP68" s="93"/>
      <c r="EQ68" s="93"/>
      <c r="ER68" s="93"/>
      <c r="ES68" s="93"/>
      <c r="ET68" s="93"/>
      <c r="EU68" s="93"/>
      <c r="EV68" s="93"/>
      <c r="EW68" s="93"/>
      <c r="EX68" s="93"/>
      <c r="EY68" s="93"/>
      <c r="EZ68" s="93"/>
      <c r="FA68" s="93"/>
      <c r="FB68" s="93"/>
      <c r="FC68" s="93"/>
      <c r="FD68" s="93"/>
      <c r="FE68" s="93"/>
      <c r="FF68" s="93"/>
      <c r="FG68" s="93"/>
      <c r="FH68" s="93"/>
      <c r="FI68" s="93"/>
      <c r="FJ68" s="93"/>
      <c r="FK68" s="93"/>
      <c r="FL68" s="93"/>
      <c r="FM68" s="93"/>
      <c r="FN68" s="93"/>
      <c r="FO68" s="93"/>
      <c r="FP68" s="93"/>
      <c r="FQ68" s="93"/>
      <c r="FR68" s="93"/>
      <c r="FS68" s="93"/>
      <c r="FT68" s="93"/>
      <c r="FU68" s="93"/>
      <c r="FV68" s="93"/>
      <c r="FW68" s="93"/>
      <c r="FX68" s="93"/>
      <c r="FY68" s="93"/>
      <c r="FZ68" s="93"/>
      <c r="GA68" s="93"/>
      <c r="GB68" s="93"/>
      <c r="GC68" s="93"/>
      <c r="GD68" s="93"/>
      <c r="GE68" s="93"/>
      <c r="GF68" s="93"/>
      <c r="GG68" s="93"/>
      <c r="GH68" s="93"/>
      <c r="GI68" s="93"/>
      <c r="GJ68" s="93"/>
      <c r="GK68" s="93"/>
      <c r="GL68" s="93"/>
      <c r="GM68" s="93"/>
      <c r="GN68" s="93"/>
      <c r="GO68" s="93"/>
      <c r="GP68" s="93"/>
      <c r="GQ68" s="93"/>
      <c r="GR68" s="93"/>
      <c r="GS68" s="93"/>
      <c r="GT68" s="93"/>
      <c r="GU68" s="93"/>
      <c r="GV68" s="93"/>
      <c r="GW68" s="93"/>
      <c r="GX68" s="93"/>
      <c r="GY68" s="93"/>
      <c r="GZ68" s="93"/>
      <c r="HA68" s="93"/>
      <c r="HB68" s="93"/>
      <c r="HC68" s="93"/>
      <c r="HD68" s="93"/>
      <c r="HE68" s="93"/>
      <c r="HF68" s="93"/>
      <c r="HG68" s="93"/>
      <c r="HH68" s="93"/>
      <c r="HI68" s="93"/>
      <c r="HJ68" s="93"/>
      <c r="HK68" s="93"/>
      <c r="HL68" s="93"/>
      <c r="HM68" s="93"/>
      <c r="HN68" s="93"/>
      <c r="HO68" s="93"/>
      <c r="HP68" s="93"/>
      <c r="HQ68" s="93"/>
      <c r="HR68" s="93"/>
      <c r="HS68" s="93"/>
      <c r="HT68" s="93"/>
      <c r="HU68" s="93"/>
      <c r="HV68" s="93"/>
      <c r="HW68" s="93"/>
      <c r="HX68" s="93"/>
      <c r="HY68" s="93"/>
      <c r="HZ68" s="93"/>
      <c r="IA68" s="93"/>
      <c r="IB68" s="93"/>
      <c r="IC68" s="93"/>
      <c r="ID68" s="93"/>
      <c r="IE68" s="93"/>
      <c r="IF68" s="93"/>
      <c r="IG68" s="93"/>
      <c r="IH68" s="93"/>
      <c r="II68" s="93"/>
      <c r="IJ68" s="93"/>
      <c r="IK68" s="93"/>
      <c r="IL68" s="93"/>
      <c r="IM68" s="93"/>
      <c r="IN68" s="93"/>
      <c r="IO68" s="93"/>
      <c r="IP68" s="93"/>
      <c r="IQ68" s="93"/>
      <c r="IR68" s="93"/>
      <c r="IS68" s="93"/>
      <c r="IT68" s="93"/>
      <c r="IU68" s="93"/>
      <c r="IV68" s="93"/>
      <c r="IW68" s="93"/>
      <c r="IX68" s="93"/>
      <c r="IY68" s="93"/>
      <c r="IZ68" s="93"/>
      <c r="JA68" s="93"/>
      <c r="JB68" s="93"/>
      <c r="JC68" s="93"/>
      <c r="JD68" s="93"/>
      <c r="JE68" s="93"/>
      <c r="JF68" s="93"/>
      <c r="JG68" s="93"/>
      <c r="JH68" s="93"/>
      <c r="JI68" s="93"/>
      <c r="JJ68" s="93"/>
      <c r="JK68" s="93"/>
      <c r="JL68" s="93"/>
      <c r="JM68" s="93"/>
      <c r="JN68" s="93"/>
      <c r="JO68" s="93"/>
      <c r="JP68" s="93"/>
      <c r="JQ68" s="93"/>
      <c r="JR68" s="93"/>
      <c r="JS68" s="93"/>
      <c r="JT68" s="93"/>
      <c r="JU68" s="93"/>
      <c r="JV68" s="93"/>
      <c r="JW68" s="93"/>
      <c r="JX68" s="93"/>
      <c r="JY68" s="93"/>
      <c r="JZ68" s="93"/>
      <c r="KA68" s="93"/>
      <c r="KB68" s="93"/>
      <c r="KC68" s="93"/>
      <c r="KD68" s="93"/>
      <c r="KE68" s="93"/>
      <c r="KF68" s="93"/>
      <c r="KG68" s="93"/>
      <c r="KH68" s="93"/>
      <c r="KI68" s="93"/>
      <c r="KJ68" s="93"/>
      <c r="KK68" s="93"/>
      <c r="KL68" s="93"/>
      <c r="KM68" s="93"/>
      <c r="KN68" s="93"/>
      <c r="KO68" s="93"/>
      <c r="KP68" s="93"/>
      <c r="KQ68" s="93"/>
      <c r="KR68" s="93"/>
      <c r="KS68" s="93"/>
      <c r="KT68" s="93"/>
      <c r="KU68" s="93"/>
      <c r="KV68" s="93"/>
      <c r="KW68" s="93"/>
      <c r="KX68" s="93"/>
      <c r="KY68" s="93"/>
      <c r="KZ68" s="93"/>
      <c r="LA68" s="93"/>
      <c r="LB68" s="93"/>
      <c r="LC68" s="93"/>
      <c r="LD68" s="93"/>
      <c r="LE68" s="93"/>
      <c r="LF68" s="93"/>
      <c r="LG68" s="93"/>
      <c r="LH68" s="93"/>
      <c r="LI68" s="93"/>
      <c r="LJ68" s="93"/>
      <c r="LK68" s="93"/>
      <c r="LL68" s="93"/>
      <c r="LM68" s="93"/>
      <c r="LN68" s="93"/>
      <c r="LO68" s="93"/>
      <c r="LP68" s="93"/>
      <c r="LQ68" s="93"/>
      <c r="LR68" s="93"/>
      <c r="LS68" s="93"/>
      <c r="LT68" s="93"/>
      <c r="LU68" s="93"/>
      <c r="LV68" s="93"/>
      <c r="LW68" s="93"/>
      <c r="LX68" s="93"/>
      <c r="LY68" s="93"/>
      <c r="LZ68" s="93"/>
      <c r="MA68" s="93"/>
      <c r="MB68" s="93"/>
      <c r="MC68" s="93"/>
      <c r="MD68" s="93"/>
      <c r="ME68" s="93"/>
      <c r="MF68" s="93"/>
      <c r="MG68" s="93"/>
      <c r="MH68" s="93"/>
      <c r="MI68" s="93"/>
      <c r="MJ68" s="93"/>
      <c r="MK68" s="93"/>
      <c r="ML68" s="93"/>
      <c r="MM68" s="93"/>
      <c r="MN68" s="93"/>
      <c r="MO68" s="93"/>
      <c r="MP68" s="93"/>
      <c r="MQ68" s="93"/>
      <c r="MR68" s="93"/>
      <c r="MS68" s="93"/>
      <c r="MT68" s="93"/>
      <c r="MU68" s="93"/>
      <c r="MV68" s="93"/>
      <c r="MW68" s="93"/>
      <c r="MX68" s="93"/>
      <c r="MY68" s="93"/>
      <c r="MZ68" s="93"/>
      <c r="NA68" s="93"/>
      <c r="NB68" s="93"/>
      <c r="NC68" s="93"/>
      <c r="ND68" s="93"/>
      <c r="NE68" s="93"/>
      <c r="NF68" s="93"/>
      <c r="NG68" s="93"/>
      <c r="NH68" s="93"/>
      <c r="NI68" s="93"/>
      <c r="NJ68" s="93"/>
      <c r="NK68" s="93"/>
      <c r="NL68" s="93"/>
      <c r="NM68" s="93"/>
      <c r="NN68" s="93"/>
      <c r="NO68" s="93"/>
      <c r="NP68" s="93"/>
      <c r="NQ68" s="93"/>
      <c r="NR68" s="93"/>
      <c r="NS68" s="93"/>
      <c r="NT68" s="93"/>
      <c r="NU68" s="93"/>
      <c r="NV68" s="93"/>
      <c r="NW68" s="93"/>
      <c r="NX68" s="93"/>
      <c r="NY68" s="93"/>
      <c r="NZ68" s="93"/>
      <c r="OA68" s="93"/>
      <c r="OB68" s="93"/>
      <c r="OC68" s="93"/>
      <c r="OD68" s="93"/>
      <c r="OE68" s="93"/>
      <c r="OF68" s="93"/>
      <c r="OG68" s="93"/>
      <c r="OH68" s="93"/>
      <c r="OI68" s="93"/>
      <c r="OJ68" s="93"/>
      <c r="OK68" s="93"/>
      <c r="OL68" s="93"/>
      <c r="OM68" s="93"/>
      <c r="ON68" s="93"/>
      <c r="OO68" s="93"/>
      <c r="OP68" s="93"/>
      <c r="OQ68" s="93"/>
      <c r="OR68" s="93"/>
      <c r="OS68" s="93"/>
      <c r="OT68" s="93"/>
      <c r="OU68" s="93"/>
      <c r="OV68" s="93"/>
      <c r="OW68" s="93"/>
      <c r="OX68" s="93"/>
      <c r="OY68" s="93"/>
      <c r="OZ68" s="93"/>
      <c r="PA68" s="93"/>
      <c r="PB68" s="93"/>
      <c r="PC68" s="93"/>
      <c r="PD68" s="93"/>
      <c r="PE68" s="93"/>
      <c r="PF68" s="93"/>
      <c r="PG68" s="93"/>
      <c r="PH68" s="93"/>
      <c r="PI68" s="93"/>
      <c r="PJ68" s="93"/>
      <c r="PK68" s="93"/>
      <c r="PL68" s="93"/>
      <c r="PM68" s="93"/>
      <c r="PN68" s="93"/>
      <c r="PO68" s="93"/>
      <c r="PP68" s="93"/>
      <c r="PQ68" s="93"/>
      <c r="PR68" s="93"/>
      <c r="PS68" s="93"/>
      <c r="PT68" s="93"/>
      <c r="PU68" s="93"/>
      <c r="PV68" s="93"/>
      <c r="PW68" s="93"/>
      <c r="PX68" s="93"/>
      <c r="PY68" s="93"/>
      <c r="PZ68" s="93"/>
      <c r="QA68" s="93"/>
      <c r="QB68" s="93"/>
      <c r="QC68" s="93"/>
      <c r="QD68" s="93"/>
      <c r="QE68" s="93"/>
      <c r="QF68" s="93"/>
      <c r="QG68" s="93"/>
      <c r="QH68" s="93"/>
      <c r="QI68" s="93"/>
      <c r="QJ68" s="93"/>
      <c r="QK68" s="93"/>
      <c r="QL68" s="93"/>
      <c r="QM68" s="93"/>
      <c r="QN68" s="93"/>
      <c r="QO68" s="93"/>
      <c r="QP68" s="93"/>
      <c r="QQ68" s="93"/>
      <c r="QR68" s="93"/>
      <c r="QS68" s="93"/>
      <c r="QT68" s="93"/>
      <c r="QU68" s="93"/>
      <c r="QV68" s="93"/>
      <c r="QW68" s="93"/>
      <c r="QX68" s="93"/>
      <c r="QY68" s="93"/>
      <c r="QZ68" s="93"/>
      <c r="RA68" s="93"/>
      <c r="RB68" s="93"/>
      <c r="RC68" s="93"/>
      <c r="RD68" s="93"/>
      <c r="RE68" s="93"/>
      <c r="RF68" s="93"/>
      <c r="RG68" s="93"/>
      <c r="RH68" s="93"/>
      <c r="RI68" s="93"/>
      <c r="RJ68" s="93"/>
      <c r="RK68" s="93"/>
      <c r="RL68" s="93"/>
      <c r="RM68" s="93"/>
      <c r="RN68" s="93"/>
      <c r="RO68" s="93"/>
      <c r="RP68" s="93"/>
      <c r="RQ68" s="93"/>
      <c r="RR68" s="93"/>
      <c r="RS68" s="93"/>
      <c r="RT68" s="93"/>
      <c r="RU68" s="93"/>
      <c r="RV68" s="93"/>
      <c r="RW68" s="93"/>
      <c r="RX68" s="93"/>
      <c r="RY68" s="93"/>
      <c r="RZ68" s="93"/>
      <c r="SA68" s="93"/>
      <c r="SB68" s="93"/>
      <c r="SC68" s="93"/>
      <c r="SD68" s="93"/>
      <c r="SE68" s="93"/>
      <c r="SF68" s="93"/>
      <c r="SG68" s="93"/>
      <c r="SH68" s="93"/>
      <c r="SI68" s="93"/>
      <c r="SJ68" s="93"/>
      <c r="SK68" s="93"/>
      <c r="SL68" s="93"/>
      <c r="SM68" s="93"/>
      <c r="SN68" s="93"/>
      <c r="SO68" s="93"/>
      <c r="SP68" s="93"/>
      <c r="SQ68" s="93"/>
      <c r="SR68" s="93"/>
      <c r="SS68" s="93"/>
      <c r="ST68" s="93"/>
      <c r="SU68" s="93"/>
      <c r="SV68" s="93"/>
      <c r="SW68" s="93"/>
      <c r="SX68" s="93"/>
      <c r="SY68" s="93"/>
      <c r="SZ68" s="93"/>
      <c r="TA68" s="93"/>
      <c r="TB68" s="93"/>
      <c r="TC68" s="93"/>
      <c r="TD68" s="93"/>
      <c r="TE68" s="93"/>
      <c r="TF68" s="93"/>
      <c r="TG68" s="93"/>
      <c r="TH68" s="93"/>
      <c r="TI68" s="93"/>
      <c r="TJ68" s="93"/>
      <c r="TK68" s="93"/>
      <c r="TL68" s="93"/>
      <c r="TM68" s="93"/>
      <c r="TN68" s="93"/>
      <c r="TO68" s="93"/>
      <c r="TP68" s="93"/>
      <c r="TQ68" s="93"/>
      <c r="TR68" s="93"/>
      <c r="TS68" s="93"/>
      <c r="TT68" s="93"/>
      <c r="TU68" s="93"/>
      <c r="TV68" s="93"/>
      <c r="TW68" s="93"/>
      <c r="TX68" s="93"/>
      <c r="TY68" s="93"/>
      <c r="TZ68" s="93"/>
      <c r="UA68" s="93"/>
      <c r="UB68" s="93"/>
      <c r="UC68" s="93"/>
      <c r="UD68" s="93"/>
      <c r="UE68" s="93"/>
      <c r="UF68" s="93"/>
      <c r="UG68" s="93"/>
      <c r="UH68" s="93"/>
      <c r="UI68" s="93"/>
      <c r="UJ68" s="93"/>
      <c r="UK68" s="93"/>
      <c r="UL68" s="93"/>
      <c r="UM68" s="93"/>
      <c r="UN68" s="93"/>
      <c r="UO68" s="93"/>
      <c r="UP68" s="93"/>
      <c r="UQ68" s="93"/>
      <c r="UR68" s="93"/>
      <c r="US68" s="93"/>
      <c r="UT68" s="93"/>
      <c r="UU68" s="93"/>
      <c r="UV68" s="93"/>
      <c r="UW68" s="93"/>
      <c r="UX68" s="93"/>
      <c r="UY68" s="93"/>
      <c r="UZ68" s="93"/>
      <c r="VA68" s="93"/>
      <c r="VB68" s="93"/>
      <c r="VC68" s="93"/>
      <c r="VD68" s="93"/>
      <c r="VE68" s="93"/>
      <c r="VF68" s="93"/>
      <c r="VG68" s="93"/>
      <c r="VH68" s="93"/>
      <c r="VI68" s="93"/>
      <c r="VJ68" s="93"/>
      <c r="VK68" s="93"/>
      <c r="VL68" s="93"/>
      <c r="VM68" s="93"/>
      <c r="VN68" s="93"/>
      <c r="VO68" s="93"/>
      <c r="VP68" s="93"/>
      <c r="VQ68" s="93"/>
      <c r="VR68" s="93"/>
      <c r="VS68" s="93"/>
      <c r="VT68" s="93"/>
      <c r="VU68" s="93"/>
      <c r="VV68" s="93"/>
      <c r="VW68" s="93"/>
      <c r="VX68" s="93"/>
      <c r="VY68" s="93"/>
      <c r="VZ68" s="93"/>
      <c r="WA68" s="93"/>
      <c r="WB68" s="93"/>
      <c r="WC68" s="93"/>
      <c r="WD68" s="93"/>
      <c r="WE68" s="93"/>
      <c r="WF68" s="93"/>
      <c r="WG68" s="93"/>
      <c r="WH68" s="93"/>
      <c r="WI68" s="93"/>
      <c r="WJ68" s="93"/>
      <c r="WK68" s="93"/>
      <c r="WL68" s="93"/>
      <c r="WM68" s="93"/>
      <c r="WN68" s="93"/>
      <c r="WO68" s="93"/>
      <c r="WP68" s="93"/>
      <c r="WQ68" s="93"/>
      <c r="WR68" s="93"/>
      <c r="WS68" s="93"/>
      <c r="WT68" s="93"/>
      <c r="WU68" s="93"/>
      <c r="WV68" s="93"/>
      <c r="WW68" s="93"/>
      <c r="WX68" s="93"/>
      <c r="WY68" s="93"/>
      <c r="WZ68" s="93"/>
      <c r="XA68" s="93"/>
      <c r="XB68" s="93"/>
      <c r="XC68" s="93"/>
      <c r="XD68" s="93"/>
      <c r="XE68" s="93"/>
      <c r="XF68" s="93"/>
      <c r="XG68" s="93"/>
      <c r="XH68" s="93"/>
      <c r="XI68" s="93"/>
      <c r="XJ68" s="93"/>
      <c r="XK68" s="93"/>
      <c r="XL68" s="93"/>
      <c r="XM68" s="93"/>
      <c r="XN68" s="93"/>
      <c r="XO68" s="93"/>
      <c r="XP68" s="93"/>
      <c r="XQ68" s="93"/>
      <c r="XR68" s="93"/>
      <c r="XS68" s="93"/>
      <c r="XT68" s="93"/>
      <c r="XU68" s="93"/>
      <c r="XV68" s="93"/>
      <c r="XW68" s="93"/>
      <c r="XX68" s="93"/>
      <c r="XY68" s="93"/>
      <c r="XZ68" s="93"/>
      <c r="YA68" s="93"/>
      <c r="YB68" s="93"/>
      <c r="YC68" s="93"/>
      <c r="YD68" s="93"/>
      <c r="YE68" s="93"/>
      <c r="YF68" s="93"/>
      <c r="YG68" s="93"/>
      <c r="YH68" s="93"/>
      <c r="YI68" s="93"/>
      <c r="YJ68" s="93"/>
      <c r="YK68" s="93"/>
      <c r="YL68" s="93"/>
      <c r="YM68" s="93"/>
      <c r="YN68" s="93"/>
      <c r="YO68" s="93"/>
      <c r="YP68" s="93"/>
      <c r="YQ68" s="93"/>
      <c r="YR68" s="93"/>
      <c r="YS68" s="93"/>
      <c r="YT68" s="93"/>
      <c r="YU68" s="93"/>
      <c r="YV68" s="93"/>
      <c r="YW68" s="93"/>
      <c r="YX68" s="93"/>
      <c r="YY68" s="93"/>
      <c r="YZ68" s="93"/>
      <c r="ZA68" s="93"/>
      <c r="ZB68" s="93"/>
      <c r="ZC68" s="93"/>
      <c r="ZD68" s="93"/>
      <c r="ZE68" s="93"/>
      <c r="ZF68" s="93"/>
      <c r="ZG68" s="93"/>
      <c r="ZH68" s="93"/>
      <c r="ZI68" s="93"/>
      <c r="ZJ68" s="93"/>
      <c r="ZK68" s="93"/>
      <c r="ZL68" s="93"/>
      <c r="ZM68" s="93"/>
      <c r="ZN68" s="93"/>
      <c r="ZO68" s="93"/>
      <c r="ZP68" s="93"/>
      <c r="ZQ68" s="93"/>
      <c r="ZR68" s="93"/>
      <c r="ZS68" s="93"/>
      <c r="ZT68" s="93"/>
      <c r="ZU68" s="93"/>
      <c r="ZV68" s="93"/>
      <c r="ZW68" s="93"/>
      <c r="ZX68" s="93"/>
      <c r="ZY68" s="93"/>
      <c r="ZZ68" s="93"/>
    </row>
    <row r="69" spans="1:702" s="126" customFormat="1" ht="15.95" customHeight="1" x14ac:dyDescent="0.25">
      <c r="A69" s="122">
        <v>72234</v>
      </c>
      <c r="B69" s="122" t="s">
        <v>405</v>
      </c>
      <c r="C69" s="123" t="s">
        <v>354</v>
      </c>
      <c r="D69" s="122">
        <v>7</v>
      </c>
      <c r="E69" s="122">
        <v>3</v>
      </c>
      <c r="F69" s="122" t="s">
        <v>341</v>
      </c>
      <c r="G69" s="122">
        <v>912</v>
      </c>
      <c r="H69" s="122">
        <v>11461</v>
      </c>
      <c r="I69" s="122" t="s">
        <v>370</v>
      </c>
      <c r="J69" s="122">
        <v>32</v>
      </c>
      <c r="K69" s="122" t="s">
        <v>25</v>
      </c>
      <c r="L69" s="124">
        <v>20000</v>
      </c>
      <c r="M69" s="124">
        <v>20000</v>
      </c>
      <c r="N69" s="124">
        <v>0</v>
      </c>
      <c r="O69" s="124">
        <v>20000</v>
      </c>
      <c r="P69" s="124">
        <v>3343.52</v>
      </c>
      <c r="Q69" s="124">
        <v>-16656.48</v>
      </c>
      <c r="R69" s="125">
        <v>0.17</v>
      </c>
      <c r="S69" s="124">
        <v>0</v>
      </c>
      <c r="T69" s="124">
        <v>0</v>
      </c>
      <c r="U69" s="125">
        <v>0</v>
      </c>
      <c r="V69" s="124">
        <v>0</v>
      </c>
      <c r="W69" s="124">
        <v>0</v>
      </c>
      <c r="X69" s="125">
        <v>0</v>
      </c>
      <c r="Y69" s="124">
        <v>0</v>
      </c>
      <c r="Z69" s="124">
        <v>0</v>
      </c>
      <c r="AA69" s="125">
        <v>0</v>
      </c>
      <c r="AB69" s="124">
        <v>0</v>
      </c>
      <c r="AC69" s="124">
        <v>0</v>
      </c>
      <c r="AD69" s="125">
        <v>0</v>
      </c>
      <c r="AE69" s="124">
        <v>0</v>
      </c>
      <c r="AF69" s="124">
        <v>0</v>
      </c>
      <c r="AG69" s="125">
        <v>0</v>
      </c>
      <c r="AH69" s="124">
        <v>0</v>
      </c>
      <c r="AI69" s="124">
        <v>0</v>
      </c>
      <c r="AJ69" s="125">
        <v>0</v>
      </c>
      <c r="AK69" s="124">
        <v>0</v>
      </c>
      <c r="AL69" s="124">
        <v>0</v>
      </c>
      <c r="AM69" s="125">
        <v>0</v>
      </c>
      <c r="AN69" s="124">
        <v>0</v>
      </c>
      <c r="AO69" s="124">
        <v>0</v>
      </c>
      <c r="AP69" s="125">
        <v>0</v>
      </c>
      <c r="AQ69" s="124">
        <v>0</v>
      </c>
      <c r="AR69" s="124">
        <v>0</v>
      </c>
      <c r="AS69" s="125">
        <v>0</v>
      </c>
      <c r="AT69" s="124">
        <v>0</v>
      </c>
      <c r="AU69" s="124">
        <v>0</v>
      </c>
      <c r="AV69" s="125">
        <v>0</v>
      </c>
      <c r="AW69" s="124">
        <v>0</v>
      </c>
      <c r="AX69" s="124">
        <v>0</v>
      </c>
      <c r="AY69" s="125">
        <v>0</v>
      </c>
      <c r="AZ69" s="124">
        <v>0</v>
      </c>
      <c r="BA69" s="124">
        <v>0</v>
      </c>
      <c r="BB69" s="125">
        <v>0</v>
      </c>
      <c r="BC69" s="124">
        <v>0</v>
      </c>
      <c r="BD69" s="124">
        <v>0</v>
      </c>
      <c r="BE69" s="125">
        <v>0</v>
      </c>
      <c r="BF69" s="124">
        <v>20000</v>
      </c>
      <c r="BG69" s="124">
        <v>3343.52</v>
      </c>
      <c r="BH69" s="125">
        <v>0.17</v>
      </c>
      <c r="BI69" s="124">
        <v>0</v>
      </c>
      <c r="BJ69" s="124">
        <v>0</v>
      </c>
      <c r="BK69" s="125">
        <v>0</v>
      </c>
      <c r="BL69" s="124">
        <v>0</v>
      </c>
      <c r="BM69" s="124">
        <v>0</v>
      </c>
      <c r="BN69" s="125">
        <v>0</v>
      </c>
      <c r="BO69" s="124">
        <v>0</v>
      </c>
      <c r="BP69" s="124">
        <v>0</v>
      </c>
      <c r="BQ69" s="125">
        <v>0</v>
      </c>
      <c r="BR69" s="124">
        <v>0</v>
      </c>
      <c r="BS69" s="124">
        <v>0</v>
      </c>
      <c r="BT69" s="125">
        <v>0</v>
      </c>
      <c r="BU69" s="124">
        <v>0</v>
      </c>
      <c r="BV69" s="124">
        <v>0</v>
      </c>
      <c r="BW69" s="125">
        <v>0</v>
      </c>
      <c r="BX69" s="124">
        <v>0</v>
      </c>
      <c r="BY69" s="124">
        <v>0</v>
      </c>
      <c r="BZ69" s="125">
        <v>0</v>
      </c>
      <c r="CA69" s="124">
        <v>0</v>
      </c>
      <c r="CB69" s="124">
        <v>0</v>
      </c>
      <c r="CC69" s="125">
        <v>0</v>
      </c>
      <c r="CD69" s="124">
        <v>0</v>
      </c>
      <c r="CE69" s="124">
        <v>0</v>
      </c>
      <c r="CF69" s="125">
        <v>0</v>
      </c>
      <c r="CG69" s="124">
        <v>0</v>
      </c>
      <c r="CH69" s="124">
        <v>0</v>
      </c>
      <c r="CI69" s="125">
        <v>0</v>
      </c>
      <c r="CJ69" s="124">
        <v>0</v>
      </c>
      <c r="CK69" s="124">
        <v>0</v>
      </c>
      <c r="CL69" s="125">
        <v>0</v>
      </c>
      <c r="CM69" s="124">
        <v>0</v>
      </c>
      <c r="CN69" s="124">
        <v>0</v>
      </c>
      <c r="CO69" s="125">
        <v>0</v>
      </c>
      <c r="CP69" s="124"/>
      <c r="CQ69" s="124"/>
      <c r="CR69" s="124"/>
      <c r="CS69" s="124"/>
      <c r="CT69" s="124"/>
      <c r="CU69" s="124"/>
      <c r="CV69" s="124"/>
      <c r="CW69" s="124"/>
      <c r="CX69" s="124"/>
      <c r="CY69" s="124"/>
      <c r="CZ69" s="124"/>
      <c r="DA69" s="124"/>
      <c r="DB69" s="124"/>
      <c r="DC69" s="124"/>
      <c r="DD69" s="124"/>
      <c r="DE69" s="124"/>
      <c r="DF69" s="124"/>
      <c r="DG69" s="124"/>
      <c r="DH69" s="124"/>
      <c r="DI69" s="124"/>
      <c r="DJ69" s="124"/>
      <c r="DK69" s="124"/>
      <c r="DL69" s="124"/>
      <c r="DM69" s="124"/>
      <c r="DN69" s="124"/>
      <c r="DO69" s="124"/>
      <c r="DP69" s="124"/>
      <c r="DQ69" s="124"/>
      <c r="DR69" s="124"/>
      <c r="DS69" s="124"/>
      <c r="DT69" s="124"/>
      <c r="DU69" s="124"/>
      <c r="DV69" s="124"/>
      <c r="DW69" s="124"/>
      <c r="DX69" s="124"/>
      <c r="DY69" s="124"/>
      <c r="DZ69" s="124"/>
      <c r="EA69" s="124"/>
      <c r="EB69" s="124"/>
      <c r="EC69" s="124"/>
      <c r="ED69" s="124"/>
      <c r="EE69" s="124"/>
      <c r="EF69" s="124"/>
      <c r="EG69" s="124"/>
      <c r="EH69" s="124"/>
      <c r="EI69" s="124"/>
      <c r="EJ69" s="124"/>
      <c r="EK69" s="124"/>
      <c r="EL69" s="124"/>
      <c r="EM69" s="124"/>
      <c r="EN69" s="124"/>
      <c r="EO69" s="124"/>
      <c r="EP69" s="124"/>
      <c r="EQ69" s="124"/>
      <c r="ER69" s="124"/>
      <c r="ES69" s="124"/>
      <c r="ET69" s="124"/>
      <c r="EU69" s="124"/>
      <c r="EV69" s="124"/>
      <c r="EW69" s="124"/>
      <c r="EX69" s="124"/>
      <c r="EY69" s="124"/>
      <c r="EZ69" s="124"/>
      <c r="FA69" s="124"/>
      <c r="FB69" s="124"/>
      <c r="FC69" s="124"/>
      <c r="FD69" s="124"/>
      <c r="FE69" s="124"/>
      <c r="FF69" s="124"/>
      <c r="FG69" s="124"/>
      <c r="FH69" s="124"/>
      <c r="FI69" s="124"/>
      <c r="FJ69" s="124"/>
      <c r="FK69" s="124"/>
      <c r="FL69" s="124"/>
      <c r="FM69" s="124"/>
      <c r="FN69" s="124"/>
      <c r="FO69" s="124"/>
      <c r="FP69" s="124"/>
      <c r="FQ69" s="124"/>
      <c r="FR69" s="124"/>
      <c r="FS69" s="124"/>
      <c r="FT69" s="124"/>
      <c r="FU69" s="124"/>
      <c r="FV69" s="124"/>
      <c r="FW69" s="124"/>
      <c r="FX69" s="124"/>
      <c r="FY69" s="124"/>
      <c r="FZ69" s="124"/>
      <c r="GA69" s="124"/>
      <c r="GB69" s="124"/>
      <c r="GC69" s="124"/>
      <c r="GD69" s="124"/>
      <c r="GE69" s="124"/>
      <c r="GF69" s="124"/>
      <c r="GG69" s="124"/>
      <c r="GH69" s="124"/>
      <c r="GI69" s="124"/>
      <c r="GJ69" s="124"/>
      <c r="GK69" s="124"/>
      <c r="GL69" s="124"/>
      <c r="GM69" s="124"/>
      <c r="GN69" s="124"/>
      <c r="GO69" s="124"/>
      <c r="GP69" s="124"/>
      <c r="GQ69" s="124"/>
      <c r="GR69" s="124"/>
      <c r="GS69" s="124"/>
      <c r="GT69" s="124"/>
      <c r="GU69" s="124"/>
      <c r="GV69" s="124"/>
      <c r="GW69" s="124"/>
      <c r="GX69" s="124"/>
      <c r="GY69" s="124"/>
      <c r="GZ69" s="124"/>
      <c r="HA69" s="124"/>
      <c r="HB69" s="124"/>
      <c r="HC69" s="124"/>
      <c r="HD69" s="124"/>
      <c r="HE69" s="124"/>
      <c r="HF69" s="124"/>
      <c r="HG69" s="124"/>
      <c r="HH69" s="124"/>
      <c r="HI69" s="124"/>
      <c r="HJ69" s="124"/>
      <c r="HK69" s="124"/>
      <c r="HL69" s="124"/>
      <c r="HM69" s="124"/>
      <c r="HN69" s="124"/>
      <c r="HO69" s="124"/>
      <c r="HP69" s="124"/>
      <c r="HQ69" s="124"/>
      <c r="HR69" s="124"/>
      <c r="HS69" s="124"/>
      <c r="HT69" s="124"/>
      <c r="HU69" s="124"/>
      <c r="HV69" s="124"/>
      <c r="HW69" s="124"/>
      <c r="HX69" s="124"/>
      <c r="HY69" s="124"/>
      <c r="HZ69" s="124"/>
      <c r="IA69" s="124"/>
      <c r="IB69" s="124"/>
      <c r="IC69" s="124"/>
      <c r="ID69" s="124"/>
      <c r="IE69" s="124"/>
      <c r="IF69" s="124"/>
      <c r="IG69" s="124"/>
      <c r="IH69" s="124"/>
      <c r="II69" s="124"/>
      <c r="IJ69" s="124"/>
      <c r="IK69" s="124"/>
      <c r="IL69" s="124"/>
      <c r="IM69" s="124"/>
      <c r="IN69" s="124"/>
      <c r="IO69" s="124"/>
      <c r="IP69" s="124"/>
      <c r="IQ69" s="124"/>
      <c r="IR69" s="124"/>
      <c r="IS69" s="124"/>
      <c r="IT69" s="124"/>
      <c r="IU69" s="124"/>
      <c r="IV69" s="124"/>
      <c r="IW69" s="124"/>
      <c r="IX69" s="124"/>
      <c r="IY69" s="124"/>
      <c r="IZ69" s="124"/>
      <c r="JA69" s="124"/>
      <c r="JB69" s="124"/>
      <c r="JC69" s="124"/>
      <c r="JD69" s="124"/>
      <c r="JE69" s="124"/>
      <c r="JF69" s="124"/>
      <c r="JG69" s="124"/>
      <c r="JH69" s="124"/>
      <c r="JI69" s="124"/>
      <c r="JJ69" s="124"/>
      <c r="JK69" s="124"/>
      <c r="JL69" s="124"/>
      <c r="JM69" s="124"/>
      <c r="JN69" s="124"/>
      <c r="JO69" s="124"/>
      <c r="JP69" s="124"/>
      <c r="JQ69" s="124"/>
      <c r="JR69" s="124"/>
      <c r="JS69" s="124"/>
      <c r="JT69" s="124"/>
      <c r="JU69" s="124"/>
      <c r="JV69" s="124"/>
      <c r="JW69" s="124"/>
      <c r="JX69" s="124"/>
      <c r="JY69" s="124"/>
      <c r="JZ69" s="124"/>
      <c r="KA69" s="124"/>
      <c r="KB69" s="124"/>
      <c r="KC69" s="124"/>
      <c r="KD69" s="124"/>
      <c r="KE69" s="124"/>
      <c r="KF69" s="124"/>
      <c r="KG69" s="124"/>
      <c r="KH69" s="124"/>
      <c r="KI69" s="124"/>
      <c r="KJ69" s="124"/>
      <c r="KK69" s="124"/>
      <c r="KL69" s="124"/>
      <c r="KM69" s="124"/>
      <c r="KN69" s="124"/>
      <c r="KO69" s="124"/>
      <c r="KP69" s="124"/>
      <c r="KQ69" s="124"/>
      <c r="KR69" s="124"/>
      <c r="KS69" s="124"/>
      <c r="KT69" s="124"/>
      <c r="KU69" s="124"/>
      <c r="KV69" s="124"/>
      <c r="KW69" s="124"/>
      <c r="KX69" s="124"/>
      <c r="KY69" s="124"/>
      <c r="KZ69" s="124"/>
      <c r="LA69" s="124"/>
      <c r="LB69" s="124"/>
      <c r="LC69" s="124"/>
      <c r="LD69" s="124"/>
      <c r="LE69" s="124"/>
      <c r="LF69" s="124"/>
      <c r="LG69" s="124"/>
      <c r="LH69" s="124"/>
      <c r="LI69" s="124"/>
      <c r="LJ69" s="124"/>
      <c r="LK69" s="124"/>
      <c r="LL69" s="124"/>
      <c r="LM69" s="124"/>
      <c r="LN69" s="124"/>
      <c r="LO69" s="124"/>
      <c r="LP69" s="124"/>
      <c r="LQ69" s="124"/>
      <c r="LR69" s="124"/>
      <c r="LS69" s="124"/>
      <c r="LT69" s="124"/>
      <c r="LU69" s="124"/>
      <c r="LV69" s="124"/>
      <c r="LW69" s="124"/>
      <c r="LX69" s="124"/>
      <c r="LY69" s="124"/>
      <c r="LZ69" s="124"/>
      <c r="MA69" s="124"/>
      <c r="MB69" s="124"/>
      <c r="MC69" s="124"/>
      <c r="MD69" s="124"/>
      <c r="ME69" s="124"/>
      <c r="MF69" s="124"/>
      <c r="MG69" s="124"/>
      <c r="MH69" s="124"/>
      <c r="MI69" s="124"/>
      <c r="MJ69" s="124"/>
      <c r="MK69" s="124"/>
      <c r="ML69" s="124"/>
      <c r="MM69" s="124"/>
      <c r="MN69" s="124"/>
      <c r="MO69" s="124"/>
      <c r="MP69" s="124"/>
      <c r="MQ69" s="124"/>
      <c r="MR69" s="124"/>
      <c r="MS69" s="124"/>
      <c r="MT69" s="124"/>
      <c r="MU69" s="124"/>
      <c r="MV69" s="124"/>
      <c r="MW69" s="124"/>
      <c r="MX69" s="124"/>
      <c r="MY69" s="124"/>
      <c r="MZ69" s="124"/>
      <c r="NA69" s="124"/>
      <c r="NB69" s="124"/>
      <c r="NC69" s="124"/>
      <c r="ND69" s="124"/>
      <c r="NE69" s="124"/>
      <c r="NF69" s="124"/>
      <c r="NG69" s="124"/>
      <c r="NH69" s="124"/>
      <c r="NI69" s="124"/>
      <c r="NJ69" s="124"/>
      <c r="NK69" s="124"/>
      <c r="NL69" s="124"/>
      <c r="NM69" s="124"/>
      <c r="NN69" s="124"/>
      <c r="NO69" s="124"/>
      <c r="NP69" s="124"/>
      <c r="NQ69" s="124"/>
      <c r="NR69" s="124"/>
      <c r="NS69" s="124"/>
      <c r="NT69" s="124"/>
      <c r="NU69" s="124"/>
      <c r="NV69" s="124"/>
      <c r="NW69" s="124"/>
      <c r="NX69" s="124"/>
      <c r="NY69" s="124"/>
      <c r="NZ69" s="124"/>
      <c r="OA69" s="124"/>
      <c r="OB69" s="124"/>
      <c r="OC69" s="124"/>
      <c r="OD69" s="124"/>
      <c r="OE69" s="124"/>
      <c r="OF69" s="124"/>
      <c r="OG69" s="124"/>
      <c r="OH69" s="124"/>
      <c r="OI69" s="124"/>
      <c r="OJ69" s="124"/>
      <c r="OK69" s="124"/>
      <c r="OL69" s="124"/>
      <c r="OM69" s="124"/>
      <c r="ON69" s="124"/>
      <c r="OO69" s="124"/>
      <c r="OP69" s="124"/>
      <c r="OQ69" s="124"/>
      <c r="OR69" s="124"/>
      <c r="OS69" s="124"/>
      <c r="OT69" s="124"/>
      <c r="OU69" s="124"/>
      <c r="OV69" s="124"/>
      <c r="OW69" s="124"/>
      <c r="OX69" s="124"/>
      <c r="OY69" s="124"/>
      <c r="OZ69" s="124"/>
      <c r="PA69" s="124"/>
      <c r="PB69" s="124"/>
      <c r="PC69" s="124"/>
      <c r="PD69" s="124"/>
      <c r="PE69" s="124"/>
      <c r="PF69" s="124"/>
      <c r="PG69" s="124"/>
      <c r="PH69" s="124"/>
      <c r="PI69" s="124"/>
      <c r="PJ69" s="124"/>
      <c r="PK69" s="124"/>
      <c r="PL69" s="124"/>
      <c r="PM69" s="124"/>
      <c r="PN69" s="124"/>
      <c r="PO69" s="124"/>
      <c r="PP69" s="124"/>
      <c r="PQ69" s="124"/>
      <c r="PR69" s="124"/>
      <c r="PS69" s="124"/>
      <c r="PT69" s="124"/>
      <c r="PU69" s="124"/>
      <c r="PV69" s="124"/>
      <c r="PW69" s="124"/>
      <c r="PX69" s="124"/>
      <c r="PY69" s="124"/>
      <c r="PZ69" s="124"/>
      <c r="QA69" s="124"/>
      <c r="QB69" s="124"/>
      <c r="QC69" s="124"/>
      <c r="QD69" s="124"/>
      <c r="QE69" s="124"/>
      <c r="QF69" s="124"/>
      <c r="QG69" s="124"/>
      <c r="QH69" s="124"/>
      <c r="QI69" s="124"/>
      <c r="QJ69" s="124"/>
      <c r="QK69" s="124"/>
      <c r="QL69" s="124"/>
      <c r="QM69" s="124"/>
      <c r="QN69" s="124"/>
      <c r="QO69" s="124"/>
      <c r="QP69" s="124"/>
      <c r="QQ69" s="124"/>
      <c r="QR69" s="124"/>
      <c r="QS69" s="124"/>
      <c r="QT69" s="124"/>
      <c r="QU69" s="124"/>
      <c r="QV69" s="124"/>
      <c r="QW69" s="124"/>
      <c r="QX69" s="124"/>
      <c r="QY69" s="124"/>
      <c r="QZ69" s="124"/>
      <c r="RA69" s="124"/>
      <c r="RB69" s="124"/>
      <c r="RC69" s="124"/>
      <c r="RD69" s="124"/>
      <c r="RE69" s="124"/>
      <c r="RF69" s="124"/>
      <c r="RG69" s="124"/>
      <c r="RH69" s="124"/>
      <c r="RI69" s="124"/>
      <c r="RJ69" s="124"/>
      <c r="RK69" s="124"/>
      <c r="RL69" s="124"/>
      <c r="RM69" s="124"/>
      <c r="RN69" s="124"/>
      <c r="RO69" s="124"/>
      <c r="RP69" s="124"/>
      <c r="RQ69" s="124"/>
      <c r="RR69" s="124"/>
      <c r="RS69" s="124"/>
      <c r="RT69" s="124"/>
      <c r="RU69" s="124"/>
      <c r="RV69" s="124"/>
      <c r="RW69" s="124"/>
      <c r="RX69" s="124"/>
      <c r="RY69" s="124"/>
      <c r="RZ69" s="124"/>
      <c r="SA69" s="124"/>
      <c r="SB69" s="124"/>
      <c r="SC69" s="124"/>
      <c r="SD69" s="124"/>
      <c r="SE69" s="124"/>
      <c r="SF69" s="124"/>
      <c r="SG69" s="124"/>
      <c r="SH69" s="124"/>
      <c r="SI69" s="124"/>
      <c r="SJ69" s="124"/>
      <c r="SK69" s="124"/>
      <c r="SL69" s="124"/>
      <c r="SM69" s="124"/>
      <c r="SN69" s="124"/>
      <c r="SO69" s="124"/>
      <c r="SP69" s="124"/>
      <c r="SQ69" s="124"/>
      <c r="SR69" s="124"/>
      <c r="SS69" s="124"/>
      <c r="ST69" s="124"/>
      <c r="SU69" s="124"/>
      <c r="SV69" s="124"/>
      <c r="SW69" s="124"/>
      <c r="SX69" s="124"/>
      <c r="SY69" s="124"/>
      <c r="SZ69" s="124"/>
      <c r="TA69" s="124"/>
      <c r="TB69" s="124"/>
      <c r="TC69" s="124"/>
      <c r="TD69" s="124"/>
      <c r="TE69" s="124"/>
      <c r="TF69" s="124"/>
      <c r="TG69" s="124"/>
      <c r="TH69" s="124"/>
      <c r="TI69" s="124"/>
      <c r="TJ69" s="124"/>
      <c r="TK69" s="124"/>
      <c r="TL69" s="124"/>
      <c r="TM69" s="124"/>
      <c r="TN69" s="124"/>
      <c r="TO69" s="124"/>
      <c r="TP69" s="124"/>
      <c r="TQ69" s="124"/>
      <c r="TR69" s="124"/>
      <c r="TS69" s="124"/>
      <c r="TT69" s="124"/>
      <c r="TU69" s="124"/>
      <c r="TV69" s="124"/>
      <c r="TW69" s="124"/>
      <c r="TX69" s="124"/>
      <c r="TY69" s="124"/>
      <c r="TZ69" s="124"/>
      <c r="UA69" s="124"/>
      <c r="UB69" s="124"/>
      <c r="UC69" s="124"/>
      <c r="UD69" s="124"/>
      <c r="UE69" s="124"/>
      <c r="UF69" s="124"/>
      <c r="UG69" s="124"/>
      <c r="UH69" s="124"/>
      <c r="UI69" s="124"/>
      <c r="UJ69" s="124"/>
      <c r="UK69" s="124"/>
      <c r="UL69" s="124"/>
      <c r="UM69" s="124"/>
      <c r="UN69" s="124"/>
      <c r="UO69" s="124"/>
      <c r="UP69" s="124"/>
      <c r="UQ69" s="124"/>
      <c r="UR69" s="124"/>
      <c r="US69" s="124"/>
      <c r="UT69" s="124"/>
      <c r="UU69" s="124"/>
      <c r="UV69" s="124"/>
      <c r="UW69" s="124"/>
      <c r="UX69" s="124"/>
      <c r="UY69" s="124"/>
      <c r="UZ69" s="124"/>
      <c r="VA69" s="124"/>
      <c r="VB69" s="124"/>
      <c r="VC69" s="124"/>
      <c r="VD69" s="124"/>
      <c r="VE69" s="124"/>
      <c r="VF69" s="124"/>
      <c r="VG69" s="124"/>
      <c r="VH69" s="124"/>
      <c r="VI69" s="124"/>
      <c r="VJ69" s="124"/>
      <c r="VK69" s="124"/>
      <c r="VL69" s="124"/>
      <c r="VM69" s="124"/>
      <c r="VN69" s="124"/>
      <c r="VO69" s="124"/>
      <c r="VP69" s="124"/>
      <c r="VQ69" s="124"/>
      <c r="VR69" s="124"/>
      <c r="VS69" s="124"/>
      <c r="VT69" s="124"/>
      <c r="VU69" s="124"/>
      <c r="VV69" s="124"/>
      <c r="VW69" s="124"/>
      <c r="VX69" s="124"/>
      <c r="VY69" s="124"/>
      <c r="VZ69" s="124"/>
      <c r="WA69" s="124"/>
      <c r="WB69" s="124"/>
      <c r="WC69" s="124"/>
      <c r="WD69" s="124"/>
      <c r="WE69" s="124"/>
      <c r="WF69" s="124"/>
      <c r="WG69" s="124"/>
      <c r="WH69" s="124"/>
      <c r="WI69" s="124"/>
      <c r="WJ69" s="124"/>
      <c r="WK69" s="124"/>
      <c r="WL69" s="124"/>
      <c r="WM69" s="124"/>
      <c r="WN69" s="124"/>
      <c r="WO69" s="124"/>
      <c r="WP69" s="124"/>
      <c r="WQ69" s="124"/>
      <c r="WR69" s="124"/>
      <c r="WS69" s="124"/>
      <c r="WT69" s="124"/>
      <c r="WU69" s="124"/>
      <c r="WV69" s="124"/>
      <c r="WW69" s="124"/>
      <c r="WX69" s="124"/>
      <c r="WY69" s="124"/>
      <c r="WZ69" s="124"/>
      <c r="XA69" s="124"/>
      <c r="XB69" s="124"/>
      <c r="XC69" s="124"/>
      <c r="XD69" s="124"/>
      <c r="XE69" s="124"/>
      <c r="XF69" s="124"/>
      <c r="XG69" s="124"/>
      <c r="XH69" s="124"/>
      <c r="XI69" s="124"/>
      <c r="XJ69" s="124"/>
      <c r="XK69" s="124"/>
      <c r="XL69" s="124"/>
      <c r="XM69" s="124"/>
      <c r="XN69" s="124"/>
      <c r="XO69" s="124"/>
      <c r="XP69" s="124"/>
      <c r="XQ69" s="124"/>
      <c r="XR69" s="124"/>
      <c r="XS69" s="124"/>
      <c r="XT69" s="124"/>
      <c r="XU69" s="124"/>
      <c r="XV69" s="124"/>
      <c r="XW69" s="124"/>
      <c r="XX69" s="124"/>
      <c r="XY69" s="124"/>
      <c r="XZ69" s="124"/>
      <c r="YA69" s="124"/>
      <c r="YB69" s="124"/>
      <c r="YC69" s="124"/>
      <c r="YD69" s="124"/>
      <c r="YE69" s="124"/>
      <c r="YF69" s="124"/>
      <c r="YG69" s="124"/>
      <c r="YH69" s="124"/>
      <c r="YI69" s="124"/>
      <c r="YJ69" s="124"/>
      <c r="YK69" s="124"/>
      <c r="YL69" s="124"/>
      <c r="YM69" s="124"/>
      <c r="YN69" s="124"/>
      <c r="YO69" s="124"/>
      <c r="YP69" s="124"/>
      <c r="YQ69" s="124"/>
      <c r="YR69" s="124"/>
      <c r="YS69" s="124"/>
      <c r="YT69" s="124"/>
      <c r="YU69" s="124"/>
      <c r="YV69" s="124"/>
      <c r="YW69" s="124"/>
      <c r="YX69" s="124"/>
      <c r="YY69" s="124"/>
      <c r="YZ69" s="124"/>
      <c r="ZA69" s="124"/>
      <c r="ZB69" s="124"/>
      <c r="ZC69" s="124"/>
      <c r="ZD69" s="124"/>
      <c r="ZE69" s="124"/>
      <c r="ZF69" s="124"/>
      <c r="ZG69" s="124"/>
      <c r="ZH69" s="124"/>
      <c r="ZI69" s="124"/>
      <c r="ZJ69" s="124"/>
      <c r="ZK69" s="124"/>
      <c r="ZL69" s="124"/>
      <c r="ZM69" s="124"/>
      <c r="ZN69" s="124"/>
      <c r="ZO69" s="124"/>
      <c r="ZP69" s="124"/>
      <c r="ZQ69" s="124"/>
      <c r="ZR69" s="124"/>
      <c r="ZS69" s="124"/>
      <c r="ZT69" s="124"/>
      <c r="ZU69" s="124"/>
      <c r="ZV69" s="124"/>
      <c r="ZW69" s="124"/>
      <c r="ZX69" s="124"/>
      <c r="ZY69" s="124"/>
      <c r="ZZ69" s="124"/>
    </row>
    <row r="70" spans="1:702" ht="15.95" hidden="1" customHeight="1" x14ac:dyDescent="0.25">
      <c r="A70" s="92">
        <v>72236</v>
      </c>
      <c r="B70" s="92" t="s">
        <v>405</v>
      </c>
      <c r="C70" s="121" t="s">
        <v>354</v>
      </c>
      <c r="D70" s="92">
        <v>7</v>
      </c>
      <c r="E70" s="92">
        <v>3</v>
      </c>
      <c r="F70" s="92" t="s">
        <v>341</v>
      </c>
      <c r="G70" s="92">
        <v>912</v>
      </c>
      <c r="H70" s="92">
        <v>11461</v>
      </c>
      <c r="I70" s="92" t="s">
        <v>370</v>
      </c>
      <c r="J70" s="92">
        <v>329</v>
      </c>
      <c r="K70" s="92" t="s">
        <v>142</v>
      </c>
      <c r="L70" s="93">
        <v>20000</v>
      </c>
      <c r="M70" s="93">
        <v>20000</v>
      </c>
      <c r="N70" s="93">
        <v>0</v>
      </c>
      <c r="O70" s="93">
        <v>20000</v>
      </c>
      <c r="P70" s="93">
        <v>3343.52</v>
      </c>
      <c r="Q70" s="93">
        <v>-16656.48</v>
      </c>
      <c r="R70" s="94">
        <v>0.17</v>
      </c>
      <c r="S70" s="93">
        <v>0</v>
      </c>
      <c r="T70" s="93">
        <v>0</v>
      </c>
      <c r="U70" s="94">
        <v>0</v>
      </c>
      <c r="V70" s="93">
        <v>0</v>
      </c>
      <c r="W70" s="93">
        <v>0</v>
      </c>
      <c r="X70" s="94">
        <v>0</v>
      </c>
      <c r="Y70" s="93">
        <v>0</v>
      </c>
      <c r="Z70" s="93">
        <v>0</v>
      </c>
      <c r="AA70" s="94">
        <v>0</v>
      </c>
      <c r="AB70" s="93">
        <v>0</v>
      </c>
      <c r="AC70" s="93">
        <v>0</v>
      </c>
      <c r="AD70" s="94">
        <v>0</v>
      </c>
      <c r="AE70" s="93">
        <v>0</v>
      </c>
      <c r="AF70" s="93">
        <v>0</v>
      </c>
      <c r="AG70" s="94">
        <v>0</v>
      </c>
      <c r="AH70" s="93">
        <v>0</v>
      </c>
      <c r="AI70" s="93">
        <v>0</v>
      </c>
      <c r="AJ70" s="94">
        <v>0</v>
      </c>
      <c r="AK70" s="93">
        <v>0</v>
      </c>
      <c r="AL70" s="93">
        <v>0</v>
      </c>
      <c r="AM70" s="94">
        <v>0</v>
      </c>
      <c r="AN70" s="93">
        <v>0</v>
      </c>
      <c r="AO70" s="93">
        <v>0</v>
      </c>
      <c r="AP70" s="94">
        <v>0</v>
      </c>
      <c r="AQ70" s="93">
        <v>0</v>
      </c>
      <c r="AR70" s="93">
        <v>0</v>
      </c>
      <c r="AS70" s="94">
        <v>0</v>
      </c>
      <c r="AT70" s="93">
        <v>0</v>
      </c>
      <c r="AU70" s="93">
        <v>0</v>
      </c>
      <c r="AV70" s="94">
        <v>0</v>
      </c>
      <c r="AW70" s="93">
        <v>0</v>
      </c>
      <c r="AX70" s="93">
        <v>0</v>
      </c>
      <c r="AY70" s="94">
        <v>0</v>
      </c>
      <c r="AZ70" s="93">
        <v>0</v>
      </c>
      <c r="BA70" s="93">
        <v>0</v>
      </c>
      <c r="BB70" s="94">
        <v>0</v>
      </c>
      <c r="BC70" s="93">
        <v>0</v>
      </c>
      <c r="BD70" s="93">
        <v>0</v>
      </c>
      <c r="BE70" s="94">
        <v>0</v>
      </c>
      <c r="BF70" s="93">
        <v>20000</v>
      </c>
      <c r="BG70" s="93">
        <v>3343.52</v>
      </c>
      <c r="BH70" s="94">
        <v>0.17</v>
      </c>
      <c r="BI70" s="93">
        <v>0</v>
      </c>
      <c r="BJ70" s="93">
        <v>0</v>
      </c>
      <c r="BK70" s="94">
        <v>0</v>
      </c>
      <c r="BL70" s="93">
        <v>0</v>
      </c>
      <c r="BM70" s="93">
        <v>0</v>
      </c>
      <c r="BN70" s="94">
        <v>0</v>
      </c>
      <c r="BO70" s="93">
        <v>0</v>
      </c>
      <c r="BP70" s="93">
        <v>0</v>
      </c>
      <c r="BQ70" s="94">
        <v>0</v>
      </c>
      <c r="BR70" s="93">
        <v>0</v>
      </c>
      <c r="BS70" s="93">
        <v>0</v>
      </c>
      <c r="BT70" s="94">
        <v>0</v>
      </c>
      <c r="BU70" s="93">
        <v>0</v>
      </c>
      <c r="BV70" s="93">
        <v>0</v>
      </c>
      <c r="BW70" s="94">
        <v>0</v>
      </c>
      <c r="BX70" s="93">
        <v>0</v>
      </c>
      <c r="BY70" s="93">
        <v>0</v>
      </c>
      <c r="BZ70" s="94">
        <v>0</v>
      </c>
      <c r="CA70" s="93">
        <v>0</v>
      </c>
      <c r="CB70" s="93">
        <v>0</v>
      </c>
      <c r="CC70" s="94">
        <v>0</v>
      </c>
      <c r="CD70" s="93">
        <v>0</v>
      </c>
      <c r="CE70" s="93">
        <v>0</v>
      </c>
      <c r="CF70" s="94">
        <v>0</v>
      </c>
      <c r="CG70" s="93">
        <v>0</v>
      </c>
      <c r="CH70" s="93">
        <v>0</v>
      </c>
      <c r="CI70" s="94">
        <v>0</v>
      </c>
      <c r="CJ70" s="93">
        <v>0</v>
      </c>
      <c r="CK70" s="93">
        <v>0</v>
      </c>
      <c r="CL70" s="94">
        <v>0</v>
      </c>
      <c r="CM70" s="93">
        <v>0</v>
      </c>
      <c r="CN70" s="93">
        <v>0</v>
      </c>
      <c r="CO70" s="94">
        <v>0</v>
      </c>
      <c r="CP70" s="93"/>
      <c r="CQ70" s="93"/>
      <c r="CR70" s="93"/>
      <c r="CS70" s="93"/>
      <c r="CT70" s="93"/>
      <c r="CU70" s="93"/>
      <c r="CV70" s="93"/>
      <c r="CW70" s="93"/>
      <c r="CX70" s="93"/>
      <c r="CY70" s="93"/>
      <c r="CZ70" s="93"/>
      <c r="DA70" s="93"/>
      <c r="DB70" s="93"/>
      <c r="DC70" s="93"/>
      <c r="DD70" s="93"/>
      <c r="DE70" s="93"/>
      <c r="DF70" s="93"/>
      <c r="DG70" s="93"/>
      <c r="DH70" s="93"/>
      <c r="DI70" s="93"/>
      <c r="DJ70" s="93"/>
      <c r="DK70" s="93"/>
      <c r="DL70" s="93"/>
      <c r="DM70" s="93"/>
      <c r="DN70" s="93"/>
      <c r="DO70" s="93"/>
      <c r="DP70" s="93"/>
      <c r="DQ70" s="93"/>
      <c r="DR70" s="93"/>
      <c r="DS70" s="93"/>
      <c r="DT70" s="93"/>
      <c r="DU70" s="93"/>
      <c r="DV70" s="93"/>
      <c r="DW70" s="93"/>
      <c r="DX70" s="93"/>
      <c r="DY70" s="93"/>
      <c r="DZ70" s="93"/>
      <c r="EA70" s="93"/>
      <c r="EB70" s="93"/>
      <c r="EC70" s="93"/>
      <c r="ED70" s="93"/>
      <c r="EE70" s="93"/>
      <c r="EF70" s="93"/>
      <c r="EG70" s="93"/>
      <c r="EH70" s="93"/>
      <c r="EI70" s="93"/>
      <c r="EJ70" s="93"/>
      <c r="EK70" s="93"/>
      <c r="EL70" s="93"/>
      <c r="EM70" s="93"/>
      <c r="EN70" s="93"/>
      <c r="EO70" s="93"/>
      <c r="EP70" s="93"/>
      <c r="EQ70" s="93"/>
      <c r="ER70" s="93"/>
      <c r="ES70" s="93"/>
      <c r="ET70" s="93"/>
      <c r="EU70" s="93"/>
      <c r="EV70" s="93"/>
      <c r="EW70" s="93"/>
      <c r="EX70" s="93"/>
      <c r="EY70" s="93"/>
      <c r="EZ70" s="93"/>
      <c r="FA70" s="93"/>
      <c r="FB70" s="93"/>
      <c r="FC70" s="93"/>
      <c r="FD70" s="93"/>
      <c r="FE70" s="93"/>
      <c r="FF70" s="93"/>
      <c r="FG70" s="93"/>
      <c r="FH70" s="93"/>
      <c r="FI70" s="93"/>
      <c r="FJ70" s="93"/>
      <c r="FK70" s="93"/>
      <c r="FL70" s="93"/>
      <c r="FM70" s="93"/>
      <c r="FN70" s="93"/>
      <c r="FO70" s="93"/>
      <c r="FP70" s="93"/>
      <c r="FQ70" s="93"/>
      <c r="FR70" s="93"/>
      <c r="FS70" s="93"/>
      <c r="FT70" s="93"/>
      <c r="FU70" s="93"/>
      <c r="FV70" s="93"/>
      <c r="FW70" s="93"/>
      <c r="FX70" s="93"/>
      <c r="FY70" s="93"/>
      <c r="FZ70" s="93"/>
      <c r="GA70" s="93"/>
      <c r="GB70" s="93"/>
      <c r="GC70" s="93"/>
      <c r="GD70" s="93"/>
      <c r="GE70" s="93"/>
      <c r="GF70" s="93"/>
      <c r="GG70" s="93"/>
      <c r="GH70" s="93"/>
      <c r="GI70" s="93"/>
      <c r="GJ70" s="93"/>
      <c r="GK70" s="93"/>
      <c r="GL70" s="93"/>
      <c r="GM70" s="93"/>
      <c r="GN70" s="93"/>
      <c r="GO70" s="93"/>
      <c r="GP70" s="93"/>
      <c r="GQ70" s="93"/>
      <c r="GR70" s="93"/>
      <c r="GS70" s="93"/>
      <c r="GT70" s="93"/>
      <c r="GU70" s="93"/>
      <c r="GV70" s="93"/>
      <c r="GW70" s="93"/>
      <c r="GX70" s="93"/>
      <c r="GY70" s="93"/>
      <c r="GZ70" s="93"/>
      <c r="HA70" s="93"/>
      <c r="HB70" s="93"/>
      <c r="HC70" s="93"/>
      <c r="HD70" s="93"/>
      <c r="HE70" s="93"/>
      <c r="HF70" s="93"/>
      <c r="HG70" s="93"/>
      <c r="HH70" s="93"/>
      <c r="HI70" s="93"/>
      <c r="HJ70" s="93"/>
      <c r="HK70" s="93"/>
      <c r="HL70" s="93"/>
      <c r="HM70" s="93"/>
      <c r="HN70" s="93"/>
      <c r="HO70" s="93"/>
      <c r="HP70" s="93"/>
      <c r="HQ70" s="93"/>
      <c r="HR70" s="93"/>
      <c r="HS70" s="93"/>
      <c r="HT70" s="93"/>
      <c r="HU70" s="93"/>
      <c r="HV70" s="93"/>
      <c r="HW70" s="93"/>
      <c r="HX70" s="93"/>
      <c r="HY70" s="93"/>
      <c r="HZ70" s="93"/>
      <c r="IA70" s="93"/>
      <c r="IB70" s="93"/>
      <c r="IC70" s="93"/>
      <c r="ID70" s="93"/>
      <c r="IE70" s="93"/>
      <c r="IF70" s="93"/>
      <c r="IG70" s="93"/>
      <c r="IH70" s="93"/>
      <c r="II70" s="93"/>
      <c r="IJ70" s="93"/>
      <c r="IK70" s="93"/>
      <c r="IL70" s="93"/>
      <c r="IM70" s="93"/>
      <c r="IN70" s="93"/>
      <c r="IO70" s="93"/>
      <c r="IP70" s="93"/>
      <c r="IQ70" s="93"/>
      <c r="IR70" s="93"/>
      <c r="IS70" s="93"/>
      <c r="IT70" s="93"/>
      <c r="IU70" s="93"/>
      <c r="IV70" s="93"/>
      <c r="IW70" s="93"/>
      <c r="IX70" s="93"/>
      <c r="IY70" s="93"/>
      <c r="IZ70" s="93"/>
      <c r="JA70" s="93"/>
      <c r="JB70" s="93"/>
      <c r="JC70" s="93"/>
      <c r="JD70" s="93"/>
      <c r="JE70" s="93"/>
      <c r="JF70" s="93"/>
      <c r="JG70" s="93"/>
      <c r="JH70" s="93"/>
      <c r="JI70" s="93"/>
      <c r="JJ70" s="93"/>
      <c r="JK70" s="93"/>
      <c r="JL70" s="93"/>
      <c r="JM70" s="93"/>
      <c r="JN70" s="93"/>
      <c r="JO70" s="93"/>
      <c r="JP70" s="93"/>
      <c r="JQ70" s="93"/>
      <c r="JR70" s="93"/>
      <c r="JS70" s="93"/>
      <c r="JT70" s="93"/>
      <c r="JU70" s="93"/>
      <c r="JV70" s="93"/>
      <c r="JW70" s="93"/>
      <c r="JX70" s="93"/>
      <c r="JY70" s="93"/>
      <c r="JZ70" s="93"/>
      <c r="KA70" s="93"/>
      <c r="KB70" s="93"/>
      <c r="KC70" s="93"/>
      <c r="KD70" s="93"/>
      <c r="KE70" s="93"/>
      <c r="KF70" s="93"/>
      <c r="KG70" s="93"/>
      <c r="KH70" s="93"/>
      <c r="KI70" s="93"/>
      <c r="KJ70" s="93"/>
      <c r="KK70" s="93"/>
      <c r="KL70" s="93"/>
      <c r="KM70" s="93"/>
      <c r="KN70" s="93"/>
      <c r="KO70" s="93"/>
      <c r="KP70" s="93"/>
      <c r="KQ70" s="93"/>
      <c r="KR70" s="93"/>
      <c r="KS70" s="93"/>
      <c r="KT70" s="93"/>
      <c r="KU70" s="93"/>
      <c r="KV70" s="93"/>
      <c r="KW70" s="93"/>
      <c r="KX70" s="93"/>
      <c r="KY70" s="93"/>
      <c r="KZ70" s="93"/>
      <c r="LA70" s="93"/>
      <c r="LB70" s="93"/>
      <c r="LC70" s="93"/>
      <c r="LD70" s="93"/>
      <c r="LE70" s="93"/>
      <c r="LF70" s="93"/>
      <c r="LG70" s="93"/>
      <c r="LH70" s="93"/>
      <c r="LI70" s="93"/>
      <c r="LJ70" s="93"/>
      <c r="LK70" s="93"/>
      <c r="LL70" s="93"/>
      <c r="LM70" s="93"/>
      <c r="LN70" s="93"/>
      <c r="LO70" s="93"/>
      <c r="LP70" s="93"/>
      <c r="LQ70" s="93"/>
      <c r="LR70" s="93"/>
      <c r="LS70" s="93"/>
      <c r="LT70" s="93"/>
      <c r="LU70" s="93"/>
      <c r="LV70" s="93"/>
      <c r="LW70" s="93"/>
      <c r="LX70" s="93"/>
      <c r="LY70" s="93"/>
      <c r="LZ70" s="93"/>
      <c r="MA70" s="93"/>
      <c r="MB70" s="93"/>
      <c r="MC70" s="93"/>
      <c r="MD70" s="93"/>
      <c r="ME70" s="93"/>
      <c r="MF70" s="93"/>
      <c r="MG70" s="93"/>
      <c r="MH70" s="93"/>
      <c r="MI70" s="93"/>
      <c r="MJ70" s="93"/>
      <c r="MK70" s="93"/>
      <c r="ML70" s="93"/>
      <c r="MM70" s="93"/>
      <c r="MN70" s="93"/>
      <c r="MO70" s="93"/>
      <c r="MP70" s="93"/>
      <c r="MQ70" s="93"/>
      <c r="MR70" s="93"/>
      <c r="MS70" s="93"/>
      <c r="MT70" s="93"/>
      <c r="MU70" s="93"/>
      <c r="MV70" s="93"/>
      <c r="MW70" s="93"/>
      <c r="MX70" s="93"/>
      <c r="MY70" s="93"/>
      <c r="MZ70" s="93"/>
      <c r="NA70" s="93"/>
      <c r="NB70" s="93"/>
      <c r="NC70" s="93"/>
      <c r="ND70" s="93"/>
      <c r="NE70" s="93"/>
      <c r="NF70" s="93"/>
      <c r="NG70" s="93"/>
      <c r="NH70" s="93"/>
      <c r="NI70" s="93"/>
      <c r="NJ70" s="93"/>
      <c r="NK70" s="93"/>
      <c r="NL70" s="93"/>
      <c r="NM70" s="93"/>
      <c r="NN70" s="93"/>
      <c r="NO70" s="93"/>
      <c r="NP70" s="93"/>
      <c r="NQ70" s="93"/>
      <c r="NR70" s="93"/>
      <c r="NS70" s="93"/>
      <c r="NT70" s="93"/>
      <c r="NU70" s="93"/>
      <c r="NV70" s="93"/>
      <c r="NW70" s="93"/>
      <c r="NX70" s="93"/>
      <c r="NY70" s="93"/>
      <c r="NZ70" s="93"/>
      <c r="OA70" s="93"/>
      <c r="OB70" s="93"/>
      <c r="OC70" s="93"/>
      <c r="OD70" s="93"/>
      <c r="OE70" s="93"/>
      <c r="OF70" s="93"/>
      <c r="OG70" s="93"/>
      <c r="OH70" s="93"/>
      <c r="OI70" s="93"/>
      <c r="OJ70" s="93"/>
      <c r="OK70" s="93"/>
      <c r="OL70" s="93"/>
      <c r="OM70" s="93"/>
      <c r="ON70" s="93"/>
      <c r="OO70" s="93"/>
      <c r="OP70" s="93"/>
      <c r="OQ70" s="93"/>
      <c r="OR70" s="93"/>
      <c r="OS70" s="93"/>
      <c r="OT70" s="93"/>
      <c r="OU70" s="93"/>
      <c r="OV70" s="93"/>
      <c r="OW70" s="93"/>
      <c r="OX70" s="93"/>
      <c r="OY70" s="93"/>
      <c r="OZ70" s="93"/>
      <c r="PA70" s="93"/>
      <c r="PB70" s="93"/>
      <c r="PC70" s="93"/>
      <c r="PD70" s="93"/>
      <c r="PE70" s="93"/>
      <c r="PF70" s="93"/>
      <c r="PG70" s="93"/>
      <c r="PH70" s="93"/>
      <c r="PI70" s="93"/>
      <c r="PJ70" s="93"/>
      <c r="PK70" s="93"/>
      <c r="PL70" s="93"/>
      <c r="PM70" s="93"/>
      <c r="PN70" s="93"/>
      <c r="PO70" s="93"/>
      <c r="PP70" s="93"/>
      <c r="PQ70" s="93"/>
      <c r="PR70" s="93"/>
      <c r="PS70" s="93"/>
      <c r="PT70" s="93"/>
      <c r="PU70" s="93"/>
      <c r="PV70" s="93"/>
      <c r="PW70" s="93"/>
      <c r="PX70" s="93"/>
      <c r="PY70" s="93"/>
      <c r="PZ70" s="93"/>
      <c r="QA70" s="93"/>
      <c r="QB70" s="93"/>
      <c r="QC70" s="93"/>
      <c r="QD70" s="93"/>
      <c r="QE70" s="93"/>
      <c r="QF70" s="93"/>
      <c r="QG70" s="93"/>
      <c r="QH70" s="93"/>
      <c r="QI70" s="93"/>
      <c r="QJ70" s="93"/>
      <c r="QK70" s="93"/>
      <c r="QL70" s="93"/>
      <c r="QM70" s="93"/>
      <c r="QN70" s="93"/>
      <c r="QO70" s="93"/>
      <c r="QP70" s="93"/>
      <c r="QQ70" s="93"/>
      <c r="QR70" s="93"/>
      <c r="QS70" s="93"/>
      <c r="QT70" s="93"/>
      <c r="QU70" s="93"/>
      <c r="QV70" s="93"/>
      <c r="QW70" s="93"/>
      <c r="QX70" s="93"/>
      <c r="QY70" s="93"/>
      <c r="QZ70" s="93"/>
      <c r="RA70" s="93"/>
      <c r="RB70" s="93"/>
      <c r="RC70" s="93"/>
      <c r="RD70" s="93"/>
      <c r="RE70" s="93"/>
      <c r="RF70" s="93"/>
      <c r="RG70" s="93"/>
      <c r="RH70" s="93"/>
      <c r="RI70" s="93"/>
      <c r="RJ70" s="93"/>
      <c r="RK70" s="93"/>
      <c r="RL70" s="93"/>
      <c r="RM70" s="93"/>
      <c r="RN70" s="93"/>
      <c r="RO70" s="93"/>
      <c r="RP70" s="93"/>
      <c r="RQ70" s="93"/>
      <c r="RR70" s="93"/>
      <c r="RS70" s="93"/>
      <c r="RT70" s="93"/>
      <c r="RU70" s="93"/>
      <c r="RV70" s="93"/>
      <c r="RW70" s="93"/>
      <c r="RX70" s="93"/>
      <c r="RY70" s="93"/>
      <c r="RZ70" s="93"/>
      <c r="SA70" s="93"/>
      <c r="SB70" s="93"/>
      <c r="SC70" s="93"/>
      <c r="SD70" s="93"/>
      <c r="SE70" s="93"/>
      <c r="SF70" s="93"/>
      <c r="SG70" s="93"/>
      <c r="SH70" s="93"/>
      <c r="SI70" s="93"/>
      <c r="SJ70" s="93"/>
      <c r="SK70" s="93"/>
      <c r="SL70" s="93"/>
      <c r="SM70" s="93"/>
      <c r="SN70" s="93"/>
      <c r="SO70" s="93"/>
      <c r="SP70" s="93"/>
      <c r="SQ70" s="93"/>
      <c r="SR70" s="93"/>
      <c r="SS70" s="93"/>
      <c r="ST70" s="93"/>
      <c r="SU70" s="93"/>
      <c r="SV70" s="93"/>
      <c r="SW70" s="93"/>
      <c r="SX70" s="93"/>
      <c r="SY70" s="93"/>
      <c r="SZ70" s="93"/>
      <c r="TA70" s="93"/>
      <c r="TB70" s="93"/>
      <c r="TC70" s="93"/>
      <c r="TD70" s="93"/>
      <c r="TE70" s="93"/>
      <c r="TF70" s="93"/>
      <c r="TG70" s="93"/>
      <c r="TH70" s="93"/>
      <c r="TI70" s="93"/>
      <c r="TJ70" s="93"/>
      <c r="TK70" s="93"/>
      <c r="TL70" s="93"/>
      <c r="TM70" s="93"/>
      <c r="TN70" s="93"/>
      <c r="TO70" s="93"/>
      <c r="TP70" s="93"/>
      <c r="TQ70" s="93"/>
      <c r="TR70" s="93"/>
      <c r="TS70" s="93"/>
      <c r="TT70" s="93"/>
      <c r="TU70" s="93"/>
      <c r="TV70" s="93"/>
      <c r="TW70" s="93"/>
      <c r="TX70" s="93"/>
      <c r="TY70" s="93"/>
      <c r="TZ70" s="93"/>
      <c r="UA70" s="93"/>
      <c r="UB70" s="93"/>
      <c r="UC70" s="93"/>
      <c r="UD70" s="93"/>
      <c r="UE70" s="93"/>
      <c r="UF70" s="93"/>
      <c r="UG70" s="93"/>
      <c r="UH70" s="93"/>
      <c r="UI70" s="93"/>
      <c r="UJ70" s="93"/>
      <c r="UK70" s="93"/>
      <c r="UL70" s="93"/>
      <c r="UM70" s="93"/>
      <c r="UN70" s="93"/>
      <c r="UO70" s="93"/>
      <c r="UP70" s="93"/>
      <c r="UQ70" s="93"/>
      <c r="UR70" s="93"/>
      <c r="US70" s="93"/>
      <c r="UT70" s="93"/>
      <c r="UU70" s="93"/>
      <c r="UV70" s="93"/>
      <c r="UW70" s="93"/>
      <c r="UX70" s="93"/>
      <c r="UY70" s="93"/>
      <c r="UZ70" s="93"/>
      <c r="VA70" s="93"/>
      <c r="VB70" s="93"/>
      <c r="VC70" s="93"/>
      <c r="VD70" s="93"/>
      <c r="VE70" s="93"/>
      <c r="VF70" s="93"/>
      <c r="VG70" s="93"/>
      <c r="VH70" s="93"/>
      <c r="VI70" s="93"/>
      <c r="VJ70" s="93"/>
      <c r="VK70" s="93"/>
      <c r="VL70" s="93"/>
      <c r="VM70" s="93"/>
      <c r="VN70" s="93"/>
      <c r="VO70" s="93"/>
      <c r="VP70" s="93"/>
      <c r="VQ70" s="93"/>
      <c r="VR70" s="93"/>
      <c r="VS70" s="93"/>
      <c r="VT70" s="93"/>
      <c r="VU70" s="93"/>
      <c r="VV70" s="93"/>
      <c r="VW70" s="93"/>
      <c r="VX70" s="93"/>
      <c r="VY70" s="93"/>
      <c r="VZ70" s="93"/>
      <c r="WA70" s="93"/>
      <c r="WB70" s="93"/>
      <c r="WC70" s="93"/>
      <c r="WD70" s="93"/>
      <c r="WE70" s="93"/>
      <c r="WF70" s="93"/>
      <c r="WG70" s="93"/>
      <c r="WH70" s="93"/>
      <c r="WI70" s="93"/>
      <c r="WJ70" s="93"/>
      <c r="WK70" s="93"/>
      <c r="WL70" s="93"/>
      <c r="WM70" s="93"/>
      <c r="WN70" s="93"/>
      <c r="WO70" s="93"/>
      <c r="WP70" s="93"/>
      <c r="WQ70" s="93"/>
      <c r="WR70" s="93"/>
      <c r="WS70" s="93"/>
      <c r="WT70" s="93"/>
      <c r="WU70" s="93"/>
      <c r="WV70" s="93"/>
      <c r="WW70" s="93"/>
      <c r="WX70" s="93"/>
      <c r="WY70" s="93"/>
      <c r="WZ70" s="93"/>
      <c r="XA70" s="93"/>
      <c r="XB70" s="93"/>
      <c r="XC70" s="93"/>
      <c r="XD70" s="93"/>
      <c r="XE70" s="93"/>
      <c r="XF70" s="93"/>
      <c r="XG70" s="93"/>
      <c r="XH70" s="93"/>
      <c r="XI70" s="93"/>
      <c r="XJ70" s="93"/>
      <c r="XK70" s="93"/>
      <c r="XL70" s="93"/>
      <c r="XM70" s="93"/>
      <c r="XN70" s="93"/>
      <c r="XO70" s="93"/>
      <c r="XP70" s="93"/>
      <c r="XQ70" s="93"/>
      <c r="XR70" s="93"/>
      <c r="XS70" s="93"/>
      <c r="XT70" s="93"/>
      <c r="XU70" s="93"/>
      <c r="XV70" s="93"/>
      <c r="XW70" s="93"/>
      <c r="XX70" s="93"/>
      <c r="XY70" s="93"/>
      <c r="XZ70" s="93"/>
      <c r="YA70" s="93"/>
      <c r="YB70" s="93"/>
      <c r="YC70" s="93"/>
      <c r="YD70" s="93"/>
      <c r="YE70" s="93"/>
      <c r="YF70" s="93"/>
      <c r="YG70" s="93"/>
      <c r="YH70" s="93"/>
      <c r="YI70" s="93"/>
      <c r="YJ70" s="93"/>
      <c r="YK70" s="93"/>
      <c r="YL70" s="93"/>
      <c r="YM70" s="93"/>
      <c r="YN70" s="93"/>
      <c r="YO70" s="93"/>
      <c r="YP70" s="93"/>
      <c r="YQ70" s="93"/>
      <c r="YR70" s="93"/>
      <c r="YS70" s="93"/>
      <c r="YT70" s="93"/>
      <c r="YU70" s="93"/>
      <c r="YV70" s="93"/>
      <c r="YW70" s="93"/>
      <c r="YX70" s="93"/>
      <c r="YY70" s="93"/>
      <c r="YZ70" s="93"/>
      <c r="ZA70" s="93"/>
      <c r="ZB70" s="93"/>
      <c r="ZC70" s="93"/>
      <c r="ZD70" s="93"/>
      <c r="ZE70" s="93"/>
      <c r="ZF70" s="93"/>
      <c r="ZG70" s="93"/>
      <c r="ZH70" s="93"/>
      <c r="ZI70" s="93"/>
      <c r="ZJ70" s="93"/>
      <c r="ZK70" s="93"/>
      <c r="ZL70" s="93"/>
      <c r="ZM70" s="93"/>
      <c r="ZN70" s="93"/>
      <c r="ZO70" s="93"/>
      <c r="ZP70" s="93"/>
      <c r="ZQ70" s="93"/>
      <c r="ZR70" s="93"/>
      <c r="ZS70" s="93"/>
      <c r="ZT70" s="93"/>
      <c r="ZU70" s="93"/>
      <c r="ZV70" s="93"/>
      <c r="ZW70" s="93"/>
      <c r="ZX70" s="93"/>
      <c r="ZY70" s="93"/>
      <c r="ZZ70" s="93"/>
    </row>
    <row r="71" spans="1:702" s="89" customFormat="1" ht="15.95" hidden="1" customHeight="1" x14ac:dyDescent="0.25">
      <c r="A71" s="116">
        <v>72240</v>
      </c>
      <c r="B71" s="116" t="s">
        <v>408</v>
      </c>
      <c r="C71" s="117" t="s">
        <v>373</v>
      </c>
      <c r="D71" s="118">
        <v>7</v>
      </c>
      <c r="E71" s="118">
        <v>3</v>
      </c>
      <c r="F71" s="118" t="s">
        <v>341</v>
      </c>
      <c r="G71" s="118">
        <v>912</v>
      </c>
      <c r="H71" s="118">
        <v>11461</v>
      </c>
      <c r="I71" s="118" t="s">
        <v>374</v>
      </c>
      <c r="J71" s="118" t="s">
        <v>319</v>
      </c>
      <c r="K71" s="118" t="s">
        <v>375</v>
      </c>
      <c r="L71" s="119">
        <v>492500</v>
      </c>
      <c r="M71" s="119">
        <v>492500</v>
      </c>
      <c r="N71" s="119">
        <v>0</v>
      </c>
      <c r="O71" s="119">
        <v>492500</v>
      </c>
      <c r="P71" s="119">
        <v>226259.36</v>
      </c>
      <c r="Q71" s="119">
        <v>-266240.64000000001</v>
      </c>
      <c r="R71" s="120">
        <v>0.46</v>
      </c>
      <c r="S71" s="119">
        <v>0</v>
      </c>
      <c r="T71" s="119">
        <v>0</v>
      </c>
      <c r="U71" s="120">
        <v>0</v>
      </c>
      <c r="V71" s="119">
        <v>0</v>
      </c>
      <c r="W71" s="119">
        <v>0</v>
      </c>
      <c r="X71" s="120">
        <v>0</v>
      </c>
      <c r="Y71" s="119">
        <v>0</v>
      </c>
      <c r="Z71" s="119">
        <v>0</v>
      </c>
      <c r="AA71" s="120">
        <v>0</v>
      </c>
      <c r="AB71" s="119">
        <v>0</v>
      </c>
      <c r="AC71" s="119">
        <v>0</v>
      </c>
      <c r="AD71" s="120">
        <v>0</v>
      </c>
      <c r="AE71" s="119">
        <v>0</v>
      </c>
      <c r="AF71" s="119">
        <v>0</v>
      </c>
      <c r="AG71" s="120">
        <v>0</v>
      </c>
      <c r="AH71" s="119">
        <v>0</v>
      </c>
      <c r="AI71" s="119">
        <v>0</v>
      </c>
      <c r="AJ71" s="120">
        <v>0</v>
      </c>
      <c r="AK71" s="119">
        <v>0</v>
      </c>
      <c r="AL71" s="119">
        <v>0</v>
      </c>
      <c r="AM71" s="120">
        <v>0</v>
      </c>
      <c r="AN71" s="119">
        <v>0</v>
      </c>
      <c r="AO71" s="119">
        <v>0</v>
      </c>
      <c r="AP71" s="120">
        <v>0</v>
      </c>
      <c r="AQ71" s="119">
        <v>0</v>
      </c>
      <c r="AR71" s="119">
        <v>0</v>
      </c>
      <c r="AS71" s="120">
        <v>0</v>
      </c>
      <c r="AT71" s="119">
        <v>0</v>
      </c>
      <c r="AU71" s="119">
        <v>0</v>
      </c>
      <c r="AV71" s="120">
        <v>0</v>
      </c>
      <c r="AW71" s="119">
        <v>0</v>
      </c>
      <c r="AX71" s="119">
        <v>0</v>
      </c>
      <c r="AY71" s="120">
        <v>0</v>
      </c>
      <c r="AZ71" s="119">
        <v>0</v>
      </c>
      <c r="BA71" s="119">
        <v>0</v>
      </c>
      <c r="BB71" s="120">
        <v>0</v>
      </c>
      <c r="BC71" s="119">
        <v>0</v>
      </c>
      <c r="BD71" s="119">
        <v>0</v>
      </c>
      <c r="BE71" s="120">
        <v>0</v>
      </c>
      <c r="BF71" s="119">
        <v>23000</v>
      </c>
      <c r="BG71" s="119">
        <v>16935.25</v>
      </c>
      <c r="BH71" s="120">
        <v>0.74</v>
      </c>
      <c r="BI71" s="119">
        <v>0</v>
      </c>
      <c r="BJ71" s="119">
        <v>0</v>
      </c>
      <c r="BK71" s="120">
        <v>0</v>
      </c>
      <c r="BL71" s="119">
        <v>349500</v>
      </c>
      <c r="BM71" s="119">
        <v>189309.09</v>
      </c>
      <c r="BN71" s="120">
        <v>0.54</v>
      </c>
      <c r="BO71" s="119">
        <v>0</v>
      </c>
      <c r="BP71" s="119">
        <v>0</v>
      </c>
      <c r="BQ71" s="120">
        <v>0</v>
      </c>
      <c r="BR71" s="119">
        <v>0</v>
      </c>
      <c r="BS71" s="119">
        <v>0</v>
      </c>
      <c r="BT71" s="120">
        <v>0</v>
      </c>
      <c r="BU71" s="119">
        <v>10000</v>
      </c>
      <c r="BV71" s="119">
        <v>5005.92</v>
      </c>
      <c r="BW71" s="120">
        <v>0.5</v>
      </c>
      <c r="BX71" s="119">
        <v>0</v>
      </c>
      <c r="BY71" s="119">
        <v>0</v>
      </c>
      <c r="BZ71" s="120">
        <v>0</v>
      </c>
      <c r="CA71" s="119">
        <v>0</v>
      </c>
      <c r="CB71" s="119">
        <v>0</v>
      </c>
      <c r="CC71" s="120">
        <v>0</v>
      </c>
      <c r="CD71" s="119">
        <v>10000</v>
      </c>
      <c r="CE71" s="119">
        <v>0</v>
      </c>
      <c r="CF71" s="120">
        <v>0</v>
      </c>
      <c r="CG71" s="119">
        <v>0</v>
      </c>
      <c r="CH71" s="119">
        <v>0</v>
      </c>
      <c r="CI71" s="120">
        <v>0</v>
      </c>
      <c r="CJ71" s="119">
        <v>0</v>
      </c>
      <c r="CK71" s="119">
        <v>0</v>
      </c>
      <c r="CL71" s="120">
        <v>0</v>
      </c>
      <c r="CM71" s="119">
        <v>100000</v>
      </c>
      <c r="CN71" s="119">
        <v>15009.1</v>
      </c>
      <c r="CO71" s="120">
        <v>0.15</v>
      </c>
      <c r="CP71" s="100"/>
      <c r="CQ71" s="100"/>
      <c r="CR71" s="100"/>
      <c r="CS71" s="100"/>
      <c r="CT71" s="100"/>
      <c r="CU71" s="100"/>
      <c r="CV71" s="100"/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100"/>
      <c r="EB71" s="100"/>
      <c r="EC71" s="100"/>
      <c r="ED71" s="100"/>
      <c r="EE71" s="100"/>
      <c r="EF71" s="100"/>
      <c r="EG71" s="100"/>
      <c r="EH71" s="100"/>
      <c r="EI71" s="100"/>
      <c r="EJ71" s="100"/>
      <c r="EK71" s="100"/>
      <c r="EL71" s="100"/>
      <c r="EM71" s="100"/>
      <c r="EN71" s="100"/>
      <c r="EO71" s="100"/>
      <c r="EP71" s="100"/>
      <c r="EQ71" s="100"/>
      <c r="ER71" s="100"/>
      <c r="ES71" s="100"/>
      <c r="ET71" s="100"/>
      <c r="EU71" s="100"/>
      <c r="EV71" s="100"/>
      <c r="EW71" s="100"/>
      <c r="EX71" s="100"/>
      <c r="EY71" s="100"/>
      <c r="EZ71" s="100"/>
      <c r="FA71" s="100"/>
      <c r="FB71" s="100"/>
      <c r="FC71" s="100"/>
      <c r="FD71" s="100"/>
      <c r="FE71" s="100"/>
      <c r="FF71" s="100"/>
      <c r="FG71" s="100"/>
      <c r="FH71" s="100"/>
      <c r="FI71" s="100"/>
      <c r="FJ71" s="100"/>
      <c r="FK71" s="100"/>
      <c r="FL71" s="100"/>
      <c r="FM71" s="100"/>
      <c r="FN71" s="100"/>
      <c r="FO71" s="100"/>
      <c r="FP71" s="100"/>
      <c r="FQ71" s="100"/>
      <c r="FR71" s="100"/>
      <c r="FS71" s="100"/>
      <c r="FT71" s="100"/>
      <c r="FU71" s="100"/>
      <c r="FV71" s="100"/>
      <c r="FW71" s="100"/>
      <c r="FX71" s="100"/>
      <c r="FY71" s="100"/>
      <c r="FZ71" s="100"/>
      <c r="GA71" s="100"/>
      <c r="GB71" s="100"/>
      <c r="GC71" s="100"/>
      <c r="GD71" s="100"/>
      <c r="GE71" s="100"/>
      <c r="GF71" s="100"/>
      <c r="GG71" s="100"/>
      <c r="GH71" s="100"/>
      <c r="GI71" s="100"/>
      <c r="GJ71" s="100"/>
      <c r="GK71" s="100"/>
      <c r="GL71" s="100"/>
      <c r="GM71" s="100"/>
      <c r="GN71" s="100"/>
      <c r="GO71" s="100"/>
      <c r="GP71" s="100"/>
      <c r="GQ71" s="100"/>
      <c r="GR71" s="100"/>
      <c r="GS71" s="100"/>
      <c r="GT71" s="100"/>
      <c r="GU71" s="100"/>
      <c r="GV71" s="100"/>
      <c r="GW71" s="100"/>
      <c r="GX71" s="100"/>
      <c r="GY71" s="100"/>
      <c r="GZ71" s="100"/>
      <c r="HA71" s="100"/>
      <c r="HB71" s="100"/>
      <c r="HC71" s="100"/>
      <c r="HD71" s="100"/>
      <c r="HE71" s="100"/>
      <c r="HF71" s="100"/>
      <c r="HG71" s="100"/>
      <c r="HH71" s="100"/>
      <c r="HI71" s="100"/>
      <c r="HJ71" s="100"/>
      <c r="HK71" s="100"/>
      <c r="HL71" s="100"/>
      <c r="HM71" s="100"/>
      <c r="HN71" s="100"/>
      <c r="HO71" s="100"/>
      <c r="HP71" s="100"/>
      <c r="HQ71" s="100"/>
      <c r="HR71" s="100"/>
      <c r="HS71" s="100"/>
      <c r="HT71" s="100"/>
      <c r="HU71" s="100"/>
      <c r="HV71" s="100"/>
      <c r="HW71" s="100"/>
      <c r="HX71" s="100"/>
      <c r="HY71" s="100"/>
      <c r="HZ71" s="100"/>
      <c r="IA71" s="100"/>
      <c r="IB71" s="100"/>
      <c r="IC71" s="100"/>
      <c r="ID71" s="100"/>
      <c r="IE71" s="100"/>
      <c r="IF71" s="100"/>
      <c r="IG71" s="100"/>
      <c r="IH71" s="100"/>
      <c r="II71" s="100"/>
      <c r="IJ71" s="100"/>
      <c r="IK71" s="100"/>
      <c r="IL71" s="100"/>
      <c r="IM71" s="100"/>
      <c r="IN71" s="100"/>
      <c r="IO71" s="100"/>
      <c r="IP71" s="100"/>
      <c r="IQ71" s="100"/>
      <c r="IR71" s="100"/>
      <c r="IS71" s="100"/>
      <c r="IT71" s="100"/>
      <c r="IU71" s="100"/>
      <c r="IV71" s="100"/>
      <c r="IW71" s="100"/>
      <c r="IX71" s="100"/>
      <c r="IY71" s="100"/>
      <c r="IZ71" s="100"/>
      <c r="JA71" s="100"/>
      <c r="JB71" s="100"/>
      <c r="JC71" s="100"/>
      <c r="JD71" s="100"/>
      <c r="JE71" s="100"/>
      <c r="JF71" s="100"/>
      <c r="JG71" s="100"/>
      <c r="JH71" s="100"/>
      <c r="JI71" s="100"/>
      <c r="JJ71" s="100"/>
      <c r="JK71" s="100"/>
      <c r="JL71" s="100"/>
      <c r="JM71" s="100"/>
      <c r="JN71" s="100"/>
      <c r="JO71" s="100"/>
      <c r="JP71" s="100"/>
      <c r="JQ71" s="100"/>
      <c r="JR71" s="100"/>
      <c r="JS71" s="100"/>
      <c r="JT71" s="100"/>
      <c r="JU71" s="100"/>
      <c r="JV71" s="100"/>
      <c r="JW71" s="100"/>
      <c r="JX71" s="100"/>
      <c r="JY71" s="100"/>
      <c r="JZ71" s="100"/>
      <c r="KA71" s="100"/>
      <c r="KB71" s="100"/>
      <c r="KC71" s="100"/>
      <c r="KD71" s="100"/>
      <c r="KE71" s="100"/>
      <c r="KF71" s="100"/>
      <c r="KG71" s="100"/>
      <c r="KH71" s="100"/>
      <c r="KI71" s="100"/>
      <c r="KJ71" s="100"/>
      <c r="KK71" s="100"/>
      <c r="KL71" s="100"/>
      <c r="KM71" s="100"/>
      <c r="KN71" s="100"/>
      <c r="KO71" s="100"/>
      <c r="KP71" s="100"/>
      <c r="KQ71" s="100"/>
      <c r="KR71" s="100"/>
      <c r="KS71" s="100"/>
      <c r="KT71" s="100"/>
      <c r="KU71" s="100"/>
      <c r="KV71" s="100"/>
      <c r="KW71" s="100"/>
      <c r="KX71" s="100"/>
      <c r="KY71" s="100"/>
      <c r="KZ71" s="100"/>
      <c r="LA71" s="100"/>
      <c r="LB71" s="100"/>
      <c r="LC71" s="100"/>
      <c r="LD71" s="100"/>
      <c r="LE71" s="100"/>
      <c r="LF71" s="100"/>
      <c r="LG71" s="100"/>
      <c r="LH71" s="100"/>
      <c r="LI71" s="100"/>
      <c r="LJ71" s="100"/>
      <c r="LK71" s="100"/>
      <c r="LL71" s="100"/>
      <c r="LM71" s="100"/>
      <c r="LN71" s="100"/>
      <c r="LO71" s="100"/>
      <c r="LP71" s="100"/>
      <c r="LQ71" s="100"/>
      <c r="LR71" s="100"/>
      <c r="LS71" s="100"/>
      <c r="LT71" s="100"/>
      <c r="LU71" s="100"/>
      <c r="LV71" s="100"/>
      <c r="LW71" s="100"/>
      <c r="LX71" s="100"/>
      <c r="LY71" s="100"/>
      <c r="LZ71" s="100"/>
      <c r="MA71" s="100"/>
      <c r="MB71" s="100"/>
      <c r="MC71" s="100"/>
      <c r="MD71" s="100"/>
      <c r="ME71" s="100"/>
      <c r="MF71" s="100"/>
      <c r="MG71" s="100"/>
      <c r="MH71" s="100"/>
      <c r="MI71" s="100"/>
      <c r="MJ71" s="100"/>
      <c r="MK71" s="100"/>
      <c r="ML71" s="100"/>
      <c r="MM71" s="100"/>
      <c r="MN71" s="100"/>
      <c r="MO71" s="100"/>
      <c r="MP71" s="100"/>
      <c r="MQ71" s="100"/>
      <c r="MR71" s="100"/>
      <c r="MS71" s="100"/>
      <c r="MT71" s="100"/>
      <c r="MU71" s="100"/>
      <c r="MV71" s="100"/>
      <c r="MW71" s="100"/>
      <c r="MX71" s="100"/>
      <c r="MY71" s="100"/>
      <c r="MZ71" s="100"/>
      <c r="NA71" s="100"/>
      <c r="NB71" s="100"/>
      <c r="NC71" s="100"/>
      <c r="ND71" s="100"/>
      <c r="NE71" s="100"/>
      <c r="NF71" s="100"/>
      <c r="NG71" s="100"/>
      <c r="NH71" s="100"/>
      <c r="NI71" s="100"/>
      <c r="NJ71" s="100"/>
      <c r="NK71" s="100"/>
      <c r="NL71" s="100"/>
      <c r="NM71" s="100"/>
      <c r="NN71" s="100"/>
      <c r="NO71" s="100"/>
      <c r="NP71" s="100"/>
      <c r="NQ71" s="100"/>
      <c r="NR71" s="100"/>
      <c r="NS71" s="100"/>
      <c r="NT71" s="100"/>
      <c r="NU71" s="100"/>
      <c r="NV71" s="100"/>
      <c r="NW71" s="100"/>
      <c r="NX71" s="100"/>
      <c r="NY71" s="100"/>
      <c r="NZ71" s="100"/>
      <c r="OA71" s="100"/>
      <c r="OB71" s="100"/>
      <c r="OC71" s="100"/>
      <c r="OD71" s="100"/>
      <c r="OE71" s="100"/>
      <c r="OF71" s="100"/>
      <c r="OG71" s="100"/>
      <c r="OH71" s="100"/>
      <c r="OI71" s="100"/>
      <c r="OJ71" s="100"/>
      <c r="OK71" s="100"/>
      <c r="OL71" s="100"/>
      <c r="OM71" s="100"/>
      <c r="ON71" s="100"/>
      <c r="OO71" s="100"/>
      <c r="OP71" s="100"/>
      <c r="OQ71" s="100"/>
      <c r="OR71" s="100"/>
      <c r="OS71" s="100"/>
      <c r="OT71" s="100"/>
      <c r="OU71" s="100"/>
      <c r="OV71" s="100"/>
      <c r="OW71" s="100"/>
      <c r="OX71" s="100"/>
      <c r="OY71" s="100"/>
      <c r="OZ71" s="100"/>
      <c r="PA71" s="100"/>
      <c r="PB71" s="100"/>
      <c r="PC71" s="100"/>
      <c r="PD71" s="100"/>
      <c r="PE71" s="100"/>
      <c r="PF71" s="100"/>
      <c r="PG71" s="100"/>
      <c r="PH71" s="100"/>
      <c r="PI71" s="100"/>
      <c r="PJ71" s="100"/>
      <c r="PK71" s="100"/>
      <c r="PL71" s="100"/>
      <c r="PM71" s="100"/>
      <c r="PN71" s="100"/>
      <c r="PO71" s="100"/>
      <c r="PP71" s="100"/>
      <c r="PQ71" s="100"/>
      <c r="PR71" s="100"/>
      <c r="PS71" s="100"/>
      <c r="PT71" s="100"/>
      <c r="PU71" s="100"/>
      <c r="PV71" s="100"/>
      <c r="PW71" s="100"/>
      <c r="PX71" s="100"/>
      <c r="PY71" s="100"/>
      <c r="PZ71" s="100"/>
      <c r="QA71" s="100"/>
      <c r="QB71" s="100"/>
      <c r="QC71" s="100"/>
      <c r="QD71" s="100"/>
      <c r="QE71" s="100"/>
      <c r="QF71" s="100"/>
      <c r="QG71" s="100"/>
      <c r="QH71" s="100"/>
      <c r="QI71" s="100"/>
      <c r="QJ71" s="100"/>
      <c r="QK71" s="100"/>
      <c r="QL71" s="100"/>
      <c r="QM71" s="100"/>
      <c r="QN71" s="100"/>
      <c r="QO71" s="100"/>
      <c r="QP71" s="100"/>
      <c r="QQ71" s="100"/>
      <c r="QR71" s="100"/>
      <c r="QS71" s="100"/>
      <c r="QT71" s="100"/>
      <c r="QU71" s="100"/>
      <c r="QV71" s="100"/>
      <c r="QW71" s="100"/>
      <c r="QX71" s="100"/>
      <c r="QY71" s="100"/>
      <c r="QZ71" s="100"/>
      <c r="RA71" s="100"/>
      <c r="RB71" s="100"/>
      <c r="RC71" s="100"/>
      <c r="RD71" s="100"/>
      <c r="RE71" s="100"/>
      <c r="RF71" s="100"/>
      <c r="RG71" s="100"/>
      <c r="RH71" s="100"/>
      <c r="RI71" s="100"/>
      <c r="RJ71" s="100"/>
      <c r="RK71" s="100"/>
      <c r="RL71" s="100"/>
      <c r="RM71" s="100"/>
      <c r="RN71" s="100"/>
      <c r="RO71" s="100"/>
      <c r="RP71" s="100"/>
      <c r="RQ71" s="100"/>
      <c r="RR71" s="100"/>
      <c r="RS71" s="100"/>
      <c r="RT71" s="100"/>
      <c r="RU71" s="100"/>
      <c r="RV71" s="100"/>
      <c r="RW71" s="100"/>
      <c r="RX71" s="100"/>
      <c r="RY71" s="100"/>
      <c r="RZ71" s="100"/>
      <c r="SA71" s="100"/>
      <c r="SB71" s="100"/>
      <c r="SC71" s="100"/>
      <c r="SD71" s="100"/>
      <c r="SE71" s="100"/>
      <c r="SF71" s="100"/>
      <c r="SG71" s="100"/>
      <c r="SH71" s="100"/>
      <c r="SI71" s="100"/>
      <c r="SJ71" s="100"/>
      <c r="SK71" s="100"/>
      <c r="SL71" s="100"/>
      <c r="SM71" s="100"/>
      <c r="SN71" s="100"/>
      <c r="SO71" s="100"/>
      <c r="SP71" s="100"/>
      <c r="SQ71" s="100"/>
      <c r="SR71" s="100"/>
      <c r="SS71" s="100"/>
      <c r="ST71" s="100"/>
      <c r="SU71" s="100"/>
      <c r="SV71" s="100"/>
      <c r="SW71" s="100"/>
      <c r="SX71" s="100"/>
      <c r="SY71" s="100"/>
      <c r="SZ71" s="100"/>
      <c r="TA71" s="100"/>
      <c r="TB71" s="100"/>
      <c r="TC71" s="100"/>
      <c r="TD71" s="100"/>
      <c r="TE71" s="100"/>
      <c r="TF71" s="100"/>
      <c r="TG71" s="100"/>
      <c r="TH71" s="100"/>
      <c r="TI71" s="100"/>
      <c r="TJ71" s="100"/>
      <c r="TK71" s="100"/>
      <c r="TL71" s="100"/>
      <c r="TM71" s="100"/>
      <c r="TN71" s="100"/>
      <c r="TO71" s="100"/>
      <c r="TP71" s="100"/>
      <c r="TQ71" s="100"/>
      <c r="TR71" s="100"/>
      <c r="TS71" s="100"/>
      <c r="TT71" s="100"/>
      <c r="TU71" s="100"/>
      <c r="TV71" s="100"/>
      <c r="TW71" s="100"/>
      <c r="TX71" s="100"/>
      <c r="TY71" s="100"/>
      <c r="TZ71" s="100"/>
      <c r="UA71" s="100"/>
      <c r="UB71" s="100"/>
      <c r="UC71" s="100"/>
      <c r="UD71" s="100"/>
      <c r="UE71" s="100"/>
      <c r="UF71" s="100"/>
      <c r="UG71" s="100"/>
      <c r="UH71" s="100"/>
      <c r="UI71" s="100"/>
      <c r="UJ71" s="100"/>
      <c r="UK71" s="100"/>
      <c r="UL71" s="100"/>
      <c r="UM71" s="100"/>
      <c r="UN71" s="100"/>
      <c r="UO71" s="100"/>
      <c r="UP71" s="100"/>
      <c r="UQ71" s="100"/>
      <c r="UR71" s="100"/>
      <c r="US71" s="100"/>
      <c r="UT71" s="100"/>
      <c r="UU71" s="100"/>
      <c r="UV71" s="100"/>
      <c r="UW71" s="100"/>
      <c r="UX71" s="100"/>
      <c r="UY71" s="100"/>
      <c r="UZ71" s="100"/>
      <c r="VA71" s="100"/>
      <c r="VB71" s="100"/>
      <c r="VC71" s="100"/>
      <c r="VD71" s="100"/>
      <c r="VE71" s="100"/>
      <c r="VF71" s="100"/>
      <c r="VG71" s="100"/>
      <c r="VH71" s="100"/>
      <c r="VI71" s="100"/>
      <c r="VJ71" s="100"/>
      <c r="VK71" s="100"/>
      <c r="VL71" s="100"/>
      <c r="VM71" s="100"/>
      <c r="VN71" s="100"/>
      <c r="VO71" s="100"/>
      <c r="VP71" s="100"/>
      <c r="VQ71" s="100"/>
      <c r="VR71" s="100"/>
      <c r="VS71" s="100"/>
      <c r="VT71" s="100"/>
      <c r="VU71" s="100"/>
      <c r="VV71" s="100"/>
      <c r="VW71" s="100"/>
      <c r="VX71" s="100"/>
      <c r="VY71" s="100"/>
      <c r="VZ71" s="100"/>
      <c r="WA71" s="100"/>
      <c r="WB71" s="100"/>
      <c r="WC71" s="100"/>
      <c r="WD71" s="100"/>
      <c r="WE71" s="100"/>
      <c r="WF71" s="100"/>
      <c r="WG71" s="100"/>
      <c r="WH71" s="100"/>
      <c r="WI71" s="100"/>
      <c r="WJ71" s="100"/>
      <c r="WK71" s="100"/>
      <c r="WL71" s="100"/>
      <c r="WM71" s="100"/>
      <c r="WN71" s="100"/>
      <c r="WO71" s="100"/>
      <c r="WP71" s="100"/>
      <c r="WQ71" s="100"/>
      <c r="WR71" s="100"/>
      <c r="WS71" s="100"/>
      <c r="WT71" s="100"/>
      <c r="WU71" s="100"/>
      <c r="WV71" s="100"/>
      <c r="WW71" s="100"/>
      <c r="WX71" s="100"/>
      <c r="WY71" s="100"/>
      <c r="WZ71" s="100"/>
      <c r="XA71" s="100"/>
      <c r="XB71" s="100"/>
      <c r="XC71" s="100"/>
      <c r="XD71" s="100"/>
      <c r="XE71" s="100"/>
      <c r="XF71" s="100"/>
      <c r="XG71" s="100"/>
      <c r="XH71" s="100"/>
      <c r="XI71" s="100"/>
      <c r="XJ71" s="100"/>
      <c r="XK71" s="100"/>
      <c r="XL71" s="100"/>
      <c r="XM71" s="100"/>
      <c r="XN71" s="100"/>
      <c r="XO71" s="100"/>
      <c r="XP71" s="100"/>
      <c r="XQ71" s="100"/>
      <c r="XR71" s="100"/>
      <c r="XS71" s="100"/>
      <c r="XT71" s="100"/>
      <c r="XU71" s="100"/>
      <c r="XV71" s="100"/>
      <c r="XW71" s="100"/>
      <c r="XX71" s="100"/>
      <c r="XY71" s="100"/>
      <c r="XZ71" s="100"/>
      <c r="YA71" s="100"/>
      <c r="YB71" s="100"/>
      <c r="YC71" s="100"/>
      <c r="YD71" s="100"/>
      <c r="YE71" s="100"/>
      <c r="YF71" s="100"/>
      <c r="YG71" s="100"/>
      <c r="YH71" s="100"/>
      <c r="YI71" s="100"/>
      <c r="YJ71" s="100"/>
      <c r="YK71" s="100"/>
      <c r="YL71" s="100"/>
      <c r="YM71" s="100"/>
      <c r="YN71" s="100"/>
      <c r="YO71" s="100"/>
      <c r="YP71" s="100"/>
      <c r="YQ71" s="100"/>
      <c r="YR71" s="100"/>
      <c r="YS71" s="100"/>
      <c r="YT71" s="100"/>
      <c r="YU71" s="100"/>
      <c r="YV71" s="100"/>
      <c r="YW71" s="100"/>
      <c r="YX71" s="100"/>
      <c r="YY71" s="100"/>
      <c r="YZ71" s="100"/>
      <c r="ZA71" s="100"/>
      <c r="ZB71" s="100"/>
      <c r="ZC71" s="100"/>
      <c r="ZD71" s="100"/>
      <c r="ZE71" s="100"/>
      <c r="ZF71" s="100"/>
      <c r="ZG71" s="100"/>
      <c r="ZH71" s="100"/>
      <c r="ZI71" s="100"/>
      <c r="ZJ71" s="100"/>
      <c r="ZK71" s="100"/>
      <c r="ZL71" s="100"/>
      <c r="ZM71" s="100"/>
      <c r="ZN71" s="100"/>
      <c r="ZO71" s="100"/>
      <c r="ZP71" s="100"/>
      <c r="ZQ71" s="100"/>
      <c r="ZR71" s="100"/>
      <c r="ZS71" s="100"/>
      <c r="ZT71" s="100"/>
      <c r="ZU71" s="100"/>
      <c r="ZV71" s="100"/>
      <c r="ZW71" s="100"/>
      <c r="ZX71" s="100"/>
      <c r="ZY71" s="100"/>
      <c r="ZZ71" s="100"/>
    </row>
    <row r="72" spans="1:702" ht="15.95" customHeight="1" x14ac:dyDescent="0.25">
      <c r="A72" s="92">
        <v>72242</v>
      </c>
      <c r="B72" s="92" t="s">
        <v>408</v>
      </c>
      <c r="C72" s="121" t="s">
        <v>373</v>
      </c>
      <c r="D72" s="92">
        <v>7</v>
      </c>
      <c r="E72" s="92">
        <v>3</v>
      </c>
      <c r="F72" s="92" t="s">
        <v>341</v>
      </c>
      <c r="G72" s="92">
        <v>912</v>
      </c>
      <c r="H72" s="92">
        <v>11461</v>
      </c>
      <c r="I72" s="92" t="s">
        <v>374</v>
      </c>
      <c r="J72" s="92">
        <v>3</v>
      </c>
      <c r="K72" s="92" t="s">
        <v>12</v>
      </c>
      <c r="L72" s="93">
        <v>492500</v>
      </c>
      <c r="M72" s="93">
        <v>492500</v>
      </c>
      <c r="N72" s="93">
        <v>0</v>
      </c>
      <c r="O72" s="93">
        <v>492500</v>
      </c>
      <c r="P72" s="93">
        <v>226259.36</v>
      </c>
      <c r="Q72" s="93">
        <v>-266240.64000000001</v>
      </c>
      <c r="R72" s="94">
        <v>0.46</v>
      </c>
      <c r="S72" s="93">
        <v>0</v>
      </c>
      <c r="T72" s="93">
        <v>0</v>
      </c>
      <c r="U72" s="94">
        <v>0</v>
      </c>
      <c r="V72" s="93">
        <v>0</v>
      </c>
      <c r="W72" s="93">
        <v>0</v>
      </c>
      <c r="X72" s="94">
        <v>0</v>
      </c>
      <c r="Y72" s="93">
        <v>0</v>
      </c>
      <c r="Z72" s="93">
        <v>0</v>
      </c>
      <c r="AA72" s="94">
        <v>0</v>
      </c>
      <c r="AB72" s="93">
        <v>0</v>
      </c>
      <c r="AC72" s="93">
        <v>0</v>
      </c>
      <c r="AD72" s="94">
        <v>0</v>
      </c>
      <c r="AE72" s="93">
        <v>0</v>
      </c>
      <c r="AF72" s="93">
        <v>0</v>
      </c>
      <c r="AG72" s="94">
        <v>0</v>
      </c>
      <c r="AH72" s="93">
        <v>0</v>
      </c>
      <c r="AI72" s="93">
        <v>0</v>
      </c>
      <c r="AJ72" s="94">
        <v>0</v>
      </c>
      <c r="AK72" s="93">
        <v>0</v>
      </c>
      <c r="AL72" s="93">
        <v>0</v>
      </c>
      <c r="AM72" s="94">
        <v>0</v>
      </c>
      <c r="AN72" s="93">
        <v>0</v>
      </c>
      <c r="AO72" s="93">
        <v>0</v>
      </c>
      <c r="AP72" s="94">
        <v>0</v>
      </c>
      <c r="AQ72" s="93">
        <v>0</v>
      </c>
      <c r="AR72" s="93">
        <v>0</v>
      </c>
      <c r="AS72" s="94">
        <v>0</v>
      </c>
      <c r="AT72" s="93">
        <v>0</v>
      </c>
      <c r="AU72" s="93">
        <v>0</v>
      </c>
      <c r="AV72" s="94">
        <v>0</v>
      </c>
      <c r="AW72" s="93">
        <v>0</v>
      </c>
      <c r="AX72" s="93">
        <v>0</v>
      </c>
      <c r="AY72" s="94">
        <v>0</v>
      </c>
      <c r="AZ72" s="93">
        <v>0</v>
      </c>
      <c r="BA72" s="93">
        <v>0</v>
      </c>
      <c r="BB72" s="94">
        <v>0</v>
      </c>
      <c r="BC72" s="93">
        <v>0</v>
      </c>
      <c r="BD72" s="93">
        <v>0</v>
      </c>
      <c r="BE72" s="94">
        <v>0</v>
      </c>
      <c r="BF72" s="93">
        <v>23000</v>
      </c>
      <c r="BG72" s="93">
        <v>16935.25</v>
      </c>
      <c r="BH72" s="94">
        <v>0.74</v>
      </c>
      <c r="BI72" s="93">
        <v>0</v>
      </c>
      <c r="BJ72" s="93">
        <v>0</v>
      </c>
      <c r="BK72" s="94">
        <v>0</v>
      </c>
      <c r="BL72" s="93">
        <v>349500</v>
      </c>
      <c r="BM72" s="93">
        <v>189309.09</v>
      </c>
      <c r="BN72" s="94">
        <v>0.54</v>
      </c>
      <c r="BO72" s="93">
        <v>0</v>
      </c>
      <c r="BP72" s="93">
        <v>0</v>
      </c>
      <c r="BQ72" s="94">
        <v>0</v>
      </c>
      <c r="BR72" s="93">
        <v>0</v>
      </c>
      <c r="BS72" s="93">
        <v>0</v>
      </c>
      <c r="BT72" s="94">
        <v>0</v>
      </c>
      <c r="BU72" s="93">
        <v>10000</v>
      </c>
      <c r="BV72" s="93">
        <v>5005.92</v>
      </c>
      <c r="BW72" s="94">
        <v>0.5</v>
      </c>
      <c r="BX72" s="93">
        <v>0</v>
      </c>
      <c r="BY72" s="93">
        <v>0</v>
      </c>
      <c r="BZ72" s="94">
        <v>0</v>
      </c>
      <c r="CA72" s="93">
        <v>0</v>
      </c>
      <c r="CB72" s="93">
        <v>0</v>
      </c>
      <c r="CC72" s="94">
        <v>0</v>
      </c>
      <c r="CD72" s="93">
        <v>10000</v>
      </c>
      <c r="CE72" s="93">
        <v>0</v>
      </c>
      <c r="CF72" s="94">
        <v>0</v>
      </c>
      <c r="CG72" s="93">
        <v>0</v>
      </c>
      <c r="CH72" s="93">
        <v>0</v>
      </c>
      <c r="CI72" s="94">
        <v>0</v>
      </c>
      <c r="CJ72" s="93">
        <v>0</v>
      </c>
      <c r="CK72" s="93">
        <v>0</v>
      </c>
      <c r="CL72" s="94">
        <v>0</v>
      </c>
      <c r="CM72" s="93">
        <v>100000</v>
      </c>
      <c r="CN72" s="93">
        <v>15009.1</v>
      </c>
      <c r="CO72" s="94">
        <v>0.15</v>
      </c>
      <c r="CP72" s="93"/>
      <c r="CQ72" s="93"/>
      <c r="CR72" s="93"/>
      <c r="CS72" s="93"/>
      <c r="CT72" s="93"/>
      <c r="CU72" s="93"/>
      <c r="CV72" s="93"/>
      <c r="CW72" s="93"/>
      <c r="CX72" s="93"/>
      <c r="CY72" s="93"/>
      <c r="CZ72" s="93"/>
      <c r="DA72" s="93"/>
      <c r="DB72" s="93"/>
      <c r="DC72" s="93"/>
      <c r="DD72" s="93"/>
      <c r="DE72" s="93"/>
      <c r="DF72" s="93"/>
      <c r="DG72" s="93"/>
      <c r="DH72" s="93"/>
      <c r="DI72" s="93"/>
      <c r="DJ72" s="93"/>
      <c r="DK72" s="93"/>
      <c r="DL72" s="93"/>
      <c r="DM72" s="93"/>
      <c r="DN72" s="93"/>
      <c r="DO72" s="93"/>
      <c r="DP72" s="93"/>
      <c r="DQ72" s="93"/>
      <c r="DR72" s="93"/>
      <c r="DS72" s="93"/>
      <c r="DT72" s="93"/>
      <c r="DU72" s="93"/>
      <c r="DV72" s="93"/>
      <c r="DW72" s="93"/>
      <c r="DX72" s="93"/>
      <c r="DY72" s="93"/>
      <c r="DZ72" s="93"/>
      <c r="EA72" s="93"/>
      <c r="EB72" s="93"/>
      <c r="EC72" s="93"/>
      <c r="ED72" s="93"/>
      <c r="EE72" s="93"/>
      <c r="EF72" s="93"/>
      <c r="EG72" s="93"/>
      <c r="EH72" s="93"/>
      <c r="EI72" s="93"/>
      <c r="EJ72" s="93"/>
      <c r="EK72" s="93"/>
      <c r="EL72" s="93"/>
      <c r="EM72" s="93"/>
      <c r="EN72" s="93"/>
      <c r="EO72" s="93"/>
      <c r="EP72" s="93"/>
      <c r="EQ72" s="93"/>
      <c r="ER72" s="93"/>
      <c r="ES72" s="93"/>
      <c r="ET72" s="93"/>
      <c r="EU72" s="93"/>
      <c r="EV72" s="93"/>
      <c r="EW72" s="93"/>
      <c r="EX72" s="93"/>
      <c r="EY72" s="93"/>
      <c r="EZ72" s="93"/>
      <c r="FA72" s="93"/>
      <c r="FB72" s="93"/>
      <c r="FC72" s="93"/>
      <c r="FD72" s="93"/>
      <c r="FE72" s="93"/>
      <c r="FF72" s="93"/>
      <c r="FG72" s="93"/>
      <c r="FH72" s="93"/>
      <c r="FI72" s="93"/>
      <c r="FJ72" s="93"/>
      <c r="FK72" s="93"/>
      <c r="FL72" s="93"/>
      <c r="FM72" s="93"/>
      <c r="FN72" s="93"/>
      <c r="FO72" s="93"/>
      <c r="FP72" s="93"/>
      <c r="FQ72" s="93"/>
      <c r="FR72" s="93"/>
      <c r="FS72" s="93"/>
      <c r="FT72" s="93"/>
      <c r="FU72" s="93"/>
      <c r="FV72" s="93"/>
      <c r="FW72" s="93"/>
      <c r="FX72" s="93"/>
      <c r="FY72" s="93"/>
      <c r="FZ72" s="93"/>
      <c r="GA72" s="93"/>
      <c r="GB72" s="93"/>
      <c r="GC72" s="93"/>
      <c r="GD72" s="93"/>
      <c r="GE72" s="93"/>
      <c r="GF72" s="93"/>
      <c r="GG72" s="93"/>
      <c r="GH72" s="93"/>
      <c r="GI72" s="93"/>
      <c r="GJ72" s="93"/>
      <c r="GK72" s="93"/>
      <c r="GL72" s="93"/>
      <c r="GM72" s="93"/>
      <c r="GN72" s="93"/>
      <c r="GO72" s="93"/>
      <c r="GP72" s="93"/>
      <c r="GQ72" s="93"/>
      <c r="GR72" s="93"/>
      <c r="GS72" s="93"/>
      <c r="GT72" s="93"/>
      <c r="GU72" s="93"/>
      <c r="GV72" s="93"/>
      <c r="GW72" s="93"/>
      <c r="GX72" s="93"/>
      <c r="GY72" s="93"/>
      <c r="GZ72" s="93"/>
      <c r="HA72" s="93"/>
      <c r="HB72" s="93"/>
      <c r="HC72" s="93"/>
      <c r="HD72" s="93"/>
      <c r="HE72" s="93"/>
      <c r="HF72" s="93"/>
      <c r="HG72" s="93"/>
      <c r="HH72" s="93"/>
      <c r="HI72" s="93"/>
      <c r="HJ72" s="93"/>
      <c r="HK72" s="93"/>
      <c r="HL72" s="93"/>
      <c r="HM72" s="93"/>
      <c r="HN72" s="93"/>
      <c r="HO72" s="93"/>
      <c r="HP72" s="93"/>
      <c r="HQ72" s="93"/>
      <c r="HR72" s="93"/>
      <c r="HS72" s="93"/>
      <c r="HT72" s="93"/>
      <c r="HU72" s="93"/>
      <c r="HV72" s="93"/>
      <c r="HW72" s="93"/>
      <c r="HX72" s="93"/>
      <c r="HY72" s="93"/>
      <c r="HZ72" s="93"/>
      <c r="IA72" s="93"/>
      <c r="IB72" s="93"/>
      <c r="IC72" s="93"/>
      <c r="ID72" s="93"/>
      <c r="IE72" s="93"/>
      <c r="IF72" s="93"/>
      <c r="IG72" s="93"/>
      <c r="IH72" s="93"/>
      <c r="II72" s="93"/>
      <c r="IJ72" s="93"/>
      <c r="IK72" s="93"/>
      <c r="IL72" s="93"/>
      <c r="IM72" s="93"/>
      <c r="IN72" s="93"/>
      <c r="IO72" s="93"/>
      <c r="IP72" s="93"/>
      <c r="IQ72" s="93"/>
      <c r="IR72" s="93"/>
      <c r="IS72" s="93"/>
      <c r="IT72" s="93"/>
      <c r="IU72" s="93"/>
      <c r="IV72" s="93"/>
      <c r="IW72" s="93"/>
      <c r="IX72" s="93"/>
      <c r="IY72" s="93"/>
      <c r="IZ72" s="93"/>
      <c r="JA72" s="93"/>
      <c r="JB72" s="93"/>
      <c r="JC72" s="93"/>
      <c r="JD72" s="93"/>
      <c r="JE72" s="93"/>
      <c r="JF72" s="93"/>
      <c r="JG72" s="93"/>
      <c r="JH72" s="93"/>
      <c r="JI72" s="93"/>
      <c r="JJ72" s="93"/>
      <c r="JK72" s="93"/>
      <c r="JL72" s="93"/>
      <c r="JM72" s="93"/>
      <c r="JN72" s="93"/>
      <c r="JO72" s="93"/>
      <c r="JP72" s="93"/>
      <c r="JQ72" s="93"/>
      <c r="JR72" s="93"/>
      <c r="JS72" s="93"/>
      <c r="JT72" s="93"/>
      <c r="JU72" s="93"/>
      <c r="JV72" s="93"/>
      <c r="JW72" s="93"/>
      <c r="JX72" s="93"/>
      <c r="JY72" s="93"/>
      <c r="JZ72" s="93"/>
      <c r="KA72" s="93"/>
      <c r="KB72" s="93"/>
      <c r="KC72" s="93"/>
      <c r="KD72" s="93"/>
      <c r="KE72" s="93"/>
      <c r="KF72" s="93"/>
      <c r="KG72" s="93"/>
      <c r="KH72" s="93"/>
      <c r="KI72" s="93"/>
      <c r="KJ72" s="93"/>
      <c r="KK72" s="93"/>
      <c r="KL72" s="93"/>
      <c r="KM72" s="93"/>
      <c r="KN72" s="93"/>
      <c r="KO72" s="93"/>
      <c r="KP72" s="93"/>
      <c r="KQ72" s="93"/>
      <c r="KR72" s="93"/>
      <c r="KS72" s="93"/>
      <c r="KT72" s="93"/>
      <c r="KU72" s="93"/>
      <c r="KV72" s="93"/>
      <c r="KW72" s="93"/>
      <c r="KX72" s="93"/>
      <c r="KY72" s="93"/>
      <c r="KZ72" s="93"/>
      <c r="LA72" s="93"/>
      <c r="LB72" s="93"/>
      <c r="LC72" s="93"/>
      <c r="LD72" s="93"/>
      <c r="LE72" s="93"/>
      <c r="LF72" s="93"/>
      <c r="LG72" s="93"/>
      <c r="LH72" s="93"/>
      <c r="LI72" s="93"/>
      <c r="LJ72" s="93"/>
      <c r="LK72" s="93"/>
      <c r="LL72" s="93"/>
      <c r="LM72" s="93"/>
      <c r="LN72" s="93"/>
      <c r="LO72" s="93"/>
      <c r="LP72" s="93"/>
      <c r="LQ72" s="93"/>
      <c r="LR72" s="93"/>
      <c r="LS72" s="93"/>
      <c r="LT72" s="93"/>
      <c r="LU72" s="93"/>
      <c r="LV72" s="93"/>
      <c r="LW72" s="93"/>
      <c r="LX72" s="93"/>
      <c r="LY72" s="93"/>
      <c r="LZ72" s="93"/>
      <c r="MA72" s="93"/>
      <c r="MB72" s="93"/>
      <c r="MC72" s="93"/>
      <c r="MD72" s="93"/>
      <c r="ME72" s="93"/>
      <c r="MF72" s="93"/>
      <c r="MG72" s="93"/>
      <c r="MH72" s="93"/>
      <c r="MI72" s="93"/>
      <c r="MJ72" s="93"/>
      <c r="MK72" s="93"/>
      <c r="ML72" s="93"/>
      <c r="MM72" s="93"/>
      <c r="MN72" s="93"/>
      <c r="MO72" s="93"/>
      <c r="MP72" s="93"/>
      <c r="MQ72" s="93"/>
      <c r="MR72" s="93"/>
      <c r="MS72" s="93"/>
      <c r="MT72" s="93"/>
      <c r="MU72" s="93"/>
      <c r="MV72" s="93"/>
      <c r="MW72" s="93"/>
      <c r="MX72" s="93"/>
      <c r="MY72" s="93"/>
      <c r="MZ72" s="93"/>
      <c r="NA72" s="93"/>
      <c r="NB72" s="93"/>
      <c r="NC72" s="93"/>
      <c r="ND72" s="93"/>
      <c r="NE72" s="93"/>
      <c r="NF72" s="93"/>
      <c r="NG72" s="93"/>
      <c r="NH72" s="93"/>
      <c r="NI72" s="93"/>
      <c r="NJ72" s="93"/>
      <c r="NK72" s="93"/>
      <c r="NL72" s="93"/>
      <c r="NM72" s="93"/>
      <c r="NN72" s="93"/>
      <c r="NO72" s="93"/>
      <c r="NP72" s="93"/>
      <c r="NQ72" s="93"/>
      <c r="NR72" s="93"/>
      <c r="NS72" s="93"/>
      <c r="NT72" s="93"/>
      <c r="NU72" s="93"/>
      <c r="NV72" s="93"/>
      <c r="NW72" s="93"/>
      <c r="NX72" s="93"/>
      <c r="NY72" s="93"/>
      <c r="NZ72" s="93"/>
      <c r="OA72" s="93"/>
      <c r="OB72" s="93"/>
      <c r="OC72" s="93"/>
      <c r="OD72" s="93"/>
      <c r="OE72" s="93"/>
      <c r="OF72" s="93"/>
      <c r="OG72" s="93"/>
      <c r="OH72" s="93"/>
      <c r="OI72" s="93"/>
      <c r="OJ72" s="93"/>
      <c r="OK72" s="93"/>
      <c r="OL72" s="93"/>
      <c r="OM72" s="93"/>
      <c r="ON72" s="93"/>
      <c r="OO72" s="93"/>
      <c r="OP72" s="93"/>
      <c r="OQ72" s="93"/>
      <c r="OR72" s="93"/>
      <c r="OS72" s="93"/>
      <c r="OT72" s="93"/>
      <c r="OU72" s="93"/>
      <c r="OV72" s="93"/>
      <c r="OW72" s="93"/>
      <c r="OX72" s="93"/>
      <c r="OY72" s="93"/>
      <c r="OZ72" s="93"/>
      <c r="PA72" s="93"/>
      <c r="PB72" s="93"/>
      <c r="PC72" s="93"/>
      <c r="PD72" s="93"/>
      <c r="PE72" s="93"/>
      <c r="PF72" s="93"/>
      <c r="PG72" s="93"/>
      <c r="PH72" s="93"/>
      <c r="PI72" s="93"/>
      <c r="PJ72" s="93"/>
      <c r="PK72" s="93"/>
      <c r="PL72" s="93"/>
      <c r="PM72" s="93"/>
      <c r="PN72" s="93"/>
      <c r="PO72" s="93"/>
      <c r="PP72" s="93"/>
      <c r="PQ72" s="93"/>
      <c r="PR72" s="93"/>
      <c r="PS72" s="93"/>
      <c r="PT72" s="93"/>
      <c r="PU72" s="93"/>
      <c r="PV72" s="93"/>
      <c r="PW72" s="93"/>
      <c r="PX72" s="93"/>
      <c r="PY72" s="93"/>
      <c r="PZ72" s="93"/>
      <c r="QA72" s="93"/>
      <c r="QB72" s="93"/>
      <c r="QC72" s="93"/>
      <c r="QD72" s="93"/>
      <c r="QE72" s="93"/>
      <c r="QF72" s="93"/>
      <c r="QG72" s="93"/>
      <c r="QH72" s="93"/>
      <c r="QI72" s="93"/>
      <c r="QJ72" s="93"/>
      <c r="QK72" s="93"/>
      <c r="QL72" s="93"/>
      <c r="QM72" s="93"/>
      <c r="QN72" s="93"/>
      <c r="QO72" s="93"/>
      <c r="QP72" s="93"/>
      <c r="QQ72" s="93"/>
      <c r="QR72" s="93"/>
      <c r="QS72" s="93"/>
      <c r="QT72" s="93"/>
      <c r="QU72" s="93"/>
      <c r="QV72" s="93"/>
      <c r="QW72" s="93"/>
      <c r="QX72" s="93"/>
      <c r="QY72" s="93"/>
      <c r="QZ72" s="93"/>
      <c r="RA72" s="93"/>
      <c r="RB72" s="93"/>
      <c r="RC72" s="93"/>
      <c r="RD72" s="93"/>
      <c r="RE72" s="93"/>
      <c r="RF72" s="93"/>
      <c r="RG72" s="93"/>
      <c r="RH72" s="93"/>
      <c r="RI72" s="93"/>
      <c r="RJ72" s="93"/>
      <c r="RK72" s="93"/>
      <c r="RL72" s="93"/>
      <c r="RM72" s="93"/>
      <c r="RN72" s="93"/>
      <c r="RO72" s="93"/>
      <c r="RP72" s="93"/>
      <c r="RQ72" s="93"/>
      <c r="RR72" s="93"/>
      <c r="RS72" s="93"/>
      <c r="RT72" s="93"/>
      <c r="RU72" s="93"/>
      <c r="RV72" s="93"/>
      <c r="RW72" s="93"/>
      <c r="RX72" s="93"/>
      <c r="RY72" s="93"/>
      <c r="RZ72" s="93"/>
      <c r="SA72" s="93"/>
      <c r="SB72" s="93"/>
      <c r="SC72" s="93"/>
      <c r="SD72" s="93"/>
      <c r="SE72" s="93"/>
      <c r="SF72" s="93"/>
      <c r="SG72" s="93"/>
      <c r="SH72" s="93"/>
      <c r="SI72" s="93"/>
      <c r="SJ72" s="93"/>
      <c r="SK72" s="93"/>
      <c r="SL72" s="93"/>
      <c r="SM72" s="93"/>
      <c r="SN72" s="93"/>
      <c r="SO72" s="93"/>
      <c r="SP72" s="93"/>
      <c r="SQ72" s="93"/>
      <c r="SR72" s="93"/>
      <c r="SS72" s="93"/>
      <c r="ST72" s="93"/>
      <c r="SU72" s="93"/>
      <c r="SV72" s="93"/>
      <c r="SW72" s="93"/>
      <c r="SX72" s="93"/>
      <c r="SY72" s="93"/>
      <c r="SZ72" s="93"/>
      <c r="TA72" s="93"/>
      <c r="TB72" s="93"/>
      <c r="TC72" s="93"/>
      <c r="TD72" s="93"/>
      <c r="TE72" s="93"/>
      <c r="TF72" s="93"/>
      <c r="TG72" s="93"/>
      <c r="TH72" s="93"/>
      <c r="TI72" s="93"/>
      <c r="TJ72" s="93"/>
      <c r="TK72" s="93"/>
      <c r="TL72" s="93"/>
      <c r="TM72" s="93"/>
      <c r="TN72" s="93"/>
      <c r="TO72" s="93"/>
      <c r="TP72" s="93"/>
      <c r="TQ72" s="93"/>
      <c r="TR72" s="93"/>
      <c r="TS72" s="93"/>
      <c r="TT72" s="93"/>
      <c r="TU72" s="93"/>
      <c r="TV72" s="93"/>
      <c r="TW72" s="93"/>
      <c r="TX72" s="93"/>
      <c r="TY72" s="93"/>
      <c r="TZ72" s="93"/>
      <c r="UA72" s="93"/>
      <c r="UB72" s="93"/>
      <c r="UC72" s="93"/>
      <c r="UD72" s="93"/>
      <c r="UE72" s="93"/>
      <c r="UF72" s="93"/>
      <c r="UG72" s="93"/>
      <c r="UH72" s="93"/>
      <c r="UI72" s="93"/>
      <c r="UJ72" s="93"/>
      <c r="UK72" s="93"/>
      <c r="UL72" s="93"/>
      <c r="UM72" s="93"/>
      <c r="UN72" s="93"/>
      <c r="UO72" s="93"/>
      <c r="UP72" s="93"/>
      <c r="UQ72" s="93"/>
      <c r="UR72" s="93"/>
      <c r="US72" s="93"/>
      <c r="UT72" s="93"/>
      <c r="UU72" s="93"/>
      <c r="UV72" s="93"/>
      <c r="UW72" s="93"/>
      <c r="UX72" s="93"/>
      <c r="UY72" s="93"/>
      <c r="UZ72" s="93"/>
      <c r="VA72" s="93"/>
      <c r="VB72" s="93"/>
      <c r="VC72" s="93"/>
      <c r="VD72" s="93"/>
      <c r="VE72" s="93"/>
      <c r="VF72" s="93"/>
      <c r="VG72" s="93"/>
      <c r="VH72" s="93"/>
      <c r="VI72" s="93"/>
      <c r="VJ72" s="93"/>
      <c r="VK72" s="93"/>
      <c r="VL72" s="93"/>
      <c r="VM72" s="93"/>
      <c r="VN72" s="93"/>
      <c r="VO72" s="93"/>
      <c r="VP72" s="93"/>
      <c r="VQ72" s="93"/>
      <c r="VR72" s="93"/>
      <c r="VS72" s="93"/>
      <c r="VT72" s="93"/>
      <c r="VU72" s="93"/>
      <c r="VV72" s="93"/>
      <c r="VW72" s="93"/>
      <c r="VX72" s="93"/>
      <c r="VY72" s="93"/>
      <c r="VZ72" s="93"/>
      <c r="WA72" s="93"/>
      <c r="WB72" s="93"/>
      <c r="WC72" s="93"/>
      <c r="WD72" s="93"/>
      <c r="WE72" s="93"/>
      <c r="WF72" s="93"/>
      <c r="WG72" s="93"/>
      <c r="WH72" s="93"/>
      <c r="WI72" s="93"/>
      <c r="WJ72" s="93"/>
      <c r="WK72" s="93"/>
      <c r="WL72" s="93"/>
      <c r="WM72" s="93"/>
      <c r="WN72" s="93"/>
      <c r="WO72" s="93"/>
      <c r="WP72" s="93"/>
      <c r="WQ72" s="93"/>
      <c r="WR72" s="93"/>
      <c r="WS72" s="93"/>
      <c r="WT72" s="93"/>
      <c r="WU72" s="93"/>
      <c r="WV72" s="93"/>
      <c r="WW72" s="93"/>
      <c r="WX72" s="93"/>
      <c r="WY72" s="93"/>
      <c r="WZ72" s="93"/>
      <c r="XA72" s="93"/>
      <c r="XB72" s="93"/>
      <c r="XC72" s="93"/>
      <c r="XD72" s="93"/>
      <c r="XE72" s="93"/>
      <c r="XF72" s="93"/>
      <c r="XG72" s="93"/>
      <c r="XH72" s="93"/>
      <c r="XI72" s="93"/>
      <c r="XJ72" s="93"/>
      <c r="XK72" s="93"/>
      <c r="XL72" s="93"/>
      <c r="XM72" s="93"/>
      <c r="XN72" s="93"/>
      <c r="XO72" s="93"/>
      <c r="XP72" s="93"/>
      <c r="XQ72" s="93"/>
      <c r="XR72" s="93"/>
      <c r="XS72" s="93"/>
      <c r="XT72" s="93"/>
      <c r="XU72" s="93"/>
      <c r="XV72" s="93"/>
      <c r="XW72" s="93"/>
      <c r="XX72" s="93"/>
      <c r="XY72" s="93"/>
      <c r="XZ72" s="93"/>
      <c r="YA72" s="93"/>
      <c r="YB72" s="93"/>
      <c r="YC72" s="93"/>
      <c r="YD72" s="93"/>
      <c r="YE72" s="93"/>
      <c r="YF72" s="93"/>
      <c r="YG72" s="93"/>
      <c r="YH72" s="93"/>
      <c r="YI72" s="93"/>
      <c r="YJ72" s="93"/>
      <c r="YK72" s="93"/>
      <c r="YL72" s="93"/>
      <c r="YM72" s="93"/>
      <c r="YN72" s="93"/>
      <c r="YO72" s="93"/>
      <c r="YP72" s="93"/>
      <c r="YQ72" s="93"/>
      <c r="YR72" s="93"/>
      <c r="YS72" s="93"/>
      <c r="YT72" s="93"/>
      <c r="YU72" s="93"/>
      <c r="YV72" s="93"/>
      <c r="YW72" s="93"/>
      <c r="YX72" s="93"/>
      <c r="YY72" s="93"/>
      <c r="YZ72" s="93"/>
      <c r="ZA72" s="93"/>
      <c r="ZB72" s="93"/>
      <c r="ZC72" s="93"/>
      <c r="ZD72" s="93"/>
      <c r="ZE72" s="93"/>
      <c r="ZF72" s="93"/>
      <c r="ZG72" s="93"/>
      <c r="ZH72" s="93"/>
      <c r="ZI72" s="93"/>
      <c r="ZJ72" s="93"/>
      <c r="ZK72" s="93"/>
      <c r="ZL72" s="93"/>
      <c r="ZM72" s="93"/>
      <c r="ZN72" s="93"/>
      <c r="ZO72" s="93"/>
      <c r="ZP72" s="93"/>
      <c r="ZQ72" s="93"/>
      <c r="ZR72" s="93"/>
      <c r="ZS72" s="93"/>
      <c r="ZT72" s="93"/>
      <c r="ZU72" s="93"/>
      <c r="ZV72" s="93"/>
      <c r="ZW72" s="93"/>
      <c r="ZX72" s="93"/>
      <c r="ZY72" s="93"/>
      <c r="ZZ72" s="93"/>
    </row>
    <row r="73" spans="1:702" s="131" customFormat="1" ht="15.95" customHeight="1" x14ac:dyDescent="0.25">
      <c r="A73" s="127">
        <v>72244</v>
      </c>
      <c r="B73" s="127" t="s">
        <v>408</v>
      </c>
      <c r="C73" s="128" t="s">
        <v>396</v>
      </c>
      <c r="D73" s="127">
        <v>7</v>
      </c>
      <c r="E73" s="127">
        <v>3</v>
      </c>
      <c r="F73" s="127" t="s">
        <v>341</v>
      </c>
      <c r="G73" s="127">
        <v>912</v>
      </c>
      <c r="H73" s="127">
        <v>11461</v>
      </c>
      <c r="I73" s="127" t="s">
        <v>374</v>
      </c>
      <c r="J73" s="127">
        <v>31</v>
      </c>
      <c r="K73" s="127" t="s">
        <v>13</v>
      </c>
      <c r="L73" s="129">
        <v>1550</v>
      </c>
      <c r="M73" s="129">
        <v>1550</v>
      </c>
      <c r="N73" s="129">
        <v>0</v>
      </c>
      <c r="O73" s="129">
        <v>1550</v>
      </c>
      <c r="P73" s="129">
        <v>1000</v>
      </c>
      <c r="Q73" s="129">
        <v>-550</v>
      </c>
      <c r="R73" s="130">
        <v>0.65</v>
      </c>
      <c r="S73" s="129">
        <v>0</v>
      </c>
      <c r="T73" s="129">
        <v>0</v>
      </c>
      <c r="U73" s="130">
        <v>0</v>
      </c>
      <c r="V73" s="129">
        <v>0</v>
      </c>
      <c r="W73" s="129">
        <v>0</v>
      </c>
      <c r="X73" s="130">
        <v>0</v>
      </c>
      <c r="Y73" s="129">
        <v>0</v>
      </c>
      <c r="Z73" s="129">
        <v>0</v>
      </c>
      <c r="AA73" s="130">
        <v>0</v>
      </c>
      <c r="AB73" s="129">
        <v>0</v>
      </c>
      <c r="AC73" s="129">
        <v>0</v>
      </c>
      <c r="AD73" s="130">
        <v>0</v>
      </c>
      <c r="AE73" s="129">
        <v>0</v>
      </c>
      <c r="AF73" s="129">
        <v>0</v>
      </c>
      <c r="AG73" s="130">
        <v>0</v>
      </c>
      <c r="AH73" s="129">
        <v>0</v>
      </c>
      <c r="AI73" s="129">
        <v>0</v>
      </c>
      <c r="AJ73" s="130">
        <v>0</v>
      </c>
      <c r="AK73" s="129">
        <v>0</v>
      </c>
      <c r="AL73" s="129">
        <v>0</v>
      </c>
      <c r="AM73" s="130">
        <v>0</v>
      </c>
      <c r="AN73" s="129">
        <v>0</v>
      </c>
      <c r="AO73" s="129">
        <v>0</v>
      </c>
      <c r="AP73" s="130">
        <v>0</v>
      </c>
      <c r="AQ73" s="129">
        <v>0</v>
      </c>
      <c r="AR73" s="129">
        <v>0</v>
      </c>
      <c r="AS73" s="130">
        <v>0</v>
      </c>
      <c r="AT73" s="129">
        <v>0</v>
      </c>
      <c r="AU73" s="129">
        <v>0</v>
      </c>
      <c r="AV73" s="130">
        <v>0</v>
      </c>
      <c r="AW73" s="129">
        <v>0</v>
      </c>
      <c r="AX73" s="129">
        <v>0</v>
      </c>
      <c r="AY73" s="130">
        <v>0</v>
      </c>
      <c r="AZ73" s="129">
        <v>0</v>
      </c>
      <c r="BA73" s="129">
        <v>0</v>
      </c>
      <c r="BB73" s="130">
        <v>0</v>
      </c>
      <c r="BC73" s="129">
        <v>0</v>
      </c>
      <c r="BD73" s="129">
        <v>0</v>
      </c>
      <c r="BE73" s="130">
        <v>0</v>
      </c>
      <c r="BF73" s="129">
        <v>0</v>
      </c>
      <c r="BG73" s="129">
        <v>0</v>
      </c>
      <c r="BH73" s="130">
        <v>0</v>
      </c>
      <c r="BI73" s="129">
        <v>0</v>
      </c>
      <c r="BJ73" s="129">
        <v>0</v>
      </c>
      <c r="BK73" s="130">
        <v>0</v>
      </c>
      <c r="BL73" s="129">
        <v>0</v>
      </c>
      <c r="BM73" s="129">
        <v>0</v>
      </c>
      <c r="BN73" s="130">
        <v>0</v>
      </c>
      <c r="BO73" s="129">
        <v>0</v>
      </c>
      <c r="BP73" s="129">
        <v>0</v>
      </c>
      <c r="BQ73" s="130">
        <v>0</v>
      </c>
      <c r="BR73" s="129">
        <v>0</v>
      </c>
      <c r="BS73" s="129">
        <v>0</v>
      </c>
      <c r="BT73" s="130">
        <v>0</v>
      </c>
      <c r="BU73" s="129">
        <v>1550</v>
      </c>
      <c r="BV73" s="129">
        <v>1000</v>
      </c>
      <c r="BW73" s="130">
        <v>0.65</v>
      </c>
      <c r="BX73" s="129">
        <v>0</v>
      </c>
      <c r="BY73" s="129">
        <v>0</v>
      </c>
      <c r="BZ73" s="130">
        <v>0</v>
      </c>
      <c r="CA73" s="129">
        <v>0</v>
      </c>
      <c r="CB73" s="129">
        <v>0</v>
      </c>
      <c r="CC73" s="130">
        <v>0</v>
      </c>
      <c r="CD73" s="129">
        <v>0</v>
      </c>
      <c r="CE73" s="129">
        <v>0</v>
      </c>
      <c r="CF73" s="130">
        <v>0</v>
      </c>
      <c r="CG73" s="129">
        <v>0</v>
      </c>
      <c r="CH73" s="129">
        <v>0</v>
      </c>
      <c r="CI73" s="130">
        <v>0</v>
      </c>
      <c r="CJ73" s="129">
        <v>0</v>
      </c>
      <c r="CK73" s="129">
        <v>0</v>
      </c>
      <c r="CL73" s="130">
        <v>0</v>
      </c>
      <c r="CM73" s="129">
        <v>0</v>
      </c>
      <c r="CN73" s="129">
        <v>0</v>
      </c>
      <c r="CO73" s="130">
        <v>0</v>
      </c>
      <c r="CP73" s="129"/>
      <c r="CQ73" s="129"/>
      <c r="CR73" s="129"/>
      <c r="CS73" s="129"/>
      <c r="CT73" s="129"/>
      <c r="CU73" s="129"/>
      <c r="CV73" s="129"/>
      <c r="CW73" s="129"/>
      <c r="CX73" s="129"/>
      <c r="CY73" s="129"/>
      <c r="CZ73" s="129"/>
      <c r="DA73" s="129"/>
      <c r="DB73" s="129"/>
      <c r="DC73" s="129"/>
      <c r="DD73" s="129"/>
      <c r="DE73" s="129"/>
      <c r="DF73" s="129"/>
      <c r="DG73" s="129"/>
      <c r="DH73" s="129"/>
      <c r="DI73" s="129"/>
      <c r="DJ73" s="129"/>
      <c r="DK73" s="129"/>
      <c r="DL73" s="129"/>
      <c r="DM73" s="129"/>
      <c r="DN73" s="129"/>
      <c r="DO73" s="129"/>
      <c r="DP73" s="129"/>
      <c r="DQ73" s="129"/>
      <c r="DR73" s="129"/>
      <c r="DS73" s="129"/>
      <c r="DT73" s="129"/>
      <c r="DU73" s="129"/>
      <c r="DV73" s="129"/>
      <c r="DW73" s="129"/>
      <c r="DX73" s="129"/>
      <c r="DY73" s="129"/>
      <c r="DZ73" s="129"/>
      <c r="EA73" s="129"/>
      <c r="EB73" s="129"/>
      <c r="EC73" s="129"/>
      <c r="ED73" s="129"/>
      <c r="EE73" s="129"/>
      <c r="EF73" s="129"/>
      <c r="EG73" s="129"/>
      <c r="EH73" s="129"/>
      <c r="EI73" s="129"/>
      <c r="EJ73" s="129"/>
      <c r="EK73" s="129"/>
      <c r="EL73" s="129"/>
      <c r="EM73" s="129"/>
      <c r="EN73" s="129"/>
      <c r="EO73" s="129"/>
      <c r="EP73" s="129"/>
      <c r="EQ73" s="129"/>
      <c r="ER73" s="129"/>
      <c r="ES73" s="129"/>
      <c r="ET73" s="129"/>
      <c r="EU73" s="129"/>
      <c r="EV73" s="129"/>
      <c r="EW73" s="129"/>
      <c r="EX73" s="129"/>
      <c r="EY73" s="129"/>
      <c r="EZ73" s="129"/>
      <c r="FA73" s="129"/>
      <c r="FB73" s="129"/>
      <c r="FC73" s="129"/>
      <c r="FD73" s="129"/>
      <c r="FE73" s="129"/>
      <c r="FF73" s="129"/>
      <c r="FG73" s="129"/>
      <c r="FH73" s="129"/>
      <c r="FI73" s="129"/>
      <c r="FJ73" s="129"/>
      <c r="FK73" s="129"/>
      <c r="FL73" s="129"/>
      <c r="FM73" s="129"/>
      <c r="FN73" s="129"/>
      <c r="FO73" s="129"/>
      <c r="FP73" s="129"/>
      <c r="FQ73" s="129"/>
      <c r="FR73" s="129"/>
      <c r="FS73" s="129"/>
      <c r="FT73" s="129"/>
      <c r="FU73" s="129"/>
      <c r="FV73" s="129"/>
      <c r="FW73" s="129"/>
      <c r="FX73" s="129"/>
      <c r="FY73" s="129"/>
      <c r="FZ73" s="129"/>
      <c r="GA73" s="129"/>
      <c r="GB73" s="129"/>
      <c r="GC73" s="129"/>
      <c r="GD73" s="129"/>
      <c r="GE73" s="129"/>
      <c r="GF73" s="129"/>
      <c r="GG73" s="129"/>
      <c r="GH73" s="129"/>
      <c r="GI73" s="129"/>
      <c r="GJ73" s="129"/>
      <c r="GK73" s="129"/>
      <c r="GL73" s="129"/>
      <c r="GM73" s="129"/>
      <c r="GN73" s="129"/>
      <c r="GO73" s="129"/>
      <c r="GP73" s="129"/>
      <c r="GQ73" s="129"/>
      <c r="GR73" s="129"/>
      <c r="GS73" s="129"/>
      <c r="GT73" s="129"/>
      <c r="GU73" s="129"/>
      <c r="GV73" s="129"/>
      <c r="GW73" s="129"/>
      <c r="GX73" s="129"/>
      <c r="GY73" s="129"/>
      <c r="GZ73" s="129"/>
      <c r="HA73" s="129"/>
      <c r="HB73" s="129"/>
      <c r="HC73" s="129"/>
      <c r="HD73" s="129"/>
      <c r="HE73" s="129"/>
      <c r="HF73" s="129"/>
      <c r="HG73" s="129"/>
      <c r="HH73" s="129"/>
      <c r="HI73" s="129"/>
      <c r="HJ73" s="129"/>
      <c r="HK73" s="129"/>
      <c r="HL73" s="129"/>
      <c r="HM73" s="129"/>
      <c r="HN73" s="129"/>
      <c r="HO73" s="129"/>
      <c r="HP73" s="129"/>
      <c r="HQ73" s="129"/>
      <c r="HR73" s="129"/>
      <c r="HS73" s="129"/>
      <c r="HT73" s="129"/>
      <c r="HU73" s="129"/>
      <c r="HV73" s="129"/>
      <c r="HW73" s="129"/>
      <c r="HX73" s="129"/>
      <c r="HY73" s="129"/>
      <c r="HZ73" s="129"/>
      <c r="IA73" s="129"/>
      <c r="IB73" s="129"/>
      <c r="IC73" s="129"/>
      <c r="ID73" s="129"/>
      <c r="IE73" s="129"/>
      <c r="IF73" s="129"/>
      <c r="IG73" s="129"/>
      <c r="IH73" s="129"/>
      <c r="II73" s="129"/>
      <c r="IJ73" s="129"/>
      <c r="IK73" s="129"/>
      <c r="IL73" s="129"/>
      <c r="IM73" s="129"/>
      <c r="IN73" s="129"/>
      <c r="IO73" s="129"/>
      <c r="IP73" s="129"/>
      <c r="IQ73" s="129"/>
      <c r="IR73" s="129"/>
      <c r="IS73" s="129"/>
      <c r="IT73" s="129"/>
      <c r="IU73" s="129"/>
      <c r="IV73" s="129"/>
      <c r="IW73" s="129"/>
      <c r="IX73" s="129"/>
      <c r="IY73" s="129"/>
      <c r="IZ73" s="129"/>
      <c r="JA73" s="129"/>
      <c r="JB73" s="129"/>
      <c r="JC73" s="129"/>
      <c r="JD73" s="129"/>
      <c r="JE73" s="129"/>
      <c r="JF73" s="129"/>
      <c r="JG73" s="129"/>
      <c r="JH73" s="129"/>
      <c r="JI73" s="129"/>
      <c r="JJ73" s="129"/>
      <c r="JK73" s="129"/>
      <c r="JL73" s="129"/>
      <c r="JM73" s="129"/>
      <c r="JN73" s="129"/>
      <c r="JO73" s="129"/>
      <c r="JP73" s="129"/>
      <c r="JQ73" s="129"/>
      <c r="JR73" s="129"/>
      <c r="JS73" s="129"/>
      <c r="JT73" s="129"/>
      <c r="JU73" s="129"/>
      <c r="JV73" s="129"/>
      <c r="JW73" s="129"/>
      <c r="JX73" s="129"/>
      <c r="JY73" s="129"/>
      <c r="JZ73" s="129"/>
      <c r="KA73" s="129"/>
      <c r="KB73" s="129"/>
      <c r="KC73" s="129"/>
      <c r="KD73" s="129"/>
      <c r="KE73" s="129"/>
      <c r="KF73" s="129"/>
      <c r="KG73" s="129"/>
      <c r="KH73" s="129"/>
      <c r="KI73" s="129"/>
      <c r="KJ73" s="129"/>
      <c r="KK73" s="129"/>
      <c r="KL73" s="129"/>
      <c r="KM73" s="129"/>
      <c r="KN73" s="129"/>
      <c r="KO73" s="129"/>
      <c r="KP73" s="129"/>
      <c r="KQ73" s="129"/>
      <c r="KR73" s="129"/>
      <c r="KS73" s="129"/>
      <c r="KT73" s="129"/>
      <c r="KU73" s="129"/>
      <c r="KV73" s="129"/>
      <c r="KW73" s="129"/>
      <c r="KX73" s="129"/>
      <c r="KY73" s="129"/>
      <c r="KZ73" s="129"/>
      <c r="LA73" s="129"/>
      <c r="LB73" s="129"/>
      <c r="LC73" s="129"/>
      <c r="LD73" s="129"/>
      <c r="LE73" s="129"/>
      <c r="LF73" s="129"/>
      <c r="LG73" s="129"/>
      <c r="LH73" s="129"/>
      <c r="LI73" s="129"/>
      <c r="LJ73" s="129"/>
      <c r="LK73" s="129"/>
      <c r="LL73" s="129"/>
      <c r="LM73" s="129"/>
      <c r="LN73" s="129"/>
      <c r="LO73" s="129"/>
      <c r="LP73" s="129"/>
      <c r="LQ73" s="129"/>
      <c r="LR73" s="129"/>
      <c r="LS73" s="129"/>
      <c r="LT73" s="129"/>
      <c r="LU73" s="129"/>
      <c r="LV73" s="129"/>
      <c r="LW73" s="129"/>
      <c r="LX73" s="129"/>
      <c r="LY73" s="129"/>
      <c r="LZ73" s="129"/>
      <c r="MA73" s="129"/>
      <c r="MB73" s="129"/>
      <c r="MC73" s="129"/>
      <c r="MD73" s="129"/>
      <c r="ME73" s="129"/>
      <c r="MF73" s="129"/>
      <c r="MG73" s="129"/>
      <c r="MH73" s="129"/>
      <c r="MI73" s="129"/>
      <c r="MJ73" s="129"/>
      <c r="MK73" s="129"/>
      <c r="ML73" s="129"/>
      <c r="MM73" s="129"/>
      <c r="MN73" s="129"/>
      <c r="MO73" s="129"/>
      <c r="MP73" s="129"/>
      <c r="MQ73" s="129"/>
      <c r="MR73" s="129"/>
      <c r="MS73" s="129"/>
      <c r="MT73" s="129"/>
      <c r="MU73" s="129"/>
      <c r="MV73" s="129"/>
      <c r="MW73" s="129"/>
      <c r="MX73" s="129"/>
      <c r="MY73" s="129"/>
      <c r="MZ73" s="129"/>
      <c r="NA73" s="129"/>
      <c r="NB73" s="129"/>
      <c r="NC73" s="129"/>
      <c r="ND73" s="129"/>
      <c r="NE73" s="129"/>
      <c r="NF73" s="129"/>
      <c r="NG73" s="129"/>
      <c r="NH73" s="129"/>
      <c r="NI73" s="129"/>
      <c r="NJ73" s="129"/>
      <c r="NK73" s="129"/>
      <c r="NL73" s="129"/>
      <c r="NM73" s="129"/>
      <c r="NN73" s="129"/>
      <c r="NO73" s="129"/>
      <c r="NP73" s="129"/>
      <c r="NQ73" s="129"/>
      <c r="NR73" s="129"/>
      <c r="NS73" s="129"/>
      <c r="NT73" s="129"/>
      <c r="NU73" s="129"/>
      <c r="NV73" s="129"/>
      <c r="NW73" s="129"/>
      <c r="NX73" s="129"/>
      <c r="NY73" s="129"/>
      <c r="NZ73" s="129"/>
      <c r="OA73" s="129"/>
      <c r="OB73" s="129"/>
      <c r="OC73" s="129"/>
      <c r="OD73" s="129"/>
      <c r="OE73" s="129"/>
      <c r="OF73" s="129"/>
      <c r="OG73" s="129"/>
      <c r="OH73" s="129"/>
      <c r="OI73" s="129"/>
      <c r="OJ73" s="129"/>
      <c r="OK73" s="129"/>
      <c r="OL73" s="129"/>
      <c r="OM73" s="129"/>
      <c r="ON73" s="129"/>
      <c r="OO73" s="129"/>
      <c r="OP73" s="129"/>
      <c r="OQ73" s="129"/>
      <c r="OR73" s="129"/>
      <c r="OS73" s="129"/>
      <c r="OT73" s="129"/>
      <c r="OU73" s="129"/>
      <c r="OV73" s="129"/>
      <c r="OW73" s="129"/>
      <c r="OX73" s="129"/>
      <c r="OY73" s="129"/>
      <c r="OZ73" s="129"/>
      <c r="PA73" s="129"/>
      <c r="PB73" s="129"/>
      <c r="PC73" s="129"/>
      <c r="PD73" s="129"/>
      <c r="PE73" s="129"/>
      <c r="PF73" s="129"/>
      <c r="PG73" s="129"/>
      <c r="PH73" s="129"/>
      <c r="PI73" s="129"/>
      <c r="PJ73" s="129"/>
      <c r="PK73" s="129"/>
      <c r="PL73" s="129"/>
      <c r="PM73" s="129"/>
      <c r="PN73" s="129"/>
      <c r="PO73" s="129"/>
      <c r="PP73" s="129"/>
      <c r="PQ73" s="129"/>
      <c r="PR73" s="129"/>
      <c r="PS73" s="129"/>
      <c r="PT73" s="129"/>
      <c r="PU73" s="129"/>
      <c r="PV73" s="129"/>
      <c r="PW73" s="129"/>
      <c r="PX73" s="129"/>
      <c r="PY73" s="129"/>
      <c r="PZ73" s="129"/>
      <c r="QA73" s="129"/>
      <c r="QB73" s="129"/>
      <c r="QC73" s="129"/>
      <c r="QD73" s="129"/>
      <c r="QE73" s="129"/>
      <c r="QF73" s="129"/>
      <c r="QG73" s="129"/>
      <c r="QH73" s="129"/>
      <c r="QI73" s="129"/>
      <c r="QJ73" s="129"/>
      <c r="QK73" s="129"/>
      <c r="QL73" s="129"/>
      <c r="QM73" s="129"/>
      <c r="QN73" s="129"/>
      <c r="QO73" s="129"/>
      <c r="QP73" s="129"/>
      <c r="QQ73" s="129"/>
      <c r="QR73" s="129"/>
      <c r="QS73" s="129"/>
      <c r="QT73" s="129"/>
      <c r="QU73" s="129"/>
      <c r="QV73" s="129"/>
      <c r="QW73" s="129"/>
      <c r="QX73" s="129"/>
      <c r="QY73" s="129"/>
      <c r="QZ73" s="129"/>
      <c r="RA73" s="129"/>
      <c r="RB73" s="129"/>
      <c r="RC73" s="129"/>
      <c r="RD73" s="129"/>
      <c r="RE73" s="129"/>
      <c r="RF73" s="129"/>
      <c r="RG73" s="129"/>
      <c r="RH73" s="129"/>
      <c r="RI73" s="129"/>
      <c r="RJ73" s="129"/>
      <c r="RK73" s="129"/>
      <c r="RL73" s="129"/>
      <c r="RM73" s="129"/>
      <c r="RN73" s="129"/>
      <c r="RO73" s="129"/>
      <c r="RP73" s="129"/>
      <c r="RQ73" s="129"/>
      <c r="RR73" s="129"/>
      <c r="RS73" s="129"/>
      <c r="RT73" s="129"/>
      <c r="RU73" s="129"/>
      <c r="RV73" s="129"/>
      <c r="RW73" s="129"/>
      <c r="RX73" s="129"/>
      <c r="RY73" s="129"/>
      <c r="RZ73" s="129"/>
      <c r="SA73" s="129"/>
      <c r="SB73" s="129"/>
      <c r="SC73" s="129"/>
      <c r="SD73" s="129"/>
      <c r="SE73" s="129"/>
      <c r="SF73" s="129"/>
      <c r="SG73" s="129"/>
      <c r="SH73" s="129"/>
      <c r="SI73" s="129"/>
      <c r="SJ73" s="129"/>
      <c r="SK73" s="129"/>
      <c r="SL73" s="129"/>
      <c r="SM73" s="129"/>
      <c r="SN73" s="129"/>
      <c r="SO73" s="129"/>
      <c r="SP73" s="129"/>
      <c r="SQ73" s="129"/>
      <c r="SR73" s="129"/>
      <c r="SS73" s="129"/>
      <c r="ST73" s="129"/>
      <c r="SU73" s="129"/>
      <c r="SV73" s="129"/>
      <c r="SW73" s="129"/>
      <c r="SX73" s="129"/>
      <c r="SY73" s="129"/>
      <c r="SZ73" s="129"/>
      <c r="TA73" s="129"/>
      <c r="TB73" s="129"/>
      <c r="TC73" s="129"/>
      <c r="TD73" s="129"/>
      <c r="TE73" s="129"/>
      <c r="TF73" s="129"/>
      <c r="TG73" s="129"/>
      <c r="TH73" s="129"/>
      <c r="TI73" s="129"/>
      <c r="TJ73" s="129"/>
      <c r="TK73" s="129"/>
      <c r="TL73" s="129"/>
      <c r="TM73" s="129"/>
      <c r="TN73" s="129"/>
      <c r="TO73" s="129"/>
      <c r="TP73" s="129"/>
      <c r="TQ73" s="129"/>
      <c r="TR73" s="129"/>
      <c r="TS73" s="129"/>
      <c r="TT73" s="129"/>
      <c r="TU73" s="129"/>
      <c r="TV73" s="129"/>
      <c r="TW73" s="129"/>
      <c r="TX73" s="129"/>
      <c r="TY73" s="129"/>
      <c r="TZ73" s="129"/>
      <c r="UA73" s="129"/>
      <c r="UB73" s="129"/>
      <c r="UC73" s="129"/>
      <c r="UD73" s="129"/>
      <c r="UE73" s="129"/>
      <c r="UF73" s="129"/>
      <c r="UG73" s="129"/>
      <c r="UH73" s="129"/>
      <c r="UI73" s="129"/>
      <c r="UJ73" s="129"/>
      <c r="UK73" s="129"/>
      <c r="UL73" s="129"/>
      <c r="UM73" s="129"/>
      <c r="UN73" s="129"/>
      <c r="UO73" s="129"/>
      <c r="UP73" s="129"/>
      <c r="UQ73" s="129"/>
      <c r="UR73" s="129"/>
      <c r="US73" s="129"/>
      <c r="UT73" s="129"/>
      <c r="UU73" s="129"/>
      <c r="UV73" s="129"/>
      <c r="UW73" s="129"/>
      <c r="UX73" s="129"/>
      <c r="UY73" s="129"/>
      <c r="UZ73" s="129"/>
      <c r="VA73" s="129"/>
      <c r="VB73" s="129"/>
      <c r="VC73" s="129"/>
      <c r="VD73" s="129"/>
      <c r="VE73" s="129"/>
      <c r="VF73" s="129"/>
      <c r="VG73" s="129"/>
      <c r="VH73" s="129"/>
      <c r="VI73" s="129"/>
      <c r="VJ73" s="129"/>
      <c r="VK73" s="129"/>
      <c r="VL73" s="129"/>
      <c r="VM73" s="129"/>
      <c r="VN73" s="129"/>
      <c r="VO73" s="129"/>
      <c r="VP73" s="129"/>
      <c r="VQ73" s="129"/>
      <c r="VR73" s="129"/>
      <c r="VS73" s="129"/>
      <c r="VT73" s="129"/>
      <c r="VU73" s="129"/>
      <c r="VV73" s="129"/>
      <c r="VW73" s="129"/>
      <c r="VX73" s="129"/>
      <c r="VY73" s="129"/>
      <c r="VZ73" s="129"/>
      <c r="WA73" s="129"/>
      <c r="WB73" s="129"/>
      <c r="WC73" s="129"/>
      <c r="WD73" s="129"/>
      <c r="WE73" s="129"/>
      <c r="WF73" s="129"/>
      <c r="WG73" s="129"/>
      <c r="WH73" s="129"/>
      <c r="WI73" s="129"/>
      <c r="WJ73" s="129"/>
      <c r="WK73" s="129"/>
      <c r="WL73" s="129"/>
      <c r="WM73" s="129"/>
      <c r="WN73" s="129"/>
      <c r="WO73" s="129"/>
      <c r="WP73" s="129"/>
      <c r="WQ73" s="129"/>
      <c r="WR73" s="129"/>
      <c r="WS73" s="129"/>
      <c r="WT73" s="129"/>
      <c r="WU73" s="129"/>
      <c r="WV73" s="129"/>
      <c r="WW73" s="129"/>
      <c r="WX73" s="129"/>
      <c r="WY73" s="129"/>
      <c r="WZ73" s="129"/>
      <c r="XA73" s="129"/>
      <c r="XB73" s="129"/>
      <c r="XC73" s="129"/>
      <c r="XD73" s="129"/>
      <c r="XE73" s="129"/>
      <c r="XF73" s="129"/>
      <c r="XG73" s="129"/>
      <c r="XH73" s="129"/>
      <c r="XI73" s="129"/>
      <c r="XJ73" s="129"/>
      <c r="XK73" s="129"/>
      <c r="XL73" s="129"/>
      <c r="XM73" s="129"/>
      <c r="XN73" s="129"/>
      <c r="XO73" s="129"/>
      <c r="XP73" s="129"/>
      <c r="XQ73" s="129"/>
      <c r="XR73" s="129"/>
      <c r="XS73" s="129"/>
      <c r="XT73" s="129"/>
      <c r="XU73" s="129"/>
      <c r="XV73" s="129"/>
      <c r="XW73" s="129"/>
      <c r="XX73" s="129"/>
      <c r="XY73" s="129"/>
      <c r="XZ73" s="129"/>
      <c r="YA73" s="129"/>
      <c r="YB73" s="129"/>
      <c r="YC73" s="129"/>
      <c r="YD73" s="129"/>
      <c r="YE73" s="129"/>
      <c r="YF73" s="129"/>
      <c r="YG73" s="129"/>
      <c r="YH73" s="129"/>
      <c r="YI73" s="129"/>
      <c r="YJ73" s="129"/>
      <c r="YK73" s="129"/>
      <c r="YL73" s="129"/>
      <c r="YM73" s="129"/>
      <c r="YN73" s="129"/>
      <c r="YO73" s="129"/>
      <c r="YP73" s="129"/>
      <c r="YQ73" s="129"/>
      <c r="YR73" s="129"/>
      <c r="YS73" s="129"/>
      <c r="YT73" s="129"/>
      <c r="YU73" s="129"/>
      <c r="YV73" s="129"/>
      <c r="YW73" s="129"/>
      <c r="YX73" s="129"/>
      <c r="YY73" s="129"/>
      <c r="YZ73" s="129"/>
      <c r="ZA73" s="129"/>
      <c r="ZB73" s="129"/>
      <c r="ZC73" s="129"/>
      <c r="ZD73" s="129"/>
      <c r="ZE73" s="129"/>
      <c r="ZF73" s="129"/>
      <c r="ZG73" s="129"/>
      <c r="ZH73" s="129"/>
      <c r="ZI73" s="129"/>
      <c r="ZJ73" s="129"/>
      <c r="ZK73" s="129"/>
      <c r="ZL73" s="129"/>
      <c r="ZM73" s="129"/>
      <c r="ZN73" s="129"/>
      <c r="ZO73" s="129"/>
      <c r="ZP73" s="129"/>
      <c r="ZQ73" s="129"/>
      <c r="ZR73" s="129"/>
      <c r="ZS73" s="129"/>
      <c r="ZT73" s="129"/>
      <c r="ZU73" s="129"/>
      <c r="ZV73" s="129"/>
      <c r="ZW73" s="129"/>
      <c r="ZX73" s="129"/>
      <c r="ZY73" s="129"/>
      <c r="ZZ73" s="129"/>
    </row>
    <row r="74" spans="1:702" ht="15.95" hidden="1" customHeight="1" x14ac:dyDescent="0.25">
      <c r="A74" s="92">
        <v>72246</v>
      </c>
      <c r="B74" s="92" t="s">
        <v>408</v>
      </c>
      <c r="C74" s="121" t="s">
        <v>396</v>
      </c>
      <c r="D74" s="92">
        <v>7</v>
      </c>
      <c r="E74" s="92">
        <v>3</v>
      </c>
      <c r="F74" s="92" t="s">
        <v>341</v>
      </c>
      <c r="G74" s="92">
        <v>912</v>
      </c>
      <c r="H74" s="92">
        <v>11461</v>
      </c>
      <c r="I74" s="92" t="s">
        <v>374</v>
      </c>
      <c r="J74" s="92">
        <v>311</v>
      </c>
      <c r="K74" s="92" t="s">
        <v>332</v>
      </c>
      <c r="L74" s="93">
        <v>1300</v>
      </c>
      <c r="M74" s="93">
        <v>1300</v>
      </c>
      <c r="N74" s="93">
        <v>0</v>
      </c>
      <c r="O74" s="93">
        <v>1300</v>
      </c>
      <c r="P74" s="93">
        <v>858.37</v>
      </c>
      <c r="Q74" s="93">
        <v>-441.63</v>
      </c>
      <c r="R74" s="94">
        <v>0.66</v>
      </c>
      <c r="S74" s="93">
        <v>0</v>
      </c>
      <c r="T74" s="93">
        <v>0</v>
      </c>
      <c r="U74" s="94">
        <v>0</v>
      </c>
      <c r="V74" s="93">
        <v>0</v>
      </c>
      <c r="W74" s="93">
        <v>0</v>
      </c>
      <c r="X74" s="94">
        <v>0</v>
      </c>
      <c r="Y74" s="93">
        <v>0</v>
      </c>
      <c r="Z74" s="93">
        <v>0</v>
      </c>
      <c r="AA74" s="94">
        <v>0</v>
      </c>
      <c r="AB74" s="93">
        <v>0</v>
      </c>
      <c r="AC74" s="93">
        <v>0</v>
      </c>
      <c r="AD74" s="94">
        <v>0</v>
      </c>
      <c r="AE74" s="93">
        <v>0</v>
      </c>
      <c r="AF74" s="93">
        <v>0</v>
      </c>
      <c r="AG74" s="94">
        <v>0</v>
      </c>
      <c r="AH74" s="93">
        <v>0</v>
      </c>
      <c r="AI74" s="93">
        <v>0</v>
      </c>
      <c r="AJ74" s="94">
        <v>0</v>
      </c>
      <c r="AK74" s="93">
        <v>0</v>
      </c>
      <c r="AL74" s="93">
        <v>0</v>
      </c>
      <c r="AM74" s="94">
        <v>0</v>
      </c>
      <c r="AN74" s="93">
        <v>0</v>
      </c>
      <c r="AO74" s="93">
        <v>0</v>
      </c>
      <c r="AP74" s="94">
        <v>0</v>
      </c>
      <c r="AQ74" s="93">
        <v>0</v>
      </c>
      <c r="AR74" s="93">
        <v>0</v>
      </c>
      <c r="AS74" s="94">
        <v>0</v>
      </c>
      <c r="AT74" s="93">
        <v>0</v>
      </c>
      <c r="AU74" s="93">
        <v>0</v>
      </c>
      <c r="AV74" s="94">
        <v>0</v>
      </c>
      <c r="AW74" s="93">
        <v>0</v>
      </c>
      <c r="AX74" s="93">
        <v>0</v>
      </c>
      <c r="AY74" s="94">
        <v>0</v>
      </c>
      <c r="AZ74" s="93">
        <v>0</v>
      </c>
      <c r="BA74" s="93">
        <v>0</v>
      </c>
      <c r="BB74" s="94">
        <v>0</v>
      </c>
      <c r="BC74" s="93">
        <v>0</v>
      </c>
      <c r="BD74" s="93">
        <v>0</v>
      </c>
      <c r="BE74" s="94">
        <v>0</v>
      </c>
      <c r="BF74" s="93">
        <v>0</v>
      </c>
      <c r="BG74" s="93">
        <v>0</v>
      </c>
      <c r="BH74" s="94">
        <v>0</v>
      </c>
      <c r="BI74" s="93">
        <v>0</v>
      </c>
      <c r="BJ74" s="93">
        <v>0</v>
      </c>
      <c r="BK74" s="94">
        <v>0</v>
      </c>
      <c r="BL74" s="93">
        <v>0</v>
      </c>
      <c r="BM74" s="93">
        <v>0</v>
      </c>
      <c r="BN74" s="94">
        <v>0</v>
      </c>
      <c r="BO74" s="93">
        <v>0</v>
      </c>
      <c r="BP74" s="93">
        <v>0</v>
      </c>
      <c r="BQ74" s="94">
        <v>0</v>
      </c>
      <c r="BR74" s="93">
        <v>0</v>
      </c>
      <c r="BS74" s="93">
        <v>0</v>
      </c>
      <c r="BT74" s="94">
        <v>0</v>
      </c>
      <c r="BU74" s="93">
        <v>1300</v>
      </c>
      <c r="BV74" s="93">
        <v>858.37</v>
      </c>
      <c r="BW74" s="94">
        <v>0.66</v>
      </c>
      <c r="BX74" s="93">
        <v>0</v>
      </c>
      <c r="BY74" s="93">
        <v>0</v>
      </c>
      <c r="BZ74" s="94">
        <v>0</v>
      </c>
      <c r="CA74" s="93">
        <v>0</v>
      </c>
      <c r="CB74" s="93">
        <v>0</v>
      </c>
      <c r="CC74" s="94">
        <v>0</v>
      </c>
      <c r="CD74" s="93">
        <v>0</v>
      </c>
      <c r="CE74" s="93">
        <v>0</v>
      </c>
      <c r="CF74" s="94">
        <v>0</v>
      </c>
      <c r="CG74" s="93">
        <v>0</v>
      </c>
      <c r="CH74" s="93">
        <v>0</v>
      </c>
      <c r="CI74" s="94">
        <v>0</v>
      </c>
      <c r="CJ74" s="93">
        <v>0</v>
      </c>
      <c r="CK74" s="93">
        <v>0</v>
      </c>
      <c r="CL74" s="94">
        <v>0</v>
      </c>
      <c r="CM74" s="93">
        <v>0</v>
      </c>
      <c r="CN74" s="93">
        <v>0</v>
      </c>
      <c r="CO74" s="94">
        <v>0</v>
      </c>
      <c r="CP74" s="93"/>
      <c r="CQ74" s="93"/>
      <c r="CR74" s="93"/>
      <c r="CS74" s="93"/>
      <c r="CT74" s="93"/>
      <c r="CU74" s="93"/>
      <c r="CV74" s="93"/>
      <c r="CW74" s="93"/>
      <c r="CX74" s="93"/>
      <c r="CY74" s="93"/>
      <c r="CZ74" s="93"/>
      <c r="DA74" s="93"/>
      <c r="DB74" s="93"/>
      <c r="DC74" s="93"/>
      <c r="DD74" s="93"/>
      <c r="DE74" s="93"/>
      <c r="DF74" s="93"/>
      <c r="DG74" s="93"/>
      <c r="DH74" s="93"/>
      <c r="DI74" s="93"/>
      <c r="DJ74" s="93"/>
      <c r="DK74" s="93"/>
      <c r="DL74" s="93"/>
      <c r="DM74" s="93"/>
      <c r="DN74" s="93"/>
      <c r="DO74" s="93"/>
      <c r="DP74" s="93"/>
      <c r="DQ74" s="93"/>
      <c r="DR74" s="93"/>
      <c r="DS74" s="93"/>
      <c r="DT74" s="93"/>
      <c r="DU74" s="93"/>
      <c r="DV74" s="93"/>
      <c r="DW74" s="93"/>
      <c r="DX74" s="93"/>
      <c r="DY74" s="93"/>
      <c r="DZ74" s="93"/>
      <c r="EA74" s="93"/>
      <c r="EB74" s="93"/>
      <c r="EC74" s="93"/>
      <c r="ED74" s="93"/>
      <c r="EE74" s="93"/>
      <c r="EF74" s="93"/>
      <c r="EG74" s="93"/>
      <c r="EH74" s="93"/>
      <c r="EI74" s="93"/>
      <c r="EJ74" s="93"/>
      <c r="EK74" s="93"/>
      <c r="EL74" s="93"/>
      <c r="EM74" s="93"/>
      <c r="EN74" s="93"/>
      <c r="EO74" s="93"/>
      <c r="EP74" s="93"/>
      <c r="EQ74" s="93"/>
      <c r="ER74" s="93"/>
      <c r="ES74" s="93"/>
      <c r="ET74" s="93"/>
      <c r="EU74" s="93"/>
      <c r="EV74" s="93"/>
      <c r="EW74" s="93"/>
      <c r="EX74" s="93"/>
      <c r="EY74" s="93"/>
      <c r="EZ74" s="93"/>
      <c r="FA74" s="93"/>
      <c r="FB74" s="93"/>
      <c r="FC74" s="93"/>
      <c r="FD74" s="93"/>
      <c r="FE74" s="93"/>
      <c r="FF74" s="93"/>
      <c r="FG74" s="93"/>
      <c r="FH74" s="93"/>
      <c r="FI74" s="93"/>
      <c r="FJ74" s="93"/>
      <c r="FK74" s="93"/>
      <c r="FL74" s="93"/>
      <c r="FM74" s="93"/>
      <c r="FN74" s="93"/>
      <c r="FO74" s="93"/>
      <c r="FP74" s="93"/>
      <c r="FQ74" s="93"/>
      <c r="FR74" s="93"/>
      <c r="FS74" s="93"/>
      <c r="FT74" s="93"/>
      <c r="FU74" s="93"/>
      <c r="FV74" s="93"/>
      <c r="FW74" s="93"/>
      <c r="FX74" s="93"/>
      <c r="FY74" s="93"/>
      <c r="FZ74" s="93"/>
      <c r="GA74" s="93"/>
      <c r="GB74" s="93"/>
      <c r="GC74" s="93"/>
      <c r="GD74" s="93"/>
      <c r="GE74" s="93"/>
      <c r="GF74" s="93"/>
      <c r="GG74" s="93"/>
      <c r="GH74" s="93"/>
      <c r="GI74" s="93"/>
      <c r="GJ74" s="93"/>
      <c r="GK74" s="93"/>
      <c r="GL74" s="93"/>
      <c r="GM74" s="93"/>
      <c r="GN74" s="93"/>
      <c r="GO74" s="93"/>
      <c r="GP74" s="93"/>
      <c r="GQ74" s="93"/>
      <c r="GR74" s="93"/>
      <c r="GS74" s="93"/>
      <c r="GT74" s="93"/>
      <c r="GU74" s="93"/>
      <c r="GV74" s="93"/>
      <c r="GW74" s="93"/>
      <c r="GX74" s="93"/>
      <c r="GY74" s="93"/>
      <c r="GZ74" s="93"/>
      <c r="HA74" s="93"/>
      <c r="HB74" s="93"/>
      <c r="HC74" s="93"/>
      <c r="HD74" s="93"/>
      <c r="HE74" s="93"/>
      <c r="HF74" s="93"/>
      <c r="HG74" s="93"/>
      <c r="HH74" s="93"/>
      <c r="HI74" s="93"/>
      <c r="HJ74" s="93"/>
      <c r="HK74" s="93"/>
      <c r="HL74" s="93"/>
      <c r="HM74" s="93"/>
      <c r="HN74" s="93"/>
      <c r="HO74" s="93"/>
      <c r="HP74" s="93"/>
      <c r="HQ74" s="93"/>
      <c r="HR74" s="93"/>
      <c r="HS74" s="93"/>
      <c r="HT74" s="93"/>
      <c r="HU74" s="93"/>
      <c r="HV74" s="93"/>
      <c r="HW74" s="93"/>
      <c r="HX74" s="93"/>
      <c r="HY74" s="93"/>
      <c r="HZ74" s="93"/>
      <c r="IA74" s="93"/>
      <c r="IB74" s="93"/>
      <c r="IC74" s="93"/>
      <c r="ID74" s="93"/>
      <c r="IE74" s="93"/>
      <c r="IF74" s="93"/>
      <c r="IG74" s="93"/>
      <c r="IH74" s="93"/>
      <c r="II74" s="93"/>
      <c r="IJ74" s="93"/>
      <c r="IK74" s="93"/>
      <c r="IL74" s="93"/>
      <c r="IM74" s="93"/>
      <c r="IN74" s="93"/>
      <c r="IO74" s="93"/>
      <c r="IP74" s="93"/>
      <c r="IQ74" s="93"/>
      <c r="IR74" s="93"/>
      <c r="IS74" s="93"/>
      <c r="IT74" s="93"/>
      <c r="IU74" s="93"/>
      <c r="IV74" s="93"/>
      <c r="IW74" s="93"/>
      <c r="IX74" s="93"/>
      <c r="IY74" s="93"/>
      <c r="IZ74" s="93"/>
      <c r="JA74" s="93"/>
      <c r="JB74" s="93"/>
      <c r="JC74" s="93"/>
      <c r="JD74" s="93"/>
      <c r="JE74" s="93"/>
      <c r="JF74" s="93"/>
      <c r="JG74" s="93"/>
      <c r="JH74" s="93"/>
      <c r="JI74" s="93"/>
      <c r="JJ74" s="93"/>
      <c r="JK74" s="93"/>
      <c r="JL74" s="93"/>
      <c r="JM74" s="93"/>
      <c r="JN74" s="93"/>
      <c r="JO74" s="93"/>
      <c r="JP74" s="93"/>
      <c r="JQ74" s="93"/>
      <c r="JR74" s="93"/>
      <c r="JS74" s="93"/>
      <c r="JT74" s="93"/>
      <c r="JU74" s="93"/>
      <c r="JV74" s="93"/>
      <c r="JW74" s="93"/>
      <c r="JX74" s="93"/>
      <c r="JY74" s="93"/>
      <c r="JZ74" s="93"/>
      <c r="KA74" s="93"/>
      <c r="KB74" s="93"/>
      <c r="KC74" s="93"/>
      <c r="KD74" s="93"/>
      <c r="KE74" s="93"/>
      <c r="KF74" s="93"/>
      <c r="KG74" s="93"/>
      <c r="KH74" s="93"/>
      <c r="KI74" s="93"/>
      <c r="KJ74" s="93"/>
      <c r="KK74" s="93"/>
      <c r="KL74" s="93"/>
      <c r="KM74" s="93"/>
      <c r="KN74" s="93"/>
      <c r="KO74" s="93"/>
      <c r="KP74" s="93"/>
      <c r="KQ74" s="93"/>
      <c r="KR74" s="93"/>
      <c r="KS74" s="93"/>
      <c r="KT74" s="93"/>
      <c r="KU74" s="93"/>
      <c r="KV74" s="93"/>
      <c r="KW74" s="93"/>
      <c r="KX74" s="93"/>
      <c r="KY74" s="93"/>
      <c r="KZ74" s="93"/>
      <c r="LA74" s="93"/>
      <c r="LB74" s="93"/>
      <c r="LC74" s="93"/>
      <c r="LD74" s="93"/>
      <c r="LE74" s="93"/>
      <c r="LF74" s="93"/>
      <c r="LG74" s="93"/>
      <c r="LH74" s="93"/>
      <c r="LI74" s="93"/>
      <c r="LJ74" s="93"/>
      <c r="LK74" s="93"/>
      <c r="LL74" s="93"/>
      <c r="LM74" s="93"/>
      <c r="LN74" s="93"/>
      <c r="LO74" s="93"/>
      <c r="LP74" s="93"/>
      <c r="LQ74" s="93"/>
      <c r="LR74" s="93"/>
      <c r="LS74" s="93"/>
      <c r="LT74" s="93"/>
      <c r="LU74" s="93"/>
      <c r="LV74" s="93"/>
      <c r="LW74" s="93"/>
      <c r="LX74" s="93"/>
      <c r="LY74" s="93"/>
      <c r="LZ74" s="93"/>
      <c r="MA74" s="93"/>
      <c r="MB74" s="93"/>
      <c r="MC74" s="93"/>
      <c r="MD74" s="93"/>
      <c r="ME74" s="93"/>
      <c r="MF74" s="93"/>
      <c r="MG74" s="93"/>
      <c r="MH74" s="93"/>
      <c r="MI74" s="93"/>
      <c r="MJ74" s="93"/>
      <c r="MK74" s="93"/>
      <c r="ML74" s="93"/>
      <c r="MM74" s="93"/>
      <c r="MN74" s="93"/>
      <c r="MO74" s="93"/>
      <c r="MP74" s="93"/>
      <c r="MQ74" s="93"/>
      <c r="MR74" s="93"/>
      <c r="MS74" s="93"/>
      <c r="MT74" s="93"/>
      <c r="MU74" s="93"/>
      <c r="MV74" s="93"/>
      <c r="MW74" s="93"/>
      <c r="MX74" s="93"/>
      <c r="MY74" s="93"/>
      <c r="MZ74" s="93"/>
      <c r="NA74" s="93"/>
      <c r="NB74" s="93"/>
      <c r="NC74" s="93"/>
      <c r="ND74" s="93"/>
      <c r="NE74" s="93"/>
      <c r="NF74" s="93"/>
      <c r="NG74" s="93"/>
      <c r="NH74" s="93"/>
      <c r="NI74" s="93"/>
      <c r="NJ74" s="93"/>
      <c r="NK74" s="93"/>
      <c r="NL74" s="93"/>
      <c r="NM74" s="93"/>
      <c r="NN74" s="93"/>
      <c r="NO74" s="93"/>
      <c r="NP74" s="93"/>
      <c r="NQ74" s="93"/>
      <c r="NR74" s="93"/>
      <c r="NS74" s="93"/>
      <c r="NT74" s="93"/>
      <c r="NU74" s="93"/>
      <c r="NV74" s="93"/>
      <c r="NW74" s="93"/>
      <c r="NX74" s="93"/>
      <c r="NY74" s="93"/>
      <c r="NZ74" s="93"/>
      <c r="OA74" s="93"/>
      <c r="OB74" s="93"/>
      <c r="OC74" s="93"/>
      <c r="OD74" s="93"/>
      <c r="OE74" s="93"/>
      <c r="OF74" s="93"/>
      <c r="OG74" s="93"/>
      <c r="OH74" s="93"/>
      <c r="OI74" s="93"/>
      <c r="OJ74" s="93"/>
      <c r="OK74" s="93"/>
      <c r="OL74" s="93"/>
      <c r="OM74" s="93"/>
      <c r="ON74" s="93"/>
      <c r="OO74" s="93"/>
      <c r="OP74" s="93"/>
      <c r="OQ74" s="93"/>
      <c r="OR74" s="93"/>
      <c r="OS74" s="93"/>
      <c r="OT74" s="93"/>
      <c r="OU74" s="93"/>
      <c r="OV74" s="93"/>
      <c r="OW74" s="93"/>
      <c r="OX74" s="93"/>
      <c r="OY74" s="93"/>
      <c r="OZ74" s="93"/>
      <c r="PA74" s="93"/>
      <c r="PB74" s="93"/>
      <c r="PC74" s="93"/>
      <c r="PD74" s="93"/>
      <c r="PE74" s="93"/>
      <c r="PF74" s="93"/>
      <c r="PG74" s="93"/>
      <c r="PH74" s="93"/>
      <c r="PI74" s="93"/>
      <c r="PJ74" s="93"/>
      <c r="PK74" s="93"/>
      <c r="PL74" s="93"/>
      <c r="PM74" s="93"/>
      <c r="PN74" s="93"/>
      <c r="PO74" s="93"/>
      <c r="PP74" s="93"/>
      <c r="PQ74" s="93"/>
      <c r="PR74" s="93"/>
      <c r="PS74" s="93"/>
      <c r="PT74" s="93"/>
      <c r="PU74" s="93"/>
      <c r="PV74" s="93"/>
      <c r="PW74" s="93"/>
      <c r="PX74" s="93"/>
      <c r="PY74" s="93"/>
      <c r="PZ74" s="93"/>
      <c r="QA74" s="93"/>
      <c r="QB74" s="93"/>
      <c r="QC74" s="93"/>
      <c r="QD74" s="93"/>
      <c r="QE74" s="93"/>
      <c r="QF74" s="93"/>
      <c r="QG74" s="93"/>
      <c r="QH74" s="93"/>
      <c r="QI74" s="93"/>
      <c r="QJ74" s="93"/>
      <c r="QK74" s="93"/>
      <c r="QL74" s="93"/>
      <c r="QM74" s="93"/>
      <c r="QN74" s="93"/>
      <c r="QO74" s="93"/>
      <c r="QP74" s="93"/>
      <c r="QQ74" s="93"/>
      <c r="QR74" s="93"/>
      <c r="QS74" s="93"/>
      <c r="QT74" s="93"/>
      <c r="QU74" s="93"/>
      <c r="QV74" s="93"/>
      <c r="QW74" s="93"/>
      <c r="QX74" s="93"/>
      <c r="QY74" s="93"/>
      <c r="QZ74" s="93"/>
      <c r="RA74" s="93"/>
      <c r="RB74" s="93"/>
      <c r="RC74" s="93"/>
      <c r="RD74" s="93"/>
      <c r="RE74" s="93"/>
      <c r="RF74" s="93"/>
      <c r="RG74" s="93"/>
      <c r="RH74" s="93"/>
      <c r="RI74" s="93"/>
      <c r="RJ74" s="93"/>
      <c r="RK74" s="93"/>
      <c r="RL74" s="93"/>
      <c r="RM74" s="93"/>
      <c r="RN74" s="93"/>
      <c r="RO74" s="93"/>
      <c r="RP74" s="93"/>
      <c r="RQ74" s="93"/>
      <c r="RR74" s="93"/>
      <c r="RS74" s="93"/>
      <c r="RT74" s="93"/>
      <c r="RU74" s="93"/>
      <c r="RV74" s="93"/>
      <c r="RW74" s="93"/>
      <c r="RX74" s="93"/>
      <c r="RY74" s="93"/>
      <c r="RZ74" s="93"/>
      <c r="SA74" s="93"/>
      <c r="SB74" s="93"/>
      <c r="SC74" s="93"/>
      <c r="SD74" s="93"/>
      <c r="SE74" s="93"/>
      <c r="SF74" s="93"/>
      <c r="SG74" s="93"/>
      <c r="SH74" s="93"/>
      <c r="SI74" s="93"/>
      <c r="SJ74" s="93"/>
      <c r="SK74" s="93"/>
      <c r="SL74" s="93"/>
      <c r="SM74" s="93"/>
      <c r="SN74" s="93"/>
      <c r="SO74" s="93"/>
      <c r="SP74" s="93"/>
      <c r="SQ74" s="93"/>
      <c r="SR74" s="93"/>
      <c r="SS74" s="93"/>
      <c r="ST74" s="93"/>
      <c r="SU74" s="93"/>
      <c r="SV74" s="93"/>
      <c r="SW74" s="93"/>
      <c r="SX74" s="93"/>
      <c r="SY74" s="93"/>
      <c r="SZ74" s="93"/>
      <c r="TA74" s="93"/>
      <c r="TB74" s="93"/>
      <c r="TC74" s="93"/>
      <c r="TD74" s="93"/>
      <c r="TE74" s="93"/>
      <c r="TF74" s="93"/>
      <c r="TG74" s="93"/>
      <c r="TH74" s="93"/>
      <c r="TI74" s="93"/>
      <c r="TJ74" s="93"/>
      <c r="TK74" s="93"/>
      <c r="TL74" s="93"/>
      <c r="TM74" s="93"/>
      <c r="TN74" s="93"/>
      <c r="TO74" s="93"/>
      <c r="TP74" s="93"/>
      <c r="TQ74" s="93"/>
      <c r="TR74" s="93"/>
      <c r="TS74" s="93"/>
      <c r="TT74" s="93"/>
      <c r="TU74" s="93"/>
      <c r="TV74" s="93"/>
      <c r="TW74" s="93"/>
      <c r="TX74" s="93"/>
      <c r="TY74" s="93"/>
      <c r="TZ74" s="93"/>
      <c r="UA74" s="93"/>
      <c r="UB74" s="93"/>
      <c r="UC74" s="93"/>
      <c r="UD74" s="93"/>
      <c r="UE74" s="93"/>
      <c r="UF74" s="93"/>
      <c r="UG74" s="93"/>
      <c r="UH74" s="93"/>
      <c r="UI74" s="93"/>
      <c r="UJ74" s="93"/>
      <c r="UK74" s="93"/>
      <c r="UL74" s="93"/>
      <c r="UM74" s="93"/>
      <c r="UN74" s="93"/>
      <c r="UO74" s="93"/>
      <c r="UP74" s="93"/>
      <c r="UQ74" s="93"/>
      <c r="UR74" s="93"/>
      <c r="US74" s="93"/>
      <c r="UT74" s="93"/>
      <c r="UU74" s="93"/>
      <c r="UV74" s="93"/>
      <c r="UW74" s="93"/>
      <c r="UX74" s="93"/>
      <c r="UY74" s="93"/>
      <c r="UZ74" s="93"/>
      <c r="VA74" s="93"/>
      <c r="VB74" s="93"/>
      <c r="VC74" s="93"/>
      <c r="VD74" s="93"/>
      <c r="VE74" s="93"/>
      <c r="VF74" s="93"/>
      <c r="VG74" s="93"/>
      <c r="VH74" s="93"/>
      <c r="VI74" s="93"/>
      <c r="VJ74" s="93"/>
      <c r="VK74" s="93"/>
      <c r="VL74" s="93"/>
      <c r="VM74" s="93"/>
      <c r="VN74" s="93"/>
      <c r="VO74" s="93"/>
      <c r="VP74" s="93"/>
      <c r="VQ74" s="93"/>
      <c r="VR74" s="93"/>
      <c r="VS74" s="93"/>
      <c r="VT74" s="93"/>
      <c r="VU74" s="93"/>
      <c r="VV74" s="93"/>
      <c r="VW74" s="93"/>
      <c r="VX74" s="93"/>
      <c r="VY74" s="93"/>
      <c r="VZ74" s="93"/>
      <c r="WA74" s="93"/>
      <c r="WB74" s="93"/>
      <c r="WC74" s="93"/>
      <c r="WD74" s="93"/>
      <c r="WE74" s="93"/>
      <c r="WF74" s="93"/>
      <c r="WG74" s="93"/>
      <c r="WH74" s="93"/>
      <c r="WI74" s="93"/>
      <c r="WJ74" s="93"/>
      <c r="WK74" s="93"/>
      <c r="WL74" s="93"/>
      <c r="WM74" s="93"/>
      <c r="WN74" s="93"/>
      <c r="WO74" s="93"/>
      <c r="WP74" s="93"/>
      <c r="WQ74" s="93"/>
      <c r="WR74" s="93"/>
      <c r="WS74" s="93"/>
      <c r="WT74" s="93"/>
      <c r="WU74" s="93"/>
      <c r="WV74" s="93"/>
      <c r="WW74" s="93"/>
      <c r="WX74" s="93"/>
      <c r="WY74" s="93"/>
      <c r="WZ74" s="93"/>
      <c r="XA74" s="93"/>
      <c r="XB74" s="93"/>
      <c r="XC74" s="93"/>
      <c r="XD74" s="93"/>
      <c r="XE74" s="93"/>
      <c r="XF74" s="93"/>
      <c r="XG74" s="93"/>
      <c r="XH74" s="93"/>
      <c r="XI74" s="93"/>
      <c r="XJ74" s="93"/>
      <c r="XK74" s="93"/>
      <c r="XL74" s="93"/>
      <c r="XM74" s="93"/>
      <c r="XN74" s="93"/>
      <c r="XO74" s="93"/>
      <c r="XP74" s="93"/>
      <c r="XQ74" s="93"/>
      <c r="XR74" s="93"/>
      <c r="XS74" s="93"/>
      <c r="XT74" s="93"/>
      <c r="XU74" s="93"/>
      <c r="XV74" s="93"/>
      <c r="XW74" s="93"/>
      <c r="XX74" s="93"/>
      <c r="XY74" s="93"/>
      <c r="XZ74" s="93"/>
      <c r="YA74" s="93"/>
      <c r="YB74" s="93"/>
      <c r="YC74" s="93"/>
      <c r="YD74" s="93"/>
      <c r="YE74" s="93"/>
      <c r="YF74" s="93"/>
      <c r="YG74" s="93"/>
      <c r="YH74" s="93"/>
      <c r="YI74" s="93"/>
      <c r="YJ74" s="93"/>
      <c r="YK74" s="93"/>
      <c r="YL74" s="93"/>
      <c r="YM74" s="93"/>
      <c r="YN74" s="93"/>
      <c r="YO74" s="93"/>
      <c r="YP74" s="93"/>
      <c r="YQ74" s="93"/>
      <c r="YR74" s="93"/>
      <c r="YS74" s="93"/>
      <c r="YT74" s="93"/>
      <c r="YU74" s="93"/>
      <c r="YV74" s="93"/>
      <c r="YW74" s="93"/>
      <c r="YX74" s="93"/>
      <c r="YY74" s="93"/>
      <c r="YZ74" s="93"/>
      <c r="ZA74" s="93"/>
      <c r="ZB74" s="93"/>
      <c r="ZC74" s="93"/>
      <c r="ZD74" s="93"/>
      <c r="ZE74" s="93"/>
      <c r="ZF74" s="93"/>
      <c r="ZG74" s="93"/>
      <c r="ZH74" s="93"/>
      <c r="ZI74" s="93"/>
      <c r="ZJ74" s="93"/>
      <c r="ZK74" s="93"/>
      <c r="ZL74" s="93"/>
      <c r="ZM74" s="93"/>
      <c r="ZN74" s="93"/>
      <c r="ZO74" s="93"/>
      <c r="ZP74" s="93"/>
      <c r="ZQ74" s="93"/>
      <c r="ZR74" s="93"/>
      <c r="ZS74" s="93"/>
      <c r="ZT74" s="93"/>
      <c r="ZU74" s="93"/>
      <c r="ZV74" s="93"/>
      <c r="ZW74" s="93"/>
      <c r="ZX74" s="93"/>
      <c r="ZY74" s="93"/>
      <c r="ZZ74" s="93"/>
    </row>
    <row r="75" spans="1:702" ht="15.95" hidden="1" customHeight="1" x14ac:dyDescent="0.25">
      <c r="A75" s="92">
        <v>72250</v>
      </c>
      <c r="B75" s="92" t="s">
        <v>408</v>
      </c>
      <c r="C75" s="121" t="s">
        <v>396</v>
      </c>
      <c r="D75" s="92">
        <v>7</v>
      </c>
      <c r="E75" s="92">
        <v>3</v>
      </c>
      <c r="F75" s="92" t="s">
        <v>341</v>
      </c>
      <c r="G75" s="92">
        <v>912</v>
      </c>
      <c r="H75" s="92">
        <v>11461</v>
      </c>
      <c r="I75" s="92" t="s">
        <v>374</v>
      </c>
      <c r="J75" s="92">
        <v>313</v>
      </c>
      <c r="K75" s="92" t="s">
        <v>333</v>
      </c>
      <c r="L75" s="93">
        <v>250</v>
      </c>
      <c r="M75" s="93">
        <v>250</v>
      </c>
      <c r="N75" s="93">
        <v>0</v>
      </c>
      <c r="O75" s="93">
        <v>250</v>
      </c>
      <c r="P75" s="93">
        <v>141.63</v>
      </c>
      <c r="Q75" s="93">
        <v>-108.37</v>
      </c>
      <c r="R75" s="94">
        <v>0.56999999999999995</v>
      </c>
      <c r="S75" s="93">
        <v>0</v>
      </c>
      <c r="T75" s="93">
        <v>0</v>
      </c>
      <c r="U75" s="94">
        <v>0</v>
      </c>
      <c r="V75" s="93">
        <v>0</v>
      </c>
      <c r="W75" s="93">
        <v>0</v>
      </c>
      <c r="X75" s="94">
        <v>0</v>
      </c>
      <c r="Y75" s="93">
        <v>0</v>
      </c>
      <c r="Z75" s="93">
        <v>0</v>
      </c>
      <c r="AA75" s="94">
        <v>0</v>
      </c>
      <c r="AB75" s="93">
        <v>0</v>
      </c>
      <c r="AC75" s="93">
        <v>0</v>
      </c>
      <c r="AD75" s="94">
        <v>0</v>
      </c>
      <c r="AE75" s="93">
        <v>0</v>
      </c>
      <c r="AF75" s="93">
        <v>0</v>
      </c>
      <c r="AG75" s="94">
        <v>0</v>
      </c>
      <c r="AH75" s="93">
        <v>0</v>
      </c>
      <c r="AI75" s="93">
        <v>0</v>
      </c>
      <c r="AJ75" s="94">
        <v>0</v>
      </c>
      <c r="AK75" s="93">
        <v>0</v>
      </c>
      <c r="AL75" s="93">
        <v>0</v>
      </c>
      <c r="AM75" s="94">
        <v>0</v>
      </c>
      <c r="AN75" s="93">
        <v>0</v>
      </c>
      <c r="AO75" s="93">
        <v>0</v>
      </c>
      <c r="AP75" s="94">
        <v>0</v>
      </c>
      <c r="AQ75" s="93">
        <v>0</v>
      </c>
      <c r="AR75" s="93">
        <v>0</v>
      </c>
      <c r="AS75" s="94">
        <v>0</v>
      </c>
      <c r="AT75" s="93">
        <v>0</v>
      </c>
      <c r="AU75" s="93">
        <v>0</v>
      </c>
      <c r="AV75" s="94">
        <v>0</v>
      </c>
      <c r="AW75" s="93">
        <v>0</v>
      </c>
      <c r="AX75" s="93">
        <v>0</v>
      </c>
      <c r="AY75" s="94">
        <v>0</v>
      </c>
      <c r="AZ75" s="93">
        <v>0</v>
      </c>
      <c r="BA75" s="93">
        <v>0</v>
      </c>
      <c r="BB75" s="94">
        <v>0</v>
      </c>
      <c r="BC75" s="93">
        <v>0</v>
      </c>
      <c r="BD75" s="93">
        <v>0</v>
      </c>
      <c r="BE75" s="94">
        <v>0</v>
      </c>
      <c r="BF75" s="93">
        <v>0</v>
      </c>
      <c r="BG75" s="93">
        <v>0</v>
      </c>
      <c r="BH75" s="94">
        <v>0</v>
      </c>
      <c r="BI75" s="93">
        <v>0</v>
      </c>
      <c r="BJ75" s="93">
        <v>0</v>
      </c>
      <c r="BK75" s="94">
        <v>0</v>
      </c>
      <c r="BL75" s="93">
        <v>0</v>
      </c>
      <c r="BM75" s="93">
        <v>0</v>
      </c>
      <c r="BN75" s="94">
        <v>0</v>
      </c>
      <c r="BO75" s="93">
        <v>0</v>
      </c>
      <c r="BP75" s="93">
        <v>0</v>
      </c>
      <c r="BQ75" s="94">
        <v>0</v>
      </c>
      <c r="BR75" s="93">
        <v>0</v>
      </c>
      <c r="BS75" s="93">
        <v>0</v>
      </c>
      <c r="BT75" s="94">
        <v>0</v>
      </c>
      <c r="BU75" s="93">
        <v>250</v>
      </c>
      <c r="BV75" s="93">
        <v>141.63</v>
      </c>
      <c r="BW75" s="94">
        <v>0.56999999999999995</v>
      </c>
      <c r="BX75" s="93">
        <v>0</v>
      </c>
      <c r="BY75" s="93">
        <v>0</v>
      </c>
      <c r="BZ75" s="94">
        <v>0</v>
      </c>
      <c r="CA75" s="93">
        <v>0</v>
      </c>
      <c r="CB75" s="93">
        <v>0</v>
      </c>
      <c r="CC75" s="94">
        <v>0</v>
      </c>
      <c r="CD75" s="93">
        <v>0</v>
      </c>
      <c r="CE75" s="93">
        <v>0</v>
      </c>
      <c r="CF75" s="94">
        <v>0</v>
      </c>
      <c r="CG75" s="93">
        <v>0</v>
      </c>
      <c r="CH75" s="93">
        <v>0</v>
      </c>
      <c r="CI75" s="94">
        <v>0</v>
      </c>
      <c r="CJ75" s="93">
        <v>0</v>
      </c>
      <c r="CK75" s="93">
        <v>0</v>
      </c>
      <c r="CL75" s="94">
        <v>0</v>
      </c>
      <c r="CM75" s="93">
        <v>0</v>
      </c>
      <c r="CN75" s="93">
        <v>0</v>
      </c>
      <c r="CO75" s="94">
        <v>0</v>
      </c>
      <c r="CP75" s="93"/>
      <c r="CQ75" s="93"/>
      <c r="CR75" s="93"/>
      <c r="CS75" s="93"/>
      <c r="CT75" s="93"/>
      <c r="CU75" s="93"/>
      <c r="CV75" s="93"/>
      <c r="CW75" s="93"/>
      <c r="CX75" s="93"/>
      <c r="CY75" s="93"/>
      <c r="CZ75" s="93"/>
      <c r="DA75" s="93"/>
      <c r="DB75" s="93"/>
      <c r="DC75" s="93"/>
      <c r="DD75" s="93"/>
      <c r="DE75" s="93"/>
      <c r="DF75" s="93"/>
      <c r="DG75" s="93"/>
      <c r="DH75" s="93"/>
      <c r="DI75" s="93"/>
      <c r="DJ75" s="93"/>
      <c r="DK75" s="93"/>
      <c r="DL75" s="93"/>
      <c r="DM75" s="93"/>
      <c r="DN75" s="93"/>
      <c r="DO75" s="93"/>
      <c r="DP75" s="93"/>
      <c r="DQ75" s="93"/>
      <c r="DR75" s="93"/>
      <c r="DS75" s="93"/>
      <c r="DT75" s="93"/>
      <c r="DU75" s="93"/>
      <c r="DV75" s="93"/>
      <c r="DW75" s="93"/>
      <c r="DX75" s="93"/>
      <c r="DY75" s="93"/>
      <c r="DZ75" s="93"/>
      <c r="EA75" s="93"/>
      <c r="EB75" s="93"/>
      <c r="EC75" s="93"/>
      <c r="ED75" s="93"/>
      <c r="EE75" s="93"/>
      <c r="EF75" s="93"/>
      <c r="EG75" s="93"/>
      <c r="EH75" s="93"/>
      <c r="EI75" s="93"/>
      <c r="EJ75" s="93"/>
      <c r="EK75" s="93"/>
      <c r="EL75" s="93"/>
      <c r="EM75" s="93"/>
      <c r="EN75" s="93"/>
      <c r="EO75" s="93"/>
      <c r="EP75" s="93"/>
      <c r="EQ75" s="93"/>
      <c r="ER75" s="93"/>
      <c r="ES75" s="93"/>
      <c r="ET75" s="93"/>
      <c r="EU75" s="93"/>
      <c r="EV75" s="93"/>
      <c r="EW75" s="93"/>
      <c r="EX75" s="93"/>
      <c r="EY75" s="93"/>
      <c r="EZ75" s="93"/>
      <c r="FA75" s="93"/>
      <c r="FB75" s="93"/>
      <c r="FC75" s="93"/>
      <c r="FD75" s="93"/>
      <c r="FE75" s="93"/>
      <c r="FF75" s="93"/>
      <c r="FG75" s="93"/>
      <c r="FH75" s="93"/>
      <c r="FI75" s="93"/>
      <c r="FJ75" s="93"/>
      <c r="FK75" s="93"/>
      <c r="FL75" s="93"/>
      <c r="FM75" s="93"/>
      <c r="FN75" s="93"/>
      <c r="FO75" s="93"/>
      <c r="FP75" s="93"/>
      <c r="FQ75" s="93"/>
      <c r="FR75" s="93"/>
      <c r="FS75" s="93"/>
      <c r="FT75" s="93"/>
      <c r="FU75" s="93"/>
      <c r="FV75" s="93"/>
      <c r="FW75" s="93"/>
      <c r="FX75" s="93"/>
      <c r="FY75" s="93"/>
      <c r="FZ75" s="93"/>
      <c r="GA75" s="93"/>
      <c r="GB75" s="93"/>
      <c r="GC75" s="93"/>
      <c r="GD75" s="93"/>
      <c r="GE75" s="93"/>
      <c r="GF75" s="93"/>
      <c r="GG75" s="93"/>
      <c r="GH75" s="93"/>
      <c r="GI75" s="93"/>
      <c r="GJ75" s="93"/>
      <c r="GK75" s="93"/>
      <c r="GL75" s="93"/>
      <c r="GM75" s="93"/>
      <c r="GN75" s="93"/>
      <c r="GO75" s="93"/>
      <c r="GP75" s="93"/>
      <c r="GQ75" s="93"/>
      <c r="GR75" s="93"/>
      <c r="GS75" s="93"/>
      <c r="GT75" s="93"/>
      <c r="GU75" s="93"/>
      <c r="GV75" s="93"/>
      <c r="GW75" s="93"/>
      <c r="GX75" s="93"/>
      <c r="GY75" s="93"/>
      <c r="GZ75" s="93"/>
      <c r="HA75" s="93"/>
      <c r="HB75" s="93"/>
      <c r="HC75" s="93"/>
      <c r="HD75" s="93"/>
      <c r="HE75" s="93"/>
      <c r="HF75" s="93"/>
      <c r="HG75" s="93"/>
      <c r="HH75" s="93"/>
      <c r="HI75" s="93"/>
      <c r="HJ75" s="93"/>
      <c r="HK75" s="93"/>
      <c r="HL75" s="93"/>
      <c r="HM75" s="93"/>
      <c r="HN75" s="93"/>
      <c r="HO75" s="93"/>
      <c r="HP75" s="93"/>
      <c r="HQ75" s="93"/>
      <c r="HR75" s="93"/>
      <c r="HS75" s="93"/>
      <c r="HT75" s="93"/>
      <c r="HU75" s="93"/>
      <c r="HV75" s="93"/>
      <c r="HW75" s="93"/>
      <c r="HX75" s="93"/>
      <c r="HY75" s="93"/>
      <c r="HZ75" s="93"/>
      <c r="IA75" s="93"/>
      <c r="IB75" s="93"/>
      <c r="IC75" s="93"/>
      <c r="ID75" s="93"/>
      <c r="IE75" s="93"/>
      <c r="IF75" s="93"/>
      <c r="IG75" s="93"/>
      <c r="IH75" s="93"/>
      <c r="II75" s="93"/>
      <c r="IJ75" s="93"/>
      <c r="IK75" s="93"/>
      <c r="IL75" s="93"/>
      <c r="IM75" s="93"/>
      <c r="IN75" s="93"/>
      <c r="IO75" s="93"/>
      <c r="IP75" s="93"/>
      <c r="IQ75" s="93"/>
      <c r="IR75" s="93"/>
      <c r="IS75" s="93"/>
      <c r="IT75" s="93"/>
      <c r="IU75" s="93"/>
      <c r="IV75" s="93"/>
      <c r="IW75" s="93"/>
      <c r="IX75" s="93"/>
      <c r="IY75" s="93"/>
      <c r="IZ75" s="93"/>
      <c r="JA75" s="93"/>
      <c r="JB75" s="93"/>
      <c r="JC75" s="93"/>
      <c r="JD75" s="93"/>
      <c r="JE75" s="93"/>
      <c r="JF75" s="93"/>
      <c r="JG75" s="93"/>
      <c r="JH75" s="93"/>
      <c r="JI75" s="93"/>
      <c r="JJ75" s="93"/>
      <c r="JK75" s="93"/>
      <c r="JL75" s="93"/>
      <c r="JM75" s="93"/>
      <c r="JN75" s="93"/>
      <c r="JO75" s="93"/>
      <c r="JP75" s="93"/>
      <c r="JQ75" s="93"/>
      <c r="JR75" s="93"/>
      <c r="JS75" s="93"/>
      <c r="JT75" s="93"/>
      <c r="JU75" s="93"/>
      <c r="JV75" s="93"/>
      <c r="JW75" s="93"/>
      <c r="JX75" s="93"/>
      <c r="JY75" s="93"/>
      <c r="JZ75" s="93"/>
      <c r="KA75" s="93"/>
      <c r="KB75" s="93"/>
      <c r="KC75" s="93"/>
      <c r="KD75" s="93"/>
      <c r="KE75" s="93"/>
      <c r="KF75" s="93"/>
      <c r="KG75" s="93"/>
      <c r="KH75" s="93"/>
      <c r="KI75" s="93"/>
      <c r="KJ75" s="93"/>
      <c r="KK75" s="93"/>
      <c r="KL75" s="93"/>
      <c r="KM75" s="93"/>
      <c r="KN75" s="93"/>
      <c r="KO75" s="93"/>
      <c r="KP75" s="93"/>
      <c r="KQ75" s="93"/>
      <c r="KR75" s="93"/>
      <c r="KS75" s="93"/>
      <c r="KT75" s="93"/>
      <c r="KU75" s="93"/>
      <c r="KV75" s="93"/>
      <c r="KW75" s="93"/>
      <c r="KX75" s="93"/>
      <c r="KY75" s="93"/>
      <c r="KZ75" s="93"/>
      <c r="LA75" s="93"/>
      <c r="LB75" s="93"/>
      <c r="LC75" s="93"/>
      <c r="LD75" s="93"/>
      <c r="LE75" s="93"/>
      <c r="LF75" s="93"/>
      <c r="LG75" s="93"/>
      <c r="LH75" s="93"/>
      <c r="LI75" s="93"/>
      <c r="LJ75" s="93"/>
      <c r="LK75" s="93"/>
      <c r="LL75" s="93"/>
      <c r="LM75" s="93"/>
      <c r="LN75" s="93"/>
      <c r="LO75" s="93"/>
      <c r="LP75" s="93"/>
      <c r="LQ75" s="93"/>
      <c r="LR75" s="93"/>
      <c r="LS75" s="93"/>
      <c r="LT75" s="93"/>
      <c r="LU75" s="93"/>
      <c r="LV75" s="93"/>
      <c r="LW75" s="93"/>
      <c r="LX75" s="93"/>
      <c r="LY75" s="93"/>
      <c r="LZ75" s="93"/>
      <c r="MA75" s="93"/>
      <c r="MB75" s="93"/>
      <c r="MC75" s="93"/>
      <c r="MD75" s="93"/>
      <c r="ME75" s="93"/>
      <c r="MF75" s="93"/>
      <c r="MG75" s="93"/>
      <c r="MH75" s="93"/>
      <c r="MI75" s="93"/>
      <c r="MJ75" s="93"/>
      <c r="MK75" s="93"/>
      <c r="ML75" s="93"/>
      <c r="MM75" s="93"/>
      <c r="MN75" s="93"/>
      <c r="MO75" s="93"/>
      <c r="MP75" s="93"/>
      <c r="MQ75" s="93"/>
      <c r="MR75" s="93"/>
      <c r="MS75" s="93"/>
      <c r="MT75" s="93"/>
      <c r="MU75" s="93"/>
      <c r="MV75" s="93"/>
      <c r="MW75" s="93"/>
      <c r="MX75" s="93"/>
      <c r="MY75" s="93"/>
      <c r="MZ75" s="93"/>
      <c r="NA75" s="93"/>
      <c r="NB75" s="93"/>
      <c r="NC75" s="93"/>
      <c r="ND75" s="93"/>
      <c r="NE75" s="93"/>
      <c r="NF75" s="93"/>
      <c r="NG75" s="93"/>
      <c r="NH75" s="93"/>
      <c r="NI75" s="93"/>
      <c r="NJ75" s="93"/>
      <c r="NK75" s="93"/>
      <c r="NL75" s="93"/>
      <c r="NM75" s="93"/>
      <c r="NN75" s="93"/>
      <c r="NO75" s="93"/>
      <c r="NP75" s="93"/>
      <c r="NQ75" s="93"/>
      <c r="NR75" s="93"/>
      <c r="NS75" s="93"/>
      <c r="NT75" s="93"/>
      <c r="NU75" s="93"/>
      <c r="NV75" s="93"/>
      <c r="NW75" s="93"/>
      <c r="NX75" s="93"/>
      <c r="NY75" s="93"/>
      <c r="NZ75" s="93"/>
      <c r="OA75" s="93"/>
      <c r="OB75" s="93"/>
      <c r="OC75" s="93"/>
      <c r="OD75" s="93"/>
      <c r="OE75" s="93"/>
      <c r="OF75" s="93"/>
      <c r="OG75" s="93"/>
      <c r="OH75" s="93"/>
      <c r="OI75" s="93"/>
      <c r="OJ75" s="93"/>
      <c r="OK75" s="93"/>
      <c r="OL75" s="93"/>
      <c r="OM75" s="93"/>
      <c r="ON75" s="93"/>
      <c r="OO75" s="93"/>
      <c r="OP75" s="93"/>
      <c r="OQ75" s="93"/>
      <c r="OR75" s="93"/>
      <c r="OS75" s="93"/>
      <c r="OT75" s="93"/>
      <c r="OU75" s="93"/>
      <c r="OV75" s="93"/>
      <c r="OW75" s="93"/>
      <c r="OX75" s="93"/>
      <c r="OY75" s="93"/>
      <c r="OZ75" s="93"/>
      <c r="PA75" s="93"/>
      <c r="PB75" s="93"/>
      <c r="PC75" s="93"/>
      <c r="PD75" s="93"/>
      <c r="PE75" s="93"/>
      <c r="PF75" s="93"/>
      <c r="PG75" s="93"/>
      <c r="PH75" s="93"/>
      <c r="PI75" s="93"/>
      <c r="PJ75" s="93"/>
      <c r="PK75" s="93"/>
      <c r="PL75" s="93"/>
      <c r="PM75" s="93"/>
      <c r="PN75" s="93"/>
      <c r="PO75" s="93"/>
      <c r="PP75" s="93"/>
      <c r="PQ75" s="93"/>
      <c r="PR75" s="93"/>
      <c r="PS75" s="93"/>
      <c r="PT75" s="93"/>
      <c r="PU75" s="93"/>
      <c r="PV75" s="93"/>
      <c r="PW75" s="93"/>
      <c r="PX75" s="93"/>
      <c r="PY75" s="93"/>
      <c r="PZ75" s="93"/>
      <c r="QA75" s="93"/>
      <c r="QB75" s="93"/>
      <c r="QC75" s="93"/>
      <c r="QD75" s="93"/>
      <c r="QE75" s="93"/>
      <c r="QF75" s="93"/>
      <c r="QG75" s="93"/>
      <c r="QH75" s="93"/>
      <c r="QI75" s="93"/>
      <c r="QJ75" s="93"/>
      <c r="QK75" s="93"/>
      <c r="QL75" s="93"/>
      <c r="QM75" s="93"/>
      <c r="QN75" s="93"/>
      <c r="QO75" s="93"/>
      <c r="QP75" s="93"/>
      <c r="QQ75" s="93"/>
      <c r="QR75" s="93"/>
      <c r="QS75" s="93"/>
      <c r="QT75" s="93"/>
      <c r="QU75" s="93"/>
      <c r="QV75" s="93"/>
      <c r="QW75" s="93"/>
      <c r="QX75" s="93"/>
      <c r="QY75" s="93"/>
      <c r="QZ75" s="93"/>
      <c r="RA75" s="93"/>
      <c r="RB75" s="93"/>
      <c r="RC75" s="93"/>
      <c r="RD75" s="93"/>
      <c r="RE75" s="93"/>
      <c r="RF75" s="93"/>
      <c r="RG75" s="93"/>
      <c r="RH75" s="93"/>
      <c r="RI75" s="93"/>
      <c r="RJ75" s="93"/>
      <c r="RK75" s="93"/>
      <c r="RL75" s="93"/>
      <c r="RM75" s="93"/>
      <c r="RN75" s="93"/>
      <c r="RO75" s="93"/>
      <c r="RP75" s="93"/>
      <c r="RQ75" s="93"/>
      <c r="RR75" s="93"/>
      <c r="RS75" s="93"/>
      <c r="RT75" s="93"/>
      <c r="RU75" s="93"/>
      <c r="RV75" s="93"/>
      <c r="RW75" s="93"/>
      <c r="RX75" s="93"/>
      <c r="RY75" s="93"/>
      <c r="RZ75" s="93"/>
      <c r="SA75" s="93"/>
      <c r="SB75" s="93"/>
      <c r="SC75" s="93"/>
      <c r="SD75" s="93"/>
      <c r="SE75" s="93"/>
      <c r="SF75" s="93"/>
      <c r="SG75" s="93"/>
      <c r="SH75" s="93"/>
      <c r="SI75" s="93"/>
      <c r="SJ75" s="93"/>
      <c r="SK75" s="93"/>
      <c r="SL75" s="93"/>
      <c r="SM75" s="93"/>
      <c r="SN75" s="93"/>
      <c r="SO75" s="93"/>
      <c r="SP75" s="93"/>
      <c r="SQ75" s="93"/>
      <c r="SR75" s="93"/>
      <c r="SS75" s="93"/>
      <c r="ST75" s="93"/>
      <c r="SU75" s="93"/>
      <c r="SV75" s="93"/>
      <c r="SW75" s="93"/>
      <c r="SX75" s="93"/>
      <c r="SY75" s="93"/>
      <c r="SZ75" s="93"/>
      <c r="TA75" s="93"/>
      <c r="TB75" s="93"/>
      <c r="TC75" s="93"/>
      <c r="TD75" s="93"/>
      <c r="TE75" s="93"/>
      <c r="TF75" s="93"/>
      <c r="TG75" s="93"/>
      <c r="TH75" s="93"/>
      <c r="TI75" s="93"/>
      <c r="TJ75" s="93"/>
      <c r="TK75" s="93"/>
      <c r="TL75" s="93"/>
      <c r="TM75" s="93"/>
      <c r="TN75" s="93"/>
      <c r="TO75" s="93"/>
      <c r="TP75" s="93"/>
      <c r="TQ75" s="93"/>
      <c r="TR75" s="93"/>
      <c r="TS75" s="93"/>
      <c r="TT75" s="93"/>
      <c r="TU75" s="93"/>
      <c r="TV75" s="93"/>
      <c r="TW75" s="93"/>
      <c r="TX75" s="93"/>
      <c r="TY75" s="93"/>
      <c r="TZ75" s="93"/>
      <c r="UA75" s="93"/>
      <c r="UB75" s="93"/>
      <c r="UC75" s="93"/>
      <c r="UD75" s="93"/>
      <c r="UE75" s="93"/>
      <c r="UF75" s="93"/>
      <c r="UG75" s="93"/>
      <c r="UH75" s="93"/>
      <c r="UI75" s="93"/>
      <c r="UJ75" s="93"/>
      <c r="UK75" s="93"/>
      <c r="UL75" s="93"/>
      <c r="UM75" s="93"/>
      <c r="UN75" s="93"/>
      <c r="UO75" s="93"/>
      <c r="UP75" s="93"/>
      <c r="UQ75" s="93"/>
      <c r="UR75" s="93"/>
      <c r="US75" s="93"/>
      <c r="UT75" s="93"/>
      <c r="UU75" s="93"/>
      <c r="UV75" s="93"/>
      <c r="UW75" s="93"/>
      <c r="UX75" s="93"/>
      <c r="UY75" s="93"/>
      <c r="UZ75" s="93"/>
      <c r="VA75" s="93"/>
      <c r="VB75" s="93"/>
      <c r="VC75" s="93"/>
      <c r="VD75" s="93"/>
      <c r="VE75" s="93"/>
      <c r="VF75" s="93"/>
      <c r="VG75" s="93"/>
      <c r="VH75" s="93"/>
      <c r="VI75" s="93"/>
      <c r="VJ75" s="93"/>
      <c r="VK75" s="93"/>
      <c r="VL75" s="93"/>
      <c r="VM75" s="93"/>
      <c r="VN75" s="93"/>
      <c r="VO75" s="93"/>
      <c r="VP75" s="93"/>
      <c r="VQ75" s="93"/>
      <c r="VR75" s="93"/>
      <c r="VS75" s="93"/>
      <c r="VT75" s="93"/>
      <c r="VU75" s="93"/>
      <c r="VV75" s="93"/>
      <c r="VW75" s="93"/>
      <c r="VX75" s="93"/>
      <c r="VY75" s="93"/>
      <c r="VZ75" s="93"/>
      <c r="WA75" s="93"/>
      <c r="WB75" s="93"/>
      <c r="WC75" s="93"/>
      <c r="WD75" s="93"/>
      <c r="WE75" s="93"/>
      <c r="WF75" s="93"/>
      <c r="WG75" s="93"/>
      <c r="WH75" s="93"/>
      <c r="WI75" s="93"/>
      <c r="WJ75" s="93"/>
      <c r="WK75" s="93"/>
      <c r="WL75" s="93"/>
      <c r="WM75" s="93"/>
      <c r="WN75" s="93"/>
      <c r="WO75" s="93"/>
      <c r="WP75" s="93"/>
      <c r="WQ75" s="93"/>
      <c r="WR75" s="93"/>
      <c r="WS75" s="93"/>
      <c r="WT75" s="93"/>
      <c r="WU75" s="93"/>
      <c r="WV75" s="93"/>
      <c r="WW75" s="93"/>
      <c r="WX75" s="93"/>
      <c r="WY75" s="93"/>
      <c r="WZ75" s="93"/>
      <c r="XA75" s="93"/>
      <c r="XB75" s="93"/>
      <c r="XC75" s="93"/>
      <c r="XD75" s="93"/>
      <c r="XE75" s="93"/>
      <c r="XF75" s="93"/>
      <c r="XG75" s="93"/>
      <c r="XH75" s="93"/>
      <c r="XI75" s="93"/>
      <c r="XJ75" s="93"/>
      <c r="XK75" s="93"/>
      <c r="XL75" s="93"/>
      <c r="XM75" s="93"/>
      <c r="XN75" s="93"/>
      <c r="XO75" s="93"/>
      <c r="XP75" s="93"/>
      <c r="XQ75" s="93"/>
      <c r="XR75" s="93"/>
      <c r="XS75" s="93"/>
      <c r="XT75" s="93"/>
      <c r="XU75" s="93"/>
      <c r="XV75" s="93"/>
      <c r="XW75" s="93"/>
      <c r="XX75" s="93"/>
      <c r="XY75" s="93"/>
      <c r="XZ75" s="93"/>
      <c r="YA75" s="93"/>
      <c r="YB75" s="93"/>
      <c r="YC75" s="93"/>
      <c r="YD75" s="93"/>
      <c r="YE75" s="93"/>
      <c r="YF75" s="93"/>
      <c r="YG75" s="93"/>
      <c r="YH75" s="93"/>
      <c r="YI75" s="93"/>
      <c r="YJ75" s="93"/>
      <c r="YK75" s="93"/>
      <c r="YL75" s="93"/>
      <c r="YM75" s="93"/>
      <c r="YN75" s="93"/>
      <c r="YO75" s="93"/>
      <c r="YP75" s="93"/>
      <c r="YQ75" s="93"/>
      <c r="YR75" s="93"/>
      <c r="YS75" s="93"/>
      <c r="YT75" s="93"/>
      <c r="YU75" s="93"/>
      <c r="YV75" s="93"/>
      <c r="YW75" s="93"/>
      <c r="YX75" s="93"/>
      <c r="YY75" s="93"/>
      <c r="YZ75" s="93"/>
      <c r="ZA75" s="93"/>
      <c r="ZB75" s="93"/>
      <c r="ZC75" s="93"/>
      <c r="ZD75" s="93"/>
      <c r="ZE75" s="93"/>
      <c r="ZF75" s="93"/>
      <c r="ZG75" s="93"/>
      <c r="ZH75" s="93"/>
      <c r="ZI75" s="93"/>
      <c r="ZJ75" s="93"/>
      <c r="ZK75" s="93"/>
      <c r="ZL75" s="93"/>
      <c r="ZM75" s="93"/>
      <c r="ZN75" s="93"/>
      <c r="ZO75" s="93"/>
      <c r="ZP75" s="93"/>
      <c r="ZQ75" s="93"/>
      <c r="ZR75" s="93"/>
      <c r="ZS75" s="93"/>
      <c r="ZT75" s="93"/>
      <c r="ZU75" s="93"/>
      <c r="ZV75" s="93"/>
      <c r="ZW75" s="93"/>
      <c r="ZX75" s="93"/>
      <c r="ZY75" s="93"/>
      <c r="ZZ75" s="93"/>
    </row>
    <row r="76" spans="1:702" s="126" customFormat="1" ht="15.95" customHeight="1" x14ac:dyDescent="0.25">
      <c r="A76" s="122">
        <v>72256</v>
      </c>
      <c r="B76" s="122" t="s">
        <v>408</v>
      </c>
      <c r="C76" s="123" t="s">
        <v>373</v>
      </c>
      <c r="D76" s="122">
        <v>7</v>
      </c>
      <c r="E76" s="122">
        <v>3</v>
      </c>
      <c r="F76" s="122" t="s">
        <v>341</v>
      </c>
      <c r="G76" s="122">
        <v>912</v>
      </c>
      <c r="H76" s="122">
        <v>11461</v>
      </c>
      <c r="I76" s="122" t="s">
        <v>374</v>
      </c>
      <c r="J76" s="122">
        <v>32</v>
      </c>
      <c r="K76" s="122" t="s">
        <v>25</v>
      </c>
      <c r="L76" s="124">
        <v>489750</v>
      </c>
      <c r="M76" s="124">
        <v>489750</v>
      </c>
      <c r="N76" s="124">
        <v>0</v>
      </c>
      <c r="O76" s="124">
        <v>489750</v>
      </c>
      <c r="P76" s="124">
        <v>225259.36</v>
      </c>
      <c r="Q76" s="124">
        <v>-264490.64</v>
      </c>
      <c r="R76" s="125">
        <v>0.46</v>
      </c>
      <c r="S76" s="124">
        <v>0</v>
      </c>
      <c r="T76" s="124">
        <v>0</v>
      </c>
      <c r="U76" s="125">
        <v>0</v>
      </c>
      <c r="V76" s="124">
        <v>0</v>
      </c>
      <c r="W76" s="124">
        <v>0</v>
      </c>
      <c r="X76" s="125">
        <v>0</v>
      </c>
      <c r="Y76" s="124">
        <v>0</v>
      </c>
      <c r="Z76" s="124">
        <v>0</v>
      </c>
      <c r="AA76" s="125">
        <v>0</v>
      </c>
      <c r="AB76" s="124">
        <v>0</v>
      </c>
      <c r="AC76" s="124">
        <v>0</v>
      </c>
      <c r="AD76" s="125">
        <v>0</v>
      </c>
      <c r="AE76" s="124">
        <v>0</v>
      </c>
      <c r="AF76" s="124">
        <v>0</v>
      </c>
      <c r="AG76" s="125">
        <v>0</v>
      </c>
      <c r="AH76" s="124">
        <v>0</v>
      </c>
      <c r="AI76" s="124">
        <v>0</v>
      </c>
      <c r="AJ76" s="125">
        <v>0</v>
      </c>
      <c r="AK76" s="124">
        <v>0</v>
      </c>
      <c r="AL76" s="124">
        <v>0</v>
      </c>
      <c r="AM76" s="125">
        <v>0</v>
      </c>
      <c r="AN76" s="124">
        <v>0</v>
      </c>
      <c r="AO76" s="124">
        <v>0</v>
      </c>
      <c r="AP76" s="125">
        <v>0</v>
      </c>
      <c r="AQ76" s="124">
        <v>0</v>
      </c>
      <c r="AR76" s="124">
        <v>0</v>
      </c>
      <c r="AS76" s="125">
        <v>0</v>
      </c>
      <c r="AT76" s="124">
        <v>0</v>
      </c>
      <c r="AU76" s="124">
        <v>0</v>
      </c>
      <c r="AV76" s="125">
        <v>0</v>
      </c>
      <c r="AW76" s="124">
        <v>0</v>
      </c>
      <c r="AX76" s="124">
        <v>0</v>
      </c>
      <c r="AY76" s="125">
        <v>0</v>
      </c>
      <c r="AZ76" s="124">
        <v>0</v>
      </c>
      <c r="BA76" s="124">
        <v>0</v>
      </c>
      <c r="BB76" s="125">
        <v>0</v>
      </c>
      <c r="BC76" s="124">
        <v>0</v>
      </c>
      <c r="BD76" s="124">
        <v>0</v>
      </c>
      <c r="BE76" s="125">
        <v>0</v>
      </c>
      <c r="BF76" s="124">
        <v>23000</v>
      </c>
      <c r="BG76" s="124">
        <v>16935.25</v>
      </c>
      <c r="BH76" s="125">
        <v>0.74</v>
      </c>
      <c r="BI76" s="124">
        <v>0</v>
      </c>
      <c r="BJ76" s="124">
        <v>0</v>
      </c>
      <c r="BK76" s="125">
        <v>0</v>
      </c>
      <c r="BL76" s="124">
        <v>348300</v>
      </c>
      <c r="BM76" s="124">
        <v>189309.09</v>
      </c>
      <c r="BN76" s="125">
        <v>0.54</v>
      </c>
      <c r="BO76" s="124">
        <v>0</v>
      </c>
      <c r="BP76" s="124">
        <v>0</v>
      </c>
      <c r="BQ76" s="125">
        <v>0</v>
      </c>
      <c r="BR76" s="124">
        <v>0</v>
      </c>
      <c r="BS76" s="124">
        <v>0</v>
      </c>
      <c r="BT76" s="125">
        <v>0</v>
      </c>
      <c r="BU76" s="124">
        <v>8450</v>
      </c>
      <c r="BV76" s="124">
        <v>4005.92</v>
      </c>
      <c r="BW76" s="125">
        <v>0.47</v>
      </c>
      <c r="BX76" s="124">
        <v>0</v>
      </c>
      <c r="BY76" s="124">
        <v>0</v>
      </c>
      <c r="BZ76" s="125">
        <v>0</v>
      </c>
      <c r="CA76" s="124">
        <v>0</v>
      </c>
      <c r="CB76" s="124">
        <v>0</v>
      </c>
      <c r="CC76" s="125">
        <v>0</v>
      </c>
      <c r="CD76" s="124">
        <v>10000</v>
      </c>
      <c r="CE76" s="124">
        <v>0</v>
      </c>
      <c r="CF76" s="125">
        <v>0</v>
      </c>
      <c r="CG76" s="124">
        <v>0</v>
      </c>
      <c r="CH76" s="124">
        <v>0</v>
      </c>
      <c r="CI76" s="125">
        <v>0</v>
      </c>
      <c r="CJ76" s="124">
        <v>0</v>
      </c>
      <c r="CK76" s="124">
        <v>0</v>
      </c>
      <c r="CL76" s="125">
        <v>0</v>
      </c>
      <c r="CM76" s="124">
        <v>100000</v>
      </c>
      <c r="CN76" s="124">
        <v>15009.1</v>
      </c>
      <c r="CO76" s="125">
        <v>0.15</v>
      </c>
      <c r="CP76" s="124"/>
      <c r="CQ76" s="124"/>
      <c r="CR76" s="124"/>
      <c r="CS76" s="124"/>
      <c r="CT76" s="124"/>
      <c r="CU76" s="124"/>
      <c r="CV76" s="124"/>
      <c r="CW76" s="124"/>
      <c r="CX76" s="124"/>
      <c r="CY76" s="124"/>
      <c r="CZ76" s="124"/>
      <c r="DA76" s="124"/>
      <c r="DB76" s="124"/>
      <c r="DC76" s="124"/>
      <c r="DD76" s="124"/>
      <c r="DE76" s="124"/>
      <c r="DF76" s="124"/>
      <c r="DG76" s="124"/>
      <c r="DH76" s="124"/>
      <c r="DI76" s="124"/>
      <c r="DJ76" s="124"/>
      <c r="DK76" s="124"/>
      <c r="DL76" s="124"/>
      <c r="DM76" s="124"/>
      <c r="DN76" s="124"/>
      <c r="DO76" s="124"/>
      <c r="DP76" s="124"/>
      <c r="DQ76" s="124"/>
      <c r="DR76" s="124"/>
      <c r="DS76" s="124"/>
      <c r="DT76" s="124"/>
      <c r="DU76" s="124"/>
      <c r="DV76" s="124"/>
      <c r="DW76" s="124"/>
      <c r="DX76" s="124"/>
      <c r="DY76" s="124"/>
      <c r="DZ76" s="124"/>
      <c r="EA76" s="124"/>
      <c r="EB76" s="124"/>
      <c r="EC76" s="124"/>
      <c r="ED76" s="124"/>
      <c r="EE76" s="124"/>
      <c r="EF76" s="124"/>
      <c r="EG76" s="124"/>
      <c r="EH76" s="124"/>
      <c r="EI76" s="124"/>
      <c r="EJ76" s="124"/>
      <c r="EK76" s="124"/>
      <c r="EL76" s="124"/>
      <c r="EM76" s="124"/>
      <c r="EN76" s="124"/>
      <c r="EO76" s="124"/>
      <c r="EP76" s="124"/>
      <c r="EQ76" s="124"/>
      <c r="ER76" s="124"/>
      <c r="ES76" s="124"/>
      <c r="ET76" s="124"/>
      <c r="EU76" s="124"/>
      <c r="EV76" s="124"/>
      <c r="EW76" s="124"/>
      <c r="EX76" s="124"/>
      <c r="EY76" s="124"/>
      <c r="EZ76" s="124"/>
      <c r="FA76" s="124"/>
      <c r="FB76" s="124"/>
      <c r="FC76" s="124"/>
      <c r="FD76" s="124"/>
      <c r="FE76" s="124"/>
      <c r="FF76" s="124"/>
      <c r="FG76" s="124"/>
      <c r="FH76" s="124"/>
      <c r="FI76" s="124"/>
      <c r="FJ76" s="124"/>
      <c r="FK76" s="124"/>
      <c r="FL76" s="124"/>
      <c r="FM76" s="124"/>
      <c r="FN76" s="124"/>
      <c r="FO76" s="124"/>
      <c r="FP76" s="124"/>
      <c r="FQ76" s="124"/>
      <c r="FR76" s="124"/>
      <c r="FS76" s="124"/>
      <c r="FT76" s="124"/>
      <c r="FU76" s="124"/>
      <c r="FV76" s="124"/>
      <c r="FW76" s="124"/>
      <c r="FX76" s="124"/>
      <c r="FY76" s="124"/>
      <c r="FZ76" s="124"/>
      <c r="GA76" s="124"/>
      <c r="GB76" s="124"/>
      <c r="GC76" s="124"/>
      <c r="GD76" s="124"/>
      <c r="GE76" s="124"/>
      <c r="GF76" s="124"/>
      <c r="GG76" s="124"/>
      <c r="GH76" s="124"/>
      <c r="GI76" s="124"/>
      <c r="GJ76" s="124"/>
      <c r="GK76" s="124"/>
      <c r="GL76" s="124"/>
      <c r="GM76" s="124"/>
      <c r="GN76" s="124"/>
      <c r="GO76" s="124"/>
      <c r="GP76" s="124"/>
      <c r="GQ76" s="124"/>
      <c r="GR76" s="124"/>
      <c r="GS76" s="124"/>
      <c r="GT76" s="124"/>
      <c r="GU76" s="124"/>
      <c r="GV76" s="124"/>
      <c r="GW76" s="124"/>
      <c r="GX76" s="124"/>
      <c r="GY76" s="124"/>
      <c r="GZ76" s="124"/>
      <c r="HA76" s="124"/>
      <c r="HB76" s="124"/>
      <c r="HC76" s="124"/>
      <c r="HD76" s="124"/>
      <c r="HE76" s="124"/>
      <c r="HF76" s="124"/>
      <c r="HG76" s="124"/>
      <c r="HH76" s="124"/>
      <c r="HI76" s="124"/>
      <c r="HJ76" s="124"/>
      <c r="HK76" s="124"/>
      <c r="HL76" s="124"/>
      <c r="HM76" s="124"/>
      <c r="HN76" s="124"/>
      <c r="HO76" s="124"/>
      <c r="HP76" s="124"/>
      <c r="HQ76" s="124"/>
      <c r="HR76" s="124"/>
      <c r="HS76" s="124"/>
      <c r="HT76" s="124"/>
      <c r="HU76" s="124"/>
      <c r="HV76" s="124"/>
      <c r="HW76" s="124"/>
      <c r="HX76" s="124"/>
      <c r="HY76" s="124"/>
      <c r="HZ76" s="124"/>
      <c r="IA76" s="124"/>
      <c r="IB76" s="124"/>
      <c r="IC76" s="124"/>
      <c r="ID76" s="124"/>
      <c r="IE76" s="124"/>
      <c r="IF76" s="124"/>
      <c r="IG76" s="124"/>
      <c r="IH76" s="124"/>
      <c r="II76" s="124"/>
      <c r="IJ76" s="124"/>
      <c r="IK76" s="124"/>
      <c r="IL76" s="124"/>
      <c r="IM76" s="124"/>
      <c r="IN76" s="124"/>
      <c r="IO76" s="124"/>
      <c r="IP76" s="124"/>
      <c r="IQ76" s="124"/>
      <c r="IR76" s="124"/>
      <c r="IS76" s="124"/>
      <c r="IT76" s="124"/>
      <c r="IU76" s="124"/>
      <c r="IV76" s="124"/>
      <c r="IW76" s="124"/>
      <c r="IX76" s="124"/>
      <c r="IY76" s="124"/>
      <c r="IZ76" s="124"/>
      <c r="JA76" s="124"/>
      <c r="JB76" s="124"/>
      <c r="JC76" s="124"/>
      <c r="JD76" s="124"/>
      <c r="JE76" s="124"/>
      <c r="JF76" s="124"/>
      <c r="JG76" s="124"/>
      <c r="JH76" s="124"/>
      <c r="JI76" s="124"/>
      <c r="JJ76" s="124"/>
      <c r="JK76" s="124"/>
      <c r="JL76" s="124"/>
      <c r="JM76" s="124"/>
      <c r="JN76" s="124"/>
      <c r="JO76" s="124"/>
      <c r="JP76" s="124"/>
      <c r="JQ76" s="124"/>
      <c r="JR76" s="124"/>
      <c r="JS76" s="124"/>
      <c r="JT76" s="124"/>
      <c r="JU76" s="124"/>
      <c r="JV76" s="124"/>
      <c r="JW76" s="124"/>
      <c r="JX76" s="124"/>
      <c r="JY76" s="124"/>
      <c r="JZ76" s="124"/>
      <c r="KA76" s="124"/>
      <c r="KB76" s="124"/>
      <c r="KC76" s="124"/>
      <c r="KD76" s="124"/>
      <c r="KE76" s="124"/>
      <c r="KF76" s="124"/>
      <c r="KG76" s="124"/>
      <c r="KH76" s="124"/>
      <c r="KI76" s="124"/>
      <c r="KJ76" s="124"/>
      <c r="KK76" s="124"/>
      <c r="KL76" s="124"/>
      <c r="KM76" s="124"/>
      <c r="KN76" s="124"/>
      <c r="KO76" s="124"/>
      <c r="KP76" s="124"/>
      <c r="KQ76" s="124"/>
      <c r="KR76" s="124"/>
      <c r="KS76" s="124"/>
      <c r="KT76" s="124"/>
      <c r="KU76" s="124"/>
      <c r="KV76" s="124"/>
      <c r="KW76" s="124"/>
      <c r="KX76" s="124"/>
      <c r="KY76" s="124"/>
      <c r="KZ76" s="124"/>
      <c r="LA76" s="124"/>
      <c r="LB76" s="124"/>
      <c r="LC76" s="124"/>
      <c r="LD76" s="124"/>
      <c r="LE76" s="124"/>
      <c r="LF76" s="124"/>
      <c r="LG76" s="124"/>
      <c r="LH76" s="124"/>
      <c r="LI76" s="124"/>
      <c r="LJ76" s="124"/>
      <c r="LK76" s="124"/>
      <c r="LL76" s="124"/>
      <c r="LM76" s="124"/>
      <c r="LN76" s="124"/>
      <c r="LO76" s="124"/>
      <c r="LP76" s="124"/>
      <c r="LQ76" s="124"/>
      <c r="LR76" s="124"/>
      <c r="LS76" s="124"/>
      <c r="LT76" s="124"/>
      <c r="LU76" s="124"/>
      <c r="LV76" s="124"/>
      <c r="LW76" s="124"/>
      <c r="LX76" s="124"/>
      <c r="LY76" s="124"/>
      <c r="LZ76" s="124"/>
      <c r="MA76" s="124"/>
      <c r="MB76" s="124"/>
      <c r="MC76" s="124"/>
      <c r="MD76" s="124"/>
      <c r="ME76" s="124"/>
      <c r="MF76" s="124"/>
      <c r="MG76" s="124"/>
      <c r="MH76" s="124"/>
      <c r="MI76" s="124"/>
      <c r="MJ76" s="124"/>
      <c r="MK76" s="124"/>
      <c r="ML76" s="124"/>
      <c r="MM76" s="124"/>
      <c r="MN76" s="124"/>
      <c r="MO76" s="124"/>
      <c r="MP76" s="124"/>
      <c r="MQ76" s="124"/>
      <c r="MR76" s="124"/>
      <c r="MS76" s="124"/>
      <c r="MT76" s="124"/>
      <c r="MU76" s="124"/>
      <c r="MV76" s="124"/>
      <c r="MW76" s="124"/>
      <c r="MX76" s="124"/>
      <c r="MY76" s="124"/>
      <c r="MZ76" s="124"/>
      <c r="NA76" s="124"/>
      <c r="NB76" s="124"/>
      <c r="NC76" s="124"/>
      <c r="ND76" s="124"/>
      <c r="NE76" s="124"/>
      <c r="NF76" s="124"/>
      <c r="NG76" s="124"/>
      <c r="NH76" s="124"/>
      <c r="NI76" s="124"/>
      <c r="NJ76" s="124"/>
      <c r="NK76" s="124"/>
      <c r="NL76" s="124"/>
      <c r="NM76" s="124"/>
      <c r="NN76" s="124"/>
      <c r="NO76" s="124"/>
      <c r="NP76" s="124"/>
      <c r="NQ76" s="124"/>
      <c r="NR76" s="124"/>
      <c r="NS76" s="124"/>
      <c r="NT76" s="124"/>
      <c r="NU76" s="124"/>
      <c r="NV76" s="124"/>
      <c r="NW76" s="124"/>
      <c r="NX76" s="124"/>
      <c r="NY76" s="124"/>
      <c r="NZ76" s="124"/>
      <c r="OA76" s="124"/>
      <c r="OB76" s="124"/>
      <c r="OC76" s="124"/>
      <c r="OD76" s="124"/>
      <c r="OE76" s="124"/>
      <c r="OF76" s="124"/>
      <c r="OG76" s="124"/>
      <c r="OH76" s="124"/>
      <c r="OI76" s="124"/>
      <c r="OJ76" s="124"/>
      <c r="OK76" s="124"/>
      <c r="OL76" s="124"/>
      <c r="OM76" s="124"/>
      <c r="ON76" s="124"/>
      <c r="OO76" s="124"/>
      <c r="OP76" s="124"/>
      <c r="OQ76" s="124"/>
      <c r="OR76" s="124"/>
      <c r="OS76" s="124"/>
      <c r="OT76" s="124"/>
      <c r="OU76" s="124"/>
      <c r="OV76" s="124"/>
      <c r="OW76" s="124"/>
      <c r="OX76" s="124"/>
      <c r="OY76" s="124"/>
      <c r="OZ76" s="124"/>
      <c r="PA76" s="124"/>
      <c r="PB76" s="124"/>
      <c r="PC76" s="124"/>
      <c r="PD76" s="124"/>
      <c r="PE76" s="124"/>
      <c r="PF76" s="124"/>
      <c r="PG76" s="124"/>
      <c r="PH76" s="124"/>
      <c r="PI76" s="124"/>
      <c r="PJ76" s="124"/>
      <c r="PK76" s="124"/>
      <c r="PL76" s="124"/>
      <c r="PM76" s="124"/>
      <c r="PN76" s="124"/>
      <c r="PO76" s="124"/>
      <c r="PP76" s="124"/>
      <c r="PQ76" s="124"/>
      <c r="PR76" s="124"/>
      <c r="PS76" s="124"/>
      <c r="PT76" s="124"/>
      <c r="PU76" s="124"/>
      <c r="PV76" s="124"/>
      <c r="PW76" s="124"/>
      <c r="PX76" s="124"/>
      <c r="PY76" s="124"/>
      <c r="PZ76" s="124"/>
      <c r="QA76" s="124"/>
      <c r="QB76" s="124"/>
      <c r="QC76" s="124"/>
      <c r="QD76" s="124"/>
      <c r="QE76" s="124"/>
      <c r="QF76" s="124"/>
      <c r="QG76" s="124"/>
      <c r="QH76" s="124"/>
      <c r="QI76" s="124"/>
      <c r="QJ76" s="124"/>
      <c r="QK76" s="124"/>
      <c r="QL76" s="124"/>
      <c r="QM76" s="124"/>
      <c r="QN76" s="124"/>
      <c r="QO76" s="124"/>
      <c r="QP76" s="124"/>
      <c r="QQ76" s="124"/>
      <c r="QR76" s="124"/>
      <c r="QS76" s="124"/>
      <c r="QT76" s="124"/>
      <c r="QU76" s="124"/>
      <c r="QV76" s="124"/>
      <c r="QW76" s="124"/>
      <c r="QX76" s="124"/>
      <c r="QY76" s="124"/>
      <c r="QZ76" s="124"/>
      <c r="RA76" s="124"/>
      <c r="RB76" s="124"/>
      <c r="RC76" s="124"/>
      <c r="RD76" s="124"/>
      <c r="RE76" s="124"/>
      <c r="RF76" s="124"/>
      <c r="RG76" s="124"/>
      <c r="RH76" s="124"/>
      <c r="RI76" s="124"/>
      <c r="RJ76" s="124"/>
      <c r="RK76" s="124"/>
      <c r="RL76" s="124"/>
      <c r="RM76" s="124"/>
      <c r="RN76" s="124"/>
      <c r="RO76" s="124"/>
      <c r="RP76" s="124"/>
      <c r="RQ76" s="124"/>
      <c r="RR76" s="124"/>
      <c r="RS76" s="124"/>
      <c r="RT76" s="124"/>
      <c r="RU76" s="124"/>
      <c r="RV76" s="124"/>
      <c r="RW76" s="124"/>
      <c r="RX76" s="124"/>
      <c r="RY76" s="124"/>
      <c r="RZ76" s="124"/>
      <c r="SA76" s="124"/>
      <c r="SB76" s="124"/>
      <c r="SC76" s="124"/>
      <c r="SD76" s="124"/>
      <c r="SE76" s="124"/>
      <c r="SF76" s="124"/>
      <c r="SG76" s="124"/>
      <c r="SH76" s="124"/>
      <c r="SI76" s="124"/>
      <c r="SJ76" s="124"/>
      <c r="SK76" s="124"/>
      <c r="SL76" s="124"/>
      <c r="SM76" s="124"/>
      <c r="SN76" s="124"/>
      <c r="SO76" s="124"/>
      <c r="SP76" s="124"/>
      <c r="SQ76" s="124"/>
      <c r="SR76" s="124"/>
      <c r="SS76" s="124"/>
      <c r="ST76" s="124"/>
      <c r="SU76" s="124"/>
      <c r="SV76" s="124"/>
      <c r="SW76" s="124"/>
      <c r="SX76" s="124"/>
      <c r="SY76" s="124"/>
      <c r="SZ76" s="124"/>
      <c r="TA76" s="124"/>
      <c r="TB76" s="124"/>
      <c r="TC76" s="124"/>
      <c r="TD76" s="124"/>
      <c r="TE76" s="124"/>
      <c r="TF76" s="124"/>
      <c r="TG76" s="124"/>
      <c r="TH76" s="124"/>
      <c r="TI76" s="124"/>
      <c r="TJ76" s="124"/>
      <c r="TK76" s="124"/>
      <c r="TL76" s="124"/>
      <c r="TM76" s="124"/>
      <c r="TN76" s="124"/>
      <c r="TO76" s="124"/>
      <c r="TP76" s="124"/>
      <c r="TQ76" s="124"/>
      <c r="TR76" s="124"/>
      <c r="TS76" s="124"/>
      <c r="TT76" s="124"/>
      <c r="TU76" s="124"/>
      <c r="TV76" s="124"/>
      <c r="TW76" s="124"/>
      <c r="TX76" s="124"/>
      <c r="TY76" s="124"/>
      <c r="TZ76" s="124"/>
      <c r="UA76" s="124"/>
      <c r="UB76" s="124"/>
      <c r="UC76" s="124"/>
      <c r="UD76" s="124"/>
      <c r="UE76" s="124"/>
      <c r="UF76" s="124"/>
      <c r="UG76" s="124"/>
      <c r="UH76" s="124"/>
      <c r="UI76" s="124"/>
      <c r="UJ76" s="124"/>
      <c r="UK76" s="124"/>
      <c r="UL76" s="124"/>
      <c r="UM76" s="124"/>
      <c r="UN76" s="124"/>
      <c r="UO76" s="124"/>
      <c r="UP76" s="124"/>
      <c r="UQ76" s="124"/>
      <c r="UR76" s="124"/>
      <c r="US76" s="124"/>
      <c r="UT76" s="124"/>
      <c r="UU76" s="124"/>
      <c r="UV76" s="124"/>
      <c r="UW76" s="124"/>
      <c r="UX76" s="124"/>
      <c r="UY76" s="124"/>
      <c r="UZ76" s="124"/>
      <c r="VA76" s="124"/>
      <c r="VB76" s="124"/>
      <c r="VC76" s="124"/>
      <c r="VD76" s="124"/>
      <c r="VE76" s="124"/>
      <c r="VF76" s="124"/>
      <c r="VG76" s="124"/>
      <c r="VH76" s="124"/>
      <c r="VI76" s="124"/>
      <c r="VJ76" s="124"/>
      <c r="VK76" s="124"/>
      <c r="VL76" s="124"/>
      <c r="VM76" s="124"/>
      <c r="VN76" s="124"/>
      <c r="VO76" s="124"/>
      <c r="VP76" s="124"/>
      <c r="VQ76" s="124"/>
      <c r="VR76" s="124"/>
      <c r="VS76" s="124"/>
      <c r="VT76" s="124"/>
      <c r="VU76" s="124"/>
      <c r="VV76" s="124"/>
      <c r="VW76" s="124"/>
      <c r="VX76" s="124"/>
      <c r="VY76" s="124"/>
      <c r="VZ76" s="124"/>
      <c r="WA76" s="124"/>
      <c r="WB76" s="124"/>
      <c r="WC76" s="124"/>
      <c r="WD76" s="124"/>
      <c r="WE76" s="124"/>
      <c r="WF76" s="124"/>
      <c r="WG76" s="124"/>
      <c r="WH76" s="124"/>
      <c r="WI76" s="124"/>
      <c r="WJ76" s="124"/>
      <c r="WK76" s="124"/>
      <c r="WL76" s="124"/>
      <c r="WM76" s="124"/>
      <c r="WN76" s="124"/>
      <c r="WO76" s="124"/>
      <c r="WP76" s="124"/>
      <c r="WQ76" s="124"/>
      <c r="WR76" s="124"/>
      <c r="WS76" s="124"/>
      <c r="WT76" s="124"/>
      <c r="WU76" s="124"/>
      <c r="WV76" s="124"/>
      <c r="WW76" s="124"/>
      <c r="WX76" s="124"/>
      <c r="WY76" s="124"/>
      <c r="WZ76" s="124"/>
      <c r="XA76" s="124"/>
      <c r="XB76" s="124"/>
      <c r="XC76" s="124"/>
      <c r="XD76" s="124"/>
      <c r="XE76" s="124"/>
      <c r="XF76" s="124"/>
      <c r="XG76" s="124"/>
      <c r="XH76" s="124"/>
      <c r="XI76" s="124"/>
      <c r="XJ76" s="124"/>
      <c r="XK76" s="124"/>
      <c r="XL76" s="124"/>
      <c r="XM76" s="124"/>
      <c r="XN76" s="124"/>
      <c r="XO76" s="124"/>
      <c r="XP76" s="124"/>
      <c r="XQ76" s="124"/>
      <c r="XR76" s="124"/>
      <c r="XS76" s="124"/>
      <c r="XT76" s="124"/>
      <c r="XU76" s="124"/>
      <c r="XV76" s="124"/>
      <c r="XW76" s="124"/>
      <c r="XX76" s="124"/>
      <c r="XY76" s="124"/>
      <c r="XZ76" s="124"/>
      <c r="YA76" s="124"/>
      <c r="YB76" s="124"/>
      <c r="YC76" s="124"/>
      <c r="YD76" s="124"/>
      <c r="YE76" s="124"/>
      <c r="YF76" s="124"/>
      <c r="YG76" s="124"/>
      <c r="YH76" s="124"/>
      <c r="YI76" s="124"/>
      <c r="YJ76" s="124"/>
      <c r="YK76" s="124"/>
      <c r="YL76" s="124"/>
      <c r="YM76" s="124"/>
      <c r="YN76" s="124"/>
      <c r="YO76" s="124"/>
      <c r="YP76" s="124"/>
      <c r="YQ76" s="124"/>
      <c r="YR76" s="124"/>
      <c r="YS76" s="124"/>
      <c r="YT76" s="124"/>
      <c r="YU76" s="124"/>
      <c r="YV76" s="124"/>
      <c r="YW76" s="124"/>
      <c r="YX76" s="124"/>
      <c r="YY76" s="124"/>
      <c r="YZ76" s="124"/>
      <c r="ZA76" s="124"/>
      <c r="ZB76" s="124"/>
      <c r="ZC76" s="124"/>
      <c r="ZD76" s="124"/>
      <c r="ZE76" s="124"/>
      <c r="ZF76" s="124"/>
      <c r="ZG76" s="124"/>
      <c r="ZH76" s="124"/>
      <c r="ZI76" s="124"/>
      <c r="ZJ76" s="124"/>
      <c r="ZK76" s="124"/>
      <c r="ZL76" s="124"/>
      <c r="ZM76" s="124"/>
      <c r="ZN76" s="124"/>
      <c r="ZO76" s="124"/>
      <c r="ZP76" s="124"/>
      <c r="ZQ76" s="124"/>
      <c r="ZR76" s="124"/>
      <c r="ZS76" s="124"/>
      <c r="ZT76" s="124"/>
      <c r="ZU76" s="124"/>
      <c r="ZV76" s="124"/>
      <c r="ZW76" s="124"/>
      <c r="ZX76" s="124"/>
      <c r="ZY76" s="124"/>
      <c r="ZZ76" s="124"/>
    </row>
    <row r="77" spans="1:702" ht="15.95" hidden="1" customHeight="1" x14ac:dyDescent="0.25">
      <c r="A77" s="92">
        <v>72258</v>
      </c>
      <c r="B77" s="92" t="s">
        <v>408</v>
      </c>
      <c r="C77" s="121" t="s">
        <v>377</v>
      </c>
      <c r="D77" s="92">
        <v>7</v>
      </c>
      <c r="E77" s="92">
        <v>3</v>
      </c>
      <c r="F77" s="92" t="s">
        <v>341</v>
      </c>
      <c r="G77" s="92">
        <v>912</v>
      </c>
      <c r="H77" s="92">
        <v>11461</v>
      </c>
      <c r="I77" s="92" t="s">
        <v>374</v>
      </c>
      <c r="J77" s="92">
        <v>321</v>
      </c>
      <c r="K77" s="92" t="s">
        <v>349</v>
      </c>
      <c r="L77" s="93">
        <v>36600</v>
      </c>
      <c r="M77" s="93">
        <v>36600</v>
      </c>
      <c r="N77" s="93">
        <v>0</v>
      </c>
      <c r="O77" s="93">
        <v>36600</v>
      </c>
      <c r="P77" s="93">
        <v>912</v>
      </c>
      <c r="Q77" s="93">
        <v>-35688</v>
      </c>
      <c r="R77" s="94">
        <v>0.02</v>
      </c>
      <c r="S77" s="93">
        <v>0</v>
      </c>
      <c r="T77" s="93">
        <v>0</v>
      </c>
      <c r="U77" s="94">
        <v>0</v>
      </c>
      <c r="V77" s="93">
        <v>0</v>
      </c>
      <c r="W77" s="93">
        <v>0</v>
      </c>
      <c r="X77" s="94">
        <v>0</v>
      </c>
      <c r="Y77" s="93">
        <v>0</v>
      </c>
      <c r="Z77" s="93">
        <v>0</v>
      </c>
      <c r="AA77" s="94">
        <v>0</v>
      </c>
      <c r="AB77" s="93">
        <v>0</v>
      </c>
      <c r="AC77" s="93">
        <v>0</v>
      </c>
      <c r="AD77" s="94">
        <v>0</v>
      </c>
      <c r="AE77" s="93">
        <v>0</v>
      </c>
      <c r="AF77" s="93">
        <v>0</v>
      </c>
      <c r="AG77" s="94">
        <v>0</v>
      </c>
      <c r="AH77" s="93">
        <v>0</v>
      </c>
      <c r="AI77" s="93">
        <v>0</v>
      </c>
      <c r="AJ77" s="94">
        <v>0</v>
      </c>
      <c r="AK77" s="93">
        <v>0</v>
      </c>
      <c r="AL77" s="93">
        <v>0</v>
      </c>
      <c r="AM77" s="94">
        <v>0</v>
      </c>
      <c r="AN77" s="93">
        <v>0</v>
      </c>
      <c r="AO77" s="93">
        <v>0</v>
      </c>
      <c r="AP77" s="94">
        <v>0</v>
      </c>
      <c r="AQ77" s="93">
        <v>0</v>
      </c>
      <c r="AR77" s="93">
        <v>0</v>
      </c>
      <c r="AS77" s="94">
        <v>0</v>
      </c>
      <c r="AT77" s="93">
        <v>0</v>
      </c>
      <c r="AU77" s="93">
        <v>0</v>
      </c>
      <c r="AV77" s="94">
        <v>0</v>
      </c>
      <c r="AW77" s="93">
        <v>0</v>
      </c>
      <c r="AX77" s="93">
        <v>0</v>
      </c>
      <c r="AY77" s="94">
        <v>0</v>
      </c>
      <c r="AZ77" s="93">
        <v>0</v>
      </c>
      <c r="BA77" s="93">
        <v>0</v>
      </c>
      <c r="BB77" s="94">
        <v>0</v>
      </c>
      <c r="BC77" s="93">
        <v>0</v>
      </c>
      <c r="BD77" s="93">
        <v>0</v>
      </c>
      <c r="BE77" s="94">
        <v>0</v>
      </c>
      <c r="BF77" s="93">
        <v>600</v>
      </c>
      <c r="BG77" s="93">
        <v>0</v>
      </c>
      <c r="BH77" s="94">
        <v>0</v>
      </c>
      <c r="BI77" s="93">
        <v>0</v>
      </c>
      <c r="BJ77" s="93">
        <v>0</v>
      </c>
      <c r="BK77" s="94">
        <v>0</v>
      </c>
      <c r="BL77" s="93">
        <v>0</v>
      </c>
      <c r="BM77" s="93">
        <v>0</v>
      </c>
      <c r="BN77" s="94">
        <v>0</v>
      </c>
      <c r="BO77" s="93">
        <v>0</v>
      </c>
      <c r="BP77" s="93">
        <v>0</v>
      </c>
      <c r="BQ77" s="94">
        <v>0</v>
      </c>
      <c r="BR77" s="93">
        <v>0</v>
      </c>
      <c r="BS77" s="93">
        <v>0</v>
      </c>
      <c r="BT77" s="94">
        <v>0</v>
      </c>
      <c r="BU77" s="93">
        <v>1000</v>
      </c>
      <c r="BV77" s="93">
        <v>912</v>
      </c>
      <c r="BW77" s="94">
        <v>0.91</v>
      </c>
      <c r="BX77" s="93">
        <v>0</v>
      </c>
      <c r="BY77" s="93">
        <v>0</v>
      </c>
      <c r="BZ77" s="94">
        <v>0</v>
      </c>
      <c r="CA77" s="93">
        <v>0</v>
      </c>
      <c r="CB77" s="93">
        <v>0</v>
      </c>
      <c r="CC77" s="94">
        <v>0</v>
      </c>
      <c r="CD77" s="93">
        <v>0</v>
      </c>
      <c r="CE77" s="93">
        <v>0</v>
      </c>
      <c r="CF77" s="94">
        <v>0</v>
      </c>
      <c r="CG77" s="93">
        <v>0</v>
      </c>
      <c r="CH77" s="93">
        <v>0</v>
      </c>
      <c r="CI77" s="94">
        <v>0</v>
      </c>
      <c r="CJ77" s="93">
        <v>0</v>
      </c>
      <c r="CK77" s="93">
        <v>0</v>
      </c>
      <c r="CL77" s="94">
        <v>0</v>
      </c>
      <c r="CM77" s="93">
        <v>35000</v>
      </c>
      <c r="CN77" s="93">
        <v>0</v>
      </c>
      <c r="CO77" s="94">
        <v>0</v>
      </c>
      <c r="CP77" s="93"/>
      <c r="CQ77" s="93"/>
      <c r="CR77" s="93"/>
      <c r="CS77" s="93"/>
      <c r="CT77" s="93"/>
      <c r="CU77" s="93"/>
      <c r="CV77" s="93"/>
      <c r="CW77" s="93"/>
      <c r="CX77" s="93"/>
      <c r="CY77" s="93"/>
      <c r="CZ77" s="93"/>
      <c r="DA77" s="93"/>
      <c r="DB77" s="93"/>
      <c r="DC77" s="93"/>
      <c r="DD77" s="93"/>
      <c r="DE77" s="93"/>
      <c r="DF77" s="93"/>
      <c r="DG77" s="93"/>
      <c r="DH77" s="93"/>
      <c r="DI77" s="93"/>
      <c r="DJ77" s="93"/>
      <c r="DK77" s="93"/>
      <c r="DL77" s="93"/>
      <c r="DM77" s="93"/>
      <c r="DN77" s="93"/>
      <c r="DO77" s="93"/>
      <c r="DP77" s="93"/>
      <c r="DQ77" s="93"/>
      <c r="DR77" s="93"/>
      <c r="DS77" s="93"/>
      <c r="DT77" s="93"/>
      <c r="DU77" s="93"/>
      <c r="DV77" s="93"/>
      <c r="DW77" s="93"/>
      <c r="DX77" s="93"/>
      <c r="DY77" s="93"/>
      <c r="DZ77" s="93"/>
      <c r="EA77" s="93"/>
      <c r="EB77" s="93"/>
      <c r="EC77" s="93"/>
      <c r="ED77" s="93"/>
      <c r="EE77" s="93"/>
      <c r="EF77" s="93"/>
      <c r="EG77" s="93"/>
      <c r="EH77" s="93"/>
      <c r="EI77" s="93"/>
      <c r="EJ77" s="93"/>
      <c r="EK77" s="93"/>
      <c r="EL77" s="93"/>
      <c r="EM77" s="93"/>
      <c r="EN77" s="93"/>
      <c r="EO77" s="93"/>
      <c r="EP77" s="93"/>
      <c r="EQ77" s="93"/>
      <c r="ER77" s="93"/>
      <c r="ES77" s="93"/>
      <c r="ET77" s="93"/>
      <c r="EU77" s="93"/>
      <c r="EV77" s="93"/>
      <c r="EW77" s="93"/>
      <c r="EX77" s="93"/>
      <c r="EY77" s="93"/>
      <c r="EZ77" s="93"/>
      <c r="FA77" s="93"/>
      <c r="FB77" s="93"/>
      <c r="FC77" s="93"/>
      <c r="FD77" s="93"/>
      <c r="FE77" s="93"/>
      <c r="FF77" s="93"/>
      <c r="FG77" s="93"/>
      <c r="FH77" s="93"/>
      <c r="FI77" s="93"/>
      <c r="FJ77" s="93"/>
      <c r="FK77" s="93"/>
      <c r="FL77" s="93"/>
      <c r="FM77" s="93"/>
      <c r="FN77" s="93"/>
      <c r="FO77" s="93"/>
      <c r="FP77" s="93"/>
      <c r="FQ77" s="93"/>
      <c r="FR77" s="93"/>
      <c r="FS77" s="93"/>
      <c r="FT77" s="93"/>
      <c r="FU77" s="93"/>
      <c r="FV77" s="93"/>
      <c r="FW77" s="93"/>
      <c r="FX77" s="93"/>
      <c r="FY77" s="93"/>
      <c r="FZ77" s="93"/>
      <c r="GA77" s="93"/>
      <c r="GB77" s="93"/>
      <c r="GC77" s="93"/>
      <c r="GD77" s="93"/>
      <c r="GE77" s="93"/>
      <c r="GF77" s="93"/>
      <c r="GG77" s="93"/>
      <c r="GH77" s="93"/>
      <c r="GI77" s="93"/>
      <c r="GJ77" s="93"/>
      <c r="GK77" s="93"/>
      <c r="GL77" s="93"/>
      <c r="GM77" s="93"/>
      <c r="GN77" s="93"/>
      <c r="GO77" s="93"/>
      <c r="GP77" s="93"/>
      <c r="GQ77" s="93"/>
      <c r="GR77" s="93"/>
      <c r="GS77" s="93"/>
      <c r="GT77" s="93"/>
      <c r="GU77" s="93"/>
      <c r="GV77" s="93"/>
      <c r="GW77" s="93"/>
      <c r="GX77" s="93"/>
      <c r="GY77" s="93"/>
      <c r="GZ77" s="93"/>
      <c r="HA77" s="93"/>
      <c r="HB77" s="93"/>
      <c r="HC77" s="93"/>
      <c r="HD77" s="93"/>
      <c r="HE77" s="93"/>
      <c r="HF77" s="93"/>
      <c r="HG77" s="93"/>
      <c r="HH77" s="93"/>
      <c r="HI77" s="93"/>
      <c r="HJ77" s="93"/>
      <c r="HK77" s="93"/>
      <c r="HL77" s="93"/>
      <c r="HM77" s="93"/>
      <c r="HN77" s="93"/>
      <c r="HO77" s="93"/>
      <c r="HP77" s="93"/>
      <c r="HQ77" s="93"/>
      <c r="HR77" s="93"/>
      <c r="HS77" s="93"/>
      <c r="HT77" s="93"/>
      <c r="HU77" s="93"/>
      <c r="HV77" s="93"/>
      <c r="HW77" s="93"/>
      <c r="HX77" s="93"/>
      <c r="HY77" s="93"/>
      <c r="HZ77" s="93"/>
      <c r="IA77" s="93"/>
      <c r="IB77" s="93"/>
      <c r="IC77" s="93"/>
      <c r="ID77" s="93"/>
      <c r="IE77" s="93"/>
      <c r="IF77" s="93"/>
      <c r="IG77" s="93"/>
      <c r="IH77" s="93"/>
      <c r="II77" s="93"/>
      <c r="IJ77" s="93"/>
      <c r="IK77" s="93"/>
      <c r="IL77" s="93"/>
      <c r="IM77" s="93"/>
      <c r="IN77" s="93"/>
      <c r="IO77" s="93"/>
      <c r="IP77" s="93"/>
      <c r="IQ77" s="93"/>
      <c r="IR77" s="93"/>
      <c r="IS77" s="93"/>
      <c r="IT77" s="93"/>
      <c r="IU77" s="93"/>
      <c r="IV77" s="93"/>
      <c r="IW77" s="93"/>
      <c r="IX77" s="93"/>
      <c r="IY77" s="93"/>
      <c r="IZ77" s="93"/>
      <c r="JA77" s="93"/>
      <c r="JB77" s="93"/>
      <c r="JC77" s="93"/>
      <c r="JD77" s="93"/>
      <c r="JE77" s="93"/>
      <c r="JF77" s="93"/>
      <c r="JG77" s="93"/>
      <c r="JH77" s="93"/>
      <c r="JI77" s="93"/>
      <c r="JJ77" s="93"/>
      <c r="JK77" s="93"/>
      <c r="JL77" s="93"/>
      <c r="JM77" s="93"/>
      <c r="JN77" s="93"/>
      <c r="JO77" s="93"/>
      <c r="JP77" s="93"/>
      <c r="JQ77" s="93"/>
      <c r="JR77" s="93"/>
      <c r="JS77" s="93"/>
      <c r="JT77" s="93"/>
      <c r="JU77" s="93"/>
      <c r="JV77" s="93"/>
      <c r="JW77" s="93"/>
      <c r="JX77" s="93"/>
      <c r="JY77" s="93"/>
      <c r="JZ77" s="93"/>
      <c r="KA77" s="93"/>
      <c r="KB77" s="93"/>
      <c r="KC77" s="93"/>
      <c r="KD77" s="93"/>
      <c r="KE77" s="93"/>
      <c r="KF77" s="93"/>
      <c r="KG77" s="93"/>
      <c r="KH77" s="93"/>
      <c r="KI77" s="93"/>
      <c r="KJ77" s="93"/>
      <c r="KK77" s="93"/>
      <c r="KL77" s="93"/>
      <c r="KM77" s="93"/>
      <c r="KN77" s="93"/>
      <c r="KO77" s="93"/>
      <c r="KP77" s="93"/>
      <c r="KQ77" s="93"/>
      <c r="KR77" s="93"/>
      <c r="KS77" s="93"/>
      <c r="KT77" s="93"/>
      <c r="KU77" s="93"/>
      <c r="KV77" s="93"/>
      <c r="KW77" s="93"/>
      <c r="KX77" s="93"/>
      <c r="KY77" s="93"/>
      <c r="KZ77" s="93"/>
      <c r="LA77" s="93"/>
      <c r="LB77" s="93"/>
      <c r="LC77" s="93"/>
      <c r="LD77" s="93"/>
      <c r="LE77" s="93"/>
      <c r="LF77" s="93"/>
      <c r="LG77" s="93"/>
      <c r="LH77" s="93"/>
      <c r="LI77" s="93"/>
      <c r="LJ77" s="93"/>
      <c r="LK77" s="93"/>
      <c r="LL77" s="93"/>
      <c r="LM77" s="93"/>
      <c r="LN77" s="93"/>
      <c r="LO77" s="93"/>
      <c r="LP77" s="93"/>
      <c r="LQ77" s="93"/>
      <c r="LR77" s="93"/>
      <c r="LS77" s="93"/>
      <c r="LT77" s="93"/>
      <c r="LU77" s="93"/>
      <c r="LV77" s="93"/>
      <c r="LW77" s="93"/>
      <c r="LX77" s="93"/>
      <c r="LY77" s="93"/>
      <c r="LZ77" s="93"/>
      <c r="MA77" s="93"/>
      <c r="MB77" s="93"/>
      <c r="MC77" s="93"/>
      <c r="MD77" s="93"/>
      <c r="ME77" s="93"/>
      <c r="MF77" s="93"/>
      <c r="MG77" s="93"/>
      <c r="MH77" s="93"/>
      <c r="MI77" s="93"/>
      <c r="MJ77" s="93"/>
      <c r="MK77" s="93"/>
      <c r="ML77" s="93"/>
      <c r="MM77" s="93"/>
      <c r="MN77" s="93"/>
      <c r="MO77" s="93"/>
      <c r="MP77" s="93"/>
      <c r="MQ77" s="93"/>
      <c r="MR77" s="93"/>
      <c r="MS77" s="93"/>
      <c r="MT77" s="93"/>
      <c r="MU77" s="93"/>
      <c r="MV77" s="93"/>
      <c r="MW77" s="93"/>
      <c r="MX77" s="93"/>
      <c r="MY77" s="93"/>
      <c r="MZ77" s="93"/>
      <c r="NA77" s="93"/>
      <c r="NB77" s="93"/>
      <c r="NC77" s="93"/>
      <c r="ND77" s="93"/>
      <c r="NE77" s="93"/>
      <c r="NF77" s="93"/>
      <c r="NG77" s="93"/>
      <c r="NH77" s="93"/>
      <c r="NI77" s="93"/>
      <c r="NJ77" s="93"/>
      <c r="NK77" s="93"/>
      <c r="NL77" s="93"/>
      <c r="NM77" s="93"/>
      <c r="NN77" s="93"/>
      <c r="NO77" s="93"/>
      <c r="NP77" s="93"/>
      <c r="NQ77" s="93"/>
      <c r="NR77" s="93"/>
      <c r="NS77" s="93"/>
      <c r="NT77" s="93"/>
      <c r="NU77" s="93"/>
      <c r="NV77" s="93"/>
      <c r="NW77" s="93"/>
      <c r="NX77" s="93"/>
      <c r="NY77" s="93"/>
      <c r="NZ77" s="93"/>
      <c r="OA77" s="93"/>
      <c r="OB77" s="93"/>
      <c r="OC77" s="93"/>
      <c r="OD77" s="93"/>
      <c r="OE77" s="93"/>
      <c r="OF77" s="93"/>
      <c r="OG77" s="93"/>
      <c r="OH77" s="93"/>
      <c r="OI77" s="93"/>
      <c r="OJ77" s="93"/>
      <c r="OK77" s="93"/>
      <c r="OL77" s="93"/>
      <c r="OM77" s="93"/>
      <c r="ON77" s="93"/>
      <c r="OO77" s="93"/>
      <c r="OP77" s="93"/>
      <c r="OQ77" s="93"/>
      <c r="OR77" s="93"/>
      <c r="OS77" s="93"/>
      <c r="OT77" s="93"/>
      <c r="OU77" s="93"/>
      <c r="OV77" s="93"/>
      <c r="OW77" s="93"/>
      <c r="OX77" s="93"/>
      <c r="OY77" s="93"/>
      <c r="OZ77" s="93"/>
      <c r="PA77" s="93"/>
      <c r="PB77" s="93"/>
      <c r="PC77" s="93"/>
      <c r="PD77" s="93"/>
      <c r="PE77" s="93"/>
      <c r="PF77" s="93"/>
      <c r="PG77" s="93"/>
      <c r="PH77" s="93"/>
      <c r="PI77" s="93"/>
      <c r="PJ77" s="93"/>
      <c r="PK77" s="93"/>
      <c r="PL77" s="93"/>
      <c r="PM77" s="93"/>
      <c r="PN77" s="93"/>
      <c r="PO77" s="93"/>
      <c r="PP77" s="93"/>
      <c r="PQ77" s="93"/>
      <c r="PR77" s="93"/>
      <c r="PS77" s="93"/>
      <c r="PT77" s="93"/>
      <c r="PU77" s="93"/>
      <c r="PV77" s="93"/>
      <c r="PW77" s="93"/>
      <c r="PX77" s="93"/>
      <c r="PY77" s="93"/>
      <c r="PZ77" s="93"/>
      <c r="QA77" s="93"/>
      <c r="QB77" s="93"/>
      <c r="QC77" s="93"/>
      <c r="QD77" s="93"/>
      <c r="QE77" s="93"/>
      <c r="QF77" s="93"/>
      <c r="QG77" s="93"/>
      <c r="QH77" s="93"/>
      <c r="QI77" s="93"/>
      <c r="QJ77" s="93"/>
      <c r="QK77" s="93"/>
      <c r="QL77" s="93"/>
      <c r="QM77" s="93"/>
      <c r="QN77" s="93"/>
      <c r="QO77" s="93"/>
      <c r="QP77" s="93"/>
      <c r="QQ77" s="93"/>
      <c r="QR77" s="93"/>
      <c r="QS77" s="93"/>
      <c r="QT77" s="93"/>
      <c r="QU77" s="93"/>
      <c r="QV77" s="93"/>
      <c r="QW77" s="93"/>
      <c r="QX77" s="93"/>
      <c r="QY77" s="93"/>
      <c r="QZ77" s="93"/>
      <c r="RA77" s="93"/>
      <c r="RB77" s="93"/>
      <c r="RC77" s="93"/>
      <c r="RD77" s="93"/>
      <c r="RE77" s="93"/>
      <c r="RF77" s="93"/>
      <c r="RG77" s="93"/>
      <c r="RH77" s="93"/>
      <c r="RI77" s="93"/>
      <c r="RJ77" s="93"/>
      <c r="RK77" s="93"/>
      <c r="RL77" s="93"/>
      <c r="RM77" s="93"/>
      <c r="RN77" s="93"/>
      <c r="RO77" s="93"/>
      <c r="RP77" s="93"/>
      <c r="RQ77" s="93"/>
      <c r="RR77" s="93"/>
      <c r="RS77" s="93"/>
      <c r="RT77" s="93"/>
      <c r="RU77" s="93"/>
      <c r="RV77" s="93"/>
      <c r="RW77" s="93"/>
      <c r="RX77" s="93"/>
      <c r="RY77" s="93"/>
      <c r="RZ77" s="93"/>
      <c r="SA77" s="93"/>
      <c r="SB77" s="93"/>
      <c r="SC77" s="93"/>
      <c r="SD77" s="93"/>
      <c r="SE77" s="93"/>
      <c r="SF77" s="93"/>
      <c r="SG77" s="93"/>
      <c r="SH77" s="93"/>
      <c r="SI77" s="93"/>
      <c r="SJ77" s="93"/>
      <c r="SK77" s="93"/>
      <c r="SL77" s="93"/>
      <c r="SM77" s="93"/>
      <c r="SN77" s="93"/>
      <c r="SO77" s="93"/>
      <c r="SP77" s="93"/>
      <c r="SQ77" s="93"/>
      <c r="SR77" s="93"/>
      <c r="SS77" s="93"/>
      <c r="ST77" s="93"/>
      <c r="SU77" s="93"/>
      <c r="SV77" s="93"/>
      <c r="SW77" s="93"/>
      <c r="SX77" s="93"/>
      <c r="SY77" s="93"/>
      <c r="SZ77" s="93"/>
      <c r="TA77" s="93"/>
      <c r="TB77" s="93"/>
      <c r="TC77" s="93"/>
      <c r="TD77" s="93"/>
      <c r="TE77" s="93"/>
      <c r="TF77" s="93"/>
      <c r="TG77" s="93"/>
      <c r="TH77" s="93"/>
      <c r="TI77" s="93"/>
      <c r="TJ77" s="93"/>
      <c r="TK77" s="93"/>
      <c r="TL77" s="93"/>
      <c r="TM77" s="93"/>
      <c r="TN77" s="93"/>
      <c r="TO77" s="93"/>
      <c r="TP77" s="93"/>
      <c r="TQ77" s="93"/>
      <c r="TR77" s="93"/>
      <c r="TS77" s="93"/>
      <c r="TT77" s="93"/>
      <c r="TU77" s="93"/>
      <c r="TV77" s="93"/>
      <c r="TW77" s="93"/>
      <c r="TX77" s="93"/>
      <c r="TY77" s="93"/>
      <c r="TZ77" s="93"/>
      <c r="UA77" s="93"/>
      <c r="UB77" s="93"/>
      <c r="UC77" s="93"/>
      <c r="UD77" s="93"/>
      <c r="UE77" s="93"/>
      <c r="UF77" s="93"/>
      <c r="UG77" s="93"/>
      <c r="UH77" s="93"/>
      <c r="UI77" s="93"/>
      <c r="UJ77" s="93"/>
      <c r="UK77" s="93"/>
      <c r="UL77" s="93"/>
      <c r="UM77" s="93"/>
      <c r="UN77" s="93"/>
      <c r="UO77" s="93"/>
      <c r="UP77" s="93"/>
      <c r="UQ77" s="93"/>
      <c r="UR77" s="93"/>
      <c r="US77" s="93"/>
      <c r="UT77" s="93"/>
      <c r="UU77" s="93"/>
      <c r="UV77" s="93"/>
      <c r="UW77" s="93"/>
      <c r="UX77" s="93"/>
      <c r="UY77" s="93"/>
      <c r="UZ77" s="93"/>
      <c r="VA77" s="93"/>
      <c r="VB77" s="93"/>
      <c r="VC77" s="93"/>
      <c r="VD77" s="93"/>
      <c r="VE77" s="93"/>
      <c r="VF77" s="93"/>
      <c r="VG77" s="93"/>
      <c r="VH77" s="93"/>
      <c r="VI77" s="93"/>
      <c r="VJ77" s="93"/>
      <c r="VK77" s="93"/>
      <c r="VL77" s="93"/>
      <c r="VM77" s="93"/>
      <c r="VN77" s="93"/>
      <c r="VO77" s="93"/>
      <c r="VP77" s="93"/>
      <c r="VQ77" s="93"/>
      <c r="VR77" s="93"/>
      <c r="VS77" s="93"/>
      <c r="VT77" s="93"/>
      <c r="VU77" s="93"/>
      <c r="VV77" s="93"/>
      <c r="VW77" s="93"/>
      <c r="VX77" s="93"/>
      <c r="VY77" s="93"/>
      <c r="VZ77" s="93"/>
      <c r="WA77" s="93"/>
      <c r="WB77" s="93"/>
      <c r="WC77" s="93"/>
      <c r="WD77" s="93"/>
      <c r="WE77" s="93"/>
      <c r="WF77" s="93"/>
      <c r="WG77" s="93"/>
      <c r="WH77" s="93"/>
      <c r="WI77" s="93"/>
      <c r="WJ77" s="93"/>
      <c r="WK77" s="93"/>
      <c r="WL77" s="93"/>
      <c r="WM77" s="93"/>
      <c r="WN77" s="93"/>
      <c r="WO77" s="93"/>
      <c r="WP77" s="93"/>
      <c r="WQ77" s="93"/>
      <c r="WR77" s="93"/>
      <c r="WS77" s="93"/>
      <c r="WT77" s="93"/>
      <c r="WU77" s="93"/>
      <c r="WV77" s="93"/>
      <c r="WW77" s="93"/>
      <c r="WX77" s="93"/>
      <c r="WY77" s="93"/>
      <c r="WZ77" s="93"/>
      <c r="XA77" s="93"/>
      <c r="XB77" s="93"/>
      <c r="XC77" s="93"/>
      <c r="XD77" s="93"/>
      <c r="XE77" s="93"/>
      <c r="XF77" s="93"/>
      <c r="XG77" s="93"/>
      <c r="XH77" s="93"/>
      <c r="XI77" s="93"/>
      <c r="XJ77" s="93"/>
      <c r="XK77" s="93"/>
      <c r="XL77" s="93"/>
      <c r="XM77" s="93"/>
      <c r="XN77" s="93"/>
      <c r="XO77" s="93"/>
      <c r="XP77" s="93"/>
      <c r="XQ77" s="93"/>
      <c r="XR77" s="93"/>
      <c r="XS77" s="93"/>
      <c r="XT77" s="93"/>
      <c r="XU77" s="93"/>
      <c r="XV77" s="93"/>
      <c r="XW77" s="93"/>
      <c r="XX77" s="93"/>
      <c r="XY77" s="93"/>
      <c r="XZ77" s="93"/>
      <c r="YA77" s="93"/>
      <c r="YB77" s="93"/>
      <c r="YC77" s="93"/>
      <c r="YD77" s="93"/>
      <c r="YE77" s="93"/>
      <c r="YF77" s="93"/>
      <c r="YG77" s="93"/>
      <c r="YH77" s="93"/>
      <c r="YI77" s="93"/>
      <c r="YJ77" s="93"/>
      <c r="YK77" s="93"/>
      <c r="YL77" s="93"/>
      <c r="YM77" s="93"/>
      <c r="YN77" s="93"/>
      <c r="YO77" s="93"/>
      <c r="YP77" s="93"/>
      <c r="YQ77" s="93"/>
      <c r="YR77" s="93"/>
      <c r="YS77" s="93"/>
      <c r="YT77" s="93"/>
      <c r="YU77" s="93"/>
      <c r="YV77" s="93"/>
      <c r="YW77" s="93"/>
      <c r="YX77" s="93"/>
      <c r="YY77" s="93"/>
      <c r="YZ77" s="93"/>
      <c r="ZA77" s="93"/>
      <c r="ZB77" s="93"/>
      <c r="ZC77" s="93"/>
      <c r="ZD77" s="93"/>
      <c r="ZE77" s="93"/>
      <c r="ZF77" s="93"/>
      <c r="ZG77" s="93"/>
      <c r="ZH77" s="93"/>
      <c r="ZI77" s="93"/>
      <c r="ZJ77" s="93"/>
      <c r="ZK77" s="93"/>
      <c r="ZL77" s="93"/>
      <c r="ZM77" s="93"/>
      <c r="ZN77" s="93"/>
      <c r="ZO77" s="93"/>
      <c r="ZP77" s="93"/>
      <c r="ZQ77" s="93"/>
      <c r="ZR77" s="93"/>
      <c r="ZS77" s="93"/>
      <c r="ZT77" s="93"/>
      <c r="ZU77" s="93"/>
      <c r="ZV77" s="93"/>
      <c r="ZW77" s="93"/>
      <c r="ZX77" s="93"/>
      <c r="ZY77" s="93"/>
      <c r="ZZ77" s="93"/>
    </row>
    <row r="78" spans="1:702" ht="15.95" hidden="1" customHeight="1" x14ac:dyDescent="0.25">
      <c r="A78" s="92">
        <v>72264</v>
      </c>
      <c r="B78" s="92" t="s">
        <v>408</v>
      </c>
      <c r="C78" s="121" t="s">
        <v>489</v>
      </c>
      <c r="D78" s="92">
        <v>7</v>
      </c>
      <c r="E78" s="92">
        <v>3</v>
      </c>
      <c r="F78" s="92" t="s">
        <v>341</v>
      </c>
      <c r="G78" s="92">
        <v>912</v>
      </c>
      <c r="H78" s="92">
        <v>11461</v>
      </c>
      <c r="I78" s="92" t="s">
        <v>374</v>
      </c>
      <c r="J78" s="92">
        <v>322</v>
      </c>
      <c r="K78" s="92" t="s">
        <v>340</v>
      </c>
      <c r="L78" s="93">
        <v>356450</v>
      </c>
      <c r="M78" s="93">
        <v>356450</v>
      </c>
      <c r="N78" s="93">
        <v>0</v>
      </c>
      <c r="O78" s="93">
        <v>356450</v>
      </c>
      <c r="P78" s="93">
        <v>188442.63</v>
      </c>
      <c r="Q78" s="93">
        <v>-168007.37</v>
      </c>
      <c r="R78" s="94">
        <v>0.53</v>
      </c>
      <c r="S78" s="93">
        <v>0</v>
      </c>
      <c r="T78" s="93">
        <v>0</v>
      </c>
      <c r="U78" s="94">
        <v>0</v>
      </c>
      <c r="V78" s="93">
        <v>0</v>
      </c>
      <c r="W78" s="93">
        <v>0</v>
      </c>
      <c r="X78" s="94">
        <v>0</v>
      </c>
      <c r="Y78" s="93">
        <v>0</v>
      </c>
      <c r="Z78" s="93">
        <v>0</v>
      </c>
      <c r="AA78" s="94">
        <v>0</v>
      </c>
      <c r="AB78" s="93">
        <v>0</v>
      </c>
      <c r="AC78" s="93">
        <v>0</v>
      </c>
      <c r="AD78" s="94">
        <v>0</v>
      </c>
      <c r="AE78" s="93">
        <v>0</v>
      </c>
      <c r="AF78" s="93">
        <v>0</v>
      </c>
      <c r="AG78" s="94">
        <v>0</v>
      </c>
      <c r="AH78" s="93">
        <v>0</v>
      </c>
      <c r="AI78" s="93">
        <v>0</v>
      </c>
      <c r="AJ78" s="94">
        <v>0</v>
      </c>
      <c r="AK78" s="93">
        <v>0</v>
      </c>
      <c r="AL78" s="93">
        <v>0</v>
      </c>
      <c r="AM78" s="94">
        <v>0</v>
      </c>
      <c r="AN78" s="93">
        <v>0</v>
      </c>
      <c r="AO78" s="93">
        <v>0</v>
      </c>
      <c r="AP78" s="94">
        <v>0</v>
      </c>
      <c r="AQ78" s="93">
        <v>0</v>
      </c>
      <c r="AR78" s="93">
        <v>0</v>
      </c>
      <c r="AS78" s="94">
        <v>0</v>
      </c>
      <c r="AT78" s="93">
        <v>0</v>
      </c>
      <c r="AU78" s="93">
        <v>0</v>
      </c>
      <c r="AV78" s="94">
        <v>0</v>
      </c>
      <c r="AW78" s="93">
        <v>0</v>
      </c>
      <c r="AX78" s="93">
        <v>0</v>
      </c>
      <c r="AY78" s="94">
        <v>0</v>
      </c>
      <c r="AZ78" s="93">
        <v>0</v>
      </c>
      <c r="BA78" s="93">
        <v>0</v>
      </c>
      <c r="BB78" s="94">
        <v>0</v>
      </c>
      <c r="BC78" s="93">
        <v>0</v>
      </c>
      <c r="BD78" s="93">
        <v>0</v>
      </c>
      <c r="BE78" s="94">
        <v>0</v>
      </c>
      <c r="BF78" s="93">
        <v>1000</v>
      </c>
      <c r="BG78" s="93">
        <v>924</v>
      </c>
      <c r="BH78" s="94">
        <v>0.92</v>
      </c>
      <c r="BI78" s="93">
        <v>0</v>
      </c>
      <c r="BJ78" s="93">
        <v>0</v>
      </c>
      <c r="BK78" s="94">
        <v>0</v>
      </c>
      <c r="BL78" s="93">
        <v>336000</v>
      </c>
      <c r="BM78" s="93">
        <v>185974.71</v>
      </c>
      <c r="BN78" s="94">
        <v>0.55000000000000004</v>
      </c>
      <c r="BO78" s="93">
        <v>0</v>
      </c>
      <c r="BP78" s="93">
        <v>0</v>
      </c>
      <c r="BQ78" s="94">
        <v>0</v>
      </c>
      <c r="BR78" s="93">
        <v>0</v>
      </c>
      <c r="BS78" s="93">
        <v>0</v>
      </c>
      <c r="BT78" s="94">
        <v>0</v>
      </c>
      <c r="BU78" s="93">
        <v>4450</v>
      </c>
      <c r="BV78" s="93">
        <v>1543.92</v>
      </c>
      <c r="BW78" s="94">
        <v>0.35</v>
      </c>
      <c r="BX78" s="93">
        <v>0</v>
      </c>
      <c r="BY78" s="93">
        <v>0</v>
      </c>
      <c r="BZ78" s="94">
        <v>0</v>
      </c>
      <c r="CA78" s="93">
        <v>0</v>
      </c>
      <c r="CB78" s="93">
        <v>0</v>
      </c>
      <c r="CC78" s="94">
        <v>0</v>
      </c>
      <c r="CD78" s="93">
        <v>0</v>
      </c>
      <c r="CE78" s="93">
        <v>0</v>
      </c>
      <c r="CF78" s="94">
        <v>0</v>
      </c>
      <c r="CG78" s="93">
        <v>0</v>
      </c>
      <c r="CH78" s="93">
        <v>0</v>
      </c>
      <c r="CI78" s="94">
        <v>0</v>
      </c>
      <c r="CJ78" s="93">
        <v>0</v>
      </c>
      <c r="CK78" s="93">
        <v>0</v>
      </c>
      <c r="CL78" s="94">
        <v>0</v>
      </c>
      <c r="CM78" s="93">
        <v>15000</v>
      </c>
      <c r="CN78" s="93">
        <v>0</v>
      </c>
      <c r="CO78" s="94">
        <v>0</v>
      </c>
      <c r="CP78" s="93"/>
      <c r="CQ78" s="93"/>
      <c r="CR78" s="93"/>
      <c r="CS78" s="93"/>
      <c r="CT78" s="93"/>
      <c r="CU78" s="93"/>
      <c r="CV78" s="93"/>
      <c r="CW78" s="93"/>
      <c r="CX78" s="93"/>
      <c r="CY78" s="93"/>
      <c r="CZ78" s="93"/>
      <c r="DA78" s="93"/>
      <c r="DB78" s="93"/>
      <c r="DC78" s="93"/>
      <c r="DD78" s="93"/>
      <c r="DE78" s="93"/>
      <c r="DF78" s="93"/>
      <c r="DG78" s="93"/>
      <c r="DH78" s="93"/>
      <c r="DI78" s="93"/>
      <c r="DJ78" s="93"/>
      <c r="DK78" s="93"/>
      <c r="DL78" s="93"/>
      <c r="DM78" s="93"/>
      <c r="DN78" s="93"/>
      <c r="DO78" s="93"/>
      <c r="DP78" s="93"/>
      <c r="DQ78" s="93"/>
      <c r="DR78" s="93"/>
      <c r="DS78" s="93"/>
      <c r="DT78" s="93"/>
      <c r="DU78" s="93"/>
      <c r="DV78" s="93"/>
      <c r="DW78" s="93"/>
      <c r="DX78" s="93"/>
      <c r="DY78" s="93"/>
      <c r="DZ78" s="93"/>
      <c r="EA78" s="93"/>
      <c r="EB78" s="93"/>
      <c r="EC78" s="93"/>
      <c r="ED78" s="93"/>
      <c r="EE78" s="93"/>
      <c r="EF78" s="93"/>
      <c r="EG78" s="93"/>
      <c r="EH78" s="93"/>
      <c r="EI78" s="93"/>
      <c r="EJ78" s="93"/>
      <c r="EK78" s="93"/>
      <c r="EL78" s="93"/>
      <c r="EM78" s="93"/>
      <c r="EN78" s="93"/>
      <c r="EO78" s="93"/>
      <c r="EP78" s="93"/>
      <c r="EQ78" s="93"/>
      <c r="ER78" s="93"/>
      <c r="ES78" s="93"/>
      <c r="ET78" s="93"/>
      <c r="EU78" s="93"/>
      <c r="EV78" s="93"/>
      <c r="EW78" s="93"/>
      <c r="EX78" s="93"/>
      <c r="EY78" s="93"/>
      <c r="EZ78" s="93"/>
      <c r="FA78" s="93"/>
      <c r="FB78" s="93"/>
      <c r="FC78" s="93"/>
      <c r="FD78" s="93"/>
      <c r="FE78" s="93"/>
      <c r="FF78" s="93"/>
      <c r="FG78" s="93"/>
      <c r="FH78" s="93"/>
      <c r="FI78" s="93"/>
      <c r="FJ78" s="93"/>
      <c r="FK78" s="93"/>
      <c r="FL78" s="93"/>
      <c r="FM78" s="93"/>
      <c r="FN78" s="93"/>
      <c r="FO78" s="93"/>
      <c r="FP78" s="93"/>
      <c r="FQ78" s="93"/>
      <c r="FR78" s="93"/>
      <c r="FS78" s="93"/>
      <c r="FT78" s="93"/>
      <c r="FU78" s="93"/>
      <c r="FV78" s="93"/>
      <c r="FW78" s="93"/>
      <c r="FX78" s="93"/>
      <c r="FY78" s="93"/>
      <c r="FZ78" s="93"/>
      <c r="GA78" s="93"/>
      <c r="GB78" s="93"/>
      <c r="GC78" s="93"/>
      <c r="GD78" s="93"/>
      <c r="GE78" s="93"/>
      <c r="GF78" s="93"/>
      <c r="GG78" s="93"/>
      <c r="GH78" s="93"/>
      <c r="GI78" s="93"/>
      <c r="GJ78" s="93"/>
      <c r="GK78" s="93"/>
      <c r="GL78" s="93"/>
      <c r="GM78" s="93"/>
      <c r="GN78" s="93"/>
      <c r="GO78" s="93"/>
      <c r="GP78" s="93"/>
      <c r="GQ78" s="93"/>
      <c r="GR78" s="93"/>
      <c r="GS78" s="93"/>
      <c r="GT78" s="93"/>
      <c r="GU78" s="93"/>
      <c r="GV78" s="93"/>
      <c r="GW78" s="93"/>
      <c r="GX78" s="93"/>
      <c r="GY78" s="93"/>
      <c r="GZ78" s="93"/>
      <c r="HA78" s="93"/>
      <c r="HB78" s="93"/>
      <c r="HC78" s="93"/>
      <c r="HD78" s="93"/>
      <c r="HE78" s="93"/>
      <c r="HF78" s="93"/>
      <c r="HG78" s="93"/>
      <c r="HH78" s="93"/>
      <c r="HI78" s="93"/>
      <c r="HJ78" s="93"/>
      <c r="HK78" s="93"/>
      <c r="HL78" s="93"/>
      <c r="HM78" s="93"/>
      <c r="HN78" s="93"/>
      <c r="HO78" s="93"/>
      <c r="HP78" s="93"/>
      <c r="HQ78" s="93"/>
      <c r="HR78" s="93"/>
      <c r="HS78" s="93"/>
      <c r="HT78" s="93"/>
      <c r="HU78" s="93"/>
      <c r="HV78" s="93"/>
      <c r="HW78" s="93"/>
      <c r="HX78" s="93"/>
      <c r="HY78" s="93"/>
      <c r="HZ78" s="93"/>
      <c r="IA78" s="93"/>
      <c r="IB78" s="93"/>
      <c r="IC78" s="93"/>
      <c r="ID78" s="93"/>
      <c r="IE78" s="93"/>
      <c r="IF78" s="93"/>
      <c r="IG78" s="93"/>
      <c r="IH78" s="93"/>
      <c r="II78" s="93"/>
      <c r="IJ78" s="93"/>
      <c r="IK78" s="93"/>
      <c r="IL78" s="93"/>
      <c r="IM78" s="93"/>
      <c r="IN78" s="93"/>
      <c r="IO78" s="93"/>
      <c r="IP78" s="93"/>
      <c r="IQ78" s="93"/>
      <c r="IR78" s="93"/>
      <c r="IS78" s="93"/>
      <c r="IT78" s="93"/>
      <c r="IU78" s="93"/>
      <c r="IV78" s="93"/>
      <c r="IW78" s="93"/>
      <c r="IX78" s="93"/>
      <c r="IY78" s="93"/>
      <c r="IZ78" s="93"/>
      <c r="JA78" s="93"/>
      <c r="JB78" s="93"/>
      <c r="JC78" s="93"/>
      <c r="JD78" s="93"/>
      <c r="JE78" s="93"/>
      <c r="JF78" s="93"/>
      <c r="JG78" s="93"/>
      <c r="JH78" s="93"/>
      <c r="JI78" s="93"/>
      <c r="JJ78" s="93"/>
      <c r="JK78" s="93"/>
      <c r="JL78" s="93"/>
      <c r="JM78" s="93"/>
      <c r="JN78" s="93"/>
      <c r="JO78" s="93"/>
      <c r="JP78" s="93"/>
      <c r="JQ78" s="93"/>
      <c r="JR78" s="93"/>
      <c r="JS78" s="93"/>
      <c r="JT78" s="93"/>
      <c r="JU78" s="93"/>
      <c r="JV78" s="93"/>
      <c r="JW78" s="93"/>
      <c r="JX78" s="93"/>
      <c r="JY78" s="93"/>
      <c r="JZ78" s="93"/>
      <c r="KA78" s="93"/>
      <c r="KB78" s="93"/>
      <c r="KC78" s="93"/>
      <c r="KD78" s="93"/>
      <c r="KE78" s="93"/>
      <c r="KF78" s="93"/>
      <c r="KG78" s="93"/>
      <c r="KH78" s="93"/>
      <c r="KI78" s="93"/>
      <c r="KJ78" s="93"/>
      <c r="KK78" s="93"/>
      <c r="KL78" s="93"/>
      <c r="KM78" s="93"/>
      <c r="KN78" s="93"/>
      <c r="KO78" s="93"/>
      <c r="KP78" s="93"/>
      <c r="KQ78" s="93"/>
      <c r="KR78" s="93"/>
      <c r="KS78" s="93"/>
      <c r="KT78" s="93"/>
      <c r="KU78" s="93"/>
      <c r="KV78" s="93"/>
      <c r="KW78" s="93"/>
      <c r="KX78" s="93"/>
      <c r="KY78" s="93"/>
      <c r="KZ78" s="93"/>
      <c r="LA78" s="93"/>
      <c r="LB78" s="93"/>
      <c r="LC78" s="93"/>
      <c r="LD78" s="93"/>
      <c r="LE78" s="93"/>
      <c r="LF78" s="93"/>
      <c r="LG78" s="93"/>
      <c r="LH78" s="93"/>
      <c r="LI78" s="93"/>
      <c r="LJ78" s="93"/>
      <c r="LK78" s="93"/>
      <c r="LL78" s="93"/>
      <c r="LM78" s="93"/>
      <c r="LN78" s="93"/>
      <c r="LO78" s="93"/>
      <c r="LP78" s="93"/>
      <c r="LQ78" s="93"/>
      <c r="LR78" s="93"/>
      <c r="LS78" s="93"/>
      <c r="LT78" s="93"/>
      <c r="LU78" s="93"/>
      <c r="LV78" s="93"/>
      <c r="LW78" s="93"/>
      <c r="LX78" s="93"/>
      <c r="LY78" s="93"/>
      <c r="LZ78" s="93"/>
      <c r="MA78" s="93"/>
      <c r="MB78" s="93"/>
      <c r="MC78" s="93"/>
      <c r="MD78" s="93"/>
      <c r="ME78" s="93"/>
      <c r="MF78" s="93"/>
      <c r="MG78" s="93"/>
      <c r="MH78" s="93"/>
      <c r="MI78" s="93"/>
      <c r="MJ78" s="93"/>
      <c r="MK78" s="93"/>
      <c r="ML78" s="93"/>
      <c r="MM78" s="93"/>
      <c r="MN78" s="93"/>
      <c r="MO78" s="93"/>
      <c r="MP78" s="93"/>
      <c r="MQ78" s="93"/>
      <c r="MR78" s="93"/>
      <c r="MS78" s="93"/>
      <c r="MT78" s="93"/>
      <c r="MU78" s="93"/>
      <c r="MV78" s="93"/>
      <c r="MW78" s="93"/>
      <c r="MX78" s="93"/>
      <c r="MY78" s="93"/>
      <c r="MZ78" s="93"/>
      <c r="NA78" s="93"/>
      <c r="NB78" s="93"/>
      <c r="NC78" s="93"/>
      <c r="ND78" s="93"/>
      <c r="NE78" s="93"/>
      <c r="NF78" s="93"/>
      <c r="NG78" s="93"/>
      <c r="NH78" s="93"/>
      <c r="NI78" s="93"/>
      <c r="NJ78" s="93"/>
      <c r="NK78" s="93"/>
      <c r="NL78" s="93"/>
      <c r="NM78" s="93"/>
      <c r="NN78" s="93"/>
      <c r="NO78" s="93"/>
      <c r="NP78" s="93"/>
      <c r="NQ78" s="93"/>
      <c r="NR78" s="93"/>
      <c r="NS78" s="93"/>
      <c r="NT78" s="93"/>
      <c r="NU78" s="93"/>
      <c r="NV78" s="93"/>
      <c r="NW78" s="93"/>
      <c r="NX78" s="93"/>
      <c r="NY78" s="93"/>
      <c r="NZ78" s="93"/>
      <c r="OA78" s="93"/>
      <c r="OB78" s="93"/>
      <c r="OC78" s="93"/>
      <c r="OD78" s="93"/>
      <c r="OE78" s="93"/>
      <c r="OF78" s="93"/>
      <c r="OG78" s="93"/>
      <c r="OH78" s="93"/>
      <c r="OI78" s="93"/>
      <c r="OJ78" s="93"/>
      <c r="OK78" s="93"/>
      <c r="OL78" s="93"/>
      <c r="OM78" s="93"/>
      <c r="ON78" s="93"/>
      <c r="OO78" s="93"/>
      <c r="OP78" s="93"/>
      <c r="OQ78" s="93"/>
      <c r="OR78" s="93"/>
      <c r="OS78" s="93"/>
      <c r="OT78" s="93"/>
      <c r="OU78" s="93"/>
      <c r="OV78" s="93"/>
      <c r="OW78" s="93"/>
      <c r="OX78" s="93"/>
      <c r="OY78" s="93"/>
      <c r="OZ78" s="93"/>
      <c r="PA78" s="93"/>
      <c r="PB78" s="93"/>
      <c r="PC78" s="93"/>
      <c r="PD78" s="93"/>
      <c r="PE78" s="93"/>
      <c r="PF78" s="93"/>
      <c r="PG78" s="93"/>
      <c r="PH78" s="93"/>
      <c r="PI78" s="93"/>
      <c r="PJ78" s="93"/>
      <c r="PK78" s="93"/>
      <c r="PL78" s="93"/>
      <c r="PM78" s="93"/>
      <c r="PN78" s="93"/>
      <c r="PO78" s="93"/>
      <c r="PP78" s="93"/>
      <c r="PQ78" s="93"/>
      <c r="PR78" s="93"/>
      <c r="PS78" s="93"/>
      <c r="PT78" s="93"/>
      <c r="PU78" s="93"/>
      <c r="PV78" s="93"/>
      <c r="PW78" s="93"/>
      <c r="PX78" s="93"/>
      <c r="PY78" s="93"/>
      <c r="PZ78" s="93"/>
      <c r="QA78" s="93"/>
      <c r="QB78" s="93"/>
      <c r="QC78" s="93"/>
      <c r="QD78" s="93"/>
      <c r="QE78" s="93"/>
      <c r="QF78" s="93"/>
      <c r="QG78" s="93"/>
      <c r="QH78" s="93"/>
      <c r="QI78" s="93"/>
      <c r="QJ78" s="93"/>
      <c r="QK78" s="93"/>
      <c r="QL78" s="93"/>
      <c r="QM78" s="93"/>
      <c r="QN78" s="93"/>
      <c r="QO78" s="93"/>
      <c r="QP78" s="93"/>
      <c r="QQ78" s="93"/>
      <c r="QR78" s="93"/>
      <c r="QS78" s="93"/>
      <c r="QT78" s="93"/>
      <c r="QU78" s="93"/>
      <c r="QV78" s="93"/>
      <c r="QW78" s="93"/>
      <c r="QX78" s="93"/>
      <c r="QY78" s="93"/>
      <c r="QZ78" s="93"/>
      <c r="RA78" s="93"/>
      <c r="RB78" s="93"/>
      <c r="RC78" s="93"/>
      <c r="RD78" s="93"/>
      <c r="RE78" s="93"/>
      <c r="RF78" s="93"/>
      <c r="RG78" s="93"/>
      <c r="RH78" s="93"/>
      <c r="RI78" s="93"/>
      <c r="RJ78" s="93"/>
      <c r="RK78" s="93"/>
      <c r="RL78" s="93"/>
      <c r="RM78" s="93"/>
      <c r="RN78" s="93"/>
      <c r="RO78" s="93"/>
      <c r="RP78" s="93"/>
      <c r="RQ78" s="93"/>
      <c r="RR78" s="93"/>
      <c r="RS78" s="93"/>
      <c r="RT78" s="93"/>
      <c r="RU78" s="93"/>
      <c r="RV78" s="93"/>
      <c r="RW78" s="93"/>
      <c r="RX78" s="93"/>
      <c r="RY78" s="93"/>
      <c r="RZ78" s="93"/>
      <c r="SA78" s="93"/>
      <c r="SB78" s="93"/>
      <c r="SC78" s="93"/>
      <c r="SD78" s="93"/>
      <c r="SE78" s="93"/>
      <c r="SF78" s="93"/>
      <c r="SG78" s="93"/>
      <c r="SH78" s="93"/>
      <c r="SI78" s="93"/>
      <c r="SJ78" s="93"/>
      <c r="SK78" s="93"/>
      <c r="SL78" s="93"/>
      <c r="SM78" s="93"/>
      <c r="SN78" s="93"/>
      <c r="SO78" s="93"/>
      <c r="SP78" s="93"/>
      <c r="SQ78" s="93"/>
      <c r="SR78" s="93"/>
      <c r="SS78" s="93"/>
      <c r="ST78" s="93"/>
      <c r="SU78" s="93"/>
      <c r="SV78" s="93"/>
      <c r="SW78" s="93"/>
      <c r="SX78" s="93"/>
      <c r="SY78" s="93"/>
      <c r="SZ78" s="93"/>
      <c r="TA78" s="93"/>
      <c r="TB78" s="93"/>
      <c r="TC78" s="93"/>
      <c r="TD78" s="93"/>
      <c r="TE78" s="93"/>
      <c r="TF78" s="93"/>
      <c r="TG78" s="93"/>
      <c r="TH78" s="93"/>
      <c r="TI78" s="93"/>
      <c r="TJ78" s="93"/>
      <c r="TK78" s="93"/>
      <c r="TL78" s="93"/>
      <c r="TM78" s="93"/>
      <c r="TN78" s="93"/>
      <c r="TO78" s="93"/>
      <c r="TP78" s="93"/>
      <c r="TQ78" s="93"/>
      <c r="TR78" s="93"/>
      <c r="TS78" s="93"/>
      <c r="TT78" s="93"/>
      <c r="TU78" s="93"/>
      <c r="TV78" s="93"/>
      <c r="TW78" s="93"/>
      <c r="TX78" s="93"/>
      <c r="TY78" s="93"/>
      <c r="TZ78" s="93"/>
      <c r="UA78" s="93"/>
      <c r="UB78" s="93"/>
      <c r="UC78" s="93"/>
      <c r="UD78" s="93"/>
      <c r="UE78" s="93"/>
      <c r="UF78" s="93"/>
      <c r="UG78" s="93"/>
      <c r="UH78" s="93"/>
      <c r="UI78" s="93"/>
      <c r="UJ78" s="93"/>
      <c r="UK78" s="93"/>
      <c r="UL78" s="93"/>
      <c r="UM78" s="93"/>
      <c r="UN78" s="93"/>
      <c r="UO78" s="93"/>
      <c r="UP78" s="93"/>
      <c r="UQ78" s="93"/>
      <c r="UR78" s="93"/>
      <c r="US78" s="93"/>
      <c r="UT78" s="93"/>
      <c r="UU78" s="93"/>
      <c r="UV78" s="93"/>
      <c r="UW78" s="93"/>
      <c r="UX78" s="93"/>
      <c r="UY78" s="93"/>
      <c r="UZ78" s="93"/>
      <c r="VA78" s="93"/>
      <c r="VB78" s="93"/>
      <c r="VC78" s="93"/>
      <c r="VD78" s="93"/>
      <c r="VE78" s="93"/>
      <c r="VF78" s="93"/>
      <c r="VG78" s="93"/>
      <c r="VH78" s="93"/>
      <c r="VI78" s="93"/>
      <c r="VJ78" s="93"/>
      <c r="VK78" s="93"/>
      <c r="VL78" s="93"/>
      <c r="VM78" s="93"/>
      <c r="VN78" s="93"/>
      <c r="VO78" s="93"/>
      <c r="VP78" s="93"/>
      <c r="VQ78" s="93"/>
      <c r="VR78" s="93"/>
      <c r="VS78" s="93"/>
      <c r="VT78" s="93"/>
      <c r="VU78" s="93"/>
      <c r="VV78" s="93"/>
      <c r="VW78" s="93"/>
      <c r="VX78" s="93"/>
      <c r="VY78" s="93"/>
      <c r="VZ78" s="93"/>
      <c r="WA78" s="93"/>
      <c r="WB78" s="93"/>
      <c r="WC78" s="93"/>
      <c r="WD78" s="93"/>
      <c r="WE78" s="93"/>
      <c r="WF78" s="93"/>
      <c r="WG78" s="93"/>
      <c r="WH78" s="93"/>
      <c r="WI78" s="93"/>
      <c r="WJ78" s="93"/>
      <c r="WK78" s="93"/>
      <c r="WL78" s="93"/>
      <c r="WM78" s="93"/>
      <c r="WN78" s="93"/>
      <c r="WO78" s="93"/>
      <c r="WP78" s="93"/>
      <c r="WQ78" s="93"/>
      <c r="WR78" s="93"/>
      <c r="WS78" s="93"/>
      <c r="WT78" s="93"/>
      <c r="WU78" s="93"/>
      <c r="WV78" s="93"/>
      <c r="WW78" s="93"/>
      <c r="WX78" s="93"/>
      <c r="WY78" s="93"/>
      <c r="WZ78" s="93"/>
      <c r="XA78" s="93"/>
      <c r="XB78" s="93"/>
      <c r="XC78" s="93"/>
      <c r="XD78" s="93"/>
      <c r="XE78" s="93"/>
      <c r="XF78" s="93"/>
      <c r="XG78" s="93"/>
      <c r="XH78" s="93"/>
      <c r="XI78" s="93"/>
      <c r="XJ78" s="93"/>
      <c r="XK78" s="93"/>
      <c r="XL78" s="93"/>
      <c r="XM78" s="93"/>
      <c r="XN78" s="93"/>
      <c r="XO78" s="93"/>
      <c r="XP78" s="93"/>
      <c r="XQ78" s="93"/>
      <c r="XR78" s="93"/>
      <c r="XS78" s="93"/>
      <c r="XT78" s="93"/>
      <c r="XU78" s="93"/>
      <c r="XV78" s="93"/>
      <c r="XW78" s="93"/>
      <c r="XX78" s="93"/>
      <c r="XY78" s="93"/>
      <c r="XZ78" s="93"/>
      <c r="YA78" s="93"/>
      <c r="YB78" s="93"/>
      <c r="YC78" s="93"/>
      <c r="YD78" s="93"/>
      <c r="YE78" s="93"/>
      <c r="YF78" s="93"/>
      <c r="YG78" s="93"/>
      <c r="YH78" s="93"/>
      <c r="YI78" s="93"/>
      <c r="YJ78" s="93"/>
      <c r="YK78" s="93"/>
      <c r="YL78" s="93"/>
      <c r="YM78" s="93"/>
      <c r="YN78" s="93"/>
      <c r="YO78" s="93"/>
      <c r="YP78" s="93"/>
      <c r="YQ78" s="93"/>
      <c r="YR78" s="93"/>
      <c r="YS78" s="93"/>
      <c r="YT78" s="93"/>
      <c r="YU78" s="93"/>
      <c r="YV78" s="93"/>
      <c r="YW78" s="93"/>
      <c r="YX78" s="93"/>
      <c r="YY78" s="93"/>
      <c r="YZ78" s="93"/>
      <c r="ZA78" s="93"/>
      <c r="ZB78" s="93"/>
      <c r="ZC78" s="93"/>
      <c r="ZD78" s="93"/>
      <c r="ZE78" s="93"/>
      <c r="ZF78" s="93"/>
      <c r="ZG78" s="93"/>
      <c r="ZH78" s="93"/>
      <c r="ZI78" s="93"/>
      <c r="ZJ78" s="93"/>
      <c r="ZK78" s="93"/>
      <c r="ZL78" s="93"/>
      <c r="ZM78" s="93"/>
      <c r="ZN78" s="93"/>
      <c r="ZO78" s="93"/>
      <c r="ZP78" s="93"/>
      <c r="ZQ78" s="93"/>
      <c r="ZR78" s="93"/>
      <c r="ZS78" s="93"/>
      <c r="ZT78" s="93"/>
      <c r="ZU78" s="93"/>
      <c r="ZV78" s="93"/>
      <c r="ZW78" s="93"/>
      <c r="ZX78" s="93"/>
      <c r="ZY78" s="93"/>
      <c r="ZZ78" s="93"/>
    </row>
    <row r="79" spans="1:702" ht="15.95" hidden="1" customHeight="1" x14ac:dyDescent="0.25">
      <c r="A79" s="92">
        <v>72276</v>
      </c>
      <c r="B79" s="92" t="s">
        <v>408</v>
      </c>
      <c r="C79" s="121" t="s">
        <v>373</v>
      </c>
      <c r="D79" s="92">
        <v>7</v>
      </c>
      <c r="E79" s="92">
        <v>3</v>
      </c>
      <c r="F79" s="92" t="s">
        <v>341</v>
      </c>
      <c r="G79" s="92">
        <v>912</v>
      </c>
      <c r="H79" s="92">
        <v>11461</v>
      </c>
      <c r="I79" s="92" t="s">
        <v>374</v>
      </c>
      <c r="J79" s="92">
        <v>323</v>
      </c>
      <c r="K79" s="92" t="s">
        <v>351</v>
      </c>
      <c r="L79" s="93">
        <v>78700</v>
      </c>
      <c r="M79" s="93">
        <v>78700</v>
      </c>
      <c r="N79" s="93">
        <v>0</v>
      </c>
      <c r="O79" s="93">
        <v>78700</v>
      </c>
      <c r="P79" s="93">
        <v>35904.730000000003</v>
      </c>
      <c r="Q79" s="93">
        <v>-42795.27</v>
      </c>
      <c r="R79" s="94">
        <v>0.46</v>
      </c>
      <c r="S79" s="93">
        <v>0</v>
      </c>
      <c r="T79" s="93">
        <v>0</v>
      </c>
      <c r="U79" s="94">
        <v>0</v>
      </c>
      <c r="V79" s="93">
        <v>0</v>
      </c>
      <c r="W79" s="93">
        <v>0</v>
      </c>
      <c r="X79" s="94">
        <v>0</v>
      </c>
      <c r="Y79" s="93">
        <v>0</v>
      </c>
      <c r="Z79" s="93">
        <v>0</v>
      </c>
      <c r="AA79" s="94">
        <v>0</v>
      </c>
      <c r="AB79" s="93">
        <v>0</v>
      </c>
      <c r="AC79" s="93">
        <v>0</v>
      </c>
      <c r="AD79" s="94">
        <v>0</v>
      </c>
      <c r="AE79" s="93">
        <v>0</v>
      </c>
      <c r="AF79" s="93">
        <v>0</v>
      </c>
      <c r="AG79" s="94">
        <v>0</v>
      </c>
      <c r="AH79" s="93">
        <v>0</v>
      </c>
      <c r="AI79" s="93">
        <v>0</v>
      </c>
      <c r="AJ79" s="94">
        <v>0</v>
      </c>
      <c r="AK79" s="93">
        <v>0</v>
      </c>
      <c r="AL79" s="93">
        <v>0</v>
      </c>
      <c r="AM79" s="94">
        <v>0</v>
      </c>
      <c r="AN79" s="93">
        <v>0</v>
      </c>
      <c r="AO79" s="93">
        <v>0</v>
      </c>
      <c r="AP79" s="94">
        <v>0</v>
      </c>
      <c r="AQ79" s="93">
        <v>0</v>
      </c>
      <c r="AR79" s="93">
        <v>0</v>
      </c>
      <c r="AS79" s="94">
        <v>0</v>
      </c>
      <c r="AT79" s="93">
        <v>0</v>
      </c>
      <c r="AU79" s="93">
        <v>0</v>
      </c>
      <c r="AV79" s="94">
        <v>0</v>
      </c>
      <c r="AW79" s="93">
        <v>0</v>
      </c>
      <c r="AX79" s="93">
        <v>0</v>
      </c>
      <c r="AY79" s="94">
        <v>0</v>
      </c>
      <c r="AZ79" s="93">
        <v>0</v>
      </c>
      <c r="BA79" s="93">
        <v>0</v>
      </c>
      <c r="BB79" s="94">
        <v>0</v>
      </c>
      <c r="BC79" s="93">
        <v>0</v>
      </c>
      <c r="BD79" s="93">
        <v>0</v>
      </c>
      <c r="BE79" s="94">
        <v>0</v>
      </c>
      <c r="BF79" s="93">
        <v>21400</v>
      </c>
      <c r="BG79" s="93">
        <v>16011.25</v>
      </c>
      <c r="BH79" s="94">
        <v>0.75</v>
      </c>
      <c r="BI79" s="93">
        <v>0</v>
      </c>
      <c r="BJ79" s="93">
        <v>0</v>
      </c>
      <c r="BK79" s="94">
        <v>0</v>
      </c>
      <c r="BL79" s="93">
        <v>10300</v>
      </c>
      <c r="BM79" s="93">
        <v>3334.38</v>
      </c>
      <c r="BN79" s="94">
        <v>0.32</v>
      </c>
      <c r="BO79" s="93">
        <v>0</v>
      </c>
      <c r="BP79" s="93">
        <v>0</v>
      </c>
      <c r="BQ79" s="94">
        <v>0</v>
      </c>
      <c r="BR79" s="93">
        <v>0</v>
      </c>
      <c r="BS79" s="93">
        <v>0</v>
      </c>
      <c r="BT79" s="94">
        <v>0</v>
      </c>
      <c r="BU79" s="93">
        <v>3000</v>
      </c>
      <c r="BV79" s="93">
        <v>1550</v>
      </c>
      <c r="BW79" s="94">
        <v>0.52</v>
      </c>
      <c r="BX79" s="93">
        <v>0</v>
      </c>
      <c r="BY79" s="93">
        <v>0</v>
      </c>
      <c r="BZ79" s="94">
        <v>0</v>
      </c>
      <c r="CA79" s="93">
        <v>0</v>
      </c>
      <c r="CB79" s="93">
        <v>0</v>
      </c>
      <c r="CC79" s="94">
        <v>0</v>
      </c>
      <c r="CD79" s="93">
        <v>4000</v>
      </c>
      <c r="CE79" s="93">
        <v>0</v>
      </c>
      <c r="CF79" s="94">
        <v>0</v>
      </c>
      <c r="CG79" s="93">
        <v>0</v>
      </c>
      <c r="CH79" s="93">
        <v>0</v>
      </c>
      <c r="CI79" s="94">
        <v>0</v>
      </c>
      <c r="CJ79" s="93">
        <v>0</v>
      </c>
      <c r="CK79" s="93">
        <v>0</v>
      </c>
      <c r="CL79" s="94">
        <v>0</v>
      </c>
      <c r="CM79" s="93">
        <v>40000</v>
      </c>
      <c r="CN79" s="93">
        <v>15009.1</v>
      </c>
      <c r="CO79" s="94">
        <v>0.38</v>
      </c>
      <c r="CP79" s="93"/>
      <c r="CQ79" s="93"/>
      <c r="CR79" s="93"/>
      <c r="CS79" s="93"/>
      <c r="CT79" s="93"/>
      <c r="CU79" s="93"/>
      <c r="CV79" s="93"/>
      <c r="CW79" s="93"/>
      <c r="CX79" s="93"/>
      <c r="CY79" s="93"/>
      <c r="CZ79" s="93"/>
      <c r="DA79" s="93"/>
      <c r="DB79" s="93"/>
      <c r="DC79" s="93"/>
      <c r="DD79" s="93"/>
      <c r="DE79" s="93"/>
      <c r="DF79" s="93"/>
      <c r="DG79" s="93"/>
      <c r="DH79" s="93"/>
      <c r="DI79" s="93"/>
      <c r="DJ79" s="93"/>
      <c r="DK79" s="93"/>
      <c r="DL79" s="93"/>
      <c r="DM79" s="93"/>
      <c r="DN79" s="93"/>
      <c r="DO79" s="93"/>
      <c r="DP79" s="93"/>
      <c r="DQ79" s="93"/>
      <c r="DR79" s="93"/>
      <c r="DS79" s="93"/>
      <c r="DT79" s="93"/>
      <c r="DU79" s="93"/>
      <c r="DV79" s="93"/>
      <c r="DW79" s="93"/>
      <c r="DX79" s="93"/>
      <c r="DY79" s="93"/>
      <c r="DZ79" s="93"/>
      <c r="EA79" s="93"/>
      <c r="EB79" s="93"/>
      <c r="EC79" s="93"/>
      <c r="ED79" s="93"/>
      <c r="EE79" s="93"/>
      <c r="EF79" s="93"/>
      <c r="EG79" s="93"/>
      <c r="EH79" s="93"/>
      <c r="EI79" s="93"/>
      <c r="EJ79" s="93"/>
      <c r="EK79" s="93"/>
      <c r="EL79" s="93"/>
      <c r="EM79" s="93"/>
      <c r="EN79" s="93"/>
      <c r="EO79" s="93"/>
      <c r="EP79" s="93"/>
      <c r="EQ79" s="93"/>
      <c r="ER79" s="93"/>
      <c r="ES79" s="93"/>
      <c r="ET79" s="93"/>
      <c r="EU79" s="93"/>
      <c r="EV79" s="93"/>
      <c r="EW79" s="93"/>
      <c r="EX79" s="93"/>
      <c r="EY79" s="93"/>
      <c r="EZ79" s="93"/>
      <c r="FA79" s="93"/>
      <c r="FB79" s="93"/>
      <c r="FC79" s="93"/>
      <c r="FD79" s="93"/>
      <c r="FE79" s="93"/>
      <c r="FF79" s="93"/>
      <c r="FG79" s="93"/>
      <c r="FH79" s="93"/>
      <c r="FI79" s="93"/>
      <c r="FJ79" s="93"/>
      <c r="FK79" s="93"/>
      <c r="FL79" s="93"/>
      <c r="FM79" s="93"/>
      <c r="FN79" s="93"/>
      <c r="FO79" s="93"/>
      <c r="FP79" s="93"/>
      <c r="FQ79" s="93"/>
      <c r="FR79" s="93"/>
      <c r="FS79" s="93"/>
      <c r="FT79" s="93"/>
      <c r="FU79" s="93"/>
      <c r="FV79" s="93"/>
      <c r="FW79" s="93"/>
      <c r="FX79" s="93"/>
      <c r="FY79" s="93"/>
      <c r="FZ79" s="93"/>
      <c r="GA79" s="93"/>
      <c r="GB79" s="93"/>
      <c r="GC79" s="93"/>
      <c r="GD79" s="93"/>
      <c r="GE79" s="93"/>
      <c r="GF79" s="93"/>
      <c r="GG79" s="93"/>
      <c r="GH79" s="93"/>
      <c r="GI79" s="93"/>
      <c r="GJ79" s="93"/>
      <c r="GK79" s="93"/>
      <c r="GL79" s="93"/>
      <c r="GM79" s="93"/>
      <c r="GN79" s="93"/>
      <c r="GO79" s="93"/>
      <c r="GP79" s="93"/>
      <c r="GQ79" s="93"/>
      <c r="GR79" s="93"/>
      <c r="GS79" s="93"/>
      <c r="GT79" s="93"/>
      <c r="GU79" s="93"/>
      <c r="GV79" s="93"/>
      <c r="GW79" s="93"/>
      <c r="GX79" s="93"/>
      <c r="GY79" s="93"/>
      <c r="GZ79" s="93"/>
      <c r="HA79" s="93"/>
      <c r="HB79" s="93"/>
      <c r="HC79" s="93"/>
      <c r="HD79" s="93"/>
      <c r="HE79" s="93"/>
      <c r="HF79" s="93"/>
      <c r="HG79" s="93"/>
      <c r="HH79" s="93"/>
      <c r="HI79" s="93"/>
      <c r="HJ79" s="93"/>
      <c r="HK79" s="93"/>
      <c r="HL79" s="93"/>
      <c r="HM79" s="93"/>
      <c r="HN79" s="93"/>
      <c r="HO79" s="93"/>
      <c r="HP79" s="93"/>
      <c r="HQ79" s="93"/>
      <c r="HR79" s="93"/>
      <c r="HS79" s="93"/>
      <c r="HT79" s="93"/>
      <c r="HU79" s="93"/>
      <c r="HV79" s="93"/>
      <c r="HW79" s="93"/>
      <c r="HX79" s="93"/>
      <c r="HY79" s="93"/>
      <c r="HZ79" s="93"/>
      <c r="IA79" s="93"/>
      <c r="IB79" s="93"/>
      <c r="IC79" s="93"/>
      <c r="ID79" s="93"/>
      <c r="IE79" s="93"/>
      <c r="IF79" s="93"/>
      <c r="IG79" s="93"/>
      <c r="IH79" s="93"/>
      <c r="II79" s="93"/>
      <c r="IJ79" s="93"/>
      <c r="IK79" s="93"/>
      <c r="IL79" s="93"/>
      <c r="IM79" s="93"/>
      <c r="IN79" s="93"/>
      <c r="IO79" s="93"/>
      <c r="IP79" s="93"/>
      <c r="IQ79" s="93"/>
      <c r="IR79" s="93"/>
      <c r="IS79" s="93"/>
      <c r="IT79" s="93"/>
      <c r="IU79" s="93"/>
      <c r="IV79" s="93"/>
      <c r="IW79" s="93"/>
      <c r="IX79" s="93"/>
      <c r="IY79" s="93"/>
      <c r="IZ79" s="93"/>
      <c r="JA79" s="93"/>
      <c r="JB79" s="93"/>
      <c r="JC79" s="93"/>
      <c r="JD79" s="93"/>
      <c r="JE79" s="93"/>
      <c r="JF79" s="93"/>
      <c r="JG79" s="93"/>
      <c r="JH79" s="93"/>
      <c r="JI79" s="93"/>
      <c r="JJ79" s="93"/>
      <c r="JK79" s="93"/>
      <c r="JL79" s="93"/>
      <c r="JM79" s="93"/>
      <c r="JN79" s="93"/>
      <c r="JO79" s="93"/>
      <c r="JP79" s="93"/>
      <c r="JQ79" s="93"/>
      <c r="JR79" s="93"/>
      <c r="JS79" s="93"/>
      <c r="JT79" s="93"/>
      <c r="JU79" s="93"/>
      <c r="JV79" s="93"/>
      <c r="JW79" s="93"/>
      <c r="JX79" s="93"/>
      <c r="JY79" s="93"/>
      <c r="JZ79" s="93"/>
      <c r="KA79" s="93"/>
      <c r="KB79" s="93"/>
      <c r="KC79" s="93"/>
      <c r="KD79" s="93"/>
      <c r="KE79" s="93"/>
      <c r="KF79" s="93"/>
      <c r="KG79" s="93"/>
      <c r="KH79" s="93"/>
      <c r="KI79" s="93"/>
      <c r="KJ79" s="93"/>
      <c r="KK79" s="93"/>
      <c r="KL79" s="93"/>
      <c r="KM79" s="93"/>
      <c r="KN79" s="93"/>
      <c r="KO79" s="93"/>
      <c r="KP79" s="93"/>
      <c r="KQ79" s="93"/>
      <c r="KR79" s="93"/>
      <c r="KS79" s="93"/>
      <c r="KT79" s="93"/>
      <c r="KU79" s="93"/>
      <c r="KV79" s="93"/>
      <c r="KW79" s="93"/>
      <c r="KX79" s="93"/>
      <c r="KY79" s="93"/>
      <c r="KZ79" s="93"/>
      <c r="LA79" s="93"/>
      <c r="LB79" s="93"/>
      <c r="LC79" s="93"/>
      <c r="LD79" s="93"/>
      <c r="LE79" s="93"/>
      <c r="LF79" s="93"/>
      <c r="LG79" s="93"/>
      <c r="LH79" s="93"/>
      <c r="LI79" s="93"/>
      <c r="LJ79" s="93"/>
      <c r="LK79" s="93"/>
      <c r="LL79" s="93"/>
      <c r="LM79" s="93"/>
      <c r="LN79" s="93"/>
      <c r="LO79" s="93"/>
      <c r="LP79" s="93"/>
      <c r="LQ79" s="93"/>
      <c r="LR79" s="93"/>
      <c r="LS79" s="93"/>
      <c r="LT79" s="93"/>
      <c r="LU79" s="93"/>
      <c r="LV79" s="93"/>
      <c r="LW79" s="93"/>
      <c r="LX79" s="93"/>
      <c r="LY79" s="93"/>
      <c r="LZ79" s="93"/>
      <c r="MA79" s="93"/>
      <c r="MB79" s="93"/>
      <c r="MC79" s="93"/>
      <c r="MD79" s="93"/>
      <c r="ME79" s="93"/>
      <c r="MF79" s="93"/>
      <c r="MG79" s="93"/>
      <c r="MH79" s="93"/>
      <c r="MI79" s="93"/>
      <c r="MJ79" s="93"/>
      <c r="MK79" s="93"/>
      <c r="ML79" s="93"/>
      <c r="MM79" s="93"/>
      <c r="MN79" s="93"/>
      <c r="MO79" s="93"/>
      <c r="MP79" s="93"/>
      <c r="MQ79" s="93"/>
      <c r="MR79" s="93"/>
      <c r="MS79" s="93"/>
      <c r="MT79" s="93"/>
      <c r="MU79" s="93"/>
      <c r="MV79" s="93"/>
      <c r="MW79" s="93"/>
      <c r="MX79" s="93"/>
      <c r="MY79" s="93"/>
      <c r="MZ79" s="93"/>
      <c r="NA79" s="93"/>
      <c r="NB79" s="93"/>
      <c r="NC79" s="93"/>
      <c r="ND79" s="93"/>
      <c r="NE79" s="93"/>
      <c r="NF79" s="93"/>
      <c r="NG79" s="93"/>
      <c r="NH79" s="93"/>
      <c r="NI79" s="93"/>
      <c r="NJ79" s="93"/>
      <c r="NK79" s="93"/>
      <c r="NL79" s="93"/>
      <c r="NM79" s="93"/>
      <c r="NN79" s="93"/>
      <c r="NO79" s="93"/>
      <c r="NP79" s="93"/>
      <c r="NQ79" s="93"/>
      <c r="NR79" s="93"/>
      <c r="NS79" s="93"/>
      <c r="NT79" s="93"/>
      <c r="NU79" s="93"/>
      <c r="NV79" s="93"/>
      <c r="NW79" s="93"/>
      <c r="NX79" s="93"/>
      <c r="NY79" s="93"/>
      <c r="NZ79" s="93"/>
      <c r="OA79" s="93"/>
      <c r="OB79" s="93"/>
      <c r="OC79" s="93"/>
      <c r="OD79" s="93"/>
      <c r="OE79" s="93"/>
      <c r="OF79" s="93"/>
      <c r="OG79" s="93"/>
      <c r="OH79" s="93"/>
      <c r="OI79" s="93"/>
      <c r="OJ79" s="93"/>
      <c r="OK79" s="93"/>
      <c r="OL79" s="93"/>
      <c r="OM79" s="93"/>
      <c r="ON79" s="93"/>
      <c r="OO79" s="93"/>
      <c r="OP79" s="93"/>
      <c r="OQ79" s="93"/>
      <c r="OR79" s="93"/>
      <c r="OS79" s="93"/>
      <c r="OT79" s="93"/>
      <c r="OU79" s="93"/>
      <c r="OV79" s="93"/>
      <c r="OW79" s="93"/>
      <c r="OX79" s="93"/>
      <c r="OY79" s="93"/>
      <c r="OZ79" s="93"/>
      <c r="PA79" s="93"/>
      <c r="PB79" s="93"/>
      <c r="PC79" s="93"/>
      <c r="PD79" s="93"/>
      <c r="PE79" s="93"/>
      <c r="PF79" s="93"/>
      <c r="PG79" s="93"/>
      <c r="PH79" s="93"/>
      <c r="PI79" s="93"/>
      <c r="PJ79" s="93"/>
      <c r="PK79" s="93"/>
      <c r="PL79" s="93"/>
      <c r="PM79" s="93"/>
      <c r="PN79" s="93"/>
      <c r="PO79" s="93"/>
      <c r="PP79" s="93"/>
      <c r="PQ79" s="93"/>
      <c r="PR79" s="93"/>
      <c r="PS79" s="93"/>
      <c r="PT79" s="93"/>
      <c r="PU79" s="93"/>
      <c r="PV79" s="93"/>
      <c r="PW79" s="93"/>
      <c r="PX79" s="93"/>
      <c r="PY79" s="93"/>
      <c r="PZ79" s="93"/>
      <c r="QA79" s="93"/>
      <c r="QB79" s="93"/>
      <c r="QC79" s="93"/>
      <c r="QD79" s="93"/>
      <c r="QE79" s="93"/>
      <c r="QF79" s="93"/>
      <c r="QG79" s="93"/>
      <c r="QH79" s="93"/>
      <c r="QI79" s="93"/>
      <c r="QJ79" s="93"/>
      <c r="QK79" s="93"/>
      <c r="QL79" s="93"/>
      <c r="QM79" s="93"/>
      <c r="QN79" s="93"/>
      <c r="QO79" s="93"/>
      <c r="QP79" s="93"/>
      <c r="QQ79" s="93"/>
      <c r="QR79" s="93"/>
      <c r="QS79" s="93"/>
      <c r="QT79" s="93"/>
      <c r="QU79" s="93"/>
      <c r="QV79" s="93"/>
      <c r="QW79" s="93"/>
      <c r="QX79" s="93"/>
      <c r="QY79" s="93"/>
      <c r="QZ79" s="93"/>
      <c r="RA79" s="93"/>
      <c r="RB79" s="93"/>
      <c r="RC79" s="93"/>
      <c r="RD79" s="93"/>
      <c r="RE79" s="93"/>
      <c r="RF79" s="93"/>
      <c r="RG79" s="93"/>
      <c r="RH79" s="93"/>
      <c r="RI79" s="93"/>
      <c r="RJ79" s="93"/>
      <c r="RK79" s="93"/>
      <c r="RL79" s="93"/>
      <c r="RM79" s="93"/>
      <c r="RN79" s="93"/>
      <c r="RO79" s="93"/>
      <c r="RP79" s="93"/>
      <c r="RQ79" s="93"/>
      <c r="RR79" s="93"/>
      <c r="RS79" s="93"/>
      <c r="RT79" s="93"/>
      <c r="RU79" s="93"/>
      <c r="RV79" s="93"/>
      <c r="RW79" s="93"/>
      <c r="RX79" s="93"/>
      <c r="RY79" s="93"/>
      <c r="RZ79" s="93"/>
      <c r="SA79" s="93"/>
      <c r="SB79" s="93"/>
      <c r="SC79" s="93"/>
      <c r="SD79" s="93"/>
      <c r="SE79" s="93"/>
      <c r="SF79" s="93"/>
      <c r="SG79" s="93"/>
      <c r="SH79" s="93"/>
      <c r="SI79" s="93"/>
      <c r="SJ79" s="93"/>
      <c r="SK79" s="93"/>
      <c r="SL79" s="93"/>
      <c r="SM79" s="93"/>
      <c r="SN79" s="93"/>
      <c r="SO79" s="93"/>
      <c r="SP79" s="93"/>
      <c r="SQ79" s="93"/>
      <c r="SR79" s="93"/>
      <c r="SS79" s="93"/>
      <c r="ST79" s="93"/>
      <c r="SU79" s="93"/>
      <c r="SV79" s="93"/>
      <c r="SW79" s="93"/>
      <c r="SX79" s="93"/>
      <c r="SY79" s="93"/>
      <c r="SZ79" s="93"/>
      <c r="TA79" s="93"/>
      <c r="TB79" s="93"/>
      <c r="TC79" s="93"/>
      <c r="TD79" s="93"/>
      <c r="TE79" s="93"/>
      <c r="TF79" s="93"/>
      <c r="TG79" s="93"/>
      <c r="TH79" s="93"/>
      <c r="TI79" s="93"/>
      <c r="TJ79" s="93"/>
      <c r="TK79" s="93"/>
      <c r="TL79" s="93"/>
      <c r="TM79" s="93"/>
      <c r="TN79" s="93"/>
      <c r="TO79" s="93"/>
      <c r="TP79" s="93"/>
      <c r="TQ79" s="93"/>
      <c r="TR79" s="93"/>
      <c r="TS79" s="93"/>
      <c r="TT79" s="93"/>
      <c r="TU79" s="93"/>
      <c r="TV79" s="93"/>
      <c r="TW79" s="93"/>
      <c r="TX79" s="93"/>
      <c r="TY79" s="93"/>
      <c r="TZ79" s="93"/>
      <c r="UA79" s="93"/>
      <c r="UB79" s="93"/>
      <c r="UC79" s="93"/>
      <c r="UD79" s="93"/>
      <c r="UE79" s="93"/>
      <c r="UF79" s="93"/>
      <c r="UG79" s="93"/>
      <c r="UH79" s="93"/>
      <c r="UI79" s="93"/>
      <c r="UJ79" s="93"/>
      <c r="UK79" s="93"/>
      <c r="UL79" s="93"/>
      <c r="UM79" s="93"/>
      <c r="UN79" s="93"/>
      <c r="UO79" s="93"/>
      <c r="UP79" s="93"/>
      <c r="UQ79" s="93"/>
      <c r="UR79" s="93"/>
      <c r="US79" s="93"/>
      <c r="UT79" s="93"/>
      <c r="UU79" s="93"/>
      <c r="UV79" s="93"/>
      <c r="UW79" s="93"/>
      <c r="UX79" s="93"/>
      <c r="UY79" s="93"/>
      <c r="UZ79" s="93"/>
      <c r="VA79" s="93"/>
      <c r="VB79" s="93"/>
      <c r="VC79" s="93"/>
      <c r="VD79" s="93"/>
      <c r="VE79" s="93"/>
      <c r="VF79" s="93"/>
      <c r="VG79" s="93"/>
      <c r="VH79" s="93"/>
      <c r="VI79" s="93"/>
      <c r="VJ79" s="93"/>
      <c r="VK79" s="93"/>
      <c r="VL79" s="93"/>
      <c r="VM79" s="93"/>
      <c r="VN79" s="93"/>
      <c r="VO79" s="93"/>
      <c r="VP79" s="93"/>
      <c r="VQ79" s="93"/>
      <c r="VR79" s="93"/>
      <c r="VS79" s="93"/>
      <c r="VT79" s="93"/>
      <c r="VU79" s="93"/>
      <c r="VV79" s="93"/>
      <c r="VW79" s="93"/>
      <c r="VX79" s="93"/>
      <c r="VY79" s="93"/>
      <c r="VZ79" s="93"/>
      <c r="WA79" s="93"/>
      <c r="WB79" s="93"/>
      <c r="WC79" s="93"/>
      <c r="WD79" s="93"/>
      <c r="WE79" s="93"/>
      <c r="WF79" s="93"/>
      <c r="WG79" s="93"/>
      <c r="WH79" s="93"/>
      <c r="WI79" s="93"/>
      <c r="WJ79" s="93"/>
      <c r="WK79" s="93"/>
      <c r="WL79" s="93"/>
      <c r="WM79" s="93"/>
      <c r="WN79" s="93"/>
      <c r="WO79" s="93"/>
      <c r="WP79" s="93"/>
      <c r="WQ79" s="93"/>
      <c r="WR79" s="93"/>
      <c r="WS79" s="93"/>
      <c r="WT79" s="93"/>
      <c r="WU79" s="93"/>
      <c r="WV79" s="93"/>
      <c r="WW79" s="93"/>
      <c r="WX79" s="93"/>
      <c r="WY79" s="93"/>
      <c r="WZ79" s="93"/>
      <c r="XA79" s="93"/>
      <c r="XB79" s="93"/>
      <c r="XC79" s="93"/>
      <c r="XD79" s="93"/>
      <c r="XE79" s="93"/>
      <c r="XF79" s="93"/>
      <c r="XG79" s="93"/>
      <c r="XH79" s="93"/>
      <c r="XI79" s="93"/>
      <c r="XJ79" s="93"/>
      <c r="XK79" s="93"/>
      <c r="XL79" s="93"/>
      <c r="XM79" s="93"/>
      <c r="XN79" s="93"/>
      <c r="XO79" s="93"/>
      <c r="XP79" s="93"/>
      <c r="XQ79" s="93"/>
      <c r="XR79" s="93"/>
      <c r="XS79" s="93"/>
      <c r="XT79" s="93"/>
      <c r="XU79" s="93"/>
      <c r="XV79" s="93"/>
      <c r="XW79" s="93"/>
      <c r="XX79" s="93"/>
      <c r="XY79" s="93"/>
      <c r="XZ79" s="93"/>
      <c r="YA79" s="93"/>
      <c r="YB79" s="93"/>
      <c r="YC79" s="93"/>
      <c r="YD79" s="93"/>
      <c r="YE79" s="93"/>
      <c r="YF79" s="93"/>
      <c r="YG79" s="93"/>
      <c r="YH79" s="93"/>
      <c r="YI79" s="93"/>
      <c r="YJ79" s="93"/>
      <c r="YK79" s="93"/>
      <c r="YL79" s="93"/>
      <c r="YM79" s="93"/>
      <c r="YN79" s="93"/>
      <c r="YO79" s="93"/>
      <c r="YP79" s="93"/>
      <c r="YQ79" s="93"/>
      <c r="YR79" s="93"/>
      <c r="YS79" s="93"/>
      <c r="YT79" s="93"/>
      <c r="YU79" s="93"/>
      <c r="YV79" s="93"/>
      <c r="YW79" s="93"/>
      <c r="YX79" s="93"/>
      <c r="YY79" s="93"/>
      <c r="YZ79" s="93"/>
      <c r="ZA79" s="93"/>
      <c r="ZB79" s="93"/>
      <c r="ZC79" s="93"/>
      <c r="ZD79" s="93"/>
      <c r="ZE79" s="93"/>
      <c r="ZF79" s="93"/>
      <c r="ZG79" s="93"/>
      <c r="ZH79" s="93"/>
      <c r="ZI79" s="93"/>
      <c r="ZJ79" s="93"/>
      <c r="ZK79" s="93"/>
      <c r="ZL79" s="93"/>
      <c r="ZM79" s="93"/>
      <c r="ZN79" s="93"/>
      <c r="ZO79" s="93"/>
      <c r="ZP79" s="93"/>
      <c r="ZQ79" s="93"/>
      <c r="ZR79" s="93"/>
      <c r="ZS79" s="93"/>
      <c r="ZT79" s="93"/>
      <c r="ZU79" s="93"/>
      <c r="ZV79" s="93"/>
      <c r="ZW79" s="93"/>
      <c r="ZX79" s="93"/>
      <c r="ZY79" s="93"/>
      <c r="ZZ79" s="93"/>
    </row>
    <row r="80" spans="1:702" ht="15.95" hidden="1" customHeight="1" x14ac:dyDescent="0.25">
      <c r="A80" s="92">
        <v>72292</v>
      </c>
      <c r="B80" s="92" t="s">
        <v>408</v>
      </c>
      <c r="C80" s="121" t="s">
        <v>378</v>
      </c>
      <c r="D80" s="92">
        <v>7</v>
      </c>
      <c r="E80" s="92">
        <v>3</v>
      </c>
      <c r="F80" s="92" t="s">
        <v>341</v>
      </c>
      <c r="G80" s="92">
        <v>912</v>
      </c>
      <c r="H80" s="92">
        <v>11461</v>
      </c>
      <c r="I80" s="92" t="s">
        <v>374</v>
      </c>
      <c r="J80" s="92">
        <v>329</v>
      </c>
      <c r="K80" s="92" t="s">
        <v>142</v>
      </c>
      <c r="L80" s="93">
        <v>18000</v>
      </c>
      <c r="M80" s="93">
        <v>18000</v>
      </c>
      <c r="N80" s="93">
        <v>0</v>
      </c>
      <c r="O80" s="93">
        <v>18000</v>
      </c>
      <c r="P80" s="93">
        <v>0</v>
      </c>
      <c r="Q80" s="93">
        <v>-18000</v>
      </c>
      <c r="R80" s="94">
        <v>0</v>
      </c>
      <c r="S80" s="93">
        <v>0</v>
      </c>
      <c r="T80" s="93">
        <v>0</v>
      </c>
      <c r="U80" s="94">
        <v>0</v>
      </c>
      <c r="V80" s="93">
        <v>0</v>
      </c>
      <c r="W80" s="93">
        <v>0</v>
      </c>
      <c r="X80" s="94">
        <v>0</v>
      </c>
      <c r="Y80" s="93">
        <v>0</v>
      </c>
      <c r="Z80" s="93">
        <v>0</v>
      </c>
      <c r="AA80" s="94">
        <v>0</v>
      </c>
      <c r="AB80" s="93">
        <v>0</v>
      </c>
      <c r="AC80" s="93">
        <v>0</v>
      </c>
      <c r="AD80" s="94">
        <v>0</v>
      </c>
      <c r="AE80" s="93">
        <v>0</v>
      </c>
      <c r="AF80" s="93">
        <v>0</v>
      </c>
      <c r="AG80" s="94">
        <v>0</v>
      </c>
      <c r="AH80" s="93">
        <v>0</v>
      </c>
      <c r="AI80" s="93">
        <v>0</v>
      </c>
      <c r="AJ80" s="94">
        <v>0</v>
      </c>
      <c r="AK80" s="93">
        <v>0</v>
      </c>
      <c r="AL80" s="93">
        <v>0</v>
      </c>
      <c r="AM80" s="94">
        <v>0</v>
      </c>
      <c r="AN80" s="93">
        <v>0</v>
      </c>
      <c r="AO80" s="93">
        <v>0</v>
      </c>
      <c r="AP80" s="94">
        <v>0</v>
      </c>
      <c r="AQ80" s="93">
        <v>0</v>
      </c>
      <c r="AR80" s="93">
        <v>0</v>
      </c>
      <c r="AS80" s="94">
        <v>0</v>
      </c>
      <c r="AT80" s="93">
        <v>0</v>
      </c>
      <c r="AU80" s="93">
        <v>0</v>
      </c>
      <c r="AV80" s="94">
        <v>0</v>
      </c>
      <c r="AW80" s="93">
        <v>0</v>
      </c>
      <c r="AX80" s="93">
        <v>0</v>
      </c>
      <c r="AY80" s="94">
        <v>0</v>
      </c>
      <c r="AZ80" s="93">
        <v>0</v>
      </c>
      <c r="BA80" s="93">
        <v>0</v>
      </c>
      <c r="BB80" s="94">
        <v>0</v>
      </c>
      <c r="BC80" s="93">
        <v>0</v>
      </c>
      <c r="BD80" s="93">
        <v>0</v>
      </c>
      <c r="BE80" s="94">
        <v>0</v>
      </c>
      <c r="BF80" s="93">
        <v>0</v>
      </c>
      <c r="BG80" s="93">
        <v>0</v>
      </c>
      <c r="BH80" s="94">
        <v>0</v>
      </c>
      <c r="BI80" s="93">
        <v>0</v>
      </c>
      <c r="BJ80" s="93">
        <v>0</v>
      </c>
      <c r="BK80" s="94">
        <v>0</v>
      </c>
      <c r="BL80" s="93">
        <v>2000</v>
      </c>
      <c r="BM80" s="93">
        <v>0</v>
      </c>
      <c r="BN80" s="94">
        <v>0</v>
      </c>
      <c r="BO80" s="93">
        <v>0</v>
      </c>
      <c r="BP80" s="93">
        <v>0</v>
      </c>
      <c r="BQ80" s="94">
        <v>0</v>
      </c>
      <c r="BR80" s="93">
        <v>0</v>
      </c>
      <c r="BS80" s="93">
        <v>0</v>
      </c>
      <c r="BT80" s="94">
        <v>0</v>
      </c>
      <c r="BU80" s="93">
        <v>0</v>
      </c>
      <c r="BV80" s="93">
        <v>0</v>
      </c>
      <c r="BW80" s="94">
        <v>0</v>
      </c>
      <c r="BX80" s="93">
        <v>0</v>
      </c>
      <c r="BY80" s="93">
        <v>0</v>
      </c>
      <c r="BZ80" s="94">
        <v>0</v>
      </c>
      <c r="CA80" s="93">
        <v>0</v>
      </c>
      <c r="CB80" s="93">
        <v>0</v>
      </c>
      <c r="CC80" s="94">
        <v>0</v>
      </c>
      <c r="CD80" s="93">
        <v>6000</v>
      </c>
      <c r="CE80" s="93">
        <v>0</v>
      </c>
      <c r="CF80" s="94">
        <v>0</v>
      </c>
      <c r="CG80" s="93">
        <v>0</v>
      </c>
      <c r="CH80" s="93">
        <v>0</v>
      </c>
      <c r="CI80" s="94">
        <v>0</v>
      </c>
      <c r="CJ80" s="93">
        <v>0</v>
      </c>
      <c r="CK80" s="93">
        <v>0</v>
      </c>
      <c r="CL80" s="94">
        <v>0</v>
      </c>
      <c r="CM80" s="93">
        <v>10000</v>
      </c>
      <c r="CN80" s="93">
        <v>0</v>
      </c>
      <c r="CO80" s="94">
        <v>0</v>
      </c>
      <c r="CP80" s="93"/>
      <c r="CQ80" s="93"/>
      <c r="CR80" s="93"/>
      <c r="CS80" s="93"/>
      <c r="CT80" s="93"/>
      <c r="CU80" s="93"/>
      <c r="CV80" s="93"/>
      <c r="CW80" s="93"/>
      <c r="CX80" s="93"/>
      <c r="CY80" s="93"/>
      <c r="CZ80" s="93"/>
      <c r="DA80" s="93"/>
      <c r="DB80" s="93"/>
      <c r="DC80" s="93"/>
      <c r="DD80" s="93"/>
      <c r="DE80" s="93"/>
      <c r="DF80" s="93"/>
      <c r="DG80" s="93"/>
      <c r="DH80" s="93"/>
      <c r="DI80" s="93"/>
      <c r="DJ80" s="93"/>
      <c r="DK80" s="93"/>
      <c r="DL80" s="93"/>
      <c r="DM80" s="93"/>
      <c r="DN80" s="93"/>
      <c r="DO80" s="93"/>
      <c r="DP80" s="93"/>
      <c r="DQ80" s="93"/>
      <c r="DR80" s="93"/>
      <c r="DS80" s="93"/>
      <c r="DT80" s="93"/>
      <c r="DU80" s="93"/>
      <c r="DV80" s="93"/>
      <c r="DW80" s="93"/>
      <c r="DX80" s="93"/>
      <c r="DY80" s="93"/>
      <c r="DZ80" s="93"/>
      <c r="EA80" s="93"/>
      <c r="EB80" s="93"/>
      <c r="EC80" s="93"/>
      <c r="ED80" s="93"/>
      <c r="EE80" s="93"/>
      <c r="EF80" s="93"/>
      <c r="EG80" s="93"/>
      <c r="EH80" s="93"/>
      <c r="EI80" s="93"/>
      <c r="EJ80" s="93"/>
      <c r="EK80" s="93"/>
      <c r="EL80" s="93"/>
      <c r="EM80" s="93"/>
      <c r="EN80" s="93"/>
      <c r="EO80" s="93"/>
      <c r="EP80" s="93"/>
      <c r="EQ80" s="93"/>
      <c r="ER80" s="93"/>
      <c r="ES80" s="93"/>
      <c r="ET80" s="93"/>
      <c r="EU80" s="93"/>
      <c r="EV80" s="93"/>
      <c r="EW80" s="93"/>
      <c r="EX80" s="93"/>
      <c r="EY80" s="93"/>
      <c r="EZ80" s="93"/>
      <c r="FA80" s="93"/>
      <c r="FB80" s="93"/>
      <c r="FC80" s="93"/>
      <c r="FD80" s="93"/>
      <c r="FE80" s="93"/>
      <c r="FF80" s="93"/>
      <c r="FG80" s="93"/>
      <c r="FH80" s="93"/>
      <c r="FI80" s="93"/>
      <c r="FJ80" s="93"/>
      <c r="FK80" s="93"/>
      <c r="FL80" s="93"/>
      <c r="FM80" s="93"/>
      <c r="FN80" s="93"/>
      <c r="FO80" s="93"/>
      <c r="FP80" s="93"/>
      <c r="FQ80" s="93"/>
      <c r="FR80" s="93"/>
      <c r="FS80" s="93"/>
      <c r="FT80" s="93"/>
      <c r="FU80" s="93"/>
      <c r="FV80" s="93"/>
      <c r="FW80" s="93"/>
      <c r="FX80" s="93"/>
      <c r="FY80" s="93"/>
      <c r="FZ80" s="93"/>
      <c r="GA80" s="93"/>
      <c r="GB80" s="93"/>
      <c r="GC80" s="93"/>
      <c r="GD80" s="93"/>
      <c r="GE80" s="93"/>
      <c r="GF80" s="93"/>
      <c r="GG80" s="93"/>
      <c r="GH80" s="93"/>
      <c r="GI80" s="93"/>
      <c r="GJ80" s="93"/>
      <c r="GK80" s="93"/>
      <c r="GL80" s="93"/>
      <c r="GM80" s="93"/>
      <c r="GN80" s="93"/>
      <c r="GO80" s="93"/>
      <c r="GP80" s="93"/>
      <c r="GQ80" s="93"/>
      <c r="GR80" s="93"/>
      <c r="GS80" s="93"/>
      <c r="GT80" s="93"/>
      <c r="GU80" s="93"/>
      <c r="GV80" s="93"/>
      <c r="GW80" s="93"/>
      <c r="GX80" s="93"/>
      <c r="GY80" s="93"/>
      <c r="GZ80" s="93"/>
      <c r="HA80" s="93"/>
      <c r="HB80" s="93"/>
      <c r="HC80" s="93"/>
      <c r="HD80" s="93"/>
      <c r="HE80" s="93"/>
      <c r="HF80" s="93"/>
      <c r="HG80" s="93"/>
      <c r="HH80" s="93"/>
      <c r="HI80" s="93"/>
      <c r="HJ80" s="93"/>
      <c r="HK80" s="93"/>
      <c r="HL80" s="93"/>
      <c r="HM80" s="93"/>
      <c r="HN80" s="93"/>
      <c r="HO80" s="93"/>
      <c r="HP80" s="93"/>
      <c r="HQ80" s="93"/>
      <c r="HR80" s="93"/>
      <c r="HS80" s="93"/>
      <c r="HT80" s="93"/>
      <c r="HU80" s="93"/>
      <c r="HV80" s="93"/>
      <c r="HW80" s="93"/>
      <c r="HX80" s="93"/>
      <c r="HY80" s="93"/>
      <c r="HZ80" s="93"/>
      <c r="IA80" s="93"/>
      <c r="IB80" s="93"/>
      <c r="IC80" s="93"/>
      <c r="ID80" s="93"/>
      <c r="IE80" s="93"/>
      <c r="IF80" s="93"/>
      <c r="IG80" s="93"/>
      <c r="IH80" s="93"/>
      <c r="II80" s="93"/>
      <c r="IJ80" s="93"/>
      <c r="IK80" s="93"/>
      <c r="IL80" s="93"/>
      <c r="IM80" s="93"/>
      <c r="IN80" s="93"/>
      <c r="IO80" s="93"/>
      <c r="IP80" s="93"/>
      <c r="IQ80" s="93"/>
      <c r="IR80" s="93"/>
      <c r="IS80" s="93"/>
      <c r="IT80" s="93"/>
      <c r="IU80" s="93"/>
      <c r="IV80" s="93"/>
      <c r="IW80" s="93"/>
      <c r="IX80" s="93"/>
      <c r="IY80" s="93"/>
      <c r="IZ80" s="93"/>
      <c r="JA80" s="93"/>
      <c r="JB80" s="93"/>
      <c r="JC80" s="93"/>
      <c r="JD80" s="93"/>
      <c r="JE80" s="93"/>
      <c r="JF80" s="93"/>
      <c r="JG80" s="93"/>
      <c r="JH80" s="93"/>
      <c r="JI80" s="93"/>
      <c r="JJ80" s="93"/>
      <c r="JK80" s="93"/>
      <c r="JL80" s="93"/>
      <c r="JM80" s="93"/>
      <c r="JN80" s="93"/>
      <c r="JO80" s="93"/>
      <c r="JP80" s="93"/>
      <c r="JQ80" s="93"/>
      <c r="JR80" s="93"/>
      <c r="JS80" s="93"/>
      <c r="JT80" s="93"/>
      <c r="JU80" s="93"/>
      <c r="JV80" s="93"/>
      <c r="JW80" s="93"/>
      <c r="JX80" s="93"/>
      <c r="JY80" s="93"/>
      <c r="JZ80" s="93"/>
      <c r="KA80" s="93"/>
      <c r="KB80" s="93"/>
      <c r="KC80" s="93"/>
      <c r="KD80" s="93"/>
      <c r="KE80" s="93"/>
      <c r="KF80" s="93"/>
      <c r="KG80" s="93"/>
      <c r="KH80" s="93"/>
      <c r="KI80" s="93"/>
      <c r="KJ80" s="93"/>
      <c r="KK80" s="93"/>
      <c r="KL80" s="93"/>
      <c r="KM80" s="93"/>
      <c r="KN80" s="93"/>
      <c r="KO80" s="93"/>
      <c r="KP80" s="93"/>
      <c r="KQ80" s="93"/>
      <c r="KR80" s="93"/>
      <c r="KS80" s="93"/>
      <c r="KT80" s="93"/>
      <c r="KU80" s="93"/>
      <c r="KV80" s="93"/>
      <c r="KW80" s="93"/>
      <c r="KX80" s="93"/>
      <c r="KY80" s="93"/>
      <c r="KZ80" s="93"/>
      <c r="LA80" s="93"/>
      <c r="LB80" s="93"/>
      <c r="LC80" s="93"/>
      <c r="LD80" s="93"/>
      <c r="LE80" s="93"/>
      <c r="LF80" s="93"/>
      <c r="LG80" s="93"/>
      <c r="LH80" s="93"/>
      <c r="LI80" s="93"/>
      <c r="LJ80" s="93"/>
      <c r="LK80" s="93"/>
      <c r="LL80" s="93"/>
      <c r="LM80" s="93"/>
      <c r="LN80" s="93"/>
      <c r="LO80" s="93"/>
      <c r="LP80" s="93"/>
      <c r="LQ80" s="93"/>
      <c r="LR80" s="93"/>
      <c r="LS80" s="93"/>
      <c r="LT80" s="93"/>
      <c r="LU80" s="93"/>
      <c r="LV80" s="93"/>
      <c r="LW80" s="93"/>
      <c r="LX80" s="93"/>
      <c r="LY80" s="93"/>
      <c r="LZ80" s="93"/>
      <c r="MA80" s="93"/>
      <c r="MB80" s="93"/>
      <c r="MC80" s="93"/>
      <c r="MD80" s="93"/>
      <c r="ME80" s="93"/>
      <c r="MF80" s="93"/>
      <c r="MG80" s="93"/>
      <c r="MH80" s="93"/>
      <c r="MI80" s="93"/>
      <c r="MJ80" s="93"/>
      <c r="MK80" s="93"/>
      <c r="ML80" s="93"/>
      <c r="MM80" s="93"/>
      <c r="MN80" s="93"/>
      <c r="MO80" s="93"/>
      <c r="MP80" s="93"/>
      <c r="MQ80" s="93"/>
      <c r="MR80" s="93"/>
      <c r="MS80" s="93"/>
      <c r="MT80" s="93"/>
      <c r="MU80" s="93"/>
      <c r="MV80" s="93"/>
      <c r="MW80" s="93"/>
      <c r="MX80" s="93"/>
      <c r="MY80" s="93"/>
      <c r="MZ80" s="93"/>
      <c r="NA80" s="93"/>
      <c r="NB80" s="93"/>
      <c r="NC80" s="93"/>
      <c r="ND80" s="93"/>
      <c r="NE80" s="93"/>
      <c r="NF80" s="93"/>
      <c r="NG80" s="93"/>
      <c r="NH80" s="93"/>
      <c r="NI80" s="93"/>
      <c r="NJ80" s="93"/>
      <c r="NK80" s="93"/>
      <c r="NL80" s="93"/>
      <c r="NM80" s="93"/>
      <c r="NN80" s="93"/>
      <c r="NO80" s="93"/>
      <c r="NP80" s="93"/>
      <c r="NQ80" s="93"/>
      <c r="NR80" s="93"/>
      <c r="NS80" s="93"/>
      <c r="NT80" s="93"/>
      <c r="NU80" s="93"/>
      <c r="NV80" s="93"/>
      <c r="NW80" s="93"/>
      <c r="NX80" s="93"/>
      <c r="NY80" s="93"/>
      <c r="NZ80" s="93"/>
      <c r="OA80" s="93"/>
      <c r="OB80" s="93"/>
      <c r="OC80" s="93"/>
      <c r="OD80" s="93"/>
      <c r="OE80" s="93"/>
      <c r="OF80" s="93"/>
      <c r="OG80" s="93"/>
      <c r="OH80" s="93"/>
      <c r="OI80" s="93"/>
      <c r="OJ80" s="93"/>
      <c r="OK80" s="93"/>
      <c r="OL80" s="93"/>
      <c r="OM80" s="93"/>
      <c r="ON80" s="93"/>
      <c r="OO80" s="93"/>
      <c r="OP80" s="93"/>
      <c r="OQ80" s="93"/>
      <c r="OR80" s="93"/>
      <c r="OS80" s="93"/>
      <c r="OT80" s="93"/>
      <c r="OU80" s="93"/>
      <c r="OV80" s="93"/>
      <c r="OW80" s="93"/>
      <c r="OX80" s="93"/>
      <c r="OY80" s="93"/>
      <c r="OZ80" s="93"/>
      <c r="PA80" s="93"/>
      <c r="PB80" s="93"/>
      <c r="PC80" s="93"/>
      <c r="PD80" s="93"/>
      <c r="PE80" s="93"/>
      <c r="PF80" s="93"/>
      <c r="PG80" s="93"/>
      <c r="PH80" s="93"/>
      <c r="PI80" s="93"/>
      <c r="PJ80" s="93"/>
      <c r="PK80" s="93"/>
      <c r="PL80" s="93"/>
      <c r="PM80" s="93"/>
      <c r="PN80" s="93"/>
      <c r="PO80" s="93"/>
      <c r="PP80" s="93"/>
      <c r="PQ80" s="93"/>
      <c r="PR80" s="93"/>
      <c r="PS80" s="93"/>
      <c r="PT80" s="93"/>
      <c r="PU80" s="93"/>
      <c r="PV80" s="93"/>
      <c r="PW80" s="93"/>
      <c r="PX80" s="93"/>
      <c r="PY80" s="93"/>
      <c r="PZ80" s="93"/>
      <c r="QA80" s="93"/>
      <c r="QB80" s="93"/>
      <c r="QC80" s="93"/>
      <c r="QD80" s="93"/>
      <c r="QE80" s="93"/>
      <c r="QF80" s="93"/>
      <c r="QG80" s="93"/>
      <c r="QH80" s="93"/>
      <c r="QI80" s="93"/>
      <c r="QJ80" s="93"/>
      <c r="QK80" s="93"/>
      <c r="QL80" s="93"/>
      <c r="QM80" s="93"/>
      <c r="QN80" s="93"/>
      <c r="QO80" s="93"/>
      <c r="QP80" s="93"/>
      <c r="QQ80" s="93"/>
      <c r="QR80" s="93"/>
      <c r="QS80" s="93"/>
      <c r="QT80" s="93"/>
      <c r="QU80" s="93"/>
      <c r="QV80" s="93"/>
      <c r="QW80" s="93"/>
      <c r="QX80" s="93"/>
      <c r="QY80" s="93"/>
      <c r="QZ80" s="93"/>
      <c r="RA80" s="93"/>
      <c r="RB80" s="93"/>
      <c r="RC80" s="93"/>
      <c r="RD80" s="93"/>
      <c r="RE80" s="93"/>
      <c r="RF80" s="93"/>
      <c r="RG80" s="93"/>
      <c r="RH80" s="93"/>
      <c r="RI80" s="93"/>
      <c r="RJ80" s="93"/>
      <c r="RK80" s="93"/>
      <c r="RL80" s="93"/>
      <c r="RM80" s="93"/>
      <c r="RN80" s="93"/>
      <c r="RO80" s="93"/>
      <c r="RP80" s="93"/>
      <c r="RQ80" s="93"/>
      <c r="RR80" s="93"/>
      <c r="RS80" s="93"/>
      <c r="RT80" s="93"/>
      <c r="RU80" s="93"/>
      <c r="RV80" s="93"/>
      <c r="RW80" s="93"/>
      <c r="RX80" s="93"/>
      <c r="RY80" s="93"/>
      <c r="RZ80" s="93"/>
      <c r="SA80" s="93"/>
      <c r="SB80" s="93"/>
      <c r="SC80" s="93"/>
      <c r="SD80" s="93"/>
      <c r="SE80" s="93"/>
      <c r="SF80" s="93"/>
      <c r="SG80" s="93"/>
      <c r="SH80" s="93"/>
      <c r="SI80" s="93"/>
      <c r="SJ80" s="93"/>
      <c r="SK80" s="93"/>
      <c r="SL80" s="93"/>
      <c r="SM80" s="93"/>
      <c r="SN80" s="93"/>
      <c r="SO80" s="93"/>
      <c r="SP80" s="93"/>
      <c r="SQ80" s="93"/>
      <c r="SR80" s="93"/>
      <c r="SS80" s="93"/>
      <c r="ST80" s="93"/>
      <c r="SU80" s="93"/>
      <c r="SV80" s="93"/>
      <c r="SW80" s="93"/>
      <c r="SX80" s="93"/>
      <c r="SY80" s="93"/>
      <c r="SZ80" s="93"/>
      <c r="TA80" s="93"/>
      <c r="TB80" s="93"/>
      <c r="TC80" s="93"/>
      <c r="TD80" s="93"/>
      <c r="TE80" s="93"/>
      <c r="TF80" s="93"/>
      <c r="TG80" s="93"/>
      <c r="TH80" s="93"/>
      <c r="TI80" s="93"/>
      <c r="TJ80" s="93"/>
      <c r="TK80" s="93"/>
      <c r="TL80" s="93"/>
      <c r="TM80" s="93"/>
      <c r="TN80" s="93"/>
      <c r="TO80" s="93"/>
      <c r="TP80" s="93"/>
      <c r="TQ80" s="93"/>
      <c r="TR80" s="93"/>
      <c r="TS80" s="93"/>
      <c r="TT80" s="93"/>
      <c r="TU80" s="93"/>
      <c r="TV80" s="93"/>
      <c r="TW80" s="93"/>
      <c r="TX80" s="93"/>
      <c r="TY80" s="93"/>
      <c r="TZ80" s="93"/>
      <c r="UA80" s="93"/>
      <c r="UB80" s="93"/>
      <c r="UC80" s="93"/>
      <c r="UD80" s="93"/>
      <c r="UE80" s="93"/>
      <c r="UF80" s="93"/>
      <c r="UG80" s="93"/>
      <c r="UH80" s="93"/>
      <c r="UI80" s="93"/>
      <c r="UJ80" s="93"/>
      <c r="UK80" s="93"/>
      <c r="UL80" s="93"/>
      <c r="UM80" s="93"/>
      <c r="UN80" s="93"/>
      <c r="UO80" s="93"/>
      <c r="UP80" s="93"/>
      <c r="UQ80" s="93"/>
      <c r="UR80" s="93"/>
      <c r="US80" s="93"/>
      <c r="UT80" s="93"/>
      <c r="UU80" s="93"/>
      <c r="UV80" s="93"/>
      <c r="UW80" s="93"/>
      <c r="UX80" s="93"/>
      <c r="UY80" s="93"/>
      <c r="UZ80" s="93"/>
      <c r="VA80" s="93"/>
      <c r="VB80" s="93"/>
      <c r="VC80" s="93"/>
      <c r="VD80" s="93"/>
      <c r="VE80" s="93"/>
      <c r="VF80" s="93"/>
      <c r="VG80" s="93"/>
      <c r="VH80" s="93"/>
      <c r="VI80" s="93"/>
      <c r="VJ80" s="93"/>
      <c r="VK80" s="93"/>
      <c r="VL80" s="93"/>
      <c r="VM80" s="93"/>
      <c r="VN80" s="93"/>
      <c r="VO80" s="93"/>
      <c r="VP80" s="93"/>
      <c r="VQ80" s="93"/>
      <c r="VR80" s="93"/>
      <c r="VS80" s="93"/>
      <c r="VT80" s="93"/>
      <c r="VU80" s="93"/>
      <c r="VV80" s="93"/>
      <c r="VW80" s="93"/>
      <c r="VX80" s="93"/>
      <c r="VY80" s="93"/>
      <c r="VZ80" s="93"/>
      <c r="WA80" s="93"/>
      <c r="WB80" s="93"/>
      <c r="WC80" s="93"/>
      <c r="WD80" s="93"/>
      <c r="WE80" s="93"/>
      <c r="WF80" s="93"/>
      <c r="WG80" s="93"/>
      <c r="WH80" s="93"/>
      <c r="WI80" s="93"/>
      <c r="WJ80" s="93"/>
      <c r="WK80" s="93"/>
      <c r="WL80" s="93"/>
      <c r="WM80" s="93"/>
      <c r="WN80" s="93"/>
      <c r="WO80" s="93"/>
      <c r="WP80" s="93"/>
      <c r="WQ80" s="93"/>
      <c r="WR80" s="93"/>
      <c r="WS80" s="93"/>
      <c r="WT80" s="93"/>
      <c r="WU80" s="93"/>
      <c r="WV80" s="93"/>
      <c r="WW80" s="93"/>
      <c r="WX80" s="93"/>
      <c r="WY80" s="93"/>
      <c r="WZ80" s="93"/>
      <c r="XA80" s="93"/>
      <c r="XB80" s="93"/>
      <c r="XC80" s="93"/>
      <c r="XD80" s="93"/>
      <c r="XE80" s="93"/>
      <c r="XF80" s="93"/>
      <c r="XG80" s="93"/>
      <c r="XH80" s="93"/>
      <c r="XI80" s="93"/>
      <c r="XJ80" s="93"/>
      <c r="XK80" s="93"/>
      <c r="XL80" s="93"/>
      <c r="XM80" s="93"/>
      <c r="XN80" s="93"/>
      <c r="XO80" s="93"/>
      <c r="XP80" s="93"/>
      <c r="XQ80" s="93"/>
      <c r="XR80" s="93"/>
      <c r="XS80" s="93"/>
      <c r="XT80" s="93"/>
      <c r="XU80" s="93"/>
      <c r="XV80" s="93"/>
      <c r="XW80" s="93"/>
      <c r="XX80" s="93"/>
      <c r="XY80" s="93"/>
      <c r="XZ80" s="93"/>
      <c r="YA80" s="93"/>
      <c r="YB80" s="93"/>
      <c r="YC80" s="93"/>
      <c r="YD80" s="93"/>
      <c r="YE80" s="93"/>
      <c r="YF80" s="93"/>
      <c r="YG80" s="93"/>
      <c r="YH80" s="93"/>
      <c r="YI80" s="93"/>
      <c r="YJ80" s="93"/>
      <c r="YK80" s="93"/>
      <c r="YL80" s="93"/>
      <c r="YM80" s="93"/>
      <c r="YN80" s="93"/>
      <c r="YO80" s="93"/>
      <c r="YP80" s="93"/>
      <c r="YQ80" s="93"/>
      <c r="YR80" s="93"/>
      <c r="YS80" s="93"/>
      <c r="YT80" s="93"/>
      <c r="YU80" s="93"/>
      <c r="YV80" s="93"/>
      <c r="YW80" s="93"/>
      <c r="YX80" s="93"/>
      <c r="YY80" s="93"/>
      <c r="YZ80" s="93"/>
      <c r="ZA80" s="93"/>
      <c r="ZB80" s="93"/>
      <c r="ZC80" s="93"/>
      <c r="ZD80" s="93"/>
      <c r="ZE80" s="93"/>
      <c r="ZF80" s="93"/>
      <c r="ZG80" s="93"/>
      <c r="ZH80" s="93"/>
      <c r="ZI80" s="93"/>
      <c r="ZJ80" s="93"/>
      <c r="ZK80" s="93"/>
      <c r="ZL80" s="93"/>
      <c r="ZM80" s="93"/>
      <c r="ZN80" s="93"/>
      <c r="ZO80" s="93"/>
      <c r="ZP80" s="93"/>
      <c r="ZQ80" s="93"/>
      <c r="ZR80" s="93"/>
      <c r="ZS80" s="93"/>
      <c r="ZT80" s="93"/>
      <c r="ZU80" s="93"/>
      <c r="ZV80" s="93"/>
      <c r="ZW80" s="93"/>
      <c r="ZX80" s="93"/>
      <c r="ZY80" s="93"/>
      <c r="ZZ80" s="93"/>
    </row>
    <row r="81" spans="1:702" s="141" customFormat="1" ht="15.95" customHeight="1" x14ac:dyDescent="0.25">
      <c r="A81" s="137">
        <v>72296</v>
      </c>
      <c r="B81" s="137" t="s">
        <v>408</v>
      </c>
      <c r="C81" s="138" t="s">
        <v>379</v>
      </c>
      <c r="D81" s="137">
        <v>7</v>
      </c>
      <c r="E81" s="137">
        <v>3</v>
      </c>
      <c r="F81" s="137" t="s">
        <v>341</v>
      </c>
      <c r="G81" s="137">
        <v>912</v>
      </c>
      <c r="H81" s="137">
        <v>11461</v>
      </c>
      <c r="I81" s="137" t="s">
        <v>374</v>
      </c>
      <c r="J81" s="137">
        <v>34</v>
      </c>
      <c r="K81" s="137" t="s">
        <v>143</v>
      </c>
      <c r="L81" s="139">
        <v>1200</v>
      </c>
      <c r="M81" s="139">
        <v>1200</v>
      </c>
      <c r="N81" s="139">
        <v>0</v>
      </c>
      <c r="O81" s="139">
        <v>1200</v>
      </c>
      <c r="P81" s="139">
        <v>0</v>
      </c>
      <c r="Q81" s="139">
        <v>-1200</v>
      </c>
      <c r="R81" s="140">
        <v>0</v>
      </c>
      <c r="S81" s="139">
        <v>0</v>
      </c>
      <c r="T81" s="139">
        <v>0</v>
      </c>
      <c r="U81" s="140">
        <v>0</v>
      </c>
      <c r="V81" s="139">
        <v>0</v>
      </c>
      <c r="W81" s="139">
        <v>0</v>
      </c>
      <c r="X81" s="140">
        <v>0</v>
      </c>
      <c r="Y81" s="139">
        <v>0</v>
      </c>
      <c r="Z81" s="139">
        <v>0</v>
      </c>
      <c r="AA81" s="140">
        <v>0</v>
      </c>
      <c r="AB81" s="139">
        <v>0</v>
      </c>
      <c r="AC81" s="139">
        <v>0</v>
      </c>
      <c r="AD81" s="140">
        <v>0</v>
      </c>
      <c r="AE81" s="139">
        <v>0</v>
      </c>
      <c r="AF81" s="139">
        <v>0</v>
      </c>
      <c r="AG81" s="140">
        <v>0</v>
      </c>
      <c r="AH81" s="139">
        <v>0</v>
      </c>
      <c r="AI81" s="139">
        <v>0</v>
      </c>
      <c r="AJ81" s="140">
        <v>0</v>
      </c>
      <c r="AK81" s="139">
        <v>0</v>
      </c>
      <c r="AL81" s="139">
        <v>0</v>
      </c>
      <c r="AM81" s="140">
        <v>0</v>
      </c>
      <c r="AN81" s="139">
        <v>0</v>
      </c>
      <c r="AO81" s="139">
        <v>0</v>
      </c>
      <c r="AP81" s="140">
        <v>0</v>
      </c>
      <c r="AQ81" s="139">
        <v>0</v>
      </c>
      <c r="AR81" s="139">
        <v>0</v>
      </c>
      <c r="AS81" s="140">
        <v>0</v>
      </c>
      <c r="AT81" s="139">
        <v>0</v>
      </c>
      <c r="AU81" s="139">
        <v>0</v>
      </c>
      <c r="AV81" s="140">
        <v>0</v>
      </c>
      <c r="AW81" s="139">
        <v>0</v>
      </c>
      <c r="AX81" s="139">
        <v>0</v>
      </c>
      <c r="AY81" s="140">
        <v>0</v>
      </c>
      <c r="AZ81" s="139">
        <v>0</v>
      </c>
      <c r="BA81" s="139">
        <v>0</v>
      </c>
      <c r="BB81" s="140">
        <v>0</v>
      </c>
      <c r="BC81" s="139">
        <v>0</v>
      </c>
      <c r="BD81" s="139">
        <v>0</v>
      </c>
      <c r="BE81" s="140">
        <v>0</v>
      </c>
      <c r="BF81" s="139">
        <v>0</v>
      </c>
      <c r="BG81" s="139">
        <v>0</v>
      </c>
      <c r="BH81" s="140">
        <v>0</v>
      </c>
      <c r="BI81" s="139">
        <v>0</v>
      </c>
      <c r="BJ81" s="139">
        <v>0</v>
      </c>
      <c r="BK81" s="140">
        <v>0</v>
      </c>
      <c r="BL81" s="139">
        <v>1200</v>
      </c>
      <c r="BM81" s="139">
        <v>0</v>
      </c>
      <c r="BN81" s="140">
        <v>0</v>
      </c>
      <c r="BO81" s="139">
        <v>0</v>
      </c>
      <c r="BP81" s="139">
        <v>0</v>
      </c>
      <c r="BQ81" s="140">
        <v>0</v>
      </c>
      <c r="BR81" s="139">
        <v>0</v>
      </c>
      <c r="BS81" s="139">
        <v>0</v>
      </c>
      <c r="BT81" s="140">
        <v>0</v>
      </c>
      <c r="BU81" s="139">
        <v>0</v>
      </c>
      <c r="BV81" s="139">
        <v>0</v>
      </c>
      <c r="BW81" s="140">
        <v>0</v>
      </c>
      <c r="BX81" s="139">
        <v>0</v>
      </c>
      <c r="BY81" s="139">
        <v>0</v>
      </c>
      <c r="BZ81" s="140">
        <v>0</v>
      </c>
      <c r="CA81" s="139">
        <v>0</v>
      </c>
      <c r="CB81" s="139">
        <v>0</v>
      </c>
      <c r="CC81" s="140">
        <v>0</v>
      </c>
      <c r="CD81" s="139">
        <v>0</v>
      </c>
      <c r="CE81" s="139">
        <v>0</v>
      </c>
      <c r="CF81" s="140">
        <v>0</v>
      </c>
      <c r="CG81" s="139">
        <v>0</v>
      </c>
      <c r="CH81" s="139">
        <v>0</v>
      </c>
      <c r="CI81" s="140">
        <v>0</v>
      </c>
      <c r="CJ81" s="139">
        <v>0</v>
      </c>
      <c r="CK81" s="139">
        <v>0</v>
      </c>
      <c r="CL81" s="140">
        <v>0</v>
      </c>
      <c r="CM81" s="139">
        <v>0</v>
      </c>
      <c r="CN81" s="139">
        <v>0</v>
      </c>
      <c r="CO81" s="140">
        <v>0</v>
      </c>
      <c r="CP81" s="139"/>
      <c r="CQ81" s="139"/>
      <c r="CR81" s="139"/>
      <c r="CS81" s="139"/>
      <c r="CT81" s="139"/>
      <c r="CU81" s="139"/>
      <c r="CV81" s="139"/>
      <c r="CW81" s="139"/>
      <c r="CX81" s="139"/>
      <c r="CY81" s="139"/>
      <c r="CZ81" s="139"/>
      <c r="DA81" s="139"/>
      <c r="DB81" s="139"/>
      <c r="DC81" s="139"/>
      <c r="DD81" s="139"/>
      <c r="DE81" s="139"/>
      <c r="DF81" s="139"/>
      <c r="DG81" s="139"/>
      <c r="DH81" s="139"/>
      <c r="DI81" s="139"/>
      <c r="DJ81" s="139"/>
      <c r="DK81" s="139"/>
      <c r="DL81" s="139"/>
      <c r="DM81" s="139"/>
      <c r="DN81" s="139"/>
      <c r="DO81" s="139"/>
      <c r="DP81" s="139"/>
      <c r="DQ81" s="139"/>
      <c r="DR81" s="139"/>
      <c r="DS81" s="139"/>
      <c r="DT81" s="139"/>
      <c r="DU81" s="139"/>
      <c r="DV81" s="139"/>
      <c r="DW81" s="139"/>
      <c r="DX81" s="139"/>
      <c r="DY81" s="139"/>
      <c r="DZ81" s="139"/>
      <c r="EA81" s="139"/>
      <c r="EB81" s="139"/>
      <c r="EC81" s="139"/>
      <c r="ED81" s="139"/>
      <c r="EE81" s="139"/>
      <c r="EF81" s="139"/>
      <c r="EG81" s="139"/>
      <c r="EH81" s="139"/>
      <c r="EI81" s="139"/>
      <c r="EJ81" s="139"/>
      <c r="EK81" s="139"/>
      <c r="EL81" s="139"/>
      <c r="EM81" s="139"/>
      <c r="EN81" s="139"/>
      <c r="EO81" s="139"/>
      <c r="EP81" s="139"/>
      <c r="EQ81" s="139"/>
      <c r="ER81" s="139"/>
      <c r="ES81" s="139"/>
      <c r="ET81" s="139"/>
      <c r="EU81" s="139"/>
      <c r="EV81" s="139"/>
      <c r="EW81" s="139"/>
      <c r="EX81" s="139"/>
      <c r="EY81" s="139"/>
      <c r="EZ81" s="139"/>
      <c r="FA81" s="139"/>
      <c r="FB81" s="139"/>
      <c r="FC81" s="139"/>
      <c r="FD81" s="139"/>
      <c r="FE81" s="139"/>
      <c r="FF81" s="139"/>
      <c r="FG81" s="139"/>
      <c r="FH81" s="139"/>
      <c r="FI81" s="139"/>
      <c r="FJ81" s="139"/>
      <c r="FK81" s="139"/>
      <c r="FL81" s="139"/>
      <c r="FM81" s="139"/>
      <c r="FN81" s="139"/>
      <c r="FO81" s="139"/>
      <c r="FP81" s="139"/>
      <c r="FQ81" s="139"/>
      <c r="FR81" s="139"/>
      <c r="FS81" s="139"/>
      <c r="FT81" s="139"/>
      <c r="FU81" s="139"/>
      <c r="FV81" s="139"/>
      <c r="FW81" s="139"/>
      <c r="FX81" s="139"/>
      <c r="FY81" s="139"/>
      <c r="FZ81" s="139"/>
      <c r="GA81" s="139"/>
      <c r="GB81" s="139"/>
      <c r="GC81" s="139"/>
      <c r="GD81" s="139"/>
      <c r="GE81" s="139"/>
      <c r="GF81" s="139"/>
      <c r="GG81" s="139"/>
      <c r="GH81" s="139"/>
      <c r="GI81" s="139"/>
      <c r="GJ81" s="139"/>
      <c r="GK81" s="139"/>
      <c r="GL81" s="139"/>
      <c r="GM81" s="139"/>
      <c r="GN81" s="139"/>
      <c r="GO81" s="139"/>
      <c r="GP81" s="139"/>
      <c r="GQ81" s="139"/>
      <c r="GR81" s="139"/>
      <c r="GS81" s="139"/>
      <c r="GT81" s="139"/>
      <c r="GU81" s="139"/>
      <c r="GV81" s="139"/>
      <c r="GW81" s="139"/>
      <c r="GX81" s="139"/>
      <c r="GY81" s="139"/>
      <c r="GZ81" s="139"/>
      <c r="HA81" s="139"/>
      <c r="HB81" s="139"/>
      <c r="HC81" s="139"/>
      <c r="HD81" s="139"/>
      <c r="HE81" s="139"/>
      <c r="HF81" s="139"/>
      <c r="HG81" s="139"/>
      <c r="HH81" s="139"/>
      <c r="HI81" s="139"/>
      <c r="HJ81" s="139"/>
      <c r="HK81" s="139"/>
      <c r="HL81" s="139"/>
      <c r="HM81" s="139"/>
      <c r="HN81" s="139"/>
      <c r="HO81" s="139"/>
      <c r="HP81" s="139"/>
      <c r="HQ81" s="139"/>
      <c r="HR81" s="139"/>
      <c r="HS81" s="139"/>
      <c r="HT81" s="139"/>
      <c r="HU81" s="139"/>
      <c r="HV81" s="139"/>
      <c r="HW81" s="139"/>
      <c r="HX81" s="139"/>
      <c r="HY81" s="139"/>
      <c r="HZ81" s="139"/>
      <c r="IA81" s="139"/>
      <c r="IB81" s="139"/>
      <c r="IC81" s="139"/>
      <c r="ID81" s="139"/>
      <c r="IE81" s="139"/>
      <c r="IF81" s="139"/>
      <c r="IG81" s="139"/>
      <c r="IH81" s="139"/>
      <c r="II81" s="139"/>
      <c r="IJ81" s="139"/>
      <c r="IK81" s="139"/>
      <c r="IL81" s="139"/>
      <c r="IM81" s="139"/>
      <c r="IN81" s="139"/>
      <c r="IO81" s="139"/>
      <c r="IP81" s="139"/>
      <c r="IQ81" s="139"/>
      <c r="IR81" s="139"/>
      <c r="IS81" s="139"/>
      <c r="IT81" s="139"/>
      <c r="IU81" s="139"/>
      <c r="IV81" s="139"/>
      <c r="IW81" s="139"/>
      <c r="IX81" s="139"/>
      <c r="IY81" s="139"/>
      <c r="IZ81" s="139"/>
      <c r="JA81" s="139"/>
      <c r="JB81" s="139"/>
      <c r="JC81" s="139"/>
      <c r="JD81" s="139"/>
      <c r="JE81" s="139"/>
      <c r="JF81" s="139"/>
      <c r="JG81" s="139"/>
      <c r="JH81" s="139"/>
      <c r="JI81" s="139"/>
      <c r="JJ81" s="139"/>
      <c r="JK81" s="139"/>
      <c r="JL81" s="139"/>
      <c r="JM81" s="139"/>
      <c r="JN81" s="139"/>
      <c r="JO81" s="139"/>
      <c r="JP81" s="139"/>
      <c r="JQ81" s="139"/>
      <c r="JR81" s="139"/>
      <c r="JS81" s="139"/>
      <c r="JT81" s="139"/>
      <c r="JU81" s="139"/>
      <c r="JV81" s="139"/>
      <c r="JW81" s="139"/>
      <c r="JX81" s="139"/>
      <c r="JY81" s="139"/>
      <c r="JZ81" s="139"/>
      <c r="KA81" s="139"/>
      <c r="KB81" s="139"/>
      <c r="KC81" s="139"/>
      <c r="KD81" s="139"/>
      <c r="KE81" s="139"/>
      <c r="KF81" s="139"/>
      <c r="KG81" s="139"/>
      <c r="KH81" s="139"/>
      <c r="KI81" s="139"/>
      <c r="KJ81" s="139"/>
      <c r="KK81" s="139"/>
      <c r="KL81" s="139"/>
      <c r="KM81" s="139"/>
      <c r="KN81" s="139"/>
      <c r="KO81" s="139"/>
      <c r="KP81" s="139"/>
      <c r="KQ81" s="139"/>
      <c r="KR81" s="139"/>
      <c r="KS81" s="139"/>
      <c r="KT81" s="139"/>
      <c r="KU81" s="139"/>
      <c r="KV81" s="139"/>
      <c r="KW81" s="139"/>
      <c r="KX81" s="139"/>
      <c r="KY81" s="139"/>
      <c r="KZ81" s="139"/>
      <c r="LA81" s="139"/>
      <c r="LB81" s="139"/>
      <c r="LC81" s="139"/>
      <c r="LD81" s="139"/>
      <c r="LE81" s="139"/>
      <c r="LF81" s="139"/>
      <c r="LG81" s="139"/>
      <c r="LH81" s="139"/>
      <c r="LI81" s="139"/>
      <c r="LJ81" s="139"/>
      <c r="LK81" s="139"/>
      <c r="LL81" s="139"/>
      <c r="LM81" s="139"/>
      <c r="LN81" s="139"/>
      <c r="LO81" s="139"/>
      <c r="LP81" s="139"/>
      <c r="LQ81" s="139"/>
      <c r="LR81" s="139"/>
      <c r="LS81" s="139"/>
      <c r="LT81" s="139"/>
      <c r="LU81" s="139"/>
      <c r="LV81" s="139"/>
      <c r="LW81" s="139"/>
      <c r="LX81" s="139"/>
      <c r="LY81" s="139"/>
      <c r="LZ81" s="139"/>
      <c r="MA81" s="139"/>
      <c r="MB81" s="139"/>
      <c r="MC81" s="139"/>
      <c r="MD81" s="139"/>
      <c r="ME81" s="139"/>
      <c r="MF81" s="139"/>
      <c r="MG81" s="139"/>
      <c r="MH81" s="139"/>
      <c r="MI81" s="139"/>
      <c r="MJ81" s="139"/>
      <c r="MK81" s="139"/>
      <c r="ML81" s="139"/>
      <c r="MM81" s="139"/>
      <c r="MN81" s="139"/>
      <c r="MO81" s="139"/>
      <c r="MP81" s="139"/>
      <c r="MQ81" s="139"/>
      <c r="MR81" s="139"/>
      <c r="MS81" s="139"/>
      <c r="MT81" s="139"/>
      <c r="MU81" s="139"/>
      <c r="MV81" s="139"/>
      <c r="MW81" s="139"/>
      <c r="MX81" s="139"/>
      <c r="MY81" s="139"/>
      <c r="MZ81" s="139"/>
      <c r="NA81" s="139"/>
      <c r="NB81" s="139"/>
      <c r="NC81" s="139"/>
      <c r="ND81" s="139"/>
      <c r="NE81" s="139"/>
      <c r="NF81" s="139"/>
      <c r="NG81" s="139"/>
      <c r="NH81" s="139"/>
      <c r="NI81" s="139"/>
      <c r="NJ81" s="139"/>
      <c r="NK81" s="139"/>
      <c r="NL81" s="139"/>
      <c r="NM81" s="139"/>
      <c r="NN81" s="139"/>
      <c r="NO81" s="139"/>
      <c r="NP81" s="139"/>
      <c r="NQ81" s="139"/>
      <c r="NR81" s="139"/>
      <c r="NS81" s="139"/>
      <c r="NT81" s="139"/>
      <c r="NU81" s="139"/>
      <c r="NV81" s="139"/>
      <c r="NW81" s="139"/>
      <c r="NX81" s="139"/>
      <c r="NY81" s="139"/>
      <c r="NZ81" s="139"/>
      <c r="OA81" s="139"/>
      <c r="OB81" s="139"/>
      <c r="OC81" s="139"/>
      <c r="OD81" s="139"/>
      <c r="OE81" s="139"/>
      <c r="OF81" s="139"/>
      <c r="OG81" s="139"/>
      <c r="OH81" s="139"/>
      <c r="OI81" s="139"/>
      <c r="OJ81" s="139"/>
      <c r="OK81" s="139"/>
      <c r="OL81" s="139"/>
      <c r="OM81" s="139"/>
      <c r="ON81" s="139"/>
      <c r="OO81" s="139"/>
      <c r="OP81" s="139"/>
      <c r="OQ81" s="139"/>
      <c r="OR81" s="139"/>
      <c r="OS81" s="139"/>
      <c r="OT81" s="139"/>
      <c r="OU81" s="139"/>
      <c r="OV81" s="139"/>
      <c r="OW81" s="139"/>
      <c r="OX81" s="139"/>
      <c r="OY81" s="139"/>
      <c r="OZ81" s="139"/>
      <c r="PA81" s="139"/>
      <c r="PB81" s="139"/>
      <c r="PC81" s="139"/>
      <c r="PD81" s="139"/>
      <c r="PE81" s="139"/>
      <c r="PF81" s="139"/>
      <c r="PG81" s="139"/>
      <c r="PH81" s="139"/>
      <c r="PI81" s="139"/>
      <c r="PJ81" s="139"/>
      <c r="PK81" s="139"/>
      <c r="PL81" s="139"/>
      <c r="PM81" s="139"/>
      <c r="PN81" s="139"/>
      <c r="PO81" s="139"/>
      <c r="PP81" s="139"/>
      <c r="PQ81" s="139"/>
      <c r="PR81" s="139"/>
      <c r="PS81" s="139"/>
      <c r="PT81" s="139"/>
      <c r="PU81" s="139"/>
      <c r="PV81" s="139"/>
      <c r="PW81" s="139"/>
      <c r="PX81" s="139"/>
      <c r="PY81" s="139"/>
      <c r="PZ81" s="139"/>
      <c r="QA81" s="139"/>
      <c r="QB81" s="139"/>
      <c r="QC81" s="139"/>
      <c r="QD81" s="139"/>
      <c r="QE81" s="139"/>
      <c r="QF81" s="139"/>
      <c r="QG81" s="139"/>
      <c r="QH81" s="139"/>
      <c r="QI81" s="139"/>
      <c r="QJ81" s="139"/>
      <c r="QK81" s="139"/>
      <c r="QL81" s="139"/>
      <c r="QM81" s="139"/>
      <c r="QN81" s="139"/>
      <c r="QO81" s="139"/>
      <c r="QP81" s="139"/>
      <c r="QQ81" s="139"/>
      <c r="QR81" s="139"/>
      <c r="QS81" s="139"/>
      <c r="QT81" s="139"/>
      <c r="QU81" s="139"/>
      <c r="QV81" s="139"/>
      <c r="QW81" s="139"/>
      <c r="QX81" s="139"/>
      <c r="QY81" s="139"/>
      <c r="QZ81" s="139"/>
      <c r="RA81" s="139"/>
      <c r="RB81" s="139"/>
      <c r="RC81" s="139"/>
      <c r="RD81" s="139"/>
      <c r="RE81" s="139"/>
      <c r="RF81" s="139"/>
      <c r="RG81" s="139"/>
      <c r="RH81" s="139"/>
      <c r="RI81" s="139"/>
      <c r="RJ81" s="139"/>
      <c r="RK81" s="139"/>
      <c r="RL81" s="139"/>
      <c r="RM81" s="139"/>
      <c r="RN81" s="139"/>
      <c r="RO81" s="139"/>
      <c r="RP81" s="139"/>
      <c r="RQ81" s="139"/>
      <c r="RR81" s="139"/>
      <c r="RS81" s="139"/>
      <c r="RT81" s="139"/>
      <c r="RU81" s="139"/>
      <c r="RV81" s="139"/>
      <c r="RW81" s="139"/>
      <c r="RX81" s="139"/>
      <c r="RY81" s="139"/>
      <c r="RZ81" s="139"/>
      <c r="SA81" s="139"/>
      <c r="SB81" s="139"/>
      <c r="SC81" s="139"/>
      <c r="SD81" s="139"/>
      <c r="SE81" s="139"/>
      <c r="SF81" s="139"/>
      <c r="SG81" s="139"/>
      <c r="SH81" s="139"/>
      <c r="SI81" s="139"/>
      <c r="SJ81" s="139"/>
      <c r="SK81" s="139"/>
      <c r="SL81" s="139"/>
      <c r="SM81" s="139"/>
      <c r="SN81" s="139"/>
      <c r="SO81" s="139"/>
      <c r="SP81" s="139"/>
      <c r="SQ81" s="139"/>
      <c r="SR81" s="139"/>
      <c r="SS81" s="139"/>
      <c r="ST81" s="139"/>
      <c r="SU81" s="139"/>
      <c r="SV81" s="139"/>
      <c r="SW81" s="139"/>
      <c r="SX81" s="139"/>
      <c r="SY81" s="139"/>
      <c r="SZ81" s="139"/>
      <c r="TA81" s="139"/>
      <c r="TB81" s="139"/>
      <c r="TC81" s="139"/>
      <c r="TD81" s="139"/>
      <c r="TE81" s="139"/>
      <c r="TF81" s="139"/>
      <c r="TG81" s="139"/>
      <c r="TH81" s="139"/>
      <c r="TI81" s="139"/>
      <c r="TJ81" s="139"/>
      <c r="TK81" s="139"/>
      <c r="TL81" s="139"/>
      <c r="TM81" s="139"/>
      <c r="TN81" s="139"/>
      <c r="TO81" s="139"/>
      <c r="TP81" s="139"/>
      <c r="TQ81" s="139"/>
      <c r="TR81" s="139"/>
      <c r="TS81" s="139"/>
      <c r="TT81" s="139"/>
      <c r="TU81" s="139"/>
      <c r="TV81" s="139"/>
      <c r="TW81" s="139"/>
      <c r="TX81" s="139"/>
      <c r="TY81" s="139"/>
      <c r="TZ81" s="139"/>
      <c r="UA81" s="139"/>
      <c r="UB81" s="139"/>
      <c r="UC81" s="139"/>
      <c r="UD81" s="139"/>
      <c r="UE81" s="139"/>
      <c r="UF81" s="139"/>
      <c r="UG81" s="139"/>
      <c r="UH81" s="139"/>
      <c r="UI81" s="139"/>
      <c r="UJ81" s="139"/>
      <c r="UK81" s="139"/>
      <c r="UL81" s="139"/>
      <c r="UM81" s="139"/>
      <c r="UN81" s="139"/>
      <c r="UO81" s="139"/>
      <c r="UP81" s="139"/>
      <c r="UQ81" s="139"/>
      <c r="UR81" s="139"/>
      <c r="US81" s="139"/>
      <c r="UT81" s="139"/>
      <c r="UU81" s="139"/>
      <c r="UV81" s="139"/>
      <c r="UW81" s="139"/>
      <c r="UX81" s="139"/>
      <c r="UY81" s="139"/>
      <c r="UZ81" s="139"/>
      <c r="VA81" s="139"/>
      <c r="VB81" s="139"/>
      <c r="VC81" s="139"/>
      <c r="VD81" s="139"/>
      <c r="VE81" s="139"/>
      <c r="VF81" s="139"/>
      <c r="VG81" s="139"/>
      <c r="VH81" s="139"/>
      <c r="VI81" s="139"/>
      <c r="VJ81" s="139"/>
      <c r="VK81" s="139"/>
      <c r="VL81" s="139"/>
      <c r="VM81" s="139"/>
      <c r="VN81" s="139"/>
      <c r="VO81" s="139"/>
      <c r="VP81" s="139"/>
      <c r="VQ81" s="139"/>
      <c r="VR81" s="139"/>
      <c r="VS81" s="139"/>
      <c r="VT81" s="139"/>
      <c r="VU81" s="139"/>
      <c r="VV81" s="139"/>
      <c r="VW81" s="139"/>
      <c r="VX81" s="139"/>
      <c r="VY81" s="139"/>
      <c r="VZ81" s="139"/>
      <c r="WA81" s="139"/>
      <c r="WB81" s="139"/>
      <c r="WC81" s="139"/>
      <c r="WD81" s="139"/>
      <c r="WE81" s="139"/>
      <c r="WF81" s="139"/>
      <c r="WG81" s="139"/>
      <c r="WH81" s="139"/>
      <c r="WI81" s="139"/>
      <c r="WJ81" s="139"/>
      <c r="WK81" s="139"/>
      <c r="WL81" s="139"/>
      <c r="WM81" s="139"/>
      <c r="WN81" s="139"/>
      <c r="WO81" s="139"/>
      <c r="WP81" s="139"/>
      <c r="WQ81" s="139"/>
      <c r="WR81" s="139"/>
      <c r="WS81" s="139"/>
      <c r="WT81" s="139"/>
      <c r="WU81" s="139"/>
      <c r="WV81" s="139"/>
      <c r="WW81" s="139"/>
      <c r="WX81" s="139"/>
      <c r="WY81" s="139"/>
      <c r="WZ81" s="139"/>
      <c r="XA81" s="139"/>
      <c r="XB81" s="139"/>
      <c r="XC81" s="139"/>
      <c r="XD81" s="139"/>
      <c r="XE81" s="139"/>
      <c r="XF81" s="139"/>
      <c r="XG81" s="139"/>
      <c r="XH81" s="139"/>
      <c r="XI81" s="139"/>
      <c r="XJ81" s="139"/>
      <c r="XK81" s="139"/>
      <c r="XL81" s="139"/>
      <c r="XM81" s="139"/>
      <c r="XN81" s="139"/>
      <c r="XO81" s="139"/>
      <c r="XP81" s="139"/>
      <c r="XQ81" s="139"/>
      <c r="XR81" s="139"/>
      <c r="XS81" s="139"/>
      <c r="XT81" s="139"/>
      <c r="XU81" s="139"/>
      <c r="XV81" s="139"/>
      <c r="XW81" s="139"/>
      <c r="XX81" s="139"/>
      <c r="XY81" s="139"/>
      <c r="XZ81" s="139"/>
      <c r="YA81" s="139"/>
      <c r="YB81" s="139"/>
      <c r="YC81" s="139"/>
      <c r="YD81" s="139"/>
      <c r="YE81" s="139"/>
      <c r="YF81" s="139"/>
      <c r="YG81" s="139"/>
      <c r="YH81" s="139"/>
      <c r="YI81" s="139"/>
      <c r="YJ81" s="139"/>
      <c r="YK81" s="139"/>
      <c r="YL81" s="139"/>
      <c r="YM81" s="139"/>
      <c r="YN81" s="139"/>
      <c r="YO81" s="139"/>
      <c r="YP81" s="139"/>
      <c r="YQ81" s="139"/>
      <c r="YR81" s="139"/>
      <c r="YS81" s="139"/>
      <c r="YT81" s="139"/>
      <c r="YU81" s="139"/>
      <c r="YV81" s="139"/>
      <c r="YW81" s="139"/>
      <c r="YX81" s="139"/>
      <c r="YY81" s="139"/>
      <c r="YZ81" s="139"/>
      <c r="ZA81" s="139"/>
      <c r="ZB81" s="139"/>
      <c r="ZC81" s="139"/>
      <c r="ZD81" s="139"/>
      <c r="ZE81" s="139"/>
      <c r="ZF81" s="139"/>
      <c r="ZG81" s="139"/>
      <c r="ZH81" s="139"/>
      <c r="ZI81" s="139"/>
      <c r="ZJ81" s="139"/>
      <c r="ZK81" s="139"/>
      <c r="ZL81" s="139"/>
      <c r="ZM81" s="139"/>
      <c r="ZN81" s="139"/>
      <c r="ZO81" s="139"/>
      <c r="ZP81" s="139"/>
      <c r="ZQ81" s="139"/>
      <c r="ZR81" s="139"/>
      <c r="ZS81" s="139"/>
      <c r="ZT81" s="139"/>
      <c r="ZU81" s="139"/>
      <c r="ZV81" s="139"/>
      <c r="ZW81" s="139"/>
      <c r="ZX81" s="139"/>
      <c r="ZY81" s="139"/>
      <c r="ZZ81" s="139"/>
    </row>
    <row r="82" spans="1:702" ht="15.95" hidden="1" customHeight="1" x14ac:dyDescent="0.25">
      <c r="A82" s="92">
        <v>72298</v>
      </c>
      <c r="B82" s="92" t="s">
        <v>408</v>
      </c>
      <c r="C82" s="121" t="s">
        <v>379</v>
      </c>
      <c r="D82" s="92">
        <v>7</v>
      </c>
      <c r="E82" s="92">
        <v>3</v>
      </c>
      <c r="F82" s="92" t="s">
        <v>341</v>
      </c>
      <c r="G82" s="92">
        <v>912</v>
      </c>
      <c r="H82" s="92">
        <v>11461</v>
      </c>
      <c r="I82" s="92" t="s">
        <v>374</v>
      </c>
      <c r="J82" s="92">
        <v>343</v>
      </c>
      <c r="K82" s="92" t="s">
        <v>352</v>
      </c>
      <c r="L82" s="93">
        <v>1200</v>
      </c>
      <c r="M82" s="93">
        <v>1200</v>
      </c>
      <c r="N82" s="93">
        <v>0</v>
      </c>
      <c r="O82" s="93">
        <v>1200</v>
      </c>
      <c r="P82" s="93">
        <v>0</v>
      </c>
      <c r="Q82" s="93">
        <v>-1200</v>
      </c>
      <c r="R82" s="94">
        <v>0</v>
      </c>
      <c r="S82" s="93">
        <v>0</v>
      </c>
      <c r="T82" s="93">
        <v>0</v>
      </c>
      <c r="U82" s="94">
        <v>0</v>
      </c>
      <c r="V82" s="93">
        <v>0</v>
      </c>
      <c r="W82" s="93">
        <v>0</v>
      </c>
      <c r="X82" s="94">
        <v>0</v>
      </c>
      <c r="Y82" s="93">
        <v>0</v>
      </c>
      <c r="Z82" s="93">
        <v>0</v>
      </c>
      <c r="AA82" s="94">
        <v>0</v>
      </c>
      <c r="AB82" s="93">
        <v>0</v>
      </c>
      <c r="AC82" s="93">
        <v>0</v>
      </c>
      <c r="AD82" s="94">
        <v>0</v>
      </c>
      <c r="AE82" s="93">
        <v>0</v>
      </c>
      <c r="AF82" s="93">
        <v>0</v>
      </c>
      <c r="AG82" s="94">
        <v>0</v>
      </c>
      <c r="AH82" s="93">
        <v>0</v>
      </c>
      <c r="AI82" s="93">
        <v>0</v>
      </c>
      <c r="AJ82" s="94">
        <v>0</v>
      </c>
      <c r="AK82" s="93">
        <v>0</v>
      </c>
      <c r="AL82" s="93">
        <v>0</v>
      </c>
      <c r="AM82" s="94">
        <v>0</v>
      </c>
      <c r="AN82" s="93">
        <v>0</v>
      </c>
      <c r="AO82" s="93">
        <v>0</v>
      </c>
      <c r="AP82" s="94">
        <v>0</v>
      </c>
      <c r="AQ82" s="93">
        <v>0</v>
      </c>
      <c r="AR82" s="93">
        <v>0</v>
      </c>
      <c r="AS82" s="94">
        <v>0</v>
      </c>
      <c r="AT82" s="93">
        <v>0</v>
      </c>
      <c r="AU82" s="93">
        <v>0</v>
      </c>
      <c r="AV82" s="94">
        <v>0</v>
      </c>
      <c r="AW82" s="93">
        <v>0</v>
      </c>
      <c r="AX82" s="93">
        <v>0</v>
      </c>
      <c r="AY82" s="94">
        <v>0</v>
      </c>
      <c r="AZ82" s="93">
        <v>0</v>
      </c>
      <c r="BA82" s="93">
        <v>0</v>
      </c>
      <c r="BB82" s="94">
        <v>0</v>
      </c>
      <c r="BC82" s="93">
        <v>0</v>
      </c>
      <c r="BD82" s="93">
        <v>0</v>
      </c>
      <c r="BE82" s="94">
        <v>0</v>
      </c>
      <c r="BF82" s="93">
        <v>0</v>
      </c>
      <c r="BG82" s="93">
        <v>0</v>
      </c>
      <c r="BH82" s="94">
        <v>0</v>
      </c>
      <c r="BI82" s="93">
        <v>0</v>
      </c>
      <c r="BJ82" s="93">
        <v>0</v>
      </c>
      <c r="BK82" s="94">
        <v>0</v>
      </c>
      <c r="BL82" s="93">
        <v>1200</v>
      </c>
      <c r="BM82" s="93">
        <v>0</v>
      </c>
      <c r="BN82" s="94">
        <v>0</v>
      </c>
      <c r="BO82" s="93">
        <v>0</v>
      </c>
      <c r="BP82" s="93">
        <v>0</v>
      </c>
      <c r="BQ82" s="94">
        <v>0</v>
      </c>
      <c r="BR82" s="93">
        <v>0</v>
      </c>
      <c r="BS82" s="93">
        <v>0</v>
      </c>
      <c r="BT82" s="94">
        <v>0</v>
      </c>
      <c r="BU82" s="93">
        <v>0</v>
      </c>
      <c r="BV82" s="93">
        <v>0</v>
      </c>
      <c r="BW82" s="94">
        <v>0</v>
      </c>
      <c r="BX82" s="93">
        <v>0</v>
      </c>
      <c r="BY82" s="93">
        <v>0</v>
      </c>
      <c r="BZ82" s="94">
        <v>0</v>
      </c>
      <c r="CA82" s="93">
        <v>0</v>
      </c>
      <c r="CB82" s="93">
        <v>0</v>
      </c>
      <c r="CC82" s="94">
        <v>0</v>
      </c>
      <c r="CD82" s="93">
        <v>0</v>
      </c>
      <c r="CE82" s="93">
        <v>0</v>
      </c>
      <c r="CF82" s="94">
        <v>0</v>
      </c>
      <c r="CG82" s="93">
        <v>0</v>
      </c>
      <c r="CH82" s="93">
        <v>0</v>
      </c>
      <c r="CI82" s="94">
        <v>0</v>
      </c>
      <c r="CJ82" s="93">
        <v>0</v>
      </c>
      <c r="CK82" s="93">
        <v>0</v>
      </c>
      <c r="CL82" s="94">
        <v>0</v>
      </c>
      <c r="CM82" s="93">
        <v>0</v>
      </c>
      <c r="CN82" s="93">
        <v>0</v>
      </c>
      <c r="CO82" s="94">
        <v>0</v>
      </c>
      <c r="CP82" s="93"/>
      <c r="CQ82" s="93"/>
      <c r="CR82" s="93"/>
      <c r="CS82" s="93"/>
      <c r="CT82" s="93"/>
      <c r="CU82" s="93"/>
      <c r="CV82" s="93"/>
      <c r="CW82" s="93"/>
      <c r="CX82" s="93"/>
      <c r="CY82" s="93"/>
      <c r="CZ82" s="93"/>
      <c r="DA82" s="93"/>
      <c r="DB82" s="93"/>
      <c r="DC82" s="93"/>
      <c r="DD82" s="93"/>
      <c r="DE82" s="93"/>
      <c r="DF82" s="93"/>
      <c r="DG82" s="93"/>
      <c r="DH82" s="93"/>
      <c r="DI82" s="93"/>
      <c r="DJ82" s="93"/>
      <c r="DK82" s="93"/>
      <c r="DL82" s="93"/>
      <c r="DM82" s="93"/>
      <c r="DN82" s="93"/>
      <c r="DO82" s="93"/>
      <c r="DP82" s="93"/>
      <c r="DQ82" s="93"/>
      <c r="DR82" s="93"/>
      <c r="DS82" s="93"/>
      <c r="DT82" s="93"/>
      <c r="DU82" s="93"/>
      <c r="DV82" s="93"/>
      <c r="DW82" s="93"/>
      <c r="DX82" s="93"/>
      <c r="DY82" s="93"/>
      <c r="DZ82" s="93"/>
      <c r="EA82" s="93"/>
      <c r="EB82" s="93"/>
      <c r="EC82" s="93"/>
      <c r="ED82" s="93"/>
      <c r="EE82" s="93"/>
      <c r="EF82" s="93"/>
      <c r="EG82" s="93"/>
      <c r="EH82" s="93"/>
      <c r="EI82" s="93"/>
      <c r="EJ82" s="93"/>
      <c r="EK82" s="93"/>
      <c r="EL82" s="93"/>
      <c r="EM82" s="93"/>
      <c r="EN82" s="93"/>
      <c r="EO82" s="93"/>
      <c r="EP82" s="93"/>
      <c r="EQ82" s="93"/>
      <c r="ER82" s="93"/>
      <c r="ES82" s="93"/>
      <c r="ET82" s="93"/>
      <c r="EU82" s="93"/>
      <c r="EV82" s="93"/>
      <c r="EW82" s="93"/>
      <c r="EX82" s="93"/>
      <c r="EY82" s="93"/>
      <c r="EZ82" s="93"/>
      <c r="FA82" s="93"/>
      <c r="FB82" s="93"/>
      <c r="FC82" s="93"/>
      <c r="FD82" s="93"/>
      <c r="FE82" s="93"/>
      <c r="FF82" s="93"/>
      <c r="FG82" s="93"/>
      <c r="FH82" s="93"/>
      <c r="FI82" s="93"/>
      <c r="FJ82" s="93"/>
      <c r="FK82" s="93"/>
      <c r="FL82" s="93"/>
      <c r="FM82" s="93"/>
      <c r="FN82" s="93"/>
      <c r="FO82" s="93"/>
      <c r="FP82" s="93"/>
      <c r="FQ82" s="93"/>
      <c r="FR82" s="93"/>
      <c r="FS82" s="93"/>
      <c r="FT82" s="93"/>
      <c r="FU82" s="93"/>
      <c r="FV82" s="93"/>
      <c r="FW82" s="93"/>
      <c r="FX82" s="93"/>
      <c r="FY82" s="93"/>
      <c r="FZ82" s="93"/>
      <c r="GA82" s="93"/>
      <c r="GB82" s="93"/>
      <c r="GC82" s="93"/>
      <c r="GD82" s="93"/>
      <c r="GE82" s="93"/>
      <c r="GF82" s="93"/>
      <c r="GG82" s="93"/>
      <c r="GH82" s="93"/>
      <c r="GI82" s="93"/>
      <c r="GJ82" s="93"/>
      <c r="GK82" s="93"/>
      <c r="GL82" s="93"/>
      <c r="GM82" s="93"/>
      <c r="GN82" s="93"/>
      <c r="GO82" s="93"/>
      <c r="GP82" s="93"/>
      <c r="GQ82" s="93"/>
      <c r="GR82" s="93"/>
      <c r="GS82" s="93"/>
      <c r="GT82" s="93"/>
      <c r="GU82" s="93"/>
      <c r="GV82" s="93"/>
      <c r="GW82" s="93"/>
      <c r="GX82" s="93"/>
      <c r="GY82" s="93"/>
      <c r="GZ82" s="93"/>
      <c r="HA82" s="93"/>
      <c r="HB82" s="93"/>
      <c r="HC82" s="93"/>
      <c r="HD82" s="93"/>
      <c r="HE82" s="93"/>
      <c r="HF82" s="93"/>
      <c r="HG82" s="93"/>
      <c r="HH82" s="93"/>
      <c r="HI82" s="93"/>
      <c r="HJ82" s="93"/>
      <c r="HK82" s="93"/>
      <c r="HL82" s="93"/>
      <c r="HM82" s="93"/>
      <c r="HN82" s="93"/>
      <c r="HO82" s="93"/>
      <c r="HP82" s="93"/>
      <c r="HQ82" s="93"/>
      <c r="HR82" s="93"/>
      <c r="HS82" s="93"/>
      <c r="HT82" s="93"/>
      <c r="HU82" s="93"/>
      <c r="HV82" s="93"/>
      <c r="HW82" s="93"/>
      <c r="HX82" s="93"/>
      <c r="HY82" s="93"/>
      <c r="HZ82" s="93"/>
      <c r="IA82" s="93"/>
      <c r="IB82" s="93"/>
      <c r="IC82" s="93"/>
      <c r="ID82" s="93"/>
      <c r="IE82" s="93"/>
      <c r="IF82" s="93"/>
      <c r="IG82" s="93"/>
      <c r="IH82" s="93"/>
      <c r="II82" s="93"/>
      <c r="IJ82" s="93"/>
      <c r="IK82" s="93"/>
      <c r="IL82" s="93"/>
      <c r="IM82" s="93"/>
      <c r="IN82" s="93"/>
      <c r="IO82" s="93"/>
      <c r="IP82" s="93"/>
      <c r="IQ82" s="93"/>
      <c r="IR82" s="93"/>
      <c r="IS82" s="93"/>
      <c r="IT82" s="93"/>
      <c r="IU82" s="93"/>
      <c r="IV82" s="93"/>
      <c r="IW82" s="93"/>
      <c r="IX82" s="93"/>
      <c r="IY82" s="93"/>
      <c r="IZ82" s="93"/>
      <c r="JA82" s="93"/>
      <c r="JB82" s="93"/>
      <c r="JC82" s="93"/>
      <c r="JD82" s="93"/>
      <c r="JE82" s="93"/>
      <c r="JF82" s="93"/>
      <c r="JG82" s="93"/>
      <c r="JH82" s="93"/>
      <c r="JI82" s="93"/>
      <c r="JJ82" s="93"/>
      <c r="JK82" s="93"/>
      <c r="JL82" s="93"/>
      <c r="JM82" s="93"/>
      <c r="JN82" s="93"/>
      <c r="JO82" s="93"/>
      <c r="JP82" s="93"/>
      <c r="JQ82" s="93"/>
      <c r="JR82" s="93"/>
      <c r="JS82" s="93"/>
      <c r="JT82" s="93"/>
      <c r="JU82" s="93"/>
      <c r="JV82" s="93"/>
      <c r="JW82" s="93"/>
      <c r="JX82" s="93"/>
      <c r="JY82" s="93"/>
      <c r="JZ82" s="93"/>
      <c r="KA82" s="93"/>
      <c r="KB82" s="93"/>
      <c r="KC82" s="93"/>
      <c r="KD82" s="93"/>
      <c r="KE82" s="93"/>
      <c r="KF82" s="93"/>
      <c r="KG82" s="93"/>
      <c r="KH82" s="93"/>
      <c r="KI82" s="93"/>
      <c r="KJ82" s="93"/>
      <c r="KK82" s="93"/>
      <c r="KL82" s="93"/>
      <c r="KM82" s="93"/>
      <c r="KN82" s="93"/>
      <c r="KO82" s="93"/>
      <c r="KP82" s="93"/>
      <c r="KQ82" s="93"/>
      <c r="KR82" s="93"/>
      <c r="KS82" s="93"/>
      <c r="KT82" s="93"/>
      <c r="KU82" s="93"/>
      <c r="KV82" s="93"/>
      <c r="KW82" s="93"/>
      <c r="KX82" s="93"/>
      <c r="KY82" s="93"/>
      <c r="KZ82" s="93"/>
      <c r="LA82" s="93"/>
      <c r="LB82" s="93"/>
      <c r="LC82" s="93"/>
      <c r="LD82" s="93"/>
      <c r="LE82" s="93"/>
      <c r="LF82" s="93"/>
      <c r="LG82" s="93"/>
      <c r="LH82" s="93"/>
      <c r="LI82" s="93"/>
      <c r="LJ82" s="93"/>
      <c r="LK82" s="93"/>
      <c r="LL82" s="93"/>
      <c r="LM82" s="93"/>
      <c r="LN82" s="93"/>
      <c r="LO82" s="93"/>
      <c r="LP82" s="93"/>
      <c r="LQ82" s="93"/>
      <c r="LR82" s="93"/>
      <c r="LS82" s="93"/>
      <c r="LT82" s="93"/>
      <c r="LU82" s="93"/>
      <c r="LV82" s="93"/>
      <c r="LW82" s="93"/>
      <c r="LX82" s="93"/>
      <c r="LY82" s="93"/>
      <c r="LZ82" s="93"/>
      <c r="MA82" s="93"/>
      <c r="MB82" s="93"/>
      <c r="MC82" s="93"/>
      <c r="MD82" s="93"/>
      <c r="ME82" s="93"/>
      <c r="MF82" s="93"/>
      <c r="MG82" s="93"/>
      <c r="MH82" s="93"/>
      <c r="MI82" s="93"/>
      <c r="MJ82" s="93"/>
      <c r="MK82" s="93"/>
      <c r="ML82" s="93"/>
      <c r="MM82" s="93"/>
      <c r="MN82" s="93"/>
      <c r="MO82" s="93"/>
      <c r="MP82" s="93"/>
      <c r="MQ82" s="93"/>
      <c r="MR82" s="93"/>
      <c r="MS82" s="93"/>
      <c r="MT82" s="93"/>
      <c r="MU82" s="93"/>
      <c r="MV82" s="93"/>
      <c r="MW82" s="93"/>
      <c r="MX82" s="93"/>
      <c r="MY82" s="93"/>
      <c r="MZ82" s="93"/>
      <c r="NA82" s="93"/>
      <c r="NB82" s="93"/>
      <c r="NC82" s="93"/>
      <c r="ND82" s="93"/>
      <c r="NE82" s="93"/>
      <c r="NF82" s="93"/>
      <c r="NG82" s="93"/>
      <c r="NH82" s="93"/>
      <c r="NI82" s="93"/>
      <c r="NJ82" s="93"/>
      <c r="NK82" s="93"/>
      <c r="NL82" s="93"/>
      <c r="NM82" s="93"/>
      <c r="NN82" s="93"/>
      <c r="NO82" s="93"/>
      <c r="NP82" s="93"/>
      <c r="NQ82" s="93"/>
      <c r="NR82" s="93"/>
      <c r="NS82" s="93"/>
      <c r="NT82" s="93"/>
      <c r="NU82" s="93"/>
      <c r="NV82" s="93"/>
      <c r="NW82" s="93"/>
      <c r="NX82" s="93"/>
      <c r="NY82" s="93"/>
      <c r="NZ82" s="93"/>
      <c r="OA82" s="93"/>
      <c r="OB82" s="93"/>
      <c r="OC82" s="93"/>
      <c r="OD82" s="93"/>
      <c r="OE82" s="93"/>
      <c r="OF82" s="93"/>
      <c r="OG82" s="93"/>
      <c r="OH82" s="93"/>
      <c r="OI82" s="93"/>
      <c r="OJ82" s="93"/>
      <c r="OK82" s="93"/>
      <c r="OL82" s="93"/>
      <c r="OM82" s="93"/>
      <c r="ON82" s="93"/>
      <c r="OO82" s="93"/>
      <c r="OP82" s="93"/>
      <c r="OQ82" s="93"/>
      <c r="OR82" s="93"/>
      <c r="OS82" s="93"/>
      <c r="OT82" s="93"/>
      <c r="OU82" s="93"/>
      <c r="OV82" s="93"/>
      <c r="OW82" s="93"/>
      <c r="OX82" s="93"/>
      <c r="OY82" s="93"/>
      <c r="OZ82" s="93"/>
      <c r="PA82" s="93"/>
      <c r="PB82" s="93"/>
      <c r="PC82" s="93"/>
      <c r="PD82" s="93"/>
      <c r="PE82" s="93"/>
      <c r="PF82" s="93"/>
      <c r="PG82" s="93"/>
      <c r="PH82" s="93"/>
      <c r="PI82" s="93"/>
      <c r="PJ82" s="93"/>
      <c r="PK82" s="93"/>
      <c r="PL82" s="93"/>
      <c r="PM82" s="93"/>
      <c r="PN82" s="93"/>
      <c r="PO82" s="93"/>
      <c r="PP82" s="93"/>
      <c r="PQ82" s="93"/>
      <c r="PR82" s="93"/>
      <c r="PS82" s="93"/>
      <c r="PT82" s="93"/>
      <c r="PU82" s="93"/>
      <c r="PV82" s="93"/>
      <c r="PW82" s="93"/>
      <c r="PX82" s="93"/>
      <c r="PY82" s="93"/>
      <c r="PZ82" s="93"/>
      <c r="QA82" s="93"/>
      <c r="QB82" s="93"/>
      <c r="QC82" s="93"/>
      <c r="QD82" s="93"/>
      <c r="QE82" s="93"/>
      <c r="QF82" s="93"/>
      <c r="QG82" s="93"/>
      <c r="QH82" s="93"/>
      <c r="QI82" s="93"/>
      <c r="QJ82" s="93"/>
      <c r="QK82" s="93"/>
      <c r="QL82" s="93"/>
      <c r="QM82" s="93"/>
      <c r="QN82" s="93"/>
      <c r="QO82" s="93"/>
      <c r="QP82" s="93"/>
      <c r="QQ82" s="93"/>
      <c r="QR82" s="93"/>
      <c r="QS82" s="93"/>
      <c r="QT82" s="93"/>
      <c r="QU82" s="93"/>
      <c r="QV82" s="93"/>
      <c r="QW82" s="93"/>
      <c r="QX82" s="93"/>
      <c r="QY82" s="93"/>
      <c r="QZ82" s="93"/>
      <c r="RA82" s="93"/>
      <c r="RB82" s="93"/>
      <c r="RC82" s="93"/>
      <c r="RD82" s="93"/>
      <c r="RE82" s="93"/>
      <c r="RF82" s="93"/>
      <c r="RG82" s="93"/>
      <c r="RH82" s="93"/>
      <c r="RI82" s="93"/>
      <c r="RJ82" s="93"/>
      <c r="RK82" s="93"/>
      <c r="RL82" s="93"/>
      <c r="RM82" s="93"/>
      <c r="RN82" s="93"/>
      <c r="RO82" s="93"/>
      <c r="RP82" s="93"/>
      <c r="RQ82" s="93"/>
      <c r="RR82" s="93"/>
      <c r="RS82" s="93"/>
      <c r="RT82" s="93"/>
      <c r="RU82" s="93"/>
      <c r="RV82" s="93"/>
      <c r="RW82" s="93"/>
      <c r="RX82" s="93"/>
      <c r="RY82" s="93"/>
      <c r="RZ82" s="93"/>
      <c r="SA82" s="93"/>
      <c r="SB82" s="93"/>
      <c r="SC82" s="93"/>
      <c r="SD82" s="93"/>
      <c r="SE82" s="93"/>
      <c r="SF82" s="93"/>
      <c r="SG82" s="93"/>
      <c r="SH82" s="93"/>
      <c r="SI82" s="93"/>
      <c r="SJ82" s="93"/>
      <c r="SK82" s="93"/>
      <c r="SL82" s="93"/>
      <c r="SM82" s="93"/>
      <c r="SN82" s="93"/>
      <c r="SO82" s="93"/>
      <c r="SP82" s="93"/>
      <c r="SQ82" s="93"/>
      <c r="SR82" s="93"/>
      <c r="SS82" s="93"/>
      <c r="ST82" s="93"/>
      <c r="SU82" s="93"/>
      <c r="SV82" s="93"/>
      <c r="SW82" s="93"/>
      <c r="SX82" s="93"/>
      <c r="SY82" s="93"/>
      <c r="SZ82" s="93"/>
      <c r="TA82" s="93"/>
      <c r="TB82" s="93"/>
      <c r="TC82" s="93"/>
      <c r="TD82" s="93"/>
      <c r="TE82" s="93"/>
      <c r="TF82" s="93"/>
      <c r="TG82" s="93"/>
      <c r="TH82" s="93"/>
      <c r="TI82" s="93"/>
      <c r="TJ82" s="93"/>
      <c r="TK82" s="93"/>
      <c r="TL82" s="93"/>
      <c r="TM82" s="93"/>
      <c r="TN82" s="93"/>
      <c r="TO82" s="93"/>
      <c r="TP82" s="93"/>
      <c r="TQ82" s="93"/>
      <c r="TR82" s="93"/>
      <c r="TS82" s="93"/>
      <c r="TT82" s="93"/>
      <c r="TU82" s="93"/>
      <c r="TV82" s="93"/>
      <c r="TW82" s="93"/>
      <c r="TX82" s="93"/>
      <c r="TY82" s="93"/>
      <c r="TZ82" s="93"/>
      <c r="UA82" s="93"/>
      <c r="UB82" s="93"/>
      <c r="UC82" s="93"/>
      <c r="UD82" s="93"/>
      <c r="UE82" s="93"/>
      <c r="UF82" s="93"/>
      <c r="UG82" s="93"/>
      <c r="UH82" s="93"/>
      <c r="UI82" s="93"/>
      <c r="UJ82" s="93"/>
      <c r="UK82" s="93"/>
      <c r="UL82" s="93"/>
      <c r="UM82" s="93"/>
      <c r="UN82" s="93"/>
      <c r="UO82" s="93"/>
      <c r="UP82" s="93"/>
      <c r="UQ82" s="93"/>
      <c r="UR82" s="93"/>
      <c r="US82" s="93"/>
      <c r="UT82" s="93"/>
      <c r="UU82" s="93"/>
      <c r="UV82" s="93"/>
      <c r="UW82" s="93"/>
      <c r="UX82" s="93"/>
      <c r="UY82" s="93"/>
      <c r="UZ82" s="93"/>
      <c r="VA82" s="93"/>
      <c r="VB82" s="93"/>
      <c r="VC82" s="93"/>
      <c r="VD82" s="93"/>
      <c r="VE82" s="93"/>
      <c r="VF82" s="93"/>
      <c r="VG82" s="93"/>
      <c r="VH82" s="93"/>
      <c r="VI82" s="93"/>
      <c r="VJ82" s="93"/>
      <c r="VK82" s="93"/>
      <c r="VL82" s="93"/>
      <c r="VM82" s="93"/>
      <c r="VN82" s="93"/>
      <c r="VO82" s="93"/>
      <c r="VP82" s="93"/>
      <c r="VQ82" s="93"/>
      <c r="VR82" s="93"/>
      <c r="VS82" s="93"/>
      <c r="VT82" s="93"/>
      <c r="VU82" s="93"/>
      <c r="VV82" s="93"/>
      <c r="VW82" s="93"/>
      <c r="VX82" s="93"/>
      <c r="VY82" s="93"/>
      <c r="VZ82" s="93"/>
      <c r="WA82" s="93"/>
      <c r="WB82" s="93"/>
      <c r="WC82" s="93"/>
      <c r="WD82" s="93"/>
      <c r="WE82" s="93"/>
      <c r="WF82" s="93"/>
      <c r="WG82" s="93"/>
      <c r="WH82" s="93"/>
      <c r="WI82" s="93"/>
      <c r="WJ82" s="93"/>
      <c r="WK82" s="93"/>
      <c r="WL82" s="93"/>
      <c r="WM82" s="93"/>
      <c r="WN82" s="93"/>
      <c r="WO82" s="93"/>
      <c r="WP82" s="93"/>
      <c r="WQ82" s="93"/>
      <c r="WR82" s="93"/>
      <c r="WS82" s="93"/>
      <c r="WT82" s="93"/>
      <c r="WU82" s="93"/>
      <c r="WV82" s="93"/>
      <c r="WW82" s="93"/>
      <c r="WX82" s="93"/>
      <c r="WY82" s="93"/>
      <c r="WZ82" s="93"/>
      <c r="XA82" s="93"/>
      <c r="XB82" s="93"/>
      <c r="XC82" s="93"/>
      <c r="XD82" s="93"/>
      <c r="XE82" s="93"/>
      <c r="XF82" s="93"/>
      <c r="XG82" s="93"/>
      <c r="XH82" s="93"/>
      <c r="XI82" s="93"/>
      <c r="XJ82" s="93"/>
      <c r="XK82" s="93"/>
      <c r="XL82" s="93"/>
      <c r="XM82" s="93"/>
      <c r="XN82" s="93"/>
      <c r="XO82" s="93"/>
      <c r="XP82" s="93"/>
      <c r="XQ82" s="93"/>
      <c r="XR82" s="93"/>
      <c r="XS82" s="93"/>
      <c r="XT82" s="93"/>
      <c r="XU82" s="93"/>
      <c r="XV82" s="93"/>
      <c r="XW82" s="93"/>
      <c r="XX82" s="93"/>
      <c r="XY82" s="93"/>
      <c r="XZ82" s="93"/>
      <c r="YA82" s="93"/>
      <c r="YB82" s="93"/>
      <c r="YC82" s="93"/>
      <c r="YD82" s="93"/>
      <c r="YE82" s="93"/>
      <c r="YF82" s="93"/>
      <c r="YG82" s="93"/>
      <c r="YH82" s="93"/>
      <c r="YI82" s="93"/>
      <c r="YJ82" s="93"/>
      <c r="YK82" s="93"/>
      <c r="YL82" s="93"/>
      <c r="YM82" s="93"/>
      <c r="YN82" s="93"/>
      <c r="YO82" s="93"/>
      <c r="YP82" s="93"/>
      <c r="YQ82" s="93"/>
      <c r="YR82" s="93"/>
      <c r="YS82" s="93"/>
      <c r="YT82" s="93"/>
      <c r="YU82" s="93"/>
      <c r="YV82" s="93"/>
      <c r="YW82" s="93"/>
      <c r="YX82" s="93"/>
      <c r="YY82" s="93"/>
      <c r="YZ82" s="93"/>
      <c r="ZA82" s="93"/>
      <c r="ZB82" s="93"/>
      <c r="ZC82" s="93"/>
      <c r="ZD82" s="93"/>
      <c r="ZE82" s="93"/>
      <c r="ZF82" s="93"/>
      <c r="ZG82" s="93"/>
      <c r="ZH82" s="93"/>
      <c r="ZI82" s="93"/>
      <c r="ZJ82" s="93"/>
      <c r="ZK82" s="93"/>
      <c r="ZL82" s="93"/>
      <c r="ZM82" s="93"/>
      <c r="ZN82" s="93"/>
      <c r="ZO82" s="93"/>
      <c r="ZP82" s="93"/>
      <c r="ZQ82" s="93"/>
      <c r="ZR82" s="93"/>
      <c r="ZS82" s="93"/>
      <c r="ZT82" s="93"/>
      <c r="ZU82" s="93"/>
      <c r="ZV82" s="93"/>
      <c r="ZW82" s="93"/>
      <c r="ZX82" s="93"/>
      <c r="ZY82" s="93"/>
      <c r="ZZ82" s="93"/>
    </row>
    <row r="83" spans="1:702" s="89" customFormat="1" ht="15.95" hidden="1" customHeight="1" x14ac:dyDescent="0.25">
      <c r="A83" s="116">
        <v>72302</v>
      </c>
      <c r="B83" s="116" t="s">
        <v>490</v>
      </c>
      <c r="C83" s="117" t="s">
        <v>381</v>
      </c>
      <c r="D83" s="118">
        <v>7</v>
      </c>
      <c r="E83" s="118">
        <v>3</v>
      </c>
      <c r="F83" s="118" t="s">
        <v>341</v>
      </c>
      <c r="G83" s="118">
        <v>912</v>
      </c>
      <c r="H83" s="118">
        <v>11461</v>
      </c>
      <c r="I83" s="118" t="s">
        <v>382</v>
      </c>
      <c r="J83" s="118" t="s">
        <v>319</v>
      </c>
      <c r="K83" s="118" t="s">
        <v>383</v>
      </c>
      <c r="L83" s="119">
        <v>147000</v>
      </c>
      <c r="M83" s="119">
        <v>147000</v>
      </c>
      <c r="N83" s="119">
        <v>0</v>
      </c>
      <c r="O83" s="119">
        <v>147000</v>
      </c>
      <c r="P83" s="119">
        <v>40745.339999999997</v>
      </c>
      <c r="Q83" s="119">
        <v>-106254.66</v>
      </c>
      <c r="R83" s="120">
        <v>0.28000000000000003</v>
      </c>
      <c r="S83" s="119">
        <v>0</v>
      </c>
      <c r="T83" s="119">
        <v>0</v>
      </c>
      <c r="U83" s="120">
        <v>0</v>
      </c>
      <c r="V83" s="119">
        <v>0</v>
      </c>
      <c r="W83" s="119">
        <v>0</v>
      </c>
      <c r="X83" s="120">
        <v>0</v>
      </c>
      <c r="Y83" s="119">
        <v>0</v>
      </c>
      <c r="Z83" s="119">
        <v>0</v>
      </c>
      <c r="AA83" s="120">
        <v>0</v>
      </c>
      <c r="AB83" s="119">
        <v>0</v>
      </c>
      <c r="AC83" s="119">
        <v>0</v>
      </c>
      <c r="AD83" s="120">
        <v>0</v>
      </c>
      <c r="AE83" s="119">
        <v>0</v>
      </c>
      <c r="AF83" s="119">
        <v>0</v>
      </c>
      <c r="AG83" s="120">
        <v>0</v>
      </c>
      <c r="AH83" s="119">
        <v>0</v>
      </c>
      <c r="AI83" s="119">
        <v>0</v>
      </c>
      <c r="AJ83" s="120">
        <v>0</v>
      </c>
      <c r="AK83" s="119">
        <v>0</v>
      </c>
      <c r="AL83" s="119">
        <v>0</v>
      </c>
      <c r="AM83" s="120">
        <v>0</v>
      </c>
      <c r="AN83" s="119">
        <v>0</v>
      </c>
      <c r="AO83" s="119">
        <v>0</v>
      </c>
      <c r="AP83" s="120">
        <v>0</v>
      </c>
      <c r="AQ83" s="119">
        <v>0</v>
      </c>
      <c r="AR83" s="119">
        <v>0</v>
      </c>
      <c r="AS83" s="120">
        <v>0</v>
      </c>
      <c r="AT83" s="119">
        <v>0</v>
      </c>
      <c r="AU83" s="119">
        <v>0</v>
      </c>
      <c r="AV83" s="120">
        <v>0</v>
      </c>
      <c r="AW83" s="119">
        <v>0</v>
      </c>
      <c r="AX83" s="119">
        <v>0</v>
      </c>
      <c r="AY83" s="120">
        <v>0</v>
      </c>
      <c r="AZ83" s="119">
        <v>0</v>
      </c>
      <c r="BA83" s="119">
        <v>0</v>
      </c>
      <c r="BB83" s="120">
        <v>0</v>
      </c>
      <c r="BC83" s="119">
        <v>0</v>
      </c>
      <c r="BD83" s="119">
        <v>0</v>
      </c>
      <c r="BE83" s="120">
        <v>0</v>
      </c>
      <c r="BF83" s="119">
        <v>0</v>
      </c>
      <c r="BG83" s="119">
        <v>0</v>
      </c>
      <c r="BH83" s="120">
        <v>0</v>
      </c>
      <c r="BI83" s="119">
        <v>0</v>
      </c>
      <c r="BJ83" s="119">
        <v>0</v>
      </c>
      <c r="BK83" s="120">
        <v>0</v>
      </c>
      <c r="BL83" s="119">
        <v>107000</v>
      </c>
      <c r="BM83" s="119">
        <v>40745.339999999997</v>
      </c>
      <c r="BN83" s="120">
        <v>0.38</v>
      </c>
      <c r="BO83" s="119">
        <v>0</v>
      </c>
      <c r="BP83" s="119">
        <v>0</v>
      </c>
      <c r="BQ83" s="120">
        <v>0</v>
      </c>
      <c r="BR83" s="119">
        <v>0</v>
      </c>
      <c r="BS83" s="119">
        <v>0</v>
      </c>
      <c r="BT83" s="120">
        <v>0</v>
      </c>
      <c r="BU83" s="119">
        <v>0</v>
      </c>
      <c r="BV83" s="119">
        <v>0</v>
      </c>
      <c r="BW83" s="120">
        <v>0</v>
      </c>
      <c r="BX83" s="119">
        <v>0</v>
      </c>
      <c r="BY83" s="119">
        <v>0</v>
      </c>
      <c r="BZ83" s="120">
        <v>0</v>
      </c>
      <c r="CA83" s="119">
        <v>0</v>
      </c>
      <c r="CB83" s="119">
        <v>0</v>
      </c>
      <c r="CC83" s="120">
        <v>0</v>
      </c>
      <c r="CD83" s="119">
        <v>0</v>
      </c>
      <c r="CE83" s="119">
        <v>0</v>
      </c>
      <c r="CF83" s="120">
        <v>0</v>
      </c>
      <c r="CG83" s="119">
        <v>0</v>
      </c>
      <c r="CH83" s="119">
        <v>0</v>
      </c>
      <c r="CI83" s="120">
        <v>0</v>
      </c>
      <c r="CJ83" s="119">
        <v>0</v>
      </c>
      <c r="CK83" s="119">
        <v>0</v>
      </c>
      <c r="CL83" s="120">
        <v>0</v>
      </c>
      <c r="CM83" s="119">
        <v>40000</v>
      </c>
      <c r="CN83" s="119">
        <v>0</v>
      </c>
      <c r="CO83" s="120">
        <v>0</v>
      </c>
      <c r="CP83" s="100"/>
      <c r="CQ83" s="100"/>
      <c r="CR83" s="100"/>
      <c r="CS83" s="100"/>
      <c r="CT83" s="100"/>
      <c r="CU83" s="100"/>
      <c r="CV83" s="100"/>
      <c r="CW83" s="100"/>
      <c r="CX83" s="100"/>
      <c r="CY83" s="100"/>
      <c r="CZ83" s="100"/>
      <c r="DA83" s="100"/>
      <c r="DB83" s="100"/>
      <c r="DC83" s="100"/>
      <c r="DD83" s="100"/>
      <c r="DE83" s="100"/>
      <c r="DF83" s="100"/>
      <c r="DG83" s="100"/>
      <c r="DH83" s="100"/>
      <c r="DI83" s="100"/>
      <c r="DJ83" s="100"/>
      <c r="DK83" s="100"/>
      <c r="DL83" s="100"/>
      <c r="DM83" s="100"/>
      <c r="DN83" s="100"/>
      <c r="DO83" s="100"/>
      <c r="DP83" s="100"/>
      <c r="DQ83" s="100"/>
      <c r="DR83" s="100"/>
      <c r="DS83" s="100"/>
      <c r="DT83" s="100"/>
      <c r="DU83" s="100"/>
      <c r="DV83" s="100"/>
      <c r="DW83" s="100"/>
      <c r="DX83" s="100"/>
      <c r="DY83" s="100"/>
      <c r="DZ83" s="100"/>
      <c r="EA83" s="100"/>
      <c r="EB83" s="100"/>
      <c r="EC83" s="100"/>
      <c r="ED83" s="100"/>
      <c r="EE83" s="100"/>
      <c r="EF83" s="100"/>
      <c r="EG83" s="100"/>
      <c r="EH83" s="100"/>
      <c r="EI83" s="100"/>
      <c r="EJ83" s="100"/>
      <c r="EK83" s="100"/>
      <c r="EL83" s="100"/>
      <c r="EM83" s="100"/>
      <c r="EN83" s="100"/>
      <c r="EO83" s="100"/>
      <c r="EP83" s="100"/>
      <c r="EQ83" s="100"/>
      <c r="ER83" s="100"/>
      <c r="ES83" s="100"/>
      <c r="ET83" s="100"/>
      <c r="EU83" s="100"/>
      <c r="EV83" s="100"/>
      <c r="EW83" s="100"/>
      <c r="EX83" s="100"/>
      <c r="EY83" s="100"/>
      <c r="EZ83" s="100"/>
      <c r="FA83" s="100"/>
      <c r="FB83" s="100"/>
      <c r="FC83" s="100"/>
      <c r="FD83" s="100"/>
      <c r="FE83" s="100"/>
      <c r="FF83" s="100"/>
      <c r="FG83" s="100"/>
      <c r="FH83" s="100"/>
      <c r="FI83" s="100"/>
      <c r="FJ83" s="100"/>
      <c r="FK83" s="100"/>
      <c r="FL83" s="100"/>
      <c r="FM83" s="100"/>
      <c r="FN83" s="100"/>
      <c r="FO83" s="100"/>
      <c r="FP83" s="100"/>
      <c r="FQ83" s="100"/>
      <c r="FR83" s="100"/>
      <c r="FS83" s="100"/>
      <c r="FT83" s="100"/>
      <c r="FU83" s="100"/>
      <c r="FV83" s="100"/>
      <c r="FW83" s="100"/>
      <c r="FX83" s="100"/>
      <c r="FY83" s="100"/>
      <c r="FZ83" s="100"/>
      <c r="GA83" s="100"/>
      <c r="GB83" s="100"/>
      <c r="GC83" s="100"/>
      <c r="GD83" s="100"/>
      <c r="GE83" s="100"/>
      <c r="GF83" s="100"/>
      <c r="GG83" s="100"/>
      <c r="GH83" s="100"/>
      <c r="GI83" s="100"/>
      <c r="GJ83" s="100"/>
      <c r="GK83" s="100"/>
      <c r="GL83" s="100"/>
      <c r="GM83" s="100"/>
      <c r="GN83" s="100"/>
      <c r="GO83" s="100"/>
      <c r="GP83" s="100"/>
      <c r="GQ83" s="100"/>
      <c r="GR83" s="100"/>
      <c r="GS83" s="100"/>
      <c r="GT83" s="100"/>
      <c r="GU83" s="100"/>
      <c r="GV83" s="100"/>
      <c r="GW83" s="100"/>
      <c r="GX83" s="100"/>
      <c r="GY83" s="100"/>
      <c r="GZ83" s="100"/>
      <c r="HA83" s="100"/>
      <c r="HB83" s="100"/>
      <c r="HC83" s="100"/>
      <c r="HD83" s="100"/>
      <c r="HE83" s="100"/>
      <c r="HF83" s="100"/>
      <c r="HG83" s="100"/>
      <c r="HH83" s="100"/>
      <c r="HI83" s="100"/>
      <c r="HJ83" s="100"/>
      <c r="HK83" s="100"/>
      <c r="HL83" s="100"/>
      <c r="HM83" s="100"/>
      <c r="HN83" s="100"/>
      <c r="HO83" s="100"/>
      <c r="HP83" s="100"/>
      <c r="HQ83" s="100"/>
      <c r="HR83" s="100"/>
      <c r="HS83" s="100"/>
      <c r="HT83" s="100"/>
      <c r="HU83" s="100"/>
      <c r="HV83" s="100"/>
      <c r="HW83" s="100"/>
      <c r="HX83" s="100"/>
      <c r="HY83" s="100"/>
      <c r="HZ83" s="100"/>
      <c r="IA83" s="100"/>
      <c r="IB83" s="100"/>
      <c r="IC83" s="100"/>
      <c r="ID83" s="100"/>
      <c r="IE83" s="100"/>
      <c r="IF83" s="100"/>
      <c r="IG83" s="100"/>
      <c r="IH83" s="100"/>
      <c r="II83" s="100"/>
      <c r="IJ83" s="100"/>
      <c r="IK83" s="100"/>
      <c r="IL83" s="100"/>
      <c r="IM83" s="100"/>
      <c r="IN83" s="100"/>
      <c r="IO83" s="100"/>
      <c r="IP83" s="100"/>
      <c r="IQ83" s="100"/>
      <c r="IR83" s="100"/>
      <c r="IS83" s="100"/>
      <c r="IT83" s="100"/>
      <c r="IU83" s="100"/>
      <c r="IV83" s="100"/>
      <c r="IW83" s="100"/>
      <c r="IX83" s="100"/>
      <c r="IY83" s="100"/>
      <c r="IZ83" s="100"/>
      <c r="JA83" s="100"/>
      <c r="JB83" s="100"/>
      <c r="JC83" s="100"/>
      <c r="JD83" s="100"/>
      <c r="JE83" s="100"/>
      <c r="JF83" s="100"/>
      <c r="JG83" s="100"/>
      <c r="JH83" s="100"/>
      <c r="JI83" s="100"/>
      <c r="JJ83" s="100"/>
      <c r="JK83" s="100"/>
      <c r="JL83" s="100"/>
      <c r="JM83" s="100"/>
      <c r="JN83" s="100"/>
      <c r="JO83" s="100"/>
      <c r="JP83" s="100"/>
      <c r="JQ83" s="100"/>
      <c r="JR83" s="100"/>
      <c r="JS83" s="100"/>
      <c r="JT83" s="100"/>
      <c r="JU83" s="100"/>
      <c r="JV83" s="100"/>
      <c r="JW83" s="100"/>
      <c r="JX83" s="100"/>
      <c r="JY83" s="100"/>
      <c r="JZ83" s="100"/>
      <c r="KA83" s="100"/>
      <c r="KB83" s="100"/>
      <c r="KC83" s="100"/>
      <c r="KD83" s="100"/>
      <c r="KE83" s="100"/>
      <c r="KF83" s="100"/>
      <c r="KG83" s="100"/>
      <c r="KH83" s="100"/>
      <c r="KI83" s="100"/>
      <c r="KJ83" s="100"/>
      <c r="KK83" s="100"/>
      <c r="KL83" s="100"/>
      <c r="KM83" s="100"/>
      <c r="KN83" s="100"/>
      <c r="KO83" s="100"/>
      <c r="KP83" s="100"/>
      <c r="KQ83" s="100"/>
      <c r="KR83" s="100"/>
      <c r="KS83" s="100"/>
      <c r="KT83" s="100"/>
      <c r="KU83" s="100"/>
      <c r="KV83" s="100"/>
      <c r="KW83" s="100"/>
      <c r="KX83" s="100"/>
      <c r="KY83" s="100"/>
      <c r="KZ83" s="100"/>
      <c r="LA83" s="100"/>
      <c r="LB83" s="100"/>
      <c r="LC83" s="100"/>
      <c r="LD83" s="100"/>
      <c r="LE83" s="100"/>
      <c r="LF83" s="100"/>
      <c r="LG83" s="100"/>
      <c r="LH83" s="100"/>
      <c r="LI83" s="100"/>
      <c r="LJ83" s="100"/>
      <c r="LK83" s="100"/>
      <c r="LL83" s="100"/>
      <c r="LM83" s="100"/>
      <c r="LN83" s="100"/>
      <c r="LO83" s="100"/>
      <c r="LP83" s="100"/>
      <c r="LQ83" s="100"/>
      <c r="LR83" s="100"/>
      <c r="LS83" s="100"/>
      <c r="LT83" s="100"/>
      <c r="LU83" s="100"/>
      <c r="LV83" s="100"/>
      <c r="LW83" s="100"/>
      <c r="LX83" s="100"/>
      <c r="LY83" s="100"/>
      <c r="LZ83" s="100"/>
      <c r="MA83" s="100"/>
      <c r="MB83" s="100"/>
      <c r="MC83" s="100"/>
      <c r="MD83" s="100"/>
      <c r="ME83" s="100"/>
      <c r="MF83" s="100"/>
      <c r="MG83" s="100"/>
      <c r="MH83" s="100"/>
      <c r="MI83" s="100"/>
      <c r="MJ83" s="100"/>
      <c r="MK83" s="100"/>
      <c r="ML83" s="100"/>
      <c r="MM83" s="100"/>
      <c r="MN83" s="100"/>
      <c r="MO83" s="100"/>
      <c r="MP83" s="100"/>
      <c r="MQ83" s="100"/>
      <c r="MR83" s="100"/>
      <c r="MS83" s="100"/>
      <c r="MT83" s="100"/>
      <c r="MU83" s="100"/>
      <c r="MV83" s="100"/>
      <c r="MW83" s="100"/>
      <c r="MX83" s="100"/>
      <c r="MY83" s="100"/>
      <c r="MZ83" s="100"/>
      <c r="NA83" s="100"/>
      <c r="NB83" s="100"/>
      <c r="NC83" s="100"/>
      <c r="ND83" s="100"/>
      <c r="NE83" s="100"/>
      <c r="NF83" s="100"/>
      <c r="NG83" s="100"/>
      <c r="NH83" s="100"/>
      <c r="NI83" s="100"/>
      <c r="NJ83" s="100"/>
      <c r="NK83" s="100"/>
      <c r="NL83" s="100"/>
      <c r="NM83" s="100"/>
      <c r="NN83" s="100"/>
      <c r="NO83" s="100"/>
      <c r="NP83" s="100"/>
      <c r="NQ83" s="100"/>
      <c r="NR83" s="100"/>
      <c r="NS83" s="100"/>
      <c r="NT83" s="100"/>
      <c r="NU83" s="100"/>
      <c r="NV83" s="100"/>
      <c r="NW83" s="100"/>
      <c r="NX83" s="100"/>
      <c r="NY83" s="100"/>
      <c r="NZ83" s="100"/>
      <c r="OA83" s="100"/>
      <c r="OB83" s="100"/>
      <c r="OC83" s="100"/>
      <c r="OD83" s="100"/>
      <c r="OE83" s="100"/>
      <c r="OF83" s="100"/>
      <c r="OG83" s="100"/>
      <c r="OH83" s="100"/>
      <c r="OI83" s="100"/>
      <c r="OJ83" s="100"/>
      <c r="OK83" s="100"/>
      <c r="OL83" s="100"/>
      <c r="OM83" s="100"/>
      <c r="ON83" s="100"/>
      <c r="OO83" s="100"/>
      <c r="OP83" s="100"/>
      <c r="OQ83" s="100"/>
      <c r="OR83" s="100"/>
      <c r="OS83" s="100"/>
      <c r="OT83" s="100"/>
      <c r="OU83" s="100"/>
      <c r="OV83" s="100"/>
      <c r="OW83" s="100"/>
      <c r="OX83" s="100"/>
      <c r="OY83" s="100"/>
      <c r="OZ83" s="100"/>
      <c r="PA83" s="100"/>
      <c r="PB83" s="100"/>
      <c r="PC83" s="100"/>
      <c r="PD83" s="100"/>
      <c r="PE83" s="100"/>
      <c r="PF83" s="100"/>
      <c r="PG83" s="100"/>
      <c r="PH83" s="100"/>
      <c r="PI83" s="100"/>
      <c r="PJ83" s="100"/>
      <c r="PK83" s="100"/>
      <c r="PL83" s="100"/>
      <c r="PM83" s="100"/>
      <c r="PN83" s="100"/>
      <c r="PO83" s="100"/>
      <c r="PP83" s="100"/>
      <c r="PQ83" s="100"/>
      <c r="PR83" s="100"/>
      <c r="PS83" s="100"/>
      <c r="PT83" s="100"/>
      <c r="PU83" s="100"/>
      <c r="PV83" s="100"/>
      <c r="PW83" s="100"/>
      <c r="PX83" s="100"/>
      <c r="PY83" s="100"/>
      <c r="PZ83" s="100"/>
      <c r="QA83" s="100"/>
      <c r="QB83" s="100"/>
      <c r="QC83" s="100"/>
      <c r="QD83" s="100"/>
      <c r="QE83" s="100"/>
      <c r="QF83" s="100"/>
      <c r="QG83" s="100"/>
      <c r="QH83" s="100"/>
      <c r="QI83" s="100"/>
      <c r="QJ83" s="100"/>
      <c r="QK83" s="100"/>
      <c r="QL83" s="100"/>
      <c r="QM83" s="100"/>
      <c r="QN83" s="100"/>
      <c r="QO83" s="100"/>
      <c r="QP83" s="100"/>
      <c r="QQ83" s="100"/>
      <c r="QR83" s="100"/>
      <c r="QS83" s="100"/>
      <c r="QT83" s="100"/>
      <c r="QU83" s="100"/>
      <c r="QV83" s="100"/>
      <c r="QW83" s="100"/>
      <c r="QX83" s="100"/>
      <c r="QY83" s="100"/>
      <c r="QZ83" s="100"/>
      <c r="RA83" s="100"/>
      <c r="RB83" s="100"/>
      <c r="RC83" s="100"/>
      <c r="RD83" s="100"/>
      <c r="RE83" s="100"/>
      <c r="RF83" s="100"/>
      <c r="RG83" s="100"/>
      <c r="RH83" s="100"/>
      <c r="RI83" s="100"/>
      <c r="RJ83" s="100"/>
      <c r="RK83" s="100"/>
      <c r="RL83" s="100"/>
      <c r="RM83" s="100"/>
      <c r="RN83" s="100"/>
      <c r="RO83" s="100"/>
      <c r="RP83" s="100"/>
      <c r="RQ83" s="100"/>
      <c r="RR83" s="100"/>
      <c r="RS83" s="100"/>
      <c r="RT83" s="100"/>
      <c r="RU83" s="100"/>
      <c r="RV83" s="100"/>
      <c r="RW83" s="100"/>
      <c r="RX83" s="100"/>
      <c r="RY83" s="100"/>
      <c r="RZ83" s="100"/>
      <c r="SA83" s="100"/>
      <c r="SB83" s="100"/>
      <c r="SC83" s="100"/>
      <c r="SD83" s="100"/>
      <c r="SE83" s="100"/>
      <c r="SF83" s="100"/>
      <c r="SG83" s="100"/>
      <c r="SH83" s="100"/>
      <c r="SI83" s="100"/>
      <c r="SJ83" s="100"/>
      <c r="SK83" s="100"/>
      <c r="SL83" s="100"/>
      <c r="SM83" s="100"/>
      <c r="SN83" s="100"/>
      <c r="SO83" s="100"/>
      <c r="SP83" s="100"/>
      <c r="SQ83" s="100"/>
      <c r="SR83" s="100"/>
      <c r="SS83" s="100"/>
      <c r="ST83" s="100"/>
      <c r="SU83" s="100"/>
      <c r="SV83" s="100"/>
      <c r="SW83" s="100"/>
      <c r="SX83" s="100"/>
      <c r="SY83" s="100"/>
      <c r="SZ83" s="100"/>
      <c r="TA83" s="100"/>
      <c r="TB83" s="100"/>
      <c r="TC83" s="100"/>
      <c r="TD83" s="100"/>
      <c r="TE83" s="100"/>
      <c r="TF83" s="100"/>
      <c r="TG83" s="100"/>
      <c r="TH83" s="100"/>
      <c r="TI83" s="100"/>
      <c r="TJ83" s="100"/>
      <c r="TK83" s="100"/>
      <c r="TL83" s="100"/>
      <c r="TM83" s="100"/>
      <c r="TN83" s="100"/>
      <c r="TO83" s="100"/>
      <c r="TP83" s="100"/>
      <c r="TQ83" s="100"/>
      <c r="TR83" s="100"/>
      <c r="TS83" s="100"/>
      <c r="TT83" s="100"/>
      <c r="TU83" s="100"/>
      <c r="TV83" s="100"/>
      <c r="TW83" s="100"/>
      <c r="TX83" s="100"/>
      <c r="TY83" s="100"/>
      <c r="TZ83" s="100"/>
      <c r="UA83" s="100"/>
      <c r="UB83" s="100"/>
      <c r="UC83" s="100"/>
      <c r="UD83" s="100"/>
      <c r="UE83" s="100"/>
      <c r="UF83" s="100"/>
      <c r="UG83" s="100"/>
      <c r="UH83" s="100"/>
      <c r="UI83" s="100"/>
      <c r="UJ83" s="100"/>
      <c r="UK83" s="100"/>
      <c r="UL83" s="100"/>
      <c r="UM83" s="100"/>
      <c r="UN83" s="100"/>
      <c r="UO83" s="100"/>
      <c r="UP83" s="100"/>
      <c r="UQ83" s="100"/>
      <c r="UR83" s="100"/>
      <c r="US83" s="100"/>
      <c r="UT83" s="100"/>
      <c r="UU83" s="100"/>
      <c r="UV83" s="100"/>
      <c r="UW83" s="100"/>
      <c r="UX83" s="100"/>
      <c r="UY83" s="100"/>
      <c r="UZ83" s="100"/>
      <c r="VA83" s="100"/>
      <c r="VB83" s="100"/>
      <c r="VC83" s="100"/>
      <c r="VD83" s="100"/>
      <c r="VE83" s="100"/>
      <c r="VF83" s="100"/>
      <c r="VG83" s="100"/>
      <c r="VH83" s="100"/>
      <c r="VI83" s="100"/>
      <c r="VJ83" s="100"/>
      <c r="VK83" s="100"/>
      <c r="VL83" s="100"/>
      <c r="VM83" s="100"/>
      <c r="VN83" s="100"/>
      <c r="VO83" s="100"/>
      <c r="VP83" s="100"/>
      <c r="VQ83" s="100"/>
      <c r="VR83" s="100"/>
      <c r="VS83" s="100"/>
      <c r="VT83" s="100"/>
      <c r="VU83" s="100"/>
      <c r="VV83" s="100"/>
      <c r="VW83" s="100"/>
      <c r="VX83" s="100"/>
      <c r="VY83" s="100"/>
      <c r="VZ83" s="100"/>
      <c r="WA83" s="100"/>
      <c r="WB83" s="100"/>
      <c r="WC83" s="100"/>
      <c r="WD83" s="100"/>
      <c r="WE83" s="100"/>
      <c r="WF83" s="100"/>
      <c r="WG83" s="100"/>
      <c r="WH83" s="100"/>
      <c r="WI83" s="100"/>
      <c r="WJ83" s="100"/>
      <c r="WK83" s="100"/>
      <c r="WL83" s="100"/>
      <c r="WM83" s="100"/>
      <c r="WN83" s="100"/>
      <c r="WO83" s="100"/>
      <c r="WP83" s="100"/>
      <c r="WQ83" s="100"/>
      <c r="WR83" s="100"/>
      <c r="WS83" s="100"/>
      <c r="WT83" s="100"/>
      <c r="WU83" s="100"/>
      <c r="WV83" s="100"/>
      <c r="WW83" s="100"/>
      <c r="WX83" s="100"/>
      <c r="WY83" s="100"/>
      <c r="WZ83" s="100"/>
      <c r="XA83" s="100"/>
      <c r="XB83" s="100"/>
      <c r="XC83" s="100"/>
      <c r="XD83" s="100"/>
      <c r="XE83" s="100"/>
      <c r="XF83" s="100"/>
      <c r="XG83" s="100"/>
      <c r="XH83" s="100"/>
      <c r="XI83" s="100"/>
      <c r="XJ83" s="100"/>
      <c r="XK83" s="100"/>
      <c r="XL83" s="100"/>
      <c r="XM83" s="100"/>
      <c r="XN83" s="100"/>
      <c r="XO83" s="100"/>
      <c r="XP83" s="100"/>
      <c r="XQ83" s="100"/>
      <c r="XR83" s="100"/>
      <c r="XS83" s="100"/>
      <c r="XT83" s="100"/>
      <c r="XU83" s="100"/>
      <c r="XV83" s="100"/>
      <c r="XW83" s="100"/>
      <c r="XX83" s="100"/>
      <c r="XY83" s="100"/>
      <c r="XZ83" s="100"/>
      <c r="YA83" s="100"/>
      <c r="YB83" s="100"/>
      <c r="YC83" s="100"/>
      <c r="YD83" s="100"/>
      <c r="YE83" s="100"/>
      <c r="YF83" s="100"/>
      <c r="YG83" s="100"/>
      <c r="YH83" s="100"/>
      <c r="YI83" s="100"/>
      <c r="YJ83" s="100"/>
      <c r="YK83" s="100"/>
      <c r="YL83" s="100"/>
      <c r="YM83" s="100"/>
      <c r="YN83" s="100"/>
      <c r="YO83" s="100"/>
      <c r="YP83" s="100"/>
      <c r="YQ83" s="100"/>
      <c r="YR83" s="100"/>
      <c r="YS83" s="100"/>
      <c r="YT83" s="100"/>
      <c r="YU83" s="100"/>
      <c r="YV83" s="100"/>
      <c r="YW83" s="100"/>
      <c r="YX83" s="100"/>
      <c r="YY83" s="100"/>
      <c r="YZ83" s="100"/>
      <c r="ZA83" s="100"/>
      <c r="ZB83" s="100"/>
      <c r="ZC83" s="100"/>
      <c r="ZD83" s="100"/>
      <c r="ZE83" s="100"/>
      <c r="ZF83" s="100"/>
      <c r="ZG83" s="100"/>
      <c r="ZH83" s="100"/>
      <c r="ZI83" s="100"/>
      <c r="ZJ83" s="100"/>
      <c r="ZK83" s="100"/>
      <c r="ZL83" s="100"/>
      <c r="ZM83" s="100"/>
      <c r="ZN83" s="100"/>
      <c r="ZO83" s="100"/>
      <c r="ZP83" s="100"/>
      <c r="ZQ83" s="100"/>
      <c r="ZR83" s="100"/>
      <c r="ZS83" s="100"/>
      <c r="ZT83" s="100"/>
      <c r="ZU83" s="100"/>
      <c r="ZV83" s="100"/>
      <c r="ZW83" s="100"/>
      <c r="ZX83" s="100"/>
      <c r="ZY83" s="100"/>
      <c r="ZZ83" s="100"/>
    </row>
    <row r="84" spans="1:702" ht="15.95" customHeight="1" x14ac:dyDescent="0.25">
      <c r="A84" s="92">
        <v>72304</v>
      </c>
      <c r="B84" s="92" t="s">
        <v>490</v>
      </c>
      <c r="C84" s="121" t="s">
        <v>381</v>
      </c>
      <c r="D84" s="92">
        <v>7</v>
      </c>
      <c r="E84" s="92">
        <v>3</v>
      </c>
      <c r="F84" s="92" t="s">
        <v>341</v>
      </c>
      <c r="G84" s="92">
        <v>912</v>
      </c>
      <c r="H84" s="92">
        <v>11461</v>
      </c>
      <c r="I84" s="92" t="s">
        <v>382</v>
      </c>
      <c r="J84" s="92">
        <v>3</v>
      </c>
      <c r="K84" s="92" t="s">
        <v>12</v>
      </c>
      <c r="L84" s="93">
        <v>147000</v>
      </c>
      <c r="M84" s="93">
        <v>147000</v>
      </c>
      <c r="N84" s="93">
        <v>0</v>
      </c>
      <c r="O84" s="93">
        <v>147000</v>
      </c>
      <c r="P84" s="93">
        <v>40745.339999999997</v>
      </c>
      <c r="Q84" s="93">
        <v>-106254.66</v>
      </c>
      <c r="R84" s="94">
        <v>0.28000000000000003</v>
      </c>
      <c r="S84" s="93">
        <v>0</v>
      </c>
      <c r="T84" s="93">
        <v>0</v>
      </c>
      <c r="U84" s="94">
        <v>0</v>
      </c>
      <c r="V84" s="93">
        <v>0</v>
      </c>
      <c r="W84" s="93">
        <v>0</v>
      </c>
      <c r="X84" s="94">
        <v>0</v>
      </c>
      <c r="Y84" s="93">
        <v>0</v>
      </c>
      <c r="Z84" s="93">
        <v>0</v>
      </c>
      <c r="AA84" s="94">
        <v>0</v>
      </c>
      <c r="AB84" s="93">
        <v>0</v>
      </c>
      <c r="AC84" s="93">
        <v>0</v>
      </c>
      <c r="AD84" s="94">
        <v>0</v>
      </c>
      <c r="AE84" s="93">
        <v>0</v>
      </c>
      <c r="AF84" s="93">
        <v>0</v>
      </c>
      <c r="AG84" s="94">
        <v>0</v>
      </c>
      <c r="AH84" s="93">
        <v>0</v>
      </c>
      <c r="AI84" s="93">
        <v>0</v>
      </c>
      <c r="AJ84" s="94">
        <v>0</v>
      </c>
      <c r="AK84" s="93">
        <v>0</v>
      </c>
      <c r="AL84" s="93">
        <v>0</v>
      </c>
      <c r="AM84" s="94">
        <v>0</v>
      </c>
      <c r="AN84" s="93">
        <v>0</v>
      </c>
      <c r="AO84" s="93">
        <v>0</v>
      </c>
      <c r="AP84" s="94">
        <v>0</v>
      </c>
      <c r="AQ84" s="93">
        <v>0</v>
      </c>
      <c r="AR84" s="93">
        <v>0</v>
      </c>
      <c r="AS84" s="94">
        <v>0</v>
      </c>
      <c r="AT84" s="93">
        <v>0</v>
      </c>
      <c r="AU84" s="93">
        <v>0</v>
      </c>
      <c r="AV84" s="94">
        <v>0</v>
      </c>
      <c r="AW84" s="93">
        <v>0</v>
      </c>
      <c r="AX84" s="93">
        <v>0</v>
      </c>
      <c r="AY84" s="94">
        <v>0</v>
      </c>
      <c r="AZ84" s="93">
        <v>0</v>
      </c>
      <c r="BA84" s="93">
        <v>0</v>
      </c>
      <c r="BB84" s="94">
        <v>0</v>
      </c>
      <c r="BC84" s="93">
        <v>0</v>
      </c>
      <c r="BD84" s="93">
        <v>0</v>
      </c>
      <c r="BE84" s="94">
        <v>0</v>
      </c>
      <c r="BF84" s="93">
        <v>0</v>
      </c>
      <c r="BG84" s="93">
        <v>0</v>
      </c>
      <c r="BH84" s="94">
        <v>0</v>
      </c>
      <c r="BI84" s="93">
        <v>0</v>
      </c>
      <c r="BJ84" s="93">
        <v>0</v>
      </c>
      <c r="BK84" s="94">
        <v>0</v>
      </c>
      <c r="BL84" s="93">
        <v>107000</v>
      </c>
      <c r="BM84" s="93">
        <v>40745.339999999997</v>
      </c>
      <c r="BN84" s="94">
        <v>0.38</v>
      </c>
      <c r="BO84" s="93">
        <v>0</v>
      </c>
      <c r="BP84" s="93">
        <v>0</v>
      </c>
      <c r="BQ84" s="94">
        <v>0</v>
      </c>
      <c r="BR84" s="93">
        <v>0</v>
      </c>
      <c r="BS84" s="93">
        <v>0</v>
      </c>
      <c r="BT84" s="94">
        <v>0</v>
      </c>
      <c r="BU84" s="93">
        <v>0</v>
      </c>
      <c r="BV84" s="93">
        <v>0</v>
      </c>
      <c r="BW84" s="94">
        <v>0</v>
      </c>
      <c r="BX84" s="93">
        <v>0</v>
      </c>
      <c r="BY84" s="93">
        <v>0</v>
      </c>
      <c r="BZ84" s="94">
        <v>0</v>
      </c>
      <c r="CA84" s="93">
        <v>0</v>
      </c>
      <c r="CB84" s="93">
        <v>0</v>
      </c>
      <c r="CC84" s="94">
        <v>0</v>
      </c>
      <c r="CD84" s="93">
        <v>0</v>
      </c>
      <c r="CE84" s="93">
        <v>0</v>
      </c>
      <c r="CF84" s="94">
        <v>0</v>
      </c>
      <c r="CG84" s="93">
        <v>0</v>
      </c>
      <c r="CH84" s="93">
        <v>0</v>
      </c>
      <c r="CI84" s="94">
        <v>0</v>
      </c>
      <c r="CJ84" s="93">
        <v>0</v>
      </c>
      <c r="CK84" s="93">
        <v>0</v>
      </c>
      <c r="CL84" s="94">
        <v>0</v>
      </c>
      <c r="CM84" s="93">
        <v>40000</v>
      </c>
      <c r="CN84" s="93">
        <v>0</v>
      </c>
      <c r="CO84" s="94">
        <v>0</v>
      </c>
      <c r="CP84" s="93"/>
      <c r="CQ84" s="93"/>
      <c r="CR84" s="93"/>
      <c r="CS84" s="93"/>
      <c r="CT84" s="93"/>
      <c r="CU84" s="93"/>
      <c r="CV84" s="93"/>
      <c r="CW84" s="93"/>
      <c r="CX84" s="93"/>
      <c r="CY84" s="93"/>
      <c r="CZ84" s="93"/>
      <c r="DA84" s="93"/>
      <c r="DB84" s="93"/>
      <c r="DC84" s="93"/>
      <c r="DD84" s="93"/>
      <c r="DE84" s="93"/>
      <c r="DF84" s="93"/>
      <c r="DG84" s="93"/>
      <c r="DH84" s="93"/>
      <c r="DI84" s="93"/>
      <c r="DJ84" s="93"/>
      <c r="DK84" s="93"/>
      <c r="DL84" s="93"/>
      <c r="DM84" s="93"/>
      <c r="DN84" s="93"/>
      <c r="DO84" s="93"/>
      <c r="DP84" s="93"/>
      <c r="DQ84" s="93"/>
      <c r="DR84" s="93"/>
      <c r="DS84" s="93"/>
      <c r="DT84" s="93"/>
      <c r="DU84" s="93"/>
      <c r="DV84" s="93"/>
      <c r="DW84" s="93"/>
      <c r="DX84" s="93"/>
      <c r="DY84" s="93"/>
      <c r="DZ84" s="93"/>
      <c r="EA84" s="93"/>
      <c r="EB84" s="93"/>
      <c r="EC84" s="93"/>
      <c r="ED84" s="93"/>
      <c r="EE84" s="93"/>
      <c r="EF84" s="93"/>
      <c r="EG84" s="93"/>
      <c r="EH84" s="93"/>
      <c r="EI84" s="93"/>
      <c r="EJ84" s="93"/>
      <c r="EK84" s="93"/>
      <c r="EL84" s="93"/>
      <c r="EM84" s="93"/>
      <c r="EN84" s="93"/>
      <c r="EO84" s="93"/>
      <c r="EP84" s="93"/>
      <c r="EQ84" s="93"/>
      <c r="ER84" s="93"/>
      <c r="ES84" s="93"/>
      <c r="ET84" s="93"/>
      <c r="EU84" s="93"/>
      <c r="EV84" s="93"/>
      <c r="EW84" s="93"/>
      <c r="EX84" s="93"/>
      <c r="EY84" s="93"/>
      <c r="EZ84" s="93"/>
      <c r="FA84" s="93"/>
      <c r="FB84" s="93"/>
      <c r="FC84" s="93"/>
      <c r="FD84" s="93"/>
      <c r="FE84" s="93"/>
      <c r="FF84" s="93"/>
      <c r="FG84" s="93"/>
      <c r="FH84" s="93"/>
      <c r="FI84" s="93"/>
      <c r="FJ84" s="93"/>
      <c r="FK84" s="93"/>
      <c r="FL84" s="93"/>
      <c r="FM84" s="93"/>
      <c r="FN84" s="93"/>
      <c r="FO84" s="93"/>
      <c r="FP84" s="93"/>
      <c r="FQ84" s="93"/>
      <c r="FR84" s="93"/>
      <c r="FS84" s="93"/>
      <c r="FT84" s="93"/>
      <c r="FU84" s="93"/>
      <c r="FV84" s="93"/>
      <c r="FW84" s="93"/>
      <c r="FX84" s="93"/>
      <c r="FY84" s="93"/>
      <c r="FZ84" s="93"/>
      <c r="GA84" s="93"/>
      <c r="GB84" s="93"/>
      <c r="GC84" s="93"/>
      <c r="GD84" s="93"/>
      <c r="GE84" s="93"/>
      <c r="GF84" s="93"/>
      <c r="GG84" s="93"/>
      <c r="GH84" s="93"/>
      <c r="GI84" s="93"/>
      <c r="GJ84" s="93"/>
      <c r="GK84" s="93"/>
      <c r="GL84" s="93"/>
      <c r="GM84" s="93"/>
      <c r="GN84" s="93"/>
      <c r="GO84" s="93"/>
      <c r="GP84" s="93"/>
      <c r="GQ84" s="93"/>
      <c r="GR84" s="93"/>
      <c r="GS84" s="93"/>
      <c r="GT84" s="93"/>
      <c r="GU84" s="93"/>
      <c r="GV84" s="93"/>
      <c r="GW84" s="93"/>
      <c r="GX84" s="93"/>
      <c r="GY84" s="93"/>
      <c r="GZ84" s="93"/>
      <c r="HA84" s="93"/>
      <c r="HB84" s="93"/>
      <c r="HC84" s="93"/>
      <c r="HD84" s="93"/>
      <c r="HE84" s="93"/>
      <c r="HF84" s="93"/>
      <c r="HG84" s="93"/>
      <c r="HH84" s="93"/>
      <c r="HI84" s="93"/>
      <c r="HJ84" s="93"/>
      <c r="HK84" s="93"/>
      <c r="HL84" s="93"/>
      <c r="HM84" s="93"/>
      <c r="HN84" s="93"/>
      <c r="HO84" s="93"/>
      <c r="HP84" s="93"/>
      <c r="HQ84" s="93"/>
      <c r="HR84" s="93"/>
      <c r="HS84" s="93"/>
      <c r="HT84" s="93"/>
      <c r="HU84" s="93"/>
      <c r="HV84" s="93"/>
      <c r="HW84" s="93"/>
      <c r="HX84" s="93"/>
      <c r="HY84" s="93"/>
      <c r="HZ84" s="93"/>
      <c r="IA84" s="93"/>
      <c r="IB84" s="93"/>
      <c r="IC84" s="93"/>
      <c r="ID84" s="93"/>
      <c r="IE84" s="93"/>
      <c r="IF84" s="93"/>
      <c r="IG84" s="93"/>
      <c r="IH84" s="93"/>
      <c r="II84" s="93"/>
      <c r="IJ84" s="93"/>
      <c r="IK84" s="93"/>
      <c r="IL84" s="93"/>
      <c r="IM84" s="93"/>
      <c r="IN84" s="93"/>
      <c r="IO84" s="93"/>
      <c r="IP84" s="93"/>
      <c r="IQ84" s="93"/>
      <c r="IR84" s="93"/>
      <c r="IS84" s="93"/>
      <c r="IT84" s="93"/>
      <c r="IU84" s="93"/>
      <c r="IV84" s="93"/>
      <c r="IW84" s="93"/>
      <c r="IX84" s="93"/>
      <c r="IY84" s="93"/>
      <c r="IZ84" s="93"/>
      <c r="JA84" s="93"/>
      <c r="JB84" s="93"/>
      <c r="JC84" s="93"/>
      <c r="JD84" s="93"/>
      <c r="JE84" s="93"/>
      <c r="JF84" s="93"/>
      <c r="JG84" s="93"/>
      <c r="JH84" s="93"/>
      <c r="JI84" s="93"/>
      <c r="JJ84" s="93"/>
      <c r="JK84" s="93"/>
      <c r="JL84" s="93"/>
      <c r="JM84" s="93"/>
      <c r="JN84" s="93"/>
      <c r="JO84" s="93"/>
      <c r="JP84" s="93"/>
      <c r="JQ84" s="93"/>
      <c r="JR84" s="93"/>
      <c r="JS84" s="93"/>
      <c r="JT84" s="93"/>
      <c r="JU84" s="93"/>
      <c r="JV84" s="93"/>
      <c r="JW84" s="93"/>
      <c r="JX84" s="93"/>
      <c r="JY84" s="93"/>
      <c r="JZ84" s="93"/>
      <c r="KA84" s="93"/>
      <c r="KB84" s="93"/>
      <c r="KC84" s="93"/>
      <c r="KD84" s="93"/>
      <c r="KE84" s="93"/>
      <c r="KF84" s="93"/>
      <c r="KG84" s="93"/>
      <c r="KH84" s="93"/>
      <c r="KI84" s="93"/>
      <c r="KJ84" s="93"/>
      <c r="KK84" s="93"/>
      <c r="KL84" s="93"/>
      <c r="KM84" s="93"/>
      <c r="KN84" s="93"/>
      <c r="KO84" s="93"/>
      <c r="KP84" s="93"/>
      <c r="KQ84" s="93"/>
      <c r="KR84" s="93"/>
      <c r="KS84" s="93"/>
      <c r="KT84" s="93"/>
      <c r="KU84" s="93"/>
      <c r="KV84" s="93"/>
      <c r="KW84" s="93"/>
      <c r="KX84" s="93"/>
      <c r="KY84" s="93"/>
      <c r="KZ84" s="93"/>
      <c r="LA84" s="93"/>
      <c r="LB84" s="93"/>
      <c r="LC84" s="93"/>
      <c r="LD84" s="93"/>
      <c r="LE84" s="93"/>
      <c r="LF84" s="93"/>
      <c r="LG84" s="93"/>
      <c r="LH84" s="93"/>
      <c r="LI84" s="93"/>
      <c r="LJ84" s="93"/>
      <c r="LK84" s="93"/>
      <c r="LL84" s="93"/>
      <c r="LM84" s="93"/>
      <c r="LN84" s="93"/>
      <c r="LO84" s="93"/>
      <c r="LP84" s="93"/>
      <c r="LQ84" s="93"/>
      <c r="LR84" s="93"/>
      <c r="LS84" s="93"/>
      <c r="LT84" s="93"/>
      <c r="LU84" s="93"/>
      <c r="LV84" s="93"/>
      <c r="LW84" s="93"/>
      <c r="LX84" s="93"/>
      <c r="LY84" s="93"/>
      <c r="LZ84" s="93"/>
      <c r="MA84" s="93"/>
      <c r="MB84" s="93"/>
      <c r="MC84" s="93"/>
      <c r="MD84" s="93"/>
      <c r="ME84" s="93"/>
      <c r="MF84" s="93"/>
      <c r="MG84" s="93"/>
      <c r="MH84" s="93"/>
      <c r="MI84" s="93"/>
      <c r="MJ84" s="93"/>
      <c r="MK84" s="93"/>
      <c r="ML84" s="93"/>
      <c r="MM84" s="93"/>
      <c r="MN84" s="93"/>
      <c r="MO84" s="93"/>
      <c r="MP84" s="93"/>
      <c r="MQ84" s="93"/>
      <c r="MR84" s="93"/>
      <c r="MS84" s="93"/>
      <c r="MT84" s="93"/>
      <c r="MU84" s="93"/>
      <c r="MV84" s="93"/>
      <c r="MW84" s="93"/>
      <c r="MX84" s="93"/>
      <c r="MY84" s="93"/>
      <c r="MZ84" s="93"/>
      <c r="NA84" s="93"/>
      <c r="NB84" s="93"/>
      <c r="NC84" s="93"/>
      <c r="ND84" s="93"/>
      <c r="NE84" s="93"/>
      <c r="NF84" s="93"/>
      <c r="NG84" s="93"/>
      <c r="NH84" s="93"/>
      <c r="NI84" s="93"/>
      <c r="NJ84" s="93"/>
      <c r="NK84" s="93"/>
      <c r="NL84" s="93"/>
      <c r="NM84" s="93"/>
      <c r="NN84" s="93"/>
      <c r="NO84" s="93"/>
      <c r="NP84" s="93"/>
      <c r="NQ84" s="93"/>
      <c r="NR84" s="93"/>
      <c r="NS84" s="93"/>
      <c r="NT84" s="93"/>
      <c r="NU84" s="93"/>
      <c r="NV84" s="93"/>
      <c r="NW84" s="93"/>
      <c r="NX84" s="93"/>
      <c r="NY84" s="93"/>
      <c r="NZ84" s="93"/>
      <c r="OA84" s="93"/>
      <c r="OB84" s="93"/>
      <c r="OC84" s="93"/>
      <c r="OD84" s="93"/>
      <c r="OE84" s="93"/>
      <c r="OF84" s="93"/>
      <c r="OG84" s="93"/>
      <c r="OH84" s="93"/>
      <c r="OI84" s="93"/>
      <c r="OJ84" s="93"/>
      <c r="OK84" s="93"/>
      <c r="OL84" s="93"/>
      <c r="OM84" s="93"/>
      <c r="ON84" s="93"/>
      <c r="OO84" s="93"/>
      <c r="OP84" s="93"/>
      <c r="OQ84" s="93"/>
      <c r="OR84" s="93"/>
      <c r="OS84" s="93"/>
      <c r="OT84" s="93"/>
      <c r="OU84" s="93"/>
      <c r="OV84" s="93"/>
      <c r="OW84" s="93"/>
      <c r="OX84" s="93"/>
      <c r="OY84" s="93"/>
      <c r="OZ84" s="93"/>
      <c r="PA84" s="93"/>
      <c r="PB84" s="93"/>
      <c r="PC84" s="93"/>
      <c r="PD84" s="93"/>
      <c r="PE84" s="93"/>
      <c r="PF84" s="93"/>
      <c r="PG84" s="93"/>
      <c r="PH84" s="93"/>
      <c r="PI84" s="93"/>
      <c r="PJ84" s="93"/>
      <c r="PK84" s="93"/>
      <c r="PL84" s="93"/>
      <c r="PM84" s="93"/>
      <c r="PN84" s="93"/>
      <c r="PO84" s="93"/>
      <c r="PP84" s="93"/>
      <c r="PQ84" s="93"/>
      <c r="PR84" s="93"/>
      <c r="PS84" s="93"/>
      <c r="PT84" s="93"/>
      <c r="PU84" s="93"/>
      <c r="PV84" s="93"/>
      <c r="PW84" s="93"/>
      <c r="PX84" s="93"/>
      <c r="PY84" s="93"/>
      <c r="PZ84" s="93"/>
      <c r="QA84" s="93"/>
      <c r="QB84" s="93"/>
      <c r="QC84" s="93"/>
      <c r="QD84" s="93"/>
      <c r="QE84" s="93"/>
      <c r="QF84" s="93"/>
      <c r="QG84" s="93"/>
      <c r="QH84" s="93"/>
      <c r="QI84" s="93"/>
      <c r="QJ84" s="93"/>
      <c r="QK84" s="93"/>
      <c r="QL84" s="93"/>
      <c r="QM84" s="93"/>
      <c r="QN84" s="93"/>
      <c r="QO84" s="93"/>
      <c r="QP84" s="93"/>
      <c r="QQ84" s="93"/>
      <c r="QR84" s="93"/>
      <c r="QS84" s="93"/>
      <c r="QT84" s="93"/>
      <c r="QU84" s="93"/>
      <c r="QV84" s="93"/>
      <c r="QW84" s="93"/>
      <c r="QX84" s="93"/>
      <c r="QY84" s="93"/>
      <c r="QZ84" s="93"/>
      <c r="RA84" s="93"/>
      <c r="RB84" s="93"/>
      <c r="RC84" s="93"/>
      <c r="RD84" s="93"/>
      <c r="RE84" s="93"/>
      <c r="RF84" s="93"/>
      <c r="RG84" s="93"/>
      <c r="RH84" s="93"/>
      <c r="RI84" s="93"/>
      <c r="RJ84" s="93"/>
      <c r="RK84" s="93"/>
      <c r="RL84" s="93"/>
      <c r="RM84" s="93"/>
      <c r="RN84" s="93"/>
      <c r="RO84" s="93"/>
      <c r="RP84" s="93"/>
      <c r="RQ84" s="93"/>
      <c r="RR84" s="93"/>
      <c r="RS84" s="93"/>
      <c r="RT84" s="93"/>
      <c r="RU84" s="93"/>
      <c r="RV84" s="93"/>
      <c r="RW84" s="93"/>
      <c r="RX84" s="93"/>
      <c r="RY84" s="93"/>
      <c r="RZ84" s="93"/>
      <c r="SA84" s="93"/>
      <c r="SB84" s="93"/>
      <c r="SC84" s="93"/>
      <c r="SD84" s="93"/>
      <c r="SE84" s="93"/>
      <c r="SF84" s="93"/>
      <c r="SG84" s="93"/>
      <c r="SH84" s="93"/>
      <c r="SI84" s="93"/>
      <c r="SJ84" s="93"/>
      <c r="SK84" s="93"/>
      <c r="SL84" s="93"/>
      <c r="SM84" s="93"/>
      <c r="SN84" s="93"/>
      <c r="SO84" s="93"/>
      <c r="SP84" s="93"/>
      <c r="SQ84" s="93"/>
      <c r="SR84" s="93"/>
      <c r="SS84" s="93"/>
      <c r="ST84" s="93"/>
      <c r="SU84" s="93"/>
      <c r="SV84" s="93"/>
      <c r="SW84" s="93"/>
      <c r="SX84" s="93"/>
      <c r="SY84" s="93"/>
      <c r="SZ84" s="93"/>
      <c r="TA84" s="93"/>
      <c r="TB84" s="93"/>
      <c r="TC84" s="93"/>
      <c r="TD84" s="93"/>
      <c r="TE84" s="93"/>
      <c r="TF84" s="93"/>
      <c r="TG84" s="93"/>
      <c r="TH84" s="93"/>
      <c r="TI84" s="93"/>
      <c r="TJ84" s="93"/>
      <c r="TK84" s="93"/>
      <c r="TL84" s="93"/>
      <c r="TM84" s="93"/>
      <c r="TN84" s="93"/>
      <c r="TO84" s="93"/>
      <c r="TP84" s="93"/>
      <c r="TQ84" s="93"/>
      <c r="TR84" s="93"/>
      <c r="TS84" s="93"/>
      <c r="TT84" s="93"/>
      <c r="TU84" s="93"/>
      <c r="TV84" s="93"/>
      <c r="TW84" s="93"/>
      <c r="TX84" s="93"/>
      <c r="TY84" s="93"/>
      <c r="TZ84" s="93"/>
      <c r="UA84" s="93"/>
      <c r="UB84" s="93"/>
      <c r="UC84" s="93"/>
      <c r="UD84" s="93"/>
      <c r="UE84" s="93"/>
      <c r="UF84" s="93"/>
      <c r="UG84" s="93"/>
      <c r="UH84" s="93"/>
      <c r="UI84" s="93"/>
      <c r="UJ84" s="93"/>
      <c r="UK84" s="93"/>
      <c r="UL84" s="93"/>
      <c r="UM84" s="93"/>
      <c r="UN84" s="93"/>
      <c r="UO84" s="93"/>
      <c r="UP84" s="93"/>
      <c r="UQ84" s="93"/>
      <c r="UR84" s="93"/>
      <c r="US84" s="93"/>
      <c r="UT84" s="93"/>
      <c r="UU84" s="93"/>
      <c r="UV84" s="93"/>
      <c r="UW84" s="93"/>
      <c r="UX84" s="93"/>
      <c r="UY84" s="93"/>
      <c r="UZ84" s="93"/>
      <c r="VA84" s="93"/>
      <c r="VB84" s="93"/>
      <c r="VC84" s="93"/>
      <c r="VD84" s="93"/>
      <c r="VE84" s="93"/>
      <c r="VF84" s="93"/>
      <c r="VG84" s="93"/>
      <c r="VH84" s="93"/>
      <c r="VI84" s="93"/>
      <c r="VJ84" s="93"/>
      <c r="VK84" s="93"/>
      <c r="VL84" s="93"/>
      <c r="VM84" s="93"/>
      <c r="VN84" s="93"/>
      <c r="VO84" s="93"/>
      <c r="VP84" s="93"/>
      <c r="VQ84" s="93"/>
      <c r="VR84" s="93"/>
      <c r="VS84" s="93"/>
      <c r="VT84" s="93"/>
      <c r="VU84" s="93"/>
      <c r="VV84" s="93"/>
      <c r="VW84" s="93"/>
      <c r="VX84" s="93"/>
      <c r="VY84" s="93"/>
      <c r="VZ84" s="93"/>
      <c r="WA84" s="93"/>
      <c r="WB84" s="93"/>
      <c r="WC84" s="93"/>
      <c r="WD84" s="93"/>
      <c r="WE84" s="93"/>
      <c r="WF84" s="93"/>
      <c r="WG84" s="93"/>
      <c r="WH84" s="93"/>
      <c r="WI84" s="93"/>
      <c r="WJ84" s="93"/>
      <c r="WK84" s="93"/>
      <c r="WL84" s="93"/>
      <c r="WM84" s="93"/>
      <c r="WN84" s="93"/>
      <c r="WO84" s="93"/>
      <c r="WP84" s="93"/>
      <c r="WQ84" s="93"/>
      <c r="WR84" s="93"/>
      <c r="WS84" s="93"/>
      <c r="WT84" s="93"/>
      <c r="WU84" s="93"/>
      <c r="WV84" s="93"/>
      <c r="WW84" s="93"/>
      <c r="WX84" s="93"/>
      <c r="WY84" s="93"/>
      <c r="WZ84" s="93"/>
      <c r="XA84" s="93"/>
      <c r="XB84" s="93"/>
      <c r="XC84" s="93"/>
      <c r="XD84" s="93"/>
      <c r="XE84" s="93"/>
      <c r="XF84" s="93"/>
      <c r="XG84" s="93"/>
      <c r="XH84" s="93"/>
      <c r="XI84" s="93"/>
      <c r="XJ84" s="93"/>
      <c r="XK84" s="93"/>
      <c r="XL84" s="93"/>
      <c r="XM84" s="93"/>
      <c r="XN84" s="93"/>
      <c r="XO84" s="93"/>
      <c r="XP84" s="93"/>
      <c r="XQ84" s="93"/>
      <c r="XR84" s="93"/>
      <c r="XS84" s="93"/>
      <c r="XT84" s="93"/>
      <c r="XU84" s="93"/>
      <c r="XV84" s="93"/>
      <c r="XW84" s="93"/>
      <c r="XX84" s="93"/>
      <c r="XY84" s="93"/>
      <c r="XZ84" s="93"/>
      <c r="YA84" s="93"/>
      <c r="YB84" s="93"/>
      <c r="YC84" s="93"/>
      <c r="YD84" s="93"/>
      <c r="YE84" s="93"/>
      <c r="YF84" s="93"/>
      <c r="YG84" s="93"/>
      <c r="YH84" s="93"/>
      <c r="YI84" s="93"/>
      <c r="YJ84" s="93"/>
      <c r="YK84" s="93"/>
      <c r="YL84" s="93"/>
      <c r="YM84" s="93"/>
      <c r="YN84" s="93"/>
      <c r="YO84" s="93"/>
      <c r="YP84" s="93"/>
      <c r="YQ84" s="93"/>
      <c r="YR84" s="93"/>
      <c r="YS84" s="93"/>
      <c r="YT84" s="93"/>
      <c r="YU84" s="93"/>
      <c r="YV84" s="93"/>
      <c r="YW84" s="93"/>
      <c r="YX84" s="93"/>
      <c r="YY84" s="93"/>
      <c r="YZ84" s="93"/>
      <c r="ZA84" s="93"/>
      <c r="ZB84" s="93"/>
      <c r="ZC84" s="93"/>
      <c r="ZD84" s="93"/>
      <c r="ZE84" s="93"/>
      <c r="ZF84" s="93"/>
      <c r="ZG84" s="93"/>
      <c r="ZH84" s="93"/>
      <c r="ZI84" s="93"/>
      <c r="ZJ84" s="93"/>
      <c r="ZK84" s="93"/>
      <c r="ZL84" s="93"/>
      <c r="ZM84" s="93"/>
      <c r="ZN84" s="93"/>
      <c r="ZO84" s="93"/>
      <c r="ZP84" s="93"/>
      <c r="ZQ84" s="93"/>
      <c r="ZR84" s="93"/>
      <c r="ZS84" s="93"/>
      <c r="ZT84" s="93"/>
      <c r="ZU84" s="93"/>
      <c r="ZV84" s="93"/>
      <c r="ZW84" s="93"/>
      <c r="ZX84" s="93"/>
      <c r="ZY84" s="93"/>
      <c r="ZZ84" s="93"/>
    </row>
    <row r="85" spans="1:702" s="126" customFormat="1" ht="15.95" customHeight="1" x14ac:dyDescent="0.25">
      <c r="A85" s="122">
        <v>72306</v>
      </c>
      <c r="B85" s="122" t="s">
        <v>490</v>
      </c>
      <c r="C85" s="123" t="s">
        <v>381</v>
      </c>
      <c r="D85" s="122">
        <v>7</v>
      </c>
      <c r="E85" s="122">
        <v>3</v>
      </c>
      <c r="F85" s="122" t="s">
        <v>341</v>
      </c>
      <c r="G85" s="122">
        <v>912</v>
      </c>
      <c r="H85" s="122">
        <v>11461</v>
      </c>
      <c r="I85" s="122" t="s">
        <v>382</v>
      </c>
      <c r="J85" s="122">
        <v>32</v>
      </c>
      <c r="K85" s="122" t="s">
        <v>25</v>
      </c>
      <c r="L85" s="124">
        <v>147000</v>
      </c>
      <c r="M85" s="124">
        <v>147000</v>
      </c>
      <c r="N85" s="124">
        <v>0</v>
      </c>
      <c r="O85" s="124">
        <v>147000</v>
      </c>
      <c r="P85" s="124">
        <v>40745.339999999997</v>
      </c>
      <c r="Q85" s="124">
        <v>-106254.66</v>
      </c>
      <c r="R85" s="125">
        <v>0.28000000000000003</v>
      </c>
      <c r="S85" s="124">
        <v>0</v>
      </c>
      <c r="T85" s="124">
        <v>0</v>
      </c>
      <c r="U85" s="125">
        <v>0</v>
      </c>
      <c r="V85" s="124">
        <v>0</v>
      </c>
      <c r="W85" s="124">
        <v>0</v>
      </c>
      <c r="X85" s="125">
        <v>0</v>
      </c>
      <c r="Y85" s="124">
        <v>0</v>
      </c>
      <c r="Z85" s="124">
        <v>0</v>
      </c>
      <c r="AA85" s="125">
        <v>0</v>
      </c>
      <c r="AB85" s="124">
        <v>0</v>
      </c>
      <c r="AC85" s="124">
        <v>0</v>
      </c>
      <c r="AD85" s="125">
        <v>0</v>
      </c>
      <c r="AE85" s="124">
        <v>0</v>
      </c>
      <c r="AF85" s="124">
        <v>0</v>
      </c>
      <c r="AG85" s="125">
        <v>0</v>
      </c>
      <c r="AH85" s="124">
        <v>0</v>
      </c>
      <c r="AI85" s="124">
        <v>0</v>
      </c>
      <c r="AJ85" s="125">
        <v>0</v>
      </c>
      <c r="AK85" s="124">
        <v>0</v>
      </c>
      <c r="AL85" s="124">
        <v>0</v>
      </c>
      <c r="AM85" s="125">
        <v>0</v>
      </c>
      <c r="AN85" s="124">
        <v>0</v>
      </c>
      <c r="AO85" s="124">
        <v>0</v>
      </c>
      <c r="AP85" s="125">
        <v>0</v>
      </c>
      <c r="AQ85" s="124">
        <v>0</v>
      </c>
      <c r="AR85" s="124">
        <v>0</v>
      </c>
      <c r="AS85" s="125">
        <v>0</v>
      </c>
      <c r="AT85" s="124">
        <v>0</v>
      </c>
      <c r="AU85" s="124">
        <v>0</v>
      </c>
      <c r="AV85" s="125">
        <v>0</v>
      </c>
      <c r="AW85" s="124">
        <v>0</v>
      </c>
      <c r="AX85" s="124">
        <v>0</v>
      </c>
      <c r="AY85" s="125">
        <v>0</v>
      </c>
      <c r="AZ85" s="124">
        <v>0</v>
      </c>
      <c r="BA85" s="124">
        <v>0</v>
      </c>
      <c r="BB85" s="125">
        <v>0</v>
      </c>
      <c r="BC85" s="124">
        <v>0</v>
      </c>
      <c r="BD85" s="124">
        <v>0</v>
      </c>
      <c r="BE85" s="125">
        <v>0</v>
      </c>
      <c r="BF85" s="124">
        <v>0</v>
      </c>
      <c r="BG85" s="124">
        <v>0</v>
      </c>
      <c r="BH85" s="125">
        <v>0</v>
      </c>
      <c r="BI85" s="124">
        <v>0</v>
      </c>
      <c r="BJ85" s="124">
        <v>0</v>
      </c>
      <c r="BK85" s="125">
        <v>0</v>
      </c>
      <c r="BL85" s="124">
        <v>107000</v>
      </c>
      <c r="BM85" s="124">
        <v>40745.339999999997</v>
      </c>
      <c r="BN85" s="125">
        <v>0.38</v>
      </c>
      <c r="BO85" s="124">
        <v>0</v>
      </c>
      <c r="BP85" s="124">
        <v>0</v>
      </c>
      <c r="BQ85" s="125">
        <v>0</v>
      </c>
      <c r="BR85" s="124">
        <v>0</v>
      </c>
      <c r="BS85" s="124">
        <v>0</v>
      </c>
      <c r="BT85" s="125">
        <v>0</v>
      </c>
      <c r="BU85" s="124">
        <v>0</v>
      </c>
      <c r="BV85" s="124">
        <v>0</v>
      </c>
      <c r="BW85" s="125">
        <v>0</v>
      </c>
      <c r="BX85" s="124">
        <v>0</v>
      </c>
      <c r="BY85" s="124">
        <v>0</v>
      </c>
      <c r="BZ85" s="125">
        <v>0</v>
      </c>
      <c r="CA85" s="124">
        <v>0</v>
      </c>
      <c r="CB85" s="124">
        <v>0</v>
      </c>
      <c r="CC85" s="125">
        <v>0</v>
      </c>
      <c r="CD85" s="124">
        <v>0</v>
      </c>
      <c r="CE85" s="124">
        <v>0</v>
      </c>
      <c r="CF85" s="125">
        <v>0</v>
      </c>
      <c r="CG85" s="124">
        <v>0</v>
      </c>
      <c r="CH85" s="124">
        <v>0</v>
      </c>
      <c r="CI85" s="125">
        <v>0</v>
      </c>
      <c r="CJ85" s="124">
        <v>0</v>
      </c>
      <c r="CK85" s="124">
        <v>0</v>
      </c>
      <c r="CL85" s="125">
        <v>0</v>
      </c>
      <c r="CM85" s="124">
        <v>40000</v>
      </c>
      <c r="CN85" s="124">
        <v>0</v>
      </c>
      <c r="CO85" s="125">
        <v>0</v>
      </c>
      <c r="CP85" s="124"/>
      <c r="CQ85" s="124"/>
      <c r="CR85" s="124"/>
      <c r="CS85" s="124"/>
      <c r="CT85" s="124"/>
      <c r="CU85" s="124"/>
      <c r="CV85" s="124"/>
      <c r="CW85" s="124"/>
      <c r="CX85" s="124"/>
      <c r="CY85" s="124"/>
      <c r="CZ85" s="124"/>
      <c r="DA85" s="124"/>
      <c r="DB85" s="124"/>
      <c r="DC85" s="124"/>
      <c r="DD85" s="124"/>
      <c r="DE85" s="124"/>
      <c r="DF85" s="124"/>
      <c r="DG85" s="124"/>
      <c r="DH85" s="124"/>
      <c r="DI85" s="124"/>
      <c r="DJ85" s="124"/>
      <c r="DK85" s="124"/>
      <c r="DL85" s="124"/>
      <c r="DM85" s="124"/>
      <c r="DN85" s="124"/>
      <c r="DO85" s="124"/>
      <c r="DP85" s="124"/>
      <c r="DQ85" s="124"/>
      <c r="DR85" s="124"/>
      <c r="DS85" s="124"/>
      <c r="DT85" s="124"/>
      <c r="DU85" s="124"/>
      <c r="DV85" s="124"/>
      <c r="DW85" s="124"/>
      <c r="DX85" s="124"/>
      <c r="DY85" s="124"/>
      <c r="DZ85" s="124"/>
      <c r="EA85" s="124"/>
      <c r="EB85" s="124"/>
      <c r="EC85" s="124"/>
      <c r="ED85" s="124"/>
      <c r="EE85" s="124"/>
      <c r="EF85" s="124"/>
      <c r="EG85" s="124"/>
      <c r="EH85" s="124"/>
      <c r="EI85" s="124"/>
      <c r="EJ85" s="124"/>
      <c r="EK85" s="124"/>
      <c r="EL85" s="124"/>
      <c r="EM85" s="124"/>
      <c r="EN85" s="124"/>
      <c r="EO85" s="124"/>
      <c r="EP85" s="124"/>
      <c r="EQ85" s="124"/>
      <c r="ER85" s="124"/>
      <c r="ES85" s="124"/>
      <c r="ET85" s="124"/>
      <c r="EU85" s="124"/>
      <c r="EV85" s="124"/>
      <c r="EW85" s="124"/>
      <c r="EX85" s="124"/>
      <c r="EY85" s="124"/>
      <c r="EZ85" s="124"/>
      <c r="FA85" s="124"/>
      <c r="FB85" s="124"/>
      <c r="FC85" s="124"/>
      <c r="FD85" s="124"/>
      <c r="FE85" s="124"/>
      <c r="FF85" s="124"/>
      <c r="FG85" s="124"/>
      <c r="FH85" s="124"/>
      <c r="FI85" s="124"/>
      <c r="FJ85" s="124"/>
      <c r="FK85" s="124"/>
      <c r="FL85" s="124"/>
      <c r="FM85" s="124"/>
      <c r="FN85" s="124"/>
      <c r="FO85" s="124"/>
      <c r="FP85" s="124"/>
      <c r="FQ85" s="124"/>
      <c r="FR85" s="124"/>
      <c r="FS85" s="124"/>
      <c r="FT85" s="124"/>
      <c r="FU85" s="124"/>
      <c r="FV85" s="124"/>
      <c r="FW85" s="124"/>
      <c r="FX85" s="124"/>
      <c r="FY85" s="124"/>
      <c r="FZ85" s="124"/>
      <c r="GA85" s="124"/>
      <c r="GB85" s="124"/>
      <c r="GC85" s="124"/>
      <c r="GD85" s="124"/>
      <c r="GE85" s="124"/>
      <c r="GF85" s="124"/>
      <c r="GG85" s="124"/>
      <c r="GH85" s="124"/>
      <c r="GI85" s="124"/>
      <c r="GJ85" s="124"/>
      <c r="GK85" s="124"/>
      <c r="GL85" s="124"/>
      <c r="GM85" s="124"/>
      <c r="GN85" s="124"/>
      <c r="GO85" s="124"/>
      <c r="GP85" s="124"/>
      <c r="GQ85" s="124"/>
      <c r="GR85" s="124"/>
      <c r="GS85" s="124"/>
      <c r="GT85" s="124"/>
      <c r="GU85" s="124"/>
      <c r="GV85" s="124"/>
      <c r="GW85" s="124"/>
      <c r="GX85" s="124"/>
      <c r="GY85" s="124"/>
      <c r="GZ85" s="124"/>
      <c r="HA85" s="124"/>
      <c r="HB85" s="124"/>
      <c r="HC85" s="124"/>
      <c r="HD85" s="124"/>
      <c r="HE85" s="124"/>
      <c r="HF85" s="124"/>
      <c r="HG85" s="124"/>
      <c r="HH85" s="124"/>
      <c r="HI85" s="124"/>
      <c r="HJ85" s="124"/>
      <c r="HK85" s="124"/>
      <c r="HL85" s="124"/>
      <c r="HM85" s="124"/>
      <c r="HN85" s="124"/>
      <c r="HO85" s="124"/>
      <c r="HP85" s="124"/>
      <c r="HQ85" s="124"/>
      <c r="HR85" s="124"/>
      <c r="HS85" s="124"/>
      <c r="HT85" s="124"/>
      <c r="HU85" s="124"/>
      <c r="HV85" s="124"/>
      <c r="HW85" s="124"/>
      <c r="HX85" s="124"/>
      <c r="HY85" s="124"/>
      <c r="HZ85" s="124"/>
      <c r="IA85" s="124"/>
      <c r="IB85" s="124"/>
      <c r="IC85" s="124"/>
      <c r="ID85" s="124"/>
      <c r="IE85" s="124"/>
      <c r="IF85" s="124"/>
      <c r="IG85" s="124"/>
      <c r="IH85" s="124"/>
      <c r="II85" s="124"/>
      <c r="IJ85" s="124"/>
      <c r="IK85" s="124"/>
      <c r="IL85" s="124"/>
      <c r="IM85" s="124"/>
      <c r="IN85" s="124"/>
      <c r="IO85" s="124"/>
      <c r="IP85" s="124"/>
      <c r="IQ85" s="124"/>
      <c r="IR85" s="124"/>
      <c r="IS85" s="124"/>
      <c r="IT85" s="124"/>
      <c r="IU85" s="124"/>
      <c r="IV85" s="124"/>
      <c r="IW85" s="124"/>
      <c r="IX85" s="124"/>
      <c r="IY85" s="124"/>
      <c r="IZ85" s="124"/>
      <c r="JA85" s="124"/>
      <c r="JB85" s="124"/>
      <c r="JC85" s="124"/>
      <c r="JD85" s="124"/>
      <c r="JE85" s="124"/>
      <c r="JF85" s="124"/>
      <c r="JG85" s="124"/>
      <c r="JH85" s="124"/>
      <c r="JI85" s="124"/>
      <c r="JJ85" s="124"/>
      <c r="JK85" s="124"/>
      <c r="JL85" s="124"/>
      <c r="JM85" s="124"/>
      <c r="JN85" s="124"/>
      <c r="JO85" s="124"/>
      <c r="JP85" s="124"/>
      <c r="JQ85" s="124"/>
      <c r="JR85" s="124"/>
      <c r="JS85" s="124"/>
      <c r="JT85" s="124"/>
      <c r="JU85" s="124"/>
      <c r="JV85" s="124"/>
      <c r="JW85" s="124"/>
      <c r="JX85" s="124"/>
      <c r="JY85" s="124"/>
      <c r="JZ85" s="124"/>
      <c r="KA85" s="124"/>
      <c r="KB85" s="124"/>
      <c r="KC85" s="124"/>
      <c r="KD85" s="124"/>
      <c r="KE85" s="124"/>
      <c r="KF85" s="124"/>
      <c r="KG85" s="124"/>
      <c r="KH85" s="124"/>
      <c r="KI85" s="124"/>
      <c r="KJ85" s="124"/>
      <c r="KK85" s="124"/>
      <c r="KL85" s="124"/>
      <c r="KM85" s="124"/>
      <c r="KN85" s="124"/>
      <c r="KO85" s="124"/>
      <c r="KP85" s="124"/>
      <c r="KQ85" s="124"/>
      <c r="KR85" s="124"/>
      <c r="KS85" s="124"/>
      <c r="KT85" s="124"/>
      <c r="KU85" s="124"/>
      <c r="KV85" s="124"/>
      <c r="KW85" s="124"/>
      <c r="KX85" s="124"/>
      <c r="KY85" s="124"/>
      <c r="KZ85" s="124"/>
      <c r="LA85" s="124"/>
      <c r="LB85" s="124"/>
      <c r="LC85" s="124"/>
      <c r="LD85" s="124"/>
      <c r="LE85" s="124"/>
      <c r="LF85" s="124"/>
      <c r="LG85" s="124"/>
      <c r="LH85" s="124"/>
      <c r="LI85" s="124"/>
      <c r="LJ85" s="124"/>
      <c r="LK85" s="124"/>
      <c r="LL85" s="124"/>
      <c r="LM85" s="124"/>
      <c r="LN85" s="124"/>
      <c r="LO85" s="124"/>
      <c r="LP85" s="124"/>
      <c r="LQ85" s="124"/>
      <c r="LR85" s="124"/>
      <c r="LS85" s="124"/>
      <c r="LT85" s="124"/>
      <c r="LU85" s="124"/>
      <c r="LV85" s="124"/>
      <c r="LW85" s="124"/>
      <c r="LX85" s="124"/>
      <c r="LY85" s="124"/>
      <c r="LZ85" s="124"/>
      <c r="MA85" s="124"/>
      <c r="MB85" s="124"/>
      <c r="MC85" s="124"/>
      <c r="MD85" s="124"/>
      <c r="ME85" s="124"/>
      <c r="MF85" s="124"/>
      <c r="MG85" s="124"/>
      <c r="MH85" s="124"/>
      <c r="MI85" s="124"/>
      <c r="MJ85" s="124"/>
      <c r="MK85" s="124"/>
      <c r="ML85" s="124"/>
      <c r="MM85" s="124"/>
      <c r="MN85" s="124"/>
      <c r="MO85" s="124"/>
      <c r="MP85" s="124"/>
      <c r="MQ85" s="124"/>
      <c r="MR85" s="124"/>
      <c r="MS85" s="124"/>
      <c r="MT85" s="124"/>
      <c r="MU85" s="124"/>
      <c r="MV85" s="124"/>
      <c r="MW85" s="124"/>
      <c r="MX85" s="124"/>
      <c r="MY85" s="124"/>
      <c r="MZ85" s="124"/>
      <c r="NA85" s="124"/>
      <c r="NB85" s="124"/>
      <c r="NC85" s="124"/>
      <c r="ND85" s="124"/>
      <c r="NE85" s="124"/>
      <c r="NF85" s="124"/>
      <c r="NG85" s="124"/>
      <c r="NH85" s="124"/>
      <c r="NI85" s="124"/>
      <c r="NJ85" s="124"/>
      <c r="NK85" s="124"/>
      <c r="NL85" s="124"/>
      <c r="NM85" s="124"/>
      <c r="NN85" s="124"/>
      <c r="NO85" s="124"/>
      <c r="NP85" s="124"/>
      <c r="NQ85" s="124"/>
      <c r="NR85" s="124"/>
      <c r="NS85" s="124"/>
      <c r="NT85" s="124"/>
      <c r="NU85" s="124"/>
      <c r="NV85" s="124"/>
      <c r="NW85" s="124"/>
      <c r="NX85" s="124"/>
      <c r="NY85" s="124"/>
      <c r="NZ85" s="124"/>
      <c r="OA85" s="124"/>
      <c r="OB85" s="124"/>
      <c r="OC85" s="124"/>
      <c r="OD85" s="124"/>
      <c r="OE85" s="124"/>
      <c r="OF85" s="124"/>
      <c r="OG85" s="124"/>
      <c r="OH85" s="124"/>
      <c r="OI85" s="124"/>
      <c r="OJ85" s="124"/>
      <c r="OK85" s="124"/>
      <c r="OL85" s="124"/>
      <c r="OM85" s="124"/>
      <c r="ON85" s="124"/>
      <c r="OO85" s="124"/>
      <c r="OP85" s="124"/>
      <c r="OQ85" s="124"/>
      <c r="OR85" s="124"/>
      <c r="OS85" s="124"/>
      <c r="OT85" s="124"/>
      <c r="OU85" s="124"/>
      <c r="OV85" s="124"/>
      <c r="OW85" s="124"/>
      <c r="OX85" s="124"/>
      <c r="OY85" s="124"/>
      <c r="OZ85" s="124"/>
      <c r="PA85" s="124"/>
      <c r="PB85" s="124"/>
      <c r="PC85" s="124"/>
      <c r="PD85" s="124"/>
      <c r="PE85" s="124"/>
      <c r="PF85" s="124"/>
      <c r="PG85" s="124"/>
      <c r="PH85" s="124"/>
      <c r="PI85" s="124"/>
      <c r="PJ85" s="124"/>
      <c r="PK85" s="124"/>
      <c r="PL85" s="124"/>
      <c r="PM85" s="124"/>
      <c r="PN85" s="124"/>
      <c r="PO85" s="124"/>
      <c r="PP85" s="124"/>
      <c r="PQ85" s="124"/>
      <c r="PR85" s="124"/>
      <c r="PS85" s="124"/>
      <c r="PT85" s="124"/>
      <c r="PU85" s="124"/>
      <c r="PV85" s="124"/>
      <c r="PW85" s="124"/>
      <c r="PX85" s="124"/>
      <c r="PY85" s="124"/>
      <c r="PZ85" s="124"/>
      <c r="QA85" s="124"/>
      <c r="QB85" s="124"/>
      <c r="QC85" s="124"/>
      <c r="QD85" s="124"/>
      <c r="QE85" s="124"/>
      <c r="QF85" s="124"/>
      <c r="QG85" s="124"/>
      <c r="QH85" s="124"/>
      <c r="QI85" s="124"/>
      <c r="QJ85" s="124"/>
      <c r="QK85" s="124"/>
      <c r="QL85" s="124"/>
      <c r="QM85" s="124"/>
      <c r="QN85" s="124"/>
      <c r="QO85" s="124"/>
      <c r="QP85" s="124"/>
      <c r="QQ85" s="124"/>
      <c r="QR85" s="124"/>
      <c r="QS85" s="124"/>
      <c r="QT85" s="124"/>
      <c r="QU85" s="124"/>
      <c r="QV85" s="124"/>
      <c r="QW85" s="124"/>
      <c r="QX85" s="124"/>
      <c r="QY85" s="124"/>
      <c r="QZ85" s="124"/>
      <c r="RA85" s="124"/>
      <c r="RB85" s="124"/>
      <c r="RC85" s="124"/>
      <c r="RD85" s="124"/>
      <c r="RE85" s="124"/>
      <c r="RF85" s="124"/>
      <c r="RG85" s="124"/>
      <c r="RH85" s="124"/>
      <c r="RI85" s="124"/>
      <c r="RJ85" s="124"/>
      <c r="RK85" s="124"/>
      <c r="RL85" s="124"/>
      <c r="RM85" s="124"/>
      <c r="RN85" s="124"/>
      <c r="RO85" s="124"/>
      <c r="RP85" s="124"/>
      <c r="RQ85" s="124"/>
      <c r="RR85" s="124"/>
      <c r="RS85" s="124"/>
      <c r="RT85" s="124"/>
      <c r="RU85" s="124"/>
      <c r="RV85" s="124"/>
      <c r="RW85" s="124"/>
      <c r="RX85" s="124"/>
      <c r="RY85" s="124"/>
      <c r="RZ85" s="124"/>
      <c r="SA85" s="124"/>
      <c r="SB85" s="124"/>
      <c r="SC85" s="124"/>
      <c r="SD85" s="124"/>
      <c r="SE85" s="124"/>
      <c r="SF85" s="124"/>
      <c r="SG85" s="124"/>
      <c r="SH85" s="124"/>
      <c r="SI85" s="124"/>
      <c r="SJ85" s="124"/>
      <c r="SK85" s="124"/>
      <c r="SL85" s="124"/>
      <c r="SM85" s="124"/>
      <c r="SN85" s="124"/>
      <c r="SO85" s="124"/>
      <c r="SP85" s="124"/>
      <c r="SQ85" s="124"/>
      <c r="SR85" s="124"/>
      <c r="SS85" s="124"/>
      <c r="ST85" s="124"/>
      <c r="SU85" s="124"/>
      <c r="SV85" s="124"/>
      <c r="SW85" s="124"/>
      <c r="SX85" s="124"/>
      <c r="SY85" s="124"/>
      <c r="SZ85" s="124"/>
      <c r="TA85" s="124"/>
      <c r="TB85" s="124"/>
      <c r="TC85" s="124"/>
      <c r="TD85" s="124"/>
      <c r="TE85" s="124"/>
      <c r="TF85" s="124"/>
      <c r="TG85" s="124"/>
      <c r="TH85" s="124"/>
      <c r="TI85" s="124"/>
      <c r="TJ85" s="124"/>
      <c r="TK85" s="124"/>
      <c r="TL85" s="124"/>
      <c r="TM85" s="124"/>
      <c r="TN85" s="124"/>
      <c r="TO85" s="124"/>
      <c r="TP85" s="124"/>
      <c r="TQ85" s="124"/>
      <c r="TR85" s="124"/>
      <c r="TS85" s="124"/>
      <c r="TT85" s="124"/>
      <c r="TU85" s="124"/>
      <c r="TV85" s="124"/>
      <c r="TW85" s="124"/>
      <c r="TX85" s="124"/>
      <c r="TY85" s="124"/>
      <c r="TZ85" s="124"/>
      <c r="UA85" s="124"/>
      <c r="UB85" s="124"/>
      <c r="UC85" s="124"/>
      <c r="UD85" s="124"/>
      <c r="UE85" s="124"/>
      <c r="UF85" s="124"/>
      <c r="UG85" s="124"/>
      <c r="UH85" s="124"/>
      <c r="UI85" s="124"/>
      <c r="UJ85" s="124"/>
      <c r="UK85" s="124"/>
      <c r="UL85" s="124"/>
      <c r="UM85" s="124"/>
      <c r="UN85" s="124"/>
      <c r="UO85" s="124"/>
      <c r="UP85" s="124"/>
      <c r="UQ85" s="124"/>
      <c r="UR85" s="124"/>
      <c r="US85" s="124"/>
      <c r="UT85" s="124"/>
      <c r="UU85" s="124"/>
      <c r="UV85" s="124"/>
      <c r="UW85" s="124"/>
      <c r="UX85" s="124"/>
      <c r="UY85" s="124"/>
      <c r="UZ85" s="124"/>
      <c r="VA85" s="124"/>
      <c r="VB85" s="124"/>
      <c r="VC85" s="124"/>
      <c r="VD85" s="124"/>
      <c r="VE85" s="124"/>
      <c r="VF85" s="124"/>
      <c r="VG85" s="124"/>
      <c r="VH85" s="124"/>
      <c r="VI85" s="124"/>
      <c r="VJ85" s="124"/>
      <c r="VK85" s="124"/>
      <c r="VL85" s="124"/>
      <c r="VM85" s="124"/>
      <c r="VN85" s="124"/>
      <c r="VO85" s="124"/>
      <c r="VP85" s="124"/>
      <c r="VQ85" s="124"/>
      <c r="VR85" s="124"/>
      <c r="VS85" s="124"/>
      <c r="VT85" s="124"/>
      <c r="VU85" s="124"/>
      <c r="VV85" s="124"/>
      <c r="VW85" s="124"/>
      <c r="VX85" s="124"/>
      <c r="VY85" s="124"/>
      <c r="VZ85" s="124"/>
      <c r="WA85" s="124"/>
      <c r="WB85" s="124"/>
      <c r="WC85" s="124"/>
      <c r="WD85" s="124"/>
      <c r="WE85" s="124"/>
      <c r="WF85" s="124"/>
      <c r="WG85" s="124"/>
      <c r="WH85" s="124"/>
      <c r="WI85" s="124"/>
      <c r="WJ85" s="124"/>
      <c r="WK85" s="124"/>
      <c r="WL85" s="124"/>
      <c r="WM85" s="124"/>
      <c r="WN85" s="124"/>
      <c r="WO85" s="124"/>
      <c r="WP85" s="124"/>
      <c r="WQ85" s="124"/>
      <c r="WR85" s="124"/>
      <c r="WS85" s="124"/>
      <c r="WT85" s="124"/>
      <c r="WU85" s="124"/>
      <c r="WV85" s="124"/>
      <c r="WW85" s="124"/>
      <c r="WX85" s="124"/>
      <c r="WY85" s="124"/>
      <c r="WZ85" s="124"/>
      <c r="XA85" s="124"/>
      <c r="XB85" s="124"/>
      <c r="XC85" s="124"/>
      <c r="XD85" s="124"/>
      <c r="XE85" s="124"/>
      <c r="XF85" s="124"/>
      <c r="XG85" s="124"/>
      <c r="XH85" s="124"/>
      <c r="XI85" s="124"/>
      <c r="XJ85" s="124"/>
      <c r="XK85" s="124"/>
      <c r="XL85" s="124"/>
      <c r="XM85" s="124"/>
      <c r="XN85" s="124"/>
      <c r="XO85" s="124"/>
      <c r="XP85" s="124"/>
      <c r="XQ85" s="124"/>
      <c r="XR85" s="124"/>
      <c r="XS85" s="124"/>
      <c r="XT85" s="124"/>
      <c r="XU85" s="124"/>
      <c r="XV85" s="124"/>
      <c r="XW85" s="124"/>
      <c r="XX85" s="124"/>
      <c r="XY85" s="124"/>
      <c r="XZ85" s="124"/>
      <c r="YA85" s="124"/>
      <c r="YB85" s="124"/>
      <c r="YC85" s="124"/>
      <c r="YD85" s="124"/>
      <c r="YE85" s="124"/>
      <c r="YF85" s="124"/>
      <c r="YG85" s="124"/>
      <c r="YH85" s="124"/>
      <c r="YI85" s="124"/>
      <c r="YJ85" s="124"/>
      <c r="YK85" s="124"/>
      <c r="YL85" s="124"/>
      <c r="YM85" s="124"/>
      <c r="YN85" s="124"/>
      <c r="YO85" s="124"/>
      <c r="YP85" s="124"/>
      <c r="YQ85" s="124"/>
      <c r="YR85" s="124"/>
      <c r="YS85" s="124"/>
      <c r="YT85" s="124"/>
      <c r="YU85" s="124"/>
      <c r="YV85" s="124"/>
      <c r="YW85" s="124"/>
      <c r="YX85" s="124"/>
      <c r="YY85" s="124"/>
      <c r="YZ85" s="124"/>
      <c r="ZA85" s="124"/>
      <c r="ZB85" s="124"/>
      <c r="ZC85" s="124"/>
      <c r="ZD85" s="124"/>
      <c r="ZE85" s="124"/>
      <c r="ZF85" s="124"/>
      <c r="ZG85" s="124"/>
      <c r="ZH85" s="124"/>
      <c r="ZI85" s="124"/>
      <c r="ZJ85" s="124"/>
      <c r="ZK85" s="124"/>
      <c r="ZL85" s="124"/>
      <c r="ZM85" s="124"/>
      <c r="ZN85" s="124"/>
      <c r="ZO85" s="124"/>
      <c r="ZP85" s="124"/>
      <c r="ZQ85" s="124"/>
      <c r="ZR85" s="124"/>
      <c r="ZS85" s="124"/>
      <c r="ZT85" s="124"/>
      <c r="ZU85" s="124"/>
      <c r="ZV85" s="124"/>
      <c r="ZW85" s="124"/>
      <c r="ZX85" s="124"/>
      <c r="ZY85" s="124"/>
      <c r="ZZ85" s="124"/>
    </row>
    <row r="86" spans="1:702" ht="15.95" hidden="1" customHeight="1" x14ac:dyDescent="0.25">
      <c r="A86" s="92">
        <v>72308</v>
      </c>
      <c r="B86" s="92" t="s">
        <v>490</v>
      </c>
      <c r="C86" s="121" t="s">
        <v>381</v>
      </c>
      <c r="D86" s="92">
        <v>7</v>
      </c>
      <c r="E86" s="92">
        <v>3</v>
      </c>
      <c r="F86" s="92" t="s">
        <v>341</v>
      </c>
      <c r="G86" s="92">
        <v>912</v>
      </c>
      <c r="H86" s="92">
        <v>11461</v>
      </c>
      <c r="I86" s="92" t="s">
        <v>382</v>
      </c>
      <c r="J86" s="92">
        <v>321</v>
      </c>
      <c r="K86" s="92" t="s">
        <v>349</v>
      </c>
      <c r="L86" s="93">
        <v>30000</v>
      </c>
      <c r="M86" s="93">
        <v>30000</v>
      </c>
      <c r="N86" s="93">
        <v>0</v>
      </c>
      <c r="O86" s="93">
        <v>30000</v>
      </c>
      <c r="P86" s="93">
        <v>1438</v>
      </c>
      <c r="Q86" s="93">
        <v>-28562</v>
      </c>
      <c r="R86" s="94">
        <v>0.05</v>
      </c>
      <c r="S86" s="93">
        <v>0</v>
      </c>
      <c r="T86" s="93">
        <v>0</v>
      </c>
      <c r="U86" s="94">
        <v>0</v>
      </c>
      <c r="V86" s="93">
        <v>0</v>
      </c>
      <c r="W86" s="93">
        <v>0</v>
      </c>
      <c r="X86" s="94">
        <v>0</v>
      </c>
      <c r="Y86" s="93">
        <v>0</v>
      </c>
      <c r="Z86" s="93">
        <v>0</v>
      </c>
      <c r="AA86" s="94">
        <v>0</v>
      </c>
      <c r="AB86" s="93">
        <v>0</v>
      </c>
      <c r="AC86" s="93">
        <v>0</v>
      </c>
      <c r="AD86" s="94">
        <v>0</v>
      </c>
      <c r="AE86" s="93">
        <v>0</v>
      </c>
      <c r="AF86" s="93">
        <v>0</v>
      </c>
      <c r="AG86" s="94">
        <v>0</v>
      </c>
      <c r="AH86" s="93">
        <v>0</v>
      </c>
      <c r="AI86" s="93">
        <v>0</v>
      </c>
      <c r="AJ86" s="94">
        <v>0</v>
      </c>
      <c r="AK86" s="93">
        <v>0</v>
      </c>
      <c r="AL86" s="93">
        <v>0</v>
      </c>
      <c r="AM86" s="94">
        <v>0</v>
      </c>
      <c r="AN86" s="93">
        <v>0</v>
      </c>
      <c r="AO86" s="93">
        <v>0</v>
      </c>
      <c r="AP86" s="94">
        <v>0</v>
      </c>
      <c r="AQ86" s="93">
        <v>0</v>
      </c>
      <c r="AR86" s="93">
        <v>0</v>
      </c>
      <c r="AS86" s="94">
        <v>0</v>
      </c>
      <c r="AT86" s="93">
        <v>0</v>
      </c>
      <c r="AU86" s="93">
        <v>0</v>
      </c>
      <c r="AV86" s="94">
        <v>0</v>
      </c>
      <c r="AW86" s="93">
        <v>0</v>
      </c>
      <c r="AX86" s="93">
        <v>0</v>
      </c>
      <c r="AY86" s="94">
        <v>0</v>
      </c>
      <c r="AZ86" s="93">
        <v>0</v>
      </c>
      <c r="BA86" s="93">
        <v>0</v>
      </c>
      <c r="BB86" s="94">
        <v>0</v>
      </c>
      <c r="BC86" s="93">
        <v>0</v>
      </c>
      <c r="BD86" s="93">
        <v>0</v>
      </c>
      <c r="BE86" s="94">
        <v>0</v>
      </c>
      <c r="BF86" s="93">
        <v>0</v>
      </c>
      <c r="BG86" s="93">
        <v>0</v>
      </c>
      <c r="BH86" s="94">
        <v>0</v>
      </c>
      <c r="BI86" s="93">
        <v>0</v>
      </c>
      <c r="BJ86" s="93">
        <v>0</v>
      </c>
      <c r="BK86" s="94">
        <v>0</v>
      </c>
      <c r="BL86" s="93">
        <v>22000</v>
      </c>
      <c r="BM86" s="93">
        <v>1438</v>
      </c>
      <c r="BN86" s="94">
        <v>7.0000000000000007E-2</v>
      </c>
      <c r="BO86" s="93">
        <v>0</v>
      </c>
      <c r="BP86" s="93">
        <v>0</v>
      </c>
      <c r="BQ86" s="94">
        <v>0</v>
      </c>
      <c r="BR86" s="93">
        <v>0</v>
      </c>
      <c r="BS86" s="93">
        <v>0</v>
      </c>
      <c r="BT86" s="94">
        <v>0</v>
      </c>
      <c r="BU86" s="93">
        <v>0</v>
      </c>
      <c r="BV86" s="93">
        <v>0</v>
      </c>
      <c r="BW86" s="94">
        <v>0</v>
      </c>
      <c r="BX86" s="93">
        <v>0</v>
      </c>
      <c r="BY86" s="93">
        <v>0</v>
      </c>
      <c r="BZ86" s="94">
        <v>0</v>
      </c>
      <c r="CA86" s="93">
        <v>0</v>
      </c>
      <c r="CB86" s="93">
        <v>0</v>
      </c>
      <c r="CC86" s="94">
        <v>0</v>
      </c>
      <c r="CD86" s="93">
        <v>0</v>
      </c>
      <c r="CE86" s="93">
        <v>0</v>
      </c>
      <c r="CF86" s="94">
        <v>0</v>
      </c>
      <c r="CG86" s="93">
        <v>0</v>
      </c>
      <c r="CH86" s="93">
        <v>0</v>
      </c>
      <c r="CI86" s="94">
        <v>0</v>
      </c>
      <c r="CJ86" s="93">
        <v>0</v>
      </c>
      <c r="CK86" s="93">
        <v>0</v>
      </c>
      <c r="CL86" s="94">
        <v>0</v>
      </c>
      <c r="CM86" s="93">
        <v>8000</v>
      </c>
      <c r="CN86" s="93">
        <v>0</v>
      </c>
      <c r="CO86" s="94">
        <v>0</v>
      </c>
      <c r="CP86" s="93"/>
      <c r="CQ86" s="93"/>
      <c r="CR86" s="93"/>
      <c r="CS86" s="93"/>
      <c r="CT86" s="93"/>
      <c r="CU86" s="93"/>
      <c r="CV86" s="93"/>
      <c r="CW86" s="93"/>
      <c r="CX86" s="93"/>
      <c r="CY86" s="93"/>
      <c r="CZ86" s="93"/>
      <c r="DA86" s="93"/>
      <c r="DB86" s="93"/>
      <c r="DC86" s="93"/>
      <c r="DD86" s="93"/>
      <c r="DE86" s="93"/>
      <c r="DF86" s="93"/>
      <c r="DG86" s="93"/>
      <c r="DH86" s="93"/>
      <c r="DI86" s="93"/>
      <c r="DJ86" s="93"/>
      <c r="DK86" s="93"/>
      <c r="DL86" s="93"/>
      <c r="DM86" s="93"/>
      <c r="DN86" s="93"/>
      <c r="DO86" s="93"/>
      <c r="DP86" s="93"/>
      <c r="DQ86" s="93"/>
      <c r="DR86" s="93"/>
      <c r="DS86" s="93"/>
      <c r="DT86" s="93"/>
      <c r="DU86" s="93"/>
      <c r="DV86" s="93"/>
      <c r="DW86" s="93"/>
      <c r="DX86" s="93"/>
      <c r="DY86" s="93"/>
      <c r="DZ86" s="93"/>
      <c r="EA86" s="93"/>
      <c r="EB86" s="93"/>
      <c r="EC86" s="93"/>
      <c r="ED86" s="93"/>
      <c r="EE86" s="93"/>
      <c r="EF86" s="93"/>
      <c r="EG86" s="93"/>
      <c r="EH86" s="93"/>
      <c r="EI86" s="93"/>
      <c r="EJ86" s="93"/>
      <c r="EK86" s="93"/>
      <c r="EL86" s="93"/>
      <c r="EM86" s="93"/>
      <c r="EN86" s="93"/>
      <c r="EO86" s="93"/>
      <c r="EP86" s="93"/>
      <c r="EQ86" s="93"/>
      <c r="ER86" s="93"/>
      <c r="ES86" s="93"/>
      <c r="ET86" s="93"/>
      <c r="EU86" s="93"/>
      <c r="EV86" s="93"/>
      <c r="EW86" s="93"/>
      <c r="EX86" s="93"/>
      <c r="EY86" s="93"/>
      <c r="EZ86" s="93"/>
      <c r="FA86" s="93"/>
      <c r="FB86" s="93"/>
      <c r="FC86" s="93"/>
      <c r="FD86" s="93"/>
      <c r="FE86" s="93"/>
      <c r="FF86" s="93"/>
      <c r="FG86" s="93"/>
      <c r="FH86" s="93"/>
      <c r="FI86" s="93"/>
      <c r="FJ86" s="93"/>
      <c r="FK86" s="93"/>
      <c r="FL86" s="93"/>
      <c r="FM86" s="93"/>
      <c r="FN86" s="93"/>
      <c r="FO86" s="93"/>
      <c r="FP86" s="93"/>
      <c r="FQ86" s="93"/>
      <c r="FR86" s="93"/>
      <c r="FS86" s="93"/>
      <c r="FT86" s="93"/>
      <c r="FU86" s="93"/>
      <c r="FV86" s="93"/>
      <c r="FW86" s="93"/>
      <c r="FX86" s="93"/>
      <c r="FY86" s="93"/>
      <c r="FZ86" s="93"/>
      <c r="GA86" s="93"/>
      <c r="GB86" s="93"/>
      <c r="GC86" s="93"/>
      <c r="GD86" s="93"/>
      <c r="GE86" s="93"/>
      <c r="GF86" s="93"/>
      <c r="GG86" s="93"/>
      <c r="GH86" s="93"/>
      <c r="GI86" s="93"/>
      <c r="GJ86" s="93"/>
      <c r="GK86" s="93"/>
      <c r="GL86" s="93"/>
      <c r="GM86" s="93"/>
      <c r="GN86" s="93"/>
      <c r="GO86" s="93"/>
      <c r="GP86" s="93"/>
      <c r="GQ86" s="93"/>
      <c r="GR86" s="93"/>
      <c r="GS86" s="93"/>
      <c r="GT86" s="93"/>
      <c r="GU86" s="93"/>
      <c r="GV86" s="93"/>
      <c r="GW86" s="93"/>
      <c r="GX86" s="93"/>
      <c r="GY86" s="93"/>
      <c r="GZ86" s="93"/>
      <c r="HA86" s="93"/>
      <c r="HB86" s="93"/>
      <c r="HC86" s="93"/>
      <c r="HD86" s="93"/>
      <c r="HE86" s="93"/>
      <c r="HF86" s="93"/>
      <c r="HG86" s="93"/>
      <c r="HH86" s="93"/>
      <c r="HI86" s="93"/>
      <c r="HJ86" s="93"/>
      <c r="HK86" s="93"/>
      <c r="HL86" s="93"/>
      <c r="HM86" s="93"/>
      <c r="HN86" s="93"/>
      <c r="HO86" s="93"/>
      <c r="HP86" s="93"/>
      <c r="HQ86" s="93"/>
      <c r="HR86" s="93"/>
      <c r="HS86" s="93"/>
      <c r="HT86" s="93"/>
      <c r="HU86" s="93"/>
      <c r="HV86" s="93"/>
      <c r="HW86" s="93"/>
      <c r="HX86" s="93"/>
      <c r="HY86" s="93"/>
      <c r="HZ86" s="93"/>
      <c r="IA86" s="93"/>
      <c r="IB86" s="93"/>
      <c r="IC86" s="93"/>
      <c r="ID86" s="93"/>
      <c r="IE86" s="93"/>
      <c r="IF86" s="93"/>
      <c r="IG86" s="93"/>
      <c r="IH86" s="93"/>
      <c r="II86" s="93"/>
      <c r="IJ86" s="93"/>
      <c r="IK86" s="93"/>
      <c r="IL86" s="93"/>
      <c r="IM86" s="93"/>
      <c r="IN86" s="93"/>
      <c r="IO86" s="93"/>
      <c r="IP86" s="93"/>
      <c r="IQ86" s="93"/>
      <c r="IR86" s="93"/>
      <c r="IS86" s="93"/>
      <c r="IT86" s="93"/>
      <c r="IU86" s="93"/>
      <c r="IV86" s="93"/>
      <c r="IW86" s="93"/>
      <c r="IX86" s="93"/>
      <c r="IY86" s="93"/>
      <c r="IZ86" s="93"/>
      <c r="JA86" s="93"/>
      <c r="JB86" s="93"/>
      <c r="JC86" s="93"/>
      <c r="JD86" s="93"/>
      <c r="JE86" s="93"/>
      <c r="JF86" s="93"/>
      <c r="JG86" s="93"/>
      <c r="JH86" s="93"/>
      <c r="JI86" s="93"/>
      <c r="JJ86" s="93"/>
      <c r="JK86" s="93"/>
      <c r="JL86" s="93"/>
      <c r="JM86" s="93"/>
      <c r="JN86" s="93"/>
      <c r="JO86" s="93"/>
      <c r="JP86" s="93"/>
      <c r="JQ86" s="93"/>
      <c r="JR86" s="93"/>
      <c r="JS86" s="93"/>
      <c r="JT86" s="93"/>
      <c r="JU86" s="93"/>
      <c r="JV86" s="93"/>
      <c r="JW86" s="93"/>
      <c r="JX86" s="93"/>
      <c r="JY86" s="93"/>
      <c r="JZ86" s="93"/>
      <c r="KA86" s="93"/>
      <c r="KB86" s="93"/>
      <c r="KC86" s="93"/>
      <c r="KD86" s="93"/>
      <c r="KE86" s="93"/>
      <c r="KF86" s="93"/>
      <c r="KG86" s="93"/>
      <c r="KH86" s="93"/>
      <c r="KI86" s="93"/>
      <c r="KJ86" s="93"/>
      <c r="KK86" s="93"/>
      <c r="KL86" s="93"/>
      <c r="KM86" s="93"/>
      <c r="KN86" s="93"/>
      <c r="KO86" s="93"/>
      <c r="KP86" s="93"/>
      <c r="KQ86" s="93"/>
      <c r="KR86" s="93"/>
      <c r="KS86" s="93"/>
      <c r="KT86" s="93"/>
      <c r="KU86" s="93"/>
      <c r="KV86" s="93"/>
      <c r="KW86" s="93"/>
      <c r="KX86" s="93"/>
      <c r="KY86" s="93"/>
      <c r="KZ86" s="93"/>
      <c r="LA86" s="93"/>
      <c r="LB86" s="93"/>
      <c r="LC86" s="93"/>
      <c r="LD86" s="93"/>
      <c r="LE86" s="93"/>
      <c r="LF86" s="93"/>
      <c r="LG86" s="93"/>
      <c r="LH86" s="93"/>
      <c r="LI86" s="93"/>
      <c r="LJ86" s="93"/>
      <c r="LK86" s="93"/>
      <c r="LL86" s="93"/>
      <c r="LM86" s="93"/>
      <c r="LN86" s="93"/>
      <c r="LO86" s="93"/>
      <c r="LP86" s="93"/>
      <c r="LQ86" s="93"/>
      <c r="LR86" s="93"/>
      <c r="LS86" s="93"/>
      <c r="LT86" s="93"/>
      <c r="LU86" s="93"/>
      <c r="LV86" s="93"/>
      <c r="LW86" s="93"/>
      <c r="LX86" s="93"/>
      <c r="LY86" s="93"/>
      <c r="LZ86" s="93"/>
      <c r="MA86" s="93"/>
      <c r="MB86" s="93"/>
      <c r="MC86" s="93"/>
      <c r="MD86" s="93"/>
      <c r="ME86" s="93"/>
      <c r="MF86" s="93"/>
      <c r="MG86" s="93"/>
      <c r="MH86" s="93"/>
      <c r="MI86" s="93"/>
      <c r="MJ86" s="93"/>
      <c r="MK86" s="93"/>
      <c r="ML86" s="93"/>
      <c r="MM86" s="93"/>
      <c r="MN86" s="93"/>
      <c r="MO86" s="93"/>
      <c r="MP86" s="93"/>
      <c r="MQ86" s="93"/>
      <c r="MR86" s="93"/>
      <c r="MS86" s="93"/>
      <c r="MT86" s="93"/>
      <c r="MU86" s="93"/>
      <c r="MV86" s="93"/>
      <c r="MW86" s="93"/>
      <c r="MX86" s="93"/>
      <c r="MY86" s="93"/>
      <c r="MZ86" s="93"/>
      <c r="NA86" s="93"/>
      <c r="NB86" s="93"/>
      <c r="NC86" s="93"/>
      <c r="ND86" s="93"/>
      <c r="NE86" s="93"/>
      <c r="NF86" s="93"/>
      <c r="NG86" s="93"/>
      <c r="NH86" s="93"/>
      <c r="NI86" s="93"/>
      <c r="NJ86" s="93"/>
      <c r="NK86" s="93"/>
      <c r="NL86" s="93"/>
      <c r="NM86" s="93"/>
      <c r="NN86" s="93"/>
      <c r="NO86" s="93"/>
      <c r="NP86" s="93"/>
      <c r="NQ86" s="93"/>
      <c r="NR86" s="93"/>
      <c r="NS86" s="93"/>
      <c r="NT86" s="93"/>
      <c r="NU86" s="93"/>
      <c r="NV86" s="93"/>
      <c r="NW86" s="93"/>
      <c r="NX86" s="93"/>
      <c r="NY86" s="93"/>
      <c r="NZ86" s="93"/>
      <c r="OA86" s="93"/>
      <c r="OB86" s="93"/>
      <c r="OC86" s="93"/>
      <c r="OD86" s="93"/>
      <c r="OE86" s="93"/>
      <c r="OF86" s="93"/>
      <c r="OG86" s="93"/>
      <c r="OH86" s="93"/>
      <c r="OI86" s="93"/>
      <c r="OJ86" s="93"/>
      <c r="OK86" s="93"/>
      <c r="OL86" s="93"/>
      <c r="OM86" s="93"/>
      <c r="ON86" s="93"/>
      <c r="OO86" s="93"/>
      <c r="OP86" s="93"/>
      <c r="OQ86" s="93"/>
      <c r="OR86" s="93"/>
      <c r="OS86" s="93"/>
      <c r="OT86" s="93"/>
      <c r="OU86" s="93"/>
      <c r="OV86" s="93"/>
      <c r="OW86" s="93"/>
      <c r="OX86" s="93"/>
      <c r="OY86" s="93"/>
      <c r="OZ86" s="93"/>
      <c r="PA86" s="93"/>
      <c r="PB86" s="93"/>
      <c r="PC86" s="93"/>
      <c r="PD86" s="93"/>
      <c r="PE86" s="93"/>
      <c r="PF86" s="93"/>
      <c r="PG86" s="93"/>
      <c r="PH86" s="93"/>
      <c r="PI86" s="93"/>
      <c r="PJ86" s="93"/>
      <c r="PK86" s="93"/>
      <c r="PL86" s="93"/>
      <c r="PM86" s="93"/>
      <c r="PN86" s="93"/>
      <c r="PO86" s="93"/>
      <c r="PP86" s="93"/>
      <c r="PQ86" s="93"/>
      <c r="PR86" s="93"/>
      <c r="PS86" s="93"/>
      <c r="PT86" s="93"/>
      <c r="PU86" s="93"/>
      <c r="PV86" s="93"/>
      <c r="PW86" s="93"/>
      <c r="PX86" s="93"/>
      <c r="PY86" s="93"/>
      <c r="PZ86" s="93"/>
      <c r="QA86" s="93"/>
      <c r="QB86" s="93"/>
      <c r="QC86" s="93"/>
      <c r="QD86" s="93"/>
      <c r="QE86" s="93"/>
      <c r="QF86" s="93"/>
      <c r="QG86" s="93"/>
      <c r="QH86" s="93"/>
      <c r="QI86" s="93"/>
      <c r="QJ86" s="93"/>
      <c r="QK86" s="93"/>
      <c r="QL86" s="93"/>
      <c r="QM86" s="93"/>
      <c r="QN86" s="93"/>
      <c r="QO86" s="93"/>
      <c r="QP86" s="93"/>
      <c r="QQ86" s="93"/>
      <c r="QR86" s="93"/>
      <c r="QS86" s="93"/>
      <c r="QT86" s="93"/>
      <c r="QU86" s="93"/>
      <c r="QV86" s="93"/>
      <c r="QW86" s="93"/>
      <c r="QX86" s="93"/>
      <c r="QY86" s="93"/>
      <c r="QZ86" s="93"/>
      <c r="RA86" s="93"/>
      <c r="RB86" s="93"/>
      <c r="RC86" s="93"/>
      <c r="RD86" s="93"/>
      <c r="RE86" s="93"/>
      <c r="RF86" s="93"/>
      <c r="RG86" s="93"/>
      <c r="RH86" s="93"/>
      <c r="RI86" s="93"/>
      <c r="RJ86" s="93"/>
      <c r="RK86" s="93"/>
      <c r="RL86" s="93"/>
      <c r="RM86" s="93"/>
      <c r="RN86" s="93"/>
      <c r="RO86" s="93"/>
      <c r="RP86" s="93"/>
      <c r="RQ86" s="93"/>
      <c r="RR86" s="93"/>
      <c r="RS86" s="93"/>
      <c r="RT86" s="93"/>
      <c r="RU86" s="93"/>
      <c r="RV86" s="93"/>
      <c r="RW86" s="93"/>
      <c r="RX86" s="93"/>
      <c r="RY86" s="93"/>
      <c r="RZ86" s="93"/>
      <c r="SA86" s="93"/>
      <c r="SB86" s="93"/>
      <c r="SC86" s="93"/>
      <c r="SD86" s="93"/>
      <c r="SE86" s="93"/>
      <c r="SF86" s="93"/>
      <c r="SG86" s="93"/>
      <c r="SH86" s="93"/>
      <c r="SI86" s="93"/>
      <c r="SJ86" s="93"/>
      <c r="SK86" s="93"/>
      <c r="SL86" s="93"/>
      <c r="SM86" s="93"/>
      <c r="SN86" s="93"/>
      <c r="SO86" s="93"/>
      <c r="SP86" s="93"/>
      <c r="SQ86" s="93"/>
      <c r="SR86" s="93"/>
      <c r="SS86" s="93"/>
      <c r="ST86" s="93"/>
      <c r="SU86" s="93"/>
      <c r="SV86" s="93"/>
      <c r="SW86" s="93"/>
      <c r="SX86" s="93"/>
      <c r="SY86" s="93"/>
      <c r="SZ86" s="93"/>
      <c r="TA86" s="93"/>
      <c r="TB86" s="93"/>
      <c r="TC86" s="93"/>
      <c r="TD86" s="93"/>
      <c r="TE86" s="93"/>
      <c r="TF86" s="93"/>
      <c r="TG86" s="93"/>
      <c r="TH86" s="93"/>
      <c r="TI86" s="93"/>
      <c r="TJ86" s="93"/>
      <c r="TK86" s="93"/>
      <c r="TL86" s="93"/>
      <c r="TM86" s="93"/>
      <c r="TN86" s="93"/>
      <c r="TO86" s="93"/>
      <c r="TP86" s="93"/>
      <c r="TQ86" s="93"/>
      <c r="TR86" s="93"/>
      <c r="TS86" s="93"/>
      <c r="TT86" s="93"/>
      <c r="TU86" s="93"/>
      <c r="TV86" s="93"/>
      <c r="TW86" s="93"/>
      <c r="TX86" s="93"/>
      <c r="TY86" s="93"/>
      <c r="TZ86" s="93"/>
      <c r="UA86" s="93"/>
      <c r="UB86" s="93"/>
      <c r="UC86" s="93"/>
      <c r="UD86" s="93"/>
      <c r="UE86" s="93"/>
      <c r="UF86" s="93"/>
      <c r="UG86" s="93"/>
      <c r="UH86" s="93"/>
      <c r="UI86" s="93"/>
      <c r="UJ86" s="93"/>
      <c r="UK86" s="93"/>
      <c r="UL86" s="93"/>
      <c r="UM86" s="93"/>
      <c r="UN86" s="93"/>
      <c r="UO86" s="93"/>
      <c r="UP86" s="93"/>
      <c r="UQ86" s="93"/>
      <c r="UR86" s="93"/>
      <c r="US86" s="93"/>
      <c r="UT86" s="93"/>
      <c r="UU86" s="93"/>
      <c r="UV86" s="93"/>
      <c r="UW86" s="93"/>
      <c r="UX86" s="93"/>
      <c r="UY86" s="93"/>
      <c r="UZ86" s="93"/>
      <c r="VA86" s="93"/>
      <c r="VB86" s="93"/>
      <c r="VC86" s="93"/>
      <c r="VD86" s="93"/>
      <c r="VE86" s="93"/>
      <c r="VF86" s="93"/>
      <c r="VG86" s="93"/>
      <c r="VH86" s="93"/>
      <c r="VI86" s="93"/>
      <c r="VJ86" s="93"/>
      <c r="VK86" s="93"/>
      <c r="VL86" s="93"/>
      <c r="VM86" s="93"/>
      <c r="VN86" s="93"/>
      <c r="VO86" s="93"/>
      <c r="VP86" s="93"/>
      <c r="VQ86" s="93"/>
      <c r="VR86" s="93"/>
      <c r="VS86" s="93"/>
      <c r="VT86" s="93"/>
      <c r="VU86" s="93"/>
      <c r="VV86" s="93"/>
      <c r="VW86" s="93"/>
      <c r="VX86" s="93"/>
      <c r="VY86" s="93"/>
      <c r="VZ86" s="93"/>
      <c r="WA86" s="93"/>
      <c r="WB86" s="93"/>
      <c r="WC86" s="93"/>
      <c r="WD86" s="93"/>
      <c r="WE86" s="93"/>
      <c r="WF86" s="93"/>
      <c r="WG86" s="93"/>
      <c r="WH86" s="93"/>
      <c r="WI86" s="93"/>
      <c r="WJ86" s="93"/>
      <c r="WK86" s="93"/>
      <c r="WL86" s="93"/>
      <c r="WM86" s="93"/>
      <c r="WN86" s="93"/>
      <c r="WO86" s="93"/>
      <c r="WP86" s="93"/>
      <c r="WQ86" s="93"/>
      <c r="WR86" s="93"/>
      <c r="WS86" s="93"/>
      <c r="WT86" s="93"/>
      <c r="WU86" s="93"/>
      <c r="WV86" s="93"/>
      <c r="WW86" s="93"/>
      <c r="WX86" s="93"/>
      <c r="WY86" s="93"/>
      <c r="WZ86" s="93"/>
      <c r="XA86" s="93"/>
      <c r="XB86" s="93"/>
      <c r="XC86" s="93"/>
      <c r="XD86" s="93"/>
      <c r="XE86" s="93"/>
      <c r="XF86" s="93"/>
      <c r="XG86" s="93"/>
      <c r="XH86" s="93"/>
      <c r="XI86" s="93"/>
      <c r="XJ86" s="93"/>
      <c r="XK86" s="93"/>
      <c r="XL86" s="93"/>
      <c r="XM86" s="93"/>
      <c r="XN86" s="93"/>
      <c r="XO86" s="93"/>
      <c r="XP86" s="93"/>
      <c r="XQ86" s="93"/>
      <c r="XR86" s="93"/>
      <c r="XS86" s="93"/>
      <c r="XT86" s="93"/>
      <c r="XU86" s="93"/>
      <c r="XV86" s="93"/>
      <c r="XW86" s="93"/>
      <c r="XX86" s="93"/>
      <c r="XY86" s="93"/>
      <c r="XZ86" s="93"/>
      <c r="YA86" s="93"/>
      <c r="YB86" s="93"/>
      <c r="YC86" s="93"/>
      <c r="YD86" s="93"/>
      <c r="YE86" s="93"/>
      <c r="YF86" s="93"/>
      <c r="YG86" s="93"/>
      <c r="YH86" s="93"/>
      <c r="YI86" s="93"/>
      <c r="YJ86" s="93"/>
      <c r="YK86" s="93"/>
      <c r="YL86" s="93"/>
      <c r="YM86" s="93"/>
      <c r="YN86" s="93"/>
      <c r="YO86" s="93"/>
      <c r="YP86" s="93"/>
      <c r="YQ86" s="93"/>
      <c r="YR86" s="93"/>
      <c r="YS86" s="93"/>
      <c r="YT86" s="93"/>
      <c r="YU86" s="93"/>
      <c r="YV86" s="93"/>
      <c r="YW86" s="93"/>
      <c r="YX86" s="93"/>
      <c r="YY86" s="93"/>
      <c r="YZ86" s="93"/>
      <c r="ZA86" s="93"/>
      <c r="ZB86" s="93"/>
      <c r="ZC86" s="93"/>
      <c r="ZD86" s="93"/>
      <c r="ZE86" s="93"/>
      <c r="ZF86" s="93"/>
      <c r="ZG86" s="93"/>
      <c r="ZH86" s="93"/>
      <c r="ZI86" s="93"/>
      <c r="ZJ86" s="93"/>
      <c r="ZK86" s="93"/>
      <c r="ZL86" s="93"/>
      <c r="ZM86" s="93"/>
      <c r="ZN86" s="93"/>
      <c r="ZO86" s="93"/>
      <c r="ZP86" s="93"/>
      <c r="ZQ86" s="93"/>
      <c r="ZR86" s="93"/>
      <c r="ZS86" s="93"/>
      <c r="ZT86" s="93"/>
      <c r="ZU86" s="93"/>
      <c r="ZV86" s="93"/>
      <c r="ZW86" s="93"/>
      <c r="ZX86" s="93"/>
      <c r="ZY86" s="93"/>
      <c r="ZZ86" s="93"/>
    </row>
    <row r="87" spans="1:702" ht="15.95" hidden="1" customHeight="1" x14ac:dyDescent="0.25">
      <c r="A87" s="92">
        <v>72314</v>
      </c>
      <c r="B87" s="92" t="s">
        <v>490</v>
      </c>
      <c r="C87" s="121" t="s">
        <v>381</v>
      </c>
      <c r="D87" s="92">
        <v>7</v>
      </c>
      <c r="E87" s="92">
        <v>3</v>
      </c>
      <c r="F87" s="92" t="s">
        <v>341</v>
      </c>
      <c r="G87" s="92">
        <v>912</v>
      </c>
      <c r="H87" s="92">
        <v>11461</v>
      </c>
      <c r="I87" s="92" t="s">
        <v>382</v>
      </c>
      <c r="J87" s="92">
        <v>322</v>
      </c>
      <c r="K87" s="92" t="s">
        <v>340</v>
      </c>
      <c r="L87" s="93">
        <v>25500</v>
      </c>
      <c r="M87" s="93">
        <v>25500</v>
      </c>
      <c r="N87" s="93">
        <v>0</v>
      </c>
      <c r="O87" s="93">
        <v>25500</v>
      </c>
      <c r="P87" s="93">
        <v>5581.73</v>
      </c>
      <c r="Q87" s="93">
        <v>-19918.27</v>
      </c>
      <c r="R87" s="94">
        <v>0.22</v>
      </c>
      <c r="S87" s="93">
        <v>0</v>
      </c>
      <c r="T87" s="93">
        <v>0</v>
      </c>
      <c r="U87" s="94">
        <v>0</v>
      </c>
      <c r="V87" s="93">
        <v>0</v>
      </c>
      <c r="W87" s="93">
        <v>0</v>
      </c>
      <c r="X87" s="94">
        <v>0</v>
      </c>
      <c r="Y87" s="93">
        <v>0</v>
      </c>
      <c r="Z87" s="93">
        <v>0</v>
      </c>
      <c r="AA87" s="94">
        <v>0</v>
      </c>
      <c r="AB87" s="93">
        <v>0</v>
      </c>
      <c r="AC87" s="93">
        <v>0</v>
      </c>
      <c r="AD87" s="94">
        <v>0</v>
      </c>
      <c r="AE87" s="93">
        <v>0</v>
      </c>
      <c r="AF87" s="93">
        <v>0</v>
      </c>
      <c r="AG87" s="94">
        <v>0</v>
      </c>
      <c r="AH87" s="93">
        <v>0</v>
      </c>
      <c r="AI87" s="93">
        <v>0</v>
      </c>
      <c r="AJ87" s="94">
        <v>0</v>
      </c>
      <c r="AK87" s="93">
        <v>0</v>
      </c>
      <c r="AL87" s="93">
        <v>0</v>
      </c>
      <c r="AM87" s="94">
        <v>0</v>
      </c>
      <c r="AN87" s="93">
        <v>0</v>
      </c>
      <c r="AO87" s="93">
        <v>0</v>
      </c>
      <c r="AP87" s="94">
        <v>0</v>
      </c>
      <c r="AQ87" s="93">
        <v>0</v>
      </c>
      <c r="AR87" s="93">
        <v>0</v>
      </c>
      <c r="AS87" s="94">
        <v>0</v>
      </c>
      <c r="AT87" s="93">
        <v>0</v>
      </c>
      <c r="AU87" s="93">
        <v>0</v>
      </c>
      <c r="AV87" s="94">
        <v>0</v>
      </c>
      <c r="AW87" s="93">
        <v>0</v>
      </c>
      <c r="AX87" s="93">
        <v>0</v>
      </c>
      <c r="AY87" s="94">
        <v>0</v>
      </c>
      <c r="AZ87" s="93">
        <v>0</v>
      </c>
      <c r="BA87" s="93">
        <v>0</v>
      </c>
      <c r="BB87" s="94">
        <v>0</v>
      </c>
      <c r="BC87" s="93">
        <v>0</v>
      </c>
      <c r="BD87" s="93">
        <v>0</v>
      </c>
      <c r="BE87" s="94">
        <v>0</v>
      </c>
      <c r="BF87" s="93">
        <v>0</v>
      </c>
      <c r="BG87" s="93">
        <v>0</v>
      </c>
      <c r="BH87" s="94">
        <v>0</v>
      </c>
      <c r="BI87" s="93">
        <v>0</v>
      </c>
      <c r="BJ87" s="93">
        <v>0</v>
      </c>
      <c r="BK87" s="94">
        <v>0</v>
      </c>
      <c r="BL87" s="93">
        <v>17500</v>
      </c>
      <c r="BM87" s="93">
        <v>5581.73</v>
      </c>
      <c r="BN87" s="94">
        <v>0.32</v>
      </c>
      <c r="BO87" s="93">
        <v>0</v>
      </c>
      <c r="BP87" s="93">
        <v>0</v>
      </c>
      <c r="BQ87" s="94">
        <v>0</v>
      </c>
      <c r="BR87" s="93">
        <v>0</v>
      </c>
      <c r="BS87" s="93">
        <v>0</v>
      </c>
      <c r="BT87" s="94">
        <v>0</v>
      </c>
      <c r="BU87" s="93">
        <v>0</v>
      </c>
      <c r="BV87" s="93">
        <v>0</v>
      </c>
      <c r="BW87" s="94">
        <v>0</v>
      </c>
      <c r="BX87" s="93">
        <v>0</v>
      </c>
      <c r="BY87" s="93">
        <v>0</v>
      </c>
      <c r="BZ87" s="94">
        <v>0</v>
      </c>
      <c r="CA87" s="93">
        <v>0</v>
      </c>
      <c r="CB87" s="93">
        <v>0</v>
      </c>
      <c r="CC87" s="94">
        <v>0</v>
      </c>
      <c r="CD87" s="93">
        <v>0</v>
      </c>
      <c r="CE87" s="93">
        <v>0</v>
      </c>
      <c r="CF87" s="94">
        <v>0</v>
      </c>
      <c r="CG87" s="93">
        <v>0</v>
      </c>
      <c r="CH87" s="93">
        <v>0</v>
      </c>
      <c r="CI87" s="94">
        <v>0</v>
      </c>
      <c r="CJ87" s="93">
        <v>0</v>
      </c>
      <c r="CK87" s="93">
        <v>0</v>
      </c>
      <c r="CL87" s="94">
        <v>0</v>
      </c>
      <c r="CM87" s="93">
        <v>8000</v>
      </c>
      <c r="CN87" s="93">
        <v>0</v>
      </c>
      <c r="CO87" s="94">
        <v>0</v>
      </c>
      <c r="CP87" s="93"/>
      <c r="CQ87" s="93"/>
      <c r="CR87" s="93"/>
      <c r="CS87" s="93"/>
      <c r="CT87" s="93"/>
      <c r="CU87" s="93"/>
      <c r="CV87" s="93"/>
      <c r="CW87" s="93"/>
      <c r="CX87" s="93"/>
      <c r="CY87" s="93"/>
      <c r="CZ87" s="93"/>
      <c r="DA87" s="93"/>
      <c r="DB87" s="93"/>
      <c r="DC87" s="93"/>
      <c r="DD87" s="93"/>
      <c r="DE87" s="93"/>
      <c r="DF87" s="93"/>
      <c r="DG87" s="93"/>
      <c r="DH87" s="93"/>
      <c r="DI87" s="93"/>
      <c r="DJ87" s="93"/>
      <c r="DK87" s="93"/>
      <c r="DL87" s="93"/>
      <c r="DM87" s="93"/>
      <c r="DN87" s="93"/>
      <c r="DO87" s="93"/>
      <c r="DP87" s="93"/>
      <c r="DQ87" s="93"/>
      <c r="DR87" s="93"/>
      <c r="DS87" s="93"/>
      <c r="DT87" s="93"/>
      <c r="DU87" s="93"/>
      <c r="DV87" s="93"/>
      <c r="DW87" s="93"/>
      <c r="DX87" s="93"/>
      <c r="DY87" s="93"/>
      <c r="DZ87" s="93"/>
      <c r="EA87" s="93"/>
      <c r="EB87" s="93"/>
      <c r="EC87" s="93"/>
      <c r="ED87" s="93"/>
      <c r="EE87" s="93"/>
      <c r="EF87" s="93"/>
      <c r="EG87" s="93"/>
      <c r="EH87" s="93"/>
      <c r="EI87" s="93"/>
      <c r="EJ87" s="93"/>
      <c r="EK87" s="93"/>
      <c r="EL87" s="93"/>
      <c r="EM87" s="93"/>
      <c r="EN87" s="93"/>
      <c r="EO87" s="93"/>
      <c r="EP87" s="93"/>
      <c r="EQ87" s="93"/>
      <c r="ER87" s="93"/>
      <c r="ES87" s="93"/>
      <c r="ET87" s="93"/>
      <c r="EU87" s="93"/>
      <c r="EV87" s="93"/>
      <c r="EW87" s="93"/>
      <c r="EX87" s="93"/>
      <c r="EY87" s="93"/>
      <c r="EZ87" s="93"/>
      <c r="FA87" s="93"/>
      <c r="FB87" s="93"/>
      <c r="FC87" s="93"/>
      <c r="FD87" s="93"/>
      <c r="FE87" s="93"/>
      <c r="FF87" s="93"/>
      <c r="FG87" s="93"/>
      <c r="FH87" s="93"/>
      <c r="FI87" s="93"/>
      <c r="FJ87" s="93"/>
      <c r="FK87" s="93"/>
      <c r="FL87" s="93"/>
      <c r="FM87" s="93"/>
      <c r="FN87" s="93"/>
      <c r="FO87" s="93"/>
      <c r="FP87" s="93"/>
      <c r="FQ87" s="93"/>
      <c r="FR87" s="93"/>
      <c r="FS87" s="93"/>
      <c r="FT87" s="93"/>
      <c r="FU87" s="93"/>
      <c r="FV87" s="93"/>
      <c r="FW87" s="93"/>
      <c r="FX87" s="93"/>
      <c r="FY87" s="93"/>
      <c r="FZ87" s="93"/>
      <c r="GA87" s="93"/>
      <c r="GB87" s="93"/>
      <c r="GC87" s="93"/>
      <c r="GD87" s="93"/>
      <c r="GE87" s="93"/>
      <c r="GF87" s="93"/>
      <c r="GG87" s="93"/>
      <c r="GH87" s="93"/>
      <c r="GI87" s="93"/>
      <c r="GJ87" s="93"/>
      <c r="GK87" s="93"/>
      <c r="GL87" s="93"/>
      <c r="GM87" s="93"/>
      <c r="GN87" s="93"/>
      <c r="GO87" s="93"/>
      <c r="GP87" s="93"/>
      <c r="GQ87" s="93"/>
      <c r="GR87" s="93"/>
      <c r="GS87" s="93"/>
      <c r="GT87" s="93"/>
      <c r="GU87" s="93"/>
      <c r="GV87" s="93"/>
      <c r="GW87" s="93"/>
      <c r="GX87" s="93"/>
      <c r="GY87" s="93"/>
      <c r="GZ87" s="93"/>
      <c r="HA87" s="93"/>
      <c r="HB87" s="93"/>
      <c r="HC87" s="93"/>
      <c r="HD87" s="93"/>
      <c r="HE87" s="93"/>
      <c r="HF87" s="93"/>
      <c r="HG87" s="93"/>
      <c r="HH87" s="93"/>
      <c r="HI87" s="93"/>
      <c r="HJ87" s="93"/>
      <c r="HK87" s="93"/>
      <c r="HL87" s="93"/>
      <c r="HM87" s="93"/>
      <c r="HN87" s="93"/>
      <c r="HO87" s="93"/>
      <c r="HP87" s="93"/>
      <c r="HQ87" s="93"/>
      <c r="HR87" s="93"/>
      <c r="HS87" s="93"/>
      <c r="HT87" s="93"/>
      <c r="HU87" s="93"/>
      <c r="HV87" s="93"/>
      <c r="HW87" s="93"/>
      <c r="HX87" s="93"/>
      <c r="HY87" s="93"/>
      <c r="HZ87" s="93"/>
      <c r="IA87" s="93"/>
      <c r="IB87" s="93"/>
      <c r="IC87" s="93"/>
      <c r="ID87" s="93"/>
      <c r="IE87" s="93"/>
      <c r="IF87" s="93"/>
      <c r="IG87" s="93"/>
      <c r="IH87" s="93"/>
      <c r="II87" s="93"/>
      <c r="IJ87" s="93"/>
      <c r="IK87" s="93"/>
      <c r="IL87" s="93"/>
      <c r="IM87" s="93"/>
      <c r="IN87" s="93"/>
      <c r="IO87" s="93"/>
      <c r="IP87" s="93"/>
      <c r="IQ87" s="93"/>
      <c r="IR87" s="93"/>
      <c r="IS87" s="93"/>
      <c r="IT87" s="93"/>
      <c r="IU87" s="93"/>
      <c r="IV87" s="93"/>
      <c r="IW87" s="93"/>
      <c r="IX87" s="93"/>
      <c r="IY87" s="93"/>
      <c r="IZ87" s="93"/>
      <c r="JA87" s="93"/>
      <c r="JB87" s="93"/>
      <c r="JC87" s="93"/>
      <c r="JD87" s="93"/>
      <c r="JE87" s="93"/>
      <c r="JF87" s="93"/>
      <c r="JG87" s="93"/>
      <c r="JH87" s="93"/>
      <c r="JI87" s="93"/>
      <c r="JJ87" s="93"/>
      <c r="JK87" s="93"/>
      <c r="JL87" s="93"/>
      <c r="JM87" s="93"/>
      <c r="JN87" s="93"/>
      <c r="JO87" s="93"/>
      <c r="JP87" s="93"/>
      <c r="JQ87" s="93"/>
      <c r="JR87" s="93"/>
      <c r="JS87" s="93"/>
      <c r="JT87" s="93"/>
      <c r="JU87" s="93"/>
      <c r="JV87" s="93"/>
      <c r="JW87" s="93"/>
      <c r="JX87" s="93"/>
      <c r="JY87" s="93"/>
      <c r="JZ87" s="93"/>
      <c r="KA87" s="93"/>
      <c r="KB87" s="93"/>
      <c r="KC87" s="93"/>
      <c r="KD87" s="93"/>
      <c r="KE87" s="93"/>
      <c r="KF87" s="93"/>
      <c r="KG87" s="93"/>
      <c r="KH87" s="93"/>
      <c r="KI87" s="93"/>
      <c r="KJ87" s="93"/>
      <c r="KK87" s="93"/>
      <c r="KL87" s="93"/>
      <c r="KM87" s="93"/>
      <c r="KN87" s="93"/>
      <c r="KO87" s="93"/>
      <c r="KP87" s="93"/>
      <c r="KQ87" s="93"/>
      <c r="KR87" s="93"/>
      <c r="KS87" s="93"/>
      <c r="KT87" s="93"/>
      <c r="KU87" s="93"/>
      <c r="KV87" s="93"/>
      <c r="KW87" s="93"/>
      <c r="KX87" s="93"/>
      <c r="KY87" s="93"/>
      <c r="KZ87" s="93"/>
      <c r="LA87" s="93"/>
      <c r="LB87" s="93"/>
      <c r="LC87" s="93"/>
      <c r="LD87" s="93"/>
      <c r="LE87" s="93"/>
      <c r="LF87" s="93"/>
      <c r="LG87" s="93"/>
      <c r="LH87" s="93"/>
      <c r="LI87" s="93"/>
      <c r="LJ87" s="93"/>
      <c r="LK87" s="93"/>
      <c r="LL87" s="93"/>
      <c r="LM87" s="93"/>
      <c r="LN87" s="93"/>
      <c r="LO87" s="93"/>
      <c r="LP87" s="93"/>
      <c r="LQ87" s="93"/>
      <c r="LR87" s="93"/>
      <c r="LS87" s="93"/>
      <c r="LT87" s="93"/>
      <c r="LU87" s="93"/>
      <c r="LV87" s="93"/>
      <c r="LW87" s="93"/>
      <c r="LX87" s="93"/>
      <c r="LY87" s="93"/>
      <c r="LZ87" s="93"/>
      <c r="MA87" s="93"/>
      <c r="MB87" s="93"/>
      <c r="MC87" s="93"/>
      <c r="MD87" s="93"/>
      <c r="ME87" s="93"/>
      <c r="MF87" s="93"/>
      <c r="MG87" s="93"/>
      <c r="MH87" s="93"/>
      <c r="MI87" s="93"/>
      <c r="MJ87" s="93"/>
      <c r="MK87" s="93"/>
      <c r="ML87" s="93"/>
      <c r="MM87" s="93"/>
      <c r="MN87" s="93"/>
      <c r="MO87" s="93"/>
      <c r="MP87" s="93"/>
      <c r="MQ87" s="93"/>
      <c r="MR87" s="93"/>
      <c r="MS87" s="93"/>
      <c r="MT87" s="93"/>
      <c r="MU87" s="93"/>
      <c r="MV87" s="93"/>
      <c r="MW87" s="93"/>
      <c r="MX87" s="93"/>
      <c r="MY87" s="93"/>
      <c r="MZ87" s="93"/>
      <c r="NA87" s="93"/>
      <c r="NB87" s="93"/>
      <c r="NC87" s="93"/>
      <c r="ND87" s="93"/>
      <c r="NE87" s="93"/>
      <c r="NF87" s="93"/>
      <c r="NG87" s="93"/>
      <c r="NH87" s="93"/>
      <c r="NI87" s="93"/>
      <c r="NJ87" s="93"/>
      <c r="NK87" s="93"/>
      <c r="NL87" s="93"/>
      <c r="NM87" s="93"/>
      <c r="NN87" s="93"/>
      <c r="NO87" s="93"/>
      <c r="NP87" s="93"/>
      <c r="NQ87" s="93"/>
      <c r="NR87" s="93"/>
      <c r="NS87" s="93"/>
      <c r="NT87" s="93"/>
      <c r="NU87" s="93"/>
      <c r="NV87" s="93"/>
      <c r="NW87" s="93"/>
      <c r="NX87" s="93"/>
      <c r="NY87" s="93"/>
      <c r="NZ87" s="93"/>
      <c r="OA87" s="93"/>
      <c r="OB87" s="93"/>
      <c r="OC87" s="93"/>
      <c r="OD87" s="93"/>
      <c r="OE87" s="93"/>
      <c r="OF87" s="93"/>
      <c r="OG87" s="93"/>
      <c r="OH87" s="93"/>
      <c r="OI87" s="93"/>
      <c r="OJ87" s="93"/>
      <c r="OK87" s="93"/>
      <c r="OL87" s="93"/>
      <c r="OM87" s="93"/>
      <c r="ON87" s="93"/>
      <c r="OO87" s="93"/>
      <c r="OP87" s="93"/>
      <c r="OQ87" s="93"/>
      <c r="OR87" s="93"/>
      <c r="OS87" s="93"/>
      <c r="OT87" s="93"/>
      <c r="OU87" s="93"/>
      <c r="OV87" s="93"/>
      <c r="OW87" s="93"/>
      <c r="OX87" s="93"/>
      <c r="OY87" s="93"/>
      <c r="OZ87" s="93"/>
      <c r="PA87" s="93"/>
      <c r="PB87" s="93"/>
      <c r="PC87" s="93"/>
      <c r="PD87" s="93"/>
      <c r="PE87" s="93"/>
      <c r="PF87" s="93"/>
      <c r="PG87" s="93"/>
      <c r="PH87" s="93"/>
      <c r="PI87" s="93"/>
      <c r="PJ87" s="93"/>
      <c r="PK87" s="93"/>
      <c r="PL87" s="93"/>
      <c r="PM87" s="93"/>
      <c r="PN87" s="93"/>
      <c r="PO87" s="93"/>
      <c r="PP87" s="93"/>
      <c r="PQ87" s="93"/>
      <c r="PR87" s="93"/>
      <c r="PS87" s="93"/>
      <c r="PT87" s="93"/>
      <c r="PU87" s="93"/>
      <c r="PV87" s="93"/>
      <c r="PW87" s="93"/>
      <c r="PX87" s="93"/>
      <c r="PY87" s="93"/>
      <c r="PZ87" s="93"/>
      <c r="QA87" s="93"/>
      <c r="QB87" s="93"/>
      <c r="QC87" s="93"/>
      <c r="QD87" s="93"/>
      <c r="QE87" s="93"/>
      <c r="QF87" s="93"/>
      <c r="QG87" s="93"/>
      <c r="QH87" s="93"/>
      <c r="QI87" s="93"/>
      <c r="QJ87" s="93"/>
      <c r="QK87" s="93"/>
      <c r="QL87" s="93"/>
      <c r="QM87" s="93"/>
      <c r="QN87" s="93"/>
      <c r="QO87" s="93"/>
      <c r="QP87" s="93"/>
      <c r="QQ87" s="93"/>
      <c r="QR87" s="93"/>
      <c r="QS87" s="93"/>
      <c r="QT87" s="93"/>
      <c r="QU87" s="93"/>
      <c r="QV87" s="93"/>
      <c r="QW87" s="93"/>
      <c r="QX87" s="93"/>
      <c r="QY87" s="93"/>
      <c r="QZ87" s="93"/>
      <c r="RA87" s="93"/>
      <c r="RB87" s="93"/>
      <c r="RC87" s="93"/>
      <c r="RD87" s="93"/>
      <c r="RE87" s="93"/>
      <c r="RF87" s="93"/>
      <c r="RG87" s="93"/>
      <c r="RH87" s="93"/>
      <c r="RI87" s="93"/>
      <c r="RJ87" s="93"/>
      <c r="RK87" s="93"/>
      <c r="RL87" s="93"/>
      <c r="RM87" s="93"/>
      <c r="RN87" s="93"/>
      <c r="RO87" s="93"/>
      <c r="RP87" s="93"/>
      <c r="RQ87" s="93"/>
      <c r="RR87" s="93"/>
      <c r="RS87" s="93"/>
      <c r="RT87" s="93"/>
      <c r="RU87" s="93"/>
      <c r="RV87" s="93"/>
      <c r="RW87" s="93"/>
      <c r="RX87" s="93"/>
      <c r="RY87" s="93"/>
      <c r="RZ87" s="93"/>
      <c r="SA87" s="93"/>
      <c r="SB87" s="93"/>
      <c r="SC87" s="93"/>
      <c r="SD87" s="93"/>
      <c r="SE87" s="93"/>
      <c r="SF87" s="93"/>
      <c r="SG87" s="93"/>
      <c r="SH87" s="93"/>
      <c r="SI87" s="93"/>
      <c r="SJ87" s="93"/>
      <c r="SK87" s="93"/>
      <c r="SL87" s="93"/>
      <c r="SM87" s="93"/>
      <c r="SN87" s="93"/>
      <c r="SO87" s="93"/>
      <c r="SP87" s="93"/>
      <c r="SQ87" s="93"/>
      <c r="SR87" s="93"/>
      <c r="SS87" s="93"/>
      <c r="ST87" s="93"/>
      <c r="SU87" s="93"/>
      <c r="SV87" s="93"/>
      <c r="SW87" s="93"/>
      <c r="SX87" s="93"/>
      <c r="SY87" s="93"/>
      <c r="SZ87" s="93"/>
      <c r="TA87" s="93"/>
      <c r="TB87" s="93"/>
      <c r="TC87" s="93"/>
      <c r="TD87" s="93"/>
      <c r="TE87" s="93"/>
      <c r="TF87" s="93"/>
      <c r="TG87" s="93"/>
      <c r="TH87" s="93"/>
      <c r="TI87" s="93"/>
      <c r="TJ87" s="93"/>
      <c r="TK87" s="93"/>
      <c r="TL87" s="93"/>
      <c r="TM87" s="93"/>
      <c r="TN87" s="93"/>
      <c r="TO87" s="93"/>
      <c r="TP87" s="93"/>
      <c r="TQ87" s="93"/>
      <c r="TR87" s="93"/>
      <c r="TS87" s="93"/>
      <c r="TT87" s="93"/>
      <c r="TU87" s="93"/>
      <c r="TV87" s="93"/>
      <c r="TW87" s="93"/>
      <c r="TX87" s="93"/>
      <c r="TY87" s="93"/>
      <c r="TZ87" s="93"/>
      <c r="UA87" s="93"/>
      <c r="UB87" s="93"/>
      <c r="UC87" s="93"/>
      <c r="UD87" s="93"/>
      <c r="UE87" s="93"/>
      <c r="UF87" s="93"/>
      <c r="UG87" s="93"/>
      <c r="UH87" s="93"/>
      <c r="UI87" s="93"/>
      <c r="UJ87" s="93"/>
      <c r="UK87" s="93"/>
      <c r="UL87" s="93"/>
      <c r="UM87" s="93"/>
      <c r="UN87" s="93"/>
      <c r="UO87" s="93"/>
      <c r="UP87" s="93"/>
      <c r="UQ87" s="93"/>
      <c r="UR87" s="93"/>
      <c r="US87" s="93"/>
      <c r="UT87" s="93"/>
      <c r="UU87" s="93"/>
      <c r="UV87" s="93"/>
      <c r="UW87" s="93"/>
      <c r="UX87" s="93"/>
      <c r="UY87" s="93"/>
      <c r="UZ87" s="93"/>
      <c r="VA87" s="93"/>
      <c r="VB87" s="93"/>
      <c r="VC87" s="93"/>
      <c r="VD87" s="93"/>
      <c r="VE87" s="93"/>
      <c r="VF87" s="93"/>
      <c r="VG87" s="93"/>
      <c r="VH87" s="93"/>
      <c r="VI87" s="93"/>
      <c r="VJ87" s="93"/>
      <c r="VK87" s="93"/>
      <c r="VL87" s="93"/>
      <c r="VM87" s="93"/>
      <c r="VN87" s="93"/>
      <c r="VO87" s="93"/>
      <c r="VP87" s="93"/>
      <c r="VQ87" s="93"/>
      <c r="VR87" s="93"/>
      <c r="VS87" s="93"/>
      <c r="VT87" s="93"/>
      <c r="VU87" s="93"/>
      <c r="VV87" s="93"/>
      <c r="VW87" s="93"/>
      <c r="VX87" s="93"/>
      <c r="VY87" s="93"/>
      <c r="VZ87" s="93"/>
      <c r="WA87" s="93"/>
      <c r="WB87" s="93"/>
      <c r="WC87" s="93"/>
      <c r="WD87" s="93"/>
      <c r="WE87" s="93"/>
      <c r="WF87" s="93"/>
      <c r="WG87" s="93"/>
      <c r="WH87" s="93"/>
      <c r="WI87" s="93"/>
      <c r="WJ87" s="93"/>
      <c r="WK87" s="93"/>
      <c r="WL87" s="93"/>
      <c r="WM87" s="93"/>
      <c r="WN87" s="93"/>
      <c r="WO87" s="93"/>
      <c r="WP87" s="93"/>
      <c r="WQ87" s="93"/>
      <c r="WR87" s="93"/>
      <c r="WS87" s="93"/>
      <c r="WT87" s="93"/>
      <c r="WU87" s="93"/>
      <c r="WV87" s="93"/>
      <c r="WW87" s="93"/>
      <c r="WX87" s="93"/>
      <c r="WY87" s="93"/>
      <c r="WZ87" s="93"/>
      <c r="XA87" s="93"/>
      <c r="XB87" s="93"/>
      <c r="XC87" s="93"/>
      <c r="XD87" s="93"/>
      <c r="XE87" s="93"/>
      <c r="XF87" s="93"/>
      <c r="XG87" s="93"/>
      <c r="XH87" s="93"/>
      <c r="XI87" s="93"/>
      <c r="XJ87" s="93"/>
      <c r="XK87" s="93"/>
      <c r="XL87" s="93"/>
      <c r="XM87" s="93"/>
      <c r="XN87" s="93"/>
      <c r="XO87" s="93"/>
      <c r="XP87" s="93"/>
      <c r="XQ87" s="93"/>
      <c r="XR87" s="93"/>
      <c r="XS87" s="93"/>
      <c r="XT87" s="93"/>
      <c r="XU87" s="93"/>
      <c r="XV87" s="93"/>
      <c r="XW87" s="93"/>
      <c r="XX87" s="93"/>
      <c r="XY87" s="93"/>
      <c r="XZ87" s="93"/>
      <c r="YA87" s="93"/>
      <c r="YB87" s="93"/>
      <c r="YC87" s="93"/>
      <c r="YD87" s="93"/>
      <c r="YE87" s="93"/>
      <c r="YF87" s="93"/>
      <c r="YG87" s="93"/>
      <c r="YH87" s="93"/>
      <c r="YI87" s="93"/>
      <c r="YJ87" s="93"/>
      <c r="YK87" s="93"/>
      <c r="YL87" s="93"/>
      <c r="YM87" s="93"/>
      <c r="YN87" s="93"/>
      <c r="YO87" s="93"/>
      <c r="YP87" s="93"/>
      <c r="YQ87" s="93"/>
      <c r="YR87" s="93"/>
      <c r="YS87" s="93"/>
      <c r="YT87" s="93"/>
      <c r="YU87" s="93"/>
      <c r="YV87" s="93"/>
      <c r="YW87" s="93"/>
      <c r="YX87" s="93"/>
      <c r="YY87" s="93"/>
      <c r="YZ87" s="93"/>
      <c r="ZA87" s="93"/>
      <c r="ZB87" s="93"/>
      <c r="ZC87" s="93"/>
      <c r="ZD87" s="93"/>
      <c r="ZE87" s="93"/>
      <c r="ZF87" s="93"/>
      <c r="ZG87" s="93"/>
      <c r="ZH87" s="93"/>
      <c r="ZI87" s="93"/>
      <c r="ZJ87" s="93"/>
      <c r="ZK87" s="93"/>
      <c r="ZL87" s="93"/>
      <c r="ZM87" s="93"/>
      <c r="ZN87" s="93"/>
      <c r="ZO87" s="93"/>
      <c r="ZP87" s="93"/>
      <c r="ZQ87" s="93"/>
      <c r="ZR87" s="93"/>
      <c r="ZS87" s="93"/>
      <c r="ZT87" s="93"/>
      <c r="ZU87" s="93"/>
      <c r="ZV87" s="93"/>
      <c r="ZW87" s="93"/>
      <c r="ZX87" s="93"/>
      <c r="ZY87" s="93"/>
      <c r="ZZ87" s="93"/>
    </row>
    <row r="88" spans="1:702" ht="15.95" hidden="1" customHeight="1" x14ac:dyDescent="0.25">
      <c r="A88" s="92">
        <v>72322</v>
      </c>
      <c r="B88" s="92" t="s">
        <v>490</v>
      </c>
      <c r="C88" s="121" t="s">
        <v>381</v>
      </c>
      <c r="D88" s="92">
        <v>7</v>
      </c>
      <c r="E88" s="92">
        <v>3</v>
      </c>
      <c r="F88" s="92" t="s">
        <v>341</v>
      </c>
      <c r="G88" s="92">
        <v>912</v>
      </c>
      <c r="H88" s="92">
        <v>11461</v>
      </c>
      <c r="I88" s="92" t="s">
        <v>382</v>
      </c>
      <c r="J88" s="92">
        <v>323</v>
      </c>
      <c r="K88" s="92" t="s">
        <v>351</v>
      </c>
      <c r="L88" s="93">
        <v>72700</v>
      </c>
      <c r="M88" s="93">
        <v>72700</v>
      </c>
      <c r="N88" s="93">
        <v>0</v>
      </c>
      <c r="O88" s="93">
        <v>72700</v>
      </c>
      <c r="P88" s="93">
        <v>29346.11</v>
      </c>
      <c r="Q88" s="93">
        <v>-43353.89</v>
      </c>
      <c r="R88" s="94">
        <v>0.4</v>
      </c>
      <c r="S88" s="93">
        <v>0</v>
      </c>
      <c r="T88" s="93">
        <v>0</v>
      </c>
      <c r="U88" s="94">
        <v>0</v>
      </c>
      <c r="V88" s="93">
        <v>0</v>
      </c>
      <c r="W88" s="93">
        <v>0</v>
      </c>
      <c r="X88" s="94">
        <v>0</v>
      </c>
      <c r="Y88" s="93">
        <v>0</v>
      </c>
      <c r="Z88" s="93">
        <v>0</v>
      </c>
      <c r="AA88" s="94">
        <v>0</v>
      </c>
      <c r="AB88" s="93">
        <v>0</v>
      </c>
      <c r="AC88" s="93">
        <v>0</v>
      </c>
      <c r="AD88" s="94">
        <v>0</v>
      </c>
      <c r="AE88" s="93">
        <v>0</v>
      </c>
      <c r="AF88" s="93">
        <v>0</v>
      </c>
      <c r="AG88" s="94">
        <v>0</v>
      </c>
      <c r="AH88" s="93">
        <v>0</v>
      </c>
      <c r="AI88" s="93">
        <v>0</v>
      </c>
      <c r="AJ88" s="94">
        <v>0</v>
      </c>
      <c r="AK88" s="93">
        <v>0</v>
      </c>
      <c r="AL88" s="93">
        <v>0</v>
      </c>
      <c r="AM88" s="94">
        <v>0</v>
      </c>
      <c r="AN88" s="93">
        <v>0</v>
      </c>
      <c r="AO88" s="93">
        <v>0</v>
      </c>
      <c r="AP88" s="94">
        <v>0</v>
      </c>
      <c r="AQ88" s="93">
        <v>0</v>
      </c>
      <c r="AR88" s="93">
        <v>0</v>
      </c>
      <c r="AS88" s="94">
        <v>0</v>
      </c>
      <c r="AT88" s="93">
        <v>0</v>
      </c>
      <c r="AU88" s="93">
        <v>0</v>
      </c>
      <c r="AV88" s="94">
        <v>0</v>
      </c>
      <c r="AW88" s="93">
        <v>0</v>
      </c>
      <c r="AX88" s="93">
        <v>0</v>
      </c>
      <c r="AY88" s="94">
        <v>0</v>
      </c>
      <c r="AZ88" s="93">
        <v>0</v>
      </c>
      <c r="BA88" s="93">
        <v>0</v>
      </c>
      <c r="BB88" s="94">
        <v>0</v>
      </c>
      <c r="BC88" s="93">
        <v>0</v>
      </c>
      <c r="BD88" s="93">
        <v>0</v>
      </c>
      <c r="BE88" s="94">
        <v>0</v>
      </c>
      <c r="BF88" s="93">
        <v>0</v>
      </c>
      <c r="BG88" s="93">
        <v>0</v>
      </c>
      <c r="BH88" s="94">
        <v>0</v>
      </c>
      <c r="BI88" s="93">
        <v>0</v>
      </c>
      <c r="BJ88" s="93">
        <v>0</v>
      </c>
      <c r="BK88" s="94">
        <v>0</v>
      </c>
      <c r="BL88" s="93">
        <v>50700</v>
      </c>
      <c r="BM88" s="93">
        <v>29346.11</v>
      </c>
      <c r="BN88" s="94">
        <v>0.57999999999999996</v>
      </c>
      <c r="BO88" s="93">
        <v>0</v>
      </c>
      <c r="BP88" s="93">
        <v>0</v>
      </c>
      <c r="BQ88" s="94">
        <v>0</v>
      </c>
      <c r="BR88" s="93">
        <v>0</v>
      </c>
      <c r="BS88" s="93">
        <v>0</v>
      </c>
      <c r="BT88" s="94">
        <v>0</v>
      </c>
      <c r="BU88" s="93">
        <v>0</v>
      </c>
      <c r="BV88" s="93">
        <v>0</v>
      </c>
      <c r="BW88" s="94">
        <v>0</v>
      </c>
      <c r="BX88" s="93">
        <v>0</v>
      </c>
      <c r="BY88" s="93">
        <v>0</v>
      </c>
      <c r="BZ88" s="94">
        <v>0</v>
      </c>
      <c r="CA88" s="93">
        <v>0</v>
      </c>
      <c r="CB88" s="93">
        <v>0</v>
      </c>
      <c r="CC88" s="94">
        <v>0</v>
      </c>
      <c r="CD88" s="93">
        <v>0</v>
      </c>
      <c r="CE88" s="93">
        <v>0</v>
      </c>
      <c r="CF88" s="94">
        <v>0</v>
      </c>
      <c r="CG88" s="93">
        <v>0</v>
      </c>
      <c r="CH88" s="93">
        <v>0</v>
      </c>
      <c r="CI88" s="94">
        <v>0</v>
      </c>
      <c r="CJ88" s="93">
        <v>0</v>
      </c>
      <c r="CK88" s="93">
        <v>0</v>
      </c>
      <c r="CL88" s="94">
        <v>0</v>
      </c>
      <c r="CM88" s="93">
        <v>22000</v>
      </c>
      <c r="CN88" s="93">
        <v>0</v>
      </c>
      <c r="CO88" s="94">
        <v>0</v>
      </c>
      <c r="CP88" s="93"/>
      <c r="CQ88" s="93"/>
      <c r="CR88" s="93"/>
      <c r="CS88" s="93"/>
      <c r="CT88" s="93"/>
      <c r="CU88" s="93"/>
      <c r="CV88" s="93"/>
      <c r="CW88" s="93"/>
      <c r="CX88" s="93"/>
      <c r="CY88" s="93"/>
      <c r="CZ88" s="93"/>
      <c r="DA88" s="93"/>
      <c r="DB88" s="93"/>
      <c r="DC88" s="93"/>
      <c r="DD88" s="93"/>
      <c r="DE88" s="93"/>
      <c r="DF88" s="93"/>
      <c r="DG88" s="93"/>
      <c r="DH88" s="93"/>
      <c r="DI88" s="93"/>
      <c r="DJ88" s="93"/>
      <c r="DK88" s="93"/>
      <c r="DL88" s="93"/>
      <c r="DM88" s="93"/>
      <c r="DN88" s="93"/>
      <c r="DO88" s="93"/>
      <c r="DP88" s="93"/>
      <c r="DQ88" s="93"/>
      <c r="DR88" s="93"/>
      <c r="DS88" s="93"/>
      <c r="DT88" s="93"/>
      <c r="DU88" s="93"/>
      <c r="DV88" s="93"/>
      <c r="DW88" s="93"/>
      <c r="DX88" s="93"/>
      <c r="DY88" s="93"/>
      <c r="DZ88" s="93"/>
      <c r="EA88" s="93"/>
      <c r="EB88" s="93"/>
      <c r="EC88" s="93"/>
      <c r="ED88" s="93"/>
      <c r="EE88" s="93"/>
      <c r="EF88" s="93"/>
      <c r="EG88" s="93"/>
      <c r="EH88" s="93"/>
      <c r="EI88" s="93"/>
      <c r="EJ88" s="93"/>
      <c r="EK88" s="93"/>
      <c r="EL88" s="93"/>
      <c r="EM88" s="93"/>
      <c r="EN88" s="93"/>
      <c r="EO88" s="93"/>
      <c r="EP88" s="93"/>
      <c r="EQ88" s="93"/>
      <c r="ER88" s="93"/>
      <c r="ES88" s="93"/>
      <c r="ET88" s="93"/>
      <c r="EU88" s="93"/>
      <c r="EV88" s="93"/>
      <c r="EW88" s="93"/>
      <c r="EX88" s="93"/>
      <c r="EY88" s="93"/>
      <c r="EZ88" s="93"/>
      <c r="FA88" s="93"/>
      <c r="FB88" s="93"/>
      <c r="FC88" s="93"/>
      <c r="FD88" s="93"/>
      <c r="FE88" s="93"/>
      <c r="FF88" s="93"/>
      <c r="FG88" s="93"/>
      <c r="FH88" s="93"/>
      <c r="FI88" s="93"/>
      <c r="FJ88" s="93"/>
      <c r="FK88" s="93"/>
      <c r="FL88" s="93"/>
      <c r="FM88" s="93"/>
      <c r="FN88" s="93"/>
      <c r="FO88" s="93"/>
      <c r="FP88" s="93"/>
      <c r="FQ88" s="93"/>
      <c r="FR88" s="93"/>
      <c r="FS88" s="93"/>
      <c r="FT88" s="93"/>
      <c r="FU88" s="93"/>
      <c r="FV88" s="93"/>
      <c r="FW88" s="93"/>
      <c r="FX88" s="93"/>
      <c r="FY88" s="93"/>
      <c r="FZ88" s="93"/>
      <c r="GA88" s="93"/>
      <c r="GB88" s="93"/>
      <c r="GC88" s="93"/>
      <c r="GD88" s="93"/>
      <c r="GE88" s="93"/>
      <c r="GF88" s="93"/>
      <c r="GG88" s="93"/>
      <c r="GH88" s="93"/>
      <c r="GI88" s="93"/>
      <c r="GJ88" s="93"/>
      <c r="GK88" s="93"/>
      <c r="GL88" s="93"/>
      <c r="GM88" s="93"/>
      <c r="GN88" s="93"/>
      <c r="GO88" s="93"/>
      <c r="GP88" s="93"/>
      <c r="GQ88" s="93"/>
      <c r="GR88" s="93"/>
      <c r="GS88" s="93"/>
      <c r="GT88" s="93"/>
      <c r="GU88" s="93"/>
      <c r="GV88" s="93"/>
      <c r="GW88" s="93"/>
      <c r="GX88" s="93"/>
      <c r="GY88" s="93"/>
      <c r="GZ88" s="93"/>
      <c r="HA88" s="93"/>
      <c r="HB88" s="93"/>
      <c r="HC88" s="93"/>
      <c r="HD88" s="93"/>
      <c r="HE88" s="93"/>
      <c r="HF88" s="93"/>
      <c r="HG88" s="93"/>
      <c r="HH88" s="93"/>
      <c r="HI88" s="93"/>
      <c r="HJ88" s="93"/>
      <c r="HK88" s="93"/>
      <c r="HL88" s="93"/>
      <c r="HM88" s="93"/>
      <c r="HN88" s="93"/>
      <c r="HO88" s="93"/>
      <c r="HP88" s="93"/>
      <c r="HQ88" s="93"/>
      <c r="HR88" s="93"/>
      <c r="HS88" s="93"/>
      <c r="HT88" s="93"/>
      <c r="HU88" s="93"/>
      <c r="HV88" s="93"/>
      <c r="HW88" s="93"/>
      <c r="HX88" s="93"/>
      <c r="HY88" s="93"/>
      <c r="HZ88" s="93"/>
      <c r="IA88" s="93"/>
      <c r="IB88" s="93"/>
      <c r="IC88" s="93"/>
      <c r="ID88" s="93"/>
      <c r="IE88" s="93"/>
      <c r="IF88" s="93"/>
      <c r="IG88" s="93"/>
      <c r="IH88" s="93"/>
      <c r="II88" s="93"/>
      <c r="IJ88" s="93"/>
      <c r="IK88" s="93"/>
      <c r="IL88" s="93"/>
      <c r="IM88" s="93"/>
      <c r="IN88" s="93"/>
      <c r="IO88" s="93"/>
      <c r="IP88" s="93"/>
      <c r="IQ88" s="93"/>
      <c r="IR88" s="93"/>
      <c r="IS88" s="93"/>
      <c r="IT88" s="93"/>
      <c r="IU88" s="93"/>
      <c r="IV88" s="93"/>
      <c r="IW88" s="93"/>
      <c r="IX88" s="93"/>
      <c r="IY88" s="93"/>
      <c r="IZ88" s="93"/>
      <c r="JA88" s="93"/>
      <c r="JB88" s="93"/>
      <c r="JC88" s="93"/>
      <c r="JD88" s="93"/>
      <c r="JE88" s="93"/>
      <c r="JF88" s="93"/>
      <c r="JG88" s="93"/>
      <c r="JH88" s="93"/>
      <c r="JI88" s="93"/>
      <c r="JJ88" s="93"/>
      <c r="JK88" s="93"/>
      <c r="JL88" s="93"/>
      <c r="JM88" s="93"/>
      <c r="JN88" s="93"/>
      <c r="JO88" s="93"/>
      <c r="JP88" s="93"/>
      <c r="JQ88" s="93"/>
      <c r="JR88" s="93"/>
      <c r="JS88" s="93"/>
      <c r="JT88" s="93"/>
      <c r="JU88" s="93"/>
      <c r="JV88" s="93"/>
      <c r="JW88" s="93"/>
      <c r="JX88" s="93"/>
      <c r="JY88" s="93"/>
      <c r="JZ88" s="93"/>
      <c r="KA88" s="93"/>
      <c r="KB88" s="93"/>
      <c r="KC88" s="93"/>
      <c r="KD88" s="93"/>
      <c r="KE88" s="93"/>
      <c r="KF88" s="93"/>
      <c r="KG88" s="93"/>
      <c r="KH88" s="93"/>
      <c r="KI88" s="93"/>
      <c r="KJ88" s="93"/>
      <c r="KK88" s="93"/>
      <c r="KL88" s="93"/>
      <c r="KM88" s="93"/>
      <c r="KN88" s="93"/>
      <c r="KO88" s="93"/>
      <c r="KP88" s="93"/>
      <c r="KQ88" s="93"/>
      <c r="KR88" s="93"/>
      <c r="KS88" s="93"/>
      <c r="KT88" s="93"/>
      <c r="KU88" s="93"/>
      <c r="KV88" s="93"/>
      <c r="KW88" s="93"/>
      <c r="KX88" s="93"/>
      <c r="KY88" s="93"/>
      <c r="KZ88" s="93"/>
      <c r="LA88" s="93"/>
      <c r="LB88" s="93"/>
      <c r="LC88" s="93"/>
      <c r="LD88" s="93"/>
      <c r="LE88" s="93"/>
      <c r="LF88" s="93"/>
      <c r="LG88" s="93"/>
      <c r="LH88" s="93"/>
      <c r="LI88" s="93"/>
      <c r="LJ88" s="93"/>
      <c r="LK88" s="93"/>
      <c r="LL88" s="93"/>
      <c r="LM88" s="93"/>
      <c r="LN88" s="93"/>
      <c r="LO88" s="93"/>
      <c r="LP88" s="93"/>
      <c r="LQ88" s="93"/>
      <c r="LR88" s="93"/>
      <c r="LS88" s="93"/>
      <c r="LT88" s="93"/>
      <c r="LU88" s="93"/>
      <c r="LV88" s="93"/>
      <c r="LW88" s="93"/>
      <c r="LX88" s="93"/>
      <c r="LY88" s="93"/>
      <c r="LZ88" s="93"/>
      <c r="MA88" s="93"/>
      <c r="MB88" s="93"/>
      <c r="MC88" s="93"/>
      <c r="MD88" s="93"/>
      <c r="ME88" s="93"/>
      <c r="MF88" s="93"/>
      <c r="MG88" s="93"/>
      <c r="MH88" s="93"/>
      <c r="MI88" s="93"/>
      <c r="MJ88" s="93"/>
      <c r="MK88" s="93"/>
      <c r="ML88" s="93"/>
      <c r="MM88" s="93"/>
      <c r="MN88" s="93"/>
      <c r="MO88" s="93"/>
      <c r="MP88" s="93"/>
      <c r="MQ88" s="93"/>
      <c r="MR88" s="93"/>
      <c r="MS88" s="93"/>
      <c r="MT88" s="93"/>
      <c r="MU88" s="93"/>
      <c r="MV88" s="93"/>
      <c r="MW88" s="93"/>
      <c r="MX88" s="93"/>
      <c r="MY88" s="93"/>
      <c r="MZ88" s="93"/>
      <c r="NA88" s="93"/>
      <c r="NB88" s="93"/>
      <c r="NC88" s="93"/>
      <c r="ND88" s="93"/>
      <c r="NE88" s="93"/>
      <c r="NF88" s="93"/>
      <c r="NG88" s="93"/>
      <c r="NH88" s="93"/>
      <c r="NI88" s="93"/>
      <c r="NJ88" s="93"/>
      <c r="NK88" s="93"/>
      <c r="NL88" s="93"/>
      <c r="NM88" s="93"/>
      <c r="NN88" s="93"/>
      <c r="NO88" s="93"/>
      <c r="NP88" s="93"/>
      <c r="NQ88" s="93"/>
      <c r="NR88" s="93"/>
      <c r="NS88" s="93"/>
      <c r="NT88" s="93"/>
      <c r="NU88" s="93"/>
      <c r="NV88" s="93"/>
      <c r="NW88" s="93"/>
      <c r="NX88" s="93"/>
      <c r="NY88" s="93"/>
      <c r="NZ88" s="93"/>
      <c r="OA88" s="93"/>
      <c r="OB88" s="93"/>
      <c r="OC88" s="93"/>
      <c r="OD88" s="93"/>
      <c r="OE88" s="93"/>
      <c r="OF88" s="93"/>
      <c r="OG88" s="93"/>
      <c r="OH88" s="93"/>
      <c r="OI88" s="93"/>
      <c r="OJ88" s="93"/>
      <c r="OK88" s="93"/>
      <c r="OL88" s="93"/>
      <c r="OM88" s="93"/>
      <c r="ON88" s="93"/>
      <c r="OO88" s="93"/>
      <c r="OP88" s="93"/>
      <c r="OQ88" s="93"/>
      <c r="OR88" s="93"/>
      <c r="OS88" s="93"/>
      <c r="OT88" s="93"/>
      <c r="OU88" s="93"/>
      <c r="OV88" s="93"/>
      <c r="OW88" s="93"/>
      <c r="OX88" s="93"/>
      <c r="OY88" s="93"/>
      <c r="OZ88" s="93"/>
      <c r="PA88" s="93"/>
      <c r="PB88" s="93"/>
      <c r="PC88" s="93"/>
      <c r="PD88" s="93"/>
      <c r="PE88" s="93"/>
      <c r="PF88" s="93"/>
      <c r="PG88" s="93"/>
      <c r="PH88" s="93"/>
      <c r="PI88" s="93"/>
      <c r="PJ88" s="93"/>
      <c r="PK88" s="93"/>
      <c r="PL88" s="93"/>
      <c r="PM88" s="93"/>
      <c r="PN88" s="93"/>
      <c r="PO88" s="93"/>
      <c r="PP88" s="93"/>
      <c r="PQ88" s="93"/>
      <c r="PR88" s="93"/>
      <c r="PS88" s="93"/>
      <c r="PT88" s="93"/>
      <c r="PU88" s="93"/>
      <c r="PV88" s="93"/>
      <c r="PW88" s="93"/>
      <c r="PX88" s="93"/>
      <c r="PY88" s="93"/>
      <c r="PZ88" s="93"/>
      <c r="QA88" s="93"/>
      <c r="QB88" s="93"/>
      <c r="QC88" s="93"/>
      <c r="QD88" s="93"/>
      <c r="QE88" s="93"/>
      <c r="QF88" s="93"/>
      <c r="QG88" s="93"/>
      <c r="QH88" s="93"/>
      <c r="QI88" s="93"/>
      <c r="QJ88" s="93"/>
      <c r="QK88" s="93"/>
      <c r="QL88" s="93"/>
      <c r="QM88" s="93"/>
      <c r="QN88" s="93"/>
      <c r="QO88" s="93"/>
      <c r="QP88" s="93"/>
      <c r="QQ88" s="93"/>
      <c r="QR88" s="93"/>
      <c r="QS88" s="93"/>
      <c r="QT88" s="93"/>
      <c r="QU88" s="93"/>
      <c r="QV88" s="93"/>
      <c r="QW88" s="93"/>
      <c r="QX88" s="93"/>
      <c r="QY88" s="93"/>
      <c r="QZ88" s="93"/>
      <c r="RA88" s="93"/>
      <c r="RB88" s="93"/>
      <c r="RC88" s="93"/>
      <c r="RD88" s="93"/>
      <c r="RE88" s="93"/>
      <c r="RF88" s="93"/>
      <c r="RG88" s="93"/>
      <c r="RH88" s="93"/>
      <c r="RI88" s="93"/>
      <c r="RJ88" s="93"/>
      <c r="RK88" s="93"/>
      <c r="RL88" s="93"/>
      <c r="RM88" s="93"/>
      <c r="RN88" s="93"/>
      <c r="RO88" s="93"/>
      <c r="RP88" s="93"/>
      <c r="RQ88" s="93"/>
      <c r="RR88" s="93"/>
      <c r="RS88" s="93"/>
      <c r="RT88" s="93"/>
      <c r="RU88" s="93"/>
      <c r="RV88" s="93"/>
      <c r="RW88" s="93"/>
      <c r="RX88" s="93"/>
      <c r="RY88" s="93"/>
      <c r="RZ88" s="93"/>
      <c r="SA88" s="93"/>
      <c r="SB88" s="93"/>
      <c r="SC88" s="93"/>
      <c r="SD88" s="93"/>
      <c r="SE88" s="93"/>
      <c r="SF88" s="93"/>
      <c r="SG88" s="93"/>
      <c r="SH88" s="93"/>
      <c r="SI88" s="93"/>
      <c r="SJ88" s="93"/>
      <c r="SK88" s="93"/>
      <c r="SL88" s="93"/>
      <c r="SM88" s="93"/>
      <c r="SN88" s="93"/>
      <c r="SO88" s="93"/>
      <c r="SP88" s="93"/>
      <c r="SQ88" s="93"/>
      <c r="SR88" s="93"/>
      <c r="SS88" s="93"/>
      <c r="ST88" s="93"/>
      <c r="SU88" s="93"/>
      <c r="SV88" s="93"/>
      <c r="SW88" s="93"/>
      <c r="SX88" s="93"/>
      <c r="SY88" s="93"/>
      <c r="SZ88" s="93"/>
      <c r="TA88" s="93"/>
      <c r="TB88" s="93"/>
      <c r="TC88" s="93"/>
      <c r="TD88" s="93"/>
      <c r="TE88" s="93"/>
      <c r="TF88" s="93"/>
      <c r="TG88" s="93"/>
      <c r="TH88" s="93"/>
      <c r="TI88" s="93"/>
      <c r="TJ88" s="93"/>
      <c r="TK88" s="93"/>
      <c r="TL88" s="93"/>
      <c r="TM88" s="93"/>
      <c r="TN88" s="93"/>
      <c r="TO88" s="93"/>
      <c r="TP88" s="93"/>
      <c r="TQ88" s="93"/>
      <c r="TR88" s="93"/>
      <c r="TS88" s="93"/>
      <c r="TT88" s="93"/>
      <c r="TU88" s="93"/>
      <c r="TV88" s="93"/>
      <c r="TW88" s="93"/>
      <c r="TX88" s="93"/>
      <c r="TY88" s="93"/>
      <c r="TZ88" s="93"/>
      <c r="UA88" s="93"/>
      <c r="UB88" s="93"/>
      <c r="UC88" s="93"/>
      <c r="UD88" s="93"/>
      <c r="UE88" s="93"/>
      <c r="UF88" s="93"/>
      <c r="UG88" s="93"/>
      <c r="UH88" s="93"/>
      <c r="UI88" s="93"/>
      <c r="UJ88" s="93"/>
      <c r="UK88" s="93"/>
      <c r="UL88" s="93"/>
      <c r="UM88" s="93"/>
      <c r="UN88" s="93"/>
      <c r="UO88" s="93"/>
      <c r="UP88" s="93"/>
      <c r="UQ88" s="93"/>
      <c r="UR88" s="93"/>
      <c r="US88" s="93"/>
      <c r="UT88" s="93"/>
      <c r="UU88" s="93"/>
      <c r="UV88" s="93"/>
      <c r="UW88" s="93"/>
      <c r="UX88" s="93"/>
      <c r="UY88" s="93"/>
      <c r="UZ88" s="93"/>
      <c r="VA88" s="93"/>
      <c r="VB88" s="93"/>
      <c r="VC88" s="93"/>
      <c r="VD88" s="93"/>
      <c r="VE88" s="93"/>
      <c r="VF88" s="93"/>
      <c r="VG88" s="93"/>
      <c r="VH88" s="93"/>
      <c r="VI88" s="93"/>
      <c r="VJ88" s="93"/>
      <c r="VK88" s="93"/>
      <c r="VL88" s="93"/>
      <c r="VM88" s="93"/>
      <c r="VN88" s="93"/>
      <c r="VO88" s="93"/>
      <c r="VP88" s="93"/>
      <c r="VQ88" s="93"/>
      <c r="VR88" s="93"/>
      <c r="VS88" s="93"/>
      <c r="VT88" s="93"/>
      <c r="VU88" s="93"/>
      <c r="VV88" s="93"/>
      <c r="VW88" s="93"/>
      <c r="VX88" s="93"/>
      <c r="VY88" s="93"/>
      <c r="VZ88" s="93"/>
      <c r="WA88" s="93"/>
      <c r="WB88" s="93"/>
      <c r="WC88" s="93"/>
      <c r="WD88" s="93"/>
      <c r="WE88" s="93"/>
      <c r="WF88" s="93"/>
      <c r="WG88" s="93"/>
      <c r="WH88" s="93"/>
      <c r="WI88" s="93"/>
      <c r="WJ88" s="93"/>
      <c r="WK88" s="93"/>
      <c r="WL88" s="93"/>
      <c r="WM88" s="93"/>
      <c r="WN88" s="93"/>
      <c r="WO88" s="93"/>
      <c r="WP88" s="93"/>
      <c r="WQ88" s="93"/>
      <c r="WR88" s="93"/>
      <c r="WS88" s="93"/>
      <c r="WT88" s="93"/>
      <c r="WU88" s="93"/>
      <c r="WV88" s="93"/>
      <c r="WW88" s="93"/>
      <c r="WX88" s="93"/>
      <c r="WY88" s="93"/>
      <c r="WZ88" s="93"/>
      <c r="XA88" s="93"/>
      <c r="XB88" s="93"/>
      <c r="XC88" s="93"/>
      <c r="XD88" s="93"/>
      <c r="XE88" s="93"/>
      <c r="XF88" s="93"/>
      <c r="XG88" s="93"/>
      <c r="XH88" s="93"/>
      <c r="XI88" s="93"/>
      <c r="XJ88" s="93"/>
      <c r="XK88" s="93"/>
      <c r="XL88" s="93"/>
      <c r="XM88" s="93"/>
      <c r="XN88" s="93"/>
      <c r="XO88" s="93"/>
      <c r="XP88" s="93"/>
      <c r="XQ88" s="93"/>
      <c r="XR88" s="93"/>
      <c r="XS88" s="93"/>
      <c r="XT88" s="93"/>
      <c r="XU88" s="93"/>
      <c r="XV88" s="93"/>
      <c r="XW88" s="93"/>
      <c r="XX88" s="93"/>
      <c r="XY88" s="93"/>
      <c r="XZ88" s="93"/>
      <c r="YA88" s="93"/>
      <c r="YB88" s="93"/>
      <c r="YC88" s="93"/>
      <c r="YD88" s="93"/>
      <c r="YE88" s="93"/>
      <c r="YF88" s="93"/>
      <c r="YG88" s="93"/>
      <c r="YH88" s="93"/>
      <c r="YI88" s="93"/>
      <c r="YJ88" s="93"/>
      <c r="YK88" s="93"/>
      <c r="YL88" s="93"/>
      <c r="YM88" s="93"/>
      <c r="YN88" s="93"/>
      <c r="YO88" s="93"/>
      <c r="YP88" s="93"/>
      <c r="YQ88" s="93"/>
      <c r="YR88" s="93"/>
      <c r="YS88" s="93"/>
      <c r="YT88" s="93"/>
      <c r="YU88" s="93"/>
      <c r="YV88" s="93"/>
      <c r="YW88" s="93"/>
      <c r="YX88" s="93"/>
      <c r="YY88" s="93"/>
      <c r="YZ88" s="93"/>
      <c r="ZA88" s="93"/>
      <c r="ZB88" s="93"/>
      <c r="ZC88" s="93"/>
      <c r="ZD88" s="93"/>
      <c r="ZE88" s="93"/>
      <c r="ZF88" s="93"/>
      <c r="ZG88" s="93"/>
      <c r="ZH88" s="93"/>
      <c r="ZI88" s="93"/>
      <c r="ZJ88" s="93"/>
      <c r="ZK88" s="93"/>
      <c r="ZL88" s="93"/>
      <c r="ZM88" s="93"/>
      <c r="ZN88" s="93"/>
      <c r="ZO88" s="93"/>
      <c r="ZP88" s="93"/>
      <c r="ZQ88" s="93"/>
      <c r="ZR88" s="93"/>
      <c r="ZS88" s="93"/>
      <c r="ZT88" s="93"/>
      <c r="ZU88" s="93"/>
      <c r="ZV88" s="93"/>
      <c r="ZW88" s="93"/>
      <c r="ZX88" s="93"/>
      <c r="ZY88" s="93"/>
      <c r="ZZ88" s="93"/>
    </row>
    <row r="89" spans="1:702" ht="15.95" hidden="1" customHeight="1" x14ac:dyDescent="0.25">
      <c r="A89" s="92">
        <v>72334</v>
      </c>
      <c r="B89" s="92" t="s">
        <v>490</v>
      </c>
      <c r="C89" s="121" t="s">
        <v>381</v>
      </c>
      <c r="D89" s="92">
        <v>7</v>
      </c>
      <c r="E89" s="92">
        <v>3</v>
      </c>
      <c r="F89" s="92" t="s">
        <v>341</v>
      </c>
      <c r="G89" s="92">
        <v>912</v>
      </c>
      <c r="H89" s="92">
        <v>11461</v>
      </c>
      <c r="I89" s="92" t="s">
        <v>382</v>
      </c>
      <c r="J89" s="92">
        <v>329</v>
      </c>
      <c r="K89" s="92" t="s">
        <v>142</v>
      </c>
      <c r="L89" s="93">
        <v>18800</v>
      </c>
      <c r="M89" s="93">
        <v>18800</v>
      </c>
      <c r="N89" s="93">
        <v>0</v>
      </c>
      <c r="O89" s="93">
        <v>18800</v>
      </c>
      <c r="P89" s="93">
        <v>4379.5</v>
      </c>
      <c r="Q89" s="93">
        <v>-14420.5</v>
      </c>
      <c r="R89" s="94">
        <v>0.23</v>
      </c>
      <c r="S89" s="93">
        <v>0</v>
      </c>
      <c r="T89" s="93">
        <v>0</v>
      </c>
      <c r="U89" s="94">
        <v>0</v>
      </c>
      <c r="V89" s="93">
        <v>0</v>
      </c>
      <c r="W89" s="93">
        <v>0</v>
      </c>
      <c r="X89" s="94">
        <v>0</v>
      </c>
      <c r="Y89" s="93">
        <v>0</v>
      </c>
      <c r="Z89" s="93">
        <v>0</v>
      </c>
      <c r="AA89" s="94">
        <v>0</v>
      </c>
      <c r="AB89" s="93">
        <v>0</v>
      </c>
      <c r="AC89" s="93">
        <v>0</v>
      </c>
      <c r="AD89" s="94">
        <v>0</v>
      </c>
      <c r="AE89" s="93">
        <v>0</v>
      </c>
      <c r="AF89" s="93">
        <v>0</v>
      </c>
      <c r="AG89" s="94">
        <v>0</v>
      </c>
      <c r="AH89" s="93">
        <v>0</v>
      </c>
      <c r="AI89" s="93">
        <v>0</v>
      </c>
      <c r="AJ89" s="94">
        <v>0</v>
      </c>
      <c r="AK89" s="93">
        <v>0</v>
      </c>
      <c r="AL89" s="93">
        <v>0</v>
      </c>
      <c r="AM89" s="94">
        <v>0</v>
      </c>
      <c r="AN89" s="93">
        <v>0</v>
      </c>
      <c r="AO89" s="93">
        <v>0</v>
      </c>
      <c r="AP89" s="94">
        <v>0</v>
      </c>
      <c r="AQ89" s="93">
        <v>0</v>
      </c>
      <c r="AR89" s="93">
        <v>0</v>
      </c>
      <c r="AS89" s="94">
        <v>0</v>
      </c>
      <c r="AT89" s="93">
        <v>0</v>
      </c>
      <c r="AU89" s="93">
        <v>0</v>
      </c>
      <c r="AV89" s="94">
        <v>0</v>
      </c>
      <c r="AW89" s="93">
        <v>0</v>
      </c>
      <c r="AX89" s="93">
        <v>0</v>
      </c>
      <c r="AY89" s="94">
        <v>0</v>
      </c>
      <c r="AZ89" s="93">
        <v>0</v>
      </c>
      <c r="BA89" s="93">
        <v>0</v>
      </c>
      <c r="BB89" s="94">
        <v>0</v>
      </c>
      <c r="BC89" s="93">
        <v>0</v>
      </c>
      <c r="BD89" s="93">
        <v>0</v>
      </c>
      <c r="BE89" s="94">
        <v>0</v>
      </c>
      <c r="BF89" s="93">
        <v>0</v>
      </c>
      <c r="BG89" s="93">
        <v>0</v>
      </c>
      <c r="BH89" s="94">
        <v>0</v>
      </c>
      <c r="BI89" s="93">
        <v>0</v>
      </c>
      <c r="BJ89" s="93">
        <v>0</v>
      </c>
      <c r="BK89" s="94">
        <v>0</v>
      </c>
      <c r="BL89" s="93">
        <v>16800</v>
      </c>
      <c r="BM89" s="93">
        <v>4379.5</v>
      </c>
      <c r="BN89" s="94">
        <v>0.26</v>
      </c>
      <c r="BO89" s="93">
        <v>0</v>
      </c>
      <c r="BP89" s="93">
        <v>0</v>
      </c>
      <c r="BQ89" s="94">
        <v>0</v>
      </c>
      <c r="BR89" s="93">
        <v>0</v>
      </c>
      <c r="BS89" s="93">
        <v>0</v>
      </c>
      <c r="BT89" s="94">
        <v>0</v>
      </c>
      <c r="BU89" s="93">
        <v>0</v>
      </c>
      <c r="BV89" s="93">
        <v>0</v>
      </c>
      <c r="BW89" s="94">
        <v>0</v>
      </c>
      <c r="BX89" s="93">
        <v>0</v>
      </c>
      <c r="BY89" s="93">
        <v>0</v>
      </c>
      <c r="BZ89" s="94">
        <v>0</v>
      </c>
      <c r="CA89" s="93">
        <v>0</v>
      </c>
      <c r="CB89" s="93">
        <v>0</v>
      </c>
      <c r="CC89" s="94">
        <v>0</v>
      </c>
      <c r="CD89" s="93">
        <v>0</v>
      </c>
      <c r="CE89" s="93">
        <v>0</v>
      </c>
      <c r="CF89" s="94">
        <v>0</v>
      </c>
      <c r="CG89" s="93">
        <v>0</v>
      </c>
      <c r="CH89" s="93">
        <v>0</v>
      </c>
      <c r="CI89" s="94">
        <v>0</v>
      </c>
      <c r="CJ89" s="93">
        <v>0</v>
      </c>
      <c r="CK89" s="93">
        <v>0</v>
      </c>
      <c r="CL89" s="94">
        <v>0</v>
      </c>
      <c r="CM89" s="93">
        <v>2000</v>
      </c>
      <c r="CN89" s="93">
        <v>0</v>
      </c>
      <c r="CO89" s="94">
        <v>0</v>
      </c>
      <c r="CP89" s="93"/>
      <c r="CQ89" s="93"/>
      <c r="CR89" s="93"/>
      <c r="CS89" s="93"/>
      <c r="CT89" s="93"/>
      <c r="CU89" s="93"/>
      <c r="CV89" s="93"/>
      <c r="CW89" s="93"/>
      <c r="CX89" s="93"/>
      <c r="CY89" s="93"/>
      <c r="CZ89" s="93"/>
      <c r="DA89" s="93"/>
      <c r="DB89" s="93"/>
      <c r="DC89" s="93"/>
      <c r="DD89" s="93"/>
      <c r="DE89" s="93"/>
      <c r="DF89" s="93"/>
      <c r="DG89" s="93"/>
      <c r="DH89" s="93"/>
      <c r="DI89" s="93"/>
      <c r="DJ89" s="93"/>
      <c r="DK89" s="93"/>
      <c r="DL89" s="93"/>
      <c r="DM89" s="93"/>
      <c r="DN89" s="93"/>
      <c r="DO89" s="93"/>
      <c r="DP89" s="93"/>
      <c r="DQ89" s="93"/>
      <c r="DR89" s="93"/>
      <c r="DS89" s="93"/>
      <c r="DT89" s="93"/>
      <c r="DU89" s="93"/>
      <c r="DV89" s="93"/>
      <c r="DW89" s="93"/>
      <c r="DX89" s="93"/>
      <c r="DY89" s="93"/>
      <c r="DZ89" s="93"/>
      <c r="EA89" s="93"/>
      <c r="EB89" s="93"/>
      <c r="EC89" s="93"/>
      <c r="ED89" s="93"/>
      <c r="EE89" s="93"/>
      <c r="EF89" s="93"/>
      <c r="EG89" s="93"/>
      <c r="EH89" s="93"/>
      <c r="EI89" s="93"/>
      <c r="EJ89" s="93"/>
      <c r="EK89" s="93"/>
      <c r="EL89" s="93"/>
      <c r="EM89" s="93"/>
      <c r="EN89" s="93"/>
      <c r="EO89" s="93"/>
      <c r="EP89" s="93"/>
      <c r="EQ89" s="93"/>
      <c r="ER89" s="93"/>
      <c r="ES89" s="93"/>
      <c r="ET89" s="93"/>
      <c r="EU89" s="93"/>
      <c r="EV89" s="93"/>
      <c r="EW89" s="93"/>
      <c r="EX89" s="93"/>
      <c r="EY89" s="93"/>
      <c r="EZ89" s="93"/>
      <c r="FA89" s="93"/>
      <c r="FB89" s="93"/>
      <c r="FC89" s="93"/>
      <c r="FD89" s="93"/>
      <c r="FE89" s="93"/>
      <c r="FF89" s="93"/>
      <c r="FG89" s="93"/>
      <c r="FH89" s="93"/>
      <c r="FI89" s="93"/>
      <c r="FJ89" s="93"/>
      <c r="FK89" s="93"/>
      <c r="FL89" s="93"/>
      <c r="FM89" s="93"/>
      <c r="FN89" s="93"/>
      <c r="FO89" s="93"/>
      <c r="FP89" s="93"/>
      <c r="FQ89" s="93"/>
      <c r="FR89" s="93"/>
      <c r="FS89" s="93"/>
      <c r="FT89" s="93"/>
      <c r="FU89" s="93"/>
      <c r="FV89" s="93"/>
      <c r="FW89" s="93"/>
      <c r="FX89" s="93"/>
      <c r="FY89" s="93"/>
      <c r="FZ89" s="93"/>
      <c r="GA89" s="93"/>
      <c r="GB89" s="93"/>
      <c r="GC89" s="93"/>
      <c r="GD89" s="93"/>
      <c r="GE89" s="93"/>
      <c r="GF89" s="93"/>
      <c r="GG89" s="93"/>
      <c r="GH89" s="93"/>
      <c r="GI89" s="93"/>
      <c r="GJ89" s="93"/>
      <c r="GK89" s="93"/>
      <c r="GL89" s="93"/>
      <c r="GM89" s="93"/>
      <c r="GN89" s="93"/>
      <c r="GO89" s="93"/>
      <c r="GP89" s="93"/>
      <c r="GQ89" s="93"/>
      <c r="GR89" s="93"/>
      <c r="GS89" s="93"/>
      <c r="GT89" s="93"/>
      <c r="GU89" s="93"/>
      <c r="GV89" s="93"/>
      <c r="GW89" s="93"/>
      <c r="GX89" s="93"/>
      <c r="GY89" s="93"/>
      <c r="GZ89" s="93"/>
      <c r="HA89" s="93"/>
      <c r="HB89" s="93"/>
      <c r="HC89" s="93"/>
      <c r="HD89" s="93"/>
      <c r="HE89" s="93"/>
      <c r="HF89" s="93"/>
      <c r="HG89" s="93"/>
      <c r="HH89" s="93"/>
      <c r="HI89" s="93"/>
      <c r="HJ89" s="93"/>
      <c r="HK89" s="93"/>
      <c r="HL89" s="93"/>
      <c r="HM89" s="93"/>
      <c r="HN89" s="93"/>
      <c r="HO89" s="93"/>
      <c r="HP89" s="93"/>
      <c r="HQ89" s="93"/>
      <c r="HR89" s="93"/>
      <c r="HS89" s="93"/>
      <c r="HT89" s="93"/>
      <c r="HU89" s="93"/>
      <c r="HV89" s="93"/>
      <c r="HW89" s="93"/>
      <c r="HX89" s="93"/>
      <c r="HY89" s="93"/>
      <c r="HZ89" s="93"/>
      <c r="IA89" s="93"/>
      <c r="IB89" s="93"/>
      <c r="IC89" s="93"/>
      <c r="ID89" s="93"/>
      <c r="IE89" s="93"/>
      <c r="IF89" s="93"/>
      <c r="IG89" s="93"/>
      <c r="IH89" s="93"/>
      <c r="II89" s="93"/>
      <c r="IJ89" s="93"/>
      <c r="IK89" s="93"/>
      <c r="IL89" s="93"/>
      <c r="IM89" s="93"/>
      <c r="IN89" s="93"/>
      <c r="IO89" s="93"/>
      <c r="IP89" s="93"/>
      <c r="IQ89" s="93"/>
      <c r="IR89" s="93"/>
      <c r="IS89" s="93"/>
      <c r="IT89" s="93"/>
      <c r="IU89" s="93"/>
      <c r="IV89" s="93"/>
      <c r="IW89" s="93"/>
      <c r="IX89" s="93"/>
      <c r="IY89" s="93"/>
      <c r="IZ89" s="93"/>
      <c r="JA89" s="93"/>
      <c r="JB89" s="93"/>
      <c r="JC89" s="93"/>
      <c r="JD89" s="93"/>
      <c r="JE89" s="93"/>
      <c r="JF89" s="93"/>
      <c r="JG89" s="93"/>
      <c r="JH89" s="93"/>
      <c r="JI89" s="93"/>
      <c r="JJ89" s="93"/>
      <c r="JK89" s="93"/>
      <c r="JL89" s="93"/>
      <c r="JM89" s="93"/>
      <c r="JN89" s="93"/>
      <c r="JO89" s="93"/>
      <c r="JP89" s="93"/>
      <c r="JQ89" s="93"/>
      <c r="JR89" s="93"/>
      <c r="JS89" s="93"/>
      <c r="JT89" s="93"/>
      <c r="JU89" s="93"/>
      <c r="JV89" s="93"/>
      <c r="JW89" s="93"/>
      <c r="JX89" s="93"/>
      <c r="JY89" s="93"/>
      <c r="JZ89" s="93"/>
      <c r="KA89" s="93"/>
      <c r="KB89" s="93"/>
      <c r="KC89" s="93"/>
      <c r="KD89" s="93"/>
      <c r="KE89" s="93"/>
      <c r="KF89" s="93"/>
      <c r="KG89" s="93"/>
      <c r="KH89" s="93"/>
      <c r="KI89" s="93"/>
      <c r="KJ89" s="93"/>
      <c r="KK89" s="93"/>
      <c r="KL89" s="93"/>
      <c r="KM89" s="93"/>
      <c r="KN89" s="93"/>
      <c r="KO89" s="93"/>
      <c r="KP89" s="93"/>
      <c r="KQ89" s="93"/>
      <c r="KR89" s="93"/>
      <c r="KS89" s="93"/>
      <c r="KT89" s="93"/>
      <c r="KU89" s="93"/>
      <c r="KV89" s="93"/>
      <c r="KW89" s="93"/>
      <c r="KX89" s="93"/>
      <c r="KY89" s="93"/>
      <c r="KZ89" s="93"/>
      <c r="LA89" s="93"/>
      <c r="LB89" s="93"/>
      <c r="LC89" s="93"/>
      <c r="LD89" s="93"/>
      <c r="LE89" s="93"/>
      <c r="LF89" s="93"/>
      <c r="LG89" s="93"/>
      <c r="LH89" s="93"/>
      <c r="LI89" s="93"/>
      <c r="LJ89" s="93"/>
      <c r="LK89" s="93"/>
      <c r="LL89" s="93"/>
      <c r="LM89" s="93"/>
      <c r="LN89" s="93"/>
      <c r="LO89" s="93"/>
      <c r="LP89" s="93"/>
      <c r="LQ89" s="93"/>
      <c r="LR89" s="93"/>
      <c r="LS89" s="93"/>
      <c r="LT89" s="93"/>
      <c r="LU89" s="93"/>
      <c r="LV89" s="93"/>
      <c r="LW89" s="93"/>
      <c r="LX89" s="93"/>
      <c r="LY89" s="93"/>
      <c r="LZ89" s="93"/>
      <c r="MA89" s="93"/>
      <c r="MB89" s="93"/>
      <c r="MC89" s="93"/>
      <c r="MD89" s="93"/>
      <c r="ME89" s="93"/>
      <c r="MF89" s="93"/>
      <c r="MG89" s="93"/>
      <c r="MH89" s="93"/>
      <c r="MI89" s="93"/>
      <c r="MJ89" s="93"/>
      <c r="MK89" s="93"/>
      <c r="ML89" s="93"/>
      <c r="MM89" s="93"/>
      <c r="MN89" s="93"/>
      <c r="MO89" s="93"/>
      <c r="MP89" s="93"/>
      <c r="MQ89" s="93"/>
      <c r="MR89" s="93"/>
      <c r="MS89" s="93"/>
      <c r="MT89" s="93"/>
      <c r="MU89" s="93"/>
      <c r="MV89" s="93"/>
      <c r="MW89" s="93"/>
      <c r="MX89" s="93"/>
      <c r="MY89" s="93"/>
      <c r="MZ89" s="93"/>
      <c r="NA89" s="93"/>
      <c r="NB89" s="93"/>
      <c r="NC89" s="93"/>
      <c r="ND89" s="93"/>
      <c r="NE89" s="93"/>
      <c r="NF89" s="93"/>
      <c r="NG89" s="93"/>
      <c r="NH89" s="93"/>
      <c r="NI89" s="93"/>
      <c r="NJ89" s="93"/>
      <c r="NK89" s="93"/>
      <c r="NL89" s="93"/>
      <c r="NM89" s="93"/>
      <c r="NN89" s="93"/>
      <c r="NO89" s="93"/>
      <c r="NP89" s="93"/>
      <c r="NQ89" s="93"/>
      <c r="NR89" s="93"/>
      <c r="NS89" s="93"/>
      <c r="NT89" s="93"/>
      <c r="NU89" s="93"/>
      <c r="NV89" s="93"/>
      <c r="NW89" s="93"/>
      <c r="NX89" s="93"/>
      <c r="NY89" s="93"/>
      <c r="NZ89" s="93"/>
      <c r="OA89" s="93"/>
      <c r="OB89" s="93"/>
      <c r="OC89" s="93"/>
      <c r="OD89" s="93"/>
      <c r="OE89" s="93"/>
      <c r="OF89" s="93"/>
      <c r="OG89" s="93"/>
      <c r="OH89" s="93"/>
      <c r="OI89" s="93"/>
      <c r="OJ89" s="93"/>
      <c r="OK89" s="93"/>
      <c r="OL89" s="93"/>
      <c r="OM89" s="93"/>
      <c r="ON89" s="93"/>
      <c r="OO89" s="93"/>
      <c r="OP89" s="93"/>
      <c r="OQ89" s="93"/>
      <c r="OR89" s="93"/>
      <c r="OS89" s="93"/>
      <c r="OT89" s="93"/>
      <c r="OU89" s="93"/>
      <c r="OV89" s="93"/>
      <c r="OW89" s="93"/>
      <c r="OX89" s="93"/>
      <c r="OY89" s="93"/>
      <c r="OZ89" s="93"/>
      <c r="PA89" s="93"/>
      <c r="PB89" s="93"/>
      <c r="PC89" s="93"/>
      <c r="PD89" s="93"/>
      <c r="PE89" s="93"/>
      <c r="PF89" s="93"/>
      <c r="PG89" s="93"/>
      <c r="PH89" s="93"/>
      <c r="PI89" s="93"/>
      <c r="PJ89" s="93"/>
      <c r="PK89" s="93"/>
      <c r="PL89" s="93"/>
      <c r="PM89" s="93"/>
      <c r="PN89" s="93"/>
      <c r="PO89" s="93"/>
      <c r="PP89" s="93"/>
      <c r="PQ89" s="93"/>
      <c r="PR89" s="93"/>
      <c r="PS89" s="93"/>
      <c r="PT89" s="93"/>
      <c r="PU89" s="93"/>
      <c r="PV89" s="93"/>
      <c r="PW89" s="93"/>
      <c r="PX89" s="93"/>
      <c r="PY89" s="93"/>
      <c r="PZ89" s="93"/>
      <c r="QA89" s="93"/>
      <c r="QB89" s="93"/>
      <c r="QC89" s="93"/>
      <c r="QD89" s="93"/>
      <c r="QE89" s="93"/>
      <c r="QF89" s="93"/>
      <c r="QG89" s="93"/>
      <c r="QH89" s="93"/>
      <c r="QI89" s="93"/>
      <c r="QJ89" s="93"/>
      <c r="QK89" s="93"/>
      <c r="QL89" s="93"/>
      <c r="QM89" s="93"/>
      <c r="QN89" s="93"/>
      <c r="QO89" s="93"/>
      <c r="QP89" s="93"/>
      <c r="QQ89" s="93"/>
      <c r="QR89" s="93"/>
      <c r="QS89" s="93"/>
      <c r="QT89" s="93"/>
      <c r="QU89" s="93"/>
      <c r="QV89" s="93"/>
      <c r="QW89" s="93"/>
      <c r="QX89" s="93"/>
      <c r="QY89" s="93"/>
      <c r="QZ89" s="93"/>
      <c r="RA89" s="93"/>
      <c r="RB89" s="93"/>
      <c r="RC89" s="93"/>
      <c r="RD89" s="93"/>
      <c r="RE89" s="93"/>
      <c r="RF89" s="93"/>
      <c r="RG89" s="93"/>
      <c r="RH89" s="93"/>
      <c r="RI89" s="93"/>
      <c r="RJ89" s="93"/>
      <c r="RK89" s="93"/>
      <c r="RL89" s="93"/>
      <c r="RM89" s="93"/>
      <c r="RN89" s="93"/>
      <c r="RO89" s="93"/>
      <c r="RP89" s="93"/>
      <c r="RQ89" s="93"/>
      <c r="RR89" s="93"/>
      <c r="RS89" s="93"/>
      <c r="RT89" s="93"/>
      <c r="RU89" s="93"/>
      <c r="RV89" s="93"/>
      <c r="RW89" s="93"/>
      <c r="RX89" s="93"/>
      <c r="RY89" s="93"/>
      <c r="RZ89" s="93"/>
      <c r="SA89" s="93"/>
      <c r="SB89" s="93"/>
      <c r="SC89" s="93"/>
      <c r="SD89" s="93"/>
      <c r="SE89" s="93"/>
      <c r="SF89" s="93"/>
      <c r="SG89" s="93"/>
      <c r="SH89" s="93"/>
      <c r="SI89" s="93"/>
      <c r="SJ89" s="93"/>
      <c r="SK89" s="93"/>
      <c r="SL89" s="93"/>
      <c r="SM89" s="93"/>
      <c r="SN89" s="93"/>
      <c r="SO89" s="93"/>
      <c r="SP89" s="93"/>
      <c r="SQ89" s="93"/>
      <c r="SR89" s="93"/>
      <c r="SS89" s="93"/>
      <c r="ST89" s="93"/>
      <c r="SU89" s="93"/>
      <c r="SV89" s="93"/>
      <c r="SW89" s="93"/>
      <c r="SX89" s="93"/>
      <c r="SY89" s="93"/>
      <c r="SZ89" s="93"/>
      <c r="TA89" s="93"/>
      <c r="TB89" s="93"/>
      <c r="TC89" s="93"/>
      <c r="TD89" s="93"/>
      <c r="TE89" s="93"/>
      <c r="TF89" s="93"/>
      <c r="TG89" s="93"/>
      <c r="TH89" s="93"/>
      <c r="TI89" s="93"/>
      <c r="TJ89" s="93"/>
      <c r="TK89" s="93"/>
      <c r="TL89" s="93"/>
      <c r="TM89" s="93"/>
      <c r="TN89" s="93"/>
      <c r="TO89" s="93"/>
      <c r="TP89" s="93"/>
      <c r="TQ89" s="93"/>
      <c r="TR89" s="93"/>
      <c r="TS89" s="93"/>
      <c r="TT89" s="93"/>
      <c r="TU89" s="93"/>
      <c r="TV89" s="93"/>
      <c r="TW89" s="93"/>
      <c r="TX89" s="93"/>
      <c r="TY89" s="93"/>
      <c r="TZ89" s="93"/>
      <c r="UA89" s="93"/>
      <c r="UB89" s="93"/>
      <c r="UC89" s="93"/>
      <c r="UD89" s="93"/>
      <c r="UE89" s="93"/>
      <c r="UF89" s="93"/>
      <c r="UG89" s="93"/>
      <c r="UH89" s="93"/>
      <c r="UI89" s="93"/>
      <c r="UJ89" s="93"/>
      <c r="UK89" s="93"/>
      <c r="UL89" s="93"/>
      <c r="UM89" s="93"/>
      <c r="UN89" s="93"/>
      <c r="UO89" s="93"/>
      <c r="UP89" s="93"/>
      <c r="UQ89" s="93"/>
      <c r="UR89" s="93"/>
      <c r="US89" s="93"/>
      <c r="UT89" s="93"/>
      <c r="UU89" s="93"/>
      <c r="UV89" s="93"/>
      <c r="UW89" s="93"/>
      <c r="UX89" s="93"/>
      <c r="UY89" s="93"/>
      <c r="UZ89" s="93"/>
      <c r="VA89" s="93"/>
      <c r="VB89" s="93"/>
      <c r="VC89" s="93"/>
      <c r="VD89" s="93"/>
      <c r="VE89" s="93"/>
      <c r="VF89" s="93"/>
      <c r="VG89" s="93"/>
      <c r="VH89" s="93"/>
      <c r="VI89" s="93"/>
      <c r="VJ89" s="93"/>
      <c r="VK89" s="93"/>
      <c r="VL89" s="93"/>
      <c r="VM89" s="93"/>
      <c r="VN89" s="93"/>
      <c r="VO89" s="93"/>
      <c r="VP89" s="93"/>
      <c r="VQ89" s="93"/>
      <c r="VR89" s="93"/>
      <c r="VS89" s="93"/>
      <c r="VT89" s="93"/>
      <c r="VU89" s="93"/>
      <c r="VV89" s="93"/>
      <c r="VW89" s="93"/>
      <c r="VX89" s="93"/>
      <c r="VY89" s="93"/>
      <c r="VZ89" s="93"/>
      <c r="WA89" s="93"/>
      <c r="WB89" s="93"/>
      <c r="WC89" s="93"/>
      <c r="WD89" s="93"/>
      <c r="WE89" s="93"/>
      <c r="WF89" s="93"/>
      <c r="WG89" s="93"/>
      <c r="WH89" s="93"/>
      <c r="WI89" s="93"/>
      <c r="WJ89" s="93"/>
      <c r="WK89" s="93"/>
      <c r="WL89" s="93"/>
      <c r="WM89" s="93"/>
      <c r="WN89" s="93"/>
      <c r="WO89" s="93"/>
      <c r="WP89" s="93"/>
      <c r="WQ89" s="93"/>
      <c r="WR89" s="93"/>
      <c r="WS89" s="93"/>
      <c r="WT89" s="93"/>
      <c r="WU89" s="93"/>
      <c r="WV89" s="93"/>
      <c r="WW89" s="93"/>
      <c r="WX89" s="93"/>
      <c r="WY89" s="93"/>
      <c r="WZ89" s="93"/>
      <c r="XA89" s="93"/>
      <c r="XB89" s="93"/>
      <c r="XC89" s="93"/>
      <c r="XD89" s="93"/>
      <c r="XE89" s="93"/>
      <c r="XF89" s="93"/>
      <c r="XG89" s="93"/>
      <c r="XH89" s="93"/>
      <c r="XI89" s="93"/>
      <c r="XJ89" s="93"/>
      <c r="XK89" s="93"/>
      <c r="XL89" s="93"/>
      <c r="XM89" s="93"/>
      <c r="XN89" s="93"/>
      <c r="XO89" s="93"/>
      <c r="XP89" s="93"/>
      <c r="XQ89" s="93"/>
      <c r="XR89" s="93"/>
      <c r="XS89" s="93"/>
      <c r="XT89" s="93"/>
      <c r="XU89" s="93"/>
      <c r="XV89" s="93"/>
      <c r="XW89" s="93"/>
      <c r="XX89" s="93"/>
      <c r="XY89" s="93"/>
      <c r="XZ89" s="93"/>
      <c r="YA89" s="93"/>
      <c r="YB89" s="93"/>
      <c r="YC89" s="93"/>
      <c r="YD89" s="93"/>
      <c r="YE89" s="93"/>
      <c r="YF89" s="93"/>
      <c r="YG89" s="93"/>
      <c r="YH89" s="93"/>
      <c r="YI89" s="93"/>
      <c r="YJ89" s="93"/>
      <c r="YK89" s="93"/>
      <c r="YL89" s="93"/>
      <c r="YM89" s="93"/>
      <c r="YN89" s="93"/>
      <c r="YO89" s="93"/>
      <c r="YP89" s="93"/>
      <c r="YQ89" s="93"/>
      <c r="YR89" s="93"/>
      <c r="YS89" s="93"/>
      <c r="YT89" s="93"/>
      <c r="YU89" s="93"/>
      <c r="YV89" s="93"/>
      <c r="YW89" s="93"/>
      <c r="YX89" s="93"/>
      <c r="YY89" s="93"/>
      <c r="YZ89" s="93"/>
      <c r="ZA89" s="93"/>
      <c r="ZB89" s="93"/>
      <c r="ZC89" s="93"/>
      <c r="ZD89" s="93"/>
      <c r="ZE89" s="93"/>
      <c r="ZF89" s="93"/>
      <c r="ZG89" s="93"/>
      <c r="ZH89" s="93"/>
      <c r="ZI89" s="93"/>
      <c r="ZJ89" s="93"/>
      <c r="ZK89" s="93"/>
      <c r="ZL89" s="93"/>
      <c r="ZM89" s="93"/>
      <c r="ZN89" s="93"/>
      <c r="ZO89" s="93"/>
      <c r="ZP89" s="93"/>
      <c r="ZQ89" s="93"/>
      <c r="ZR89" s="93"/>
      <c r="ZS89" s="93"/>
      <c r="ZT89" s="93"/>
      <c r="ZU89" s="93"/>
      <c r="ZV89" s="93"/>
      <c r="ZW89" s="93"/>
      <c r="ZX89" s="93"/>
      <c r="ZY89" s="93"/>
      <c r="ZZ89" s="93"/>
    </row>
    <row r="90" spans="1:702" s="89" customFormat="1" ht="15.95" hidden="1" customHeight="1" x14ac:dyDescent="0.25">
      <c r="A90" s="116">
        <v>72340</v>
      </c>
      <c r="B90" s="116" t="s">
        <v>411</v>
      </c>
      <c r="C90" s="117" t="s">
        <v>396</v>
      </c>
      <c r="D90" s="118">
        <v>7</v>
      </c>
      <c r="E90" s="118">
        <v>3</v>
      </c>
      <c r="F90" s="118" t="s">
        <v>341</v>
      </c>
      <c r="G90" s="118">
        <v>912</v>
      </c>
      <c r="H90" s="118">
        <v>11461</v>
      </c>
      <c r="I90" s="118" t="s">
        <v>386</v>
      </c>
      <c r="J90" s="118" t="s">
        <v>319</v>
      </c>
      <c r="K90" s="118" t="s">
        <v>387</v>
      </c>
      <c r="L90" s="119">
        <v>7000</v>
      </c>
      <c r="M90" s="119">
        <v>7000</v>
      </c>
      <c r="N90" s="119">
        <v>0</v>
      </c>
      <c r="O90" s="119">
        <v>7000</v>
      </c>
      <c r="P90" s="119">
        <v>7000</v>
      </c>
      <c r="Q90" s="119">
        <v>0</v>
      </c>
      <c r="R90" s="120">
        <v>1</v>
      </c>
      <c r="S90" s="119">
        <v>0</v>
      </c>
      <c r="T90" s="119">
        <v>0</v>
      </c>
      <c r="U90" s="120">
        <v>0</v>
      </c>
      <c r="V90" s="119">
        <v>0</v>
      </c>
      <c r="W90" s="119">
        <v>0</v>
      </c>
      <c r="X90" s="120">
        <v>0</v>
      </c>
      <c r="Y90" s="119">
        <v>0</v>
      </c>
      <c r="Z90" s="119">
        <v>0</v>
      </c>
      <c r="AA90" s="120">
        <v>0</v>
      </c>
      <c r="AB90" s="119">
        <v>0</v>
      </c>
      <c r="AC90" s="119">
        <v>0</v>
      </c>
      <c r="AD90" s="120">
        <v>0</v>
      </c>
      <c r="AE90" s="119">
        <v>0</v>
      </c>
      <c r="AF90" s="119">
        <v>0</v>
      </c>
      <c r="AG90" s="120">
        <v>0</v>
      </c>
      <c r="AH90" s="119">
        <v>0</v>
      </c>
      <c r="AI90" s="119">
        <v>0</v>
      </c>
      <c r="AJ90" s="120">
        <v>0</v>
      </c>
      <c r="AK90" s="119">
        <v>0</v>
      </c>
      <c r="AL90" s="119">
        <v>0</v>
      </c>
      <c r="AM90" s="120">
        <v>0</v>
      </c>
      <c r="AN90" s="119">
        <v>0</v>
      </c>
      <c r="AO90" s="119">
        <v>0</v>
      </c>
      <c r="AP90" s="120">
        <v>0</v>
      </c>
      <c r="AQ90" s="119">
        <v>0</v>
      </c>
      <c r="AR90" s="119">
        <v>0</v>
      </c>
      <c r="AS90" s="120">
        <v>0</v>
      </c>
      <c r="AT90" s="119">
        <v>0</v>
      </c>
      <c r="AU90" s="119">
        <v>0</v>
      </c>
      <c r="AV90" s="120">
        <v>0</v>
      </c>
      <c r="AW90" s="119">
        <v>0</v>
      </c>
      <c r="AX90" s="119">
        <v>0</v>
      </c>
      <c r="AY90" s="120">
        <v>0</v>
      </c>
      <c r="AZ90" s="119">
        <v>0</v>
      </c>
      <c r="BA90" s="119">
        <v>0</v>
      </c>
      <c r="BB90" s="120">
        <v>0</v>
      </c>
      <c r="BC90" s="119">
        <v>0</v>
      </c>
      <c r="BD90" s="119">
        <v>0</v>
      </c>
      <c r="BE90" s="120">
        <v>0</v>
      </c>
      <c r="BF90" s="119">
        <v>0</v>
      </c>
      <c r="BG90" s="119">
        <v>0</v>
      </c>
      <c r="BH90" s="120">
        <v>0</v>
      </c>
      <c r="BI90" s="119">
        <v>0</v>
      </c>
      <c r="BJ90" s="119">
        <v>0</v>
      </c>
      <c r="BK90" s="120">
        <v>0</v>
      </c>
      <c r="BL90" s="119">
        <v>0</v>
      </c>
      <c r="BM90" s="119">
        <v>0</v>
      </c>
      <c r="BN90" s="120">
        <v>0</v>
      </c>
      <c r="BO90" s="119">
        <v>0</v>
      </c>
      <c r="BP90" s="119">
        <v>0</v>
      </c>
      <c r="BQ90" s="120">
        <v>0</v>
      </c>
      <c r="BR90" s="119">
        <v>0</v>
      </c>
      <c r="BS90" s="119">
        <v>0</v>
      </c>
      <c r="BT90" s="120">
        <v>0</v>
      </c>
      <c r="BU90" s="119">
        <v>7000</v>
      </c>
      <c r="BV90" s="119">
        <v>7000</v>
      </c>
      <c r="BW90" s="120">
        <v>1</v>
      </c>
      <c r="BX90" s="119">
        <v>0</v>
      </c>
      <c r="BY90" s="119">
        <v>0</v>
      </c>
      <c r="BZ90" s="120">
        <v>0</v>
      </c>
      <c r="CA90" s="119">
        <v>0</v>
      </c>
      <c r="CB90" s="119">
        <v>0</v>
      </c>
      <c r="CC90" s="120">
        <v>0</v>
      </c>
      <c r="CD90" s="119">
        <v>0</v>
      </c>
      <c r="CE90" s="119">
        <v>0</v>
      </c>
      <c r="CF90" s="120">
        <v>0</v>
      </c>
      <c r="CG90" s="119">
        <v>0</v>
      </c>
      <c r="CH90" s="119">
        <v>0</v>
      </c>
      <c r="CI90" s="120">
        <v>0</v>
      </c>
      <c r="CJ90" s="119">
        <v>0</v>
      </c>
      <c r="CK90" s="119">
        <v>0</v>
      </c>
      <c r="CL90" s="120">
        <v>0</v>
      </c>
      <c r="CM90" s="119">
        <v>0</v>
      </c>
      <c r="CN90" s="119">
        <v>0</v>
      </c>
      <c r="CO90" s="120">
        <v>0</v>
      </c>
      <c r="CP90" s="100"/>
      <c r="CQ90" s="100"/>
      <c r="CR90" s="100"/>
      <c r="CS90" s="100"/>
      <c r="CT90" s="100"/>
      <c r="CU90" s="100"/>
      <c r="CV90" s="100"/>
      <c r="CW90" s="100"/>
      <c r="CX90" s="100"/>
      <c r="CY90" s="100"/>
      <c r="CZ90" s="100"/>
      <c r="DA90" s="100"/>
      <c r="DB90" s="100"/>
      <c r="DC90" s="100"/>
      <c r="DD90" s="100"/>
      <c r="DE90" s="100"/>
      <c r="DF90" s="100"/>
      <c r="DG90" s="100"/>
      <c r="DH90" s="100"/>
      <c r="DI90" s="100"/>
      <c r="DJ90" s="100"/>
      <c r="DK90" s="100"/>
      <c r="DL90" s="100"/>
      <c r="DM90" s="100"/>
      <c r="DN90" s="100"/>
      <c r="DO90" s="100"/>
      <c r="DP90" s="100"/>
      <c r="DQ90" s="100"/>
      <c r="DR90" s="100"/>
      <c r="DS90" s="100"/>
      <c r="DT90" s="100"/>
      <c r="DU90" s="100"/>
      <c r="DV90" s="100"/>
      <c r="DW90" s="100"/>
      <c r="DX90" s="100"/>
      <c r="DY90" s="100"/>
      <c r="DZ90" s="100"/>
      <c r="EA90" s="100"/>
      <c r="EB90" s="100"/>
      <c r="EC90" s="100"/>
      <c r="ED90" s="100"/>
      <c r="EE90" s="100"/>
      <c r="EF90" s="100"/>
      <c r="EG90" s="100"/>
      <c r="EH90" s="100"/>
      <c r="EI90" s="100"/>
      <c r="EJ90" s="100"/>
      <c r="EK90" s="100"/>
      <c r="EL90" s="100"/>
      <c r="EM90" s="100"/>
      <c r="EN90" s="100"/>
      <c r="EO90" s="100"/>
      <c r="EP90" s="100"/>
      <c r="EQ90" s="100"/>
      <c r="ER90" s="100"/>
      <c r="ES90" s="100"/>
      <c r="ET90" s="100"/>
      <c r="EU90" s="100"/>
      <c r="EV90" s="100"/>
      <c r="EW90" s="100"/>
      <c r="EX90" s="100"/>
      <c r="EY90" s="100"/>
      <c r="EZ90" s="100"/>
      <c r="FA90" s="100"/>
      <c r="FB90" s="100"/>
      <c r="FC90" s="100"/>
      <c r="FD90" s="100"/>
      <c r="FE90" s="100"/>
      <c r="FF90" s="100"/>
      <c r="FG90" s="100"/>
      <c r="FH90" s="100"/>
      <c r="FI90" s="100"/>
      <c r="FJ90" s="100"/>
      <c r="FK90" s="100"/>
      <c r="FL90" s="100"/>
      <c r="FM90" s="100"/>
      <c r="FN90" s="100"/>
      <c r="FO90" s="100"/>
      <c r="FP90" s="100"/>
      <c r="FQ90" s="100"/>
      <c r="FR90" s="100"/>
      <c r="FS90" s="100"/>
      <c r="FT90" s="100"/>
      <c r="FU90" s="100"/>
      <c r="FV90" s="100"/>
      <c r="FW90" s="100"/>
      <c r="FX90" s="100"/>
      <c r="FY90" s="100"/>
      <c r="FZ90" s="100"/>
      <c r="GA90" s="100"/>
      <c r="GB90" s="100"/>
      <c r="GC90" s="100"/>
      <c r="GD90" s="100"/>
      <c r="GE90" s="100"/>
      <c r="GF90" s="100"/>
      <c r="GG90" s="100"/>
      <c r="GH90" s="100"/>
      <c r="GI90" s="100"/>
      <c r="GJ90" s="100"/>
      <c r="GK90" s="100"/>
      <c r="GL90" s="100"/>
      <c r="GM90" s="100"/>
      <c r="GN90" s="100"/>
      <c r="GO90" s="100"/>
      <c r="GP90" s="100"/>
      <c r="GQ90" s="100"/>
      <c r="GR90" s="100"/>
      <c r="GS90" s="100"/>
      <c r="GT90" s="100"/>
      <c r="GU90" s="100"/>
      <c r="GV90" s="100"/>
      <c r="GW90" s="100"/>
      <c r="GX90" s="100"/>
      <c r="GY90" s="100"/>
      <c r="GZ90" s="100"/>
      <c r="HA90" s="100"/>
      <c r="HB90" s="100"/>
      <c r="HC90" s="100"/>
      <c r="HD90" s="100"/>
      <c r="HE90" s="100"/>
      <c r="HF90" s="100"/>
      <c r="HG90" s="100"/>
      <c r="HH90" s="100"/>
      <c r="HI90" s="100"/>
      <c r="HJ90" s="100"/>
      <c r="HK90" s="100"/>
      <c r="HL90" s="100"/>
      <c r="HM90" s="100"/>
      <c r="HN90" s="100"/>
      <c r="HO90" s="100"/>
      <c r="HP90" s="100"/>
      <c r="HQ90" s="100"/>
      <c r="HR90" s="100"/>
      <c r="HS90" s="100"/>
      <c r="HT90" s="100"/>
      <c r="HU90" s="100"/>
      <c r="HV90" s="100"/>
      <c r="HW90" s="100"/>
      <c r="HX90" s="100"/>
      <c r="HY90" s="100"/>
      <c r="HZ90" s="100"/>
      <c r="IA90" s="100"/>
      <c r="IB90" s="100"/>
      <c r="IC90" s="100"/>
      <c r="ID90" s="100"/>
      <c r="IE90" s="100"/>
      <c r="IF90" s="100"/>
      <c r="IG90" s="100"/>
      <c r="IH90" s="100"/>
      <c r="II90" s="100"/>
      <c r="IJ90" s="100"/>
      <c r="IK90" s="100"/>
      <c r="IL90" s="100"/>
      <c r="IM90" s="100"/>
      <c r="IN90" s="100"/>
      <c r="IO90" s="100"/>
      <c r="IP90" s="100"/>
      <c r="IQ90" s="100"/>
      <c r="IR90" s="100"/>
      <c r="IS90" s="100"/>
      <c r="IT90" s="100"/>
      <c r="IU90" s="100"/>
      <c r="IV90" s="100"/>
      <c r="IW90" s="100"/>
      <c r="IX90" s="100"/>
      <c r="IY90" s="100"/>
      <c r="IZ90" s="100"/>
      <c r="JA90" s="100"/>
      <c r="JB90" s="100"/>
      <c r="JC90" s="100"/>
      <c r="JD90" s="100"/>
      <c r="JE90" s="100"/>
      <c r="JF90" s="100"/>
      <c r="JG90" s="100"/>
      <c r="JH90" s="100"/>
      <c r="JI90" s="100"/>
      <c r="JJ90" s="100"/>
      <c r="JK90" s="100"/>
      <c r="JL90" s="100"/>
      <c r="JM90" s="100"/>
      <c r="JN90" s="100"/>
      <c r="JO90" s="100"/>
      <c r="JP90" s="100"/>
      <c r="JQ90" s="100"/>
      <c r="JR90" s="100"/>
      <c r="JS90" s="100"/>
      <c r="JT90" s="100"/>
      <c r="JU90" s="100"/>
      <c r="JV90" s="100"/>
      <c r="JW90" s="100"/>
      <c r="JX90" s="100"/>
      <c r="JY90" s="100"/>
      <c r="JZ90" s="100"/>
      <c r="KA90" s="100"/>
      <c r="KB90" s="100"/>
      <c r="KC90" s="100"/>
      <c r="KD90" s="100"/>
      <c r="KE90" s="100"/>
      <c r="KF90" s="100"/>
      <c r="KG90" s="100"/>
      <c r="KH90" s="100"/>
      <c r="KI90" s="100"/>
      <c r="KJ90" s="100"/>
      <c r="KK90" s="100"/>
      <c r="KL90" s="100"/>
      <c r="KM90" s="100"/>
      <c r="KN90" s="100"/>
      <c r="KO90" s="100"/>
      <c r="KP90" s="100"/>
      <c r="KQ90" s="100"/>
      <c r="KR90" s="100"/>
      <c r="KS90" s="100"/>
      <c r="KT90" s="100"/>
      <c r="KU90" s="100"/>
      <c r="KV90" s="100"/>
      <c r="KW90" s="100"/>
      <c r="KX90" s="100"/>
      <c r="KY90" s="100"/>
      <c r="KZ90" s="100"/>
      <c r="LA90" s="100"/>
      <c r="LB90" s="100"/>
      <c r="LC90" s="100"/>
      <c r="LD90" s="100"/>
      <c r="LE90" s="100"/>
      <c r="LF90" s="100"/>
      <c r="LG90" s="100"/>
      <c r="LH90" s="100"/>
      <c r="LI90" s="100"/>
      <c r="LJ90" s="100"/>
      <c r="LK90" s="100"/>
      <c r="LL90" s="100"/>
      <c r="LM90" s="100"/>
      <c r="LN90" s="100"/>
      <c r="LO90" s="100"/>
      <c r="LP90" s="100"/>
      <c r="LQ90" s="100"/>
      <c r="LR90" s="100"/>
      <c r="LS90" s="100"/>
      <c r="LT90" s="100"/>
      <c r="LU90" s="100"/>
      <c r="LV90" s="100"/>
      <c r="LW90" s="100"/>
      <c r="LX90" s="100"/>
      <c r="LY90" s="100"/>
      <c r="LZ90" s="100"/>
      <c r="MA90" s="100"/>
      <c r="MB90" s="100"/>
      <c r="MC90" s="100"/>
      <c r="MD90" s="100"/>
      <c r="ME90" s="100"/>
      <c r="MF90" s="100"/>
      <c r="MG90" s="100"/>
      <c r="MH90" s="100"/>
      <c r="MI90" s="100"/>
      <c r="MJ90" s="100"/>
      <c r="MK90" s="100"/>
      <c r="ML90" s="100"/>
      <c r="MM90" s="100"/>
      <c r="MN90" s="100"/>
      <c r="MO90" s="100"/>
      <c r="MP90" s="100"/>
      <c r="MQ90" s="100"/>
      <c r="MR90" s="100"/>
      <c r="MS90" s="100"/>
      <c r="MT90" s="100"/>
      <c r="MU90" s="100"/>
      <c r="MV90" s="100"/>
      <c r="MW90" s="100"/>
      <c r="MX90" s="100"/>
      <c r="MY90" s="100"/>
      <c r="MZ90" s="100"/>
      <c r="NA90" s="100"/>
      <c r="NB90" s="100"/>
      <c r="NC90" s="100"/>
      <c r="ND90" s="100"/>
      <c r="NE90" s="100"/>
      <c r="NF90" s="100"/>
      <c r="NG90" s="100"/>
      <c r="NH90" s="100"/>
      <c r="NI90" s="100"/>
      <c r="NJ90" s="100"/>
      <c r="NK90" s="100"/>
      <c r="NL90" s="100"/>
      <c r="NM90" s="100"/>
      <c r="NN90" s="100"/>
      <c r="NO90" s="100"/>
      <c r="NP90" s="100"/>
      <c r="NQ90" s="100"/>
      <c r="NR90" s="100"/>
      <c r="NS90" s="100"/>
      <c r="NT90" s="100"/>
      <c r="NU90" s="100"/>
      <c r="NV90" s="100"/>
      <c r="NW90" s="100"/>
      <c r="NX90" s="100"/>
      <c r="NY90" s="100"/>
      <c r="NZ90" s="100"/>
      <c r="OA90" s="100"/>
      <c r="OB90" s="100"/>
      <c r="OC90" s="100"/>
      <c r="OD90" s="100"/>
      <c r="OE90" s="100"/>
      <c r="OF90" s="100"/>
      <c r="OG90" s="100"/>
      <c r="OH90" s="100"/>
      <c r="OI90" s="100"/>
      <c r="OJ90" s="100"/>
      <c r="OK90" s="100"/>
      <c r="OL90" s="100"/>
      <c r="OM90" s="100"/>
      <c r="ON90" s="100"/>
      <c r="OO90" s="100"/>
      <c r="OP90" s="100"/>
      <c r="OQ90" s="100"/>
      <c r="OR90" s="100"/>
      <c r="OS90" s="100"/>
      <c r="OT90" s="100"/>
      <c r="OU90" s="100"/>
      <c r="OV90" s="100"/>
      <c r="OW90" s="100"/>
      <c r="OX90" s="100"/>
      <c r="OY90" s="100"/>
      <c r="OZ90" s="100"/>
      <c r="PA90" s="100"/>
      <c r="PB90" s="100"/>
      <c r="PC90" s="100"/>
      <c r="PD90" s="100"/>
      <c r="PE90" s="100"/>
      <c r="PF90" s="100"/>
      <c r="PG90" s="100"/>
      <c r="PH90" s="100"/>
      <c r="PI90" s="100"/>
      <c r="PJ90" s="100"/>
      <c r="PK90" s="100"/>
      <c r="PL90" s="100"/>
      <c r="PM90" s="100"/>
      <c r="PN90" s="100"/>
      <c r="PO90" s="100"/>
      <c r="PP90" s="100"/>
      <c r="PQ90" s="100"/>
      <c r="PR90" s="100"/>
      <c r="PS90" s="100"/>
      <c r="PT90" s="100"/>
      <c r="PU90" s="100"/>
      <c r="PV90" s="100"/>
      <c r="PW90" s="100"/>
      <c r="PX90" s="100"/>
      <c r="PY90" s="100"/>
      <c r="PZ90" s="100"/>
      <c r="QA90" s="100"/>
      <c r="QB90" s="100"/>
      <c r="QC90" s="100"/>
      <c r="QD90" s="100"/>
      <c r="QE90" s="100"/>
      <c r="QF90" s="100"/>
      <c r="QG90" s="100"/>
      <c r="QH90" s="100"/>
      <c r="QI90" s="100"/>
      <c r="QJ90" s="100"/>
      <c r="QK90" s="100"/>
      <c r="QL90" s="100"/>
      <c r="QM90" s="100"/>
      <c r="QN90" s="100"/>
      <c r="QO90" s="100"/>
      <c r="QP90" s="100"/>
      <c r="QQ90" s="100"/>
      <c r="QR90" s="100"/>
      <c r="QS90" s="100"/>
      <c r="QT90" s="100"/>
      <c r="QU90" s="100"/>
      <c r="QV90" s="100"/>
      <c r="QW90" s="100"/>
      <c r="QX90" s="100"/>
      <c r="QY90" s="100"/>
      <c r="QZ90" s="100"/>
      <c r="RA90" s="100"/>
      <c r="RB90" s="100"/>
      <c r="RC90" s="100"/>
      <c r="RD90" s="100"/>
      <c r="RE90" s="100"/>
      <c r="RF90" s="100"/>
      <c r="RG90" s="100"/>
      <c r="RH90" s="100"/>
      <c r="RI90" s="100"/>
      <c r="RJ90" s="100"/>
      <c r="RK90" s="100"/>
      <c r="RL90" s="100"/>
      <c r="RM90" s="100"/>
      <c r="RN90" s="100"/>
      <c r="RO90" s="100"/>
      <c r="RP90" s="100"/>
      <c r="RQ90" s="100"/>
      <c r="RR90" s="100"/>
      <c r="RS90" s="100"/>
      <c r="RT90" s="100"/>
      <c r="RU90" s="100"/>
      <c r="RV90" s="100"/>
      <c r="RW90" s="100"/>
      <c r="RX90" s="100"/>
      <c r="RY90" s="100"/>
      <c r="RZ90" s="100"/>
      <c r="SA90" s="100"/>
      <c r="SB90" s="100"/>
      <c r="SC90" s="100"/>
      <c r="SD90" s="100"/>
      <c r="SE90" s="100"/>
      <c r="SF90" s="100"/>
      <c r="SG90" s="100"/>
      <c r="SH90" s="100"/>
      <c r="SI90" s="100"/>
      <c r="SJ90" s="100"/>
      <c r="SK90" s="100"/>
      <c r="SL90" s="100"/>
      <c r="SM90" s="100"/>
      <c r="SN90" s="100"/>
      <c r="SO90" s="100"/>
      <c r="SP90" s="100"/>
      <c r="SQ90" s="100"/>
      <c r="SR90" s="100"/>
      <c r="SS90" s="100"/>
      <c r="ST90" s="100"/>
      <c r="SU90" s="100"/>
      <c r="SV90" s="100"/>
      <c r="SW90" s="100"/>
      <c r="SX90" s="100"/>
      <c r="SY90" s="100"/>
      <c r="SZ90" s="100"/>
      <c r="TA90" s="100"/>
      <c r="TB90" s="100"/>
      <c r="TC90" s="100"/>
      <c r="TD90" s="100"/>
      <c r="TE90" s="100"/>
      <c r="TF90" s="100"/>
      <c r="TG90" s="100"/>
      <c r="TH90" s="100"/>
      <c r="TI90" s="100"/>
      <c r="TJ90" s="100"/>
      <c r="TK90" s="100"/>
      <c r="TL90" s="100"/>
      <c r="TM90" s="100"/>
      <c r="TN90" s="100"/>
      <c r="TO90" s="100"/>
      <c r="TP90" s="100"/>
      <c r="TQ90" s="100"/>
      <c r="TR90" s="100"/>
      <c r="TS90" s="100"/>
      <c r="TT90" s="100"/>
      <c r="TU90" s="100"/>
      <c r="TV90" s="100"/>
      <c r="TW90" s="100"/>
      <c r="TX90" s="100"/>
      <c r="TY90" s="100"/>
      <c r="TZ90" s="100"/>
      <c r="UA90" s="100"/>
      <c r="UB90" s="100"/>
      <c r="UC90" s="100"/>
      <c r="UD90" s="100"/>
      <c r="UE90" s="100"/>
      <c r="UF90" s="100"/>
      <c r="UG90" s="100"/>
      <c r="UH90" s="100"/>
      <c r="UI90" s="100"/>
      <c r="UJ90" s="100"/>
      <c r="UK90" s="100"/>
      <c r="UL90" s="100"/>
      <c r="UM90" s="100"/>
      <c r="UN90" s="100"/>
      <c r="UO90" s="100"/>
      <c r="UP90" s="100"/>
      <c r="UQ90" s="100"/>
      <c r="UR90" s="100"/>
      <c r="US90" s="100"/>
      <c r="UT90" s="100"/>
      <c r="UU90" s="100"/>
      <c r="UV90" s="100"/>
      <c r="UW90" s="100"/>
      <c r="UX90" s="100"/>
      <c r="UY90" s="100"/>
      <c r="UZ90" s="100"/>
      <c r="VA90" s="100"/>
      <c r="VB90" s="100"/>
      <c r="VC90" s="100"/>
      <c r="VD90" s="100"/>
      <c r="VE90" s="100"/>
      <c r="VF90" s="100"/>
      <c r="VG90" s="100"/>
      <c r="VH90" s="100"/>
      <c r="VI90" s="100"/>
      <c r="VJ90" s="100"/>
      <c r="VK90" s="100"/>
      <c r="VL90" s="100"/>
      <c r="VM90" s="100"/>
      <c r="VN90" s="100"/>
      <c r="VO90" s="100"/>
      <c r="VP90" s="100"/>
      <c r="VQ90" s="100"/>
      <c r="VR90" s="100"/>
      <c r="VS90" s="100"/>
      <c r="VT90" s="100"/>
      <c r="VU90" s="100"/>
      <c r="VV90" s="100"/>
      <c r="VW90" s="100"/>
      <c r="VX90" s="100"/>
      <c r="VY90" s="100"/>
      <c r="VZ90" s="100"/>
      <c r="WA90" s="100"/>
      <c r="WB90" s="100"/>
      <c r="WC90" s="100"/>
      <c r="WD90" s="100"/>
      <c r="WE90" s="100"/>
      <c r="WF90" s="100"/>
      <c r="WG90" s="100"/>
      <c r="WH90" s="100"/>
      <c r="WI90" s="100"/>
      <c r="WJ90" s="100"/>
      <c r="WK90" s="100"/>
      <c r="WL90" s="100"/>
      <c r="WM90" s="100"/>
      <c r="WN90" s="100"/>
      <c r="WO90" s="100"/>
      <c r="WP90" s="100"/>
      <c r="WQ90" s="100"/>
      <c r="WR90" s="100"/>
      <c r="WS90" s="100"/>
      <c r="WT90" s="100"/>
      <c r="WU90" s="100"/>
      <c r="WV90" s="100"/>
      <c r="WW90" s="100"/>
      <c r="WX90" s="100"/>
      <c r="WY90" s="100"/>
      <c r="WZ90" s="100"/>
      <c r="XA90" s="100"/>
      <c r="XB90" s="100"/>
      <c r="XC90" s="100"/>
      <c r="XD90" s="100"/>
      <c r="XE90" s="100"/>
      <c r="XF90" s="100"/>
      <c r="XG90" s="100"/>
      <c r="XH90" s="100"/>
      <c r="XI90" s="100"/>
      <c r="XJ90" s="100"/>
      <c r="XK90" s="100"/>
      <c r="XL90" s="100"/>
      <c r="XM90" s="100"/>
      <c r="XN90" s="100"/>
      <c r="XO90" s="100"/>
      <c r="XP90" s="100"/>
      <c r="XQ90" s="100"/>
      <c r="XR90" s="100"/>
      <c r="XS90" s="100"/>
      <c r="XT90" s="100"/>
      <c r="XU90" s="100"/>
      <c r="XV90" s="100"/>
      <c r="XW90" s="100"/>
      <c r="XX90" s="100"/>
      <c r="XY90" s="100"/>
      <c r="XZ90" s="100"/>
      <c r="YA90" s="100"/>
      <c r="YB90" s="100"/>
      <c r="YC90" s="100"/>
      <c r="YD90" s="100"/>
      <c r="YE90" s="100"/>
      <c r="YF90" s="100"/>
      <c r="YG90" s="100"/>
      <c r="YH90" s="100"/>
      <c r="YI90" s="100"/>
      <c r="YJ90" s="100"/>
      <c r="YK90" s="100"/>
      <c r="YL90" s="100"/>
      <c r="YM90" s="100"/>
      <c r="YN90" s="100"/>
      <c r="YO90" s="100"/>
      <c r="YP90" s="100"/>
      <c r="YQ90" s="100"/>
      <c r="YR90" s="100"/>
      <c r="YS90" s="100"/>
      <c r="YT90" s="100"/>
      <c r="YU90" s="100"/>
      <c r="YV90" s="100"/>
      <c r="YW90" s="100"/>
      <c r="YX90" s="100"/>
      <c r="YY90" s="100"/>
      <c r="YZ90" s="100"/>
      <c r="ZA90" s="100"/>
      <c r="ZB90" s="100"/>
      <c r="ZC90" s="100"/>
      <c r="ZD90" s="100"/>
      <c r="ZE90" s="100"/>
      <c r="ZF90" s="100"/>
      <c r="ZG90" s="100"/>
      <c r="ZH90" s="100"/>
      <c r="ZI90" s="100"/>
      <c r="ZJ90" s="100"/>
      <c r="ZK90" s="100"/>
      <c r="ZL90" s="100"/>
      <c r="ZM90" s="100"/>
      <c r="ZN90" s="100"/>
      <c r="ZO90" s="100"/>
      <c r="ZP90" s="100"/>
      <c r="ZQ90" s="100"/>
      <c r="ZR90" s="100"/>
      <c r="ZS90" s="100"/>
      <c r="ZT90" s="100"/>
      <c r="ZU90" s="100"/>
      <c r="ZV90" s="100"/>
      <c r="ZW90" s="100"/>
      <c r="ZX90" s="100"/>
      <c r="ZY90" s="100"/>
      <c r="ZZ90" s="100"/>
    </row>
    <row r="91" spans="1:702" ht="15.95" customHeight="1" x14ac:dyDescent="0.25">
      <c r="A91" s="92">
        <v>72342</v>
      </c>
      <c r="B91" s="92" t="s">
        <v>411</v>
      </c>
      <c r="C91" s="121" t="s">
        <v>396</v>
      </c>
      <c r="D91" s="92">
        <v>7</v>
      </c>
      <c r="E91" s="92">
        <v>3</v>
      </c>
      <c r="F91" s="92" t="s">
        <v>341</v>
      </c>
      <c r="G91" s="92">
        <v>912</v>
      </c>
      <c r="H91" s="92">
        <v>11461</v>
      </c>
      <c r="I91" s="92" t="s">
        <v>386</v>
      </c>
      <c r="J91" s="92">
        <v>3</v>
      </c>
      <c r="K91" s="92" t="s">
        <v>12</v>
      </c>
      <c r="L91" s="93">
        <v>7000</v>
      </c>
      <c r="M91" s="93">
        <v>7000</v>
      </c>
      <c r="N91" s="93">
        <v>0</v>
      </c>
      <c r="O91" s="93">
        <v>7000</v>
      </c>
      <c r="P91" s="93">
        <v>7000</v>
      </c>
      <c r="Q91" s="93">
        <v>0</v>
      </c>
      <c r="R91" s="94">
        <v>1</v>
      </c>
      <c r="S91" s="93">
        <v>0</v>
      </c>
      <c r="T91" s="93">
        <v>0</v>
      </c>
      <c r="U91" s="94">
        <v>0</v>
      </c>
      <c r="V91" s="93">
        <v>0</v>
      </c>
      <c r="W91" s="93">
        <v>0</v>
      </c>
      <c r="X91" s="94">
        <v>0</v>
      </c>
      <c r="Y91" s="93">
        <v>0</v>
      </c>
      <c r="Z91" s="93">
        <v>0</v>
      </c>
      <c r="AA91" s="94">
        <v>0</v>
      </c>
      <c r="AB91" s="93">
        <v>0</v>
      </c>
      <c r="AC91" s="93">
        <v>0</v>
      </c>
      <c r="AD91" s="94">
        <v>0</v>
      </c>
      <c r="AE91" s="93">
        <v>0</v>
      </c>
      <c r="AF91" s="93">
        <v>0</v>
      </c>
      <c r="AG91" s="94">
        <v>0</v>
      </c>
      <c r="AH91" s="93">
        <v>0</v>
      </c>
      <c r="AI91" s="93">
        <v>0</v>
      </c>
      <c r="AJ91" s="94">
        <v>0</v>
      </c>
      <c r="AK91" s="93">
        <v>0</v>
      </c>
      <c r="AL91" s="93">
        <v>0</v>
      </c>
      <c r="AM91" s="94">
        <v>0</v>
      </c>
      <c r="AN91" s="93">
        <v>0</v>
      </c>
      <c r="AO91" s="93">
        <v>0</v>
      </c>
      <c r="AP91" s="94">
        <v>0</v>
      </c>
      <c r="AQ91" s="93">
        <v>0</v>
      </c>
      <c r="AR91" s="93">
        <v>0</v>
      </c>
      <c r="AS91" s="94">
        <v>0</v>
      </c>
      <c r="AT91" s="93">
        <v>0</v>
      </c>
      <c r="AU91" s="93">
        <v>0</v>
      </c>
      <c r="AV91" s="94">
        <v>0</v>
      </c>
      <c r="AW91" s="93">
        <v>0</v>
      </c>
      <c r="AX91" s="93">
        <v>0</v>
      </c>
      <c r="AY91" s="94">
        <v>0</v>
      </c>
      <c r="AZ91" s="93">
        <v>0</v>
      </c>
      <c r="BA91" s="93">
        <v>0</v>
      </c>
      <c r="BB91" s="94">
        <v>0</v>
      </c>
      <c r="BC91" s="93">
        <v>0</v>
      </c>
      <c r="BD91" s="93">
        <v>0</v>
      </c>
      <c r="BE91" s="94">
        <v>0</v>
      </c>
      <c r="BF91" s="93">
        <v>0</v>
      </c>
      <c r="BG91" s="93">
        <v>0</v>
      </c>
      <c r="BH91" s="94">
        <v>0</v>
      </c>
      <c r="BI91" s="93">
        <v>0</v>
      </c>
      <c r="BJ91" s="93">
        <v>0</v>
      </c>
      <c r="BK91" s="94">
        <v>0</v>
      </c>
      <c r="BL91" s="93">
        <v>0</v>
      </c>
      <c r="BM91" s="93">
        <v>0</v>
      </c>
      <c r="BN91" s="94">
        <v>0</v>
      </c>
      <c r="BO91" s="93">
        <v>0</v>
      </c>
      <c r="BP91" s="93">
        <v>0</v>
      </c>
      <c r="BQ91" s="94">
        <v>0</v>
      </c>
      <c r="BR91" s="93">
        <v>0</v>
      </c>
      <c r="BS91" s="93">
        <v>0</v>
      </c>
      <c r="BT91" s="94">
        <v>0</v>
      </c>
      <c r="BU91" s="93">
        <v>7000</v>
      </c>
      <c r="BV91" s="93">
        <v>7000</v>
      </c>
      <c r="BW91" s="94">
        <v>1</v>
      </c>
      <c r="BX91" s="93">
        <v>0</v>
      </c>
      <c r="BY91" s="93">
        <v>0</v>
      </c>
      <c r="BZ91" s="94">
        <v>0</v>
      </c>
      <c r="CA91" s="93">
        <v>0</v>
      </c>
      <c r="CB91" s="93">
        <v>0</v>
      </c>
      <c r="CC91" s="94">
        <v>0</v>
      </c>
      <c r="CD91" s="93">
        <v>0</v>
      </c>
      <c r="CE91" s="93">
        <v>0</v>
      </c>
      <c r="CF91" s="94">
        <v>0</v>
      </c>
      <c r="CG91" s="93">
        <v>0</v>
      </c>
      <c r="CH91" s="93">
        <v>0</v>
      </c>
      <c r="CI91" s="94">
        <v>0</v>
      </c>
      <c r="CJ91" s="93">
        <v>0</v>
      </c>
      <c r="CK91" s="93">
        <v>0</v>
      </c>
      <c r="CL91" s="94">
        <v>0</v>
      </c>
      <c r="CM91" s="93">
        <v>0</v>
      </c>
      <c r="CN91" s="93">
        <v>0</v>
      </c>
      <c r="CO91" s="94">
        <v>0</v>
      </c>
      <c r="CP91" s="93"/>
      <c r="CQ91" s="93"/>
      <c r="CR91" s="93"/>
      <c r="CS91" s="93"/>
      <c r="CT91" s="93"/>
      <c r="CU91" s="93"/>
      <c r="CV91" s="93"/>
      <c r="CW91" s="93"/>
      <c r="CX91" s="93"/>
      <c r="CY91" s="93"/>
      <c r="CZ91" s="93"/>
      <c r="DA91" s="93"/>
      <c r="DB91" s="93"/>
      <c r="DC91" s="93"/>
      <c r="DD91" s="93"/>
      <c r="DE91" s="93"/>
      <c r="DF91" s="93"/>
      <c r="DG91" s="93"/>
      <c r="DH91" s="93"/>
      <c r="DI91" s="93"/>
      <c r="DJ91" s="93"/>
      <c r="DK91" s="93"/>
      <c r="DL91" s="93"/>
      <c r="DM91" s="93"/>
      <c r="DN91" s="93"/>
      <c r="DO91" s="93"/>
      <c r="DP91" s="93"/>
      <c r="DQ91" s="93"/>
      <c r="DR91" s="93"/>
      <c r="DS91" s="93"/>
      <c r="DT91" s="93"/>
      <c r="DU91" s="93"/>
      <c r="DV91" s="93"/>
      <c r="DW91" s="93"/>
      <c r="DX91" s="93"/>
      <c r="DY91" s="93"/>
      <c r="DZ91" s="93"/>
      <c r="EA91" s="93"/>
      <c r="EB91" s="93"/>
      <c r="EC91" s="93"/>
      <c r="ED91" s="93"/>
      <c r="EE91" s="93"/>
      <c r="EF91" s="93"/>
      <c r="EG91" s="93"/>
      <c r="EH91" s="93"/>
      <c r="EI91" s="93"/>
      <c r="EJ91" s="93"/>
      <c r="EK91" s="93"/>
      <c r="EL91" s="93"/>
      <c r="EM91" s="93"/>
      <c r="EN91" s="93"/>
      <c r="EO91" s="93"/>
      <c r="EP91" s="93"/>
      <c r="EQ91" s="93"/>
      <c r="ER91" s="93"/>
      <c r="ES91" s="93"/>
      <c r="ET91" s="93"/>
      <c r="EU91" s="93"/>
      <c r="EV91" s="93"/>
      <c r="EW91" s="93"/>
      <c r="EX91" s="93"/>
      <c r="EY91" s="93"/>
      <c r="EZ91" s="93"/>
      <c r="FA91" s="93"/>
      <c r="FB91" s="93"/>
      <c r="FC91" s="93"/>
      <c r="FD91" s="93"/>
      <c r="FE91" s="93"/>
      <c r="FF91" s="93"/>
      <c r="FG91" s="93"/>
      <c r="FH91" s="93"/>
      <c r="FI91" s="93"/>
      <c r="FJ91" s="93"/>
      <c r="FK91" s="93"/>
      <c r="FL91" s="93"/>
      <c r="FM91" s="93"/>
      <c r="FN91" s="93"/>
      <c r="FO91" s="93"/>
      <c r="FP91" s="93"/>
      <c r="FQ91" s="93"/>
      <c r="FR91" s="93"/>
      <c r="FS91" s="93"/>
      <c r="FT91" s="93"/>
      <c r="FU91" s="93"/>
      <c r="FV91" s="93"/>
      <c r="FW91" s="93"/>
      <c r="FX91" s="93"/>
      <c r="FY91" s="93"/>
      <c r="FZ91" s="93"/>
      <c r="GA91" s="93"/>
      <c r="GB91" s="93"/>
      <c r="GC91" s="93"/>
      <c r="GD91" s="93"/>
      <c r="GE91" s="93"/>
      <c r="GF91" s="93"/>
      <c r="GG91" s="93"/>
      <c r="GH91" s="93"/>
      <c r="GI91" s="93"/>
      <c r="GJ91" s="93"/>
      <c r="GK91" s="93"/>
      <c r="GL91" s="93"/>
      <c r="GM91" s="93"/>
      <c r="GN91" s="93"/>
      <c r="GO91" s="93"/>
      <c r="GP91" s="93"/>
      <c r="GQ91" s="93"/>
      <c r="GR91" s="93"/>
      <c r="GS91" s="93"/>
      <c r="GT91" s="93"/>
      <c r="GU91" s="93"/>
      <c r="GV91" s="93"/>
      <c r="GW91" s="93"/>
      <c r="GX91" s="93"/>
      <c r="GY91" s="93"/>
      <c r="GZ91" s="93"/>
      <c r="HA91" s="93"/>
      <c r="HB91" s="93"/>
      <c r="HC91" s="93"/>
      <c r="HD91" s="93"/>
      <c r="HE91" s="93"/>
      <c r="HF91" s="93"/>
      <c r="HG91" s="93"/>
      <c r="HH91" s="93"/>
      <c r="HI91" s="93"/>
      <c r="HJ91" s="93"/>
      <c r="HK91" s="93"/>
      <c r="HL91" s="93"/>
      <c r="HM91" s="93"/>
      <c r="HN91" s="93"/>
      <c r="HO91" s="93"/>
      <c r="HP91" s="93"/>
      <c r="HQ91" s="93"/>
      <c r="HR91" s="93"/>
      <c r="HS91" s="93"/>
      <c r="HT91" s="93"/>
      <c r="HU91" s="93"/>
      <c r="HV91" s="93"/>
      <c r="HW91" s="93"/>
      <c r="HX91" s="93"/>
      <c r="HY91" s="93"/>
      <c r="HZ91" s="93"/>
      <c r="IA91" s="93"/>
      <c r="IB91" s="93"/>
      <c r="IC91" s="93"/>
      <c r="ID91" s="93"/>
      <c r="IE91" s="93"/>
      <c r="IF91" s="93"/>
      <c r="IG91" s="93"/>
      <c r="IH91" s="93"/>
      <c r="II91" s="93"/>
      <c r="IJ91" s="93"/>
      <c r="IK91" s="93"/>
      <c r="IL91" s="93"/>
      <c r="IM91" s="93"/>
      <c r="IN91" s="93"/>
      <c r="IO91" s="93"/>
      <c r="IP91" s="93"/>
      <c r="IQ91" s="93"/>
      <c r="IR91" s="93"/>
      <c r="IS91" s="93"/>
      <c r="IT91" s="93"/>
      <c r="IU91" s="93"/>
      <c r="IV91" s="93"/>
      <c r="IW91" s="93"/>
      <c r="IX91" s="93"/>
      <c r="IY91" s="93"/>
      <c r="IZ91" s="93"/>
      <c r="JA91" s="93"/>
      <c r="JB91" s="93"/>
      <c r="JC91" s="93"/>
      <c r="JD91" s="93"/>
      <c r="JE91" s="93"/>
      <c r="JF91" s="93"/>
      <c r="JG91" s="93"/>
      <c r="JH91" s="93"/>
      <c r="JI91" s="93"/>
      <c r="JJ91" s="93"/>
      <c r="JK91" s="93"/>
      <c r="JL91" s="93"/>
      <c r="JM91" s="93"/>
      <c r="JN91" s="93"/>
      <c r="JO91" s="93"/>
      <c r="JP91" s="93"/>
      <c r="JQ91" s="93"/>
      <c r="JR91" s="93"/>
      <c r="JS91" s="93"/>
      <c r="JT91" s="93"/>
      <c r="JU91" s="93"/>
      <c r="JV91" s="93"/>
      <c r="JW91" s="93"/>
      <c r="JX91" s="93"/>
      <c r="JY91" s="93"/>
      <c r="JZ91" s="93"/>
      <c r="KA91" s="93"/>
      <c r="KB91" s="93"/>
      <c r="KC91" s="93"/>
      <c r="KD91" s="93"/>
      <c r="KE91" s="93"/>
      <c r="KF91" s="93"/>
      <c r="KG91" s="93"/>
      <c r="KH91" s="93"/>
      <c r="KI91" s="93"/>
      <c r="KJ91" s="93"/>
      <c r="KK91" s="93"/>
      <c r="KL91" s="93"/>
      <c r="KM91" s="93"/>
      <c r="KN91" s="93"/>
      <c r="KO91" s="93"/>
      <c r="KP91" s="93"/>
      <c r="KQ91" s="93"/>
      <c r="KR91" s="93"/>
      <c r="KS91" s="93"/>
      <c r="KT91" s="93"/>
      <c r="KU91" s="93"/>
      <c r="KV91" s="93"/>
      <c r="KW91" s="93"/>
      <c r="KX91" s="93"/>
      <c r="KY91" s="93"/>
      <c r="KZ91" s="93"/>
      <c r="LA91" s="93"/>
      <c r="LB91" s="93"/>
      <c r="LC91" s="93"/>
      <c r="LD91" s="93"/>
      <c r="LE91" s="93"/>
      <c r="LF91" s="93"/>
      <c r="LG91" s="93"/>
      <c r="LH91" s="93"/>
      <c r="LI91" s="93"/>
      <c r="LJ91" s="93"/>
      <c r="LK91" s="93"/>
      <c r="LL91" s="93"/>
      <c r="LM91" s="93"/>
      <c r="LN91" s="93"/>
      <c r="LO91" s="93"/>
      <c r="LP91" s="93"/>
      <c r="LQ91" s="93"/>
      <c r="LR91" s="93"/>
      <c r="LS91" s="93"/>
      <c r="LT91" s="93"/>
      <c r="LU91" s="93"/>
      <c r="LV91" s="93"/>
      <c r="LW91" s="93"/>
      <c r="LX91" s="93"/>
      <c r="LY91" s="93"/>
      <c r="LZ91" s="93"/>
      <c r="MA91" s="93"/>
      <c r="MB91" s="93"/>
      <c r="MC91" s="93"/>
      <c r="MD91" s="93"/>
      <c r="ME91" s="93"/>
      <c r="MF91" s="93"/>
      <c r="MG91" s="93"/>
      <c r="MH91" s="93"/>
      <c r="MI91" s="93"/>
      <c r="MJ91" s="93"/>
      <c r="MK91" s="93"/>
      <c r="ML91" s="93"/>
      <c r="MM91" s="93"/>
      <c r="MN91" s="93"/>
      <c r="MO91" s="93"/>
      <c r="MP91" s="93"/>
      <c r="MQ91" s="93"/>
      <c r="MR91" s="93"/>
      <c r="MS91" s="93"/>
      <c r="MT91" s="93"/>
      <c r="MU91" s="93"/>
      <c r="MV91" s="93"/>
      <c r="MW91" s="93"/>
      <c r="MX91" s="93"/>
      <c r="MY91" s="93"/>
      <c r="MZ91" s="93"/>
      <c r="NA91" s="93"/>
      <c r="NB91" s="93"/>
      <c r="NC91" s="93"/>
      <c r="ND91" s="93"/>
      <c r="NE91" s="93"/>
      <c r="NF91" s="93"/>
      <c r="NG91" s="93"/>
      <c r="NH91" s="93"/>
      <c r="NI91" s="93"/>
      <c r="NJ91" s="93"/>
      <c r="NK91" s="93"/>
      <c r="NL91" s="93"/>
      <c r="NM91" s="93"/>
      <c r="NN91" s="93"/>
      <c r="NO91" s="93"/>
      <c r="NP91" s="93"/>
      <c r="NQ91" s="93"/>
      <c r="NR91" s="93"/>
      <c r="NS91" s="93"/>
      <c r="NT91" s="93"/>
      <c r="NU91" s="93"/>
      <c r="NV91" s="93"/>
      <c r="NW91" s="93"/>
      <c r="NX91" s="93"/>
      <c r="NY91" s="93"/>
      <c r="NZ91" s="93"/>
      <c r="OA91" s="93"/>
      <c r="OB91" s="93"/>
      <c r="OC91" s="93"/>
      <c r="OD91" s="93"/>
      <c r="OE91" s="93"/>
      <c r="OF91" s="93"/>
      <c r="OG91" s="93"/>
      <c r="OH91" s="93"/>
      <c r="OI91" s="93"/>
      <c r="OJ91" s="93"/>
      <c r="OK91" s="93"/>
      <c r="OL91" s="93"/>
      <c r="OM91" s="93"/>
      <c r="ON91" s="93"/>
      <c r="OO91" s="93"/>
      <c r="OP91" s="93"/>
      <c r="OQ91" s="93"/>
      <c r="OR91" s="93"/>
      <c r="OS91" s="93"/>
      <c r="OT91" s="93"/>
      <c r="OU91" s="93"/>
      <c r="OV91" s="93"/>
      <c r="OW91" s="93"/>
      <c r="OX91" s="93"/>
      <c r="OY91" s="93"/>
      <c r="OZ91" s="93"/>
      <c r="PA91" s="93"/>
      <c r="PB91" s="93"/>
      <c r="PC91" s="93"/>
      <c r="PD91" s="93"/>
      <c r="PE91" s="93"/>
      <c r="PF91" s="93"/>
      <c r="PG91" s="93"/>
      <c r="PH91" s="93"/>
      <c r="PI91" s="93"/>
      <c r="PJ91" s="93"/>
      <c r="PK91" s="93"/>
      <c r="PL91" s="93"/>
      <c r="PM91" s="93"/>
      <c r="PN91" s="93"/>
      <c r="PO91" s="93"/>
      <c r="PP91" s="93"/>
      <c r="PQ91" s="93"/>
      <c r="PR91" s="93"/>
      <c r="PS91" s="93"/>
      <c r="PT91" s="93"/>
      <c r="PU91" s="93"/>
      <c r="PV91" s="93"/>
      <c r="PW91" s="93"/>
      <c r="PX91" s="93"/>
      <c r="PY91" s="93"/>
      <c r="PZ91" s="93"/>
      <c r="QA91" s="93"/>
      <c r="QB91" s="93"/>
      <c r="QC91" s="93"/>
      <c r="QD91" s="93"/>
      <c r="QE91" s="93"/>
      <c r="QF91" s="93"/>
      <c r="QG91" s="93"/>
      <c r="QH91" s="93"/>
      <c r="QI91" s="93"/>
      <c r="QJ91" s="93"/>
      <c r="QK91" s="93"/>
      <c r="QL91" s="93"/>
      <c r="QM91" s="93"/>
      <c r="QN91" s="93"/>
      <c r="QO91" s="93"/>
      <c r="QP91" s="93"/>
      <c r="QQ91" s="93"/>
      <c r="QR91" s="93"/>
      <c r="QS91" s="93"/>
      <c r="QT91" s="93"/>
      <c r="QU91" s="93"/>
      <c r="QV91" s="93"/>
      <c r="QW91" s="93"/>
      <c r="QX91" s="93"/>
      <c r="QY91" s="93"/>
      <c r="QZ91" s="93"/>
      <c r="RA91" s="93"/>
      <c r="RB91" s="93"/>
      <c r="RC91" s="93"/>
      <c r="RD91" s="93"/>
      <c r="RE91" s="93"/>
      <c r="RF91" s="93"/>
      <c r="RG91" s="93"/>
      <c r="RH91" s="93"/>
      <c r="RI91" s="93"/>
      <c r="RJ91" s="93"/>
      <c r="RK91" s="93"/>
      <c r="RL91" s="93"/>
      <c r="RM91" s="93"/>
      <c r="RN91" s="93"/>
      <c r="RO91" s="93"/>
      <c r="RP91" s="93"/>
      <c r="RQ91" s="93"/>
      <c r="RR91" s="93"/>
      <c r="RS91" s="93"/>
      <c r="RT91" s="93"/>
      <c r="RU91" s="93"/>
      <c r="RV91" s="93"/>
      <c r="RW91" s="93"/>
      <c r="RX91" s="93"/>
      <c r="RY91" s="93"/>
      <c r="RZ91" s="93"/>
      <c r="SA91" s="93"/>
      <c r="SB91" s="93"/>
      <c r="SC91" s="93"/>
      <c r="SD91" s="93"/>
      <c r="SE91" s="93"/>
      <c r="SF91" s="93"/>
      <c r="SG91" s="93"/>
      <c r="SH91" s="93"/>
      <c r="SI91" s="93"/>
      <c r="SJ91" s="93"/>
      <c r="SK91" s="93"/>
      <c r="SL91" s="93"/>
      <c r="SM91" s="93"/>
      <c r="SN91" s="93"/>
      <c r="SO91" s="93"/>
      <c r="SP91" s="93"/>
      <c r="SQ91" s="93"/>
      <c r="SR91" s="93"/>
      <c r="SS91" s="93"/>
      <c r="ST91" s="93"/>
      <c r="SU91" s="93"/>
      <c r="SV91" s="93"/>
      <c r="SW91" s="93"/>
      <c r="SX91" s="93"/>
      <c r="SY91" s="93"/>
      <c r="SZ91" s="93"/>
      <c r="TA91" s="93"/>
      <c r="TB91" s="93"/>
      <c r="TC91" s="93"/>
      <c r="TD91" s="93"/>
      <c r="TE91" s="93"/>
      <c r="TF91" s="93"/>
      <c r="TG91" s="93"/>
      <c r="TH91" s="93"/>
      <c r="TI91" s="93"/>
      <c r="TJ91" s="93"/>
      <c r="TK91" s="93"/>
      <c r="TL91" s="93"/>
      <c r="TM91" s="93"/>
      <c r="TN91" s="93"/>
      <c r="TO91" s="93"/>
      <c r="TP91" s="93"/>
      <c r="TQ91" s="93"/>
      <c r="TR91" s="93"/>
      <c r="TS91" s="93"/>
      <c r="TT91" s="93"/>
      <c r="TU91" s="93"/>
      <c r="TV91" s="93"/>
      <c r="TW91" s="93"/>
      <c r="TX91" s="93"/>
      <c r="TY91" s="93"/>
      <c r="TZ91" s="93"/>
      <c r="UA91" s="93"/>
      <c r="UB91" s="93"/>
      <c r="UC91" s="93"/>
      <c r="UD91" s="93"/>
      <c r="UE91" s="93"/>
      <c r="UF91" s="93"/>
      <c r="UG91" s="93"/>
      <c r="UH91" s="93"/>
      <c r="UI91" s="93"/>
      <c r="UJ91" s="93"/>
      <c r="UK91" s="93"/>
      <c r="UL91" s="93"/>
      <c r="UM91" s="93"/>
      <c r="UN91" s="93"/>
      <c r="UO91" s="93"/>
      <c r="UP91" s="93"/>
      <c r="UQ91" s="93"/>
      <c r="UR91" s="93"/>
      <c r="US91" s="93"/>
      <c r="UT91" s="93"/>
      <c r="UU91" s="93"/>
      <c r="UV91" s="93"/>
      <c r="UW91" s="93"/>
      <c r="UX91" s="93"/>
      <c r="UY91" s="93"/>
      <c r="UZ91" s="93"/>
      <c r="VA91" s="93"/>
      <c r="VB91" s="93"/>
      <c r="VC91" s="93"/>
      <c r="VD91" s="93"/>
      <c r="VE91" s="93"/>
      <c r="VF91" s="93"/>
      <c r="VG91" s="93"/>
      <c r="VH91" s="93"/>
      <c r="VI91" s="93"/>
      <c r="VJ91" s="93"/>
      <c r="VK91" s="93"/>
      <c r="VL91" s="93"/>
      <c r="VM91" s="93"/>
      <c r="VN91" s="93"/>
      <c r="VO91" s="93"/>
      <c r="VP91" s="93"/>
      <c r="VQ91" s="93"/>
      <c r="VR91" s="93"/>
      <c r="VS91" s="93"/>
      <c r="VT91" s="93"/>
      <c r="VU91" s="93"/>
      <c r="VV91" s="93"/>
      <c r="VW91" s="93"/>
      <c r="VX91" s="93"/>
      <c r="VY91" s="93"/>
      <c r="VZ91" s="93"/>
      <c r="WA91" s="93"/>
      <c r="WB91" s="93"/>
      <c r="WC91" s="93"/>
      <c r="WD91" s="93"/>
      <c r="WE91" s="93"/>
      <c r="WF91" s="93"/>
      <c r="WG91" s="93"/>
      <c r="WH91" s="93"/>
      <c r="WI91" s="93"/>
      <c r="WJ91" s="93"/>
      <c r="WK91" s="93"/>
      <c r="WL91" s="93"/>
      <c r="WM91" s="93"/>
      <c r="WN91" s="93"/>
      <c r="WO91" s="93"/>
      <c r="WP91" s="93"/>
      <c r="WQ91" s="93"/>
      <c r="WR91" s="93"/>
      <c r="WS91" s="93"/>
      <c r="WT91" s="93"/>
      <c r="WU91" s="93"/>
      <c r="WV91" s="93"/>
      <c r="WW91" s="93"/>
      <c r="WX91" s="93"/>
      <c r="WY91" s="93"/>
      <c r="WZ91" s="93"/>
      <c r="XA91" s="93"/>
      <c r="XB91" s="93"/>
      <c r="XC91" s="93"/>
      <c r="XD91" s="93"/>
      <c r="XE91" s="93"/>
      <c r="XF91" s="93"/>
      <c r="XG91" s="93"/>
      <c r="XH91" s="93"/>
      <c r="XI91" s="93"/>
      <c r="XJ91" s="93"/>
      <c r="XK91" s="93"/>
      <c r="XL91" s="93"/>
      <c r="XM91" s="93"/>
      <c r="XN91" s="93"/>
      <c r="XO91" s="93"/>
      <c r="XP91" s="93"/>
      <c r="XQ91" s="93"/>
      <c r="XR91" s="93"/>
      <c r="XS91" s="93"/>
      <c r="XT91" s="93"/>
      <c r="XU91" s="93"/>
      <c r="XV91" s="93"/>
      <c r="XW91" s="93"/>
      <c r="XX91" s="93"/>
      <c r="XY91" s="93"/>
      <c r="XZ91" s="93"/>
      <c r="YA91" s="93"/>
      <c r="YB91" s="93"/>
      <c r="YC91" s="93"/>
      <c r="YD91" s="93"/>
      <c r="YE91" s="93"/>
      <c r="YF91" s="93"/>
      <c r="YG91" s="93"/>
      <c r="YH91" s="93"/>
      <c r="YI91" s="93"/>
      <c r="YJ91" s="93"/>
      <c r="YK91" s="93"/>
      <c r="YL91" s="93"/>
      <c r="YM91" s="93"/>
      <c r="YN91" s="93"/>
      <c r="YO91" s="93"/>
      <c r="YP91" s="93"/>
      <c r="YQ91" s="93"/>
      <c r="YR91" s="93"/>
      <c r="YS91" s="93"/>
      <c r="YT91" s="93"/>
      <c r="YU91" s="93"/>
      <c r="YV91" s="93"/>
      <c r="YW91" s="93"/>
      <c r="YX91" s="93"/>
      <c r="YY91" s="93"/>
      <c r="YZ91" s="93"/>
      <c r="ZA91" s="93"/>
      <c r="ZB91" s="93"/>
      <c r="ZC91" s="93"/>
      <c r="ZD91" s="93"/>
      <c r="ZE91" s="93"/>
      <c r="ZF91" s="93"/>
      <c r="ZG91" s="93"/>
      <c r="ZH91" s="93"/>
      <c r="ZI91" s="93"/>
      <c r="ZJ91" s="93"/>
      <c r="ZK91" s="93"/>
      <c r="ZL91" s="93"/>
      <c r="ZM91" s="93"/>
      <c r="ZN91" s="93"/>
      <c r="ZO91" s="93"/>
      <c r="ZP91" s="93"/>
      <c r="ZQ91" s="93"/>
      <c r="ZR91" s="93"/>
      <c r="ZS91" s="93"/>
      <c r="ZT91" s="93"/>
      <c r="ZU91" s="93"/>
      <c r="ZV91" s="93"/>
      <c r="ZW91" s="93"/>
      <c r="ZX91" s="93"/>
      <c r="ZY91" s="93"/>
      <c r="ZZ91" s="93"/>
    </row>
    <row r="92" spans="1:702" s="126" customFormat="1" ht="15.95" customHeight="1" x14ac:dyDescent="0.25">
      <c r="A92" s="122">
        <v>72344</v>
      </c>
      <c r="B92" s="122" t="s">
        <v>411</v>
      </c>
      <c r="C92" s="123" t="s">
        <v>396</v>
      </c>
      <c r="D92" s="122">
        <v>7</v>
      </c>
      <c r="E92" s="122">
        <v>3</v>
      </c>
      <c r="F92" s="122" t="s">
        <v>341</v>
      </c>
      <c r="G92" s="122">
        <v>912</v>
      </c>
      <c r="H92" s="122">
        <v>11461</v>
      </c>
      <c r="I92" s="122" t="s">
        <v>386</v>
      </c>
      <c r="J92" s="122">
        <v>32</v>
      </c>
      <c r="K92" s="122" t="s">
        <v>25</v>
      </c>
      <c r="L92" s="124">
        <v>7000</v>
      </c>
      <c r="M92" s="124">
        <v>7000</v>
      </c>
      <c r="N92" s="124">
        <v>0</v>
      </c>
      <c r="O92" s="124">
        <v>7000</v>
      </c>
      <c r="P92" s="124">
        <v>7000</v>
      </c>
      <c r="Q92" s="124">
        <v>0</v>
      </c>
      <c r="R92" s="125">
        <v>1</v>
      </c>
      <c r="S92" s="124">
        <v>0</v>
      </c>
      <c r="T92" s="124">
        <v>0</v>
      </c>
      <c r="U92" s="125">
        <v>0</v>
      </c>
      <c r="V92" s="124">
        <v>0</v>
      </c>
      <c r="W92" s="124">
        <v>0</v>
      </c>
      <c r="X92" s="125">
        <v>0</v>
      </c>
      <c r="Y92" s="124">
        <v>0</v>
      </c>
      <c r="Z92" s="124">
        <v>0</v>
      </c>
      <c r="AA92" s="125">
        <v>0</v>
      </c>
      <c r="AB92" s="124">
        <v>0</v>
      </c>
      <c r="AC92" s="124">
        <v>0</v>
      </c>
      <c r="AD92" s="125">
        <v>0</v>
      </c>
      <c r="AE92" s="124">
        <v>0</v>
      </c>
      <c r="AF92" s="124">
        <v>0</v>
      </c>
      <c r="AG92" s="125">
        <v>0</v>
      </c>
      <c r="AH92" s="124">
        <v>0</v>
      </c>
      <c r="AI92" s="124">
        <v>0</v>
      </c>
      <c r="AJ92" s="125">
        <v>0</v>
      </c>
      <c r="AK92" s="124">
        <v>0</v>
      </c>
      <c r="AL92" s="124">
        <v>0</v>
      </c>
      <c r="AM92" s="125">
        <v>0</v>
      </c>
      <c r="AN92" s="124">
        <v>0</v>
      </c>
      <c r="AO92" s="124">
        <v>0</v>
      </c>
      <c r="AP92" s="125">
        <v>0</v>
      </c>
      <c r="AQ92" s="124">
        <v>0</v>
      </c>
      <c r="AR92" s="124">
        <v>0</v>
      </c>
      <c r="AS92" s="125">
        <v>0</v>
      </c>
      <c r="AT92" s="124">
        <v>0</v>
      </c>
      <c r="AU92" s="124">
        <v>0</v>
      </c>
      <c r="AV92" s="125">
        <v>0</v>
      </c>
      <c r="AW92" s="124">
        <v>0</v>
      </c>
      <c r="AX92" s="124">
        <v>0</v>
      </c>
      <c r="AY92" s="125">
        <v>0</v>
      </c>
      <c r="AZ92" s="124">
        <v>0</v>
      </c>
      <c r="BA92" s="124">
        <v>0</v>
      </c>
      <c r="BB92" s="125">
        <v>0</v>
      </c>
      <c r="BC92" s="124">
        <v>0</v>
      </c>
      <c r="BD92" s="124">
        <v>0</v>
      </c>
      <c r="BE92" s="125">
        <v>0</v>
      </c>
      <c r="BF92" s="124">
        <v>0</v>
      </c>
      <c r="BG92" s="124">
        <v>0</v>
      </c>
      <c r="BH92" s="125">
        <v>0</v>
      </c>
      <c r="BI92" s="124">
        <v>0</v>
      </c>
      <c r="BJ92" s="124">
        <v>0</v>
      </c>
      <c r="BK92" s="125">
        <v>0</v>
      </c>
      <c r="BL92" s="124">
        <v>0</v>
      </c>
      <c r="BM92" s="124">
        <v>0</v>
      </c>
      <c r="BN92" s="125">
        <v>0</v>
      </c>
      <c r="BO92" s="124">
        <v>0</v>
      </c>
      <c r="BP92" s="124">
        <v>0</v>
      </c>
      <c r="BQ92" s="125">
        <v>0</v>
      </c>
      <c r="BR92" s="124">
        <v>0</v>
      </c>
      <c r="BS92" s="124">
        <v>0</v>
      </c>
      <c r="BT92" s="125">
        <v>0</v>
      </c>
      <c r="BU92" s="124">
        <v>7000</v>
      </c>
      <c r="BV92" s="124">
        <v>7000</v>
      </c>
      <c r="BW92" s="125">
        <v>1</v>
      </c>
      <c r="BX92" s="124">
        <v>0</v>
      </c>
      <c r="BY92" s="124">
        <v>0</v>
      </c>
      <c r="BZ92" s="125">
        <v>0</v>
      </c>
      <c r="CA92" s="124">
        <v>0</v>
      </c>
      <c r="CB92" s="124">
        <v>0</v>
      </c>
      <c r="CC92" s="125">
        <v>0</v>
      </c>
      <c r="CD92" s="124">
        <v>0</v>
      </c>
      <c r="CE92" s="124">
        <v>0</v>
      </c>
      <c r="CF92" s="125">
        <v>0</v>
      </c>
      <c r="CG92" s="124">
        <v>0</v>
      </c>
      <c r="CH92" s="124">
        <v>0</v>
      </c>
      <c r="CI92" s="125">
        <v>0</v>
      </c>
      <c r="CJ92" s="124">
        <v>0</v>
      </c>
      <c r="CK92" s="124">
        <v>0</v>
      </c>
      <c r="CL92" s="125">
        <v>0</v>
      </c>
      <c r="CM92" s="124">
        <v>0</v>
      </c>
      <c r="CN92" s="124">
        <v>0</v>
      </c>
      <c r="CO92" s="125">
        <v>0</v>
      </c>
      <c r="CP92" s="124"/>
      <c r="CQ92" s="124"/>
      <c r="CR92" s="124"/>
      <c r="CS92" s="124"/>
      <c r="CT92" s="124"/>
      <c r="CU92" s="124"/>
      <c r="CV92" s="124"/>
      <c r="CW92" s="124"/>
      <c r="CX92" s="124"/>
      <c r="CY92" s="124"/>
      <c r="CZ92" s="124"/>
      <c r="DA92" s="124"/>
      <c r="DB92" s="124"/>
      <c r="DC92" s="124"/>
      <c r="DD92" s="124"/>
      <c r="DE92" s="124"/>
      <c r="DF92" s="124"/>
      <c r="DG92" s="124"/>
      <c r="DH92" s="124"/>
      <c r="DI92" s="124"/>
      <c r="DJ92" s="124"/>
      <c r="DK92" s="124"/>
      <c r="DL92" s="124"/>
      <c r="DM92" s="124"/>
      <c r="DN92" s="124"/>
      <c r="DO92" s="124"/>
      <c r="DP92" s="124"/>
      <c r="DQ92" s="124"/>
      <c r="DR92" s="124"/>
      <c r="DS92" s="124"/>
      <c r="DT92" s="124"/>
      <c r="DU92" s="124"/>
      <c r="DV92" s="124"/>
      <c r="DW92" s="124"/>
      <c r="DX92" s="124"/>
      <c r="DY92" s="124"/>
      <c r="DZ92" s="124"/>
      <c r="EA92" s="124"/>
      <c r="EB92" s="124"/>
      <c r="EC92" s="124"/>
      <c r="ED92" s="124"/>
      <c r="EE92" s="124"/>
      <c r="EF92" s="124"/>
      <c r="EG92" s="124"/>
      <c r="EH92" s="124"/>
      <c r="EI92" s="124"/>
      <c r="EJ92" s="124"/>
      <c r="EK92" s="124"/>
      <c r="EL92" s="124"/>
      <c r="EM92" s="124"/>
      <c r="EN92" s="124"/>
      <c r="EO92" s="124"/>
      <c r="EP92" s="124"/>
      <c r="EQ92" s="124"/>
      <c r="ER92" s="124"/>
      <c r="ES92" s="124"/>
      <c r="ET92" s="124"/>
      <c r="EU92" s="124"/>
      <c r="EV92" s="124"/>
      <c r="EW92" s="124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4"/>
      <c r="FI92" s="124"/>
      <c r="FJ92" s="124"/>
      <c r="FK92" s="124"/>
      <c r="FL92" s="124"/>
      <c r="FM92" s="124"/>
      <c r="FN92" s="124"/>
      <c r="FO92" s="124"/>
      <c r="FP92" s="124"/>
      <c r="FQ92" s="124"/>
      <c r="FR92" s="124"/>
      <c r="FS92" s="124"/>
      <c r="FT92" s="124"/>
      <c r="FU92" s="124"/>
      <c r="FV92" s="124"/>
      <c r="FW92" s="124"/>
      <c r="FX92" s="124"/>
      <c r="FY92" s="124"/>
      <c r="FZ92" s="124"/>
      <c r="GA92" s="124"/>
      <c r="GB92" s="124"/>
      <c r="GC92" s="124"/>
      <c r="GD92" s="124"/>
      <c r="GE92" s="124"/>
      <c r="GF92" s="124"/>
      <c r="GG92" s="124"/>
      <c r="GH92" s="124"/>
      <c r="GI92" s="124"/>
      <c r="GJ92" s="124"/>
      <c r="GK92" s="124"/>
      <c r="GL92" s="124"/>
      <c r="GM92" s="124"/>
      <c r="GN92" s="124"/>
      <c r="GO92" s="124"/>
      <c r="GP92" s="124"/>
      <c r="GQ92" s="124"/>
      <c r="GR92" s="124"/>
      <c r="GS92" s="124"/>
      <c r="GT92" s="124"/>
      <c r="GU92" s="124"/>
      <c r="GV92" s="124"/>
      <c r="GW92" s="124"/>
      <c r="GX92" s="124"/>
      <c r="GY92" s="124"/>
      <c r="GZ92" s="124"/>
      <c r="HA92" s="124"/>
      <c r="HB92" s="124"/>
      <c r="HC92" s="124"/>
      <c r="HD92" s="124"/>
      <c r="HE92" s="124"/>
      <c r="HF92" s="124"/>
      <c r="HG92" s="124"/>
      <c r="HH92" s="124"/>
      <c r="HI92" s="124"/>
      <c r="HJ92" s="124"/>
      <c r="HK92" s="124"/>
      <c r="HL92" s="124"/>
      <c r="HM92" s="124"/>
      <c r="HN92" s="124"/>
      <c r="HO92" s="124"/>
      <c r="HP92" s="124"/>
      <c r="HQ92" s="124"/>
      <c r="HR92" s="124"/>
      <c r="HS92" s="124"/>
      <c r="HT92" s="124"/>
      <c r="HU92" s="124"/>
      <c r="HV92" s="124"/>
      <c r="HW92" s="124"/>
      <c r="HX92" s="124"/>
      <c r="HY92" s="124"/>
      <c r="HZ92" s="124"/>
      <c r="IA92" s="124"/>
      <c r="IB92" s="124"/>
      <c r="IC92" s="124"/>
      <c r="ID92" s="124"/>
      <c r="IE92" s="124"/>
      <c r="IF92" s="124"/>
      <c r="IG92" s="124"/>
      <c r="IH92" s="124"/>
      <c r="II92" s="124"/>
      <c r="IJ92" s="124"/>
      <c r="IK92" s="124"/>
      <c r="IL92" s="124"/>
      <c r="IM92" s="124"/>
      <c r="IN92" s="124"/>
      <c r="IO92" s="124"/>
      <c r="IP92" s="124"/>
      <c r="IQ92" s="124"/>
      <c r="IR92" s="124"/>
      <c r="IS92" s="124"/>
      <c r="IT92" s="124"/>
      <c r="IU92" s="124"/>
      <c r="IV92" s="124"/>
      <c r="IW92" s="124"/>
      <c r="IX92" s="124"/>
      <c r="IY92" s="124"/>
      <c r="IZ92" s="124"/>
      <c r="JA92" s="124"/>
      <c r="JB92" s="124"/>
      <c r="JC92" s="124"/>
      <c r="JD92" s="124"/>
      <c r="JE92" s="124"/>
      <c r="JF92" s="124"/>
      <c r="JG92" s="124"/>
      <c r="JH92" s="124"/>
      <c r="JI92" s="124"/>
      <c r="JJ92" s="124"/>
      <c r="JK92" s="124"/>
      <c r="JL92" s="124"/>
      <c r="JM92" s="124"/>
      <c r="JN92" s="124"/>
      <c r="JO92" s="124"/>
      <c r="JP92" s="124"/>
      <c r="JQ92" s="124"/>
      <c r="JR92" s="124"/>
      <c r="JS92" s="124"/>
      <c r="JT92" s="124"/>
      <c r="JU92" s="124"/>
      <c r="JV92" s="124"/>
      <c r="JW92" s="124"/>
      <c r="JX92" s="124"/>
      <c r="JY92" s="124"/>
      <c r="JZ92" s="124"/>
      <c r="KA92" s="124"/>
      <c r="KB92" s="124"/>
      <c r="KC92" s="124"/>
      <c r="KD92" s="124"/>
      <c r="KE92" s="124"/>
      <c r="KF92" s="124"/>
      <c r="KG92" s="124"/>
      <c r="KH92" s="124"/>
      <c r="KI92" s="124"/>
      <c r="KJ92" s="124"/>
      <c r="KK92" s="124"/>
      <c r="KL92" s="124"/>
      <c r="KM92" s="124"/>
      <c r="KN92" s="124"/>
      <c r="KO92" s="124"/>
      <c r="KP92" s="124"/>
      <c r="KQ92" s="124"/>
      <c r="KR92" s="124"/>
      <c r="KS92" s="124"/>
      <c r="KT92" s="124"/>
      <c r="KU92" s="124"/>
      <c r="KV92" s="124"/>
      <c r="KW92" s="124"/>
      <c r="KX92" s="124"/>
      <c r="KY92" s="124"/>
      <c r="KZ92" s="124"/>
      <c r="LA92" s="124"/>
      <c r="LB92" s="124"/>
      <c r="LC92" s="124"/>
      <c r="LD92" s="124"/>
      <c r="LE92" s="124"/>
      <c r="LF92" s="124"/>
      <c r="LG92" s="124"/>
      <c r="LH92" s="124"/>
      <c r="LI92" s="124"/>
      <c r="LJ92" s="124"/>
      <c r="LK92" s="124"/>
      <c r="LL92" s="124"/>
      <c r="LM92" s="124"/>
      <c r="LN92" s="124"/>
      <c r="LO92" s="124"/>
      <c r="LP92" s="124"/>
      <c r="LQ92" s="124"/>
      <c r="LR92" s="124"/>
      <c r="LS92" s="124"/>
      <c r="LT92" s="124"/>
      <c r="LU92" s="124"/>
      <c r="LV92" s="124"/>
      <c r="LW92" s="124"/>
      <c r="LX92" s="124"/>
      <c r="LY92" s="124"/>
      <c r="LZ92" s="124"/>
      <c r="MA92" s="124"/>
      <c r="MB92" s="124"/>
      <c r="MC92" s="124"/>
      <c r="MD92" s="124"/>
      <c r="ME92" s="124"/>
      <c r="MF92" s="124"/>
      <c r="MG92" s="124"/>
      <c r="MH92" s="124"/>
      <c r="MI92" s="124"/>
      <c r="MJ92" s="124"/>
      <c r="MK92" s="124"/>
      <c r="ML92" s="124"/>
      <c r="MM92" s="124"/>
      <c r="MN92" s="124"/>
      <c r="MO92" s="124"/>
      <c r="MP92" s="124"/>
      <c r="MQ92" s="124"/>
      <c r="MR92" s="124"/>
      <c r="MS92" s="124"/>
      <c r="MT92" s="124"/>
      <c r="MU92" s="124"/>
      <c r="MV92" s="124"/>
      <c r="MW92" s="124"/>
      <c r="MX92" s="124"/>
      <c r="MY92" s="124"/>
      <c r="MZ92" s="124"/>
      <c r="NA92" s="124"/>
      <c r="NB92" s="124"/>
      <c r="NC92" s="124"/>
      <c r="ND92" s="124"/>
      <c r="NE92" s="124"/>
      <c r="NF92" s="124"/>
      <c r="NG92" s="124"/>
      <c r="NH92" s="124"/>
      <c r="NI92" s="124"/>
      <c r="NJ92" s="124"/>
      <c r="NK92" s="124"/>
      <c r="NL92" s="124"/>
      <c r="NM92" s="124"/>
      <c r="NN92" s="124"/>
      <c r="NO92" s="124"/>
      <c r="NP92" s="124"/>
      <c r="NQ92" s="124"/>
      <c r="NR92" s="124"/>
      <c r="NS92" s="124"/>
      <c r="NT92" s="124"/>
      <c r="NU92" s="124"/>
      <c r="NV92" s="124"/>
      <c r="NW92" s="124"/>
      <c r="NX92" s="124"/>
      <c r="NY92" s="124"/>
      <c r="NZ92" s="124"/>
      <c r="OA92" s="124"/>
      <c r="OB92" s="124"/>
      <c r="OC92" s="124"/>
      <c r="OD92" s="124"/>
      <c r="OE92" s="124"/>
      <c r="OF92" s="124"/>
      <c r="OG92" s="124"/>
      <c r="OH92" s="124"/>
      <c r="OI92" s="124"/>
      <c r="OJ92" s="124"/>
      <c r="OK92" s="124"/>
      <c r="OL92" s="124"/>
      <c r="OM92" s="124"/>
      <c r="ON92" s="124"/>
      <c r="OO92" s="124"/>
      <c r="OP92" s="124"/>
      <c r="OQ92" s="124"/>
      <c r="OR92" s="124"/>
      <c r="OS92" s="124"/>
      <c r="OT92" s="124"/>
      <c r="OU92" s="124"/>
      <c r="OV92" s="124"/>
      <c r="OW92" s="124"/>
      <c r="OX92" s="124"/>
      <c r="OY92" s="124"/>
      <c r="OZ92" s="124"/>
      <c r="PA92" s="124"/>
      <c r="PB92" s="124"/>
      <c r="PC92" s="124"/>
      <c r="PD92" s="124"/>
      <c r="PE92" s="124"/>
      <c r="PF92" s="124"/>
      <c r="PG92" s="124"/>
      <c r="PH92" s="124"/>
      <c r="PI92" s="124"/>
      <c r="PJ92" s="124"/>
      <c r="PK92" s="124"/>
      <c r="PL92" s="124"/>
      <c r="PM92" s="124"/>
      <c r="PN92" s="124"/>
      <c r="PO92" s="124"/>
      <c r="PP92" s="124"/>
      <c r="PQ92" s="124"/>
      <c r="PR92" s="124"/>
      <c r="PS92" s="124"/>
      <c r="PT92" s="124"/>
      <c r="PU92" s="124"/>
      <c r="PV92" s="124"/>
      <c r="PW92" s="124"/>
      <c r="PX92" s="124"/>
      <c r="PY92" s="124"/>
      <c r="PZ92" s="124"/>
      <c r="QA92" s="124"/>
      <c r="QB92" s="124"/>
      <c r="QC92" s="124"/>
      <c r="QD92" s="124"/>
      <c r="QE92" s="124"/>
      <c r="QF92" s="124"/>
      <c r="QG92" s="124"/>
      <c r="QH92" s="124"/>
      <c r="QI92" s="124"/>
      <c r="QJ92" s="124"/>
      <c r="QK92" s="124"/>
      <c r="QL92" s="124"/>
      <c r="QM92" s="124"/>
      <c r="QN92" s="124"/>
      <c r="QO92" s="124"/>
      <c r="QP92" s="124"/>
      <c r="QQ92" s="124"/>
      <c r="QR92" s="124"/>
      <c r="QS92" s="124"/>
      <c r="QT92" s="124"/>
      <c r="QU92" s="124"/>
      <c r="QV92" s="124"/>
      <c r="QW92" s="124"/>
      <c r="QX92" s="124"/>
      <c r="QY92" s="124"/>
      <c r="QZ92" s="124"/>
      <c r="RA92" s="124"/>
      <c r="RB92" s="124"/>
      <c r="RC92" s="124"/>
      <c r="RD92" s="124"/>
      <c r="RE92" s="124"/>
      <c r="RF92" s="124"/>
      <c r="RG92" s="124"/>
      <c r="RH92" s="124"/>
      <c r="RI92" s="124"/>
      <c r="RJ92" s="124"/>
      <c r="RK92" s="124"/>
      <c r="RL92" s="124"/>
      <c r="RM92" s="124"/>
      <c r="RN92" s="124"/>
      <c r="RO92" s="124"/>
      <c r="RP92" s="124"/>
      <c r="RQ92" s="124"/>
      <c r="RR92" s="124"/>
      <c r="RS92" s="124"/>
      <c r="RT92" s="124"/>
      <c r="RU92" s="124"/>
      <c r="RV92" s="124"/>
      <c r="RW92" s="124"/>
      <c r="RX92" s="124"/>
      <c r="RY92" s="124"/>
      <c r="RZ92" s="124"/>
      <c r="SA92" s="124"/>
      <c r="SB92" s="124"/>
      <c r="SC92" s="124"/>
      <c r="SD92" s="124"/>
      <c r="SE92" s="124"/>
      <c r="SF92" s="124"/>
      <c r="SG92" s="124"/>
      <c r="SH92" s="124"/>
      <c r="SI92" s="124"/>
      <c r="SJ92" s="124"/>
      <c r="SK92" s="124"/>
      <c r="SL92" s="124"/>
      <c r="SM92" s="124"/>
      <c r="SN92" s="124"/>
      <c r="SO92" s="124"/>
      <c r="SP92" s="124"/>
      <c r="SQ92" s="124"/>
      <c r="SR92" s="124"/>
      <c r="SS92" s="124"/>
      <c r="ST92" s="124"/>
      <c r="SU92" s="124"/>
      <c r="SV92" s="124"/>
      <c r="SW92" s="124"/>
      <c r="SX92" s="124"/>
      <c r="SY92" s="124"/>
      <c r="SZ92" s="124"/>
      <c r="TA92" s="124"/>
      <c r="TB92" s="124"/>
      <c r="TC92" s="124"/>
      <c r="TD92" s="124"/>
      <c r="TE92" s="124"/>
      <c r="TF92" s="124"/>
      <c r="TG92" s="124"/>
      <c r="TH92" s="124"/>
      <c r="TI92" s="124"/>
      <c r="TJ92" s="124"/>
      <c r="TK92" s="124"/>
      <c r="TL92" s="124"/>
      <c r="TM92" s="124"/>
      <c r="TN92" s="124"/>
      <c r="TO92" s="124"/>
      <c r="TP92" s="124"/>
      <c r="TQ92" s="124"/>
      <c r="TR92" s="124"/>
      <c r="TS92" s="124"/>
      <c r="TT92" s="124"/>
      <c r="TU92" s="124"/>
      <c r="TV92" s="124"/>
      <c r="TW92" s="124"/>
      <c r="TX92" s="124"/>
      <c r="TY92" s="124"/>
      <c r="TZ92" s="124"/>
      <c r="UA92" s="124"/>
      <c r="UB92" s="124"/>
      <c r="UC92" s="124"/>
      <c r="UD92" s="124"/>
      <c r="UE92" s="124"/>
      <c r="UF92" s="124"/>
      <c r="UG92" s="124"/>
      <c r="UH92" s="124"/>
      <c r="UI92" s="124"/>
      <c r="UJ92" s="124"/>
      <c r="UK92" s="124"/>
      <c r="UL92" s="124"/>
      <c r="UM92" s="124"/>
      <c r="UN92" s="124"/>
      <c r="UO92" s="124"/>
      <c r="UP92" s="124"/>
      <c r="UQ92" s="124"/>
      <c r="UR92" s="124"/>
      <c r="US92" s="124"/>
      <c r="UT92" s="124"/>
      <c r="UU92" s="124"/>
      <c r="UV92" s="124"/>
      <c r="UW92" s="124"/>
      <c r="UX92" s="124"/>
      <c r="UY92" s="124"/>
      <c r="UZ92" s="124"/>
      <c r="VA92" s="124"/>
      <c r="VB92" s="124"/>
      <c r="VC92" s="124"/>
      <c r="VD92" s="124"/>
      <c r="VE92" s="124"/>
      <c r="VF92" s="124"/>
      <c r="VG92" s="124"/>
      <c r="VH92" s="124"/>
      <c r="VI92" s="124"/>
      <c r="VJ92" s="124"/>
      <c r="VK92" s="124"/>
      <c r="VL92" s="124"/>
      <c r="VM92" s="124"/>
      <c r="VN92" s="124"/>
      <c r="VO92" s="124"/>
      <c r="VP92" s="124"/>
      <c r="VQ92" s="124"/>
      <c r="VR92" s="124"/>
      <c r="VS92" s="124"/>
      <c r="VT92" s="124"/>
      <c r="VU92" s="124"/>
      <c r="VV92" s="124"/>
      <c r="VW92" s="124"/>
      <c r="VX92" s="124"/>
      <c r="VY92" s="124"/>
      <c r="VZ92" s="124"/>
      <c r="WA92" s="124"/>
      <c r="WB92" s="124"/>
      <c r="WC92" s="124"/>
      <c r="WD92" s="124"/>
      <c r="WE92" s="124"/>
      <c r="WF92" s="124"/>
      <c r="WG92" s="124"/>
      <c r="WH92" s="124"/>
      <c r="WI92" s="124"/>
      <c r="WJ92" s="124"/>
      <c r="WK92" s="124"/>
      <c r="WL92" s="124"/>
      <c r="WM92" s="124"/>
      <c r="WN92" s="124"/>
      <c r="WO92" s="124"/>
      <c r="WP92" s="124"/>
      <c r="WQ92" s="124"/>
      <c r="WR92" s="124"/>
      <c r="WS92" s="124"/>
      <c r="WT92" s="124"/>
      <c r="WU92" s="124"/>
      <c r="WV92" s="124"/>
      <c r="WW92" s="124"/>
      <c r="WX92" s="124"/>
      <c r="WY92" s="124"/>
      <c r="WZ92" s="124"/>
      <c r="XA92" s="124"/>
      <c r="XB92" s="124"/>
      <c r="XC92" s="124"/>
      <c r="XD92" s="124"/>
      <c r="XE92" s="124"/>
      <c r="XF92" s="124"/>
      <c r="XG92" s="124"/>
      <c r="XH92" s="124"/>
      <c r="XI92" s="124"/>
      <c r="XJ92" s="124"/>
      <c r="XK92" s="124"/>
      <c r="XL92" s="124"/>
      <c r="XM92" s="124"/>
      <c r="XN92" s="124"/>
      <c r="XO92" s="124"/>
      <c r="XP92" s="124"/>
      <c r="XQ92" s="124"/>
      <c r="XR92" s="124"/>
      <c r="XS92" s="124"/>
      <c r="XT92" s="124"/>
      <c r="XU92" s="124"/>
      <c r="XV92" s="124"/>
      <c r="XW92" s="124"/>
      <c r="XX92" s="124"/>
      <c r="XY92" s="124"/>
      <c r="XZ92" s="124"/>
      <c r="YA92" s="124"/>
      <c r="YB92" s="124"/>
      <c r="YC92" s="124"/>
      <c r="YD92" s="124"/>
      <c r="YE92" s="124"/>
      <c r="YF92" s="124"/>
      <c r="YG92" s="124"/>
      <c r="YH92" s="124"/>
      <c r="YI92" s="124"/>
      <c r="YJ92" s="124"/>
      <c r="YK92" s="124"/>
      <c r="YL92" s="124"/>
      <c r="YM92" s="124"/>
      <c r="YN92" s="124"/>
      <c r="YO92" s="124"/>
      <c r="YP92" s="124"/>
      <c r="YQ92" s="124"/>
      <c r="YR92" s="124"/>
      <c r="YS92" s="124"/>
      <c r="YT92" s="124"/>
      <c r="YU92" s="124"/>
      <c r="YV92" s="124"/>
      <c r="YW92" s="124"/>
      <c r="YX92" s="124"/>
      <c r="YY92" s="124"/>
      <c r="YZ92" s="124"/>
      <c r="ZA92" s="124"/>
      <c r="ZB92" s="124"/>
      <c r="ZC92" s="124"/>
      <c r="ZD92" s="124"/>
      <c r="ZE92" s="124"/>
      <c r="ZF92" s="124"/>
      <c r="ZG92" s="124"/>
      <c r="ZH92" s="124"/>
      <c r="ZI92" s="124"/>
      <c r="ZJ92" s="124"/>
      <c r="ZK92" s="124"/>
      <c r="ZL92" s="124"/>
      <c r="ZM92" s="124"/>
      <c r="ZN92" s="124"/>
      <c r="ZO92" s="124"/>
      <c r="ZP92" s="124"/>
      <c r="ZQ92" s="124"/>
      <c r="ZR92" s="124"/>
      <c r="ZS92" s="124"/>
      <c r="ZT92" s="124"/>
      <c r="ZU92" s="124"/>
      <c r="ZV92" s="124"/>
      <c r="ZW92" s="124"/>
      <c r="ZX92" s="124"/>
      <c r="ZY92" s="124"/>
      <c r="ZZ92" s="124"/>
    </row>
    <row r="93" spans="1:702" ht="15.95" hidden="1" customHeight="1" x14ac:dyDescent="0.25">
      <c r="A93" s="92">
        <v>72350</v>
      </c>
      <c r="B93" s="92" t="s">
        <v>411</v>
      </c>
      <c r="C93" s="121" t="s">
        <v>396</v>
      </c>
      <c r="D93" s="92">
        <v>7</v>
      </c>
      <c r="E93" s="92">
        <v>3</v>
      </c>
      <c r="F93" s="92" t="s">
        <v>341</v>
      </c>
      <c r="G93" s="92">
        <v>912</v>
      </c>
      <c r="H93" s="92">
        <v>11461</v>
      </c>
      <c r="I93" s="92" t="s">
        <v>386</v>
      </c>
      <c r="J93" s="92">
        <v>323</v>
      </c>
      <c r="K93" s="92" t="s">
        <v>351</v>
      </c>
      <c r="L93" s="93">
        <v>7000</v>
      </c>
      <c r="M93" s="93">
        <v>7000</v>
      </c>
      <c r="N93" s="93">
        <v>0</v>
      </c>
      <c r="O93" s="93">
        <v>7000</v>
      </c>
      <c r="P93" s="93">
        <v>7000</v>
      </c>
      <c r="Q93" s="93">
        <v>0</v>
      </c>
      <c r="R93" s="94">
        <v>1</v>
      </c>
      <c r="S93" s="93">
        <v>0</v>
      </c>
      <c r="T93" s="93">
        <v>0</v>
      </c>
      <c r="U93" s="94">
        <v>0</v>
      </c>
      <c r="V93" s="93">
        <v>0</v>
      </c>
      <c r="W93" s="93">
        <v>0</v>
      </c>
      <c r="X93" s="94">
        <v>0</v>
      </c>
      <c r="Y93" s="93">
        <v>0</v>
      </c>
      <c r="Z93" s="93">
        <v>0</v>
      </c>
      <c r="AA93" s="94">
        <v>0</v>
      </c>
      <c r="AB93" s="93">
        <v>0</v>
      </c>
      <c r="AC93" s="93">
        <v>0</v>
      </c>
      <c r="AD93" s="94">
        <v>0</v>
      </c>
      <c r="AE93" s="93">
        <v>0</v>
      </c>
      <c r="AF93" s="93">
        <v>0</v>
      </c>
      <c r="AG93" s="94">
        <v>0</v>
      </c>
      <c r="AH93" s="93">
        <v>0</v>
      </c>
      <c r="AI93" s="93">
        <v>0</v>
      </c>
      <c r="AJ93" s="94">
        <v>0</v>
      </c>
      <c r="AK93" s="93">
        <v>0</v>
      </c>
      <c r="AL93" s="93">
        <v>0</v>
      </c>
      <c r="AM93" s="94">
        <v>0</v>
      </c>
      <c r="AN93" s="93">
        <v>0</v>
      </c>
      <c r="AO93" s="93">
        <v>0</v>
      </c>
      <c r="AP93" s="94">
        <v>0</v>
      </c>
      <c r="AQ93" s="93">
        <v>0</v>
      </c>
      <c r="AR93" s="93">
        <v>0</v>
      </c>
      <c r="AS93" s="94">
        <v>0</v>
      </c>
      <c r="AT93" s="93">
        <v>0</v>
      </c>
      <c r="AU93" s="93">
        <v>0</v>
      </c>
      <c r="AV93" s="94">
        <v>0</v>
      </c>
      <c r="AW93" s="93">
        <v>0</v>
      </c>
      <c r="AX93" s="93">
        <v>0</v>
      </c>
      <c r="AY93" s="94">
        <v>0</v>
      </c>
      <c r="AZ93" s="93">
        <v>0</v>
      </c>
      <c r="BA93" s="93">
        <v>0</v>
      </c>
      <c r="BB93" s="94">
        <v>0</v>
      </c>
      <c r="BC93" s="93">
        <v>0</v>
      </c>
      <c r="BD93" s="93">
        <v>0</v>
      </c>
      <c r="BE93" s="94">
        <v>0</v>
      </c>
      <c r="BF93" s="93">
        <v>0</v>
      </c>
      <c r="BG93" s="93">
        <v>0</v>
      </c>
      <c r="BH93" s="94">
        <v>0</v>
      </c>
      <c r="BI93" s="93">
        <v>0</v>
      </c>
      <c r="BJ93" s="93">
        <v>0</v>
      </c>
      <c r="BK93" s="94">
        <v>0</v>
      </c>
      <c r="BL93" s="93">
        <v>0</v>
      </c>
      <c r="BM93" s="93">
        <v>0</v>
      </c>
      <c r="BN93" s="94">
        <v>0</v>
      </c>
      <c r="BO93" s="93">
        <v>0</v>
      </c>
      <c r="BP93" s="93">
        <v>0</v>
      </c>
      <c r="BQ93" s="94">
        <v>0</v>
      </c>
      <c r="BR93" s="93">
        <v>0</v>
      </c>
      <c r="BS93" s="93">
        <v>0</v>
      </c>
      <c r="BT93" s="94">
        <v>0</v>
      </c>
      <c r="BU93" s="93">
        <v>7000</v>
      </c>
      <c r="BV93" s="93">
        <v>7000</v>
      </c>
      <c r="BW93" s="94">
        <v>1</v>
      </c>
      <c r="BX93" s="93">
        <v>0</v>
      </c>
      <c r="BY93" s="93">
        <v>0</v>
      </c>
      <c r="BZ93" s="94">
        <v>0</v>
      </c>
      <c r="CA93" s="93">
        <v>0</v>
      </c>
      <c r="CB93" s="93">
        <v>0</v>
      </c>
      <c r="CC93" s="94">
        <v>0</v>
      </c>
      <c r="CD93" s="93">
        <v>0</v>
      </c>
      <c r="CE93" s="93">
        <v>0</v>
      </c>
      <c r="CF93" s="94">
        <v>0</v>
      </c>
      <c r="CG93" s="93">
        <v>0</v>
      </c>
      <c r="CH93" s="93">
        <v>0</v>
      </c>
      <c r="CI93" s="94">
        <v>0</v>
      </c>
      <c r="CJ93" s="93">
        <v>0</v>
      </c>
      <c r="CK93" s="93">
        <v>0</v>
      </c>
      <c r="CL93" s="94">
        <v>0</v>
      </c>
      <c r="CM93" s="93">
        <v>0</v>
      </c>
      <c r="CN93" s="93">
        <v>0</v>
      </c>
      <c r="CO93" s="94">
        <v>0</v>
      </c>
      <c r="CP93" s="93"/>
      <c r="CQ93" s="93"/>
      <c r="CR93" s="93"/>
      <c r="CS93" s="93"/>
      <c r="CT93" s="93"/>
      <c r="CU93" s="93"/>
      <c r="CV93" s="93"/>
      <c r="CW93" s="93"/>
      <c r="CX93" s="93"/>
      <c r="CY93" s="93"/>
      <c r="CZ93" s="93"/>
      <c r="DA93" s="93"/>
      <c r="DB93" s="93"/>
      <c r="DC93" s="93"/>
      <c r="DD93" s="93"/>
      <c r="DE93" s="93"/>
      <c r="DF93" s="93"/>
      <c r="DG93" s="93"/>
      <c r="DH93" s="93"/>
      <c r="DI93" s="93"/>
      <c r="DJ93" s="93"/>
      <c r="DK93" s="93"/>
      <c r="DL93" s="93"/>
      <c r="DM93" s="93"/>
      <c r="DN93" s="93"/>
      <c r="DO93" s="93"/>
      <c r="DP93" s="93"/>
      <c r="DQ93" s="93"/>
      <c r="DR93" s="93"/>
      <c r="DS93" s="93"/>
      <c r="DT93" s="93"/>
      <c r="DU93" s="93"/>
      <c r="DV93" s="93"/>
      <c r="DW93" s="93"/>
      <c r="DX93" s="93"/>
      <c r="DY93" s="93"/>
      <c r="DZ93" s="93"/>
      <c r="EA93" s="93"/>
      <c r="EB93" s="93"/>
      <c r="EC93" s="93"/>
      <c r="ED93" s="93"/>
      <c r="EE93" s="93"/>
      <c r="EF93" s="93"/>
      <c r="EG93" s="93"/>
      <c r="EH93" s="93"/>
      <c r="EI93" s="93"/>
      <c r="EJ93" s="93"/>
      <c r="EK93" s="93"/>
      <c r="EL93" s="93"/>
      <c r="EM93" s="93"/>
      <c r="EN93" s="93"/>
      <c r="EO93" s="93"/>
      <c r="EP93" s="93"/>
      <c r="EQ93" s="93"/>
      <c r="ER93" s="93"/>
      <c r="ES93" s="93"/>
      <c r="ET93" s="93"/>
      <c r="EU93" s="93"/>
      <c r="EV93" s="93"/>
      <c r="EW93" s="93"/>
      <c r="EX93" s="93"/>
      <c r="EY93" s="93"/>
      <c r="EZ93" s="93"/>
      <c r="FA93" s="93"/>
      <c r="FB93" s="93"/>
      <c r="FC93" s="93"/>
      <c r="FD93" s="93"/>
      <c r="FE93" s="93"/>
      <c r="FF93" s="93"/>
      <c r="FG93" s="93"/>
      <c r="FH93" s="93"/>
      <c r="FI93" s="93"/>
      <c r="FJ93" s="93"/>
      <c r="FK93" s="93"/>
      <c r="FL93" s="93"/>
      <c r="FM93" s="93"/>
      <c r="FN93" s="93"/>
      <c r="FO93" s="93"/>
      <c r="FP93" s="93"/>
      <c r="FQ93" s="93"/>
      <c r="FR93" s="93"/>
      <c r="FS93" s="93"/>
      <c r="FT93" s="93"/>
      <c r="FU93" s="93"/>
      <c r="FV93" s="93"/>
      <c r="FW93" s="93"/>
      <c r="FX93" s="93"/>
      <c r="FY93" s="93"/>
      <c r="FZ93" s="93"/>
      <c r="GA93" s="93"/>
      <c r="GB93" s="93"/>
      <c r="GC93" s="93"/>
      <c r="GD93" s="93"/>
      <c r="GE93" s="93"/>
      <c r="GF93" s="93"/>
      <c r="GG93" s="93"/>
      <c r="GH93" s="93"/>
      <c r="GI93" s="93"/>
      <c r="GJ93" s="93"/>
      <c r="GK93" s="93"/>
      <c r="GL93" s="93"/>
      <c r="GM93" s="93"/>
      <c r="GN93" s="93"/>
      <c r="GO93" s="93"/>
      <c r="GP93" s="93"/>
      <c r="GQ93" s="93"/>
      <c r="GR93" s="93"/>
      <c r="GS93" s="93"/>
      <c r="GT93" s="93"/>
      <c r="GU93" s="93"/>
      <c r="GV93" s="93"/>
      <c r="GW93" s="93"/>
      <c r="GX93" s="93"/>
      <c r="GY93" s="93"/>
      <c r="GZ93" s="93"/>
      <c r="HA93" s="93"/>
      <c r="HB93" s="93"/>
      <c r="HC93" s="93"/>
      <c r="HD93" s="93"/>
      <c r="HE93" s="93"/>
      <c r="HF93" s="93"/>
      <c r="HG93" s="93"/>
      <c r="HH93" s="93"/>
      <c r="HI93" s="93"/>
      <c r="HJ93" s="93"/>
      <c r="HK93" s="93"/>
      <c r="HL93" s="93"/>
      <c r="HM93" s="93"/>
      <c r="HN93" s="93"/>
      <c r="HO93" s="93"/>
      <c r="HP93" s="93"/>
      <c r="HQ93" s="93"/>
      <c r="HR93" s="93"/>
      <c r="HS93" s="93"/>
      <c r="HT93" s="93"/>
      <c r="HU93" s="93"/>
      <c r="HV93" s="93"/>
      <c r="HW93" s="93"/>
      <c r="HX93" s="93"/>
      <c r="HY93" s="93"/>
      <c r="HZ93" s="93"/>
      <c r="IA93" s="93"/>
      <c r="IB93" s="93"/>
      <c r="IC93" s="93"/>
      <c r="ID93" s="93"/>
      <c r="IE93" s="93"/>
      <c r="IF93" s="93"/>
      <c r="IG93" s="93"/>
      <c r="IH93" s="93"/>
      <c r="II93" s="93"/>
      <c r="IJ93" s="93"/>
      <c r="IK93" s="93"/>
      <c r="IL93" s="93"/>
      <c r="IM93" s="93"/>
      <c r="IN93" s="93"/>
      <c r="IO93" s="93"/>
      <c r="IP93" s="93"/>
      <c r="IQ93" s="93"/>
      <c r="IR93" s="93"/>
      <c r="IS93" s="93"/>
      <c r="IT93" s="93"/>
      <c r="IU93" s="93"/>
      <c r="IV93" s="93"/>
      <c r="IW93" s="93"/>
      <c r="IX93" s="93"/>
      <c r="IY93" s="93"/>
      <c r="IZ93" s="93"/>
      <c r="JA93" s="93"/>
      <c r="JB93" s="93"/>
      <c r="JC93" s="93"/>
      <c r="JD93" s="93"/>
      <c r="JE93" s="93"/>
      <c r="JF93" s="93"/>
      <c r="JG93" s="93"/>
      <c r="JH93" s="93"/>
      <c r="JI93" s="93"/>
      <c r="JJ93" s="93"/>
      <c r="JK93" s="93"/>
      <c r="JL93" s="93"/>
      <c r="JM93" s="93"/>
      <c r="JN93" s="93"/>
      <c r="JO93" s="93"/>
      <c r="JP93" s="93"/>
      <c r="JQ93" s="93"/>
      <c r="JR93" s="93"/>
      <c r="JS93" s="93"/>
      <c r="JT93" s="93"/>
      <c r="JU93" s="93"/>
      <c r="JV93" s="93"/>
      <c r="JW93" s="93"/>
      <c r="JX93" s="93"/>
      <c r="JY93" s="93"/>
      <c r="JZ93" s="93"/>
      <c r="KA93" s="93"/>
      <c r="KB93" s="93"/>
      <c r="KC93" s="93"/>
      <c r="KD93" s="93"/>
      <c r="KE93" s="93"/>
      <c r="KF93" s="93"/>
      <c r="KG93" s="93"/>
      <c r="KH93" s="93"/>
      <c r="KI93" s="93"/>
      <c r="KJ93" s="93"/>
      <c r="KK93" s="93"/>
      <c r="KL93" s="93"/>
      <c r="KM93" s="93"/>
      <c r="KN93" s="93"/>
      <c r="KO93" s="93"/>
      <c r="KP93" s="93"/>
      <c r="KQ93" s="93"/>
      <c r="KR93" s="93"/>
      <c r="KS93" s="93"/>
      <c r="KT93" s="93"/>
      <c r="KU93" s="93"/>
      <c r="KV93" s="93"/>
      <c r="KW93" s="93"/>
      <c r="KX93" s="93"/>
      <c r="KY93" s="93"/>
      <c r="KZ93" s="93"/>
      <c r="LA93" s="93"/>
      <c r="LB93" s="93"/>
      <c r="LC93" s="93"/>
      <c r="LD93" s="93"/>
      <c r="LE93" s="93"/>
      <c r="LF93" s="93"/>
      <c r="LG93" s="93"/>
      <c r="LH93" s="93"/>
      <c r="LI93" s="93"/>
      <c r="LJ93" s="93"/>
      <c r="LK93" s="93"/>
      <c r="LL93" s="93"/>
      <c r="LM93" s="93"/>
      <c r="LN93" s="93"/>
      <c r="LO93" s="93"/>
      <c r="LP93" s="93"/>
      <c r="LQ93" s="93"/>
      <c r="LR93" s="93"/>
      <c r="LS93" s="93"/>
      <c r="LT93" s="93"/>
      <c r="LU93" s="93"/>
      <c r="LV93" s="93"/>
      <c r="LW93" s="93"/>
      <c r="LX93" s="93"/>
      <c r="LY93" s="93"/>
      <c r="LZ93" s="93"/>
      <c r="MA93" s="93"/>
      <c r="MB93" s="93"/>
      <c r="MC93" s="93"/>
      <c r="MD93" s="93"/>
      <c r="ME93" s="93"/>
      <c r="MF93" s="93"/>
      <c r="MG93" s="93"/>
      <c r="MH93" s="93"/>
      <c r="MI93" s="93"/>
      <c r="MJ93" s="93"/>
      <c r="MK93" s="93"/>
      <c r="ML93" s="93"/>
      <c r="MM93" s="93"/>
      <c r="MN93" s="93"/>
      <c r="MO93" s="93"/>
      <c r="MP93" s="93"/>
      <c r="MQ93" s="93"/>
      <c r="MR93" s="93"/>
      <c r="MS93" s="93"/>
      <c r="MT93" s="93"/>
      <c r="MU93" s="93"/>
      <c r="MV93" s="93"/>
      <c r="MW93" s="93"/>
      <c r="MX93" s="93"/>
      <c r="MY93" s="93"/>
      <c r="MZ93" s="93"/>
      <c r="NA93" s="93"/>
      <c r="NB93" s="93"/>
      <c r="NC93" s="93"/>
      <c r="ND93" s="93"/>
      <c r="NE93" s="93"/>
      <c r="NF93" s="93"/>
      <c r="NG93" s="93"/>
      <c r="NH93" s="93"/>
      <c r="NI93" s="93"/>
      <c r="NJ93" s="93"/>
      <c r="NK93" s="93"/>
      <c r="NL93" s="93"/>
      <c r="NM93" s="93"/>
      <c r="NN93" s="93"/>
      <c r="NO93" s="93"/>
      <c r="NP93" s="93"/>
      <c r="NQ93" s="93"/>
      <c r="NR93" s="93"/>
      <c r="NS93" s="93"/>
      <c r="NT93" s="93"/>
      <c r="NU93" s="93"/>
      <c r="NV93" s="93"/>
      <c r="NW93" s="93"/>
      <c r="NX93" s="93"/>
      <c r="NY93" s="93"/>
      <c r="NZ93" s="93"/>
      <c r="OA93" s="93"/>
      <c r="OB93" s="93"/>
      <c r="OC93" s="93"/>
      <c r="OD93" s="93"/>
      <c r="OE93" s="93"/>
      <c r="OF93" s="93"/>
      <c r="OG93" s="93"/>
      <c r="OH93" s="93"/>
      <c r="OI93" s="93"/>
      <c r="OJ93" s="93"/>
      <c r="OK93" s="93"/>
      <c r="OL93" s="93"/>
      <c r="OM93" s="93"/>
      <c r="ON93" s="93"/>
      <c r="OO93" s="93"/>
      <c r="OP93" s="93"/>
      <c r="OQ93" s="93"/>
      <c r="OR93" s="93"/>
      <c r="OS93" s="93"/>
      <c r="OT93" s="93"/>
      <c r="OU93" s="93"/>
      <c r="OV93" s="93"/>
      <c r="OW93" s="93"/>
      <c r="OX93" s="93"/>
      <c r="OY93" s="93"/>
      <c r="OZ93" s="93"/>
      <c r="PA93" s="93"/>
      <c r="PB93" s="93"/>
      <c r="PC93" s="93"/>
      <c r="PD93" s="93"/>
      <c r="PE93" s="93"/>
      <c r="PF93" s="93"/>
      <c r="PG93" s="93"/>
      <c r="PH93" s="93"/>
      <c r="PI93" s="93"/>
      <c r="PJ93" s="93"/>
      <c r="PK93" s="93"/>
      <c r="PL93" s="93"/>
      <c r="PM93" s="93"/>
      <c r="PN93" s="93"/>
      <c r="PO93" s="93"/>
      <c r="PP93" s="93"/>
      <c r="PQ93" s="93"/>
      <c r="PR93" s="93"/>
      <c r="PS93" s="93"/>
      <c r="PT93" s="93"/>
      <c r="PU93" s="93"/>
      <c r="PV93" s="93"/>
      <c r="PW93" s="93"/>
      <c r="PX93" s="93"/>
      <c r="PY93" s="93"/>
      <c r="PZ93" s="93"/>
      <c r="QA93" s="93"/>
      <c r="QB93" s="93"/>
      <c r="QC93" s="93"/>
      <c r="QD93" s="93"/>
      <c r="QE93" s="93"/>
      <c r="QF93" s="93"/>
      <c r="QG93" s="93"/>
      <c r="QH93" s="93"/>
      <c r="QI93" s="93"/>
      <c r="QJ93" s="93"/>
      <c r="QK93" s="93"/>
      <c r="QL93" s="93"/>
      <c r="QM93" s="93"/>
      <c r="QN93" s="93"/>
      <c r="QO93" s="93"/>
      <c r="QP93" s="93"/>
      <c r="QQ93" s="93"/>
      <c r="QR93" s="93"/>
      <c r="QS93" s="93"/>
      <c r="QT93" s="93"/>
      <c r="QU93" s="93"/>
      <c r="QV93" s="93"/>
      <c r="QW93" s="93"/>
      <c r="QX93" s="93"/>
      <c r="QY93" s="93"/>
      <c r="QZ93" s="93"/>
      <c r="RA93" s="93"/>
      <c r="RB93" s="93"/>
      <c r="RC93" s="93"/>
      <c r="RD93" s="93"/>
      <c r="RE93" s="93"/>
      <c r="RF93" s="93"/>
      <c r="RG93" s="93"/>
      <c r="RH93" s="93"/>
      <c r="RI93" s="93"/>
      <c r="RJ93" s="93"/>
      <c r="RK93" s="93"/>
      <c r="RL93" s="93"/>
      <c r="RM93" s="93"/>
      <c r="RN93" s="93"/>
      <c r="RO93" s="93"/>
      <c r="RP93" s="93"/>
      <c r="RQ93" s="93"/>
      <c r="RR93" s="93"/>
      <c r="RS93" s="93"/>
      <c r="RT93" s="93"/>
      <c r="RU93" s="93"/>
      <c r="RV93" s="93"/>
      <c r="RW93" s="93"/>
      <c r="RX93" s="93"/>
      <c r="RY93" s="93"/>
      <c r="RZ93" s="93"/>
      <c r="SA93" s="93"/>
      <c r="SB93" s="93"/>
      <c r="SC93" s="93"/>
      <c r="SD93" s="93"/>
      <c r="SE93" s="93"/>
      <c r="SF93" s="93"/>
      <c r="SG93" s="93"/>
      <c r="SH93" s="93"/>
      <c r="SI93" s="93"/>
      <c r="SJ93" s="93"/>
      <c r="SK93" s="93"/>
      <c r="SL93" s="93"/>
      <c r="SM93" s="93"/>
      <c r="SN93" s="93"/>
      <c r="SO93" s="93"/>
      <c r="SP93" s="93"/>
      <c r="SQ93" s="93"/>
      <c r="SR93" s="93"/>
      <c r="SS93" s="93"/>
      <c r="ST93" s="93"/>
      <c r="SU93" s="93"/>
      <c r="SV93" s="93"/>
      <c r="SW93" s="93"/>
      <c r="SX93" s="93"/>
      <c r="SY93" s="93"/>
      <c r="SZ93" s="93"/>
      <c r="TA93" s="93"/>
      <c r="TB93" s="93"/>
      <c r="TC93" s="93"/>
      <c r="TD93" s="93"/>
      <c r="TE93" s="93"/>
      <c r="TF93" s="93"/>
      <c r="TG93" s="93"/>
      <c r="TH93" s="93"/>
      <c r="TI93" s="93"/>
      <c r="TJ93" s="93"/>
      <c r="TK93" s="93"/>
      <c r="TL93" s="93"/>
      <c r="TM93" s="93"/>
      <c r="TN93" s="93"/>
      <c r="TO93" s="93"/>
      <c r="TP93" s="93"/>
      <c r="TQ93" s="93"/>
      <c r="TR93" s="93"/>
      <c r="TS93" s="93"/>
      <c r="TT93" s="93"/>
      <c r="TU93" s="93"/>
      <c r="TV93" s="93"/>
      <c r="TW93" s="93"/>
      <c r="TX93" s="93"/>
      <c r="TY93" s="93"/>
      <c r="TZ93" s="93"/>
      <c r="UA93" s="93"/>
      <c r="UB93" s="93"/>
      <c r="UC93" s="93"/>
      <c r="UD93" s="93"/>
      <c r="UE93" s="93"/>
      <c r="UF93" s="93"/>
      <c r="UG93" s="93"/>
      <c r="UH93" s="93"/>
      <c r="UI93" s="93"/>
      <c r="UJ93" s="93"/>
      <c r="UK93" s="93"/>
      <c r="UL93" s="93"/>
      <c r="UM93" s="93"/>
      <c r="UN93" s="93"/>
      <c r="UO93" s="93"/>
      <c r="UP93" s="93"/>
      <c r="UQ93" s="93"/>
      <c r="UR93" s="93"/>
      <c r="US93" s="93"/>
      <c r="UT93" s="93"/>
      <c r="UU93" s="93"/>
      <c r="UV93" s="93"/>
      <c r="UW93" s="93"/>
      <c r="UX93" s="93"/>
      <c r="UY93" s="93"/>
      <c r="UZ93" s="93"/>
      <c r="VA93" s="93"/>
      <c r="VB93" s="93"/>
      <c r="VC93" s="93"/>
      <c r="VD93" s="93"/>
      <c r="VE93" s="93"/>
      <c r="VF93" s="93"/>
      <c r="VG93" s="93"/>
      <c r="VH93" s="93"/>
      <c r="VI93" s="93"/>
      <c r="VJ93" s="93"/>
      <c r="VK93" s="93"/>
      <c r="VL93" s="93"/>
      <c r="VM93" s="93"/>
      <c r="VN93" s="93"/>
      <c r="VO93" s="93"/>
      <c r="VP93" s="93"/>
      <c r="VQ93" s="93"/>
      <c r="VR93" s="93"/>
      <c r="VS93" s="93"/>
      <c r="VT93" s="93"/>
      <c r="VU93" s="93"/>
      <c r="VV93" s="93"/>
      <c r="VW93" s="93"/>
      <c r="VX93" s="93"/>
      <c r="VY93" s="93"/>
      <c r="VZ93" s="93"/>
      <c r="WA93" s="93"/>
      <c r="WB93" s="93"/>
      <c r="WC93" s="93"/>
      <c r="WD93" s="93"/>
      <c r="WE93" s="93"/>
      <c r="WF93" s="93"/>
      <c r="WG93" s="93"/>
      <c r="WH93" s="93"/>
      <c r="WI93" s="93"/>
      <c r="WJ93" s="93"/>
      <c r="WK93" s="93"/>
      <c r="WL93" s="93"/>
      <c r="WM93" s="93"/>
      <c r="WN93" s="93"/>
      <c r="WO93" s="93"/>
      <c r="WP93" s="93"/>
      <c r="WQ93" s="93"/>
      <c r="WR93" s="93"/>
      <c r="WS93" s="93"/>
      <c r="WT93" s="93"/>
      <c r="WU93" s="93"/>
      <c r="WV93" s="93"/>
      <c r="WW93" s="93"/>
      <c r="WX93" s="93"/>
      <c r="WY93" s="93"/>
      <c r="WZ93" s="93"/>
      <c r="XA93" s="93"/>
      <c r="XB93" s="93"/>
      <c r="XC93" s="93"/>
      <c r="XD93" s="93"/>
      <c r="XE93" s="93"/>
      <c r="XF93" s="93"/>
      <c r="XG93" s="93"/>
      <c r="XH93" s="93"/>
      <c r="XI93" s="93"/>
      <c r="XJ93" s="93"/>
      <c r="XK93" s="93"/>
      <c r="XL93" s="93"/>
      <c r="XM93" s="93"/>
      <c r="XN93" s="93"/>
      <c r="XO93" s="93"/>
      <c r="XP93" s="93"/>
      <c r="XQ93" s="93"/>
      <c r="XR93" s="93"/>
      <c r="XS93" s="93"/>
      <c r="XT93" s="93"/>
      <c r="XU93" s="93"/>
      <c r="XV93" s="93"/>
      <c r="XW93" s="93"/>
      <c r="XX93" s="93"/>
      <c r="XY93" s="93"/>
      <c r="XZ93" s="93"/>
      <c r="YA93" s="93"/>
      <c r="YB93" s="93"/>
      <c r="YC93" s="93"/>
      <c r="YD93" s="93"/>
      <c r="YE93" s="93"/>
      <c r="YF93" s="93"/>
      <c r="YG93" s="93"/>
      <c r="YH93" s="93"/>
      <c r="YI93" s="93"/>
      <c r="YJ93" s="93"/>
      <c r="YK93" s="93"/>
      <c r="YL93" s="93"/>
      <c r="YM93" s="93"/>
      <c r="YN93" s="93"/>
      <c r="YO93" s="93"/>
      <c r="YP93" s="93"/>
      <c r="YQ93" s="93"/>
      <c r="YR93" s="93"/>
      <c r="YS93" s="93"/>
      <c r="YT93" s="93"/>
      <c r="YU93" s="93"/>
      <c r="YV93" s="93"/>
      <c r="YW93" s="93"/>
      <c r="YX93" s="93"/>
      <c r="YY93" s="93"/>
      <c r="YZ93" s="93"/>
      <c r="ZA93" s="93"/>
      <c r="ZB93" s="93"/>
      <c r="ZC93" s="93"/>
      <c r="ZD93" s="93"/>
      <c r="ZE93" s="93"/>
      <c r="ZF93" s="93"/>
      <c r="ZG93" s="93"/>
      <c r="ZH93" s="93"/>
      <c r="ZI93" s="93"/>
      <c r="ZJ93" s="93"/>
      <c r="ZK93" s="93"/>
      <c r="ZL93" s="93"/>
      <c r="ZM93" s="93"/>
      <c r="ZN93" s="93"/>
      <c r="ZO93" s="93"/>
      <c r="ZP93" s="93"/>
      <c r="ZQ93" s="93"/>
      <c r="ZR93" s="93"/>
      <c r="ZS93" s="93"/>
      <c r="ZT93" s="93"/>
      <c r="ZU93" s="93"/>
      <c r="ZV93" s="93"/>
      <c r="ZW93" s="93"/>
      <c r="ZX93" s="93"/>
      <c r="ZY93" s="93"/>
      <c r="ZZ93" s="93"/>
    </row>
    <row r="94" spans="1:702" s="89" customFormat="1" ht="15.95" hidden="1" customHeight="1" x14ac:dyDescent="0.25">
      <c r="A94" s="116">
        <v>72362</v>
      </c>
      <c r="B94" s="116" t="s">
        <v>414</v>
      </c>
      <c r="C94" s="117" t="s">
        <v>373</v>
      </c>
      <c r="D94" s="118">
        <v>7</v>
      </c>
      <c r="E94" s="118">
        <v>3</v>
      </c>
      <c r="F94" s="118" t="s">
        <v>341</v>
      </c>
      <c r="G94" s="118">
        <v>912</v>
      </c>
      <c r="H94" s="118">
        <v>11461</v>
      </c>
      <c r="I94" s="118" t="s">
        <v>389</v>
      </c>
      <c r="J94" s="118" t="s">
        <v>319</v>
      </c>
      <c r="K94" s="118" t="s">
        <v>390</v>
      </c>
      <c r="L94" s="119">
        <v>319000</v>
      </c>
      <c r="M94" s="119">
        <v>319000</v>
      </c>
      <c r="N94" s="119">
        <v>0</v>
      </c>
      <c r="O94" s="119">
        <v>319000</v>
      </c>
      <c r="P94" s="119">
        <v>206083.42</v>
      </c>
      <c r="Q94" s="119">
        <v>-112916.57999999999</v>
      </c>
      <c r="R94" s="120">
        <v>0.65</v>
      </c>
      <c r="S94" s="119">
        <v>0</v>
      </c>
      <c r="T94" s="119">
        <v>0</v>
      </c>
      <c r="U94" s="120">
        <v>0</v>
      </c>
      <c r="V94" s="119">
        <v>0</v>
      </c>
      <c r="W94" s="119">
        <v>0</v>
      </c>
      <c r="X94" s="120">
        <v>0</v>
      </c>
      <c r="Y94" s="119">
        <v>0</v>
      </c>
      <c r="Z94" s="119">
        <v>0</v>
      </c>
      <c r="AA94" s="120">
        <v>0</v>
      </c>
      <c r="AB94" s="119">
        <v>0</v>
      </c>
      <c r="AC94" s="119">
        <v>0</v>
      </c>
      <c r="AD94" s="120">
        <v>0</v>
      </c>
      <c r="AE94" s="119">
        <v>0</v>
      </c>
      <c r="AF94" s="119">
        <v>0</v>
      </c>
      <c r="AG94" s="120">
        <v>0</v>
      </c>
      <c r="AH94" s="119">
        <v>0</v>
      </c>
      <c r="AI94" s="119">
        <v>0</v>
      </c>
      <c r="AJ94" s="120">
        <v>0</v>
      </c>
      <c r="AK94" s="119">
        <v>0</v>
      </c>
      <c r="AL94" s="119">
        <v>0</v>
      </c>
      <c r="AM94" s="120">
        <v>0</v>
      </c>
      <c r="AN94" s="119">
        <v>0</v>
      </c>
      <c r="AO94" s="119">
        <v>0</v>
      </c>
      <c r="AP94" s="120">
        <v>0</v>
      </c>
      <c r="AQ94" s="119">
        <v>0</v>
      </c>
      <c r="AR94" s="119">
        <v>0</v>
      </c>
      <c r="AS94" s="120">
        <v>0</v>
      </c>
      <c r="AT94" s="119">
        <v>0</v>
      </c>
      <c r="AU94" s="119">
        <v>0</v>
      </c>
      <c r="AV94" s="120">
        <v>0</v>
      </c>
      <c r="AW94" s="119">
        <v>0</v>
      </c>
      <c r="AX94" s="119">
        <v>0</v>
      </c>
      <c r="AY94" s="120">
        <v>0</v>
      </c>
      <c r="AZ94" s="119">
        <v>0</v>
      </c>
      <c r="BA94" s="119">
        <v>0</v>
      </c>
      <c r="BB94" s="120">
        <v>0</v>
      </c>
      <c r="BC94" s="119">
        <v>0</v>
      </c>
      <c r="BD94" s="119">
        <v>0</v>
      </c>
      <c r="BE94" s="120">
        <v>0</v>
      </c>
      <c r="BF94" s="119">
        <v>160000</v>
      </c>
      <c r="BG94" s="119">
        <v>144921.92000000001</v>
      </c>
      <c r="BH94" s="120">
        <v>0.91</v>
      </c>
      <c r="BI94" s="119">
        <v>0</v>
      </c>
      <c r="BJ94" s="119">
        <v>0</v>
      </c>
      <c r="BK94" s="120">
        <v>0</v>
      </c>
      <c r="BL94" s="119">
        <v>90000</v>
      </c>
      <c r="BM94" s="119">
        <v>25087.5</v>
      </c>
      <c r="BN94" s="120">
        <v>0.28000000000000003</v>
      </c>
      <c r="BO94" s="119">
        <v>0</v>
      </c>
      <c r="BP94" s="119">
        <v>0</v>
      </c>
      <c r="BQ94" s="120">
        <v>0</v>
      </c>
      <c r="BR94" s="119">
        <v>0</v>
      </c>
      <c r="BS94" s="119">
        <v>0</v>
      </c>
      <c r="BT94" s="120">
        <v>0</v>
      </c>
      <c r="BU94" s="119">
        <v>3000</v>
      </c>
      <c r="BV94" s="119">
        <v>0</v>
      </c>
      <c r="BW94" s="120">
        <v>0</v>
      </c>
      <c r="BX94" s="119">
        <v>0</v>
      </c>
      <c r="BY94" s="119">
        <v>0</v>
      </c>
      <c r="BZ94" s="120">
        <v>0</v>
      </c>
      <c r="CA94" s="119">
        <v>0</v>
      </c>
      <c r="CB94" s="119">
        <v>0</v>
      </c>
      <c r="CC94" s="120">
        <v>0</v>
      </c>
      <c r="CD94" s="119">
        <v>6000</v>
      </c>
      <c r="CE94" s="119">
        <v>0</v>
      </c>
      <c r="CF94" s="120">
        <v>0</v>
      </c>
      <c r="CG94" s="119">
        <v>0</v>
      </c>
      <c r="CH94" s="119">
        <v>0</v>
      </c>
      <c r="CI94" s="120">
        <v>0</v>
      </c>
      <c r="CJ94" s="119">
        <v>0</v>
      </c>
      <c r="CK94" s="119">
        <v>0</v>
      </c>
      <c r="CL94" s="120">
        <v>0</v>
      </c>
      <c r="CM94" s="119">
        <v>60000</v>
      </c>
      <c r="CN94" s="119">
        <v>36074</v>
      </c>
      <c r="CO94" s="120">
        <v>0.6</v>
      </c>
      <c r="CP94" s="100"/>
      <c r="CQ94" s="100"/>
      <c r="CR94" s="100"/>
      <c r="CS94" s="100"/>
      <c r="CT94" s="100"/>
      <c r="CU94" s="100"/>
      <c r="CV94" s="100"/>
      <c r="CW94" s="100"/>
      <c r="CX94" s="100"/>
      <c r="CY94" s="100"/>
      <c r="CZ94" s="100"/>
      <c r="DA94" s="100"/>
      <c r="DB94" s="100"/>
      <c r="DC94" s="100"/>
      <c r="DD94" s="100"/>
      <c r="DE94" s="100"/>
      <c r="DF94" s="100"/>
      <c r="DG94" s="100"/>
      <c r="DH94" s="100"/>
      <c r="DI94" s="100"/>
      <c r="DJ94" s="100"/>
      <c r="DK94" s="100"/>
      <c r="DL94" s="100"/>
      <c r="DM94" s="100"/>
      <c r="DN94" s="100"/>
      <c r="DO94" s="100"/>
      <c r="DP94" s="100"/>
      <c r="DQ94" s="100"/>
      <c r="DR94" s="100"/>
      <c r="DS94" s="100"/>
      <c r="DT94" s="100"/>
      <c r="DU94" s="100"/>
      <c r="DV94" s="100"/>
      <c r="DW94" s="100"/>
      <c r="DX94" s="100"/>
      <c r="DY94" s="100"/>
      <c r="DZ94" s="100"/>
      <c r="EA94" s="100"/>
      <c r="EB94" s="100"/>
      <c r="EC94" s="100"/>
      <c r="ED94" s="100"/>
      <c r="EE94" s="100"/>
      <c r="EF94" s="100"/>
      <c r="EG94" s="100"/>
      <c r="EH94" s="100"/>
      <c r="EI94" s="100"/>
      <c r="EJ94" s="100"/>
      <c r="EK94" s="100"/>
      <c r="EL94" s="100"/>
      <c r="EM94" s="100"/>
      <c r="EN94" s="100"/>
      <c r="EO94" s="100"/>
      <c r="EP94" s="100"/>
      <c r="EQ94" s="100"/>
      <c r="ER94" s="100"/>
      <c r="ES94" s="100"/>
      <c r="ET94" s="100"/>
      <c r="EU94" s="100"/>
      <c r="EV94" s="100"/>
      <c r="EW94" s="100"/>
      <c r="EX94" s="100"/>
      <c r="EY94" s="100"/>
      <c r="EZ94" s="100"/>
      <c r="FA94" s="100"/>
      <c r="FB94" s="100"/>
      <c r="FC94" s="100"/>
      <c r="FD94" s="100"/>
      <c r="FE94" s="100"/>
      <c r="FF94" s="100"/>
      <c r="FG94" s="100"/>
      <c r="FH94" s="100"/>
      <c r="FI94" s="100"/>
      <c r="FJ94" s="100"/>
      <c r="FK94" s="100"/>
      <c r="FL94" s="100"/>
      <c r="FM94" s="100"/>
      <c r="FN94" s="100"/>
      <c r="FO94" s="100"/>
      <c r="FP94" s="100"/>
      <c r="FQ94" s="100"/>
      <c r="FR94" s="100"/>
      <c r="FS94" s="100"/>
      <c r="FT94" s="100"/>
      <c r="FU94" s="100"/>
      <c r="FV94" s="100"/>
      <c r="FW94" s="100"/>
      <c r="FX94" s="100"/>
      <c r="FY94" s="100"/>
      <c r="FZ94" s="100"/>
      <c r="GA94" s="100"/>
      <c r="GB94" s="100"/>
      <c r="GC94" s="100"/>
      <c r="GD94" s="100"/>
      <c r="GE94" s="100"/>
      <c r="GF94" s="100"/>
      <c r="GG94" s="100"/>
      <c r="GH94" s="100"/>
      <c r="GI94" s="100"/>
      <c r="GJ94" s="100"/>
      <c r="GK94" s="100"/>
      <c r="GL94" s="100"/>
      <c r="GM94" s="100"/>
      <c r="GN94" s="100"/>
      <c r="GO94" s="100"/>
      <c r="GP94" s="100"/>
      <c r="GQ94" s="100"/>
      <c r="GR94" s="100"/>
      <c r="GS94" s="100"/>
      <c r="GT94" s="100"/>
      <c r="GU94" s="100"/>
      <c r="GV94" s="100"/>
      <c r="GW94" s="100"/>
      <c r="GX94" s="100"/>
      <c r="GY94" s="100"/>
      <c r="GZ94" s="100"/>
      <c r="HA94" s="100"/>
      <c r="HB94" s="100"/>
      <c r="HC94" s="100"/>
      <c r="HD94" s="100"/>
      <c r="HE94" s="100"/>
      <c r="HF94" s="100"/>
      <c r="HG94" s="100"/>
      <c r="HH94" s="100"/>
      <c r="HI94" s="100"/>
      <c r="HJ94" s="100"/>
      <c r="HK94" s="100"/>
      <c r="HL94" s="100"/>
      <c r="HM94" s="100"/>
      <c r="HN94" s="100"/>
      <c r="HO94" s="100"/>
      <c r="HP94" s="100"/>
      <c r="HQ94" s="100"/>
      <c r="HR94" s="100"/>
      <c r="HS94" s="100"/>
      <c r="HT94" s="100"/>
      <c r="HU94" s="100"/>
      <c r="HV94" s="100"/>
      <c r="HW94" s="100"/>
      <c r="HX94" s="100"/>
      <c r="HY94" s="100"/>
      <c r="HZ94" s="100"/>
      <c r="IA94" s="100"/>
      <c r="IB94" s="100"/>
      <c r="IC94" s="100"/>
      <c r="ID94" s="100"/>
      <c r="IE94" s="100"/>
      <c r="IF94" s="100"/>
      <c r="IG94" s="100"/>
      <c r="IH94" s="100"/>
      <c r="II94" s="100"/>
      <c r="IJ94" s="100"/>
      <c r="IK94" s="100"/>
      <c r="IL94" s="100"/>
      <c r="IM94" s="100"/>
      <c r="IN94" s="100"/>
      <c r="IO94" s="100"/>
      <c r="IP94" s="100"/>
      <c r="IQ94" s="100"/>
      <c r="IR94" s="100"/>
      <c r="IS94" s="100"/>
      <c r="IT94" s="100"/>
      <c r="IU94" s="100"/>
      <c r="IV94" s="100"/>
      <c r="IW94" s="100"/>
      <c r="IX94" s="100"/>
      <c r="IY94" s="100"/>
      <c r="IZ94" s="100"/>
      <c r="JA94" s="100"/>
      <c r="JB94" s="100"/>
      <c r="JC94" s="100"/>
      <c r="JD94" s="100"/>
      <c r="JE94" s="100"/>
      <c r="JF94" s="100"/>
      <c r="JG94" s="100"/>
      <c r="JH94" s="100"/>
      <c r="JI94" s="100"/>
      <c r="JJ94" s="100"/>
      <c r="JK94" s="100"/>
      <c r="JL94" s="100"/>
      <c r="JM94" s="100"/>
      <c r="JN94" s="100"/>
      <c r="JO94" s="100"/>
      <c r="JP94" s="100"/>
      <c r="JQ94" s="100"/>
      <c r="JR94" s="100"/>
      <c r="JS94" s="100"/>
      <c r="JT94" s="100"/>
      <c r="JU94" s="100"/>
      <c r="JV94" s="100"/>
      <c r="JW94" s="100"/>
      <c r="JX94" s="100"/>
      <c r="JY94" s="100"/>
      <c r="JZ94" s="100"/>
      <c r="KA94" s="100"/>
      <c r="KB94" s="100"/>
      <c r="KC94" s="100"/>
      <c r="KD94" s="100"/>
      <c r="KE94" s="100"/>
      <c r="KF94" s="100"/>
      <c r="KG94" s="100"/>
      <c r="KH94" s="100"/>
      <c r="KI94" s="100"/>
      <c r="KJ94" s="100"/>
      <c r="KK94" s="100"/>
      <c r="KL94" s="100"/>
      <c r="KM94" s="100"/>
      <c r="KN94" s="100"/>
      <c r="KO94" s="100"/>
      <c r="KP94" s="100"/>
      <c r="KQ94" s="100"/>
      <c r="KR94" s="100"/>
      <c r="KS94" s="100"/>
      <c r="KT94" s="100"/>
      <c r="KU94" s="100"/>
      <c r="KV94" s="100"/>
      <c r="KW94" s="100"/>
      <c r="KX94" s="100"/>
      <c r="KY94" s="100"/>
      <c r="KZ94" s="100"/>
      <c r="LA94" s="100"/>
      <c r="LB94" s="100"/>
      <c r="LC94" s="100"/>
      <c r="LD94" s="100"/>
      <c r="LE94" s="100"/>
      <c r="LF94" s="100"/>
      <c r="LG94" s="100"/>
      <c r="LH94" s="100"/>
      <c r="LI94" s="100"/>
      <c r="LJ94" s="100"/>
      <c r="LK94" s="100"/>
      <c r="LL94" s="100"/>
      <c r="LM94" s="100"/>
      <c r="LN94" s="100"/>
      <c r="LO94" s="100"/>
      <c r="LP94" s="100"/>
      <c r="LQ94" s="100"/>
      <c r="LR94" s="100"/>
      <c r="LS94" s="100"/>
      <c r="LT94" s="100"/>
      <c r="LU94" s="100"/>
      <c r="LV94" s="100"/>
      <c r="LW94" s="100"/>
      <c r="LX94" s="100"/>
      <c r="LY94" s="100"/>
      <c r="LZ94" s="100"/>
      <c r="MA94" s="100"/>
      <c r="MB94" s="100"/>
      <c r="MC94" s="100"/>
      <c r="MD94" s="100"/>
      <c r="ME94" s="100"/>
      <c r="MF94" s="100"/>
      <c r="MG94" s="100"/>
      <c r="MH94" s="100"/>
      <c r="MI94" s="100"/>
      <c r="MJ94" s="100"/>
      <c r="MK94" s="100"/>
      <c r="ML94" s="100"/>
      <c r="MM94" s="100"/>
      <c r="MN94" s="100"/>
      <c r="MO94" s="100"/>
      <c r="MP94" s="100"/>
      <c r="MQ94" s="100"/>
      <c r="MR94" s="100"/>
      <c r="MS94" s="100"/>
      <c r="MT94" s="100"/>
      <c r="MU94" s="100"/>
      <c r="MV94" s="100"/>
      <c r="MW94" s="100"/>
      <c r="MX94" s="100"/>
      <c r="MY94" s="100"/>
      <c r="MZ94" s="100"/>
      <c r="NA94" s="100"/>
      <c r="NB94" s="100"/>
      <c r="NC94" s="100"/>
      <c r="ND94" s="100"/>
      <c r="NE94" s="100"/>
      <c r="NF94" s="100"/>
      <c r="NG94" s="100"/>
      <c r="NH94" s="100"/>
      <c r="NI94" s="100"/>
      <c r="NJ94" s="100"/>
      <c r="NK94" s="100"/>
      <c r="NL94" s="100"/>
      <c r="NM94" s="100"/>
      <c r="NN94" s="100"/>
      <c r="NO94" s="100"/>
      <c r="NP94" s="100"/>
      <c r="NQ94" s="100"/>
      <c r="NR94" s="100"/>
      <c r="NS94" s="100"/>
      <c r="NT94" s="100"/>
      <c r="NU94" s="100"/>
      <c r="NV94" s="100"/>
      <c r="NW94" s="100"/>
      <c r="NX94" s="100"/>
      <c r="NY94" s="100"/>
      <c r="NZ94" s="100"/>
      <c r="OA94" s="100"/>
      <c r="OB94" s="100"/>
      <c r="OC94" s="100"/>
      <c r="OD94" s="100"/>
      <c r="OE94" s="100"/>
      <c r="OF94" s="100"/>
      <c r="OG94" s="100"/>
      <c r="OH94" s="100"/>
      <c r="OI94" s="100"/>
      <c r="OJ94" s="100"/>
      <c r="OK94" s="100"/>
      <c r="OL94" s="100"/>
      <c r="OM94" s="100"/>
      <c r="ON94" s="100"/>
      <c r="OO94" s="100"/>
      <c r="OP94" s="100"/>
      <c r="OQ94" s="100"/>
      <c r="OR94" s="100"/>
      <c r="OS94" s="100"/>
      <c r="OT94" s="100"/>
      <c r="OU94" s="100"/>
      <c r="OV94" s="100"/>
      <c r="OW94" s="100"/>
      <c r="OX94" s="100"/>
      <c r="OY94" s="100"/>
      <c r="OZ94" s="100"/>
      <c r="PA94" s="100"/>
      <c r="PB94" s="100"/>
      <c r="PC94" s="100"/>
      <c r="PD94" s="100"/>
      <c r="PE94" s="100"/>
      <c r="PF94" s="100"/>
      <c r="PG94" s="100"/>
      <c r="PH94" s="100"/>
      <c r="PI94" s="100"/>
      <c r="PJ94" s="100"/>
      <c r="PK94" s="100"/>
      <c r="PL94" s="100"/>
      <c r="PM94" s="100"/>
      <c r="PN94" s="100"/>
      <c r="PO94" s="100"/>
      <c r="PP94" s="100"/>
      <c r="PQ94" s="100"/>
      <c r="PR94" s="100"/>
      <c r="PS94" s="100"/>
      <c r="PT94" s="100"/>
      <c r="PU94" s="100"/>
      <c r="PV94" s="100"/>
      <c r="PW94" s="100"/>
      <c r="PX94" s="100"/>
      <c r="PY94" s="100"/>
      <c r="PZ94" s="100"/>
      <c r="QA94" s="100"/>
      <c r="QB94" s="100"/>
      <c r="QC94" s="100"/>
      <c r="QD94" s="100"/>
      <c r="QE94" s="100"/>
      <c r="QF94" s="100"/>
      <c r="QG94" s="100"/>
      <c r="QH94" s="100"/>
      <c r="QI94" s="100"/>
      <c r="QJ94" s="100"/>
      <c r="QK94" s="100"/>
      <c r="QL94" s="100"/>
      <c r="QM94" s="100"/>
      <c r="QN94" s="100"/>
      <c r="QO94" s="100"/>
      <c r="QP94" s="100"/>
      <c r="QQ94" s="100"/>
      <c r="QR94" s="100"/>
      <c r="QS94" s="100"/>
      <c r="QT94" s="100"/>
      <c r="QU94" s="100"/>
      <c r="QV94" s="100"/>
      <c r="QW94" s="100"/>
      <c r="QX94" s="100"/>
      <c r="QY94" s="100"/>
      <c r="QZ94" s="100"/>
      <c r="RA94" s="100"/>
      <c r="RB94" s="100"/>
      <c r="RC94" s="100"/>
      <c r="RD94" s="100"/>
      <c r="RE94" s="100"/>
      <c r="RF94" s="100"/>
      <c r="RG94" s="100"/>
      <c r="RH94" s="100"/>
      <c r="RI94" s="100"/>
      <c r="RJ94" s="100"/>
      <c r="RK94" s="100"/>
      <c r="RL94" s="100"/>
      <c r="RM94" s="100"/>
      <c r="RN94" s="100"/>
      <c r="RO94" s="100"/>
      <c r="RP94" s="100"/>
      <c r="RQ94" s="100"/>
      <c r="RR94" s="100"/>
      <c r="RS94" s="100"/>
      <c r="RT94" s="100"/>
      <c r="RU94" s="100"/>
      <c r="RV94" s="100"/>
      <c r="RW94" s="100"/>
      <c r="RX94" s="100"/>
      <c r="RY94" s="100"/>
      <c r="RZ94" s="100"/>
      <c r="SA94" s="100"/>
      <c r="SB94" s="100"/>
      <c r="SC94" s="100"/>
      <c r="SD94" s="100"/>
      <c r="SE94" s="100"/>
      <c r="SF94" s="100"/>
      <c r="SG94" s="100"/>
      <c r="SH94" s="100"/>
      <c r="SI94" s="100"/>
      <c r="SJ94" s="100"/>
      <c r="SK94" s="100"/>
      <c r="SL94" s="100"/>
      <c r="SM94" s="100"/>
      <c r="SN94" s="100"/>
      <c r="SO94" s="100"/>
      <c r="SP94" s="100"/>
      <c r="SQ94" s="100"/>
      <c r="SR94" s="100"/>
      <c r="SS94" s="100"/>
      <c r="ST94" s="100"/>
      <c r="SU94" s="100"/>
      <c r="SV94" s="100"/>
      <c r="SW94" s="100"/>
      <c r="SX94" s="100"/>
      <c r="SY94" s="100"/>
      <c r="SZ94" s="100"/>
      <c r="TA94" s="100"/>
      <c r="TB94" s="100"/>
      <c r="TC94" s="100"/>
      <c r="TD94" s="100"/>
      <c r="TE94" s="100"/>
      <c r="TF94" s="100"/>
      <c r="TG94" s="100"/>
      <c r="TH94" s="100"/>
      <c r="TI94" s="100"/>
      <c r="TJ94" s="100"/>
      <c r="TK94" s="100"/>
      <c r="TL94" s="100"/>
      <c r="TM94" s="100"/>
      <c r="TN94" s="100"/>
      <c r="TO94" s="100"/>
      <c r="TP94" s="100"/>
      <c r="TQ94" s="100"/>
      <c r="TR94" s="100"/>
      <c r="TS94" s="100"/>
      <c r="TT94" s="100"/>
      <c r="TU94" s="100"/>
      <c r="TV94" s="100"/>
      <c r="TW94" s="100"/>
      <c r="TX94" s="100"/>
      <c r="TY94" s="100"/>
      <c r="TZ94" s="100"/>
      <c r="UA94" s="100"/>
      <c r="UB94" s="100"/>
      <c r="UC94" s="100"/>
      <c r="UD94" s="100"/>
      <c r="UE94" s="100"/>
      <c r="UF94" s="100"/>
      <c r="UG94" s="100"/>
      <c r="UH94" s="100"/>
      <c r="UI94" s="100"/>
      <c r="UJ94" s="100"/>
      <c r="UK94" s="100"/>
      <c r="UL94" s="100"/>
      <c r="UM94" s="100"/>
      <c r="UN94" s="100"/>
      <c r="UO94" s="100"/>
      <c r="UP94" s="100"/>
      <c r="UQ94" s="100"/>
      <c r="UR94" s="100"/>
      <c r="US94" s="100"/>
      <c r="UT94" s="100"/>
      <c r="UU94" s="100"/>
      <c r="UV94" s="100"/>
      <c r="UW94" s="100"/>
      <c r="UX94" s="100"/>
      <c r="UY94" s="100"/>
      <c r="UZ94" s="100"/>
      <c r="VA94" s="100"/>
      <c r="VB94" s="100"/>
      <c r="VC94" s="100"/>
      <c r="VD94" s="100"/>
      <c r="VE94" s="100"/>
      <c r="VF94" s="100"/>
      <c r="VG94" s="100"/>
      <c r="VH94" s="100"/>
      <c r="VI94" s="100"/>
      <c r="VJ94" s="100"/>
      <c r="VK94" s="100"/>
      <c r="VL94" s="100"/>
      <c r="VM94" s="100"/>
      <c r="VN94" s="100"/>
      <c r="VO94" s="100"/>
      <c r="VP94" s="100"/>
      <c r="VQ94" s="100"/>
      <c r="VR94" s="100"/>
      <c r="VS94" s="100"/>
      <c r="VT94" s="100"/>
      <c r="VU94" s="100"/>
      <c r="VV94" s="100"/>
      <c r="VW94" s="100"/>
      <c r="VX94" s="100"/>
      <c r="VY94" s="100"/>
      <c r="VZ94" s="100"/>
      <c r="WA94" s="100"/>
      <c r="WB94" s="100"/>
      <c r="WC94" s="100"/>
      <c r="WD94" s="100"/>
      <c r="WE94" s="100"/>
      <c r="WF94" s="100"/>
      <c r="WG94" s="100"/>
      <c r="WH94" s="100"/>
      <c r="WI94" s="100"/>
      <c r="WJ94" s="100"/>
      <c r="WK94" s="100"/>
      <c r="WL94" s="100"/>
      <c r="WM94" s="100"/>
      <c r="WN94" s="100"/>
      <c r="WO94" s="100"/>
      <c r="WP94" s="100"/>
      <c r="WQ94" s="100"/>
      <c r="WR94" s="100"/>
      <c r="WS94" s="100"/>
      <c r="WT94" s="100"/>
      <c r="WU94" s="100"/>
      <c r="WV94" s="100"/>
      <c r="WW94" s="100"/>
      <c r="WX94" s="100"/>
      <c r="WY94" s="100"/>
      <c r="WZ94" s="100"/>
      <c r="XA94" s="100"/>
      <c r="XB94" s="100"/>
      <c r="XC94" s="100"/>
      <c r="XD94" s="100"/>
      <c r="XE94" s="100"/>
      <c r="XF94" s="100"/>
      <c r="XG94" s="100"/>
      <c r="XH94" s="100"/>
      <c r="XI94" s="100"/>
      <c r="XJ94" s="100"/>
      <c r="XK94" s="100"/>
      <c r="XL94" s="100"/>
      <c r="XM94" s="100"/>
      <c r="XN94" s="100"/>
      <c r="XO94" s="100"/>
      <c r="XP94" s="100"/>
      <c r="XQ94" s="100"/>
      <c r="XR94" s="100"/>
      <c r="XS94" s="100"/>
      <c r="XT94" s="100"/>
      <c r="XU94" s="100"/>
      <c r="XV94" s="100"/>
      <c r="XW94" s="100"/>
      <c r="XX94" s="100"/>
      <c r="XY94" s="100"/>
      <c r="XZ94" s="100"/>
      <c r="YA94" s="100"/>
      <c r="YB94" s="100"/>
      <c r="YC94" s="100"/>
      <c r="YD94" s="100"/>
      <c r="YE94" s="100"/>
      <c r="YF94" s="100"/>
      <c r="YG94" s="100"/>
      <c r="YH94" s="100"/>
      <c r="YI94" s="100"/>
      <c r="YJ94" s="100"/>
      <c r="YK94" s="100"/>
      <c r="YL94" s="100"/>
      <c r="YM94" s="100"/>
      <c r="YN94" s="100"/>
      <c r="YO94" s="100"/>
      <c r="YP94" s="100"/>
      <c r="YQ94" s="100"/>
      <c r="YR94" s="100"/>
      <c r="YS94" s="100"/>
      <c r="YT94" s="100"/>
      <c r="YU94" s="100"/>
      <c r="YV94" s="100"/>
      <c r="YW94" s="100"/>
      <c r="YX94" s="100"/>
      <c r="YY94" s="100"/>
      <c r="YZ94" s="100"/>
      <c r="ZA94" s="100"/>
      <c r="ZB94" s="100"/>
      <c r="ZC94" s="100"/>
      <c r="ZD94" s="100"/>
      <c r="ZE94" s="100"/>
      <c r="ZF94" s="100"/>
      <c r="ZG94" s="100"/>
      <c r="ZH94" s="100"/>
      <c r="ZI94" s="100"/>
      <c r="ZJ94" s="100"/>
      <c r="ZK94" s="100"/>
      <c r="ZL94" s="100"/>
      <c r="ZM94" s="100"/>
      <c r="ZN94" s="100"/>
      <c r="ZO94" s="100"/>
      <c r="ZP94" s="100"/>
      <c r="ZQ94" s="100"/>
      <c r="ZR94" s="100"/>
      <c r="ZS94" s="100"/>
      <c r="ZT94" s="100"/>
      <c r="ZU94" s="100"/>
      <c r="ZV94" s="100"/>
      <c r="ZW94" s="100"/>
      <c r="ZX94" s="100"/>
      <c r="ZY94" s="100"/>
      <c r="ZZ94" s="100"/>
    </row>
    <row r="95" spans="1:702" ht="15.95" customHeight="1" x14ac:dyDescent="0.25">
      <c r="A95" s="92">
        <v>72364</v>
      </c>
      <c r="B95" s="92" t="s">
        <v>414</v>
      </c>
      <c r="C95" s="121" t="s">
        <v>373</v>
      </c>
      <c r="D95" s="92">
        <v>7</v>
      </c>
      <c r="E95" s="92">
        <v>3</v>
      </c>
      <c r="F95" s="92" t="s">
        <v>341</v>
      </c>
      <c r="G95" s="92">
        <v>912</v>
      </c>
      <c r="H95" s="92">
        <v>11461</v>
      </c>
      <c r="I95" s="92" t="s">
        <v>389</v>
      </c>
      <c r="J95" s="92">
        <v>4</v>
      </c>
      <c r="K95" s="92" t="s">
        <v>14</v>
      </c>
      <c r="L95" s="93">
        <v>319000</v>
      </c>
      <c r="M95" s="93">
        <v>319000</v>
      </c>
      <c r="N95" s="93">
        <v>0</v>
      </c>
      <c r="O95" s="93">
        <v>319000</v>
      </c>
      <c r="P95" s="93">
        <v>206083.42</v>
      </c>
      <c r="Q95" s="93">
        <v>-112916.57999999999</v>
      </c>
      <c r="R95" s="94">
        <v>0.65</v>
      </c>
      <c r="S95" s="93">
        <v>0</v>
      </c>
      <c r="T95" s="93">
        <v>0</v>
      </c>
      <c r="U95" s="94">
        <v>0</v>
      </c>
      <c r="V95" s="93">
        <v>0</v>
      </c>
      <c r="W95" s="93">
        <v>0</v>
      </c>
      <c r="X95" s="94">
        <v>0</v>
      </c>
      <c r="Y95" s="93">
        <v>0</v>
      </c>
      <c r="Z95" s="93">
        <v>0</v>
      </c>
      <c r="AA95" s="94">
        <v>0</v>
      </c>
      <c r="AB95" s="93">
        <v>0</v>
      </c>
      <c r="AC95" s="93">
        <v>0</v>
      </c>
      <c r="AD95" s="94">
        <v>0</v>
      </c>
      <c r="AE95" s="93">
        <v>0</v>
      </c>
      <c r="AF95" s="93">
        <v>0</v>
      </c>
      <c r="AG95" s="94">
        <v>0</v>
      </c>
      <c r="AH95" s="93">
        <v>0</v>
      </c>
      <c r="AI95" s="93">
        <v>0</v>
      </c>
      <c r="AJ95" s="94">
        <v>0</v>
      </c>
      <c r="AK95" s="93">
        <v>0</v>
      </c>
      <c r="AL95" s="93">
        <v>0</v>
      </c>
      <c r="AM95" s="94">
        <v>0</v>
      </c>
      <c r="AN95" s="93">
        <v>0</v>
      </c>
      <c r="AO95" s="93">
        <v>0</v>
      </c>
      <c r="AP95" s="94">
        <v>0</v>
      </c>
      <c r="AQ95" s="93">
        <v>0</v>
      </c>
      <c r="AR95" s="93">
        <v>0</v>
      </c>
      <c r="AS95" s="94">
        <v>0</v>
      </c>
      <c r="AT95" s="93">
        <v>0</v>
      </c>
      <c r="AU95" s="93">
        <v>0</v>
      </c>
      <c r="AV95" s="94">
        <v>0</v>
      </c>
      <c r="AW95" s="93">
        <v>0</v>
      </c>
      <c r="AX95" s="93">
        <v>0</v>
      </c>
      <c r="AY95" s="94">
        <v>0</v>
      </c>
      <c r="AZ95" s="93">
        <v>0</v>
      </c>
      <c r="BA95" s="93">
        <v>0</v>
      </c>
      <c r="BB95" s="94">
        <v>0</v>
      </c>
      <c r="BC95" s="93">
        <v>0</v>
      </c>
      <c r="BD95" s="93">
        <v>0</v>
      </c>
      <c r="BE95" s="94">
        <v>0</v>
      </c>
      <c r="BF95" s="93">
        <v>160000</v>
      </c>
      <c r="BG95" s="93">
        <v>144921.92000000001</v>
      </c>
      <c r="BH95" s="94">
        <v>0.91</v>
      </c>
      <c r="BI95" s="93">
        <v>0</v>
      </c>
      <c r="BJ95" s="93">
        <v>0</v>
      </c>
      <c r="BK95" s="94">
        <v>0</v>
      </c>
      <c r="BL95" s="93">
        <v>90000</v>
      </c>
      <c r="BM95" s="93">
        <v>25087.5</v>
      </c>
      <c r="BN95" s="94">
        <v>0.28000000000000003</v>
      </c>
      <c r="BO95" s="93">
        <v>0</v>
      </c>
      <c r="BP95" s="93">
        <v>0</v>
      </c>
      <c r="BQ95" s="94">
        <v>0</v>
      </c>
      <c r="BR95" s="93">
        <v>0</v>
      </c>
      <c r="BS95" s="93">
        <v>0</v>
      </c>
      <c r="BT95" s="94">
        <v>0</v>
      </c>
      <c r="BU95" s="93">
        <v>3000</v>
      </c>
      <c r="BV95" s="93">
        <v>0</v>
      </c>
      <c r="BW95" s="94">
        <v>0</v>
      </c>
      <c r="BX95" s="93">
        <v>0</v>
      </c>
      <c r="BY95" s="93">
        <v>0</v>
      </c>
      <c r="BZ95" s="94">
        <v>0</v>
      </c>
      <c r="CA95" s="93">
        <v>0</v>
      </c>
      <c r="CB95" s="93">
        <v>0</v>
      </c>
      <c r="CC95" s="94">
        <v>0</v>
      </c>
      <c r="CD95" s="93">
        <v>6000</v>
      </c>
      <c r="CE95" s="93">
        <v>0</v>
      </c>
      <c r="CF95" s="94">
        <v>0</v>
      </c>
      <c r="CG95" s="93">
        <v>0</v>
      </c>
      <c r="CH95" s="93">
        <v>0</v>
      </c>
      <c r="CI95" s="94">
        <v>0</v>
      </c>
      <c r="CJ95" s="93">
        <v>0</v>
      </c>
      <c r="CK95" s="93">
        <v>0</v>
      </c>
      <c r="CL95" s="94">
        <v>0</v>
      </c>
      <c r="CM95" s="93">
        <v>60000</v>
      </c>
      <c r="CN95" s="93">
        <v>36074</v>
      </c>
      <c r="CO95" s="94">
        <v>0.6</v>
      </c>
      <c r="CP95" s="93"/>
      <c r="CQ95" s="93"/>
      <c r="CR95" s="93"/>
      <c r="CS95" s="93"/>
      <c r="CT95" s="93"/>
      <c r="CU95" s="93"/>
      <c r="CV95" s="93"/>
      <c r="CW95" s="93"/>
      <c r="CX95" s="93"/>
      <c r="CY95" s="93"/>
      <c r="CZ95" s="93"/>
      <c r="DA95" s="93"/>
      <c r="DB95" s="93"/>
      <c r="DC95" s="93"/>
      <c r="DD95" s="93"/>
      <c r="DE95" s="93"/>
      <c r="DF95" s="93"/>
      <c r="DG95" s="93"/>
      <c r="DH95" s="93"/>
      <c r="DI95" s="93"/>
      <c r="DJ95" s="93"/>
      <c r="DK95" s="93"/>
      <c r="DL95" s="93"/>
      <c r="DM95" s="93"/>
      <c r="DN95" s="93"/>
      <c r="DO95" s="93"/>
      <c r="DP95" s="93"/>
      <c r="DQ95" s="93"/>
      <c r="DR95" s="93"/>
      <c r="DS95" s="93"/>
      <c r="DT95" s="93"/>
      <c r="DU95" s="93"/>
      <c r="DV95" s="93"/>
      <c r="DW95" s="93"/>
      <c r="DX95" s="93"/>
      <c r="DY95" s="93"/>
      <c r="DZ95" s="93"/>
      <c r="EA95" s="93"/>
      <c r="EB95" s="93"/>
      <c r="EC95" s="93"/>
      <c r="ED95" s="93"/>
      <c r="EE95" s="93"/>
      <c r="EF95" s="93"/>
      <c r="EG95" s="93"/>
      <c r="EH95" s="93"/>
      <c r="EI95" s="93"/>
      <c r="EJ95" s="93"/>
      <c r="EK95" s="93"/>
      <c r="EL95" s="93"/>
      <c r="EM95" s="93"/>
      <c r="EN95" s="93"/>
      <c r="EO95" s="93"/>
      <c r="EP95" s="93"/>
      <c r="EQ95" s="93"/>
      <c r="ER95" s="93"/>
      <c r="ES95" s="93"/>
      <c r="ET95" s="93"/>
      <c r="EU95" s="93"/>
      <c r="EV95" s="93"/>
      <c r="EW95" s="93"/>
      <c r="EX95" s="93"/>
      <c r="EY95" s="93"/>
      <c r="EZ95" s="93"/>
      <c r="FA95" s="93"/>
      <c r="FB95" s="93"/>
      <c r="FC95" s="93"/>
      <c r="FD95" s="93"/>
      <c r="FE95" s="93"/>
      <c r="FF95" s="93"/>
      <c r="FG95" s="93"/>
      <c r="FH95" s="93"/>
      <c r="FI95" s="93"/>
      <c r="FJ95" s="93"/>
      <c r="FK95" s="93"/>
      <c r="FL95" s="93"/>
      <c r="FM95" s="93"/>
      <c r="FN95" s="93"/>
      <c r="FO95" s="93"/>
      <c r="FP95" s="93"/>
      <c r="FQ95" s="93"/>
      <c r="FR95" s="93"/>
      <c r="FS95" s="93"/>
      <c r="FT95" s="93"/>
      <c r="FU95" s="93"/>
      <c r="FV95" s="93"/>
      <c r="FW95" s="93"/>
      <c r="FX95" s="93"/>
      <c r="FY95" s="93"/>
      <c r="FZ95" s="93"/>
      <c r="GA95" s="93"/>
      <c r="GB95" s="93"/>
      <c r="GC95" s="93"/>
      <c r="GD95" s="93"/>
      <c r="GE95" s="93"/>
      <c r="GF95" s="93"/>
      <c r="GG95" s="93"/>
      <c r="GH95" s="93"/>
      <c r="GI95" s="93"/>
      <c r="GJ95" s="93"/>
      <c r="GK95" s="93"/>
      <c r="GL95" s="93"/>
      <c r="GM95" s="93"/>
      <c r="GN95" s="93"/>
      <c r="GO95" s="93"/>
      <c r="GP95" s="93"/>
      <c r="GQ95" s="93"/>
      <c r="GR95" s="93"/>
      <c r="GS95" s="93"/>
      <c r="GT95" s="93"/>
      <c r="GU95" s="93"/>
      <c r="GV95" s="93"/>
      <c r="GW95" s="93"/>
      <c r="GX95" s="93"/>
      <c r="GY95" s="93"/>
      <c r="GZ95" s="93"/>
      <c r="HA95" s="93"/>
      <c r="HB95" s="93"/>
      <c r="HC95" s="93"/>
      <c r="HD95" s="93"/>
      <c r="HE95" s="93"/>
      <c r="HF95" s="93"/>
      <c r="HG95" s="93"/>
      <c r="HH95" s="93"/>
      <c r="HI95" s="93"/>
      <c r="HJ95" s="93"/>
      <c r="HK95" s="93"/>
      <c r="HL95" s="93"/>
      <c r="HM95" s="93"/>
      <c r="HN95" s="93"/>
      <c r="HO95" s="93"/>
      <c r="HP95" s="93"/>
      <c r="HQ95" s="93"/>
      <c r="HR95" s="93"/>
      <c r="HS95" s="93"/>
      <c r="HT95" s="93"/>
      <c r="HU95" s="93"/>
      <c r="HV95" s="93"/>
      <c r="HW95" s="93"/>
      <c r="HX95" s="93"/>
      <c r="HY95" s="93"/>
      <c r="HZ95" s="93"/>
      <c r="IA95" s="93"/>
      <c r="IB95" s="93"/>
      <c r="IC95" s="93"/>
      <c r="ID95" s="93"/>
      <c r="IE95" s="93"/>
      <c r="IF95" s="93"/>
      <c r="IG95" s="93"/>
      <c r="IH95" s="93"/>
      <c r="II95" s="93"/>
      <c r="IJ95" s="93"/>
      <c r="IK95" s="93"/>
      <c r="IL95" s="93"/>
      <c r="IM95" s="93"/>
      <c r="IN95" s="93"/>
      <c r="IO95" s="93"/>
      <c r="IP95" s="93"/>
      <c r="IQ95" s="93"/>
      <c r="IR95" s="93"/>
      <c r="IS95" s="93"/>
      <c r="IT95" s="93"/>
      <c r="IU95" s="93"/>
      <c r="IV95" s="93"/>
      <c r="IW95" s="93"/>
      <c r="IX95" s="93"/>
      <c r="IY95" s="93"/>
      <c r="IZ95" s="93"/>
      <c r="JA95" s="93"/>
      <c r="JB95" s="93"/>
      <c r="JC95" s="93"/>
      <c r="JD95" s="93"/>
      <c r="JE95" s="93"/>
      <c r="JF95" s="93"/>
      <c r="JG95" s="93"/>
      <c r="JH95" s="93"/>
      <c r="JI95" s="93"/>
      <c r="JJ95" s="93"/>
      <c r="JK95" s="93"/>
      <c r="JL95" s="93"/>
      <c r="JM95" s="93"/>
      <c r="JN95" s="93"/>
      <c r="JO95" s="93"/>
      <c r="JP95" s="93"/>
      <c r="JQ95" s="93"/>
      <c r="JR95" s="93"/>
      <c r="JS95" s="93"/>
      <c r="JT95" s="93"/>
      <c r="JU95" s="93"/>
      <c r="JV95" s="93"/>
      <c r="JW95" s="93"/>
      <c r="JX95" s="93"/>
      <c r="JY95" s="93"/>
      <c r="JZ95" s="93"/>
      <c r="KA95" s="93"/>
      <c r="KB95" s="93"/>
      <c r="KC95" s="93"/>
      <c r="KD95" s="93"/>
      <c r="KE95" s="93"/>
      <c r="KF95" s="93"/>
      <c r="KG95" s="93"/>
      <c r="KH95" s="93"/>
      <c r="KI95" s="93"/>
      <c r="KJ95" s="93"/>
      <c r="KK95" s="93"/>
      <c r="KL95" s="93"/>
      <c r="KM95" s="93"/>
      <c r="KN95" s="93"/>
      <c r="KO95" s="93"/>
      <c r="KP95" s="93"/>
      <c r="KQ95" s="93"/>
      <c r="KR95" s="93"/>
      <c r="KS95" s="93"/>
      <c r="KT95" s="93"/>
      <c r="KU95" s="93"/>
      <c r="KV95" s="93"/>
      <c r="KW95" s="93"/>
      <c r="KX95" s="93"/>
      <c r="KY95" s="93"/>
      <c r="KZ95" s="93"/>
      <c r="LA95" s="93"/>
      <c r="LB95" s="93"/>
      <c r="LC95" s="93"/>
      <c r="LD95" s="93"/>
      <c r="LE95" s="93"/>
      <c r="LF95" s="93"/>
      <c r="LG95" s="93"/>
      <c r="LH95" s="93"/>
      <c r="LI95" s="93"/>
      <c r="LJ95" s="93"/>
      <c r="LK95" s="93"/>
      <c r="LL95" s="93"/>
      <c r="LM95" s="93"/>
      <c r="LN95" s="93"/>
      <c r="LO95" s="93"/>
      <c r="LP95" s="93"/>
      <c r="LQ95" s="93"/>
      <c r="LR95" s="93"/>
      <c r="LS95" s="93"/>
      <c r="LT95" s="93"/>
      <c r="LU95" s="93"/>
      <c r="LV95" s="93"/>
      <c r="LW95" s="93"/>
      <c r="LX95" s="93"/>
      <c r="LY95" s="93"/>
      <c r="LZ95" s="93"/>
      <c r="MA95" s="93"/>
      <c r="MB95" s="93"/>
      <c r="MC95" s="93"/>
      <c r="MD95" s="93"/>
      <c r="ME95" s="93"/>
      <c r="MF95" s="93"/>
      <c r="MG95" s="93"/>
      <c r="MH95" s="93"/>
      <c r="MI95" s="93"/>
      <c r="MJ95" s="93"/>
      <c r="MK95" s="93"/>
      <c r="ML95" s="93"/>
      <c r="MM95" s="93"/>
      <c r="MN95" s="93"/>
      <c r="MO95" s="93"/>
      <c r="MP95" s="93"/>
      <c r="MQ95" s="93"/>
      <c r="MR95" s="93"/>
      <c r="MS95" s="93"/>
      <c r="MT95" s="93"/>
      <c r="MU95" s="93"/>
      <c r="MV95" s="93"/>
      <c r="MW95" s="93"/>
      <c r="MX95" s="93"/>
      <c r="MY95" s="93"/>
      <c r="MZ95" s="93"/>
      <c r="NA95" s="93"/>
      <c r="NB95" s="93"/>
      <c r="NC95" s="93"/>
      <c r="ND95" s="93"/>
      <c r="NE95" s="93"/>
      <c r="NF95" s="93"/>
      <c r="NG95" s="93"/>
      <c r="NH95" s="93"/>
      <c r="NI95" s="93"/>
      <c r="NJ95" s="93"/>
      <c r="NK95" s="93"/>
      <c r="NL95" s="93"/>
      <c r="NM95" s="93"/>
      <c r="NN95" s="93"/>
      <c r="NO95" s="93"/>
      <c r="NP95" s="93"/>
      <c r="NQ95" s="93"/>
      <c r="NR95" s="93"/>
      <c r="NS95" s="93"/>
      <c r="NT95" s="93"/>
      <c r="NU95" s="93"/>
      <c r="NV95" s="93"/>
      <c r="NW95" s="93"/>
      <c r="NX95" s="93"/>
      <c r="NY95" s="93"/>
      <c r="NZ95" s="93"/>
      <c r="OA95" s="93"/>
      <c r="OB95" s="93"/>
      <c r="OC95" s="93"/>
      <c r="OD95" s="93"/>
      <c r="OE95" s="93"/>
      <c r="OF95" s="93"/>
      <c r="OG95" s="93"/>
      <c r="OH95" s="93"/>
      <c r="OI95" s="93"/>
      <c r="OJ95" s="93"/>
      <c r="OK95" s="93"/>
      <c r="OL95" s="93"/>
      <c r="OM95" s="93"/>
      <c r="ON95" s="93"/>
      <c r="OO95" s="93"/>
      <c r="OP95" s="93"/>
      <c r="OQ95" s="93"/>
      <c r="OR95" s="93"/>
      <c r="OS95" s="93"/>
      <c r="OT95" s="93"/>
      <c r="OU95" s="93"/>
      <c r="OV95" s="93"/>
      <c r="OW95" s="93"/>
      <c r="OX95" s="93"/>
      <c r="OY95" s="93"/>
      <c r="OZ95" s="93"/>
      <c r="PA95" s="93"/>
      <c r="PB95" s="93"/>
      <c r="PC95" s="93"/>
      <c r="PD95" s="93"/>
      <c r="PE95" s="93"/>
      <c r="PF95" s="93"/>
      <c r="PG95" s="93"/>
      <c r="PH95" s="93"/>
      <c r="PI95" s="93"/>
      <c r="PJ95" s="93"/>
      <c r="PK95" s="93"/>
      <c r="PL95" s="93"/>
      <c r="PM95" s="93"/>
      <c r="PN95" s="93"/>
      <c r="PO95" s="93"/>
      <c r="PP95" s="93"/>
      <c r="PQ95" s="93"/>
      <c r="PR95" s="93"/>
      <c r="PS95" s="93"/>
      <c r="PT95" s="93"/>
      <c r="PU95" s="93"/>
      <c r="PV95" s="93"/>
      <c r="PW95" s="93"/>
      <c r="PX95" s="93"/>
      <c r="PY95" s="93"/>
      <c r="PZ95" s="93"/>
      <c r="QA95" s="93"/>
      <c r="QB95" s="93"/>
      <c r="QC95" s="93"/>
      <c r="QD95" s="93"/>
      <c r="QE95" s="93"/>
      <c r="QF95" s="93"/>
      <c r="QG95" s="93"/>
      <c r="QH95" s="93"/>
      <c r="QI95" s="93"/>
      <c r="QJ95" s="93"/>
      <c r="QK95" s="93"/>
      <c r="QL95" s="93"/>
      <c r="QM95" s="93"/>
      <c r="QN95" s="93"/>
      <c r="QO95" s="93"/>
      <c r="QP95" s="93"/>
      <c r="QQ95" s="93"/>
      <c r="QR95" s="93"/>
      <c r="QS95" s="93"/>
      <c r="QT95" s="93"/>
      <c r="QU95" s="93"/>
      <c r="QV95" s="93"/>
      <c r="QW95" s="93"/>
      <c r="QX95" s="93"/>
      <c r="QY95" s="93"/>
      <c r="QZ95" s="93"/>
      <c r="RA95" s="93"/>
      <c r="RB95" s="93"/>
      <c r="RC95" s="93"/>
      <c r="RD95" s="93"/>
      <c r="RE95" s="93"/>
      <c r="RF95" s="93"/>
      <c r="RG95" s="93"/>
      <c r="RH95" s="93"/>
      <c r="RI95" s="93"/>
      <c r="RJ95" s="93"/>
      <c r="RK95" s="93"/>
      <c r="RL95" s="93"/>
      <c r="RM95" s="93"/>
      <c r="RN95" s="93"/>
      <c r="RO95" s="93"/>
      <c r="RP95" s="93"/>
      <c r="RQ95" s="93"/>
      <c r="RR95" s="93"/>
      <c r="RS95" s="93"/>
      <c r="RT95" s="93"/>
      <c r="RU95" s="93"/>
      <c r="RV95" s="93"/>
      <c r="RW95" s="93"/>
      <c r="RX95" s="93"/>
      <c r="RY95" s="93"/>
      <c r="RZ95" s="93"/>
      <c r="SA95" s="93"/>
      <c r="SB95" s="93"/>
      <c r="SC95" s="93"/>
      <c r="SD95" s="93"/>
      <c r="SE95" s="93"/>
      <c r="SF95" s="93"/>
      <c r="SG95" s="93"/>
      <c r="SH95" s="93"/>
      <c r="SI95" s="93"/>
      <c r="SJ95" s="93"/>
      <c r="SK95" s="93"/>
      <c r="SL95" s="93"/>
      <c r="SM95" s="93"/>
      <c r="SN95" s="93"/>
      <c r="SO95" s="93"/>
      <c r="SP95" s="93"/>
      <c r="SQ95" s="93"/>
      <c r="SR95" s="93"/>
      <c r="SS95" s="93"/>
      <c r="ST95" s="93"/>
      <c r="SU95" s="93"/>
      <c r="SV95" s="93"/>
      <c r="SW95" s="93"/>
      <c r="SX95" s="93"/>
      <c r="SY95" s="93"/>
      <c r="SZ95" s="93"/>
      <c r="TA95" s="93"/>
      <c r="TB95" s="93"/>
      <c r="TC95" s="93"/>
      <c r="TD95" s="93"/>
      <c r="TE95" s="93"/>
      <c r="TF95" s="93"/>
      <c r="TG95" s="93"/>
      <c r="TH95" s="93"/>
      <c r="TI95" s="93"/>
      <c r="TJ95" s="93"/>
      <c r="TK95" s="93"/>
      <c r="TL95" s="93"/>
      <c r="TM95" s="93"/>
      <c r="TN95" s="93"/>
      <c r="TO95" s="93"/>
      <c r="TP95" s="93"/>
      <c r="TQ95" s="93"/>
      <c r="TR95" s="93"/>
      <c r="TS95" s="93"/>
      <c r="TT95" s="93"/>
      <c r="TU95" s="93"/>
      <c r="TV95" s="93"/>
      <c r="TW95" s="93"/>
      <c r="TX95" s="93"/>
      <c r="TY95" s="93"/>
      <c r="TZ95" s="93"/>
      <c r="UA95" s="93"/>
      <c r="UB95" s="93"/>
      <c r="UC95" s="93"/>
      <c r="UD95" s="93"/>
      <c r="UE95" s="93"/>
      <c r="UF95" s="93"/>
      <c r="UG95" s="93"/>
      <c r="UH95" s="93"/>
      <c r="UI95" s="93"/>
      <c r="UJ95" s="93"/>
      <c r="UK95" s="93"/>
      <c r="UL95" s="93"/>
      <c r="UM95" s="93"/>
      <c r="UN95" s="93"/>
      <c r="UO95" s="93"/>
      <c r="UP95" s="93"/>
      <c r="UQ95" s="93"/>
      <c r="UR95" s="93"/>
      <c r="US95" s="93"/>
      <c r="UT95" s="93"/>
      <c r="UU95" s="93"/>
      <c r="UV95" s="93"/>
      <c r="UW95" s="93"/>
      <c r="UX95" s="93"/>
      <c r="UY95" s="93"/>
      <c r="UZ95" s="93"/>
      <c r="VA95" s="93"/>
      <c r="VB95" s="93"/>
      <c r="VC95" s="93"/>
      <c r="VD95" s="93"/>
      <c r="VE95" s="93"/>
      <c r="VF95" s="93"/>
      <c r="VG95" s="93"/>
      <c r="VH95" s="93"/>
      <c r="VI95" s="93"/>
      <c r="VJ95" s="93"/>
      <c r="VK95" s="93"/>
      <c r="VL95" s="93"/>
      <c r="VM95" s="93"/>
      <c r="VN95" s="93"/>
      <c r="VO95" s="93"/>
      <c r="VP95" s="93"/>
      <c r="VQ95" s="93"/>
      <c r="VR95" s="93"/>
      <c r="VS95" s="93"/>
      <c r="VT95" s="93"/>
      <c r="VU95" s="93"/>
      <c r="VV95" s="93"/>
      <c r="VW95" s="93"/>
      <c r="VX95" s="93"/>
      <c r="VY95" s="93"/>
      <c r="VZ95" s="93"/>
      <c r="WA95" s="93"/>
      <c r="WB95" s="93"/>
      <c r="WC95" s="93"/>
      <c r="WD95" s="93"/>
      <c r="WE95" s="93"/>
      <c r="WF95" s="93"/>
      <c r="WG95" s="93"/>
      <c r="WH95" s="93"/>
      <c r="WI95" s="93"/>
      <c r="WJ95" s="93"/>
      <c r="WK95" s="93"/>
      <c r="WL95" s="93"/>
      <c r="WM95" s="93"/>
      <c r="WN95" s="93"/>
      <c r="WO95" s="93"/>
      <c r="WP95" s="93"/>
      <c r="WQ95" s="93"/>
      <c r="WR95" s="93"/>
      <c r="WS95" s="93"/>
      <c r="WT95" s="93"/>
      <c r="WU95" s="93"/>
      <c r="WV95" s="93"/>
      <c r="WW95" s="93"/>
      <c r="WX95" s="93"/>
      <c r="WY95" s="93"/>
      <c r="WZ95" s="93"/>
      <c r="XA95" s="93"/>
      <c r="XB95" s="93"/>
      <c r="XC95" s="93"/>
      <c r="XD95" s="93"/>
      <c r="XE95" s="93"/>
      <c r="XF95" s="93"/>
      <c r="XG95" s="93"/>
      <c r="XH95" s="93"/>
      <c r="XI95" s="93"/>
      <c r="XJ95" s="93"/>
      <c r="XK95" s="93"/>
      <c r="XL95" s="93"/>
      <c r="XM95" s="93"/>
      <c r="XN95" s="93"/>
      <c r="XO95" s="93"/>
      <c r="XP95" s="93"/>
      <c r="XQ95" s="93"/>
      <c r="XR95" s="93"/>
      <c r="XS95" s="93"/>
      <c r="XT95" s="93"/>
      <c r="XU95" s="93"/>
      <c r="XV95" s="93"/>
      <c r="XW95" s="93"/>
      <c r="XX95" s="93"/>
      <c r="XY95" s="93"/>
      <c r="XZ95" s="93"/>
      <c r="YA95" s="93"/>
      <c r="YB95" s="93"/>
      <c r="YC95" s="93"/>
      <c r="YD95" s="93"/>
      <c r="YE95" s="93"/>
      <c r="YF95" s="93"/>
      <c r="YG95" s="93"/>
      <c r="YH95" s="93"/>
      <c r="YI95" s="93"/>
      <c r="YJ95" s="93"/>
      <c r="YK95" s="93"/>
      <c r="YL95" s="93"/>
      <c r="YM95" s="93"/>
      <c r="YN95" s="93"/>
      <c r="YO95" s="93"/>
      <c r="YP95" s="93"/>
      <c r="YQ95" s="93"/>
      <c r="YR95" s="93"/>
      <c r="YS95" s="93"/>
      <c r="YT95" s="93"/>
      <c r="YU95" s="93"/>
      <c r="YV95" s="93"/>
      <c r="YW95" s="93"/>
      <c r="YX95" s="93"/>
      <c r="YY95" s="93"/>
      <c r="YZ95" s="93"/>
      <c r="ZA95" s="93"/>
      <c r="ZB95" s="93"/>
      <c r="ZC95" s="93"/>
      <c r="ZD95" s="93"/>
      <c r="ZE95" s="93"/>
      <c r="ZF95" s="93"/>
      <c r="ZG95" s="93"/>
      <c r="ZH95" s="93"/>
      <c r="ZI95" s="93"/>
      <c r="ZJ95" s="93"/>
      <c r="ZK95" s="93"/>
      <c r="ZL95" s="93"/>
      <c r="ZM95" s="93"/>
      <c r="ZN95" s="93"/>
      <c r="ZO95" s="93"/>
      <c r="ZP95" s="93"/>
      <c r="ZQ95" s="93"/>
      <c r="ZR95" s="93"/>
      <c r="ZS95" s="93"/>
      <c r="ZT95" s="93"/>
      <c r="ZU95" s="93"/>
      <c r="ZV95" s="93"/>
      <c r="ZW95" s="93"/>
      <c r="ZX95" s="93"/>
      <c r="ZY95" s="93"/>
      <c r="ZZ95" s="93"/>
    </row>
    <row r="96" spans="1:702" ht="15.95" hidden="1" customHeight="1" x14ac:dyDescent="0.25">
      <c r="A96" s="92">
        <v>72366</v>
      </c>
      <c r="B96" s="92" t="s">
        <v>414</v>
      </c>
      <c r="C96" s="121" t="s">
        <v>391</v>
      </c>
      <c r="D96" s="92">
        <v>7</v>
      </c>
      <c r="E96" s="92">
        <v>3</v>
      </c>
      <c r="F96" s="92" t="s">
        <v>341</v>
      </c>
      <c r="G96" s="92">
        <v>912</v>
      </c>
      <c r="H96" s="92">
        <v>11461</v>
      </c>
      <c r="I96" s="92" t="s">
        <v>389</v>
      </c>
      <c r="J96" s="92">
        <v>41</v>
      </c>
      <c r="K96" s="92" t="s">
        <v>15</v>
      </c>
      <c r="L96" s="93">
        <v>0</v>
      </c>
      <c r="M96" s="93">
        <v>0</v>
      </c>
      <c r="N96" s="93">
        <v>0</v>
      </c>
      <c r="O96" s="93">
        <v>0</v>
      </c>
      <c r="P96" s="93">
        <v>0</v>
      </c>
      <c r="Q96" s="93">
        <v>0</v>
      </c>
      <c r="R96" s="94">
        <v>0</v>
      </c>
      <c r="S96" s="93">
        <v>0</v>
      </c>
      <c r="T96" s="93">
        <v>0</v>
      </c>
      <c r="U96" s="94">
        <v>0</v>
      </c>
      <c r="V96" s="93">
        <v>0</v>
      </c>
      <c r="W96" s="93">
        <v>0</v>
      </c>
      <c r="X96" s="94">
        <v>0</v>
      </c>
      <c r="Y96" s="93">
        <v>0</v>
      </c>
      <c r="Z96" s="93">
        <v>0</v>
      </c>
      <c r="AA96" s="94">
        <v>0</v>
      </c>
      <c r="AB96" s="93">
        <v>0</v>
      </c>
      <c r="AC96" s="93">
        <v>0</v>
      </c>
      <c r="AD96" s="94">
        <v>0</v>
      </c>
      <c r="AE96" s="93">
        <v>0</v>
      </c>
      <c r="AF96" s="93">
        <v>0</v>
      </c>
      <c r="AG96" s="94">
        <v>0</v>
      </c>
      <c r="AH96" s="93">
        <v>0</v>
      </c>
      <c r="AI96" s="93">
        <v>0</v>
      </c>
      <c r="AJ96" s="94">
        <v>0</v>
      </c>
      <c r="AK96" s="93">
        <v>0</v>
      </c>
      <c r="AL96" s="93">
        <v>0</v>
      </c>
      <c r="AM96" s="94">
        <v>0</v>
      </c>
      <c r="AN96" s="93">
        <v>0</v>
      </c>
      <c r="AO96" s="93">
        <v>0</v>
      </c>
      <c r="AP96" s="94">
        <v>0</v>
      </c>
      <c r="AQ96" s="93">
        <v>0</v>
      </c>
      <c r="AR96" s="93">
        <v>0</v>
      </c>
      <c r="AS96" s="94">
        <v>0</v>
      </c>
      <c r="AT96" s="93">
        <v>0</v>
      </c>
      <c r="AU96" s="93">
        <v>0</v>
      </c>
      <c r="AV96" s="94">
        <v>0</v>
      </c>
      <c r="AW96" s="93">
        <v>0</v>
      </c>
      <c r="AX96" s="93">
        <v>0</v>
      </c>
      <c r="AY96" s="94">
        <v>0</v>
      </c>
      <c r="AZ96" s="93">
        <v>0</v>
      </c>
      <c r="BA96" s="93">
        <v>0</v>
      </c>
      <c r="BB96" s="94">
        <v>0</v>
      </c>
      <c r="BC96" s="93">
        <v>0</v>
      </c>
      <c r="BD96" s="93">
        <v>0</v>
      </c>
      <c r="BE96" s="94">
        <v>0</v>
      </c>
      <c r="BF96" s="93">
        <v>0</v>
      </c>
      <c r="BG96" s="93">
        <v>0</v>
      </c>
      <c r="BH96" s="94">
        <v>0</v>
      </c>
      <c r="BI96" s="93">
        <v>0</v>
      </c>
      <c r="BJ96" s="93">
        <v>0</v>
      </c>
      <c r="BK96" s="94">
        <v>0</v>
      </c>
      <c r="BL96" s="93">
        <v>0</v>
      </c>
      <c r="BM96" s="93">
        <v>0</v>
      </c>
      <c r="BN96" s="94">
        <v>0</v>
      </c>
      <c r="BO96" s="93">
        <v>0</v>
      </c>
      <c r="BP96" s="93">
        <v>0</v>
      </c>
      <c r="BQ96" s="94">
        <v>0</v>
      </c>
      <c r="BR96" s="93">
        <v>0</v>
      </c>
      <c r="BS96" s="93">
        <v>0</v>
      </c>
      <c r="BT96" s="94">
        <v>0</v>
      </c>
      <c r="BU96" s="93">
        <v>0</v>
      </c>
      <c r="BV96" s="93">
        <v>0</v>
      </c>
      <c r="BW96" s="94">
        <v>0</v>
      </c>
      <c r="BX96" s="93">
        <v>0</v>
      </c>
      <c r="BY96" s="93">
        <v>0</v>
      </c>
      <c r="BZ96" s="94">
        <v>0</v>
      </c>
      <c r="CA96" s="93">
        <v>0</v>
      </c>
      <c r="CB96" s="93">
        <v>0</v>
      </c>
      <c r="CC96" s="94">
        <v>0</v>
      </c>
      <c r="CD96" s="93">
        <v>0</v>
      </c>
      <c r="CE96" s="93">
        <v>0</v>
      </c>
      <c r="CF96" s="94">
        <v>0</v>
      </c>
      <c r="CG96" s="93">
        <v>0</v>
      </c>
      <c r="CH96" s="93">
        <v>0</v>
      </c>
      <c r="CI96" s="94">
        <v>0</v>
      </c>
      <c r="CJ96" s="93">
        <v>0</v>
      </c>
      <c r="CK96" s="93">
        <v>0</v>
      </c>
      <c r="CL96" s="94">
        <v>0</v>
      </c>
      <c r="CM96" s="93">
        <v>0</v>
      </c>
      <c r="CN96" s="93">
        <v>0</v>
      </c>
      <c r="CO96" s="94">
        <v>0</v>
      </c>
      <c r="CP96" s="93"/>
      <c r="CQ96" s="93"/>
      <c r="CR96" s="93"/>
      <c r="CS96" s="93"/>
      <c r="CT96" s="93"/>
      <c r="CU96" s="93"/>
      <c r="CV96" s="93"/>
      <c r="CW96" s="93"/>
      <c r="CX96" s="93"/>
      <c r="CY96" s="93"/>
      <c r="CZ96" s="93"/>
      <c r="DA96" s="93"/>
      <c r="DB96" s="93"/>
      <c r="DC96" s="93"/>
      <c r="DD96" s="93"/>
      <c r="DE96" s="93"/>
      <c r="DF96" s="93"/>
      <c r="DG96" s="93"/>
      <c r="DH96" s="93"/>
      <c r="DI96" s="93"/>
      <c r="DJ96" s="93"/>
      <c r="DK96" s="93"/>
      <c r="DL96" s="93"/>
      <c r="DM96" s="93"/>
      <c r="DN96" s="93"/>
      <c r="DO96" s="93"/>
      <c r="DP96" s="93"/>
      <c r="DQ96" s="93"/>
      <c r="DR96" s="93"/>
      <c r="DS96" s="93"/>
      <c r="DT96" s="93"/>
      <c r="DU96" s="93"/>
      <c r="DV96" s="93"/>
      <c r="DW96" s="93"/>
      <c r="DX96" s="93"/>
      <c r="DY96" s="93"/>
      <c r="DZ96" s="93"/>
      <c r="EA96" s="93"/>
      <c r="EB96" s="93"/>
      <c r="EC96" s="93"/>
      <c r="ED96" s="93"/>
      <c r="EE96" s="93"/>
      <c r="EF96" s="93"/>
      <c r="EG96" s="93"/>
      <c r="EH96" s="93"/>
      <c r="EI96" s="93"/>
      <c r="EJ96" s="93"/>
      <c r="EK96" s="93"/>
      <c r="EL96" s="93"/>
      <c r="EM96" s="93"/>
      <c r="EN96" s="93"/>
      <c r="EO96" s="93"/>
      <c r="EP96" s="93"/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  <c r="JV96" s="93"/>
      <c r="JW96" s="93"/>
      <c r="JX96" s="93"/>
      <c r="JY96" s="93"/>
      <c r="JZ96" s="93"/>
      <c r="KA96" s="93"/>
      <c r="KB96" s="93"/>
      <c r="KC96" s="93"/>
      <c r="KD96" s="93"/>
      <c r="KE96" s="93"/>
      <c r="KF96" s="93"/>
      <c r="KG96" s="93"/>
      <c r="KH96" s="93"/>
      <c r="KI96" s="93"/>
      <c r="KJ96" s="93"/>
      <c r="KK96" s="93"/>
      <c r="KL96" s="93"/>
      <c r="KM96" s="93"/>
      <c r="KN96" s="93"/>
      <c r="KO96" s="93"/>
      <c r="KP96" s="93"/>
      <c r="KQ96" s="93"/>
      <c r="KR96" s="93"/>
      <c r="KS96" s="93"/>
      <c r="KT96" s="93"/>
      <c r="KU96" s="93"/>
      <c r="KV96" s="93"/>
      <c r="KW96" s="93"/>
      <c r="KX96" s="93"/>
      <c r="KY96" s="93"/>
      <c r="KZ96" s="93"/>
      <c r="LA96" s="93"/>
      <c r="LB96" s="93"/>
      <c r="LC96" s="93"/>
      <c r="LD96" s="93"/>
      <c r="LE96" s="93"/>
      <c r="LF96" s="93"/>
      <c r="LG96" s="93"/>
      <c r="LH96" s="93"/>
      <c r="LI96" s="93"/>
      <c r="LJ96" s="93"/>
      <c r="LK96" s="93"/>
      <c r="LL96" s="93"/>
      <c r="LM96" s="93"/>
      <c r="LN96" s="93"/>
      <c r="LO96" s="93"/>
      <c r="LP96" s="93"/>
      <c r="LQ96" s="93"/>
      <c r="LR96" s="93"/>
      <c r="LS96" s="93"/>
      <c r="LT96" s="93"/>
      <c r="LU96" s="93"/>
      <c r="LV96" s="93"/>
      <c r="LW96" s="93"/>
      <c r="LX96" s="93"/>
      <c r="LY96" s="93"/>
      <c r="LZ96" s="93"/>
      <c r="MA96" s="93"/>
      <c r="MB96" s="93"/>
      <c r="MC96" s="93"/>
      <c r="MD96" s="93"/>
      <c r="ME96" s="93"/>
      <c r="MF96" s="93"/>
      <c r="MG96" s="93"/>
      <c r="MH96" s="93"/>
      <c r="MI96" s="93"/>
      <c r="MJ96" s="93"/>
      <c r="MK96" s="93"/>
      <c r="ML96" s="93"/>
      <c r="MM96" s="93"/>
      <c r="MN96" s="93"/>
      <c r="MO96" s="93"/>
      <c r="MP96" s="93"/>
      <c r="MQ96" s="93"/>
      <c r="MR96" s="93"/>
      <c r="MS96" s="93"/>
      <c r="MT96" s="93"/>
      <c r="MU96" s="93"/>
      <c r="MV96" s="93"/>
      <c r="MW96" s="93"/>
      <c r="MX96" s="93"/>
      <c r="MY96" s="93"/>
      <c r="MZ96" s="93"/>
      <c r="NA96" s="93"/>
      <c r="NB96" s="93"/>
      <c r="NC96" s="93"/>
      <c r="ND96" s="93"/>
      <c r="NE96" s="93"/>
      <c r="NF96" s="93"/>
      <c r="NG96" s="93"/>
      <c r="NH96" s="93"/>
      <c r="NI96" s="93"/>
      <c r="NJ96" s="93"/>
      <c r="NK96" s="93"/>
      <c r="NL96" s="93"/>
      <c r="NM96" s="93"/>
      <c r="NN96" s="93"/>
      <c r="NO96" s="93"/>
      <c r="NP96" s="93"/>
      <c r="NQ96" s="93"/>
      <c r="NR96" s="93"/>
      <c r="NS96" s="93"/>
      <c r="NT96" s="93"/>
      <c r="NU96" s="93"/>
      <c r="NV96" s="93"/>
      <c r="NW96" s="93"/>
      <c r="NX96" s="93"/>
      <c r="NY96" s="93"/>
      <c r="NZ96" s="93"/>
      <c r="OA96" s="93"/>
      <c r="OB96" s="93"/>
      <c r="OC96" s="93"/>
      <c r="OD96" s="93"/>
      <c r="OE96" s="93"/>
      <c r="OF96" s="93"/>
      <c r="OG96" s="93"/>
      <c r="OH96" s="93"/>
      <c r="OI96" s="93"/>
      <c r="OJ96" s="93"/>
      <c r="OK96" s="93"/>
      <c r="OL96" s="93"/>
      <c r="OM96" s="93"/>
      <c r="ON96" s="93"/>
      <c r="OO96" s="93"/>
      <c r="OP96" s="93"/>
      <c r="OQ96" s="93"/>
      <c r="OR96" s="93"/>
      <c r="OS96" s="93"/>
      <c r="OT96" s="93"/>
      <c r="OU96" s="93"/>
      <c r="OV96" s="93"/>
      <c r="OW96" s="93"/>
      <c r="OX96" s="93"/>
      <c r="OY96" s="93"/>
      <c r="OZ96" s="93"/>
      <c r="PA96" s="93"/>
      <c r="PB96" s="93"/>
      <c r="PC96" s="93"/>
      <c r="PD96" s="93"/>
      <c r="PE96" s="93"/>
      <c r="PF96" s="93"/>
      <c r="PG96" s="93"/>
      <c r="PH96" s="93"/>
      <c r="PI96" s="93"/>
      <c r="PJ96" s="93"/>
      <c r="PK96" s="93"/>
      <c r="PL96" s="93"/>
      <c r="PM96" s="93"/>
      <c r="PN96" s="93"/>
      <c r="PO96" s="93"/>
      <c r="PP96" s="93"/>
      <c r="PQ96" s="93"/>
      <c r="PR96" s="93"/>
      <c r="PS96" s="93"/>
      <c r="PT96" s="93"/>
      <c r="PU96" s="93"/>
      <c r="PV96" s="93"/>
      <c r="PW96" s="93"/>
      <c r="PX96" s="93"/>
      <c r="PY96" s="93"/>
      <c r="PZ96" s="93"/>
      <c r="QA96" s="93"/>
      <c r="QB96" s="93"/>
      <c r="QC96" s="93"/>
      <c r="QD96" s="93"/>
      <c r="QE96" s="93"/>
      <c r="QF96" s="93"/>
      <c r="QG96" s="93"/>
      <c r="QH96" s="93"/>
      <c r="QI96" s="93"/>
      <c r="QJ96" s="93"/>
      <c r="QK96" s="93"/>
      <c r="QL96" s="93"/>
      <c r="QM96" s="93"/>
      <c r="QN96" s="93"/>
      <c r="QO96" s="93"/>
      <c r="QP96" s="93"/>
      <c r="QQ96" s="93"/>
      <c r="QR96" s="93"/>
      <c r="QS96" s="93"/>
      <c r="QT96" s="93"/>
      <c r="QU96" s="93"/>
      <c r="QV96" s="93"/>
      <c r="QW96" s="93"/>
      <c r="QX96" s="93"/>
      <c r="QY96" s="93"/>
      <c r="QZ96" s="93"/>
      <c r="RA96" s="93"/>
      <c r="RB96" s="93"/>
      <c r="RC96" s="93"/>
      <c r="RD96" s="93"/>
      <c r="RE96" s="93"/>
      <c r="RF96" s="93"/>
      <c r="RG96" s="93"/>
      <c r="RH96" s="93"/>
      <c r="RI96" s="93"/>
      <c r="RJ96" s="93"/>
      <c r="RK96" s="93"/>
      <c r="RL96" s="93"/>
      <c r="RM96" s="93"/>
      <c r="RN96" s="93"/>
      <c r="RO96" s="93"/>
      <c r="RP96" s="93"/>
      <c r="RQ96" s="93"/>
      <c r="RR96" s="93"/>
      <c r="RS96" s="93"/>
      <c r="RT96" s="93"/>
      <c r="RU96" s="93"/>
      <c r="RV96" s="93"/>
      <c r="RW96" s="93"/>
      <c r="RX96" s="93"/>
      <c r="RY96" s="93"/>
      <c r="RZ96" s="93"/>
      <c r="SA96" s="93"/>
      <c r="SB96" s="93"/>
      <c r="SC96" s="93"/>
      <c r="SD96" s="93"/>
      <c r="SE96" s="93"/>
      <c r="SF96" s="93"/>
      <c r="SG96" s="93"/>
      <c r="SH96" s="93"/>
      <c r="SI96" s="93"/>
      <c r="SJ96" s="93"/>
      <c r="SK96" s="93"/>
      <c r="SL96" s="93"/>
      <c r="SM96" s="93"/>
      <c r="SN96" s="93"/>
      <c r="SO96" s="93"/>
      <c r="SP96" s="93"/>
      <c r="SQ96" s="93"/>
      <c r="SR96" s="93"/>
      <c r="SS96" s="93"/>
      <c r="ST96" s="93"/>
      <c r="SU96" s="93"/>
      <c r="SV96" s="93"/>
      <c r="SW96" s="93"/>
      <c r="SX96" s="93"/>
      <c r="SY96" s="93"/>
      <c r="SZ96" s="93"/>
      <c r="TA96" s="93"/>
      <c r="TB96" s="93"/>
      <c r="TC96" s="93"/>
      <c r="TD96" s="93"/>
      <c r="TE96" s="93"/>
      <c r="TF96" s="93"/>
      <c r="TG96" s="93"/>
      <c r="TH96" s="93"/>
      <c r="TI96" s="93"/>
      <c r="TJ96" s="93"/>
      <c r="TK96" s="93"/>
      <c r="TL96" s="93"/>
      <c r="TM96" s="93"/>
      <c r="TN96" s="93"/>
      <c r="TO96" s="93"/>
      <c r="TP96" s="93"/>
      <c r="TQ96" s="93"/>
      <c r="TR96" s="93"/>
      <c r="TS96" s="93"/>
      <c r="TT96" s="93"/>
      <c r="TU96" s="93"/>
      <c r="TV96" s="93"/>
      <c r="TW96" s="93"/>
      <c r="TX96" s="93"/>
      <c r="TY96" s="93"/>
      <c r="TZ96" s="93"/>
      <c r="UA96" s="93"/>
      <c r="UB96" s="93"/>
      <c r="UC96" s="93"/>
      <c r="UD96" s="93"/>
      <c r="UE96" s="93"/>
      <c r="UF96" s="93"/>
      <c r="UG96" s="93"/>
      <c r="UH96" s="93"/>
      <c r="UI96" s="93"/>
      <c r="UJ96" s="93"/>
      <c r="UK96" s="93"/>
      <c r="UL96" s="93"/>
      <c r="UM96" s="93"/>
      <c r="UN96" s="93"/>
      <c r="UO96" s="93"/>
      <c r="UP96" s="93"/>
      <c r="UQ96" s="93"/>
      <c r="UR96" s="93"/>
      <c r="US96" s="93"/>
      <c r="UT96" s="93"/>
      <c r="UU96" s="93"/>
      <c r="UV96" s="93"/>
      <c r="UW96" s="93"/>
      <c r="UX96" s="93"/>
      <c r="UY96" s="93"/>
      <c r="UZ96" s="93"/>
      <c r="VA96" s="93"/>
      <c r="VB96" s="93"/>
      <c r="VC96" s="93"/>
      <c r="VD96" s="93"/>
      <c r="VE96" s="93"/>
      <c r="VF96" s="93"/>
      <c r="VG96" s="93"/>
      <c r="VH96" s="93"/>
      <c r="VI96" s="93"/>
      <c r="VJ96" s="93"/>
      <c r="VK96" s="93"/>
      <c r="VL96" s="93"/>
      <c r="VM96" s="93"/>
      <c r="VN96" s="93"/>
      <c r="VO96" s="93"/>
      <c r="VP96" s="93"/>
      <c r="VQ96" s="93"/>
      <c r="VR96" s="93"/>
      <c r="VS96" s="93"/>
      <c r="VT96" s="93"/>
      <c r="VU96" s="93"/>
      <c r="VV96" s="93"/>
      <c r="VW96" s="93"/>
      <c r="VX96" s="93"/>
      <c r="VY96" s="93"/>
      <c r="VZ96" s="93"/>
      <c r="WA96" s="93"/>
      <c r="WB96" s="93"/>
      <c r="WC96" s="93"/>
      <c r="WD96" s="93"/>
      <c r="WE96" s="93"/>
      <c r="WF96" s="93"/>
      <c r="WG96" s="93"/>
      <c r="WH96" s="93"/>
      <c r="WI96" s="93"/>
      <c r="WJ96" s="93"/>
      <c r="WK96" s="93"/>
      <c r="WL96" s="93"/>
      <c r="WM96" s="93"/>
      <c r="WN96" s="93"/>
      <c r="WO96" s="93"/>
      <c r="WP96" s="93"/>
      <c r="WQ96" s="93"/>
      <c r="WR96" s="93"/>
      <c r="WS96" s="93"/>
      <c r="WT96" s="93"/>
      <c r="WU96" s="93"/>
      <c r="WV96" s="93"/>
      <c r="WW96" s="93"/>
      <c r="WX96" s="93"/>
      <c r="WY96" s="93"/>
      <c r="WZ96" s="93"/>
      <c r="XA96" s="93"/>
      <c r="XB96" s="93"/>
      <c r="XC96" s="93"/>
      <c r="XD96" s="93"/>
      <c r="XE96" s="93"/>
      <c r="XF96" s="93"/>
      <c r="XG96" s="93"/>
      <c r="XH96" s="93"/>
      <c r="XI96" s="93"/>
      <c r="XJ96" s="93"/>
      <c r="XK96" s="93"/>
      <c r="XL96" s="93"/>
      <c r="XM96" s="93"/>
      <c r="XN96" s="93"/>
      <c r="XO96" s="93"/>
      <c r="XP96" s="93"/>
      <c r="XQ96" s="93"/>
      <c r="XR96" s="93"/>
      <c r="XS96" s="93"/>
      <c r="XT96" s="93"/>
      <c r="XU96" s="93"/>
      <c r="XV96" s="93"/>
      <c r="XW96" s="93"/>
      <c r="XX96" s="93"/>
      <c r="XY96" s="93"/>
      <c r="XZ96" s="93"/>
      <c r="YA96" s="93"/>
      <c r="YB96" s="93"/>
      <c r="YC96" s="93"/>
      <c r="YD96" s="93"/>
      <c r="YE96" s="93"/>
      <c r="YF96" s="93"/>
      <c r="YG96" s="93"/>
      <c r="YH96" s="93"/>
      <c r="YI96" s="93"/>
      <c r="YJ96" s="93"/>
      <c r="YK96" s="93"/>
      <c r="YL96" s="93"/>
      <c r="YM96" s="93"/>
      <c r="YN96" s="93"/>
      <c r="YO96" s="93"/>
      <c r="YP96" s="93"/>
      <c r="YQ96" s="93"/>
      <c r="YR96" s="93"/>
      <c r="YS96" s="93"/>
      <c r="YT96" s="93"/>
      <c r="YU96" s="93"/>
      <c r="YV96" s="93"/>
      <c r="YW96" s="93"/>
      <c r="YX96" s="93"/>
      <c r="YY96" s="93"/>
      <c r="YZ96" s="93"/>
      <c r="ZA96" s="93"/>
      <c r="ZB96" s="93"/>
      <c r="ZC96" s="93"/>
      <c r="ZD96" s="93"/>
      <c r="ZE96" s="93"/>
      <c r="ZF96" s="93"/>
      <c r="ZG96" s="93"/>
      <c r="ZH96" s="93"/>
      <c r="ZI96" s="93"/>
      <c r="ZJ96" s="93"/>
      <c r="ZK96" s="93"/>
      <c r="ZL96" s="93"/>
      <c r="ZM96" s="93"/>
      <c r="ZN96" s="93"/>
      <c r="ZO96" s="93"/>
      <c r="ZP96" s="93"/>
      <c r="ZQ96" s="93"/>
      <c r="ZR96" s="93"/>
      <c r="ZS96" s="93"/>
      <c r="ZT96" s="93"/>
      <c r="ZU96" s="93"/>
      <c r="ZV96" s="93"/>
      <c r="ZW96" s="93"/>
      <c r="ZX96" s="93"/>
      <c r="ZY96" s="93"/>
      <c r="ZZ96" s="93"/>
    </row>
    <row r="97" spans="1:702" s="146" customFormat="1" ht="15.95" customHeight="1" x14ac:dyDescent="0.25">
      <c r="A97" s="142">
        <v>72372</v>
      </c>
      <c r="B97" s="142" t="s">
        <v>414</v>
      </c>
      <c r="C97" s="143" t="s">
        <v>373</v>
      </c>
      <c r="D97" s="142">
        <v>7</v>
      </c>
      <c r="E97" s="142">
        <v>3</v>
      </c>
      <c r="F97" s="142" t="s">
        <v>341</v>
      </c>
      <c r="G97" s="142">
        <v>912</v>
      </c>
      <c r="H97" s="142">
        <v>11461</v>
      </c>
      <c r="I97" s="142" t="s">
        <v>389</v>
      </c>
      <c r="J97" s="142">
        <v>42</v>
      </c>
      <c r="K97" s="142" t="s">
        <v>34</v>
      </c>
      <c r="L97" s="144">
        <v>319000</v>
      </c>
      <c r="M97" s="144">
        <v>319000</v>
      </c>
      <c r="N97" s="144">
        <v>0</v>
      </c>
      <c r="O97" s="144">
        <v>319000</v>
      </c>
      <c r="P97" s="144">
        <v>206083.42</v>
      </c>
      <c r="Q97" s="144">
        <v>-112916.57999999999</v>
      </c>
      <c r="R97" s="145">
        <v>0.65</v>
      </c>
      <c r="S97" s="144">
        <v>0</v>
      </c>
      <c r="T97" s="144">
        <v>0</v>
      </c>
      <c r="U97" s="145">
        <v>0</v>
      </c>
      <c r="V97" s="144">
        <v>0</v>
      </c>
      <c r="W97" s="144">
        <v>0</v>
      </c>
      <c r="X97" s="145">
        <v>0</v>
      </c>
      <c r="Y97" s="144">
        <v>0</v>
      </c>
      <c r="Z97" s="144">
        <v>0</v>
      </c>
      <c r="AA97" s="145">
        <v>0</v>
      </c>
      <c r="AB97" s="144">
        <v>0</v>
      </c>
      <c r="AC97" s="144">
        <v>0</v>
      </c>
      <c r="AD97" s="145">
        <v>0</v>
      </c>
      <c r="AE97" s="144">
        <v>0</v>
      </c>
      <c r="AF97" s="144">
        <v>0</v>
      </c>
      <c r="AG97" s="145">
        <v>0</v>
      </c>
      <c r="AH97" s="144">
        <v>0</v>
      </c>
      <c r="AI97" s="144">
        <v>0</v>
      </c>
      <c r="AJ97" s="145">
        <v>0</v>
      </c>
      <c r="AK97" s="144">
        <v>0</v>
      </c>
      <c r="AL97" s="144">
        <v>0</v>
      </c>
      <c r="AM97" s="145">
        <v>0</v>
      </c>
      <c r="AN97" s="144">
        <v>0</v>
      </c>
      <c r="AO97" s="144">
        <v>0</v>
      </c>
      <c r="AP97" s="145">
        <v>0</v>
      </c>
      <c r="AQ97" s="144">
        <v>0</v>
      </c>
      <c r="AR97" s="144">
        <v>0</v>
      </c>
      <c r="AS97" s="145">
        <v>0</v>
      </c>
      <c r="AT97" s="144">
        <v>0</v>
      </c>
      <c r="AU97" s="144">
        <v>0</v>
      </c>
      <c r="AV97" s="145">
        <v>0</v>
      </c>
      <c r="AW97" s="144">
        <v>0</v>
      </c>
      <c r="AX97" s="144">
        <v>0</v>
      </c>
      <c r="AY97" s="145">
        <v>0</v>
      </c>
      <c r="AZ97" s="144">
        <v>0</v>
      </c>
      <c r="BA97" s="144">
        <v>0</v>
      </c>
      <c r="BB97" s="145">
        <v>0</v>
      </c>
      <c r="BC97" s="144">
        <v>0</v>
      </c>
      <c r="BD97" s="144">
        <v>0</v>
      </c>
      <c r="BE97" s="145">
        <v>0</v>
      </c>
      <c r="BF97" s="144">
        <v>160000</v>
      </c>
      <c r="BG97" s="144">
        <v>144921.92000000001</v>
      </c>
      <c r="BH97" s="145">
        <v>0.91</v>
      </c>
      <c r="BI97" s="144">
        <v>0</v>
      </c>
      <c r="BJ97" s="144">
        <v>0</v>
      </c>
      <c r="BK97" s="145">
        <v>0</v>
      </c>
      <c r="BL97" s="144">
        <v>90000</v>
      </c>
      <c r="BM97" s="144">
        <v>25087.5</v>
      </c>
      <c r="BN97" s="145">
        <v>0.28000000000000003</v>
      </c>
      <c r="BO97" s="144">
        <v>0</v>
      </c>
      <c r="BP97" s="144">
        <v>0</v>
      </c>
      <c r="BQ97" s="145">
        <v>0</v>
      </c>
      <c r="BR97" s="144">
        <v>0</v>
      </c>
      <c r="BS97" s="144">
        <v>0</v>
      </c>
      <c r="BT97" s="145">
        <v>0</v>
      </c>
      <c r="BU97" s="144">
        <v>3000</v>
      </c>
      <c r="BV97" s="144">
        <v>0</v>
      </c>
      <c r="BW97" s="145">
        <v>0</v>
      </c>
      <c r="BX97" s="144">
        <v>0</v>
      </c>
      <c r="BY97" s="144">
        <v>0</v>
      </c>
      <c r="BZ97" s="145">
        <v>0</v>
      </c>
      <c r="CA97" s="144">
        <v>0</v>
      </c>
      <c r="CB97" s="144">
        <v>0</v>
      </c>
      <c r="CC97" s="145">
        <v>0</v>
      </c>
      <c r="CD97" s="144">
        <v>6000</v>
      </c>
      <c r="CE97" s="144">
        <v>0</v>
      </c>
      <c r="CF97" s="145">
        <v>0</v>
      </c>
      <c r="CG97" s="144">
        <v>0</v>
      </c>
      <c r="CH97" s="144">
        <v>0</v>
      </c>
      <c r="CI97" s="145">
        <v>0</v>
      </c>
      <c r="CJ97" s="144">
        <v>0</v>
      </c>
      <c r="CK97" s="144">
        <v>0</v>
      </c>
      <c r="CL97" s="145">
        <v>0</v>
      </c>
      <c r="CM97" s="144">
        <v>60000</v>
      </c>
      <c r="CN97" s="144">
        <v>36074</v>
      </c>
      <c r="CO97" s="145">
        <v>0.6</v>
      </c>
      <c r="CP97" s="144"/>
      <c r="CQ97" s="144"/>
      <c r="CR97" s="144"/>
      <c r="CS97" s="144"/>
      <c r="CT97" s="144"/>
      <c r="CU97" s="144"/>
      <c r="CV97" s="144"/>
      <c r="CW97" s="144"/>
      <c r="CX97" s="144"/>
      <c r="CY97" s="144"/>
      <c r="CZ97" s="144"/>
      <c r="DA97" s="144"/>
      <c r="DB97" s="144"/>
      <c r="DC97" s="144"/>
      <c r="DD97" s="144"/>
      <c r="DE97" s="144"/>
      <c r="DF97" s="144"/>
      <c r="DG97" s="144"/>
      <c r="DH97" s="144"/>
      <c r="DI97" s="144"/>
      <c r="DJ97" s="144"/>
      <c r="DK97" s="144"/>
      <c r="DL97" s="144"/>
      <c r="DM97" s="144"/>
      <c r="DN97" s="144"/>
      <c r="DO97" s="144"/>
      <c r="DP97" s="144"/>
      <c r="DQ97" s="144"/>
      <c r="DR97" s="144"/>
      <c r="DS97" s="144"/>
      <c r="DT97" s="144"/>
      <c r="DU97" s="144"/>
      <c r="DV97" s="144"/>
      <c r="DW97" s="144"/>
      <c r="DX97" s="144"/>
      <c r="DY97" s="144"/>
      <c r="DZ97" s="144"/>
      <c r="EA97" s="144"/>
      <c r="EB97" s="144"/>
      <c r="EC97" s="144"/>
      <c r="ED97" s="144"/>
      <c r="EE97" s="144"/>
      <c r="EF97" s="144"/>
      <c r="EG97" s="144"/>
      <c r="EH97" s="144"/>
      <c r="EI97" s="144"/>
      <c r="EJ97" s="144"/>
      <c r="EK97" s="144"/>
      <c r="EL97" s="144"/>
      <c r="EM97" s="144"/>
      <c r="EN97" s="144"/>
      <c r="EO97" s="144"/>
      <c r="EP97" s="144"/>
      <c r="EQ97" s="144"/>
      <c r="ER97" s="144"/>
      <c r="ES97" s="144"/>
      <c r="ET97" s="144"/>
      <c r="EU97" s="144"/>
      <c r="EV97" s="144"/>
      <c r="EW97" s="144"/>
      <c r="EX97" s="144"/>
      <c r="EY97" s="144"/>
      <c r="EZ97" s="144"/>
      <c r="FA97" s="144"/>
      <c r="FB97" s="144"/>
      <c r="FC97" s="144"/>
      <c r="FD97" s="144"/>
      <c r="FE97" s="144"/>
      <c r="FF97" s="144"/>
      <c r="FG97" s="144"/>
      <c r="FH97" s="144"/>
      <c r="FI97" s="144"/>
      <c r="FJ97" s="144"/>
      <c r="FK97" s="144"/>
      <c r="FL97" s="144"/>
      <c r="FM97" s="144"/>
      <c r="FN97" s="144"/>
      <c r="FO97" s="144"/>
      <c r="FP97" s="144"/>
      <c r="FQ97" s="144"/>
      <c r="FR97" s="144"/>
      <c r="FS97" s="144"/>
      <c r="FT97" s="144"/>
      <c r="FU97" s="144"/>
      <c r="FV97" s="144"/>
      <c r="FW97" s="144"/>
      <c r="FX97" s="144"/>
      <c r="FY97" s="144"/>
      <c r="FZ97" s="144"/>
      <c r="GA97" s="144"/>
      <c r="GB97" s="144"/>
      <c r="GC97" s="144"/>
      <c r="GD97" s="144"/>
      <c r="GE97" s="144"/>
      <c r="GF97" s="144"/>
      <c r="GG97" s="144"/>
      <c r="GH97" s="144"/>
      <c r="GI97" s="144"/>
      <c r="GJ97" s="144"/>
      <c r="GK97" s="144"/>
      <c r="GL97" s="144"/>
      <c r="GM97" s="144"/>
      <c r="GN97" s="144"/>
      <c r="GO97" s="144"/>
      <c r="GP97" s="144"/>
      <c r="GQ97" s="144"/>
      <c r="GR97" s="144"/>
      <c r="GS97" s="144"/>
      <c r="GT97" s="144"/>
      <c r="GU97" s="144"/>
      <c r="GV97" s="144"/>
      <c r="GW97" s="144"/>
      <c r="GX97" s="144"/>
      <c r="GY97" s="144"/>
      <c r="GZ97" s="144"/>
      <c r="HA97" s="144"/>
      <c r="HB97" s="144"/>
      <c r="HC97" s="144"/>
      <c r="HD97" s="144"/>
      <c r="HE97" s="144"/>
      <c r="HF97" s="144"/>
      <c r="HG97" s="144"/>
      <c r="HH97" s="144"/>
      <c r="HI97" s="144"/>
      <c r="HJ97" s="144"/>
      <c r="HK97" s="144"/>
      <c r="HL97" s="144"/>
      <c r="HM97" s="144"/>
      <c r="HN97" s="144"/>
      <c r="HO97" s="144"/>
      <c r="HP97" s="144"/>
      <c r="HQ97" s="144"/>
      <c r="HR97" s="144"/>
      <c r="HS97" s="144"/>
      <c r="HT97" s="144"/>
      <c r="HU97" s="144"/>
      <c r="HV97" s="144"/>
      <c r="HW97" s="144"/>
      <c r="HX97" s="144"/>
      <c r="HY97" s="144"/>
      <c r="HZ97" s="144"/>
      <c r="IA97" s="144"/>
      <c r="IB97" s="144"/>
      <c r="IC97" s="144"/>
      <c r="ID97" s="144"/>
      <c r="IE97" s="144"/>
      <c r="IF97" s="144"/>
      <c r="IG97" s="144"/>
      <c r="IH97" s="144"/>
      <c r="II97" s="144"/>
      <c r="IJ97" s="144"/>
      <c r="IK97" s="144"/>
      <c r="IL97" s="144"/>
      <c r="IM97" s="144"/>
      <c r="IN97" s="144"/>
      <c r="IO97" s="144"/>
      <c r="IP97" s="144"/>
      <c r="IQ97" s="144"/>
      <c r="IR97" s="144"/>
      <c r="IS97" s="144"/>
      <c r="IT97" s="144"/>
      <c r="IU97" s="144"/>
      <c r="IV97" s="144"/>
      <c r="IW97" s="144"/>
      <c r="IX97" s="144"/>
      <c r="IY97" s="144"/>
      <c r="IZ97" s="144"/>
      <c r="JA97" s="144"/>
      <c r="JB97" s="144"/>
      <c r="JC97" s="144"/>
      <c r="JD97" s="144"/>
      <c r="JE97" s="144"/>
      <c r="JF97" s="144"/>
      <c r="JG97" s="144"/>
      <c r="JH97" s="144"/>
      <c r="JI97" s="144"/>
      <c r="JJ97" s="144"/>
      <c r="JK97" s="144"/>
      <c r="JL97" s="144"/>
      <c r="JM97" s="144"/>
      <c r="JN97" s="144"/>
      <c r="JO97" s="144"/>
      <c r="JP97" s="144"/>
      <c r="JQ97" s="144"/>
      <c r="JR97" s="144"/>
      <c r="JS97" s="144"/>
      <c r="JT97" s="144"/>
      <c r="JU97" s="144"/>
      <c r="JV97" s="144"/>
      <c r="JW97" s="144"/>
      <c r="JX97" s="144"/>
      <c r="JY97" s="144"/>
      <c r="JZ97" s="144"/>
      <c r="KA97" s="144"/>
      <c r="KB97" s="144"/>
      <c r="KC97" s="144"/>
      <c r="KD97" s="144"/>
      <c r="KE97" s="144"/>
      <c r="KF97" s="144"/>
      <c r="KG97" s="144"/>
      <c r="KH97" s="144"/>
      <c r="KI97" s="144"/>
      <c r="KJ97" s="144"/>
      <c r="KK97" s="144"/>
      <c r="KL97" s="144"/>
      <c r="KM97" s="144"/>
      <c r="KN97" s="144"/>
      <c r="KO97" s="144"/>
      <c r="KP97" s="144"/>
      <c r="KQ97" s="144"/>
      <c r="KR97" s="144"/>
      <c r="KS97" s="144"/>
      <c r="KT97" s="144"/>
      <c r="KU97" s="144"/>
      <c r="KV97" s="144"/>
      <c r="KW97" s="144"/>
      <c r="KX97" s="144"/>
      <c r="KY97" s="144"/>
      <c r="KZ97" s="144"/>
      <c r="LA97" s="144"/>
      <c r="LB97" s="144"/>
      <c r="LC97" s="144"/>
      <c r="LD97" s="144"/>
      <c r="LE97" s="144"/>
      <c r="LF97" s="144"/>
      <c r="LG97" s="144"/>
      <c r="LH97" s="144"/>
      <c r="LI97" s="144"/>
      <c r="LJ97" s="144"/>
      <c r="LK97" s="144"/>
      <c r="LL97" s="144"/>
      <c r="LM97" s="144"/>
      <c r="LN97" s="144"/>
      <c r="LO97" s="144"/>
      <c r="LP97" s="144"/>
      <c r="LQ97" s="144"/>
      <c r="LR97" s="144"/>
      <c r="LS97" s="144"/>
      <c r="LT97" s="144"/>
      <c r="LU97" s="144"/>
      <c r="LV97" s="144"/>
      <c r="LW97" s="144"/>
      <c r="LX97" s="144"/>
      <c r="LY97" s="144"/>
      <c r="LZ97" s="144"/>
      <c r="MA97" s="144"/>
      <c r="MB97" s="144"/>
      <c r="MC97" s="144"/>
      <c r="MD97" s="144"/>
      <c r="ME97" s="144"/>
      <c r="MF97" s="144"/>
      <c r="MG97" s="144"/>
      <c r="MH97" s="144"/>
      <c r="MI97" s="144"/>
      <c r="MJ97" s="144"/>
      <c r="MK97" s="144"/>
      <c r="ML97" s="144"/>
      <c r="MM97" s="144"/>
      <c r="MN97" s="144"/>
      <c r="MO97" s="144"/>
      <c r="MP97" s="144"/>
      <c r="MQ97" s="144"/>
      <c r="MR97" s="144"/>
      <c r="MS97" s="144"/>
      <c r="MT97" s="144"/>
      <c r="MU97" s="144"/>
      <c r="MV97" s="144"/>
      <c r="MW97" s="144"/>
      <c r="MX97" s="144"/>
      <c r="MY97" s="144"/>
      <c r="MZ97" s="144"/>
      <c r="NA97" s="144"/>
      <c r="NB97" s="144"/>
      <c r="NC97" s="144"/>
      <c r="ND97" s="144"/>
      <c r="NE97" s="144"/>
      <c r="NF97" s="144"/>
      <c r="NG97" s="144"/>
      <c r="NH97" s="144"/>
      <c r="NI97" s="144"/>
      <c r="NJ97" s="144"/>
      <c r="NK97" s="144"/>
      <c r="NL97" s="144"/>
      <c r="NM97" s="144"/>
      <c r="NN97" s="144"/>
      <c r="NO97" s="144"/>
      <c r="NP97" s="144"/>
      <c r="NQ97" s="144"/>
      <c r="NR97" s="144"/>
      <c r="NS97" s="144"/>
      <c r="NT97" s="144"/>
      <c r="NU97" s="144"/>
      <c r="NV97" s="144"/>
      <c r="NW97" s="144"/>
      <c r="NX97" s="144"/>
      <c r="NY97" s="144"/>
      <c r="NZ97" s="144"/>
      <c r="OA97" s="144"/>
      <c r="OB97" s="144"/>
      <c r="OC97" s="144"/>
      <c r="OD97" s="144"/>
      <c r="OE97" s="144"/>
      <c r="OF97" s="144"/>
      <c r="OG97" s="144"/>
      <c r="OH97" s="144"/>
      <c r="OI97" s="144"/>
      <c r="OJ97" s="144"/>
      <c r="OK97" s="144"/>
      <c r="OL97" s="144"/>
      <c r="OM97" s="144"/>
      <c r="ON97" s="144"/>
      <c r="OO97" s="144"/>
      <c r="OP97" s="144"/>
      <c r="OQ97" s="144"/>
      <c r="OR97" s="144"/>
      <c r="OS97" s="144"/>
      <c r="OT97" s="144"/>
      <c r="OU97" s="144"/>
      <c r="OV97" s="144"/>
      <c r="OW97" s="144"/>
      <c r="OX97" s="144"/>
      <c r="OY97" s="144"/>
      <c r="OZ97" s="144"/>
      <c r="PA97" s="144"/>
      <c r="PB97" s="144"/>
      <c r="PC97" s="144"/>
      <c r="PD97" s="144"/>
      <c r="PE97" s="144"/>
      <c r="PF97" s="144"/>
      <c r="PG97" s="144"/>
      <c r="PH97" s="144"/>
      <c r="PI97" s="144"/>
      <c r="PJ97" s="144"/>
      <c r="PK97" s="144"/>
      <c r="PL97" s="144"/>
      <c r="PM97" s="144"/>
      <c r="PN97" s="144"/>
      <c r="PO97" s="144"/>
      <c r="PP97" s="144"/>
      <c r="PQ97" s="144"/>
      <c r="PR97" s="144"/>
      <c r="PS97" s="144"/>
      <c r="PT97" s="144"/>
      <c r="PU97" s="144"/>
      <c r="PV97" s="144"/>
      <c r="PW97" s="144"/>
      <c r="PX97" s="144"/>
      <c r="PY97" s="144"/>
      <c r="PZ97" s="144"/>
      <c r="QA97" s="144"/>
      <c r="QB97" s="144"/>
      <c r="QC97" s="144"/>
      <c r="QD97" s="144"/>
      <c r="QE97" s="144"/>
      <c r="QF97" s="144"/>
      <c r="QG97" s="144"/>
      <c r="QH97" s="144"/>
      <c r="QI97" s="144"/>
      <c r="QJ97" s="144"/>
      <c r="QK97" s="144"/>
      <c r="QL97" s="144"/>
      <c r="QM97" s="144"/>
      <c r="QN97" s="144"/>
      <c r="QO97" s="144"/>
      <c r="QP97" s="144"/>
      <c r="QQ97" s="144"/>
      <c r="QR97" s="144"/>
      <c r="QS97" s="144"/>
      <c r="QT97" s="144"/>
      <c r="QU97" s="144"/>
      <c r="QV97" s="144"/>
      <c r="QW97" s="144"/>
      <c r="QX97" s="144"/>
      <c r="QY97" s="144"/>
      <c r="QZ97" s="144"/>
      <c r="RA97" s="144"/>
      <c r="RB97" s="144"/>
      <c r="RC97" s="144"/>
      <c r="RD97" s="144"/>
      <c r="RE97" s="144"/>
      <c r="RF97" s="144"/>
      <c r="RG97" s="144"/>
      <c r="RH97" s="144"/>
      <c r="RI97" s="144"/>
      <c r="RJ97" s="144"/>
      <c r="RK97" s="144"/>
      <c r="RL97" s="144"/>
      <c r="RM97" s="144"/>
      <c r="RN97" s="144"/>
      <c r="RO97" s="144"/>
      <c r="RP97" s="144"/>
      <c r="RQ97" s="144"/>
      <c r="RR97" s="144"/>
      <c r="RS97" s="144"/>
      <c r="RT97" s="144"/>
      <c r="RU97" s="144"/>
      <c r="RV97" s="144"/>
      <c r="RW97" s="144"/>
      <c r="RX97" s="144"/>
      <c r="RY97" s="144"/>
      <c r="RZ97" s="144"/>
      <c r="SA97" s="144"/>
      <c r="SB97" s="144"/>
      <c r="SC97" s="144"/>
      <c r="SD97" s="144"/>
      <c r="SE97" s="144"/>
      <c r="SF97" s="144"/>
      <c r="SG97" s="144"/>
      <c r="SH97" s="144"/>
      <c r="SI97" s="144"/>
      <c r="SJ97" s="144"/>
      <c r="SK97" s="144"/>
      <c r="SL97" s="144"/>
      <c r="SM97" s="144"/>
      <c r="SN97" s="144"/>
      <c r="SO97" s="144"/>
      <c r="SP97" s="144"/>
      <c r="SQ97" s="144"/>
      <c r="SR97" s="144"/>
      <c r="SS97" s="144"/>
      <c r="ST97" s="144"/>
      <c r="SU97" s="144"/>
      <c r="SV97" s="144"/>
      <c r="SW97" s="144"/>
      <c r="SX97" s="144"/>
      <c r="SY97" s="144"/>
      <c r="SZ97" s="144"/>
      <c r="TA97" s="144"/>
      <c r="TB97" s="144"/>
      <c r="TC97" s="144"/>
      <c r="TD97" s="144"/>
      <c r="TE97" s="144"/>
      <c r="TF97" s="144"/>
      <c r="TG97" s="144"/>
      <c r="TH97" s="144"/>
      <c r="TI97" s="144"/>
      <c r="TJ97" s="144"/>
      <c r="TK97" s="144"/>
      <c r="TL97" s="144"/>
      <c r="TM97" s="144"/>
      <c r="TN97" s="144"/>
      <c r="TO97" s="144"/>
      <c r="TP97" s="144"/>
      <c r="TQ97" s="144"/>
      <c r="TR97" s="144"/>
      <c r="TS97" s="144"/>
      <c r="TT97" s="144"/>
      <c r="TU97" s="144"/>
      <c r="TV97" s="144"/>
      <c r="TW97" s="144"/>
      <c r="TX97" s="144"/>
      <c r="TY97" s="144"/>
      <c r="TZ97" s="144"/>
      <c r="UA97" s="144"/>
      <c r="UB97" s="144"/>
      <c r="UC97" s="144"/>
      <c r="UD97" s="144"/>
      <c r="UE97" s="144"/>
      <c r="UF97" s="144"/>
      <c r="UG97" s="144"/>
      <c r="UH97" s="144"/>
      <c r="UI97" s="144"/>
      <c r="UJ97" s="144"/>
      <c r="UK97" s="144"/>
      <c r="UL97" s="144"/>
      <c r="UM97" s="144"/>
      <c r="UN97" s="144"/>
      <c r="UO97" s="144"/>
      <c r="UP97" s="144"/>
      <c r="UQ97" s="144"/>
      <c r="UR97" s="144"/>
      <c r="US97" s="144"/>
      <c r="UT97" s="144"/>
      <c r="UU97" s="144"/>
      <c r="UV97" s="144"/>
      <c r="UW97" s="144"/>
      <c r="UX97" s="144"/>
      <c r="UY97" s="144"/>
      <c r="UZ97" s="144"/>
      <c r="VA97" s="144"/>
      <c r="VB97" s="144"/>
      <c r="VC97" s="144"/>
      <c r="VD97" s="144"/>
      <c r="VE97" s="144"/>
      <c r="VF97" s="144"/>
      <c r="VG97" s="144"/>
      <c r="VH97" s="144"/>
      <c r="VI97" s="144"/>
      <c r="VJ97" s="144"/>
      <c r="VK97" s="144"/>
      <c r="VL97" s="144"/>
      <c r="VM97" s="144"/>
      <c r="VN97" s="144"/>
      <c r="VO97" s="144"/>
      <c r="VP97" s="144"/>
      <c r="VQ97" s="144"/>
      <c r="VR97" s="144"/>
      <c r="VS97" s="144"/>
      <c r="VT97" s="144"/>
      <c r="VU97" s="144"/>
      <c r="VV97" s="144"/>
      <c r="VW97" s="144"/>
      <c r="VX97" s="144"/>
      <c r="VY97" s="144"/>
      <c r="VZ97" s="144"/>
      <c r="WA97" s="144"/>
      <c r="WB97" s="144"/>
      <c r="WC97" s="144"/>
      <c r="WD97" s="144"/>
      <c r="WE97" s="144"/>
      <c r="WF97" s="144"/>
      <c r="WG97" s="144"/>
      <c r="WH97" s="144"/>
      <c r="WI97" s="144"/>
      <c r="WJ97" s="144"/>
      <c r="WK97" s="144"/>
      <c r="WL97" s="144"/>
      <c r="WM97" s="144"/>
      <c r="WN97" s="144"/>
      <c r="WO97" s="144"/>
      <c r="WP97" s="144"/>
      <c r="WQ97" s="144"/>
      <c r="WR97" s="144"/>
      <c r="WS97" s="144"/>
      <c r="WT97" s="144"/>
      <c r="WU97" s="144"/>
      <c r="WV97" s="144"/>
      <c r="WW97" s="144"/>
      <c r="WX97" s="144"/>
      <c r="WY97" s="144"/>
      <c r="WZ97" s="144"/>
      <c r="XA97" s="144"/>
      <c r="XB97" s="144"/>
      <c r="XC97" s="144"/>
      <c r="XD97" s="144"/>
      <c r="XE97" s="144"/>
      <c r="XF97" s="144"/>
      <c r="XG97" s="144"/>
      <c r="XH97" s="144"/>
      <c r="XI97" s="144"/>
      <c r="XJ97" s="144"/>
      <c r="XK97" s="144"/>
      <c r="XL97" s="144"/>
      <c r="XM97" s="144"/>
      <c r="XN97" s="144"/>
      <c r="XO97" s="144"/>
      <c r="XP97" s="144"/>
      <c r="XQ97" s="144"/>
      <c r="XR97" s="144"/>
      <c r="XS97" s="144"/>
      <c r="XT97" s="144"/>
      <c r="XU97" s="144"/>
      <c r="XV97" s="144"/>
      <c r="XW97" s="144"/>
      <c r="XX97" s="144"/>
      <c r="XY97" s="144"/>
      <c r="XZ97" s="144"/>
      <c r="YA97" s="144"/>
      <c r="YB97" s="144"/>
      <c r="YC97" s="144"/>
      <c r="YD97" s="144"/>
      <c r="YE97" s="144"/>
      <c r="YF97" s="144"/>
      <c r="YG97" s="144"/>
      <c r="YH97" s="144"/>
      <c r="YI97" s="144"/>
      <c r="YJ97" s="144"/>
      <c r="YK97" s="144"/>
      <c r="YL97" s="144"/>
      <c r="YM97" s="144"/>
      <c r="YN97" s="144"/>
      <c r="YO97" s="144"/>
      <c r="YP97" s="144"/>
      <c r="YQ97" s="144"/>
      <c r="YR97" s="144"/>
      <c r="YS97" s="144"/>
      <c r="YT97" s="144"/>
      <c r="YU97" s="144"/>
      <c r="YV97" s="144"/>
      <c r="YW97" s="144"/>
      <c r="YX97" s="144"/>
      <c r="YY97" s="144"/>
      <c r="YZ97" s="144"/>
      <c r="ZA97" s="144"/>
      <c r="ZB97" s="144"/>
      <c r="ZC97" s="144"/>
      <c r="ZD97" s="144"/>
      <c r="ZE97" s="144"/>
      <c r="ZF97" s="144"/>
      <c r="ZG97" s="144"/>
      <c r="ZH97" s="144"/>
      <c r="ZI97" s="144"/>
      <c r="ZJ97" s="144"/>
      <c r="ZK97" s="144"/>
      <c r="ZL97" s="144"/>
      <c r="ZM97" s="144"/>
      <c r="ZN97" s="144"/>
      <c r="ZO97" s="144"/>
      <c r="ZP97" s="144"/>
      <c r="ZQ97" s="144"/>
      <c r="ZR97" s="144"/>
      <c r="ZS97" s="144"/>
      <c r="ZT97" s="144"/>
      <c r="ZU97" s="144"/>
      <c r="ZV97" s="144"/>
      <c r="ZW97" s="144"/>
      <c r="ZX97" s="144"/>
      <c r="ZY97" s="144"/>
      <c r="ZZ97" s="144"/>
    </row>
    <row r="98" spans="1:702" ht="15.95" hidden="1" customHeight="1" x14ac:dyDescent="0.25">
      <c r="A98" s="92">
        <v>72374</v>
      </c>
      <c r="B98" s="92" t="s">
        <v>414</v>
      </c>
      <c r="C98" s="121" t="s">
        <v>392</v>
      </c>
      <c r="D98" s="92">
        <v>7</v>
      </c>
      <c r="E98" s="92">
        <v>3</v>
      </c>
      <c r="F98" s="92" t="s">
        <v>341</v>
      </c>
      <c r="G98" s="92">
        <v>912</v>
      </c>
      <c r="H98" s="92">
        <v>11461</v>
      </c>
      <c r="I98" s="92" t="s">
        <v>389</v>
      </c>
      <c r="J98" s="92">
        <v>422</v>
      </c>
      <c r="K98" s="92" t="s">
        <v>393</v>
      </c>
      <c r="L98" s="93">
        <v>302000</v>
      </c>
      <c r="M98" s="93">
        <v>302000</v>
      </c>
      <c r="N98" s="93">
        <v>0</v>
      </c>
      <c r="O98" s="93">
        <v>302000</v>
      </c>
      <c r="P98" s="93">
        <v>200009.42</v>
      </c>
      <c r="Q98" s="93">
        <v>-101990.57999999999</v>
      </c>
      <c r="R98" s="94">
        <v>0.66</v>
      </c>
      <c r="S98" s="93">
        <v>0</v>
      </c>
      <c r="T98" s="93">
        <v>0</v>
      </c>
      <c r="U98" s="94">
        <v>0</v>
      </c>
      <c r="V98" s="93">
        <v>0</v>
      </c>
      <c r="W98" s="93">
        <v>0</v>
      </c>
      <c r="X98" s="94">
        <v>0</v>
      </c>
      <c r="Y98" s="93">
        <v>0</v>
      </c>
      <c r="Z98" s="93">
        <v>0</v>
      </c>
      <c r="AA98" s="94">
        <v>0</v>
      </c>
      <c r="AB98" s="93">
        <v>0</v>
      </c>
      <c r="AC98" s="93">
        <v>0</v>
      </c>
      <c r="AD98" s="94">
        <v>0</v>
      </c>
      <c r="AE98" s="93">
        <v>0</v>
      </c>
      <c r="AF98" s="93">
        <v>0</v>
      </c>
      <c r="AG98" s="94">
        <v>0</v>
      </c>
      <c r="AH98" s="93">
        <v>0</v>
      </c>
      <c r="AI98" s="93">
        <v>0</v>
      </c>
      <c r="AJ98" s="94">
        <v>0</v>
      </c>
      <c r="AK98" s="93">
        <v>0</v>
      </c>
      <c r="AL98" s="93">
        <v>0</v>
      </c>
      <c r="AM98" s="94">
        <v>0</v>
      </c>
      <c r="AN98" s="93">
        <v>0</v>
      </c>
      <c r="AO98" s="93">
        <v>0</v>
      </c>
      <c r="AP98" s="94">
        <v>0</v>
      </c>
      <c r="AQ98" s="93">
        <v>0</v>
      </c>
      <c r="AR98" s="93">
        <v>0</v>
      </c>
      <c r="AS98" s="94">
        <v>0</v>
      </c>
      <c r="AT98" s="93">
        <v>0</v>
      </c>
      <c r="AU98" s="93">
        <v>0</v>
      </c>
      <c r="AV98" s="94">
        <v>0</v>
      </c>
      <c r="AW98" s="93">
        <v>0</v>
      </c>
      <c r="AX98" s="93">
        <v>0</v>
      </c>
      <c r="AY98" s="94">
        <v>0</v>
      </c>
      <c r="AZ98" s="93">
        <v>0</v>
      </c>
      <c r="BA98" s="93">
        <v>0</v>
      </c>
      <c r="BB98" s="94">
        <v>0</v>
      </c>
      <c r="BC98" s="93">
        <v>0</v>
      </c>
      <c r="BD98" s="93">
        <v>0</v>
      </c>
      <c r="BE98" s="94">
        <v>0</v>
      </c>
      <c r="BF98" s="93">
        <v>155000</v>
      </c>
      <c r="BG98" s="93">
        <v>139921.92000000001</v>
      </c>
      <c r="BH98" s="94">
        <v>0.9</v>
      </c>
      <c r="BI98" s="93">
        <v>0</v>
      </c>
      <c r="BJ98" s="93">
        <v>0</v>
      </c>
      <c r="BK98" s="94">
        <v>0</v>
      </c>
      <c r="BL98" s="93">
        <v>85000</v>
      </c>
      <c r="BM98" s="93">
        <v>25087.5</v>
      </c>
      <c r="BN98" s="94">
        <v>0.3</v>
      </c>
      <c r="BO98" s="93">
        <v>0</v>
      </c>
      <c r="BP98" s="93">
        <v>0</v>
      </c>
      <c r="BQ98" s="94">
        <v>0</v>
      </c>
      <c r="BR98" s="93">
        <v>0</v>
      </c>
      <c r="BS98" s="93">
        <v>0</v>
      </c>
      <c r="BT98" s="94">
        <v>0</v>
      </c>
      <c r="BU98" s="93">
        <v>0</v>
      </c>
      <c r="BV98" s="93">
        <v>0</v>
      </c>
      <c r="BW98" s="94">
        <v>0</v>
      </c>
      <c r="BX98" s="93">
        <v>0</v>
      </c>
      <c r="BY98" s="93">
        <v>0</v>
      </c>
      <c r="BZ98" s="94">
        <v>0</v>
      </c>
      <c r="CA98" s="93">
        <v>0</v>
      </c>
      <c r="CB98" s="93">
        <v>0</v>
      </c>
      <c r="CC98" s="94">
        <v>0</v>
      </c>
      <c r="CD98" s="93">
        <v>4000</v>
      </c>
      <c r="CE98" s="93">
        <v>0</v>
      </c>
      <c r="CF98" s="94">
        <v>0</v>
      </c>
      <c r="CG98" s="93">
        <v>0</v>
      </c>
      <c r="CH98" s="93">
        <v>0</v>
      </c>
      <c r="CI98" s="94">
        <v>0</v>
      </c>
      <c r="CJ98" s="93">
        <v>0</v>
      </c>
      <c r="CK98" s="93">
        <v>0</v>
      </c>
      <c r="CL98" s="94">
        <v>0</v>
      </c>
      <c r="CM98" s="93">
        <v>58000</v>
      </c>
      <c r="CN98" s="93">
        <v>35000</v>
      </c>
      <c r="CO98" s="94">
        <v>0.6</v>
      </c>
      <c r="CP98" s="93"/>
      <c r="CQ98" s="93"/>
      <c r="CR98" s="93"/>
      <c r="CS98" s="93"/>
      <c r="CT98" s="93"/>
      <c r="CU98" s="93"/>
      <c r="CV98" s="93"/>
      <c r="CW98" s="93"/>
      <c r="CX98" s="93"/>
      <c r="CY98" s="93"/>
      <c r="CZ98" s="93"/>
      <c r="DA98" s="93"/>
      <c r="DB98" s="93"/>
      <c r="DC98" s="93"/>
      <c r="DD98" s="93"/>
      <c r="DE98" s="93"/>
      <c r="DF98" s="93"/>
      <c r="DG98" s="93"/>
      <c r="DH98" s="93"/>
      <c r="DI98" s="93"/>
      <c r="DJ98" s="93"/>
      <c r="DK98" s="93"/>
      <c r="DL98" s="93"/>
      <c r="DM98" s="93"/>
      <c r="DN98" s="93"/>
      <c r="DO98" s="93"/>
      <c r="DP98" s="93"/>
      <c r="DQ98" s="93"/>
      <c r="DR98" s="93"/>
      <c r="DS98" s="93"/>
      <c r="DT98" s="93"/>
      <c r="DU98" s="93"/>
      <c r="DV98" s="93"/>
      <c r="DW98" s="93"/>
      <c r="DX98" s="93"/>
      <c r="DY98" s="93"/>
      <c r="DZ98" s="93"/>
      <c r="EA98" s="93"/>
      <c r="EB98" s="93"/>
      <c r="EC98" s="93"/>
      <c r="ED98" s="93"/>
      <c r="EE98" s="93"/>
      <c r="EF98" s="93"/>
      <c r="EG98" s="93"/>
      <c r="EH98" s="93"/>
      <c r="EI98" s="93"/>
      <c r="EJ98" s="93"/>
      <c r="EK98" s="93"/>
      <c r="EL98" s="93"/>
      <c r="EM98" s="93"/>
      <c r="EN98" s="93"/>
      <c r="EO98" s="93"/>
      <c r="EP98" s="93"/>
      <c r="EQ98" s="93"/>
      <c r="ER98" s="93"/>
      <c r="ES98" s="93"/>
      <c r="ET98" s="93"/>
      <c r="EU98" s="93"/>
      <c r="EV98" s="93"/>
      <c r="EW98" s="93"/>
      <c r="EX98" s="93"/>
      <c r="EY98" s="93"/>
      <c r="EZ98" s="93"/>
      <c r="FA98" s="93"/>
      <c r="FB98" s="93"/>
      <c r="FC98" s="93"/>
      <c r="FD98" s="93"/>
      <c r="FE98" s="93"/>
      <c r="FF98" s="93"/>
      <c r="FG98" s="93"/>
      <c r="FH98" s="93"/>
      <c r="FI98" s="93"/>
      <c r="FJ98" s="93"/>
      <c r="FK98" s="93"/>
      <c r="FL98" s="93"/>
      <c r="FM98" s="93"/>
      <c r="FN98" s="93"/>
      <c r="FO98" s="93"/>
      <c r="FP98" s="93"/>
      <c r="FQ98" s="93"/>
      <c r="FR98" s="93"/>
      <c r="FS98" s="93"/>
      <c r="FT98" s="93"/>
      <c r="FU98" s="93"/>
      <c r="FV98" s="93"/>
      <c r="FW98" s="93"/>
      <c r="FX98" s="93"/>
      <c r="FY98" s="93"/>
      <c r="FZ98" s="93"/>
      <c r="GA98" s="93"/>
      <c r="GB98" s="93"/>
      <c r="GC98" s="93"/>
      <c r="GD98" s="93"/>
      <c r="GE98" s="93"/>
      <c r="GF98" s="93"/>
      <c r="GG98" s="93"/>
      <c r="GH98" s="93"/>
      <c r="GI98" s="93"/>
      <c r="GJ98" s="93"/>
      <c r="GK98" s="93"/>
      <c r="GL98" s="93"/>
      <c r="GM98" s="93"/>
      <c r="GN98" s="93"/>
      <c r="GO98" s="93"/>
      <c r="GP98" s="93"/>
      <c r="GQ98" s="93"/>
      <c r="GR98" s="93"/>
      <c r="GS98" s="93"/>
      <c r="GT98" s="93"/>
      <c r="GU98" s="93"/>
      <c r="GV98" s="93"/>
      <c r="GW98" s="93"/>
      <c r="GX98" s="93"/>
      <c r="GY98" s="93"/>
      <c r="GZ98" s="93"/>
      <c r="HA98" s="93"/>
      <c r="HB98" s="93"/>
      <c r="HC98" s="93"/>
      <c r="HD98" s="93"/>
      <c r="HE98" s="93"/>
      <c r="HF98" s="93"/>
      <c r="HG98" s="93"/>
      <c r="HH98" s="93"/>
      <c r="HI98" s="93"/>
      <c r="HJ98" s="93"/>
      <c r="HK98" s="93"/>
      <c r="HL98" s="93"/>
      <c r="HM98" s="93"/>
      <c r="HN98" s="93"/>
      <c r="HO98" s="93"/>
      <c r="HP98" s="93"/>
      <c r="HQ98" s="93"/>
      <c r="HR98" s="93"/>
      <c r="HS98" s="93"/>
      <c r="HT98" s="93"/>
      <c r="HU98" s="93"/>
      <c r="HV98" s="93"/>
      <c r="HW98" s="93"/>
      <c r="HX98" s="93"/>
      <c r="HY98" s="93"/>
      <c r="HZ98" s="93"/>
      <c r="IA98" s="93"/>
      <c r="IB98" s="93"/>
      <c r="IC98" s="93"/>
      <c r="ID98" s="93"/>
      <c r="IE98" s="93"/>
      <c r="IF98" s="93"/>
      <c r="IG98" s="93"/>
      <c r="IH98" s="93"/>
      <c r="II98" s="93"/>
      <c r="IJ98" s="93"/>
      <c r="IK98" s="93"/>
      <c r="IL98" s="93"/>
      <c r="IM98" s="93"/>
      <c r="IN98" s="93"/>
      <c r="IO98" s="93"/>
      <c r="IP98" s="93"/>
      <c r="IQ98" s="93"/>
      <c r="IR98" s="93"/>
      <c r="IS98" s="93"/>
      <c r="IT98" s="93"/>
      <c r="IU98" s="93"/>
      <c r="IV98" s="93"/>
      <c r="IW98" s="93"/>
      <c r="IX98" s="93"/>
      <c r="IY98" s="93"/>
      <c r="IZ98" s="93"/>
      <c r="JA98" s="93"/>
      <c r="JB98" s="93"/>
      <c r="JC98" s="93"/>
      <c r="JD98" s="93"/>
      <c r="JE98" s="93"/>
      <c r="JF98" s="93"/>
      <c r="JG98" s="93"/>
      <c r="JH98" s="93"/>
      <c r="JI98" s="93"/>
      <c r="JJ98" s="93"/>
      <c r="JK98" s="93"/>
      <c r="JL98" s="93"/>
      <c r="JM98" s="93"/>
      <c r="JN98" s="93"/>
      <c r="JO98" s="93"/>
      <c r="JP98" s="93"/>
      <c r="JQ98" s="93"/>
      <c r="JR98" s="93"/>
      <c r="JS98" s="93"/>
      <c r="JT98" s="93"/>
      <c r="JU98" s="93"/>
      <c r="JV98" s="93"/>
      <c r="JW98" s="93"/>
      <c r="JX98" s="93"/>
      <c r="JY98" s="93"/>
      <c r="JZ98" s="93"/>
      <c r="KA98" s="93"/>
      <c r="KB98" s="93"/>
      <c r="KC98" s="93"/>
      <c r="KD98" s="93"/>
      <c r="KE98" s="93"/>
      <c r="KF98" s="93"/>
      <c r="KG98" s="93"/>
      <c r="KH98" s="93"/>
      <c r="KI98" s="93"/>
      <c r="KJ98" s="93"/>
      <c r="KK98" s="93"/>
      <c r="KL98" s="93"/>
      <c r="KM98" s="93"/>
      <c r="KN98" s="93"/>
      <c r="KO98" s="93"/>
      <c r="KP98" s="93"/>
      <c r="KQ98" s="93"/>
      <c r="KR98" s="93"/>
      <c r="KS98" s="93"/>
      <c r="KT98" s="93"/>
      <c r="KU98" s="93"/>
      <c r="KV98" s="93"/>
      <c r="KW98" s="93"/>
      <c r="KX98" s="93"/>
      <c r="KY98" s="93"/>
      <c r="KZ98" s="93"/>
      <c r="LA98" s="93"/>
      <c r="LB98" s="93"/>
      <c r="LC98" s="93"/>
      <c r="LD98" s="93"/>
      <c r="LE98" s="93"/>
      <c r="LF98" s="93"/>
      <c r="LG98" s="93"/>
      <c r="LH98" s="93"/>
      <c r="LI98" s="93"/>
      <c r="LJ98" s="93"/>
      <c r="LK98" s="93"/>
      <c r="LL98" s="93"/>
      <c r="LM98" s="93"/>
      <c r="LN98" s="93"/>
      <c r="LO98" s="93"/>
      <c r="LP98" s="93"/>
      <c r="LQ98" s="93"/>
      <c r="LR98" s="93"/>
      <c r="LS98" s="93"/>
      <c r="LT98" s="93"/>
      <c r="LU98" s="93"/>
      <c r="LV98" s="93"/>
      <c r="LW98" s="93"/>
      <c r="LX98" s="93"/>
      <c r="LY98" s="93"/>
      <c r="LZ98" s="93"/>
      <c r="MA98" s="93"/>
      <c r="MB98" s="93"/>
      <c r="MC98" s="93"/>
      <c r="MD98" s="93"/>
      <c r="ME98" s="93"/>
      <c r="MF98" s="93"/>
      <c r="MG98" s="93"/>
      <c r="MH98" s="93"/>
      <c r="MI98" s="93"/>
      <c r="MJ98" s="93"/>
      <c r="MK98" s="93"/>
      <c r="ML98" s="93"/>
      <c r="MM98" s="93"/>
      <c r="MN98" s="93"/>
      <c r="MO98" s="93"/>
      <c r="MP98" s="93"/>
      <c r="MQ98" s="93"/>
      <c r="MR98" s="93"/>
      <c r="MS98" s="93"/>
      <c r="MT98" s="93"/>
      <c r="MU98" s="93"/>
      <c r="MV98" s="93"/>
      <c r="MW98" s="93"/>
      <c r="MX98" s="93"/>
      <c r="MY98" s="93"/>
      <c r="MZ98" s="93"/>
      <c r="NA98" s="93"/>
      <c r="NB98" s="93"/>
      <c r="NC98" s="93"/>
      <c r="ND98" s="93"/>
      <c r="NE98" s="93"/>
      <c r="NF98" s="93"/>
      <c r="NG98" s="93"/>
      <c r="NH98" s="93"/>
      <c r="NI98" s="93"/>
      <c r="NJ98" s="93"/>
      <c r="NK98" s="93"/>
      <c r="NL98" s="93"/>
      <c r="NM98" s="93"/>
      <c r="NN98" s="93"/>
      <c r="NO98" s="93"/>
      <c r="NP98" s="93"/>
      <c r="NQ98" s="93"/>
      <c r="NR98" s="93"/>
      <c r="NS98" s="93"/>
      <c r="NT98" s="93"/>
      <c r="NU98" s="93"/>
      <c r="NV98" s="93"/>
      <c r="NW98" s="93"/>
      <c r="NX98" s="93"/>
      <c r="NY98" s="93"/>
      <c r="NZ98" s="93"/>
      <c r="OA98" s="93"/>
      <c r="OB98" s="93"/>
      <c r="OC98" s="93"/>
      <c r="OD98" s="93"/>
      <c r="OE98" s="93"/>
      <c r="OF98" s="93"/>
      <c r="OG98" s="93"/>
      <c r="OH98" s="93"/>
      <c r="OI98" s="93"/>
      <c r="OJ98" s="93"/>
      <c r="OK98" s="93"/>
      <c r="OL98" s="93"/>
      <c r="OM98" s="93"/>
      <c r="ON98" s="93"/>
      <c r="OO98" s="93"/>
      <c r="OP98" s="93"/>
      <c r="OQ98" s="93"/>
      <c r="OR98" s="93"/>
      <c r="OS98" s="93"/>
      <c r="OT98" s="93"/>
      <c r="OU98" s="93"/>
      <c r="OV98" s="93"/>
      <c r="OW98" s="93"/>
      <c r="OX98" s="93"/>
      <c r="OY98" s="93"/>
      <c r="OZ98" s="93"/>
      <c r="PA98" s="93"/>
      <c r="PB98" s="93"/>
      <c r="PC98" s="93"/>
      <c r="PD98" s="93"/>
      <c r="PE98" s="93"/>
      <c r="PF98" s="93"/>
      <c r="PG98" s="93"/>
      <c r="PH98" s="93"/>
      <c r="PI98" s="93"/>
      <c r="PJ98" s="93"/>
      <c r="PK98" s="93"/>
      <c r="PL98" s="93"/>
      <c r="PM98" s="93"/>
      <c r="PN98" s="93"/>
      <c r="PO98" s="93"/>
      <c r="PP98" s="93"/>
      <c r="PQ98" s="93"/>
      <c r="PR98" s="93"/>
      <c r="PS98" s="93"/>
      <c r="PT98" s="93"/>
      <c r="PU98" s="93"/>
      <c r="PV98" s="93"/>
      <c r="PW98" s="93"/>
      <c r="PX98" s="93"/>
      <c r="PY98" s="93"/>
      <c r="PZ98" s="93"/>
      <c r="QA98" s="93"/>
      <c r="QB98" s="93"/>
      <c r="QC98" s="93"/>
      <c r="QD98" s="93"/>
      <c r="QE98" s="93"/>
      <c r="QF98" s="93"/>
      <c r="QG98" s="93"/>
      <c r="QH98" s="93"/>
      <c r="QI98" s="93"/>
      <c r="QJ98" s="93"/>
      <c r="QK98" s="93"/>
      <c r="QL98" s="93"/>
      <c r="QM98" s="93"/>
      <c r="QN98" s="93"/>
      <c r="QO98" s="93"/>
      <c r="QP98" s="93"/>
      <c r="QQ98" s="93"/>
      <c r="QR98" s="93"/>
      <c r="QS98" s="93"/>
      <c r="QT98" s="93"/>
      <c r="QU98" s="93"/>
      <c r="QV98" s="93"/>
      <c r="QW98" s="93"/>
      <c r="QX98" s="93"/>
      <c r="QY98" s="93"/>
      <c r="QZ98" s="93"/>
      <c r="RA98" s="93"/>
      <c r="RB98" s="93"/>
      <c r="RC98" s="93"/>
      <c r="RD98" s="93"/>
      <c r="RE98" s="93"/>
      <c r="RF98" s="93"/>
      <c r="RG98" s="93"/>
      <c r="RH98" s="93"/>
      <c r="RI98" s="93"/>
      <c r="RJ98" s="93"/>
      <c r="RK98" s="93"/>
      <c r="RL98" s="93"/>
      <c r="RM98" s="93"/>
      <c r="RN98" s="93"/>
      <c r="RO98" s="93"/>
      <c r="RP98" s="93"/>
      <c r="RQ98" s="93"/>
      <c r="RR98" s="93"/>
      <c r="RS98" s="93"/>
      <c r="RT98" s="93"/>
      <c r="RU98" s="93"/>
      <c r="RV98" s="93"/>
      <c r="RW98" s="93"/>
      <c r="RX98" s="93"/>
      <c r="RY98" s="93"/>
      <c r="RZ98" s="93"/>
      <c r="SA98" s="93"/>
      <c r="SB98" s="93"/>
      <c r="SC98" s="93"/>
      <c r="SD98" s="93"/>
      <c r="SE98" s="93"/>
      <c r="SF98" s="93"/>
      <c r="SG98" s="93"/>
      <c r="SH98" s="93"/>
      <c r="SI98" s="93"/>
      <c r="SJ98" s="93"/>
      <c r="SK98" s="93"/>
      <c r="SL98" s="93"/>
      <c r="SM98" s="93"/>
      <c r="SN98" s="93"/>
      <c r="SO98" s="93"/>
      <c r="SP98" s="93"/>
      <c r="SQ98" s="93"/>
      <c r="SR98" s="93"/>
      <c r="SS98" s="93"/>
      <c r="ST98" s="93"/>
      <c r="SU98" s="93"/>
      <c r="SV98" s="93"/>
      <c r="SW98" s="93"/>
      <c r="SX98" s="93"/>
      <c r="SY98" s="93"/>
      <c r="SZ98" s="93"/>
      <c r="TA98" s="93"/>
      <c r="TB98" s="93"/>
      <c r="TC98" s="93"/>
      <c r="TD98" s="93"/>
      <c r="TE98" s="93"/>
      <c r="TF98" s="93"/>
      <c r="TG98" s="93"/>
      <c r="TH98" s="93"/>
      <c r="TI98" s="93"/>
      <c r="TJ98" s="93"/>
      <c r="TK98" s="93"/>
      <c r="TL98" s="93"/>
      <c r="TM98" s="93"/>
      <c r="TN98" s="93"/>
      <c r="TO98" s="93"/>
      <c r="TP98" s="93"/>
      <c r="TQ98" s="93"/>
      <c r="TR98" s="93"/>
      <c r="TS98" s="93"/>
      <c r="TT98" s="93"/>
      <c r="TU98" s="93"/>
      <c r="TV98" s="93"/>
      <c r="TW98" s="93"/>
      <c r="TX98" s="93"/>
      <c r="TY98" s="93"/>
      <c r="TZ98" s="93"/>
      <c r="UA98" s="93"/>
      <c r="UB98" s="93"/>
      <c r="UC98" s="93"/>
      <c r="UD98" s="93"/>
      <c r="UE98" s="93"/>
      <c r="UF98" s="93"/>
      <c r="UG98" s="93"/>
      <c r="UH98" s="93"/>
      <c r="UI98" s="93"/>
      <c r="UJ98" s="93"/>
      <c r="UK98" s="93"/>
      <c r="UL98" s="93"/>
      <c r="UM98" s="93"/>
      <c r="UN98" s="93"/>
      <c r="UO98" s="93"/>
      <c r="UP98" s="93"/>
      <c r="UQ98" s="93"/>
      <c r="UR98" s="93"/>
      <c r="US98" s="93"/>
      <c r="UT98" s="93"/>
      <c r="UU98" s="93"/>
      <c r="UV98" s="93"/>
      <c r="UW98" s="93"/>
      <c r="UX98" s="93"/>
      <c r="UY98" s="93"/>
      <c r="UZ98" s="93"/>
      <c r="VA98" s="93"/>
      <c r="VB98" s="93"/>
      <c r="VC98" s="93"/>
      <c r="VD98" s="93"/>
      <c r="VE98" s="93"/>
      <c r="VF98" s="93"/>
      <c r="VG98" s="93"/>
      <c r="VH98" s="93"/>
      <c r="VI98" s="93"/>
      <c r="VJ98" s="93"/>
      <c r="VK98" s="93"/>
      <c r="VL98" s="93"/>
      <c r="VM98" s="93"/>
      <c r="VN98" s="93"/>
      <c r="VO98" s="93"/>
      <c r="VP98" s="93"/>
      <c r="VQ98" s="93"/>
      <c r="VR98" s="93"/>
      <c r="VS98" s="93"/>
      <c r="VT98" s="93"/>
      <c r="VU98" s="93"/>
      <c r="VV98" s="93"/>
      <c r="VW98" s="93"/>
      <c r="VX98" s="93"/>
      <c r="VY98" s="93"/>
      <c r="VZ98" s="93"/>
      <c r="WA98" s="93"/>
      <c r="WB98" s="93"/>
      <c r="WC98" s="93"/>
      <c r="WD98" s="93"/>
      <c r="WE98" s="93"/>
      <c r="WF98" s="93"/>
      <c r="WG98" s="93"/>
      <c r="WH98" s="93"/>
      <c r="WI98" s="93"/>
      <c r="WJ98" s="93"/>
      <c r="WK98" s="93"/>
      <c r="WL98" s="93"/>
      <c r="WM98" s="93"/>
      <c r="WN98" s="93"/>
      <c r="WO98" s="93"/>
      <c r="WP98" s="93"/>
      <c r="WQ98" s="93"/>
      <c r="WR98" s="93"/>
      <c r="WS98" s="93"/>
      <c r="WT98" s="93"/>
      <c r="WU98" s="93"/>
      <c r="WV98" s="93"/>
      <c r="WW98" s="93"/>
      <c r="WX98" s="93"/>
      <c r="WY98" s="93"/>
      <c r="WZ98" s="93"/>
      <c r="XA98" s="93"/>
      <c r="XB98" s="93"/>
      <c r="XC98" s="93"/>
      <c r="XD98" s="93"/>
      <c r="XE98" s="93"/>
      <c r="XF98" s="93"/>
      <c r="XG98" s="93"/>
      <c r="XH98" s="93"/>
      <c r="XI98" s="93"/>
      <c r="XJ98" s="93"/>
      <c r="XK98" s="93"/>
      <c r="XL98" s="93"/>
      <c r="XM98" s="93"/>
      <c r="XN98" s="93"/>
      <c r="XO98" s="93"/>
      <c r="XP98" s="93"/>
      <c r="XQ98" s="93"/>
      <c r="XR98" s="93"/>
      <c r="XS98" s="93"/>
      <c r="XT98" s="93"/>
      <c r="XU98" s="93"/>
      <c r="XV98" s="93"/>
      <c r="XW98" s="93"/>
      <c r="XX98" s="93"/>
      <c r="XY98" s="93"/>
      <c r="XZ98" s="93"/>
      <c r="YA98" s="93"/>
      <c r="YB98" s="93"/>
      <c r="YC98" s="93"/>
      <c r="YD98" s="93"/>
      <c r="YE98" s="93"/>
      <c r="YF98" s="93"/>
      <c r="YG98" s="93"/>
      <c r="YH98" s="93"/>
      <c r="YI98" s="93"/>
      <c r="YJ98" s="93"/>
      <c r="YK98" s="93"/>
      <c r="YL98" s="93"/>
      <c r="YM98" s="93"/>
      <c r="YN98" s="93"/>
      <c r="YO98" s="93"/>
      <c r="YP98" s="93"/>
      <c r="YQ98" s="93"/>
      <c r="YR98" s="93"/>
      <c r="YS98" s="93"/>
      <c r="YT98" s="93"/>
      <c r="YU98" s="93"/>
      <c r="YV98" s="93"/>
      <c r="YW98" s="93"/>
      <c r="YX98" s="93"/>
      <c r="YY98" s="93"/>
      <c r="YZ98" s="93"/>
      <c r="ZA98" s="93"/>
      <c r="ZB98" s="93"/>
      <c r="ZC98" s="93"/>
      <c r="ZD98" s="93"/>
      <c r="ZE98" s="93"/>
      <c r="ZF98" s="93"/>
      <c r="ZG98" s="93"/>
      <c r="ZH98" s="93"/>
      <c r="ZI98" s="93"/>
      <c r="ZJ98" s="93"/>
      <c r="ZK98" s="93"/>
      <c r="ZL98" s="93"/>
      <c r="ZM98" s="93"/>
      <c r="ZN98" s="93"/>
      <c r="ZO98" s="93"/>
      <c r="ZP98" s="93"/>
      <c r="ZQ98" s="93"/>
      <c r="ZR98" s="93"/>
      <c r="ZS98" s="93"/>
      <c r="ZT98" s="93"/>
      <c r="ZU98" s="93"/>
      <c r="ZV98" s="93"/>
      <c r="ZW98" s="93"/>
      <c r="ZX98" s="93"/>
      <c r="ZY98" s="93"/>
      <c r="ZZ98" s="93"/>
    </row>
    <row r="99" spans="1:702" ht="15.95" hidden="1" customHeight="1" x14ac:dyDescent="0.25">
      <c r="A99" s="92">
        <v>72386</v>
      </c>
      <c r="B99" s="92" t="s">
        <v>414</v>
      </c>
      <c r="C99" s="121" t="s">
        <v>373</v>
      </c>
      <c r="D99" s="92">
        <v>7</v>
      </c>
      <c r="E99" s="92">
        <v>3</v>
      </c>
      <c r="F99" s="92" t="s">
        <v>341</v>
      </c>
      <c r="G99" s="92">
        <v>912</v>
      </c>
      <c r="H99" s="92">
        <v>11461</v>
      </c>
      <c r="I99" s="92" t="s">
        <v>389</v>
      </c>
      <c r="J99" s="92">
        <v>424</v>
      </c>
      <c r="K99" s="92" t="s">
        <v>394</v>
      </c>
      <c r="L99" s="93">
        <v>17000</v>
      </c>
      <c r="M99" s="93">
        <v>17000</v>
      </c>
      <c r="N99" s="93">
        <v>0</v>
      </c>
      <c r="O99" s="93">
        <v>17000</v>
      </c>
      <c r="P99" s="93">
        <v>6074</v>
      </c>
      <c r="Q99" s="93">
        <v>-10926</v>
      </c>
      <c r="R99" s="94">
        <v>0.36</v>
      </c>
      <c r="S99" s="93">
        <v>0</v>
      </c>
      <c r="T99" s="93">
        <v>0</v>
      </c>
      <c r="U99" s="94">
        <v>0</v>
      </c>
      <c r="V99" s="93">
        <v>0</v>
      </c>
      <c r="W99" s="93">
        <v>0</v>
      </c>
      <c r="X99" s="94">
        <v>0</v>
      </c>
      <c r="Y99" s="93">
        <v>0</v>
      </c>
      <c r="Z99" s="93">
        <v>0</v>
      </c>
      <c r="AA99" s="94">
        <v>0</v>
      </c>
      <c r="AB99" s="93">
        <v>0</v>
      </c>
      <c r="AC99" s="93">
        <v>0</v>
      </c>
      <c r="AD99" s="94">
        <v>0</v>
      </c>
      <c r="AE99" s="93">
        <v>0</v>
      </c>
      <c r="AF99" s="93">
        <v>0</v>
      </c>
      <c r="AG99" s="94">
        <v>0</v>
      </c>
      <c r="AH99" s="93">
        <v>0</v>
      </c>
      <c r="AI99" s="93">
        <v>0</v>
      </c>
      <c r="AJ99" s="94">
        <v>0</v>
      </c>
      <c r="AK99" s="93">
        <v>0</v>
      </c>
      <c r="AL99" s="93">
        <v>0</v>
      </c>
      <c r="AM99" s="94">
        <v>0</v>
      </c>
      <c r="AN99" s="93">
        <v>0</v>
      </c>
      <c r="AO99" s="93">
        <v>0</v>
      </c>
      <c r="AP99" s="94">
        <v>0</v>
      </c>
      <c r="AQ99" s="93">
        <v>0</v>
      </c>
      <c r="AR99" s="93">
        <v>0</v>
      </c>
      <c r="AS99" s="94">
        <v>0</v>
      </c>
      <c r="AT99" s="93">
        <v>0</v>
      </c>
      <c r="AU99" s="93">
        <v>0</v>
      </c>
      <c r="AV99" s="94">
        <v>0</v>
      </c>
      <c r="AW99" s="93">
        <v>0</v>
      </c>
      <c r="AX99" s="93">
        <v>0</v>
      </c>
      <c r="AY99" s="94">
        <v>0</v>
      </c>
      <c r="AZ99" s="93">
        <v>0</v>
      </c>
      <c r="BA99" s="93">
        <v>0</v>
      </c>
      <c r="BB99" s="94">
        <v>0</v>
      </c>
      <c r="BC99" s="93">
        <v>0</v>
      </c>
      <c r="BD99" s="93">
        <v>0</v>
      </c>
      <c r="BE99" s="94">
        <v>0</v>
      </c>
      <c r="BF99" s="93">
        <v>5000</v>
      </c>
      <c r="BG99" s="93">
        <v>5000</v>
      </c>
      <c r="BH99" s="94">
        <v>1</v>
      </c>
      <c r="BI99" s="93">
        <v>0</v>
      </c>
      <c r="BJ99" s="93">
        <v>0</v>
      </c>
      <c r="BK99" s="94">
        <v>0</v>
      </c>
      <c r="BL99" s="93">
        <v>5000</v>
      </c>
      <c r="BM99" s="93">
        <v>0</v>
      </c>
      <c r="BN99" s="94">
        <v>0</v>
      </c>
      <c r="BO99" s="93">
        <v>0</v>
      </c>
      <c r="BP99" s="93">
        <v>0</v>
      </c>
      <c r="BQ99" s="94">
        <v>0</v>
      </c>
      <c r="BR99" s="93">
        <v>0</v>
      </c>
      <c r="BS99" s="93">
        <v>0</v>
      </c>
      <c r="BT99" s="94">
        <v>0</v>
      </c>
      <c r="BU99" s="93">
        <v>3000</v>
      </c>
      <c r="BV99" s="93">
        <v>0</v>
      </c>
      <c r="BW99" s="94">
        <v>0</v>
      </c>
      <c r="BX99" s="93">
        <v>0</v>
      </c>
      <c r="BY99" s="93">
        <v>0</v>
      </c>
      <c r="BZ99" s="94">
        <v>0</v>
      </c>
      <c r="CA99" s="93">
        <v>0</v>
      </c>
      <c r="CB99" s="93">
        <v>0</v>
      </c>
      <c r="CC99" s="94">
        <v>0</v>
      </c>
      <c r="CD99" s="93">
        <v>2000</v>
      </c>
      <c r="CE99" s="93">
        <v>0</v>
      </c>
      <c r="CF99" s="94">
        <v>0</v>
      </c>
      <c r="CG99" s="93">
        <v>0</v>
      </c>
      <c r="CH99" s="93">
        <v>0</v>
      </c>
      <c r="CI99" s="94">
        <v>0</v>
      </c>
      <c r="CJ99" s="93">
        <v>0</v>
      </c>
      <c r="CK99" s="93">
        <v>0</v>
      </c>
      <c r="CL99" s="94">
        <v>0</v>
      </c>
      <c r="CM99" s="93">
        <v>2000</v>
      </c>
      <c r="CN99" s="93">
        <v>1074</v>
      </c>
      <c r="CO99" s="94">
        <v>0.54</v>
      </c>
      <c r="CP99" s="93"/>
      <c r="CQ99" s="93"/>
      <c r="CR99" s="93"/>
      <c r="CS99" s="93"/>
      <c r="CT99" s="93"/>
      <c r="CU99" s="93"/>
      <c r="CV99" s="93"/>
      <c r="CW99" s="93"/>
      <c r="CX99" s="93"/>
      <c r="CY99" s="93"/>
      <c r="CZ99" s="93"/>
      <c r="DA99" s="93"/>
      <c r="DB99" s="93"/>
      <c r="DC99" s="93"/>
      <c r="DD99" s="93"/>
      <c r="DE99" s="93"/>
      <c r="DF99" s="93"/>
      <c r="DG99" s="93"/>
      <c r="DH99" s="93"/>
      <c r="DI99" s="93"/>
      <c r="DJ99" s="93"/>
      <c r="DK99" s="93"/>
      <c r="DL99" s="93"/>
      <c r="DM99" s="93"/>
      <c r="DN99" s="93"/>
      <c r="DO99" s="93"/>
      <c r="DP99" s="93"/>
      <c r="DQ99" s="93"/>
      <c r="DR99" s="93"/>
      <c r="DS99" s="93"/>
      <c r="DT99" s="93"/>
      <c r="DU99" s="93"/>
      <c r="DV99" s="93"/>
      <c r="DW99" s="93"/>
      <c r="DX99" s="93"/>
      <c r="DY99" s="93"/>
      <c r="DZ99" s="93"/>
      <c r="EA99" s="93"/>
      <c r="EB99" s="93"/>
      <c r="EC99" s="93"/>
      <c r="ED99" s="93"/>
      <c r="EE99" s="93"/>
      <c r="EF99" s="93"/>
      <c r="EG99" s="93"/>
      <c r="EH99" s="93"/>
      <c r="EI99" s="93"/>
      <c r="EJ99" s="93"/>
      <c r="EK99" s="93"/>
      <c r="EL99" s="93"/>
      <c r="EM99" s="93"/>
      <c r="EN99" s="93"/>
      <c r="EO99" s="93"/>
      <c r="EP99" s="93"/>
      <c r="EQ99" s="93"/>
      <c r="ER99" s="93"/>
      <c r="ES99" s="93"/>
      <c r="ET99" s="93"/>
      <c r="EU99" s="93"/>
      <c r="EV99" s="93"/>
      <c r="EW99" s="93"/>
      <c r="EX99" s="93"/>
      <c r="EY99" s="93"/>
      <c r="EZ99" s="93"/>
      <c r="FA99" s="93"/>
      <c r="FB99" s="93"/>
      <c r="FC99" s="93"/>
      <c r="FD99" s="93"/>
      <c r="FE99" s="93"/>
      <c r="FF99" s="93"/>
      <c r="FG99" s="93"/>
      <c r="FH99" s="93"/>
      <c r="FI99" s="93"/>
      <c r="FJ99" s="93"/>
      <c r="FK99" s="93"/>
      <c r="FL99" s="93"/>
      <c r="FM99" s="93"/>
      <c r="FN99" s="93"/>
      <c r="FO99" s="93"/>
      <c r="FP99" s="93"/>
      <c r="FQ99" s="93"/>
      <c r="FR99" s="93"/>
      <c r="FS99" s="93"/>
      <c r="FT99" s="93"/>
      <c r="FU99" s="93"/>
      <c r="FV99" s="93"/>
      <c r="FW99" s="93"/>
      <c r="FX99" s="93"/>
      <c r="FY99" s="93"/>
      <c r="FZ99" s="93"/>
      <c r="GA99" s="93"/>
      <c r="GB99" s="93"/>
      <c r="GC99" s="93"/>
      <c r="GD99" s="93"/>
      <c r="GE99" s="93"/>
      <c r="GF99" s="93"/>
      <c r="GG99" s="93"/>
      <c r="GH99" s="93"/>
      <c r="GI99" s="93"/>
      <c r="GJ99" s="93"/>
      <c r="GK99" s="93"/>
      <c r="GL99" s="93"/>
      <c r="GM99" s="93"/>
      <c r="GN99" s="93"/>
      <c r="GO99" s="93"/>
      <c r="GP99" s="93"/>
      <c r="GQ99" s="93"/>
      <c r="GR99" s="93"/>
      <c r="GS99" s="93"/>
      <c r="GT99" s="93"/>
      <c r="GU99" s="93"/>
      <c r="GV99" s="93"/>
      <c r="GW99" s="93"/>
      <c r="GX99" s="93"/>
      <c r="GY99" s="93"/>
      <c r="GZ99" s="93"/>
      <c r="HA99" s="93"/>
      <c r="HB99" s="93"/>
      <c r="HC99" s="93"/>
      <c r="HD99" s="93"/>
      <c r="HE99" s="93"/>
      <c r="HF99" s="93"/>
      <c r="HG99" s="93"/>
      <c r="HH99" s="93"/>
      <c r="HI99" s="93"/>
      <c r="HJ99" s="93"/>
      <c r="HK99" s="93"/>
      <c r="HL99" s="93"/>
      <c r="HM99" s="93"/>
      <c r="HN99" s="93"/>
      <c r="HO99" s="93"/>
      <c r="HP99" s="93"/>
      <c r="HQ99" s="93"/>
      <c r="HR99" s="93"/>
      <c r="HS99" s="93"/>
      <c r="HT99" s="93"/>
      <c r="HU99" s="93"/>
      <c r="HV99" s="93"/>
      <c r="HW99" s="93"/>
      <c r="HX99" s="93"/>
      <c r="HY99" s="93"/>
      <c r="HZ99" s="93"/>
      <c r="IA99" s="93"/>
      <c r="IB99" s="93"/>
      <c r="IC99" s="93"/>
      <c r="ID99" s="93"/>
      <c r="IE99" s="93"/>
      <c r="IF99" s="93"/>
      <c r="IG99" s="93"/>
      <c r="IH99" s="93"/>
      <c r="II99" s="93"/>
      <c r="IJ99" s="93"/>
      <c r="IK99" s="93"/>
      <c r="IL99" s="93"/>
      <c r="IM99" s="93"/>
      <c r="IN99" s="93"/>
      <c r="IO99" s="93"/>
      <c r="IP99" s="93"/>
      <c r="IQ99" s="93"/>
      <c r="IR99" s="93"/>
      <c r="IS99" s="93"/>
      <c r="IT99" s="93"/>
      <c r="IU99" s="93"/>
      <c r="IV99" s="93"/>
      <c r="IW99" s="93"/>
      <c r="IX99" s="93"/>
      <c r="IY99" s="93"/>
      <c r="IZ99" s="93"/>
      <c r="JA99" s="93"/>
      <c r="JB99" s="93"/>
      <c r="JC99" s="93"/>
      <c r="JD99" s="93"/>
      <c r="JE99" s="93"/>
      <c r="JF99" s="93"/>
      <c r="JG99" s="93"/>
      <c r="JH99" s="93"/>
      <c r="JI99" s="93"/>
      <c r="JJ99" s="93"/>
      <c r="JK99" s="93"/>
      <c r="JL99" s="93"/>
      <c r="JM99" s="93"/>
      <c r="JN99" s="93"/>
      <c r="JO99" s="93"/>
      <c r="JP99" s="93"/>
      <c r="JQ99" s="93"/>
      <c r="JR99" s="93"/>
      <c r="JS99" s="93"/>
      <c r="JT99" s="93"/>
      <c r="JU99" s="93"/>
      <c r="JV99" s="93"/>
      <c r="JW99" s="93"/>
      <c r="JX99" s="93"/>
      <c r="JY99" s="93"/>
      <c r="JZ99" s="93"/>
      <c r="KA99" s="93"/>
      <c r="KB99" s="93"/>
      <c r="KC99" s="93"/>
      <c r="KD99" s="93"/>
      <c r="KE99" s="93"/>
      <c r="KF99" s="93"/>
      <c r="KG99" s="93"/>
      <c r="KH99" s="93"/>
      <c r="KI99" s="93"/>
      <c r="KJ99" s="93"/>
      <c r="KK99" s="93"/>
      <c r="KL99" s="93"/>
      <c r="KM99" s="93"/>
      <c r="KN99" s="93"/>
      <c r="KO99" s="93"/>
      <c r="KP99" s="93"/>
      <c r="KQ99" s="93"/>
      <c r="KR99" s="93"/>
      <c r="KS99" s="93"/>
      <c r="KT99" s="93"/>
      <c r="KU99" s="93"/>
      <c r="KV99" s="93"/>
      <c r="KW99" s="93"/>
      <c r="KX99" s="93"/>
      <c r="KY99" s="93"/>
      <c r="KZ99" s="93"/>
      <c r="LA99" s="93"/>
      <c r="LB99" s="93"/>
      <c r="LC99" s="93"/>
      <c r="LD99" s="93"/>
      <c r="LE99" s="93"/>
      <c r="LF99" s="93"/>
      <c r="LG99" s="93"/>
      <c r="LH99" s="93"/>
      <c r="LI99" s="93"/>
      <c r="LJ99" s="93"/>
      <c r="LK99" s="93"/>
      <c r="LL99" s="93"/>
      <c r="LM99" s="93"/>
      <c r="LN99" s="93"/>
      <c r="LO99" s="93"/>
      <c r="LP99" s="93"/>
      <c r="LQ99" s="93"/>
      <c r="LR99" s="93"/>
      <c r="LS99" s="93"/>
      <c r="LT99" s="93"/>
      <c r="LU99" s="93"/>
      <c r="LV99" s="93"/>
      <c r="LW99" s="93"/>
      <c r="LX99" s="93"/>
      <c r="LY99" s="93"/>
      <c r="LZ99" s="93"/>
      <c r="MA99" s="93"/>
      <c r="MB99" s="93"/>
      <c r="MC99" s="93"/>
      <c r="MD99" s="93"/>
      <c r="ME99" s="93"/>
      <c r="MF99" s="93"/>
      <c r="MG99" s="93"/>
      <c r="MH99" s="93"/>
      <c r="MI99" s="93"/>
      <c r="MJ99" s="93"/>
      <c r="MK99" s="93"/>
      <c r="ML99" s="93"/>
      <c r="MM99" s="93"/>
      <c r="MN99" s="93"/>
      <c r="MO99" s="93"/>
      <c r="MP99" s="93"/>
      <c r="MQ99" s="93"/>
      <c r="MR99" s="93"/>
      <c r="MS99" s="93"/>
      <c r="MT99" s="93"/>
      <c r="MU99" s="93"/>
      <c r="MV99" s="93"/>
      <c r="MW99" s="93"/>
      <c r="MX99" s="93"/>
      <c r="MY99" s="93"/>
      <c r="MZ99" s="93"/>
      <c r="NA99" s="93"/>
      <c r="NB99" s="93"/>
      <c r="NC99" s="93"/>
      <c r="ND99" s="93"/>
      <c r="NE99" s="93"/>
      <c r="NF99" s="93"/>
      <c r="NG99" s="93"/>
      <c r="NH99" s="93"/>
      <c r="NI99" s="93"/>
      <c r="NJ99" s="93"/>
      <c r="NK99" s="93"/>
      <c r="NL99" s="93"/>
      <c r="NM99" s="93"/>
      <c r="NN99" s="93"/>
      <c r="NO99" s="93"/>
      <c r="NP99" s="93"/>
      <c r="NQ99" s="93"/>
      <c r="NR99" s="93"/>
      <c r="NS99" s="93"/>
      <c r="NT99" s="93"/>
      <c r="NU99" s="93"/>
      <c r="NV99" s="93"/>
      <c r="NW99" s="93"/>
      <c r="NX99" s="93"/>
      <c r="NY99" s="93"/>
      <c r="NZ99" s="93"/>
      <c r="OA99" s="93"/>
      <c r="OB99" s="93"/>
      <c r="OC99" s="93"/>
      <c r="OD99" s="93"/>
      <c r="OE99" s="93"/>
      <c r="OF99" s="93"/>
      <c r="OG99" s="93"/>
      <c r="OH99" s="93"/>
      <c r="OI99" s="93"/>
      <c r="OJ99" s="93"/>
      <c r="OK99" s="93"/>
      <c r="OL99" s="93"/>
      <c r="OM99" s="93"/>
      <c r="ON99" s="93"/>
      <c r="OO99" s="93"/>
      <c r="OP99" s="93"/>
      <c r="OQ99" s="93"/>
      <c r="OR99" s="93"/>
      <c r="OS99" s="93"/>
      <c r="OT99" s="93"/>
      <c r="OU99" s="93"/>
      <c r="OV99" s="93"/>
      <c r="OW99" s="93"/>
      <c r="OX99" s="93"/>
      <c r="OY99" s="93"/>
      <c r="OZ99" s="93"/>
      <c r="PA99" s="93"/>
      <c r="PB99" s="93"/>
      <c r="PC99" s="93"/>
      <c r="PD99" s="93"/>
      <c r="PE99" s="93"/>
      <c r="PF99" s="93"/>
      <c r="PG99" s="93"/>
      <c r="PH99" s="93"/>
      <c r="PI99" s="93"/>
      <c r="PJ99" s="93"/>
      <c r="PK99" s="93"/>
      <c r="PL99" s="93"/>
      <c r="PM99" s="93"/>
      <c r="PN99" s="93"/>
      <c r="PO99" s="93"/>
      <c r="PP99" s="93"/>
      <c r="PQ99" s="93"/>
      <c r="PR99" s="93"/>
      <c r="PS99" s="93"/>
      <c r="PT99" s="93"/>
      <c r="PU99" s="93"/>
      <c r="PV99" s="93"/>
      <c r="PW99" s="93"/>
      <c r="PX99" s="93"/>
      <c r="PY99" s="93"/>
      <c r="PZ99" s="93"/>
      <c r="QA99" s="93"/>
      <c r="QB99" s="93"/>
      <c r="QC99" s="93"/>
      <c r="QD99" s="93"/>
      <c r="QE99" s="93"/>
      <c r="QF99" s="93"/>
      <c r="QG99" s="93"/>
      <c r="QH99" s="93"/>
      <c r="QI99" s="93"/>
      <c r="QJ99" s="93"/>
      <c r="QK99" s="93"/>
      <c r="QL99" s="93"/>
      <c r="QM99" s="93"/>
      <c r="QN99" s="93"/>
      <c r="QO99" s="93"/>
      <c r="QP99" s="93"/>
      <c r="QQ99" s="93"/>
      <c r="QR99" s="93"/>
      <c r="QS99" s="93"/>
      <c r="QT99" s="93"/>
      <c r="QU99" s="93"/>
      <c r="QV99" s="93"/>
      <c r="QW99" s="93"/>
      <c r="QX99" s="93"/>
      <c r="QY99" s="93"/>
      <c r="QZ99" s="93"/>
      <c r="RA99" s="93"/>
      <c r="RB99" s="93"/>
      <c r="RC99" s="93"/>
      <c r="RD99" s="93"/>
      <c r="RE99" s="93"/>
      <c r="RF99" s="93"/>
      <c r="RG99" s="93"/>
      <c r="RH99" s="93"/>
      <c r="RI99" s="93"/>
      <c r="RJ99" s="93"/>
      <c r="RK99" s="93"/>
      <c r="RL99" s="93"/>
      <c r="RM99" s="93"/>
      <c r="RN99" s="93"/>
      <c r="RO99" s="93"/>
      <c r="RP99" s="93"/>
      <c r="RQ99" s="93"/>
      <c r="RR99" s="93"/>
      <c r="RS99" s="93"/>
      <c r="RT99" s="93"/>
      <c r="RU99" s="93"/>
      <c r="RV99" s="93"/>
      <c r="RW99" s="93"/>
      <c r="RX99" s="93"/>
      <c r="RY99" s="93"/>
      <c r="RZ99" s="93"/>
      <c r="SA99" s="93"/>
      <c r="SB99" s="93"/>
      <c r="SC99" s="93"/>
      <c r="SD99" s="93"/>
      <c r="SE99" s="93"/>
      <c r="SF99" s="93"/>
      <c r="SG99" s="93"/>
      <c r="SH99" s="93"/>
      <c r="SI99" s="93"/>
      <c r="SJ99" s="93"/>
      <c r="SK99" s="93"/>
      <c r="SL99" s="93"/>
      <c r="SM99" s="93"/>
      <c r="SN99" s="93"/>
      <c r="SO99" s="93"/>
      <c r="SP99" s="93"/>
      <c r="SQ99" s="93"/>
      <c r="SR99" s="93"/>
      <c r="SS99" s="93"/>
      <c r="ST99" s="93"/>
      <c r="SU99" s="93"/>
      <c r="SV99" s="93"/>
      <c r="SW99" s="93"/>
      <c r="SX99" s="93"/>
      <c r="SY99" s="93"/>
      <c r="SZ99" s="93"/>
      <c r="TA99" s="93"/>
      <c r="TB99" s="93"/>
      <c r="TC99" s="93"/>
      <c r="TD99" s="93"/>
      <c r="TE99" s="93"/>
      <c r="TF99" s="93"/>
      <c r="TG99" s="93"/>
      <c r="TH99" s="93"/>
      <c r="TI99" s="93"/>
      <c r="TJ99" s="93"/>
      <c r="TK99" s="93"/>
      <c r="TL99" s="93"/>
      <c r="TM99" s="93"/>
      <c r="TN99" s="93"/>
      <c r="TO99" s="93"/>
      <c r="TP99" s="93"/>
      <c r="TQ99" s="93"/>
      <c r="TR99" s="93"/>
      <c r="TS99" s="93"/>
      <c r="TT99" s="93"/>
      <c r="TU99" s="93"/>
      <c r="TV99" s="93"/>
      <c r="TW99" s="93"/>
      <c r="TX99" s="93"/>
      <c r="TY99" s="93"/>
      <c r="TZ99" s="93"/>
      <c r="UA99" s="93"/>
      <c r="UB99" s="93"/>
      <c r="UC99" s="93"/>
      <c r="UD99" s="93"/>
      <c r="UE99" s="93"/>
      <c r="UF99" s="93"/>
      <c r="UG99" s="93"/>
      <c r="UH99" s="93"/>
      <c r="UI99" s="93"/>
      <c r="UJ99" s="93"/>
      <c r="UK99" s="93"/>
      <c r="UL99" s="93"/>
      <c r="UM99" s="93"/>
      <c r="UN99" s="93"/>
      <c r="UO99" s="93"/>
      <c r="UP99" s="93"/>
      <c r="UQ99" s="93"/>
      <c r="UR99" s="93"/>
      <c r="US99" s="93"/>
      <c r="UT99" s="93"/>
      <c r="UU99" s="93"/>
      <c r="UV99" s="93"/>
      <c r="UW99" s="93"/>
      <c r="UX99" s="93"/>
      <c r="UY99" s="93"/>
      <c r="UZ99" s="93"/>
      <c r="VA99" s="93"/>
      <c r="VB99" s="93"/>
      <c r="VC99" s="93"/>
      <c r="VD99" s="93"/>
      <c r="VE99" s="93"/>
      <c r="VF99" s="93"/>
      <c r="VG99" s="93"/>
      <c r="VH99" s="93"/>
      <c r="VI99" s="93"/>
      <c r="VJ99" s="93"/>
      <c r="VK99" s="93"/>
      <c r="VL99" s="93"/>
      <c r="VM99" s="93"/>
      <c r="VN99" s="93"/>
      <c r="VO99" s="93"/>
      <c r="VP99" s="93"/>
      <c r="VQ99" s="93"/>
      <c r="VR99" s="93"/>
      <c r="VS99" s="93"/>
      <c r="VT99" s="93"/>
      <c r="VU99" s="93"/>
      <c r="VV99" s="93"/>
      <c r="VW99" s="93"/>
      <c r="VX99" s="93"/>
      <c r="VY99" s="93"/>
      <c r="VZ99" s="93"/>
      <c r="WA99" s="93"/>
      <c r="WB99" s="93"/>
      <c r="WC99" s="93"/>
      <c r="WD99" s="93"/>
      <c r="WE99" s="93"/>
      <c r="WF99" s="93"/>
      <c r="WG99" s="93"/>
      <c r="WH99" s="93"/>
      <c r="WI99" s="93"/>
      <c r="WJ99" s="93"/>
      <c r="WK99" s="93"/>
      <c r="WL99" s="93"/>
      <c r="WM99" s="93"/>
      <c r="WN99" s="93"/>
      <c r="WO99" s="93"/>
      <c r="WP99" s="93"/>
      <c r="WQ99" s="93"/>
      <c r="WR99" s="93"/>
      <c r="WS99" s="93"/>
      <c r="WT99" s="93"/>
      <c r="WU99" s="93"/>
      <c r="WV99" s="93"/>
      <c r="WW99" s="93"/>
      <c r="WX99" s="93"/>
      <c r="WY99" s="93"/>
      <c r="WZ99" s="93"/>
      <c r="XA99" s="93"/>
      <c r="XB99" s="93"/>
      <c r="XC99" s="93"/>
      <c r="XD99" s="93"/>
      <c r="XE99" s="93"/>
      <c r="XF99" s="93"/>
      <c r="XG99" s="93"/>
      <c r="XH99" s="93"/>
      <c r="XI99" s="93"/>
      <c r="XJ99" s="93"/>
      <c r="XK99" s="93"/>
      <c r="XL99" s="93"/>
      <c r="XM99" s="93"/>
      <c r="XN99" s="93"/>
      <c r="XO99" s="93"/>
      <c r="XP99" s="93"/>
      <c r="XQ99" s="93"/>
      <c r="XR99" s="93"/>
      <c r="XS99" s="93"/>
      <c r="XT99" s="93"/>
      <c r="XU99" s="93"/>
      <c r="XV99" s="93"/>
      <c r="XW99" s="93"/>
      <c r="XX99" s="93"/>
      <c r="XY99" s="93"/>
      <c r="XZ99" s="93"/>
      <c r="YA99" s="93"/>
      <c r="YB99" s="93"/>
      <c r="YC99" s="93"/>
      <c r="YD99" s="93"/>
      <c r="YE99" s="93"/>
      <c r="YF99" s="93"/>
      <c r="YG99" s="93"/>
      <c r="YH99" s="93"/>
      <c r="YI99" s="93"/>
      <c r="YJ99" s="93"/>
      <c r="YK99" s="93"/>
      <c r="YL99" s="93"/>
      <c r="YM99" s="93"/>
      <c r="YN99" s="93"/>
      <c r="YO99" s="93"/>
      <c r="YP99" s="93"/>
      <c r="YQ99" s="93"/>
      <c r="YR99" s="93"/>
      <c r="YS99" s="93"/>
      <c r="YT99" s="93"/>
      <c r="YU99" s="93"/>
      <c r="YV99" s="93"/>
      <c r="YW99" s="93"/>
      <c r="YX99" s="93"/>
      <c r="YY99" s="93"/>
      <c r="YZ99" s="93"/>
      <c r="ZA99" s="93"/>
      <c r="ZB99" s="93"/>
      <c r="ZC99" s="93"/>
      <c r="ZD99" s="93"/>
      <c r="ZE99" s="93"/>
      <c r="ZF99" s="93"/>
      <c r="ZG99" s="93"/>
      <c r="ZH99" s="93"/>
      <c r="ZI99" s="93"/>
      <c r="ZJ99" s="93"/>
      <c r="ZK99" s="93"/>
      <c r="ZL99" s="93"/>
      <c r="ZM99" s="93"/>
      <c r="ZN99" s="93"/>
      <c r="ZO99" s="93"/>
      <c r="ZP99" s="93"/>
      <c r="ZQ99" s="93"/>
      <c r="ZR99" s="93"/>
      <c r="ZS99" s="93"/>
      <c r="ZT99" s="93"/>
      <c r="ZU99" s="93"/>
      <c r="ZV99" s="93"/>
      <c r="ZW99" s="93"/>
      <c r="ZX99" s="93"/>
      <c r="ZY99" s="93"/>
      <c r="ZZ99" s="93"/>
    </row>
    <row r="100" spans="1:702" s="89" customFormat="1" ht="15.95" hidden="1" customHeight="1" x14ac:dyDescent="0.25">
      <c r="A100" s="116">
        <v>72394</v>
      </c>
      <c r="B100" s="116" t="s">
        <v>418</v>
      </c>
      <c r="C100" s="117" t="s">
        <v>391</v>
      </c>
      <c r="D100" s="118">
        <v>7</v>
      </c>
      <c r="E100" s="118">
        <v>3</v>
      </c>
      <c r="F100" s="118" t="s">
        <v>341</v>
      </c>
      <c r="G100" s="118">
        <v>912</v>
      </c>
      <c r="H100" s="118">
        <v>11461</v>
      </c>
      <c r="I100" s="118" t="s">
        <v>397</v>
      </c>
      <c r="J100" s="118" t="s">
        <v>319</v>
      </c>
      <c r="K100" s="118" t="s">
        <v>398</v>
      </c>
      <c r="L100" s="119">
        <v>0</v>
      </c>
      <c r="M100" s="119">
        <v>0</v>
      </c>
      <c r="N100" s="119">
        <v>0</v>
      </c>
      <c r="O100" s="119">
        <v>0</v>
      </c>
      <c r="P100" s="119">
        <v>0</v>
      </c>
      <c r="Q100" s="119">
        <v>0</v>
      </c>
      <c r="R100" s="120">
        <v>0</v>
      </c>
      <c r="S100" s="119">
        <v>0</v>
      </c>
      <c r="T100" s="119">
        <v>0</v>
      </c>
      <c r="U100" s="120">
        <v>0</v>
      </c>
      <c r="V100" s="119">
        <v>0</v>
      </c>
      <c r="W100" s="119">
        <v>0</v>
      </c>
      <c r="X100" s="120">
        <v>0</v>
      </c>
      <c r="Y100" s="119">
        <v>0</v>
      </c>
      <c r="Z100" s="119">
        <v>0</v>
      </c>
      <c r="AA100" s="120">
        <v>0</v>
      </c>
      <c r="AB100" s="119">
        <v>0</v>
      </c>
      <c r="AC100" s="119">
        <v>0</v>
      </c>
      <c r="AD100" s="120">
        <v>0</v>
      </c>
      <c r="AE100" s="119">
        <v>0</v>
      </c>
      <c r="AF100" s="119">
        <v>0</v>
      </c>
      <c r="AG100" s="120">
        <v>0</v>
      </c>
      <c r="AH100" s="119">
        <v>0</v>
      </c>
      <c r="AI100" s="119">
        <v>0</v>
      </c>
      <c r="AJ100" s="120">
        <v>0</v>
      </c>
      <c r="AK100" s="119">
        <v>0</v>
      </c>
      <c r="AL100" s="119">
        <v>0</v>
      </c>
      <c r="AM100" s="120">
        <v>0</v>
      </c>
      <c r="AN100" s="119">
        <v>0</v>
      </c>
      <c r="AO100" s="119">
        <v>0</v>
      </c>
      <c r="AP100" s="120">
        <v>0</v>
      </c>
      <c r="AQ100" s="119">
        <v>0</v>
      </c>
      <c r="AR100" s="119">
        <v>0</v>
      </c>
      <c r="AS100" s="120">
        <v>0</v>
      </c>
      <c r="AT100" s="119">
        <v>0</v>
      </c>
      <c r="AU100" s="119">
        <v>0</v>
      </c>
      <c r="AV100" s="120">
        <v>0</v>
      </c>
      <c r="AW100" s="119">
        <v>0</v>
      </c>
      <c r="AX100" s="119">
        <v>0</v>
      </c>
      <c r="AY100" s="120">
        <v>0</v>
      </c>
      <c r="AZ100" s="119">
        <v>0</v>
      </c>
      <c r="BA100" s="119">
        <v>0</v>
      </c>
      <c r="BB100" s="120">
        <v>0</v>
      </c>
      <c r="BC100" s="119">
        <v>0</v>
      </c>
      <c r="BD100" s="119">
        <v>0</v>
      </c>
      <c r="BE100" s="120">
        <v>0</v>
      </c>
      <c r="BF100" s="119">
        <v>0</v>
      </c>
      <c r="BG100" s="119">
        <v>0</v>
      </c>
      <c r="BH100" s="120">
        <v>0</v>
      </c>
      <c r="BI100" s="119">
        <v>0</v>
      </c>
      <c r="BJ100" s="119">
        <v>0</v>
      </c>
      <c r="BK100" s="120">
        <v>0</v>
      </c>
      <c r="BL100" s="119">
        <v>0</v>
      </c>
      <c r="BM100" s="119">
        <v>0</v>
      </c>
      <c r="BN100" s="120">
        <v>0</v>
      </c>
      <c r="BO100" s="119">
        <v>0</v>
      </c>
      <c r="BP100" s="119">
        <v>0</v>
      </c>
      <c r="BQ100" s="120">
        <v>0</v>
      </c>
      <c r="BR100" s="119">
        <v>0</v>
      </c>
      <c r="BS100" s="119">
        <v>0</v>
      </c>
      <c r="BT100" s="120">
        <v>0</v>
      </c>
      <c r="BU100" s="119">
        <v>0</v>
      </c>
      <c r="BV100" s="119">
        <v>0</v>
      </c>
      <c r="BW100" s="120">
        <v>0</v>
      </c>
      <c r="BX100" s="119">
        <v>0</v>
      </c>
      <c r="BY100" s="119">
        <v>0</v>
      </c>
      <c r="BZ100" s="120">
        <v>0</v>
      </c>
      <c r="CA100" s="119">
        <v>0</v>
      </c>
      <c r="CB100" s="119">
        <v>0</v>
      </c>
      <c r="CC100" s="120">
        <v>0</v>
      </c>
      <c r="CD100" s="119">
        <v>0</v>
      </c>
      <c r="CE100" s="119">
        <v>0</v>
      </c>
      <c r="CF100" s="120">
        <v>0</v>
      </c>
      <c r="CG100" s="119">
        <v>0</v>
      </c>
      <c r="CH100" s="119">
        <v>0</v>
      </c>
      <c r="CI100" s="120">
        <v>0</v>
      </c>
      <c r="CJ100" s="119">
        <v>0</v>
      </c>
      <c r="CK100" s="119">
        <v>0</v>
      </c>
      <c r="CL100" s="120">
        <v>0</v>
      </c>
      <c r="CM100" s="119">
        <v>0</v>
      </c>
      <c r="CN100" s="119">
        <v>0</v>
      </c>
      <c r="CO100" s="120">
        <v>0</v>
      </c>
      <c r="CP100" s="100"/>
      <c r="CQ100" s="100"/>
      <c r="CR100" s="100"/>
      <c r="CS100" s="100"/>
      <c r="CT100" s="100"/>
      <c r="CU100" s="100"/>
      <c r="CV100" s="100"/>
      <c r="CW100" s="100"/>
      <c r="CX100" s="100"/>
      <c r="CY100" s="100"/>
      <c r="CZ100" s="100"/>
      <c r="DA100" s="100"/>
      <c r="DB100" s="100"/>
      <c r="DC100" s="100"/>
      <c r="DD100" s="100"/>
      <c r="DE100" s="100"/>
      <c r="DF100" s="100"/>
      <c r="DG100" s="100"/>
      <c r="DH100" s="100"/>
      <c r="DI100" s="100"/>
      <c r="DJ100" s="100"/>
      <c r="DK100" s="100"/>
      <c r="DL100" s="100"/>
      <c r="DM100" s="100"/>
      <c r="DN100" s="100"/>
      <c r="DO100" s="100"/>
      <c r="DP100" s="100"/>
      <c r="DQ100" s="100"/>
      <c r="DR100" s="100"/>
      <c r="DS100" s="100"/>
      <c r="DT100" s="100"/>
      <c r="DU100" s="100"/>
      <c r="DV100" s="100"/>
      <c r="DW100" s="100"/>
      <c r="DX100" s="100"/>
      <c r="DY100" s="100"/>
      <c r="DZ100" s="100"/>
      <c r="EA100" s="100"/>
      <c r="EB100" s="100"/>
      <c r="EC100" s="100"/>
      <c r="ED100" s="100"/>
      <c r="EE100" s="100"/>
      <c r="EF100" s="100"/>
      <c r="EG100" s="100"/>
      <c r="EH100" s="100"/>
      <c r="EI100" s="100"/>
      <c r="EJ100" s="100"/>
      <c r="EK100" s="100"/>
      <c r="EL100" s="100"/>
      <c r="EM100" s="100"/>
      <c r="EN100" s="100"/>
      <c r="EO100" s="100"/>
      <c r="EP100" s="100"/>
      <c r="EQ100" s="100"/>
      <c r="ER100" s="100"/>
      <c r="ES100" s="100"/>
      <c r="ET100" s="100"/>
      <c r="EU100" s="100"/>
      <c r="EV100" s="100"/>
      <c r="EW100" s="100"/>
      <c r="EX100" s="100"/>
      <c r="EY100" s="100"/>
      <c r="EZ100" s="100"/>
      <c r="FA100" s="100"/>
      <c r="FB100" s="100"/>
      <c r="FC100" s="100"/>
      <c r="FD100" s="100"/>
      <c r="FE100" s="100"/>
      <c r="FF100" s="100"/>
      <c r="FG100" s="100"/>
      <c r="FH100" s="100"/>
      <c r="FI100" s="100"/>
      <c r="FJ100" s="100"/>
      <c r="FK100" s="100"/>
      <c r="FL100" s="100"/>
      <c r="FM100" s="100"/>
      <c r="FN100" s="100"/>
      <c r="FO100" s="100"/>
      <c r="FP100" s="100"/>
      <c r="FQ100" s="100"/>
      <c r="FR100" s="100"/>
      <c r="FS100" s="100"/>
      <c r="FT100" s="100"/>
      <c r="FU100" s="100"/>
      <c r="FV100" s="100"/>
      <c r="FW100" s="100"/>
      <c r="FX100" s="100"/>
      <c r="FY100" s="100"/>
      <c r="FZ100" s="100"/>
      <c r="GA100" s="100"/>
      <c r="GB100" s="100"/>
      <c r="GC100" s="100"/>
      <c r="GD100" s="100"/>
      <c r="GE100" s="100"/>
      <c r="GF100" s="100"/>
      <c r="GG100" s="100"/>
      <c r="GH100" s="100"/>
      <c r="GI100" s="100"/>
      <c r="GJ100" s="100"/>
      <c r="GK100" s="100"/>
      <c r="GL100" s="100"/>
      <c r="GM100" s="100"/>
      <c r="GN100" s="100"/>
      <c r="GO100" s="100"/>
      <c r="GP100" s="100"/>
      <c r="GQ100" s="100"/>
      <c r="GR100" s="100"/>
      <c r="GS100" s="100"/>
      <c r="GT100" s="100"/>
      <c r="GU100" s="100"/>
      <c r="GV100" s="100"/>
      <c r="GW100" s="100"/>
      <c r="GX100" s="100"/>
      <c r="GY100" s="100"/>
      <c r="GZ100" s="100"/>
      <c r="HA100" s="100"/>
      <c r="HB100" s="100"/>
      <c r="HC100" s="100"/>
      <c r="HD100" s="100"/>
      <c r="HE100" s="100"/>
      <c r="HF100" s="100"/>
      <c r="HG100" s="100"/>
      <c r="HH100" s="100"/>
      <c r="HI100" s="100"/>
      <c r="HJ100" s="100"/>
      <c r="HK100" s="100"/>
      <c r="HL100" s="100"/>
      <c r="HM100" s="100"/>
      <c r="HN100" s="100"/>
      <c r="HO100" s="100"/>
      <c r="HP100" s="100"/>
      <c r="HQ100" s="100"/>
      <c r="HR100" s="100"/>
      <c r="HS100" s="100"/>
      <c r="HT100" s="100"/>
      <c r="HU100" s="100"/>
      <c r="HV100" s="100"/>
      <c r="HW100" s="100"/>
      <c r="HX100" s="100"/>
      <c r="HY100" s="100"/>
      <c r="HZ100" s="100"/>
      <c r="IA100" s="100"/>
      <c r="IB100" s="100"/>
      <c r="IC100" s="100"/>
      <c r="ID100" s="100"/>
      <c r="IE100" s="100"/>
      <c r="IF100" s="100"/>
      <c r="IG100" s="100"/>
      <c r="IH100" s="100"/>
      <c r="II100" s="100"/>
      <c r="IJ100" s="100"/>
      <c r="IK100" s="100"/>
      <c r="IL100" s="100"/>
      <c r="IM100" s="100"/>
      <c r="IN100" s="100"/>
      <c r="IO100" s="100"/>
      <c r="IP100" s="100"/>
      <c r="IQ100" s="100"/>
      <c r="IR100" s="100"/>
      <c r="IS100" s="100"/>
      <c r="IT100" s="100"/>
      <c r="IU100" s="100"/>
      <c r="IV100" s="100"/>
      <c r="IW100" s="100"/>
      <c r="IX100" s="100"/>
      <c r="IY100" s="100"/>
      <c r="IZ100" s="100"/>
      <c r="JA100" s="100"/>
      <c r="JB100" s="100"/>
      <c r="JC100" s="100"/>
      <c r="JD100" s="100"/>
      <c r="JE100" s="100"/>
      <c r="JF100" s="100"/>
      <c r="JG100" s="100"/>
      <c r="JH100" s="100"/>
      <c r="JI100" s="100"/>
      <c r="JJ100" s="100"/>
      <c r="JK100" s="100"/>
      <c r="JL100" s="100"/>
      <c r="JM100" s="100"/>
      <c r="JN100" s="100"/>
      <c r="JO100" s="100"/>
      <c r="JP100" s="100"/>
      <c r="JQ100" s="100"/>
      <c r="JR100" s="100"/>
      <c r="JS100" s="100"/>
      <c r="JT100" s="100"/>
      <c r="JU100" s="100"/>
      <c r="JV100" s="100"/>
      <c r="JW100" s="100"/>
      <c r="JX100" s="100"/>
      <c r="JY100" s="100"/>
      <c r="JZ100" s="100"/>
      <c r="KA100" s="100"/>
      <c r="KB100" s="100"/>
      <c r="KC100" s="100"/>
      <c r="KD100" s="100"/>
      <c r="KE100" s="100"/>
      <c r="KF100" s="100"/>
      <c r="KG100" s="100"/>
      <c r="KH100" s="100"/>
      <c r="KI100" s="100"/>
      <c r="KJ100" s="100"/>
      <c r="KK100" s="100"/>
      <c r="KL100" s="100"/>
      <c r="KM100" s="100"/>
      <c r="KN100" s="100"/>
      <c r="KO100" s="100"/>
      <c r="KP100" s="100"/>
      <c r="KQ100" s="100"/>
      <c r="KR100" s="100"/>
      <c r="KS100" s="100"/>
      <c r="KT100" s="100"/>
      <c r="KU100" s="100"/>
      <c r="KV100" s="100"/>
      <c r="KW100" s="100"/>
      <c r="KX100" s="100"/>
      <c r="KY100" s="100"/>
      <c r="KZ100" s="100"/>
      <c r="LA100" s="100"/>
      <c r="LB100" s="100"/>
      <c r="LC100" s="100"/>
      <c r="LD100" s="100"/>
      <c r="LE100" s="100"/>
      <c r="LF100" s="100"/>
      <c r="LG100" s="100"/>
      <c r="LH100" s="100"/>
      <c r="LI100" s="100"/>
      <c r="LJ100" s="100"/>
      <c r="LK100" s="100"/>
      <c r="LL100" s="100"/>
      <c r="LM100" s="100"/>
      <c r="LN100" s="100"/>
      <c r="LO100" s="100"/>
      <c r="LP100" s="100"/>
      <c r="LQ100" s="100"/>
      <c r="LR100" s="100"/>
      <c r="LS100" s="100"/>
      <c r="LT100" s="100"/>
      <c r="LU100" s="100"/>
      <c r="LV100" s="100"/>
      <c r="LW100" s="100"/>
      <c r="LX100" s="100"/>
      <c r="LY100" s="100"/>
      <c r="LZ100" s="100"/>
      <c r="MA100" s="100"/>
      <c r="MB100" s="100"/>
      <c r="MC100" s="100"/>
      <c r="MD100" s="100"/>
      <c r="ME100" s="100"/>
      <c r="MF100" s="100"/>
      <c r="MG100" s="100"/>
      <c r="MH100" s="100"/>
      <c r="MI100" s="100"/>
      <c r="MJ100" s="100"/>
      <c r="MK100" s="100"/>
      <c r="ML100" s="100"/>
      <c r="MM100" s="100"/>
      <c r="MN100" s="100"/>
      <c r="MO100" s="100"/>
      <c r="MP100" s="100"/>
      <c r="MQ100" s="100"/>
      <c r="MR100" s="100"/>
      <c r="MS100" s="100"/>
      <c r="MT100" s="100"/>
      <c r="MU100" s="100"/>
      <c r="MV100" s="100"/>
      <c r="MW100" s="100"/>
      <c r="MX100" s="100"/>
      <c r="MY100" s="100"/>
      <c r="MZ100" s="100"/>
      <c r="NA100" s="100"/>
      <c r="NB100" s="100"/>
      <c r="NC100" s="100"/>
      <c r="ND100" s="100"/>
      <c r="NE100" s="100"/>
      <c r="NF100" s="100"/>
      <c r="NG100" s="100"/>
      <c r="NH100" s="100"/>
      <c r="NI100" s="100"/>
      <c r="NJ100" s="100"/>
      <c r="NK100" s="100"/>
      <c r="NL100" s="100"/>
      <c r="NM100" s="100"/>
      <c r="NN100" s="100"/>
      <c r="NO100" s="100"/>
      <c r="NP100" s="100"/>
      <c r="NQ100" s="100"/>
      <c r="NR100" s="100"/>
      <c r="NS100" s="100"/>
      <c r="NT100" s="100"/>
      <c r="NU100" s="100"/>
      <c r="NV100" s="100"/>
      <c r="NW100" s="100"/>
      <c r="NX100" s="100"/>
      <c r="NY100" s="100"/>
      <c r="NZ100" s="100"/>
      <c r="OA100" s="100"/>
      <c r="OB100" s="100"/>
      <c r="OC100" s="100"/>
      <c r="OD100" s="100"/>
      <c r="OE100" s="100"/>
      <c r="OF100" s="100"/>
      <c r="OG100" s="100"/>
      <c r="OH100" s="100"/>
      <c r="OI100" s="100"/>
      <c r="OJ100" s="100"/>
      <c r="OK100" s="100"/>
      <c r="OL100" s="100"/>
      <c r="OM100" s="100"/>
      <c r="ON100" s="100"/>
      <c r="OO100" s="100"/>
      <c r="OP100" s="100"/>
      <c r="OQ100" s="100"/>
      <c r="OR100" s="100"/>
      <c r="OS100" s="100"/>
      <c r="OT100" s="100"/>
      <c r="OU100" s="100"/>
      <c r="OV100" s="100"/>
      <c r="OW100" s="100"/>
      <c r="OX100" s="100"/>
      <c r="OY100" s="100"/>
      <c r="OZ100" s="100"/>
      <c r="PA100" s="100"/>
      <c r="PB100" s="100"/>
      <c r="PC100" s="100"/>
      <c r="PD100" s="100"/>
      <c r="PE100" s="100"/>
      <c r="PF100" s="100"/>
      <c r="PG100" s="100"/>
      <c r="PH100" s="100"/>
      <c r="PI100" s="100"/>
      <c r="PJ100" s="100"/>
      <c r="PK100" s="100"/>
      <c r="PL100" s="100"/>
      <c r="PM100" s="100"/>
      <c r="PN100" s="100"/>
      <c r="PO100" s="100"/>
      <c r="PP100" s="100"/>
      <c r="PQ100" s="100"/>
      <c r="PR100" s="100"/>
      <c r="PS100" s="100"/>
      <c r="PT100" s="100"/>
      <c r="PU100" s="100"/>
      <c r="PV100" s="100"/>
      <c r="PW100" s="100"/>
      <c r="PX100" s="100"/>
      <c r="PY100" s="100"/>
      <c r="PZ100" s="100"/>
      <c r="QA100" s="100"/>
      <c r="QB100" s="100"/>
      <c r="QC100" s="100"/>
      <c r="QD100" s="100"/>
      <c r="QE100" s="100"/>
      <c r="QF100" s="100"/>
      <c r="QG100" s="100"/>
      <c r="QH100" s="100"/>
      <c r="QI100" s="100"/>
      <c r="QJ100" s="100"/>
      <c r="QK100" s="100"/>
      <c r="QL100" s="100"/>
      <c r="QM100" s="100"/>
      <c r="QN100" s="100"/>
      <c r="QO100" s="100"/>
      <c r="QP100" s="100"/>
      <c r="QQ100" s="100"/>
      <c r="QR100" s="100"/>
      <c r="QS100" s="100"/>
      <c r="QT100" s="100"/>
      <c r="QU100" s="100"/>
      <c r="QV100" s="100"/>
      <c r="QW100" s="100"/>
      <c r="QX100" s="100"/>
      <c r="QY100" s="100"/>
      <c r="QZ100" s="100"/>
      <c r="RA100" s="100"/>
      <c r="RB100" s="100"/>
      <c r="RC100" s="100"/>
      <c r="RD100" s="100"/>
      <c r="RE100" s="100"/>
      <c r="RF100" s="100"/>
      <c r="RG100" s="100"/>
      <c r="RH100" s="100"/>
      <c r="RI100" s="100"/>
      <c r="RJ100" s="100"/>
      <c r="RK100" s="100"/>
      <c r="RL100" s="100"/>
      <c r="RM100" s="100"/>
      <c r="RN100" s="100"/>
      <c r="RO100" s="100"/>
      <c r="RP100" s="100"/>
      <c r="RQ100" s="100"/>
      <c r="RR100" s="100"/>
      <c r="RS100" s="100"/>
      <c r="RT100" s="100"/>
      <c r="RU100" s="100"/>
      <c r="RV100" s="100"/>
      <c r="RW100" s="100"/>
      <c r="RX100" s="100"/>
      <c r="RY100" s="100"/>
      <c r="RZ100" s="100"/>
      <c r="SA100" s="100"/>
      <c r="SB100" s="100"/>
      <c r="SC100" s="100"/>
      <c r="SD100" s="100"/>
      <c r="SE100" s="100"/>
      <c r="SF100" s="100"/>
      <c r="SG100" s="100"/>
      <c r="SH100" s="100"/>
      <c r="SI100" s="100"/>
      <c r="SJ100" s="100"/>
      <c r="SK100" s="100"/>
      <c r="SL100" s="100"/>
      <c r="SM100" s="100"/>
      <c r="SN100" s="100"/>
      <c r="SO100" s="100"/>
      <c r="SP100" s="100"/>
      <c r="SQ100" s="100"/>
      <c r="SR100" s="100"/>
      <c r="SS100" s="100"/>
      <c r="ST100" s="100"/>
      <c r="SU100" s="100"/>
      <c r="SV100" s="100"/>
      <c r="SW100" s="100"/>
      <c r="SX100" s="100"/>
      <c r="SY100" s="100"/>
      <c r="SZ100" s="100"/>
      <c r="TA100" s="100"/>
      <c r="TB100" s="100"/>
      <c r="TC100" s="100"/>
      <c r="TD100" s="100"/>
      <c r="TE100" s="100"/>
      <c r="TF100" s="100"/>
      <c r="TG100" s="100"/>
      <c r="TH100" s="100"/>
      <c r="TI100" s="100"/>
      <c r="TJ100" s="100"/>
      <c r="TK100" s="100"/>
      <c r="TL100" s="100"/>
      <c r="TM100" s="100"/>
      <c r="TN100" s="100"/>
      <c r="TO100" s="100"/>
      <c r="TP100" s="100"/>
      <c r="TQ100" s="100"/>
      <c r="TR100" s="100"/>
      <c r="TS100" s="100"/>
      <c r="TT100" s="100"/>
      <c r="TU100" s="100"/>
      <c r="TV100" s="100"/>
      <c r="TW100" s="100"/>
      <c r="TX100" s="100"/>
      <c r="TY100" s="100"/>
      <c r="TZ100" s="100"/>
      <c r="UA100" s="100"/>
      <c r="UB100" s="100"/>
      <c r="UC100" s="100"/>
      <c r="UD100" s="100"/>
      <c r="UE100" s="100"/>
      <c r="UF100" s="100"/>
      <c r="UG100" s="100"/>
      <c r="UH100" s="100"/>
      <c r="UI100" s="100"/>
      <c r="UJ100" s="100"/>
      <c r="UK100" s="100"/>
      <c r="UL100" s="100"/>
      <c r="UM100" s="100"/>
      <c r="UN100" s="100"/>
      <c r="UO100" s="100"/>
      <c r="UP100" s="100"/>
      <c r="UQ100" s="100"/>
      <c r="UR100" s="100"/>
      <c r="US100" s="100"/>
      <c r="UT100" s="100"/>
      <c r="UU100" s="100"/>
      <c r="UV100" s="100"/>
      <c r="UW100" s="100"/>
      <c r="UX100" s="100"/>
      <c r="UY100" s="100"/>
      <c r="UZ100" s="100"/>
      <c r="VA100" s="100"/>
      <c r="VB100" s="100"/>
      <c r="VC100" s="100"/>
      <c r="VD100" s="100"/>
      <c r="VE100" s="100"/>
      <c r="VF100" s="100"/>
      <c r="VG100" s="100"/>
      <c r="VH100" s="100"/>
      <c r="VI100" s="100"/>
      <c r="VJ100" s="100"/>
      <c r="VK100" s="100"/>
      <c r="VL100" s="100"/>
      <c r="VM100" s="100"/>
      <c r="VN100" s="100"/>
      <c r="VO100" s="100"/>
      <c r="VP100" s="100"/>
      <c r="VQ100" s="100"/>
      <c r="VR100" s="100"/>
      <c r="VS100" s="100"/>
      <c r="VT100" s="100"/>
      <c r="VU100" s="100"/>
      <c r="VV100" s="100"/>
      <c r="VW100" s="100"/>
      <c r="VX100" s="100"/>
      <c r="VY100" s="100"/>
      <c r="VZ100" s="100"/>
      <c r="WA100" s="100"/>
      <c r="WB100" s="100"/>
      <c r="WC100" s="100"/>
      <c r="WD100" s="100"/>
      <c r="WE100" s="100"/>
      <c r="WF100" s="100"/>
      <c r="WG100" s="100"/>
      <c r="WH100" s="100"/>
      <c r="WI100" s="100"/>
      <c r="WJ100" s="100"/>
      <c r="WK100" s="100"/>
      <c r="WL100" s="100"/>
      <c r="WM100" s="100"/>
      <c r="WN100" s="100"/>
      <c r="WO100" s="100"/>
      <c r="WP100" s="100"/>
      <c r="WQ100" s="100"/>
      <c r="WR100" s="100"/>
      <c r="WS100" s="100"/>
      <c r="WT100" s="100"/>
      <c r="WU100" s="100"/>
      <c r="WV100" s="100"/>
      <c r="WW100" s="100"/>
      <c r="WX100" s="100"/>
      <c r="WY100" s="100"/>
      <c r="WZ100" s="100"/>
      <c r="XA100" s="100"/>
      <c r="XB100" s="100"/>
      <c r="XC100" s="100"/>
      <c r="XD100" s="100"/>
      <c r="XE100" s="100"/>
      <c r="XF100" s="100"/>
      <c r="XG100" s="100"/>
      <c r="XH100" s="100"/>
      <c r="XI100" s="100"/>
      <c r="XJ100" s="100"/>
      <c r="XK100" s="100"/>
      <c r="XL100" s="100"/>
      <c r="XM100" s="100"/>
      <c r="XN100" s="100"/>
      <c r="XO100" s="100"/>
      <c r="XP100" s="100"/>
      <c r="XQ100" s="100"/>
      <c r="XR100" s="100"/>
      <c r="XS100" s="100"/>
      <c r="XT100" s="100"/>
      <c r="XU100" s="100"/>
      <c r="XV100" s="100"/>
      <c r="XW100" s="100"/>
      <c r="XX100" s="100"/>
      <c r="XY100" s="100"/>
      <c r="XZ100" s="100"/>
      <c r="YA100" s="100"/>
      <c r="YB100" s="100"/>
      <c r="YC100" s="100"/>
      <c r="YD100" s="100"/>
      <c r="YE100" s="100"/>
      <c r="YF100" s="100"/>
      <c r="YG100" s="100"/>
      <c r="YH100" s="100"/>
      <c r="YI100" s="100"/>
      <c r="YJ100" s="100"/>
      <c r="YK100" s="100"/>
      <c r="YL100" s="100"/>
      <c r="YM100" s="100"/>
      <c r="YN100" s="100"/>
      <c r="YO100" s="100"/>
      <c r="YP100" s="100"/>
      <c r="YQ100" s="100"/>
      <c r="YR100" s="100"/>
      <c r="YS100" s="100"/>
      <c r="YT100" s="100"/>
      <c r="YU100" s="100"/>
      <c r="YV100" s="100"/>
      <c r="YW100" s="100"/>
      <c r="YX100" s="100"/>
      <c r="YY100" s="100"/>
      <c r="YZ100" s="100"/>
      <c r="ZA100" s="100"/>
      <c r="ZB100" s="100"/>
      <c r="ZC100" s="100"/>
      <c r="ZD100" s="100"/>
      <c r="ZE100" s="100"/>
      <c r="ZF100" s="100"/>
      <c r="ZG100" s="100"/>
      <c r="ZH100" s="100"/>
      <c r="ZI100" s="100"/>
      <c r="ZJ100" s="100"/>
      <c r="ZK100" s="100"/>
      <c r="ZL100" s="100"/>
      <c r="ZM100" s="100"/>
      <c r="ZN100" s="100"/>
      <c r="ZO100" s="100"/>
      <c r="ZP100" s="100"/>
      <c r="ZQ100" s="100"/>
      <c r="ZR100" s="100"/>
      <c r="ZS100" s="100"/>
      <c r="ZT100" s="100"/>
      <c r="ZU100" s="100"/>
      <c r="ZV100" s="100"/>
      <c r="ZW100" s="100"/>
      <c r="ZX100" s="100"/>
      <c r="ZY100" s="100"/>
      <c r="ZZ100" s="100"/>
    </row>
    <row r="101" spans="1:702" ht="15.95" hidden="1" customHeight="1" x14ac:dyDescent="0.25">
      <c r="A101" s="92">
        <v>72396</v>
      </c>
      <c r="B101" s="92" t="s">
        <v>418</v>
      </c>
      <c r="C101" s="121" t="s">
        <v>391</v>
      </c>
      <c r="D101" s="92">
        <v>7</v>
      </c>
      <c r="E101" s="92">
        <v>3</v>
      </c>
      <c r="F101" s="92" t="s">
        <v>341</v>
      </c>
      <c r="G101" s="92">
        <v>912</v>
      </c>
      <c r="H101" s="92">
        <v>11461</v>
      </c>
      <c r="I101" s="92" t="s">
        <v>397</v>
      </c>
      <c r="J101" s="92">
        <v>3</v>
      </c>
      <c r="K101" s="92" t="s">
        <v>12</v>
      </c>
      <c r="L101" s="93">
        <v>0</v>
      </c>
      <c r="M101" s="93">
        <v>0</v>
      </c>
      <c r="N101" s="93">
        <v>0</v>
      </c>
      <c r="O101" s="93">
        <v>0</v>
      </c>
      <c r="P101" s="93">
        <v>0</v>
      </c>
      <c r="Q101" s="93">
        <v>0</v>
      </c>
      <c r="R101" s="94">
        <v>0</v>
      </c>
      <c r="S101" s="93">
        <v>0</v>
      </c>
      <c r="T101" s="93">
        <v>0</v>
      </c>
      <c r="U101" s="94">
        <v>0</v>
      </c>
      <c r="V101" s="93">
        <v>0</v>
      </c>
      <c r="W101" s="93">
        <v>0</v>
      </c>
      <c r="X101" s="94">
        <v>0</v>
      </c>
      <c r="Y101" s="93">
        <v>0</v>
      </c>
      <c r="Z101" s="93">
        <v>0</v>
      </c>
      <c r="AA101" s="94">
        <v>0</v>
      </c>
      <c r="AB101" s="93">
        <v>0</v>
      </c>
      <c r="AC101" s="93">
        <v>0</v>
      </c>
      <c r="AD101" s="94">
        <v>0</v>
      </c>
      <c r="AE101" s="93">
        <v>0</v>
      </c>
      <c r="AF101" s="93">
        <v>0</v>
      </c>
      <c r="AG101" s="94">
        <v>0</v>
      </c>
      <c r="AH101" s="93">
        <v>0</v>
      </c>
      <c r="AI101" s="93">
        <v>0</v>
      </c>
      <c r="AJ101" s="94">
        <v>0</v>
      </c>
      <c r="AK101" s="93">
        <v>0</v>
      </c>
      <c r="AL101" s="93">
        <v>0</v>
      </c>
      <c r="AM101" s="94">
        <v>0</v>
      </c>
      <c r="AN101" s="93">
        <v>0</v>
      </c>
      <c r="AO101" s="93">
        <v>0</v>
      </c>
      <c r="AP101" s="94">
        <v>0</v>
      </c>
      <c r="AQ101" s="93">
        <v>0</v>
      </c>
      <c r="AR101" s="93">
        <v>0</v>
      </c>
      <c r="AS101" s="94">
        <v>0</v>
      </c>
      <c r="AT101" s="93">
        <v>0</v>
      </c>
      <c r="AU101" s="93">
        <v>0</v>
      </c>
      <c r="AV101" s="94">
        <v>0</v>
      </c>
      <c r="AW101" s="93">
        <v>0</v>
      </c>
      <c r="AX101" s="93">
        <v>0</v>
      </c>
      <c r="AY101" s="94">
        <v>0</v>
      </c>
      <c r="AZ101" s="93">
        <v>0</v>
      </c>
      <c r="BA101" s="93">
        <v>0</v>
      </c>
      <c r="BB101" s="94">
        <v>0</v>
      </c>
      <c r="BC101" s="93">
        <v>0</v>
      </c>
      <c r="BD101" s="93">
        <v>0</v>
      </c>
      <c r="BE101" s="94">
        <v>0</v>
      </c>
      <c r="BF101" s="93">
        <v>0</v>
      </c>
      <c r="BG101" s="93">
        <v>0</v>
      </c>
      <c r="BH101" s="94">
        <v>0</v>
      </c>
      <c r="BI101" s="93">
        <v>0</v>
      </c>
      <c r="BJ101" s="93">
        <v>0</v>
      </c>
      <c r="BK101" s="94">
        <v>0</v>
      </c>
      <c r="BL101" s="93">
        <v>0</v>
      </c>
      <c r="BM101" s="93">
        <v>0</v>
      </c>
      <c r="BN101" s="94">
        <v>0</v>
      </c>
      <c r="BO101" s="93">
        <v>0</v>
      </c>
      <c r="BP101" s="93">
        <v>0</v>
      </c>
      <c r="BQ101" s="94">
        <v>0</v>
      </c>
      <c r="BR101" s="93">
        <v>0</v>
      </c>
      <c r="BS101" s="93">
        <v>0</v>
      </c>
      <c r="BT101" s="94">
        <v>0</v>
      </c>
      <c r="BU101" s="93">
        <v>0</v>
      </c>
      <c r="BV101" s="93">
        <v>0</v>
      </c>
      <c r="BW101" s="94">
        <v>0</v>
      </c>
      <c r="BX101" s="93">
        <v>0</v>
      </c>
      <c r="BY101" s="93">
        <v>0</v>
      </c>
      <c r="BZ101" s="94">
        <v>0</v>
      </c>
      <c r="CA101" s="93">
        <v>0</v>
      </c>
      <c r="CB101" s="93">
        <v>0</v>
      </c>
      <c r="CC101" s="94">
        <v>0</v>
      </c>
      <c r="CD101" s="93">
        <v>0</v>
      </c>
      <c r="CE101" s="93">
        <v>0</v>
      </c>
      <c r="CF101" s="94">
        <v>0</v>
      </c>
      <c r="CG101" s="93">
        <v>0</v>
      </c>
      <c r="CH101" s="93">
        <v>0</v>
      </c>
      <c r="CI101" s="94">
        <v>0</v>
      </c>
      <c r="CJ101" s="93">
        <v>0</v>
      </c>
      <c r="CK101" s="93">
        <v>0</v>
      </c>
      <c r="CL101" s="94">
        <v>0</v>
      </c>
      <c r="CM101" s="93">
        <v>0</v>
      </c>
      <c r="CN101" s="93">
        <v>0</v>
      </c>
      <c r="CO101" s="94">
        <v>0</v>
      </c>
      <c r="CP101" s="93"/>
      <c r="CQ101" s="93"/>
      <c r="CR101" s="93"/>
      <c r="CS101" s="93"/>
      <c r="CT101" s="93"/>
      <c r="CU101" s="93"/>
      <c r="CV101" s="93"/>
      <c r="CW101" s="93"/>
      <c r="CX101" s="93"/>
      <c r="CY101" s="93"/>
      <c r="CZ101" s="93"/>
      <c r="DA101" s="93"/>
      <c r="DB101" s="93"/>
      <c r="DC101" s="93"/>
      <c r="DD101" s="93"/>
      <c r="DE101" s="93"/>
      <c r="DF101" s="93"/>
      <c r="DG101" s="93"/>
      <c r="DH101" s="93"/>
      <c r="DI101" s="93"/>
      <c r="DJ101" s="93"/>
      <c r="DK101" s="93"/>
      <c r="DL101" s="93"/>
      <c r="DM101" s="93"/>
      <c r="DN101" s="93"/>
      <c r="DO101" s="93"/>
      <c r="DP101" s="93"/>
      <c r="DQ101" s="93"/>
      <c r="DR101" s="93"/>
      <c r="DS101" s="93"/>
      <c r="DT101" s="93"/>
      <c r="DU101" s="93"/>
      <c r="DV101" s="93"/>
      <c r="DW101" s="93"/>
      <c r="DX101" s="93"/>
      <c r="DY101" s="93"/>
      <c r="DZ101" s="93"/>
      <c r="EA101" s="93"/>
      <c r="EB101" s="93"/>
      <c r="EC101" s="93"/>
      <c r="ED101" s="93"/>
      <c r="EE101" s="93"/>
      <c r="EF101" s="93"/>
      <c r="EG101" s="93"/>
      <c r="EH101" s="93"/>
      <c r="EI101" s="93"/>
      <c r="EJ101" s="93"/>
      <c r="EK101" s="93"/>
      <c r="EL101" s="93"/>
      <c r="EM101" s="93"/>
      <c r="EN101" s="93"/>
      <c r="EO101" s="93"/>
      <c r="EP101" s="93"/>
      <c r="EQ101" s="93"/>
      <c r="ER101" s="93"/>
      <c r="ES101" s="93"/>
      <c r="ET101" s="93"/>
      <c r="EU101" s="93"/>
      <c r="EV101" s="93"/>
      <c r="EW101" s="93"/>
      <c r="EX101" s="93"/>
      <c r="EY101" s="93"/>
      <c r="EZ101" s="93"/>
      <c r="FA101" s="93"/>
      <c r="FB101" s="93"/>
      <c r="FC101" s="93"/>
      <c r="FD101" s="93"/>
      <c r="FE101" s="93"/>
      <c r="FF101" s="93"/>
      <c r="FG101" s="93"/>
      <c r="FH101" s="93"/>
      <c r="FI101" s="93"/>
      <c r="FJ101" s="93"/>
      <c r="FK101" s="93"/>
      <c r="FL101" s="93"/>
      <c r="FM101" s="93"/>
      <c r="FN101" s="93"/>
      <c r="FO101" s="93"/>
      <c r="FP101" s="93"/>
      <c r="FQ101" s="93"/>
      <c r="FR101" s="93"/>
      <c r="FS101" s="93"/>
      <c r="FT101" s="93"/>
      <c r="FU101" s="93"/>
      <c r="FV101" s="93"/>
      <c r="FW101" s="93"/>
      <c r="FX101" s="93"/>
      <c r="FY101" s="93"/>
      <c r="FZ101" s="93"/>
      <c r="GA101" s="93"/>
      <c r="GB101" s="93"/>
      <c r="GC101" s="93"/>
      <c r="GD101" s="93"/>
      <c r="GE101" s="93"/>
      <c r="GF101" s="93"/>
      <c r="GG101" s="93"/>
      <c r="GH101" s="93"/>
      <c r="GI101" s="93"/>
      <c r="GJ101" s="93"/>
      <c r="GK101" s="93"/>
      <c r="GL101" s="93"/>
      <c r="GM101" s="93"/>
      <c r="GN101" s="93"/>
      <c r="GO101" s="93"/>
      <c r="GP101" s="93"/>
      <c r="GQ101" s="93"/>
      <c r="GR101" s="93"/>
      <c r="GS101" s="93"/>
      <c r="GT101" s="93"/>
      <c r="GU101" s="93"/>
      <c r="GV101" s="93"/>
      <c r="GW101" s="93"/>
      <c r="GX101" s="93"/>
      <c r="GY101" s="93"/>
      <c r="GZ101" s="93"/>
      <c r="HA101" s="93"/>
      <c r="HB101" s="93"/>
      <c r="HC101" s="93"/>
      <c r="HD101" s="93"/>
      <c r="HE101" s="93"/>
      <c r="HF101" s="93"/>
      <c r="HG101" s="93"/>
      <c r="HH101" s="93"/>
      <c r="HI101" s="93"/>
      <c r="HJ101" s="93"/>
      <c r="HK101" s="93"/>
      <c r="HL101" s="93"/>
      <c r="HM101" s="93"/>
      <c r="HN101" s="93"/>
      <c r="HO101" s="93"/>
      <c r="HP101" s="93"/>
      <c r="HQ101" s="93"/>
      <c r="HR101" s="93"/>
      <c r="HS101" s="93"/>
      <c r="HT101" s="93"/>
      <c r="HU101" s="93"/>
      <c r="HV101" s="93"/>
      <c r="HW101" s="93"/>
      <c r="HX101" s="93"/>
      <c r="HY101" s="93"/>
      <c r="HZ101" s="93"/>
      <c r="IA101" s="93"/>
      <c r="IB101" s="93"/>
      <c r="IC101" s="93"/>
      <c r="ID101" s="93"/>
      <c r="IE101" s="93"/>
      <c r="IF101" s="93"/>
      <c r="IG101" s="93"/>
      <c r="IH101" s="93"/>
      <c r="II101" s="93"/>
      <c r="IJ101" s="93"/>
      <c r="IK101" s="93"/>
      <c r="IL101" s="93"/>
      <c r="IM101" s="93"/>
      <c r="IN101" s="93"/>
      <c r="IO101" s="93"/>
      <c r="IP101" s="93"/>
      <c r="IQ101" s="93"/>
      <c r="IR101" s="93"/>
      <c r="IS101" s="93"/>
      <c r="IT101" s="93"/>
      <c r="IU101" s="93"/>
      <c r="IV101" s="93"/>
      <c r="IW101" s="93"/>
      <c r="IX101" s="93"/>
      <c r="IY101" s="93"/>
      <c r="IZ101" s="93"/>
      <c r="JA101" s="93"/>
      <c r="JB101" s="93"/>
      <c r="JC101" s="93"/>
      <c r="JD101" s="93"/>
      <c r="JE101" s="93"/>
      <c r="JF101" s="93"/>
      <c r="JG101" s="93"/>
      <c r="JH101" s="93"/>
      <c r="JI101" s="93"/>
      <c r="JJ101" s="93"/>
      <c r="JK101" s="93"/>
      <c r="JL101" s="93"/>
      <c r="JM101" s="93"/>
      <c r="JN101" s="93"/>
      <c r="JO101" s="93"/>
      <c r="JP101" s="93"/>
      <c r="JQ101" s="93"/>
      <c r="JR101" s="93"/>
      <c r="JS101" s="93"/>
      <c r="JT101" s="93"/>
      <c r="JU101" s="93"/>
      <c r="JV101" s="93"/>
      <c r="JW101" s="93"/>
      <c r="JX101" s="93"/>
      <c r="JY101" s="93"/>
      <c r="JZ101" s="93"/>
      <c r="KA101" s="93"/>
      <c r="KB101" s="93"/>
      <c r="KC101" s="93"/>
      <c r="KD101" s="93"/>
      <c r="KE101" s="93"/>
      <c r="KF101" s="93"/>
      <c r="KG101" s="93"/>
      <c r="KH101" s="93"/>
      <c r="KI101" s="93"/>
      <c r="KJ101" s="93"/>
      <c r="KK101" s="93"/>
      <c r="KL101" s="93"/>
      <c r="KM101" s="93"/>
      <c r="KN101" s="93"/>
      <c r="KO101" s="93"/>
      <c r="KP101" s="93"/>
      <c r="KQ101" s="93"/>
      <c r="KR101" s="93"/>
      <c r="KS101" s="93"/>
      <c r="KT101" s="93"/>
      <c r="KU101" s="93"/>
      <c r="KV101" s="93"/>
      <c r="KW101" s="93"/>
      <c r="KX101" s="93"/>
      <c r="KY101" s="93"/>
      <c r="KZ101" s="93"/>
      <c r="LA101" s="93"/>
      <c r="LB101" s="93"/>
      <c r="LC101" s="93"/>
      <c r="LD101" s="93"/>
      <c r="LE101" s="93"/>
      <c r="LF101" s="93"/>
      <c r="LG101" s="93"/>
      <c r="LH101" s="93"/>
      <c r="LI101" s="93"/>
      <c r="LJ101" s="93"/>
      <c r="LK101" s="93"/>
      <c r="LL101" s="93"/>
      <c r="LM101" s="93"/>
      <c r="LN101" s="93"/>
      <c r="LO101" s="93"/>
      <c r="LP101" s="93"/>
      <c r="LQ101" s="93"/>
      <c r="LR101" s="93"/>
      <c r="LS101" s="93"/>
      <c r="LT101" s="93"/>
      <c r="LU101" s="93"/>
      <c r="LV101" s="93"/>
      <c r="LW101" s="93"/>
      <c r="LX101" s="93"/>
      <c r="LY101" s="93"/>
      <c r="LZ101" s="93"/>
      <c r="MA101" s="93"/>
      <c r="MB101" s="93"/>
      <c r="MC101" s="93"/>
      <c r="MD101" s="93"/>
      <c r="ME101" s="93"/>
      <c r="MF101" s="93"/>
      <c r="MG101" s="93"/>
      <c r="MH101" s="93"/>
      <c r="MI101" s="93"/>
      <c r="MJ101" s="93"/>
      <c r="MK101" s="93"/>
      <c r="ML101" s="93"/>
      <c r="MM101" s="93"/>
      <c r="MN101" s="93"/>
      <c r="MO101" s="93"/>
      <c r="MP101" s="93"/>
      <c r="MQ101" s="93"/>
      <c r="MR101" s="93"/>
      <c r="MS101" s="93"/>
      <c r="MT101" s="93"/>
      <c r="MU101" s="93"/>
      <c r="MV101" s="93"/>
      <c r="MW101" s="93"/>
      <c r="MX101" s="93"/>
      <c r="MY101" s="93"/>
      <c r="MZ101" s="93"/>
      <c r="NA101" s="93"/>
      <c r="NB101" s="93"/>
      <c r="NC101" s="93"/>
      <c r="ND101" s="93"/>
      <c r="NE101" s="93"/>
      <c r="NF101" s="93"/>
      <c r="NG101" s="93"/>
      <c r="NH101" s="93"/>
      <c r="NI101" s="93"/>
      <c r="NJ101" s="93"/>
      <c r="NK101" s="93"/>
      <c r="NL101" s="93"/>
      <c r="NM101" s="93"/>
      <c r="NN101" s="93"/>
      <c r="NO101" s="93"/>
      <c r="NP101" s="93"/>
      <c r="NQ101" s="93"/>
      <c r="NR101" s="93"/>
      <c r="NS101" s="93"/>
      <c r="NT101" s="93"/>
      <c r="NU101" s="93"/>
      <c r="NV101" s="93"/>
      <c r="NW101" s="93"/>
      <c r="NX101" s="93"/>
      <c r="NY101" s="93"/>
      <c r="NZ101" s="93"/>
      <c r="OA101" s="93"/>
      <c r="OB101" s="93"/>
      <c r="OC101" s="93"/>
      <c r="OD101" s="93"/>
      <c r="OE101" s="93"/>
      <c r="OF101" s="93"/>
      <c r="OG101" s="93"/>
      <c r="OH101" s="93"/>
      <c r="OI101" s="93"/>
      <c r="OJ101" s="93"/>
      <c r="OK101" s="93"/>
      <c r="OL101" s="93"/>
      <c r="OM101" s="93"/>
      <c r="ON101" s="93"/>
      <c r="OO101" s="93"/>
      <c r="OP101" s="93"/>
      <c r="OQ101" s="93"/>
      <c r="OR101" s="93"/>
      <c r="OS101" s="93"/>
      <c r="OT101" s="93"/>
      <c r="OU101" s="93"/>
      <c r="OV101" s="93"/>
      <c r="OW101" s="93"/>
      <c r="OX101" s="93"/>
      <c r="OY101" s="93"/>
      <c r="OZ101" s="93"/>
      <c r="PA101" s="93"/>
      <c r="PB101" s="93"/>
      <c r="PC101" s="93"/>
      <c r="PD101" s="93"/>
      <c r="PE101" s="93"/>
      <c r="PF101" s="93"/>
      <c r="PG101" s="93"/>
      <c r="PH101" s="93"/>
      <c r="PI101" s="93"/>
      <c r="PJ101" s="93"/>
      <c r="PK101" s="93"/>
      <c r="PL101" s="93"/>
      <c r="PM101" s="93"/>
      <c r="PN101" s="93"/>
      <c r="PO101" s="93"/>
      <c r="PP101" s="93"/>
      <c r="PQ101" s="93"/>
      <c r="PR101" s="93"/>
      <c r="PS101" s="93"/>
      <c r="PT101" s="93"/>
      <c r="PU101" s="93"/>
      <c r="PV101" s="93"/>
      <c r="PW101" s="93"/>
      <c r="PX101" s="93"/>
      <c r="PY101" s="93"/>
      <c r="PZ101" s="93"/>
      <c r="QA101" s="93"/>
      <c r="QB101" s="93"/>
      <c r="QC101" s="93"/>
      <c r="QD101" s="93"/>
      <c r="QE101" s="93"/>
      <c r="QF101" s="93"/>
      <c r="QG101" s="93"/>
      <c r="QH101" s="93"/>
      <c r="QI101" s="93"/>
      <c r="QJ101" s="93"/>
      <c r="QK101" s="93"/>
      <c r="QL101" s="93"/>
      <c r="QM101" s="93"/>
      <c r="QN101" s="93"/>
      <c r="QO101" s="93"/>
      <c r="QP101" s="93"/>
      <c r="QQ101" s="93"/>
      <c r="QR101" s="93"/>
      <c r="QS101" s="93"/>
      <c r="QT101" s="93"/>
      <c r="QU101" s="93"/>
      <c r="QV101" s="93"/>
      <c r="QW101" s="93"/>
      <c r="QX101" s="93"/>
      <c r="QY101" s="93"/>
      <c r="QZ101" s="93"/>
      <c r="RA101" s="93"/>
      <c r="RB101" s="93"/>
      <c r="RC101" s="93"/>
      <c r="RD101" s="93"/>
      <c r="RE101" s="93"/>
      <c r="RF101" s="93"/>
      <c r="RG101" s="93"/>
      <c r="RH101" s="93"/>
      <c r="RI101" s="93"/>
      <c r="RJ101" s="93"/>
      <c r="RK101" s="93"/>
      <c r="RL101" s="93"/>
      <c r="RM101" s="93"/>
      <c r="RN101" s="93"/>
      <c r="RO101" s="93"/>
      <c r="RP101" s="93"/>
      <c r="RQ101" s="93"/>
      <c r="RR101" s="93"/>
      <c r="RS101" s="93"/>
      <c r="RT101" s="93"/>
      <c r="RU101" s="93"/>
      <c r="RV101" s="93"/>
      <c r="RW101" s="93"/>
      <c r="RX101" s="93"/>
      <c r="RY101" s="93"/>
      <c r="RZ101" s="93"/>
      <c r="SA101" s="93"/>
      <c r="SB101" s="93"/>
      <c r="SC101" s="93"/>
      <c r="SD101" s="93"/>
      <c r="SE101" s="93"/>
      <c r="SF101" s="93"/>
      <c r="SG101" s="93"/>
      <c r="SH101" s="93"/>
      <c r="SI101" s="93"/>
      <c r="SJ101" s="93"/>
      <c r="SK101" s="93"/>
      <c r="SL101" s="93"/>
      <c r="SM101" s="93"/>
      <c r="SN101" s="93"/>
      <c r="SO101" s="93"/>
      <c r="SP101" s="93"/>
      <c r="SQ101" s="93"/>
      <c r="SR101" s="93"/>
      <c r="SS101" s="93"/>
      <c r="ST101" s="93"/>
      <c r="SU101" s="93"/>
      <c r="SV101" s="93"/>
      <c r="SW101" s="93"/>
      <c r="SX101" s="93"/>
      <c r="SY101" s="93"/>
      <c r="SZ101" s="93"/>
      <c r="TA101" s="93"/>
      <c r="TB101" s="93"/>
      <c r="TC101" s="93"/>
      <c r="TD101" s="93"/>
      <c r="TE101" s="93"/>
      <c r="TF101" s="93"/>
      <c r="TG101" s="93"/>
      <c r="TH101" s="93"/>
      <c r="TI101" s="93"/>
      <c r="TJ101" s="93"/>
      <c r="TK101" s="93"/>
      <c r="TL101" s="93"/>
      <c r="TM101" s="93"/>
      <c r="TN101" s="93"/>
      <c r="TO101" s="93"/>
      <c r="TP101" s="93"/>
      <c r="TQ101" s="93"/>
      <c r="TR101" s="93"/>
      <c r="TS101" s="93"/>
      <c r="TT101" s="93"/>
      <c r="TU101" s="93"/>
      <c r="TV101" s="93"/>
      <c r="TW101" s="93"/>
      <c r="TX101" s="93"/>
      <c r="TY101" s="93"/>
      <c r="TZ101" s="93"/>
      <c r="UA101" s="93"/>
      <c r="UB101" s="93"/>
      <c r="UC101" s="93"/>
      <c r="UD101" s="93"/>
      <c r="UE101" s="93"/>
      <c r="UF101" s="93"/>
      <c r="UG101" s="93"/>
      <c r="UH101" s="93"/>
      <c r="UI101" s="93"/>
      <c r="UJ101" s="93"/>
      <c r="UK101" s="93"/>
      <c r="UL101" s="93"/>
      <c r="UM101" s="93"/>
      <c r="UN101" s="93"/>
      <c r="UO101" s="93"/>
      <c r="UP101" s="93"/>
      <c r="UQ101" s="93"/>
      <c r="UR101" s="93"/>
      <c r="US101" s="93"/>
      <c r="UT101" s="93"/>
      <c r="UU101" s="93"/>
      <c r="UV101" s="93"/>
      <c r="UW101" s="93"/>
      <c r="UX101" s="93"/>
      <c r="UY101" s="93"/>
      <c r="UZ101" s="93"/>
      <c r="VA101" s="93"/>
      <c r="VB101" s="93"/>
      <c r="VC101" s="93"/>
      <c r="VD101" s="93"/>
      <c r="VE101" s="93"/>
      <c r="VF101" s="93"/>
      <c r="VG101" s="93"/>
      <c r="VH101" s="93"/>
      <c r="VI101" s="93"/>
      <c r="VJ101" s="93"/>
      <c r="VK101" s="93"/>
      <c r="VL101" s="93"/>
      <c r="VM101" s="93"/>
      <c r="VN101" s="93"/>
      <c r="VO101" s="93"/>
      <c r="VP101" s="93"/>
      <c r="VQ101" s="93"/>
      <c r="VR101" s="93"/>
      <c r="VS101" s="93"/>
      <c r="VT101" s="93"/>
      <c r="VU101" s="93"/>
      <c r="VV101" s="93"/>
      <c r="VW101" s="93"/>
      <c r="VX101" s="93"/>
      <c r="VY101" s="93"/>
      <c r="VZ101" s="93"/>
      <c r="WA101" s="93"/>
      <c r="WB101" s="93"/>
      <c r="WC101" s="93"/>
      <c r="WD101" s="93"/>
      <c r="WE101" s="93"/>
      <c r="WF101" s="93"/>
      <c r="WG101" s="93"/>
      <c r="WH101" s="93"/>
      <c r="WI101" s="93"/>
      <c r="WJ101" s="93"/>
      <c r="WK101" s="93"/>
      <c r="WL101" s="93"/>
      <c r="WM101" s="93"/>
      <c r="WN101" s="93"/>
      <c r="WO101" s="93"/>
      <c r="WP101" s="93"/>
      <c r="WQ101" s="93"/>
      <c r="WR101" s="93"/>
      <c r="WS101" s="93"/>
      <c r="WT101" s="93"/>
      <c r="WU101" s="93"/>
      <c r="WV101" s="93"/>
      <c r="WW101" s="93"/>
      <c r="WX101" s="93"/>
      <c r="WY101" s="93"/>
      <c r="WZ101" s="93"/>
      <c r="XA101" s="93"/>
      <c r="XB101" s="93"/>
      <c r="XC101" s="93"/>
      <c r="XD101" s="93"/>
      <c r="XE101" s="93"/>
      <c r="XF101" s="93"/>
      <c r="XG101" s="93"/>
      <c r="XH101" s="93"/>
      <c r="XI101" s="93"/>
      <c r="XJ101" s="93"/>
      <c r="XK101" s="93"/>
      <c r="XL101" s="93"/>
      <c r="XM101" s="93"/>
      <c r="XN101" s="93"/>
      <c r="XO101" s="93"/>
      <c r="XP101" s="93"/>
      <c r="XQ101" s="93"/>
      <c r="XR101" s="93"/>
      <c r="XS101" s="93"/>
      <c r="XT101" s="93"/>
      <c r="XU101" s="93"/>
      <c r="XV101" s="93"/>
      <c r="XW101" s="93"/>
      <c r="XX101" s="93"/>
      <c r="XY101" s="93"/>
      <c r="XZ101" s="93"/>
      <c r="YA101" s="93"/>
      <c r="YB101" s="93"/>
      <c r="YC101" s="93"/>
      <c r="YD101" s="93"/>
      <c r="YE101" s="93"/>
      <c r="YF101" s="93"/>
      <c r="YG101" s="93"/>
      <c r="YH101" s="93"/>
      <c r="YI101" s="93"/>
      <c r="YJ101" s="93"/>
      <c r="YK101" s="93"/>
      <c r="YL101" s="93"/>
      <c r="YM101" s="93"/>
      <c r="YN101" s="93"/>
      <c r="YO101" s="93"/>
      <c r="YP101" s="93"/>
      <c r="YQ101" s="93"/>
      <c r="YR101" s="93"/>
      <c r="YS101" s="93"/>
      <c r="YT101" s="93"/>
      <c r="YU101" s="93"/>
      <c r="YV101" s="93"/>
      <c r="YW101" s="93"/>
      <c r="YX101" s="93"/>
      <c r="YY101" s="93"/>
      <c r="YZ101" s="93"/>
      <c r="ZA101" s="93"/>
      <c r="ZB101" s="93"/>
      <c r="ZC101" s="93"/>
      <c r="ZD101" s="93"/>
      <c r="ZE101" s="93"/>
      <c r="ZF101" s="93"/>
      <c r="ZG101" s="93"/>
      <c r="ZH101" s="93"/>
      <c r="ZI101" s="93"/>
      <c r="ZJ101" s="93"/>
      <c r="ZK101" s="93"/>
      <c r="ZL101" s="93"/>
      <c r="ZM101" s="93"/>
      <c r="ZN101" s="93"/>
      <c r="ZO101" s="93"/>
      <c r="ZP101" s="93"/>
      <c r="ZQ101" s="93"/>
      <c r="ZR101" s="93"/>
      <c r="ZS101" s="93"/>
      <c r="ZT101" s="93"/>
      <c r="ZU101" s="93"/>
      <c r="ZV101" s="93"/>
      <c r="ZW101" s="93"/>
      <c r="ZX101" s="93"/>
      <c r="ZY101" s="93"/>
      <c r="ZZ101" s="93"/>
    </row>
    <row r="102" spans="1:702" ht="15.95" hidden="1" customHeight="1" x14ac:dyDescent="0.25">
      <c r="A102" s="92">
        <v>72398</v>
      </c>
      <c r="B102" s="92" t="s">
        <v>418</v>
      </c>
      <c r="C102" s="121" t="s">
        <v>391</v>
      </c>
      <c r="D102" s="92">
        <v>7</v>
      </c>
      <c r="E102" s="92">
        <v>3</v>
      </c>
      <c r="F102" s="92" t="s">
        <v>341</v>
      </c>
      <c r="G102" s="92">
        <v>912</v>
      </c>
      <c r="H102" s="92">
        <v>11461</v>
      </c>
      <c r="I102" s="92" t="s">
        <v>397</v>
      </c>
      <c r="J102" s="92">
        <v>31</v>
      </c>
      <c r="K102" s="92" t="s">
        <v>13</v>
      </c>
      <c r="L102" s="93">
        <v>0</v>
      </c>
      <c r="M102" s="93">
        <v>0</v>
      </c>
      <c r="N102" s="93">
        <v>0</v>
      </c>
      <c r="O102" s="93">
        <v>0</v>
      </c>
      <c r="P102" s="93">
        <v>0</v>
      </c>
      <c r="Q102" s="93">
        <v>0</v>
      </c>
      <c r="R102" s="94">
        <v>0</v>
      </c>
      <c r="S102" s="93">
        <v>0</v>
      </c>
      <c r="T102" s="93">
        <v>0</v>
      </c>
      <c r="U102" s="94">
        <v>0</v>
      </c>
      <c r="V102" s="93">
        <v>0</v>
      </c>
      <c r="W102" s="93">
        <v>0</v>
      </c>
      <c r="X102" s="94">
        <v>0</v>
      </c>
      <c r="Y102" s="93">
        <v>0</v>
      </c>
      <c r="Z102" s="93">
        <v>0</v>
      </c>
      <c r="AA102" s="94">
        <v>0</v>
      </c>
      <c r="AB102" s="93">
        <v>0</v>
      </c>
      <c r="AC102" s="93">
        <v>0</v>
      </c>
      <c r="AD102" s="94">
        <v>0</v>
      </c>
      <c r="AE102" s="93">
        <v>0</v>
      </c>
      <c r="AF102" s="93">
        <v>0</v>
      </c>
      <c r="AG102" s="94">
        <v>0</v>
      </c>
      <c r="AH102" s="93">
        <v>0</v>
      </c>
      <c r="AI102" s="93">
        <v>0</v>
      </c>
      <c r="AJ102" s="94">
        <v>0</v>
      </c>
      <c r="AK102" s="93">
        <v>0</v>
      </c>
      <c r="AL102" s="93">
        <v>0</v>
      </c>
      <c r="AM102" s="94">
        <v>0</v>
      </c>
      <c r="AN102" s="93">
        <v>0</v>
      </c>
      <c r="AO102" s="93">
        <v>0</v>
      </c>
      <c r="AP102" s="94">
        <v>0</v>
      </c>
      <c r="AQ102" s="93">
        <v>0</v>
      </c>
      <c r="AR102" s="93">
        <v>0</v>
      </c>
      <c r="AS102" s="94">
        <v>0</v>
      </c>
      <c r="AT102" s="93">
        <v>0</v>
      </c>
      <c r="AU102" s="93">
        <v>0</v>
      </c>
      <c r="AV102" s="94">
        <v>0</v>
      </c>
      <c r="AW102" s="93">
        <v>0</v>
      </c>
      <c r="AX102" s="93">
        <v>0</v>
      </c>
      <c r="AY102" s="94">
        <v>0</v>
      </c>
      <c r="AZ102" s="93">
        <v>0</v>
      </c>
      <c r="BA102" s="93">
        <v>0</v>
      </c>
      <c r="BB102" s="94">
        <v>0</v>
      </c>
      <c r="BC102" s="93">
        <v>0</v>
      </c>
      <c r="BD102" s="93">
        <v>0</v>
      </c>
      <c r="BE102" s="94">
        <v>0</v>
      </c>
      <c r="BF102" s="93">
        <v>0</v>
      </c>
      <c r="BG102" s="93">
        <v>0</v>
      </c>
      <c r="BH102" s="94">
        <v>0</v>
      </c>
      <c r="BI102" s="93">
        <v>0</v>
      </c>
      <c r="BJ102" s="93">
        <v>0</v>
      </c>
      <c r="BK102" s="94">
        <v>0</v>
      </c>
      <c r="BL102" s="93">
        <v>0</v>
      </c>
      <c r="BM102" s="93">
        <v>0</v>
      </c>
      <c r="BN102" s="94">
        <v>0</v>
      </c>
      <c r="BO102" s="93">
        <v>0</v>
      </c>
      <c r="BP102" s="93">
        <v>0</v>
      </c>
      <c r="BQ102" s="94">
        <v>0</v>
      </c>
      <c r="BR102" s="93">
        <v>0</v>
      </c>
      <c r="BS102" s="93">
        <v>0</v>
      </c>
      <c r="BT102" s="94">
        <v>0</v>
      </c>
      <c r="BU102" s="93">
        <v>0</v>
      </c>
      <c r="BV102" s="93">
        <v>0</v>
      </c>
      <c r="BW102" s="94">
        <v>0</v>
      </c>
      <c r="BX102" s="93">
        <v>0</v>
      </c>
      <c r="BY102" s="93">
        <v>0</v>
      </c>
      <c r="BZ102" s="94">
        <v>0</v>
      </c>
      <c r="CA102" s="93">
        <v>0</v>
      </c>
      <c r="CB102" s="93">
        <v>0</v>
      </c>
      <c r="CC102" s="94">
        <v>0</v>
      </c>
      <c r="CD102" s="93">
        <v>0</v>
      </c>
      <c r="CE102" s="93">
        <v>0</v>
      </c>
      <c r="CF102" s="94">
        <v>0</v>
      </c>
      <c r="CG102" s="93">
        <v>0</v>
      </c>
      <c r="CH102" s="93">
        <v>0</v>
      </c>
      <c r="CI102" s="94">
        <v>0</v>
      </c>
      <c r="CJ102" s="93">
        <v>0</v>
      </c>
      <c r="CK102" s="93">
        <v>0</v>
      </c>
      <c r="CL102" s="94">
        <v>0</v>
      </c>
      <c r="CM102" s="93">
        <v>0</v>
      </c>
      <c r="CN102" s="93">
        <v>0</v>
      </c>
      <c r="CO102" s="94">
        <v>0</v>
      </c>
      <c r="CP102" s="93"/>
      <c r="CQ102" s="93"/>
      <c r="CR102" s="93"/>
      <c r="CS102" s="93"/>
      <c r="CT102" s="93"/>
      <c r="CU102" s="93"/>
      <c r="CV102" s="93"/>
      <c r="CW102" s="93"/>
      <c r="CX102" s="93"/>
      <c r="CY102" s="93"/>
      <c r="CZ102" s="93"/>
      <c r="DA102" s="93"/>
      <c r="DB102" s="93"/>
      <c r="DC102" s="93"/>
      <c r="DD102" s="93"/>
      <c r="DE102" s="93"/>
      <c r="DF102" s="93"/>
      <c r="DG102" s="93"/>
      <c r="DH102" s="93"/>
      <c r="DI102" s="93"/>
      <c r="DJ102" s="93"/>
      <c r="DK102" s="93"/>
      <c r="DL102" s="93"/>
      <c r="DM102" s="93"/>
      <c r="DN102" s="93"/>
      <c r="DO102" s="93"/>
      <c r="DP102" s="93"/>
      <c r="DQ102" s="93"/>
      <c r="DR102" s="93"/>
      <c r="DS102" s="93"/>
      <c r="DT102" s="93"/>
      <c r="DU102" s="93"/>
      <c r="DV102" s="93"/>
      <c r="DW102" s="93"/>
      <c r="DX102" s="93"/>
      <c r="DY102" s="93"/>
      <c r="DZ102" s="93"/>
      <c r="EA102" s="93"/>
      <c r="EB102" s="93"/>
      <c r="EC102" s="93"/>
      <c r="ED102" s="93"/>
      <c r="EE102" s="93"/>
      <c r="EF102" s="93"/>
      <c r="EG102" s="93"/>
      <c r="EH102" s="93"/>
      <c r="EI102" s="93"/>
      <c r="EJ102" s="93"/>
      <c r="EK102" s="93"/>
      <c r="EL102" s="93"/>
      <c r="EM102" s="93"/>
      <c r="EN102" s="93"/>
      <c r="EO102" s="93"/>
      <c r="EP102" s="93"/>
      <c r="EQ102" s="93"/>
      <c r="ER102" s="93"/>
      <c r="ES102" s="93"/>
      <c r="ET102" s="93"/>
      <c r="EU102" s="93"/>
      <c r="EV102" s="93"/>
      <c r="EW102" s="93"/>
      <c r="EX102" s="93"/>
      <c r="EY102" s="93"/>
      <c r="EZ102" s="93"/>
      <c r="FA102" s="93"/>
      <c r="FB102" s="93"/>
      <c r="FC102" s="93"/>
      <c r="FD102" s="93"/>
      <c r="FE102" s="93"/>
      <c r="FF102" s="93"/>
      <c r="FG102" s="93"/>
      <c r="FH102" s="93"/>
      <c r="FI102" s="93"/>
      <c r="FJ102" s="93"/>
      <c r="FK102" s="93"/>
      <c r="FL102" s="93"/>
      <c r="FM102" s="93"/>
      <c r="FN102" s="93"/>
      <c r="FO102" s="93"/>
      <c r="FP102" s="93"/>
      <c r="FQ102" s="93"/>
      <c r="FR102" s="93"/>
      <c r="FS102" s="93"/>
      <c r="FT102" s="93"/>
      <c r="FU102" s="93"/>
      <c r="FV102" s="93"/>
      <c r="FW102" s="93"/>
      <c r="FX102" s="93"/>
      <c r="FY102" s="93"/>
      <c r="FZ102" s="93"/>
      <c r="GA102" s="93"/>
      <c r="GB102" s="93"/>
      <c r="GC102" s="93"/>
      <c r="GD102" s="93"/>
      <c r="GE102" s="93"/>
      <c r="GF102" s="93"/>
      <c r="GG102" s="93"/>
      <c r="GH102" s="93"/>
      <c r="GI102" s="93"/>
      <c r="GJ102" s="93"/>
      <c r="GK102" s="93"/>
      <c r="GL102" s="93"/>
      <c r="GM102" s="93"/>
      <c r="GN102" s="93"/>
      <c r="GO102" s="93"/>
      <c r="GP102" s="93"/>
      <c r="GQ102" s="93"/>
      <c r="GR102" s="93"/>
      <c r="GS102" s="93"/>
      <c r="GT102" s="93"/>
      <c r="GU102" s="93"/>
      <c r="GV102" s="93"/>
      <c r="GW102" s="93"/>
      <c r="GX102" s="93"/>
      <c r="GY102" s="93"/>
      <c r="GZ102" s="93"/>
      <c r="HA102" s="93"/>
      <c r="HB102" s="93"/>
      <c r="HC102" s="93"/>
      <c r="HD102" s="93"/>
      <c r="HE102" s="93"/>
      <c r="HF102" s="93"/>
      <c r="HG102" s="93"/>
      <c r="HH102" s="93"/>
      <c r="HI102" s="93"/>
      <c r="HJ102" s="93"/>
      <c r="HK102" s="93"/>
      <c r="HL102" s="93"/>
      <c r="HM102" s="93"/>
      <c r="HN102" s="93"/>
      <c r="HO102" s="93"/>
      <c r="HP102" s="93"/>
      <c r="HQ102" s="93"/>
      <c r="HR102" s="93"/>
      <c r="HS102" s="93"/>
      <c r="HT102" s="93"/>
      <c r="HU102" s="93"/>
      <c r="HV102" s="93"/>
      <c r="HW102" s="93"/>
      <c r="HX102" s="93"/>
      <c r="HY102" s="93"/>
      <c r="HZ102" s="93"/>
      <c r="IA102" s="93"/>
      <c r="IB102" s="93"/>
      <c r="IC102" s="93"/>
      <c r="ID102" s="93"/>
      <c r="IE102" s="93"/>
      <c r="IF102" s="93"/>
      <c r="IG102" s="93"/>
      <c r="IH102" s="93"/>
      <c r="II102" s="93"/>
      <c r="IJ102" s="93"/>
      <c r="IK102" s="93"/>
      <c r="IL102" s="93"/>
      <c r="IM102" s="93"/>
      <c r="IN102" s="93"/>
      <c r="IO102" s="93"/>
      <c r="IP102" s="93"/>
      <c r="IQ102" s="93"/>
      <c r="IR102" s="93"/>
      <c r="IS102" s="93"/>
      <c r="IT102" s="93"/>
      <c r="IU102" s="93"/>
      <c r="IV102" s="93"/>
      <c r="IW102" s="93"/>
      <c r="IX102" s="93"/>
      <c r="IY102" s="93"/>
      <c r="IZ102" s="93"/>
      <c r="JA102" s="93"/>
      <c r="JB102" s="93"/>
      <c r="JC102" s="93"/>
      <c r="JD102" s="93"/>
      <c r="JE102" s="93"/>
      <c r="JF102" s="93"/>
      <c r="JG102" s="93"/>
      <c r="JH102" s="93"/>
      <c r="JI102" s="93"/>
      <c r="JJ102" s="93"/>
      <c r="JK102" s="93"/>
      <c r="JL102" s="93"/>
      <c r="JM102" s="93"/>
      <c r="JN102" s="93"/>
      <c r="JO102" s="93"/>
      <c r="JP102" s="93"/>
      <c r="JQ102" s="93"/>
      <c r="JR102" s="93"/>
      <c r="JS102" s="93"/>
      <c r="JT102" s="93"/>
      <c r="JU102" s="93"/>
      <c r="JV102" s="93"/>
      <c r="JW102" s="93"/>
      <c r="JX102" s="93"/>
      <c r="JY102" s="93"/>
      <c r="JZ102" s="93"/>
      <c r="KA102" s="93"/>
      <c r="KB102" s="93"/>
      <c r="KC102" s="93"/>
      <c r="KD102" s="93"/>
      <c r="KE102" s="93"/>
      <c r="KF102" s="93"/>
      <c r="KG102" s="93"/>
      <c r="KH102" s="93"/>
      <c r="KI102" s="93"/>
      <c r="KJ102" s="93"/>
      <c r="KK102" s="93"/>
      <c r="KL102" s="93"/>
      <c r="KM102" s="93"/>
      <c r="KN102" s="93"/>
      <c r="KO102" s="93"/>
      <c r="KP102" s="93"/>
      <c r="KQ102" s="93"/>
      <c r="KR102" s="93"/>
      <c r="KS102" s="93"/>
      <c r="KT102" s="93"/>
      <c r="KU102" s="93"/>
      <c r="KV102" s="93"/>
      <c r="KW102" s="93"/>
      <c r="KX102" s="93"/>
      <c r="KY102" s="93"/>
      <c r="KZ102" s="93"/>
      <c r="LA102" s="93"/>
      <c r="LB102" s="93"/>
      <c r="LC102" s="93"/>
      <c r="LD102" s="93"/>
      <c r="LE102" s="93"/>
      <c r="LF102" s="93"/>
      <c r="LG102" s="93"/>
      <c r="LH102" s="93"/>
      <c r="LI102" s="93"/>
      <c r="LJ102" s="93"/>
      <c r="LK102" s="93"/>
      <c r="LL102" s="93"/>
      <c r="LM102" s="93"/>
      <c r="LN102" s="93"/>
      <c r="LO102" s="93"/>
      <c r="LP102" s="93"/>
      <c r="LQ102" s="93"/>
      <c r="LR102" s="93"/>
      <c r="LS102" s="93"/>
      <c r="LT102" s="93"/>
      <c r="LU102" s="93"/>
      <c r="LV102" s="93"/>
      <c r="LW102" s="93"/>
      <c r="LX102" s="93"/>
      <c r="LY102" s="93"/>
      <c r="LZ102" s="93"/>
      <c r="MA102" s="93"/>
      <c r="MB102" s="93"/>
      <c r="MC102" s="93"/>
      <c r="MD102" s="93"/>
      <c r="ME102" s="93"/>
      <c r="MF102" s="93"/>
      <c r="MG102" s="93"/>
      <c r="MH102" s="93"/>
      <c r="MI102" s="93"/>
      <c r="MJ102" s="93"/>
      <c r="MK102" s="93"/>
      <c r="ML102" s="93"/>
      <c r="MM102" s="93"/>
      <c r="MN102" s="93"/>
      <c r="MO102" s="93"/>
      <c r="MP102" s="93"/>
      <c r="MQ102" s="93"/>
      <c r="MR102" s="93"/>
      <c r="MS102" s="93"/>
      <c r="MT102" s="93"/>
      <c r="MU102" s="93"/>
      <c r="MV102" s="93"/>
      <c r="MW102" s="93"/>
      <c r="MX102" s="93"/>
      <c r="MY102" s="93"/>
      <c r="MZ102" s="93"/>
      <c r="NA102" s="93"/>
      <c r="NB102" s="93"/>
      <c r="NC102" s="93"/>
      <c r="ND102" s="93"/>
      <c r="NE102" s="93"/>
      <c r="NF102" s="93"/>
      <c r="NG102" s="93"/>
      <c r="NH102" s="93"/>
      <c r="NI102" s="93"/>
      <c r="NJ102" s="93"/>
      <c r="NK102" s="93"/>
      <c r="NL102" s="93"/>
      <c r="NM102" s="93"/>
      <c r="NN102" s="93"/>
      <c r="NO102" s="93"/>
      <c r="NP102" s="93"/>
      <c r="NQ102" s="93"/>
      <c r="NR102" s="93"/>
      <c r="NS102" s="93"/>
      <c r="NT102" s="93"/>
      <c r="NU102" s="93"/>
      <c r="NV102" s="93"/>
      <c r="NW102" s="93"/>
      <c r="NX102" s="93"/>
      <c r="NY102" s="93"/>
      <c r="NZ102" s="93"/>
      <c r="OA102" s="93"/>
      <c r="OB102" s="93"/>
      <c r="OC102" s="93"/>
      <c r="OD102" s="93"/>
      <c r="OE102" s="93"/>
      <c r="OF102" s="93"/>
      <c r="OG102" s="93"/>
      <c r="OH102" s="93"/>
      <c r="OI102" s="93"/>
      <c r="OJ102" s="93"/>
      <c r="OK102" s="93"/>
      <c r="OL102" s="93"/>
      <c r="OM102" s="93"/>
      <c r="ON102" s="93"/>
      <c r="OO102" s="93"/>
      <c r="OP102" s="93"/>
      <c r="OQ102" s="93"/>
      <c r="OR102" s="93"/>
      <c r="OS102" s="93"/>
      <c r="OT102" s="93"/>
      <c r="OU102" s="93"/>
      <c r="OV102" s="93"/>
      <c r="OW102" s="93"/>
      <c r="OX102" s="93"/>
      <c r="OY102" s="93"/>
      <c r="OZ102" s="93"/>
      <c r="PA102" s="93"/>
      <c r="PB102" s="93"/>
      <c r="PC102" s="93"/>
      <c r="PD102" s="93"/>
      <c r="PE102" s="93"/>
      <c r="PF102" s="93"/>
      <c r="PG102" s="93"/>
      <c r="PH102" s="93"/>
      <c r="PI102" s="93"/>
      <c r="PJ102" s="93"/>
      <c r="PK102" s="93"/>
      <c r="PL102" s="93"/>
      <c r="PM102" s="93"/>
      <c r="PN102" s="93"/>
      <c r="PO102" s="93"/>
      <c r="PP102" s="93"/>
      <c r="PQ102" s="93"/>
      <c r="PR102" s="93"/>
      <c r="PS102" s="93"/>
      <c r="PT102" s="93"/>
      <c r="PU102" s="93"/>
      <c r="PV102" s="93"/>
      <c r="PW102" s="93"/>
      <c r="PX102" s="93"/>
      <c r="PY102" s="93"/>
      <c r="PZ102" s="93"/>
      <c r="QA102" s="93"/>
      <c r="QB102" s="93"/>
      <c r="QC102" s="93"/>
      <c r="QD102" s="93"/>
      <c r="QE102" s="93"/>
      <c r="QF102" s="93"/>
      <c r="QG102" s="93"/>
      <c r="QH102" s="93"/>
      <c r="QI102" s="93"/>
      <c r="QJ102" s="93"/>
      <c r="QK102" s="93"/>
      <c r="QL102" s="93"/>
      <c r="QM102" s="93"/>
      <c r="QN102" s="93"/>
      <c r="QO102" s="93"/>
      <c r="QP102" s="93"/>
      <c r="QQ102" s="93"/>
      <c r="QR102" s="93"/>
      <c r="QS102" s="93"/>
      <c r="QT102" s="93"/>
      <c r="QU102" s="93"/>
      <c r="QV102" s="93"/>
      <c r="QW102" s="93"/>
      <c r="QX102" s="93"/>
      <c r="QY102" s="93"/>
      <c r="QZ102" s="93"/>
      <c r="RA102" s="93"/>
      <c r="RB102" s="93"/>
      <c r="RC102" s="93"/>
      <c r="RD102" s="93"/>
      <c r="RE102" s="93"/>
      <c r="RF102" s="93"/>
      <c r="RG102" s="93"/>
      <c r="RH102" s="93"/>
      <c r="RI102" s="93"/>
      <c r="RJ102" s="93"/>
      <c r="RK102" s="93"/>
      <c r="RL102" s="93"/>
      <c r="RM102" s="93"/>
      <c r="RN102" s="93"/>
      <c r="RO102" s="93"/>
      <c r="RP102" s="93"/>
      <c r="RQ102" s="93"/>
      <c r="RR102" s="93"/>
      <c r="RS102" s="93"/>
      <c r="RT102" s="93"/>
      <c r="RU102" s="93"/>
      <c r="RV102" s="93"/>
      <c r="RW102" s="93"/>
      <c r="RX102" s="93"/>
      <c r="RY102" s="93"/>
      <c r="RZ102" s="93"/>
      <c r="SA102" s="93"/>
      <c r="SB102" s="93"/>
      <c r="SC102" s="93"/>
      <c r="SD102" s="93"/>
      <c r="SE102" s="93"/>
      <c r="SF102" s="93"/>
      <c r="SG102" s="93"/>
      <c r="SH102" s="93"/>
      <c r="SI102" s="93"/>
      <c r="SJ102" s="93"/>
      <c r="SK102" s="93"/>
      <c r="SL102" s="93"/>
      <c r="SM102" s="93"/>
      <c r="SN102" s="93"/>
      <c r="SO102" s="93"/>
      <c r="SP102" s="93"/>
      <c r="SQ102" s="93"/>
      <c r="SR102" s="93"/>
      <c r="SS102" s="93"/>
      <c r="ST102" s="93"/>
      <c r="SU102" s="93"/>
      <c r="SV102" s="93"/>
      <c r="SW102" s="93"/>
      <c r="SX102" s="93"/>
      <c r="SY102" s="93"/>
      <c r="SZ102" s="93"/>
      <c r="TA102" s="93"/>
      <c r="TB102" s="93"/>
      <c r="TC102" s="93"/>
      <c r="TD102" s="93"/>
      <c r="TE102" s="93"/>
      <c r="TF102" s="93"/>
      <c r="TG102" s="93"/>
      <c r="TH102" s="93"/>
      <c r="TI102" s="93"/>
      <c r="TJ102" s="93"/>
      <c r="TK102" s="93"/>
      <c r="TL102" s="93"/>
      <c r="TM102" s="93"/>
      <c r="TN102" s="93"/>
      <c r="TO102" s="93"/>
      <c r="TP102" s="93"/>
      <c r="TQ102" s="93"/>
      <c r="TR102" s="93"/>
      <c r="TS102" s="93"/>
      <c r="TT102" s="93"/>
      <c r="TU102" s="93"/>
      <c r="TV102" s="93"/>
      <c r="TW102" s="93"/>
      <c r="TX102" s="93"/>
      <c r="TY102" s="93"/>
      <c r="TZ102" s="93"/>
      <c r="UA102" s="93"/>
      <c r="UB102" s="93"/>
      <c r="UC102" s="93"/>
      <c r="UD102" s="93"/>
      <c r="UE102" s="93"/>
      <c r="UF102" s="93"/>
      <c r="UG102" s="93"/>
      <c r="UH102" s="93"/>
      <c r="UI102" s="93"/>
      <c r="UJ102" s="93"/>
      <c r="UK102" s="93"/>
      <c r="UL102" s="93"/>
      <c r="UM102" s="93"/>
      <c r="UN102" s="93"/>
      <c r="UO102" s="93"/>
      <c r="UP102" s="93"/>
      <c r="UQ102" s="93"/>
      <c r="UR102" s="93"/>
      <c r="US102" s="93"/>
      <c r="UT102" s="93"/>
      <c r="UU102" s="93"/>
      <c r="UV102" s="93"/>
      <c r="UW102" s="93"/>
      <c r="UX102" s="93"/>
      <c r="UY102" s="93"/>
      <c r="UZ102" s="93"/>
      <c r="VA102" s="93"/>
      <c r="VB102" s="93"/>
      <c r="VC102" s="93"/>
      <c r="VD102" s="93"/>
      <c r="VE102" s="93"/>
      <c r="VF102" s="93"/>
      <c r="VG102" s="93"/>
      <c r="VH102" s="93"/>
      <c r="VI102" s="93"/>
      <c r="VJ102" s="93"/>
      <c r="VK102" s="93"/>
      <c r="VL102" s="93"/>
      <c r="VM102" s="93"/>
      <c r="VN102" s="93"/>
      <c r="VO102" s="93"/>
      <c r="VP102" s="93"/>
      <c r="VQ102" s="93"/>
      <c r="VR102" s="93"/>
      <c r="VS102" s="93"/>
      <c r="VT102" s="93"/>
      <c r="VU102" s="93"/>
      <c r="VV102" s="93"/>
      <c r="VW102" s="93"/>
      <c r="VX102" s="93"/>
      <c r="VY102" s="93"/>
      <c r="VZ102" s="93"/>
      <c r="WA102" s="93"/>
      <c r="WB102" s="93"/>
      <c r="WC102" s="93"/>
      <c r="WD102" s="93"/>
      <c r="WE102" s="93"/>
      <c r="WF102" s="93"/>
      <c r="WG102" s="93"/>
      <c r="WH102" s="93"/>
      <c r="WI102" s="93"/>
      <c r="WJ102" s="93"/>
      <c r="WK102" s="93"/>
      <c r="WL102" s="93"/>
      <c r="WM102" s="93"/>
      <c r="WN102" s="93"/>
      <c r="WO102" s="93"/>
      <c r="WP102" s="93"/>
      <c r="WQ102" s="93"/>
      <c r="WR102" s="93"/>
      <c r="WS102" s="93"/>
      <c r="WT102" s="93"/>
      <c r="WU102" s="93"/>
      <c r="WV102" s="93"/>
      <c r="WW102" s="93"/>
      <c r="WX102" s="93"/>
      <c r="WY102" s="93"/>
      <c r="WZ102" s="93"/>
      <c r="XA102" s="93"/>
      <c r="XB102" s="93"/>
      <c r="XC102" s="93"/>
      <c r="XD102" s="93"/>
      <c r="XE102" s="93"/>
      <c r="XF102" s="93"/>
      <c r="XG102" s="93"/>
      <c r="XH102" s="93"/>
      <c r="XI102" s="93"/>
      <c r="XJ102" s="93"/>
      <c r="XK102" s="93"/>
      <c r="XL102" s="93"/>
      <c r="XM102" s="93"/>
      <c r="XN102" s="93"/>
      <c r="XO102" s="93"/>
      <c r="XP102" s="93"/>
      <c r="XQ102" s="93"/>
      <c r="XR102" s="93"/>
      <c r="XS102" s="93"/>
      <c r="XT102" s="93"/>
      <c r="XU102" s="93"/>
      <c r="XV102" s="93"/>
      <c r="XW102" s="93"/>
      <c r="XX102" s="93"/>
      <c r="XY102" s="93"/>
      <c r="XZ102" s="93"/>
      <c r="YA102" s="93"/>
      <c r="YB102" s="93"/>
      <c r="YC102" s="93"/>
      <c r="YD102" s="93"/>
      <c r="YE102" s="93"/>
      <c r="YF102" s="93"/>
      <c r="YG102" s="93"/>
      <c r="YH102" s="93"/>
      <c r="YI102" s="93"/>
      <c r="YJ102" s="93"/>
      <c r="YK102" s="93"/>
      <c r="YL102" s="93"/>
      <c r="YM102" s="93"/>
      <c r="YN102" s="93"/>
      <c r="YO102" s="93"/>
      <c r="YP102" s="93"/>
      <c r="YQ102" s="93"/>
      <c r="YR102" s="93"/>
      <c r="YS102" s="93"/>
      <c r="YT102" s="93"/>
      <c r="YU102" s="93"/>
      <c r="YV102" s="93"/>
      <c r="YW102" s="93"/>
      <c r="YX102" s="93"/>
      <c r="YY102" s="93"/>
      <c r="YZ102" s="93"/>
      <c r="ZA102" s="93"/>
      <c r="ZB102" s="93"/>
      <c r="ZC102" s="93"/>
      <c r="ZD102" s="93"/>
      <c r="ZE102" s="93"/>
      <c r="ZF102" s="93"/>
      <c r="ZG102" s="93"/>
      <c r="ZH102" s="93"/>
      <c r="ZI102" s="93"/>
      <c r="ZJ102" s="93"/>
      <c r="ZK102" s="93"/>
      <c r="ZL102" s="93"/>
      <c r="ZM102" s="93"/>
      <c r="ZN102" s="93"/>
      <c r="ZO102" s="93"/>
      <c r="ZP102" s="93"/>
      <c r="ZQ102" s="93"/>
      <c r="ZR102" s="93"/>
      <c r="ZS102" s="93"/>
      <c r="ZT102" s="93"/>
      <c r="ZU102" s="93"/>
      <c r="ZV102" s="93"/>
      <c r="ZW102" s="93"/>
      <c r="ZX102" s="93"/>
      <c r="ZY102" s="93"/>
      <c r="ZZ102" s="93"/>
    </row>
    <row r="103" spans="1:702" ht="15.95" hidden="1" customHeight="1" x14ac:dyDescent="0.25">
      <c r="A103" s="92">
        <v>72414</v>
      </c>
      <c r="B103" s="92" t="s">
        <v>418</v>
      </c>
      <c r="C103" s="121" t="s">
        <v>391</v>
      </c>
      <c r="D103" s="92">
        <v>7</v>
      </c>
      <c r="E103" s="92">
        <v>3</v>
      </c>
      <c r="F103" s="92" t="s">
        <v>341</v>
      </c>
      <c r="G103" s="92">
        <v>912</v>
      </c>
      <c r="H103" s="92">
        <v>11461</v>
      </c>
      <c r="I103" s="92" t="s">
        <v>397</v>
      </c>
      <c r="J103" s="92">
        <v>32</v>
      </c>
      <c r="K103" s="92" t="s">
        <v>25</v>
      </c>
      <c r="L103" s="93">
        <v>0</v>
      </c>
      <c r="M103" s="93">
        <v>0</v>
      </c>
      <c r="N103" s="93">
        <v>0</v>
      </c>
      <c r="O103" s="93">
        <v>0</v>
      </c>
      <c r="P103" s="93">
        <v>0</v>
      </c>
      <c r="Q103" s="93">
        <v>0</v>
      </c>
      <c r="R103" s="94">
        <v>0</v>
      </c>
      <c r="S103" s="93">
        <v>0</v>
      </c>
      <c r="T103" s="93">
        <v>0</v>
      </c>
      <c r="U103" s="94">
        <v>0</v>
      </c>
      <c r="V103" s="93">
        <v>0</v>
      </c>
      <c r="W103" s="93">
        <v>0</v>
      </c>
      <c r="X103" s="94">
        <v>0</v>
      </c>
      <c r="Y103" s="93">
        <v>0</v>
      </c>
      <c r="Z103" s="93">
        <v>0</v>
      </c>
      <c r="AA103" s="94">
        <v>0</v>
      </c>
      <c r="AB103" s="93">
        <v>0</v>
      </c>
      <c r="AC103" s="93">
        <v>0</v>
      </c>
      <c r="AD103" s="94">
        <v>0</v>
      </c>
      <c r="AE103" s="93">
        <v>0</v>
      </c>
      <c r="AF103" s="93">
        <v>0</v>
      </c>
      <c r="AG103" s="94">
        <v>0</v>
      </c>
      <c r="AH103" s="93">
        <v>0</v>
      </c>
      <c r="AI103" s="93">
        <v>0</v>
      </c>
      <c r="AJ103" s="94">
        <v>0</v>
      </c>
      <c r="AK103" s="93">
        <v>0</v>
      </c>
      <c r="AL103" s="93">
        <v>0</v>
      </c>
      <c r="AM103" s="94">
        <v>0</v>
      </c>
      <c r="AN103" s="93">
        <v>0</v>
      </c>
      <c r="AO103" s="93">
        <v>0</v>
      </c>
      <c r="AP103" s="94">
        <v>0</v>
      </c>
      <c r="AQ103" s="93">
        <v>0</v>
      </c>
      <c r="AR103" s="93">
        <v>0</v>
      </c>
      <c r="AS103" s="94">
        <v>0</v>
      </c>
      <c r="AT103" s="93">
        <v>0</v>
      </c>
      <c r="AU103" s="93">
        <v>0</v>
      </c>
      <c r="AV103" s="94">
        <v>0</v>
      </c>
      <c r="AW103" s="93">
        <v>0</v>
      </c>
      <c r="AX103" s="93">
        <v>0</v>
      </c>
      <c r="AY103" s="94">
        <v>0</v>
      </c>
      <c r="AZ103" s="93">
        <v>0</v>
      </c>
      <c r="BA103" s="93">
        <v>0</v>
      </c>
      <c r="BB103" s="94">
        <v>0</v>
      </c>
      <c r="BC103" s="93">
        <v>0</v>
      </c>
      <c r="BD103" s="93">
        <v>0</v>
      </c>
      <c r="BE103" s="94">
        <v>0</v>
      </c>
      <c r="BF103" s="93">
        <v>0</v>
      </c>
      <c r="BG103" s="93">
        <v>0</v>
      </c>
      <c r="BH103" s="94">
        <v>0</v>
      </c>
      <c r="BI103" s="93">
        <v>0</v>
      </c>
      <c r="BJ103" s="93">
        <v>0</v>
      </c>
      <c r="BK103" s="94">
        <v>0</v>
      </c>
      <c r="BL103" s="93">
        <v>0</v>
      </c>
      <c r="BM103" s="93">
        <v>0</v>
      </c>
      <c r="BN103" s="94">
        <v>0</v>
      </c>
      <c r="BO103" s="93">
        <v>0</v>
      </c>
      <c r="BP103" s="93">
        <v>0</v>
      </c>
      <c r="BQ103" s="94">
        <v>0</v>
      </c>
      <c r="BR103" s="93">
        <v>0</v>
      </c>
      <c r="BS103" s="93">
        <v>0</v>
      </c>
      <c r="BT103" s="94">
        <v>0</v>
      </c>
      <c r="BU103" s="93">
        <v>0</v>
      </c>
      <c r="BV103" s="93">
        <v>0</v>
      </c>
      <c r="BW103" s="94">
        <v>0</v>
      </c>
      <c r="BX103" s="93">
        <v>0</v>
      </c>
      <c r="BY103" s="93">
        <v>0</v>
      </c>
      <c r="BZ103" s="94">
        <v>0</v>
      </c>
      <c r="CA103" s="93">
        <v>0</v>
      </c>
      <c r="CB103" s="93">
        <v>0</v>
      </c>
      <c r="CC103" s="94">
        <v>0</v>
      </c>
      <c r="CD103" s="93">
        <v>0</v>
      </c>
      <c r="CE103" s="93">
        <v>0</v>
      </c>
      <c r="CF103" s="94">
        <v>0</v>
      </c>
      <c r="CG103" s="93">
        <v>0</v>
      </c>
      <c r="CH103" s="93">
        <v>0</v>
      </c>
      <c r="CI103" s="94">
        <v>0</v>
      </c>
      <c r="CJ103" s="93">
        <v>0</v>
      </c>
      <c r="CK103" s="93">
        <v>0</v>
      </c>
      <c r="CL103" s="94">
        <v>0</v>
      </c>
      <c r="CM103" s="93">
        <v>0</v>
      </c>
      <c r="CN103" s="93">
        <v>0</v>
      </c>
      <c r="CO103" s="94">
        <v>0</v>
      </c>
      <c r="CP103" s="93"/>
      <c r="CQ103" s="93"/>
      <c r="CR103" s="93"/>
      <c r="CS103" s="93"/>
      <c r="CT103" s="93"/>
      <c r="CU103" s="93"/>
      <c r="CV103" s="93"/>
      <c r="CW103" s="93"/>
      <c r="CX103" s="93"/>
      <c r="CY103" s="93"/>
      <c r="CZ103" s="93"/>
      <c r="DA103" s="93"/>
      <c r="DB103" s="93"/>
      <c r="DC103" s="93"/>
      <c r="DD103" s="93"/>
      <c r="DE103" s="93"/>
      <c r="DF103" s="93"/>
      <c r="DG103" s="93"/>
      <c r="DH103" s="93"/>
      <c r="DI103" s="93"/>
      <c r="DJ103" s="93"/>
      <c r="DK103" s="93"/>
      <c r="DL103" s="93"/>
      <c r="DM103" s="93"/>
      <c r="DN103" s="93"/>
      <c r="DO103" s="93"/>
      <c r="DP103" s="93"/>
      <c r="DQ103" s="93"/>
      <c r="DR103" s="93"/>
      <c r="DS103" s="93"/>
      <c r="DT103" s="93"/>
      <c r="DU103" s="93"/>
      <c r="DV103" s="93"/>
      <c r="DW103" s="93"/>
      <c r="DX103" s="93"/>
      <c r="DY103" s="93"/>
      <c r="DZ103" s="93"/>
      <c r="EA103" s="93"/>
      <c r="EB103" s="93"/>
      <c r="EC103" s="93"/>
      <c r="ED103" s="93"/>
      <c r="EE103" s="93"/>
      <c r="EF103" s="93"/>
      <c r="EG103" s="93"/>
      <c r="EH103" s="93"/>
      <c r="EI103" s="93"/>
      <c r="EJ103" s="93"/>
      <c r="EK103" s="93"/>
      <c r="EL103" s="93"/>
      <c r="EM103" s="93"/>
      <c r="EN103" s="93"/>
      <c r="EO103" s="93"/>
      <c r="EP103" s="93"/>
      <c r="EQ103" s="93"/>
      <c r="ER103" s="93"/>
      <c r="ES103" s="93"/>
      <c r="ET103" s="93"/>
      <c r="EU103" s="93"/>
      <c r="EV103" s="93"/>
      <c r="EW103" s="93"/>
      <c r="EX103" s="93"/>
      <c r="EY103" s="93"/>
      <c r="EZ103" s="93"/>
      <c r="FA103" s="93"/>
      <c r="FB103" s="93"/>
      <c r="FC103" s="93"/>
      <c r="FD103" s="93"/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  <c r="HL103" s="93"/>
      <c r="HM103" s="93"/>
      <c r="HN103" s="93"/>
      <c r="HO103" s="93"/>
      <c r="HP103" s="93"/>
      <c r="HQ103" s="93"/>
      <c r="HR103" s="93"/>
      <c r="HS103" s="93"/>
      <c r="HT103" s="93"/>
      <c r="HU103" s="93"/>
      <c r="HV103" s="93"/>
      <c r="HW103" s="93"/>
      <c r="HX103" s="93"/>
      <c r="HY103" s="93"/>
      <c r="HZ103" s="93"/>
      <c r="IA103" s="93"/>
      <c r="IB103" s="93"/>
      <c r="IC103" s="93"/>
      <c r="ID103" s="93"/>
      <c r="IE103" s="93"/>
      <c r="IF103" s="93"/>
      <c r="IG103" s="93"/>
      <c r="IH103" s="93"/>
      <c r="II103" s="93"/>
      <c r="IJ103" s="93"/>
      <c r="IK103" s="93"/>
      <c r="IL103" s="93"/>
      <c r="IM103" s="93"/>
      <c r="IN103" s="93"/>
      <c r="IO103" s="93"/>
      <c r="IP103" s="93"/>
      <c r="IQ103" s="93"/>
      <c r="IR103" s="93"/>
      <c r="IS103" s="93"/>
      <c r="IT103" s="93"/>
      <c r="IU103" s="93"/>
      <c r="IV103" s="93"/>
      <c r="IW103" s="93"/>
      <c r="IX103" s="93"/>
      <c r="IY103" s="93"/>
      <c r="IZ103" s="93"/>
      <c r="JA103" s="93"/>
      <c r="JB103" s="93"/>
      <c r="JC103" s="93"/>
      <c r="JD103" s="93"/>
      <c r="JE103" s="93"/>
      <c r="JF103" s="93"/>
      <c r="JG103" s="93"/>
      <c r="JH103" s="93"/>
      <c r="JI103" s="93"/>
      <c r="JJ103" s="93"/>
      <c r="JK103" s="93"/>
      <c r="JL103" s="93"/>
      <c r="JM103" s="93"/>
      <c r="JN103" s="93"/>
      <c r="JO103" s="93"/>
      <c r="JP103" s="93"/>
      <c r="JQ103" s="93"/>
      <c r="JR103" s="93"/>
      <c r="JS103" s="93"/>
      <c r="JT103" s="93"/>
      <c r="JU103" s="93"/>
      <c r="JV103" s="93"/>
      <c r="JW103" s="93"/>
      <c r="JX103" s="93"/>
      <c r="JY103" s="93"/>
      <c r="JZ103" s="93"/>
      <c r="KA103" s="93"/>
      <c r="KB103" s="93"/>
      <c r="KC103" s="93"/>
      <c r="KD103" s="93"/>
      <c r="KE103" s="93"/>
      <c r="KF103" s="93"/>
      <c r="KG103" s="93"/>
      <c r="KH103" s="93"/>
      <c r="KI103" s="93"/>
      <c r="KJ103" s="93"/>
      <c r="KK103" s="93"/>
      <c r="KL103" s="93"/>
      <c r="KM103" s="93"/>
      <c r="KN103" s="93"/>
      <c r="KO103" s="93"/>
      <c r="KP103" s="93"/>
      <c r="KQ103" s="93"/>
      <c r="KR103" s="93"/>
      <c r="KS103" s="93"/>
      <c r="KT103" s="93"/>
      <c r="KU103" s="93"/>
      <c r="KV103" s="93"/>
      <c r="KW103" s="93"/>
      <c r="KX103" s="93"/>
      <c r="KY103" s="93"/>
      <c r="KZ103" s="93"/>
      <c r="LA103" s="93"/>
      <c r="LB103" s="93"/>
      <c r="LC103" s="93"/>
      <c r="LD103" s="93"/>
      <c r="LE103" s="93"/>
      <c r="LF103" s="93"/>
      <c r="LG103" s="93"/>
      <c r="LH103" s="93"/>
      <c r="LI103" s="93"/>
      <c r="LJ103" s="93"/>
      <c r="LK103" s="93"/>
      <c r="LL103" s="93"/>
      <c r="LM103" s="93"/>
      <c r="LN103" s="93"/>
      <c r="LO103" s="93"/>
      <c r="LP103" s="93"/>
      <c r="LQ103" s="93"/>
      <c r="LR103" s="93"/>
      <c r="LS103" s="93"/>
      <c r="LT103" s="93"/>
      <c r="LU103" s="93"/>
      <c r="LV103" s="93"/>
      <c r="LW103" s="93"/>
      <c r="LX103" s="93"/>
      <c r="LY103" s="93"/>
      <c r="LZ103" s="93"/>
      <c r="MA103" s="93"/>
      <c r="MB103" s="93"/>
      <c r="MC103" s="93"/>
      <c r="MD103" s="93"/>
      <c r="ME103" s="93"/>
      <c r="MF103" s="93"/>
      <c r="MG103" s="93"/>
      <c r="MH103" s="93"/>
      <c r="MI103" s="93"/>
      <c r="MJ103" s="93"/>
      <c r="MK103" s="93"/>
      <c r="ML103" s="93"/>
      <c r="MM103" s="93"/>
      <c r="MN103" s="93"/>
      <c r="MO103" s="93"/>
      <c r="MP103" s="93"/>
      <c r="MQ103" s="93"/>
      <c r="MR103" s="93"/>
      <c r="MS103" s="93"/>
      <c r="MT103" s="93"/>
      <c r="MU103" s="93"/>
      <c r="MV103" s="93"/>
      <c r="MW103" s="93"/>
      <c r="MX103" s="93"/>
      <c r="MY103" s="93"/>
      <c r="MZ103" s="93"/>
      <c r="NA103" s="93"/>
      <c r="NB103" s="93"/>
      <c r="NC103" s="93"/>
      <c r="ND103" s="93"/>
      <c r="NE103" s="93"/>
      <c r="NF103" s="93"/>
      <c r="NG103" s="93"/>
      <c r="NH103" s="93"/>
      <c r="NI103" s="93"/>
      <c r="NJ103" s="93"/>
      <c r="NK103" s="93"/>
      <c r="NL103" s="93"/>
      <c r="NM103" s="93"/>
      <c r="NN103" s="93"/>
      <c r="NO103" s="93"/>
      <c r="NP103" s="93"/>
      <c r="NQ103" s="93"/>
      <c r="NR103" s="93"/>
      <c r="NS103" s="93"/>
      <c r="NT103" s="93"/>
      <c r="NU103" s="93"/>
      <c r="NV103" s="93"/>
      <c r="NW103" s="93"/>
      <c r="NX103" s="93"/>
      <c r="NY103" s="93"/>
      <c r="NZ103" s="93"/>
      <c r="OA103" s="93"/>
      <c r="OB103" s="93"/>
      <c r="OC103" s="93"/>
      <c r="OD103" s="93"/>
      <c r="OE103" s="93"/>
      <c r="OF103" s="93"/>
      <c r="OG103" s="93"/>
      <c r="OH103" s="93"/>
      <c r="OI103" s="93"/>
      <c r="OJ103" s="93"/>
      <c r="OK103" s="93"/>
      <c r="OL103" s="93"/>
      <c r="OM103" s="93"/>
      <c r="ON103" s="93"/>
      <c r="OO103" s="93"/>
      <c r="OP103" s="93"/>
      <c r="OQ103" s="93"/>
      <c r="OR103" s="93"/>
      <c r="OS103" s="93"/>
      <c r="OT103" s="93"/>
      <c r="OU103" s="93"/>
      <c r="OV103" s="93"/>
      <c r="OW103" s="93"/>
      <c r="OX103" s="93"/>
      <c r="OY103" s="93"/>
      <c r="OZ103" s="93"/>
      <c r="PA103" s="93"/>
      <c r="PB103" s="93"/>
      <c r="PC103" s="93"/>
      <c r="PD103" s="93"/>
      <c r="PE103" s="93"/>
      <c r="PF103" s="93"/>
      <c r="PG103" s="93"/>
      <c r="PH103" s="93"/>
      <c r="PI103" s="93"/>
      <c r="PJ103" s="93"/>
      <c r="PK103" s="93"/>
      <c r="PL103" s="93"/>
      <c r="PM103" s="93"/>
      <c r="PN103" s="93"/>
      <c r="PO103" s="93"/>
      <c r="PP103" s="93"/>
      <c r="PQ103" s="93"/>
      <c r="PR103" s="93"/>
      <c r="PS103" s="93"/>
      <c r="PT103" s="93"/>
      <c r="PU103" s="93"/>
      <c r="PV103" s="93"/>
      <c r="PW103" s="93"/>
      <c r="PX103" s="93"/>
      <c r="PY103" s="93"/>
      <c r="PZ103" s="93"/>
      <c r="QA103" s="93"/>
      <c r="QB103" s="93"/>
      <c r="QC103" s="93"/>
      <c r="QD103" s="93"/>
      <c r="QE103" s="93"/>
      <c r="QF103" s="93"/>
      <c r="QG103" s="93"/>
      <c r="QH103" s="93"/>
      <c r="QI103" s="93"/>
      <c r="QJ103" s="93"/>
      <c r="QK103" s="93"/>
      <c r="QL103" s="93"/>
      <c r="QM103" s="93"/>
      <c r="QN103" s="93"/>
      <c r="QO103" s="93"/>
      <c r="QP103" s="93"/>
      <c r="QQ103" s="93"/>
      <c r="QR103" s="93"/>
      <c r="QS103" s="93"/>
      <c r="QT103" s="93"/>
      <c r="QU103" s="93"/>
      <c r="QV103" s="93"/>
      <c r="QW103" s="93"/>
      <c r="QX103" s="93"/>
      <c r="QY103" s="93"/>
      <c r="QZ103" s="93"/>
      <c r="RA103" s="93"/>
      <c r="RB103" s="93"/>
      <c r="RC103" s="93"/>
      <c r="RD103" s="93"/>
      <c r="RE103" s="93"/>
      <c r="RF103" s="93"/>
      <c r="RG103" s="93"/>
      <c r="RH103" s="93"/>
      <c r="RI103" s="93"/>
      <c r="RJ103" s="93"/>
      <c r="RK103" s="93"/>
      <c r="RL103" s="93"/>
      <c r="RM103" s="93"/>
      <c r="RN103" s="93"/>
      <c r="RO103" s="93"/>
      <c r="RP103" s="93"/>
      <c r="RQ103" s="93"/>
      <c r="RR103" s="93"/>
      <c r="RS103" s="93"/>
      <c r="RT103" s="93"/>
      <c r="RU103" s="93"/>
      <c r="RV103" s="93"/>
      <c r="RW103" s="93"/>
      <c r="RX103" s="93"/>
      <c r="RY103" s="93"/>
      <c r="RZ103" s="93"/>
      <c r="SA103" s="93"/>
      <c r="SB103" s="93"/>
      <c r="SC103" s="93"/>
      <c r="SD103" s="93"/>
      <c r="SE103" s="93"/>
      <c r="SF103" s="93"/>
      <c r="SG103" s="93"/>
      <c r="SH103" s="93"/>
      <c r="SI103" s="93"/>
      <c r="SJ103" s="93"/>
      <c r="SK103" s="93"/>
      <c r="SL103" s="93"/>
      <c r="SM103" s="93"/>
      <c r="SN103" s="93"/>
      <c r="SO103" s="93"/>
      <c r="SP103" s="93"/>
      <c r="SQ103" s="93"/>
      <c r="SR103" s="93"/>
      <c r="SS103" s="93"/>
      <c r="ST103" s="93"/>
      <c r="SU103" s="93"/>
      <c r="SV103" s="93"/>
      <c r="SW103" s="93"/>
      <c r="SX103" s="93"/>
      <c r="SY103" s="93"/>
      <c r="SZ103" s="93"/>
      <c r="TA103" s="93"/>
      <c r="TB103" s="93"/>
      <c r="TC103" s="93"/>
      <c r="TD103" s="93"/>
      <c r="TE103" s="93"/>
      <c r="TF103" s="93"/>
      <c r="TG103" s="93"/>
      <c r="TH103" s="93"/>
      <c r="TI103" s="93"/>
      <c r="TJ103" s="93"/>
      <c r="TK103" s="93"/>
      <c r="TL103" s="93"/>
      <c r="TM103" s="93"/>
      <c r="TN103" s="93"/>
      <c r="TO103" s="93"/>
      <c r="TP103" s="93"/>
      <c r="TQ103" s="93"/>
      <c r="TR103" s="93"/>
      <c r="TS103" s="93"/>
      <c r="TT103" s="93"/>
      <c r="TU103" s="93"/>
      <c r="TV103" s="93"/>
      <c r="TW103" s="93"/>
      <c r="TX103" s="93"/>
      <c r="TY103" s="93"/>
      <c r="TZ103" s="93"/>
      <c r="UA103" s="93"/>
      <c r="UB103" s="93"/>
      <c r="UC103" s="93"/>
      <c r="UD103" s="93"/>
      <c r="UE103" s="93"/>
      <c r="UF103" s="93"/>
      <c r="UG103" s="93"/>
      <c r="UH103" s="93"/>
      <c r="UI103" s="93"/>
      <c r="UJ103" s="93"/>
      <c r="UK103" s="93"/>
      <c r="UL103" s="93"/>
      <c r="UM103" s="93"/>
      <c r="UN103" s="93"/>
      <c r="UO103" s="93"/>
      <c r="UP103" s="93"/>
      <c r="UQ103" s="93"/>
      <c r="UR103" s="93"/>
      <c r="US103" s="93"/>
      <c r="UT103" s="93"/>
      <c r="UU103" s="93"/>
      <c r="UV103" s="93"/>
      <c r="UW103" s="93"/>
      <c r="UX103" s="93"/>
      <c r="UY103" s="93"/>
      <c r="UZ103" s="93"/>
      <c r="VA103" s="93"/>
      <c r="VB103" s="93"/>
      <c r="VC103" s="93"/>
      <c r="VD103" s="93"/>
      <c r="VE103" s="93"/>
      <c r="VF103" s="93"/>
      <c r="VG103" s="93"/>
      <c r="VH103" s="93"/>
      <c r="VI103" s="93"/>
      <c r="VJ103" s="93"/>
      <c r="VK103" s="93"/>
      <c r="VL103" s="93"/>
      <c r="VM103" s="93"/>
      <c r="VN103" s="93"/>
      <c r="VO103" s="93"/>
      <c r="VP103" s="93"/>
      <c r="VQ103" s="93"/>
      <c r="VR103" s="93"/>
      <c r="VS103" s="93"/>
      <c r="VT103" s="93"/>
      <c r="VU103" s="93"/>
      <c r="VV103" s="93"/>
      <c r="VW103" s="93"/>
      <c r="VX103" s="93"/>
      <c r="VY103" s="93"/>
      <c r="VZ103" s="93"/>
      <c r="WA103" s="93"/>
      <c r="WB103" s="93"/>
      <c r="WC103" s="93"/>
      <c r="WD103" s="93"/>
      <c r="WE103" s="93"/>
      <c r="WF103" s="93"/>
      <c r="WG103" s="93"/>
      <c r="WH103" s="93"/>
      <c r="WI103" s="93"/>
      <c r="WJ103" s="93"/>
      <c r="WK103" s="93"/>
      <c r="WL103" s="93"/>
      <c r="WM103" s="93"/>
      <c r="WN103" s="93"/>
      <c r="WO103" s="93"/>
      <c r="WP103" s="93"/>
      <c r="WQ103" s="93"/>
      <c r="WR103" s="93"/>
      <c r="WS103" s="93"/>
      <c r="WT103" s="93"/>
      <c r="WU103" s="93"/>
      <c r="WV103" s="93"/>
      <c r="WW103" s="93"/>
      <c r="WX103" s="93"/>
      <c r="WY103" s="93"/>
      <c r="WZ103" s="93"/>
      <c r="XA103" s="93"/>
      <c r="XB103" s="93"/>
      <c r="XC103" s="93"/>
      <c r="XD103" s="93"/>
      <c r="XE103" s="93"/>
      <c r="XF103" s="93"/>
      <c r="XG103" s="93"/>
      <c r="XH103" s="93"/>
      <c r="XI103" s="93"/>
      <c r="XJ103" s="93"/>
      <c r="XK103" s="93"/>
      <c r="XL103" s="93"/>
      <c r="XM103" s="93"/>
      <c r="XN103" s="93"/>
      <c r="XO103" s="93"/>
      <c r="XP103" s="93"/>
      <c r="XQ103" s="93"/>
      <c r="XR103" s="93"/>
      <c r="XS103" s="93"/>
      <c r="XT103" s="93"/>
      <c r="XU103" s="93"/>
      <c r="XV103" s="93"/>
      <c r="XW103" s="93"/>
      <c r="XX103" s="93"/>
      <c r="XY103" s="93"/>
      <c r="XZ103" s="93"/>
      <c r="YA103" s="93"/>
      <c r="YB103" s="93"/>
      <c r="YC103" s="93"/>
      <c r="YD103" s="93"/>
      <c r="YE103" s="93"/>
      <c r="YF103" s="93"/>
      <c r="YG103" s="93"/>
      <c r="YH103" s="93"/>
      <c r="YI103" s="93"/>
      <c r="YJ103" s="93"/>
      <c r="YK103" s="93"/>
      <c r="YL103" s="93"/>
      <c r="YM103" s="93"/>
      <c r="YN103" s="93"/>
      <c r="YO103" s="93"/>
      <c r="YP103" s="93"/>
      <c r="YQ103" s="93"/>
      <c r="YR103" s="93"/>
      <c r="YS103" s="93"/>
      <c r="YT103" s="93"/>
      <c r="YU103" s="93"/>
      <c r="YV103" s="93"/>
      <c r="YW103" s="93"/>
      <c r="YX103" s="93"/>
      <c r="YY103" s="93"/>
      <c r="YZ103" s="93"/>
      <c r="ZA103" s="93"/>
      <c r="ZB103" s="93"/>
      <c r="ZC103" s="93"/>
      <c r="ZD103" s="93"/>
      <c r="ZE103" s="93"/>
      <c r="ZF103" s="93"/>
      <c r="ZG103" s="93"/>
      <c r="ZH103" s="93"/>
      <c r="ZI103" s="93"/>
      <c r="ZJ103" s="93"/>
      <c r="ZK103" s="93"/>
      <c r="ZL103" s="93"/>
      <c r="ZM103" s="93"/>
      <c r="ZN103" s="93"/>
      <c r="ZO103" s="93"/>
      <c r="ZP103" s="93"/>
      <c r="ZQ103" s="93"/>
      <c r="ZR103" s="93"/>
      <c r="ZS103" s="93"/>
      <c r="ZT103" s="93"/>
      <c r="ZU103" s="93"/>
      <c r="ZV103" s="93"/>
      <c r="ZW103" s="93"/>
      <c r="ZX103" s="93"/>
      <c r="ZY103" s="93"/>
      <c r="ZZ103" s="93"/>
    </row>
    <row r="104" spans="1:702" s="89" customFormat="1" ht="15.95" hidden="1" customHeight="1" x14ac:dyDescent="0.25">
      <c r="A104" s="116">
        <v>72422</v>
      </c>
      <c r="B104" s="116" t="s">
        <v>491</v>
      </c>
      <c r="C104" s="117" t="s">
        <v>354</v>
      </c>
      <c r="D104" s="118">
        <v>7</v>
      </c>
      <c r="E104" s="118">
        <v>3</v>
      </c>
      <c r="F104" s="118" t="s">
        <v>341</v>
      </c>
      <c r="G104" s="118">
        <v>912</v>
      </c>
      <c r="H104" s="118">
        <v>11461</v>
      </c>
      <c r="I104" s="118" t="s">
        <v>400</v>
      </c>
      <c r="J104" s="118" t="s">
        <v>319</v>
      </c>
      <c r="K104" s="118" t="s">
        <v>401</v>
      </c>
      <c r="L104" s="119">
        <v>24000</v>
      </c>
      <c r="M104" s="119">
        <v>24000</v>
      </c>
      <c r="N104" s="119">
        <v>0</v>
      </c>
      <c r="O104" s="119">
        <v>24000</v>
      </c>
      <c r="P104" s="119">
        <v>20408.490000000002</v>
      </c>
      <c r="Q104" s="119">
        <v>-3591.5099999999984</v>
      </c>
      <c r="R104" s="120">
        <v>0.85</v>
      </c>
      <c r="S104" s="119">
        <v>0</v>
      </c>
      <c r="T104" s="119">
        <v>0</v>
      </c>
      <c r="U104" s="120">
        <v>0</v>
      </c>
      <c r="V104" s="119">
        <v>0</v>
      </c>
      <c r="W104" s="119">
        <v>0</v>
      </c>
      <c r="X104" s="120">
        <v>0</v>
      </c>
      <c r="Y104" s="119">
        <v>0</v>
      </c>
      <c r="Z104" s="119">
        <v>0</v>
      </c>
      <c r="AA104" s="120">
        <v>0</v>
      </c>
      <c r="AB104" s="119">
        <v>0</v>
      </c>
      <c r="AC104" s="119">
        <v>0</v>
      </c>
      <c r="AD104" s="120">
        <v>0</v>
      </c>
      <c r="AE104" s="119">
        <v>0</v>
      </c>
      <c r="AF104" s="119">
        <v>0</v>
      </c>
      <c r="AG104" s="120">
        <v>0</v>
      </c>
      <c r="AH104" s="119">
        <v>0</v>
      </c>
      <c r="AI104" s="119">
        <v>0</v>
      </c>
      <c r="AJ104" s="120">
        <v>0</v>
      </c>
      <c r="AK104" s="119">
        <v>0</v>
      </c>
      <c r="AL104" s="119">
        <v>0</v>
      </c>
      <c r="AM104" s="120">
        <v>0</v>
      </c>
      <c r="AN104" s="119">
        <v>0</v>
      </c>
      <c r="AO104" s="119">
        <v>0</v>
      </c>
      <c r="AP104" s="120">
        <v>0</v>
      </c>
      <c r="AQ104" s="119">
        <v>0</v>
      </c>
      <c r="AR104" s="119">
        <v>0</v>
      </c>
      <c r="AS104" s="120">
        <v>0</v>
      </c>
      <c r="AT104" s="119">
        <v>0</v>
      </c>
      <c r="AU104" s="119">
        <v>0</v>
      </c>
      <c r="AV104" s="120">
        <v>0</v>
      </c>
      <c r="AW104" s="119">
        <v>0</v>
      </c>
      <c r="AX104" s="119">
        <v>0</v>
      </c>
      <c r="AY104" s="120">
        <v>0</v>
      </c>
      <c r="AZ104" s="119">
        <v>0</v>
      </c>
      <c r="BA104" s="119">
        <v>0</v>
      </c>
      <c r="BB104" s="120">
        <v>0</v>
      </c>
      <c r="BC104" s="119">
        <v>0</v>
      </c>
      <c r="BD104" s="119">
        <v>0</v>
      </c>
      <c r="BE104" s="120">
        <v>0</v>
      </c>
      <c r="BF104" s="119">
        <v>24000</v>
      </c>
      <c r="BG104" s="119">
        <v>20408.490000000002</v>
      </c>
      <c r="BH104" s="120">
        <v>0.85</v>
      </c>
      <c r="BI104" s="119">
        <v>0</v>
      </c>
      <c r="BJ104" s="119">
        <v>0</v>
      </c>
      <c r="BK104" s="120">
        <v>0</v>
      </c>
      <c r="BL104" s="119">
        <v>0</v>
      </c>
      <c r="BM104" s="119">
        <v>0</v>
      </c>
      <c r="BN104" s="120">
        <v>0</v>
      </c>
      <c r="BO104" s="119">
        <v>0</v>
      </c>
      <c r="BP104" s="119">
        <v>0</v>
      </c>
      <c r="BQ104" s="120">
        <v>0</v>
      </c>
      <c r="BR104" s="119">
        <v>0</v>
      </c>
      <c r="BS104" s="119">
        <v>0</v>
      </c>
      <c r="BT104" s="120">
        <v>0</v>
      </c>
      <c r="BU104" s="119">
        <v>0</v>
      </c>
      <c r="BV104" s="119">
        <v>0</v>
      </c>
      <c r="BW104" s="120">
        <v>0</v>
      </c>
      <c r="BX104" s="119">
        <v>0</v>
      </c>
      <c r="BY104" s="119">
        <v>0</v>
      </c>
      <c r="BZ104" s="120">
        <v>0</v>
      </c>
      <c r="CA104" s="119">
        <v>0</v>
      </c>
      <c r="CB104" s="119">
        <v>0</v>
      </c>
      <c r="CC104" s="120">
        <v>0</v>
      </c>
      <c r="CD104" s="119">
        <v>0</v>
      </c>
      <c r="CE104" s="119">
        <v>0</v>
      </c>
      <c r="CF104" s="120">
        <v>0</v>
      </c>
      <c r="CG104" s="119">
        <v>0</v>
      </c>
      <c r="CH104" s="119">
        <v>0</v>
      </c>
      <c r="CI104" s="120">
        <v>0</v>
      </c>
      <c r="CJ104" s="119">
        <v>0</v>
      </c>
      <c r="CK104" s="119">
        <v>0</v>
      </c>
      <c r="CL104" s="120">
        <v>0</v>
      </c>
      <c r="CM104" s="119">
        <v>0</v>
      </c>
      <c r="CN104" s="119">
        <v>0</v>
      </c>
      <c r="CO104" s="120">
        <v>0</v>
      </c>
      <c r="CP104" s="100"/>
      <c r="CQ104" s="100"/>
      <c r="CR104" s="100"/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0"/>
      <c r="FH104" s="100"/>
      <c r="FI104" s="100"/>
      <c r="FJ104" s="100"/>
      <c r="FK104" s="100"/>
      <c r="FL104" s="100"/>
      <c r="FM104" s="100"/>
      <c r="FN104" s="100"/>
      <c r="FO104" s="100"/>
      <c r="FP104" s="100"/>
      <c r="FQ104" s="100"/>
      <c r="FR104" s="100"/>
      <c r="FS104" s="100"/>
      <c r="FT104" s="100"/>
      <c r="FU104" s="100"/>
      <c r="FV104" s="100"/>
      <c r="FW104" s="100"/>
      <c r="FX104" s="100"/>
      <c r="FY104" s="100"/>
      <c r="FZ104" s="100"/>
      <c r="GA104" s="100"/>
      <c r="GB104" s="100"/>
      <c r="GC104" s="100"/>
      <c r="GD104" s="100"/>
      <c r="GE104" s="100"/>
      <c r="GF104" s="100"/>
      <c r="GG104" s="100"/>
      <c r="GH104" s="100"/>
      <c r="GI104" s="100"/>
      <c r="GJ104" s="100"/>
      <c r="GK104" s="100"/>
      <c r="GL104" s="100"/>
      <c r="GM104" s="100"/>
      <c r="GN104" s="100"/>
      <c r="GO104" s="100"/>
      <c r="GP104" s="100"/>
      <c r="GQ104" s="100"/>
      <c r="GR104" s="100"/>
      <c r="GS104" s="100"/>
      <c r="GT104" s="100"/>
      <c r="GU104" s="100"/>
      <c r="GV104" s="100"/>
      <c r="GW104" s="100"/>
      <c r="GX104" s="100"/>
      <c r="GY104" s="100"/>
      <c r="GZ104" s="100"/>
      <c r="HA104" s="100"/>
      <c r="HB104" s="100"/>
      <c r="HC104" s="100"/>
      <c r="HD104" s="100"/>
      <c r="HE104" s="100"/>
      <c r="HF104" s="100"/>
      <c r="HG104" s="100"/>
      <c r="HH104" s="100"/>
      <c r="HI104" s="100"/>
      <c r="HJ104" s="100"/>
      <c r="HK104" s="100"/>
      <c r="HL104" s="100"/>
      <c r="HM104" s="100"/>
      <c r="HN104" s="100"/>
      <c r="HO104" s="100"/>
      <c r="HP104" s="100"/>
      <c r="HQ104" s="100"/>
      <c r="HR104" s="100"/>
      <c r="HS104" s="100"/>
      <c r="HT104" s="100"/>
      <c r="HU104" s="100"/>
      <c r="HV104" s="100"/>
      <c r="HW104" s="100"/>
      <c r="HX104" s="100"/>
      <c r="HY104" s="100"/>
      <c r="HZ104" s="100"/>
      <c r="IA104" s="100"/>
      <c r="IB104" s="100"/>
      <c r="IC104" s="100"/>
      <c r="ID104" s="100"/>
      <c r="IE104" s="100"/>
      <c r="IF104" s="100"/>
      <c r="IG104" s="100"/>
      <c r="IH104" s="100"/>
      <c r="II104" s="100"/>
      <c r="IJ104" s="100"/>
      <c r="IK104" s="100"/>
      <c r="IL104" s="100"/>
      <c r="IM104" s="100"/>
      <c r="IN104" s="100"/>
      <c r="IO104" s="100"/>
      <c r="IP104" s="100"/>
      <c r="IQ104" s="100"/>
      <c r="IR104" s="100"/>
      <c r="IS104" s="100"/>
      <c r="IT104" s="100"/>
      <c r="IU104" s="100"/>
      <c r="IV104" s="100"/>
      <c r="IW104" s="100"/>
      <c r="IX104" s="100"/>
      <c r="IY104" s="100"/>
      <c r="IZ104" s="100"/>
      <c r="JA104" s="100"/>
      <c r="JB104" s="100"/>
      <c r="JC104" s="100"/>
      <c r="JD104" s="100"/>
      <c r="JE104" s="100"/>
      <c r="JF104" s="100"/>
      <c r="JG104" s="100"/>
      <c r="JH104" s="100"/>
      <c r="JI104" s="100"/>
      <c r="JJ104" s="100"/>
      <c r="JK104" s="100"/>
      <c r="JL104" s="100"/>
      <c r="JM104" s="100"/>
      <c r="JN104" s="100"/>
      <c r="JO104" s="100"/>
      <c r="JP104" s="100"/>
      <c r="JQ104" s="100"/>
      <c r="JR104" s="100"/>
      <c r="JS104" s="100"/>
      <c r="JT104" s="100"/>
      <c r="JU104" s="100"/>
      <c r="JV104" s="100"/>
      <c r="JW104" s="100"/>
      <c r="JX104" s="100"/>
      <c r="JY104" s="100"/>
      <c r="JZ104" s="100"/>
      <c r="KA104" s="100"/>
      <c r="KB104" s="100"/>
      <c r="KC104" s="100"/>
      <c r="KD104" s="100"/>
      <c r="KE104" s="100"/>
      <c r="KF104" s="100"/>
      <c r="KG104" s="100"/>
      <c r="KH104" s="100"/>
      <c r="KI104" s="100"/>
      <c r="KJ104" s="100"/>
      <c r="KK104" s="100"/>
      <c r="KL104" s="100"/>
      <c r="KM104" s="100"/>
      <c r="KN104" s="100"/>
      <c r="KO104" s="100"/>
      <c r="KP104" s="100"/>
      <c r="KQ104" s="100"/>
      <c r="KR104" s="100"/>
      <c r="KS104" s="100"/>
      <c r="KT104" s="100"/>
      <c r="KU104" s="100"/>
      <c r="KV104" s="100"/>
      <c r="KW104" s="100"/>
      <c r="KX104" s="100"/>
      <c r="KY104" s="100"/>
      <c r="KZ104" s="100"/>
      <c r="LA104" s="100"/>
      <c r="LB104" s="100"/>
      <c r="LC104" s="100"/>
      <c r="LD104" s="100"/>
      <c r="LE104" s="100"/>
      <c r="LF104" s="100"/>
      <c r="LG104" s="100"/>
      <c r="LH104" s="100"/>
      <c r="LI104" s="100"/>
      <c r="LJ104" s="100"/>
      <c r="LK104" s="100"/>
      <c r="LL104" s="100"/>
      <c r="LM104" s="100"/>
      <c r="LN104" s="100"/>
      <c r="LO104" s="100"/>
      <c r="LP104" s="100"/>
      <c r="LQ104" s="100"/>
      <c r="LR104" s="100"/>
      <c r="LS104" s="100"/>
      <c r="LT104" s="100"/>
      <c r="LU104" s="100"/>
      <c r="LV104" s="100"/>
      <c r="LW104" s="100"/>
      <c r="LX104" s="100"/>
      <c r="LY104" s="100"/>
      <c r="LZ104" s="100"/>
      <c r="MA104" s="100"/>
      <c r="MB104" s="100"/>
      <c r="MC104" s="100"/>
      <c r="MD104" s="100"/>
      <c r="ME104" s="100"/>
      <c r="MF104" s="100"/>
      <c r="MG104" s="100"/>
      <c r="MH104" s="100"/>
      <c r="MI104" s="100"/>
      <c r="MJ104" s="100"/>
      <c r="MK104" s="100"/>
      <c r="ML104" s="100"/>
      <c r="MM104" s="100"/>
      <c r="MN104" s="100"/>
      <c r="MO104" s="100"/>
      <c r="MP104" s="100"/>
      <c r="MQ104" s="100"/>
      <c r="MR104" s="100"/>
      <c r="MS104" s="100"/>
      <c r="MT104" s="100"/>
      <c r="MU104" s="100"/>
      <c r="MV104" s="100"/>
      <c r="MW104" s="100"/>
      <c r="MX104" s="100"/>
      <c r="MY104" s="100"/>
      <c r="MZ104" s="100"/>
      <c r="NA104" s="100"/>
      <c r="NB104" s="100"/>
      <c r="NC104" s="100"/>
      <c r="ND104" s="100"/>
      <c r="NE104" s="100"/>
      <c r="NF104" s="100"/>
      <c r="NG104" s="100"/>
      <c r="NH104" s="100"/>
      <c r="NI104" s="100"/>
      <c r="NJ104" s="100"/>
      <c r="NK104" s="100"/>
      <c r="NL104" s="100"/>
      <c r="NM104" s="100"/>
      <c r="NN104" s="100"/>
      <c r="NO104" s="100"/>
      <c r="NP104" s="100"/>
      <c r="NQ104" s="100"/>
      <c r="NR104" s="100"/>
      <c r="NS104" s="100"/>
      <c r="NT104" s="100"/>
      <c r="NU104" s="100"/>
      <c r="NV104" s="100"/>
      <c r="NW104" s="100"/>
      <c r="NX104" s="100"/>
      <c r="NY104" s="100"/>
      <c r="NZ104" s="100"/>
      <c r="OA104" s="100"/>
      <c r="OB104" s="100"/>
      <c r="OC104" s="100"/>
      <c r="OD104" s="100"/>
      <c r="OE104" s="100"/>
      <c r="OF104" s="100"/>
      <c r="OG104" s="100"/>
      <c r="OH104" s="100"/>
      <c r="OI104" s="100"/>
      <c r="OJ104" s="100"/>
      <c r="OK104" s="100"/>
      <c r="OL104" s="100"/>
      <c r="OM104" s="100"/>
      <c r="ON104" s="100"/>
      <c r="OO104" s="100"/>
      <c r="OP104" s="100"/>
      <c r="OQ104" s="100"/>
      <c r="OR104" s="100"/>
      <c r="OS104" s="100"/>
      <c r="OT104" s="100"/>
      <c r="OU104" s="100"/>
      <c r="OV104" s="100"/>
      <c r="OW104" s="100"/>
      <c r="OX104" s="100"/>
      <c r="OY104" s="100"/>
      <c r="OZ104" s="100"/>
      <c r="PA104" s="100"/>
      <c r="PB104" s="100"/>
      <c r="PC104" s="100"/>
      <c r="PD104" s="100"/>
      <c r="PE104" s="100"/>
      <c r="PF104" s="100"/>
      <c r="PG104" s="100"/>
      <c r="PH104" s="100"/>
      <c r="PI104" s="100"/>
      <c r="PJ104" s="100"/>
      <c r="PK104" s="100"/>
      <c r="PL104" s="100"/>
      <c r="PM104" s="100"/>
      <c r="PN104" s="100"/>
      <c r="PO104" s="100"/>
      <c r="PP104" s="100"/>
      <c r="PQ104" s="100"/>
      <c r="PR104" s="100"/>
      <c r="PS104" s="100"/>
      <c r="PT104" s="100"/>
      <c r="PU104" s="100"/>
      <c r="PV104" s="100"/>
      <c r="PW104" s="100"/>
      <c r="PX104" s="100"/>
      <c r="PY104" s="100"/>
      <c r="PZ104" s="100"/>
      <c r="QA104" s="100"/>
      <c r="QB104" s="100"/>
      <c r="QC104" s="100"/>
      <c r="QD104" s="100"/>
      <c r="QE104" s="100"/>
      <c r="QF104" s="100"/>
      <c r="QG104" s="100"/>
      <c r="QH104" s="100"/>
      <c r="QI104" s="100"/>
      <c r="QJ104" s="100"/>
      <c r="QK104" s="100"/>
      <c r="QL104" s="100"/>
      <c r="QM104" s="100"/>
      <c r="QN104" s="100"/>
      <c r="QO104" s="100"/>
      <c r="QP104" s="100"/>
      <c r="QQ104" s="100"/>
      <c r="QR104" s="100"/>
      <c r="QS104" s="100"/>
      <c r="QT104" s="100"/>
      <c r="QU104" s="100"/>
      <c r="QV104" s="100"/>
      <c r="QW104" s="100"/>
      <c r="QX104" s="100"/>
      <c r="QY104" s="100"/>
      <c r="QZ104" s="100"/>
      <c r="RA104" s="100"/>
      <c r="RB104" s="100"/>
      <c r="RC104" s="100"/>
      <c r="RD104" s="100"/>
      <c r="RE104" s="100"/>
      <c r="RF104" s="100"/>
      <c r="RG104" s="100"/>
      <c r="RH104" s="100"/>
      <c r="RI104" s="100"/>
      <c r="RJ104" s="100"/>
      <c r="RK104" s="100"/>
      <c r="RL104" s="100"/>
      <c r="RM104" s="100"/>
      <c r="RN104" s="100"/>
      <c r="RO104" s="100"/>
      <c r="RP104" s="100"/>
      <c r="RQ104" s="100"/>
      <c r="RR104" s="100"/>
      <c r="RS104" s="100"/>
      <c r="RT104" s="100"/>
      <c r="RU104" s="100"/>
      <c r="RV104" s="100"/>
      <c r="RW104" s="100"/>
      <c r="RX104" s="100"/>
      <c r="RY104" s="100"/>
      <c r="RZ104" s="100"/>
      <c r="SA104" s="100"/>
      <c r="SB104" s="100"/>
      <c r="SC104" s="100"/>
      <c r="SD104" s="100"/>
      <c r="SE104" s="100"/>
      <c r="SF104" s="100"/>
      <c r="SG104" s="100"/>
      <c r="SH104" s="100"/>
      <c r="SI104" s="100"/>
      <c r="SJ104" s="100"/>
      <c r="SK104" s="100"/>
      <c r="SL104" s="100"/>
      <c r="SM104" s="100"/>
      <c r="SN104" s="100"/>
      <c r="SO104" s="100"/>
      <c r="SP104" s="100"/>
      <c r="SQ104" s="100"/>
      <c r="SR104" s="100"/>
      <c r="SS104" s="100"/>
      <c r="ST104" s="100"/>
      <c r="SU104" s="100"/>
      <c r="SV104" s="100"/>
      <c r="SW104" s="100"/>
      <c r="SX104" s="100"/>
      <c r="SY104" s="100"/>
      <c r="SZ104" s="100"/>
      <c r="TA104" s="100"/>
      <c r="TB104" s="100"/>
      <c r="TC104" s="100"/>
      <c r="TD104" s="100"/>
      <c r="TE104" s="100"/>
      <c r="TF104" s="100"/>
      <c r="TG104" s="100"/>
      <c r="TH104" s="100"/>
      <c r="TI104" s="100"/>
      <c r="TJ104" s="100"/>
      <c r="TK104" s="100"/>
      <c r="TL104" s="100"/>
      <c r="TM104" s="100"/>
      <c r="TN104" s="100"/>
      <c r="TO104" s="100"/>
      <c r="TP104" s="100"/>
      <c r="TQ104" s="100"/>
      <c r="TR104" s="100"/>
      <c r="TS104" s="100"/>
      <c r="TT104" s="100"/>
      <c r="TU104" s="100"/>
      <c r="TV104" s="100"/>
      <c r="TW104" s="100"/>
      <c r="TX104" s="100"/>
      <c r="TY104" s="100"/>
      <c r="TZ104" s="100"/>
      <c r="UA104" s="100"/>
      <c r="UB104" s="100"/>
      <c r="UC104" s="100"/>
      <c r="UD104" s="100"/>
      <c r="UE104" s="100"/>
      <c r="UF104" s="100"/>
      <c r="UG104" s="100"/>
      <c r="UH104" s="100"/>
      <c r="UI104" s="100"/>
      <c r="UJ104" s="100"/>
      <c r="UK104" s="100"/>
      <c r="UL104" s="100"/>
      <c r="UM104" s="100"/>
      <c r="UN104" s="100"/>
      <c r="UO104" s="100"/>
      <c r="UP104" s="100"/>
      <c r="UQ104" s="100"/>
      <c r="UR104" s="100"/>
      <c r="US104" s="100"/>
      <c r="UT104" s="100"/>
      <c r="UU104" s="100"/>
      <c r="UV104" s="100"/>
      <c r="UW104" s="100"/>
      <c r="UX104" s="100"/>
      <c r="UY104" s="100"/>
      <c r="UZ104" s="100"/>
      <c r="VA104" s="100"/>
      <c r="VB104" s="100"/>
      <c r="VC104" s="100"/>
      <c r="VD104" s="100"/>
      <c r="VE104" s="100"/>
      <c r="VF104" s="100"/>
      <c r="VG104" s="100"/>
      <c r="VH104" s="100"/>
      <c r="VI104" s="100"/>
      <c r="VJ104" s="100"/>
      <c r="VK104" s="100"/>
      <c r="VL104" s="100"/>
      <c r="VM104" s="100"/>
      <c r="VN104" s="100"/>
      <c r="VO104" s="100"/>
      <c r="VP104" s="100"/>
      <c r="VQ104" s="100"/>
      <c r="VR104" s="100"/>
      <c r="VS104" s="100"/>
      <c r="VT104" s="100"/>
      <c r="VU104" s="100"/>
      <c r="VV104" s="100"/>
      <c r="VW104" s="100"/>
      <c r="VX104" s="100"/>
      <c r="VY104" s="100"/>
      <c r="VZ104" s="100"/>
      <c r="WA104" s="100"/>
      <c r="WB104" s="100"/>
      <c r="WC104" s="100"/>
      <c r="WD104" s="100"/>
      <c r="WE104" s="100"/>
      <c r="WF104" s="100"/>
      <c r="WG104" s="100"/>
      <c r="WH104" s="100"/>
      <c r="WI104" s="100"/>
      <c r="WJ104" s="100"/>
      <c r="WK104" s="100"/>
      <c r="WL104" s="100"/>
      <c r="WM104" s="100"/>
      <c r="WN104" s="100"/>
      <c r="WO104" s="100"/>
      <c r="WP104" s="100"/>
      <c r="WQ104" s="100"/>
      <c r="WR104" s="100"/>
      <c r="WS104" s="100"/>
      <c r="WT104" s="100"/>
      <c r="WU104" s="100"/>
      <c r="WV104" s="100"/>
      <c r="WW104" s="100"/>
      <c r="WX104" s="100"/>
      <c r="WY104" s="100"/>
      <c r="WZ104" s="100"/>
      <c r="XA104" s="100"/>
      <c r="XB104" s="100"/>
      <c r="XC104" s="100"/>
      <c r="XD104" s="100"/>
      <c r="XE104" s="100"/>
      <c r="XF104" s="100"/>
      <c r="XG104" s="100"/>
      <c r="XH104" s="100"/>
      <c r="XI104" s="100"/>
      <c r="XJ104" s="100"/>
      <c r="XK104" s="100"/>
      <c r="XL104" s="100"/>
      <c r="XM104" s="100"/>
      <c r="XN104" s="100"/>
      <c r="XO104" s="100"/>
      <c r="XP104" s="100"/>
      <c r="XQ104" s="100"/>
      <c r="XR104" s="100"/>
      <c r="XS104" s="100"/>
      <c r="XT104" s="100"/>
      <c r="XU104" s="100"/>
      <c r="XV104" s="100"/>
      <c r="XW104" s="100"/>
      <c r="XX104" s="100"/>
      <c r="XY104" s="100"/>
      <c r="XZ104" s="100"/>
      <c r="YA104" s="100"/>
      <c r="YB104" s="100"/>
      <c r="YC104" s="100"/>
      <c r="YD104" s="100"/>
      <c r="YE104" s="100"/>
      <c r="YF104" s="100"/>
      <c r="YG104" s="100"/>
      <c r="YH104" s="100"/>
      <c r="YI104" s="100"/>
      <c r="YJ104" s="100"/>
      <c r="YK104" s="100"/>
      <c r="YL104" s="100"/>
      <c r="YM104" s="100"/>
      <c r="YN104" s="100"/>
      <c r="YO104" s="100"/>
      <c r="YP104" s="100"/>
      <c r="YQ104" s="100"/>
      <c r="YR104" s="100"/>
      <c r="YS104" s="100"/>
      <c r="YT104" s="100"/>
      <c r="YU104" s="100"/>
      <c r="YV104" s="100"/>
      <c r="YW104" s="100"/>
      <c r="YX104" s="100"/>
      <c r="YY104" s="100"/>
      <c r="YZ104" s="100"/>
      <c r="ZA104" s="100"/>
      <c r="ZB104" s="100"/>
      <c r="ZC104" s="100"/>
      <c r="ZD104" s="100"/>
      <c r="ZE104" s="100"/>
      <c r="ZF104" s="100"/>
      <c r="ZG104" s="100"/>
      <c r="ZH104" s="100"/>
      <c r="ZI104" s="100"/>
      <c r="ZJ104" s="100"/>
      <c r="ZK104" s="100"/>
      <c r="ZL104" s="100"/>
      <c r="ZM104" s="100"/>
      <c r="ZN104" s="100"/>
      <c r="ZO104" s="100"/>
      <c r="ZP104" s="100"/>
      <c r="ZQ104" s="100"/>
      <c r="ZR104" s="100"/>
      <c r="ZS104" s="100"/>
      <c r="ZT104" s="100"/>
      <c r="ZU104" s="100"/>
      <c r="ZV104" s="100"/>
      <c r="ZW104" s="100"/>
      <c r="ZX104" s="100"/>
      <c r="ZY104" s="100"/>
      <c r="ZZ104" s="100"/>
    </row>
    <row r="105" spans="1:702" ht="15.95" customHeight="1" x14ac:dyDescent="0.25">
      <c r="A105" s="92">
        <v>72424</v>
      </c>
      <c r="B105" s="92" t="s">
        <v>491</v>
      </c>
      <c r="C105" s="121" t="s">
        <v>354</v>
      </c>
      <c r="D105" s="92">
        <v>7</v>
      </c>
      <c r="E105" s="92">
        <v>3</v>
      </c>
      <c r="F105" s="92" t="s">
        <v>341</v>
      </c>
      <c r="G105" s="92">
        <v>912</v>
      </c>
      <c r="H105" s="92">
        <v>11461</v>
      </c>
      <c r="I105" s="92" t="s">
        <v>400</v>
      </c>
      <c r="J105" s="92">
        <v>3</v>
      </c>
      <c r="K105" s="92" t="s">
        <v>12</v>
      </c>
      <c r="L105" s="93">
        <v>24000</v>
      </c>
      <c r="M105" s="93">
        <v>24000</v>
      </c>
      <c r="N105" s="93">
        <v>0</v>
      </c>
      <c r="O105" s="93">
        <v>24000</v>
      </c>
      <c r="P105" s="93">
        <v>20408.490000000002</v>
      </c>
      <c r="Q105" s="93">
        <v>-3591.5099999999984</v>
      </c>
      <c r="R105" s="94">
        <v>0.85</v>
      </c>
      <c r="S105" s="93">
        <v>0</v>
      </c>
      <c r="T105" s="93">
        <v>0</v>
      </c>
      <c r="U105" s="94">
        <v>0</v>
      </c>
      <c r="V105" s="93">
        <v>0</v>
      </c>
      <c r="W105" s="93">
        <v>0</v>
      </c>
      <c r="X105" s="94">
        <v>0</v>
      </c>
      <c r="Y105" s="93">
        <v>0</v>
      </c>
      <c r="Z105" s="93">
        <v>0</v>
      </c>
      <c r="AA105" s="94">
        <v>0</v>
      </c>
      <c r="AB105" s="93">
        <v>0</v>
      </c>
      <c r="AC105" s="93">
        <v>0</v>
      </c>
      <c r="AD105" s="94">
        <v>0</v>
      </c>
      <c r="AE105" s="93">
        <v>0</v>
      </c>
      <c r="AF105" s="93">
        <v>0</v>
      </c>
      <c r="AG105" s="94">
        <v>0</v>
      </c>
      <c r="AH105" s="93">
        <v>0</v>
      </c>
      <c r="AI105" s="93">
        <v>0</v>
      </c>
      <c r="AJ105" s="94">
        <v>0</v>
      </c>
      <c r="AK105" s="93">
        <v>0</v>
      </c>
      <c r="AL105" s="93">
        <v>0</v>
      </c>
      <c r="AM105" s="94">
        <v>0</v>
      </c>
      <c r="AN105" s="93">
        <v>0</v>
      </c>
      <c r="AO105" s="93">
        <v>0</v>
      </c>
      <c r="AP105" s="94">
        <v>0</v>
      </c>
      <c r="AQ105" s="93">
        <v>0</v>
      </c>
      <c r="AR105" s="93">
        <v>0</v>
      </c>
      <c r="AS105" s="94">
        <v>0</v>
      </c>
      <c r="AT105" s="93">
        <v>0</v>
      </c>
      <c r="AU105" s="93">
        <v>0</v>
      </c>
      <c r="AV105" s="94">
        <v>0</v>
      </c>
      <c r="AW105" s="93">
        <v>0</v>
      </c>
      <c r="AX105" s="93">
        <v>0</v>
      </c>
      <c r="AY105" s="94">
        <v>0</v>
      </c>
      <c r="AZ105" s="93">
        <v>0</v>
      </c>
      <c r="BA105" s="93">
        <v>0</v>
      </c>
      <c r="BB105" s="94">
        <v>0</v>
      </c>
      <c r="BC105" s="93">
        <v>0</v>
      </c>
      <c r="BD105" s="93">
        <v>0</v>
      </c>
      <c r="BE105" s="94">
        <v>0</v>
      </c>
      <c r="BF105" s="93">
        <v>24000</v>
      </c>
      <c r="BG105" s="93">
        <v>20408.490000000002</v>
      </c>
      <c r="BH105" s="94">
        <v>0.85</v>
      </c>
      <c r="BI105" s="93">
        <v>0</v>
      </c>
      <c r="BJ105" s="93">
        <v>0</v>
      </c>
      <c r="BK105" s="94">
        <v>0</v>
      </c>
      <c r="BL105" s="93">
        <v>0</v>
      </c>
      <c r="BM105" s="93">
        <v>0</v>
      </c>
      <c r="BN105" s="94">
        <v>0</v>
      </c>
      <c r="BO105" s="93">
        <v>0</v>
      </c>
      <c r="BP105" s="93">
        <v>0</v>
      </c>
      <c r="BQ105" s="94">
        <v>0</v>
      </c>
      <c r="BR105" s="93">
        <v>0</v>
      </c>
      <c r="BS105" s="93">
        <v>0</v>
      </c>
      <c r="BT105" s="94">
        <v>0</v>
      </c>
      <c r="BU105" s="93">
        <v>0</v>
      </c>
      <c r="BV105" s="93">
        <v>0</v>
      </c>
      <c r="BW105" s="94">
        <v>0</v>
      </c>
      <c r="BX105" s="93">
        <v>0</v>
      </c>
      <c r="BY105" s="93">
        <v>0</v>
      </c>
      <c r="BZ105" s="94">
        <v>0</v>
      </c>
      <c r="CA105" s="93">
        <v>0</v>
      </c>
      <c r="CB105" s="93">
        <v>0</v>
      </c>
      <c r="CC105" s="94">
        <v>0</v>
      </c>
      <c r="CD105" s="93">
        <v>0</v>
      </c>
      <c r="CE105" s="93">
        <v>0</v>
      </c>
      <c r="CF105" s="94">
        <v>0</v>
      </c>
      <c r="CG105" s="93">
        <v>0</v>
      </c>
      <c r="CH105" s="93">
        <v>0</v>
      </c>
      <c r="CI105" s="94">
        <v>0</v>
      </c>
      <c r="CJ105" s="93">
        <v>0</v>
      </c>
      <c r="CK105" s="93">
        <v>0</v>
      </c>
      <c r="CL105" s="94">
        <v>0</v>
      </c>
      <c r="CM105" s="93">
        <v>0</v>
      </c>
      <c r="CN105" s="93">
        <v>0</v>
      </c>
      <c r="CO105" s="94">
        <v>0</v>
      </c>
      <c r="CP105" s="93"/>
      <c r="CQ105" s="93"/>
      <c r="CR105" s="93"/>
      <c r="CS105" s="93"/>
      <c r="CT105" s="93"/>
      <c r="CU105" s="93"/>
      <c r="CV105" s="93"/>
      <c r="CW105" s="93"/>
      <c r="CX105" s="93"/>
      <c r="CY105" s="93"/>
      <c r="CZ105" s="93"/>
      <c r="DA105" s="93"/>
      <c r="DB105" s="93"/>
      <c r="DC105" s="93"/>
      <c r="DD105" s="93"/>
      <c r="DE105" s="93"/>
      <c r="DF105" s="93"/>
      <c r="DG105" s="93"/>
      <c r="DH105" s="93"/>
      <c r="DI105" s="93"/>
      <c r="DJ105" s="93"/>
      <c r="DK105" s="93"/>
      <c r="DL105" s="93"/>
      <c r="DM105" s="93"/>
      <c r="DN105" s="93"/>
      <c r="DO105" s="93"/>
      <c r="DP105" s="93"/>
      <c r="DQ105" s="93"/>
      <c r="DR105" s="93"/>
      <c r="DS105" s="93"/>
      <c r="DT105" s="93"/>
      <c r="DU105" s="93"/>
      <c r="DV105" s="93"/>
      <c r="DW105" s="93"/>
      <c r="DX105" s="93"/>
      <c r="DY105" s="93"/>
      <c r="DZ105" s="93"/>
      <c r="EA105" s="93"/>
      <c r="EB105" s="93"/>
      <c r="EC105" s="93"/>
      <c r="ED105" s="93"/>
      <c r="EE105" s="93"/>
      <c r="EF105" s="93"/>
      <c r="EG105" s="93"/>
      <c r="EH105" s="93"/>
      <c r="EI105" s="93"/>
      <c r="EJ105" s="93"/>
      <c r="EK105" s="93"/>
      <c r="EL105" s="93"/>
      <c r="EM105" s="93"/>
      <c r="EN105" s="93"/>
      <c r="EO105" s="93"/>
      <c r="EP105" s="93"/>
      <c r="EQ105" s="93"/>
      <c r="ER105" s="93"/>
      <c r="ES105" s="93"/>
      <c r="ET105" s="93"/>
      <c r="EU105" s="93"/>
      <c r="EV105" s="93"/>
      <c r="EW105" s="93"/>
      <c r="EX105" s="93"/>
      <c r="EY105" s="93"/>
      <c r="EZ105" s="93"/>
      <c r="FA105" s="93"/>
      <c r="FB105" s="93"/>
      <c r="FC105" s="93"/>
      <c r="FD105" s="93"/>
      <c r="FE105" s="93"/>
      <c r="FF105" s="93"/>
      <c r="FG105" s="93"/>
      <c r="FH105" s="93"/>
      <c r="FI105" s="93"/>
      <c r="FJ105" s="93"/>
      <c r="FK105" s="93"/>
      <c r="FL105" s="93"/>
      <c r="FM105" s="93"/>
      <c r="FN105" s="93"/>
      <c r="FO105" s="93"/>
      <c r="FP105" s="93"/>
      <c r="FQ105" s="93"/>
      <c r="FR105" s="93"/>
      <c r="FS105" s="93"/>
      <c r="FT105" s="93"/>
      <c r="FU105" s="93"/>
      <c r="FV105" s="93"/>
      <c r="FW105" s="93"/>
      <c r="FX105" s="93"/>
      <c r="FY105" s="93"/>
      <c r="FZ105" s="93"/>
      <c r="GA105" s="93"/>
      <c r="GB105" s="93"/>
      <c r="GC105" s="93"/>
      <c r="GD105" s="93"/>
      <c r="GE105" s="93"/>
      <c r="GF105" s="93"/>
      <c r="GG105" s="93"/>
      <c r="GH105" s="93"/>
      <c r="GI105" s="93"/>
      <c r="GJ105" s="93"/>
      <c r="GK105" s="93"/>
      <c r="GL105" s="93"/>
      <c r="GM105" s="93"/>
      <c r="GN105" s="93"/>
      <c r="GO105" s="93"/>
      <c r="GP105" s="93"/>
      <c r="GQ105" s="93"/>
      <c r="GR105" s="93"/>
      <c r="GS105" s="93"/>
      <c r="GT105" s="93"/>
      <c r="GU105" s="93"/>
      <c r="GV105" s="93"/>
      <c r="GW105" s="93"/>
      <c r="GX105" s="93"/>
      <c r="GY105" s="93"/>
      <c r="GZ105" s="93"/>
      <c r="HA105" s="93"/>
      <c r="HB105" s="93"/>
      <c r="HC105" s="93"/>
      <c r="HD105" s="93"/>
      <c r="HE105" s="93"/>
      <c r="HF105" s="93"/>
      <c r="HG105" s="93"/>
      <c r="HH105" s="93"/>
      <c r="HI105" s="93"/>
      <c r="HJ105" s="93"/>
      <c r="HK105" s="93"/>
      <c r="HL105" s="93"/>
      <c r="HM105" s="93"/>
      <c r="HN105" s="93"/>
      <c r="HO105" s="93"/>
      <c r="HP105" s="93"/>
      <c r="HQ105" s="93"/>
      <c r="HR105" s="93"/>
      <c r="HS105" s="93"/>
      <c r="HT105" s="93"/>
      <c r="HU105" s="93"/>
      <c r="HV105" s="93"/>
      <c r="HW105" s="93"/>
      <c r="HX105" s="93"/>
      <c r="HY105" s="93"/>
      <c r="HZ105" s="93"/>
      <c r="IA105" s="93"/>
      <c r="IB105" s="93"/>
      <c r="IC105" s="93"/>
      <c r="ID105" s="93"/>
      <c r="IE105" s="93"/>
      <c r="IF105" s="93"/>
      <c r="IG105" s="93"/>
      <c r="IH105" s="93"/>
      <c r="II105" s="93"/>
      <c r="IJ105" s="93"/>
      <c r="IK105" s="93"/>
      <c r="IL105" s="93"/>
      <c r="IM105" s="93"/>
      <c r="IN105" s="93"/>
      <c r="IO105" s="93"/>
      <c r="IP105" s="93"/>
      <c r="IQ105" s="93"/>
      <c r="IR105" s="93"/>
      <c r="IS105" s="93"/>
      <c r="IT105" s="93"/>
      <c r="IU105" s="93"/>
      <c r="IV105" s="93"/>
      <c r="IW105" s="93"/>
      <c r="IX105" s="93"/>
      <c r="IY105" s="93"/>
      <c r="IZ105" s="93"/>
      <c r="JA105" s="93"/>
      <c r="JB105" s="93"/>
      <c r="JC105" s="93"/>
      <c r="JD105" s="93"/>
      <c r="JE105" s="93"/>
      <c r="JF105" s="93"/>
      <c r="JG105" s="93"/>
      <c r="JH105" s="93"/>
      <c r="JI105" s="93"/>
      <c r="JJ105" s="93"/>
      <c r="JK105" s="93"/>
      <c r="JL105" s="93"/>
      <c r="JM105" s="93"/>
      <c r="JN105" s="93"/>
      <c r="JO105" s="93"/>
      <c r="JP105" s="93"/>
      <c r="JQ105" s="93"/>
      <c r="JR105" s="93"/>
      <c r="JS105" s="93"/>
      <c r="JT105" s="93"/>
      <c r="JU105" s="93"/>
      <c r="JV105" s="93"/>
      <c r="JW105" s="93"/>
      <c r="JX105" s="93"/>
      <c r="JY105" s="93"/>
      <c r="JZ105" s="93"/>
      <c r="KA105" s="93"/>
      <c r="KB105" s="93"/>
      <c r="KC105" s="93"/>
      <c r="KD105" s="93"/>
      <c r="KE105" s="93"/>
      <c r="KF105" s="93"/>
      <c r="KG105" s="93"/>
      <c r="KH105" s="93"/>
      <c r="KI105" s="93"/>
      <c r="KJ105" s="93"/>
      <c r="KK105" s="93"/>
      <c r="KL105" s="93"/>
      <c r="KM105" s="93"/>
      <c r="KN105" s="93"/>
      <c r="KO105" s="93"/>
      <c r="KP105" s="93"/>
      <c r="KQ105" s="93"/>
      <c r="KR105" s="93"/>
      <c r="KS105" s="93"/>
      <c r="KT105" s="93"/>
      <c r="KU105" s="93"/>
      <c r="KV105" s="93"/>
      <c r="KW105" s="93"/>
      <c r="KX105" s="93"/>
      <c r="KY105" s="93"/>
      <c r="KZ105" s="93"/>
      <c r="LA105" s="93"/>
      <c r="LB105" s="93"/>
      <c r="LC105" s="93"/>
      <c r="LD105" s="93"/>
      <c r="LE105" s="93"/>
      <c r="LF105" s="93"/>
      <c r="LG105" s="93"/>
      <c r="LH105" s="93"/>
      <c r="LI105" s="93"/>
      <c r="LJ105" s="93"/>
      <c r="LK105" s="93"/>
      <c r="LL105" s="93"/>
      <c r="LM105" s="93"/>
      <c r="LN105" s="93"/>
      <c r="LO105" s="93"/>
      <c r="LP105" s="93"/>
      <c r="LQ105" s="93"/>
      <c r="LR105" s="93"/>
      <c r="LS105" s="93"/>
      <c r="LT105" s="93"/>
      <c r="LU105" s="93"/>
      <c r="LV105" s="93"/>
      <c r="LW105" s="93"/>
      <c r="LX105" s="93"/>
      <c r="LY105" s="93"/>
      <c r="LZ105" s="93"/>
      <c r="MA105" s="93"/>
      <c r="MB105" s="93"/>
      <c r="MC105" s="93"/>
      <c r="MD105" s="93"/>
      <c r="ME105" s="93"/>
      <c r="MF105" s="93"/>
      <c r="MG105" s="93"/>
      <c r="MH105" s="93"/>
      <c r="MI105" s="93"/>
      <c r="MJ105" s="93"/>
      <c r="MK105" s="93"/>
      <c r="ML105" s="93"/>
      <c r="MM105" s="93"/>
      <c r="MN105" s="93"/>
      <c r="MO105" s="93"/>
      <c r="MP105" s="93"/>
      <c r="MQ105" s="93"/>
      <c r="MR105" s="93"/>
      <c r="MS105" s="93"/>
      <c r="MT105" s="93"/>
      <c r="MU105" s="93"/>
      <c r="MV105" s="93"/>
      <c r="MW105" s="93"/>
      <c r="MX105" s="93"/>
      <c r="MY105" s="93"/>
      <c r="MZ105" s="93"/>
      <c r="NA105" s="93"/>
      <c r="NB105" s="93"/>
      <c r="NC105" s="93"/>
      <c r="ND105" s="93"/>
      <c r="NE105" s="93"/>
      <c r="NF105" s="93"/>
      <c r="NG105" s="93"/>
      <c r="NH105" s="93"/>
      <c r="NI105" s="93"/>
      <c r="NJ105" s="93"/>
      <c r="NK105" s="93"/>
      <c r="NL105" s="93"/>
      <c r="NM105" s="93"/>
      <c r="NN105" s="93"/>
      <c r="NO105" s="93"/>
      <c r="NP105" s="93"/>
      <c r="NQ105" s="93"/>
      <c r="NR105" s="93"/>
      <c r="NS105" s="93"/>
      <c r="NT105" s="93"/>
      <c r="NU105" s="93"/>
      <c r="NV105" s="93"/>
      <c r="NW105" s="93"/>
      <c r="NX105" s="93"/>
      <c r="NY105" s="93"/>
      <c r="NZ105" s="93"/>
      <c r="OA105" s="93"/>
      <c r="OB105" s="93"/>
      <c r="OC105" s="93"/>
      <c r="OD105" s="93"/>
      <c r="OE105" s="93"/>
      <c r="OF105" s="93"/>
      <c r="OG105" s="93"/>
      <c r="OH105" s="93"/>
      <c r="OI105" s="93"/>
      <c r="OJ105" s="93"/>
      <c r="OK105" s="93"/>
      <c r="OL105" s="93"/>
      <c r="OM105" s="93"/>
      <c r="ON105" s="93"/>
      <c r="OO105" s="93"/>
      <c r="OP105" s="93"/>
      <c r="OQ105" s="93"/>
      <c r="OR105" s="93"/>
      <c r="OS105" s="93"/>
      <c r="OT105" s="93"/>
      <c r="OU105" s="93"/>
      <c r="OV105" s="93"/>
      <c r="OW105" s="93"/>
      <c r="OX105" s="93"/>
      <c r="OY105" s="93"/>
      <c r="OZ105" s="93"/>
      <c r="PA105" s="93"/>
      <c r="PB105" s="93"/>
      <c r="PC105" s="93"/>
      <c r="PD105" s="93"/>
      <c r="PE105" s="93"/>
      <c r="PF105" s="93"/>
      <c r="PG105" s="93"/>
      <c r="PH105" s="93"/>
      <c r="PI105" s="93"/>
      <c r="PJ105" s="93"/>
      <c r="PK105" s="93"/>
      <c r="PL105" s="93"/>
      <c r="PM105" s="93"/>
      <c r="PN105" s="93"/>
      <c r="PO105" s="93"/>
      <c r="PP105" s="93"/>
      <c r="PQ105" s="93"/>
      <c r="PR105" s="93"/>
      <c r="PS105" s="93"/>
      <c r="PT105" s="93"/>
      <c r="PU105" s="93"/>
      <c r="PV105" s="93"/>
      <c r="PW105" s="93"/>
      <c r="PX105" s="93"/>
      <c r="PY105" s="93"/>
      <c r="PZ105" s="93"/>
      <c r="QA105" s="93"/>
      <c r="QB105" s="93"/>
      <c r="QC105" s="93"/>
      <c r="QD105" s="93"/>
      <c r="QE105" s="93"/>
      <c r="QF105" s="93"/>
      <c r="QG105" s="93"/>
      <c r="QH105" s="93"/>
      <c r="QI105" s="93"/>
      <c r="QJ105" s="93"/>
      <c r="QK105" s="93"/>
      <c r="QL105" s="93"/>
      <c r="QM105" s="93"/>
      <c r="QN105" s="93"/>
      <c r="QO105" s="93"/>
      <c r="QP105" s="93"/>
      <c r="QQ105" s="93"/>
      <c r="QR105" s="93"/>
      <c r="QS105" s="93"/>
      <c r="QT105" s="93"/>
      <c r="QU105" s="93"/>
      <c r="QV105" s="93"/>
      <c r="QW105" s="93"/>
      <c r="QX105" s="93"/>
      <c r="QY105" s="93"/>
      <c r="QZ105" s="93"/>
      <c r="RA105" s="93"/>
      <c r="RB105" s="93"/>
      <c r="RC105" s="93"/>
      <c r="RD105" s="93"/>
      <c r="RE105" s="93"/>
      <c r="RF105" s="93"/>
      <c r="RG105" s="93"/>
      <c r="RH105" s="93"/>
      <c r="RI105" s="93"/>
      <c r="RJ105" s="93"/>
      <c r="RK105" s="93"/>
      <c r="RL105" s="93"/>
      <c r="RM105" s="93"/>
      <c r="RN105" s="93"/>
      <c r="RO105" s="93"/>
      <c r="RP105" s="93"/>
      <c r="RQ105" s="93"/>
      <c r="RR105" s="93"/>
      <c r="RS105" s="93"/>
      <c r="RT105" s="93"/>
      <c r="RU105" s="93"/>
      <c r="RV105" s="93"/>
      <c r="RW105" s="93"/>
      <c r="RX105" s="93"/>
      <c r="RY105" s="93"/>
      <c r="RZ105" s="93"/>
      <c r="SA105" s="93"/>
      <c r="SB105" s="93"/>
      <c r="SC105" s="93"/>
      <c r="SD105" s="93"/>
      <c r="SE105" s="93"/>
      <c r="SF105" s="93"/>
      <c r="SG105" s="93"/>
      <c r="SH105" s="93"/>
      <c r="SI105" s="93"/>
      <c r="SJ105" s="93"/>
      <c r="SK105" s="93"/>
      <c r="SL105" s="93"/>
      <c r="SM105" s="93"/>
      <c r="SN105" s="93"/>
      <c r="SO105" s="93"/>
      <c r="SP105" s="93"/>
      <c r="SQ105" s="93"/>
      <c r="SR105" s="93"/>
      <c r="SS105" s="93"/>
      <c r="ST105" s="93"/>
      <c r="SU105" s="93"/>
      <c r="SV105" s="93"/>
      <c r="SW105" s="93"/>
      <c r="SX105" s="93"/>
      <c r="SY105" s="93"/>
      <c r="SZ105" s="93"/>
      <c r="TA105" s="93"/>
      <c r="TB105" s="93"/>
      <c r="TC105" s="93"/>
      <c r="TD105" s="93"/>
      <c r="TE105" s="93"/>
      <c r="TF105" s="93"/>
      <c r="TG105" s="93"/>
      <c r="TH105" s="93"/>
      <c r="TI105" s="93"/>
      <c r="TJ105" s="93"/>
      <c r="TK105" s="93"/>
      <c r="TL105" s="93"/>
      <c r="TM105" s="93"/>
      <c r="TN105" s="93"/>
      <c r="TO105" s="93"/>
      <c r="TP105" s="93"/>
      <c r="TQ105" s="93"/>
      <c r="TR105" s="93"/>
      <c r="TS105" s="93"/>
      <c r="TT105" s="93"/>
      <c r="TU105" s="93"/>
      <c r="TV105" s="93"/>
      <c r="TW105" s="93"/>
      <c r="TX105" s="93"/>
      <c r="TY105" s="93"/>
      <c r="TZ105" s="93"/>
      <c r="UA105" s="93"/>
      <c r="UB105" s="93"/>
      <c r="UC105" s="93"/>
      <c r="UD105" s="93"/>
      <c r="UE105" s="93"/>
      <c r="UF105" s="93"/>
      <c r="UG105" s="93"/>
      <c r="UH105" s="93"/>
      <c r="UI105" s="93"/>
      <c r="UJ105" s="93"/>
      <c r="UK105" s="93"/>
      <c r="UL105" s="93"/>
      <c r="UM105" s="93"/>
      <c r="UN105" s="93"/>
      <c r="UO105" s="93"/>
      <c r="UP105" s="93"/>
      <c r="UQ105" s="93"/>
      <c r="UR105" s="93"/>
      <c r="US105" s="93"/>
      <c r="UT105" s="93"/>
      <c r="UU105" s="93"/>
      <c r="UV105" s="93"/>
      <c r="UW105" s="93"/>
      <c r="UX105" s="93"/>
      <c r="UY105" s="93"/>
      <c r="UZ105" s="93"/>
      <c r="VA105" s="93"/>
      <c r="VB105" s="93"/>
      <c r="VC105" s="93"/>
      <c r="VD105" s="93"/>
      <c r="VE105" s="93"/>
      <c r="VF105" s="93"/>
      <c r="VG105" s="93"/>
      <c r="VH105" s="93"/>
      <c r="VI105" s="93"/>
      <c r="VJ105" s="93"/>
      <c r="VK105" s="93"/>
      <c r="VL105" s="93"/>
      <c r="VM105" s="93"/>
      <c r="VN105" s="93"/>
      <c r="VO105" s="93"/>
      <c r="VP105" s="93"/>
      <c r="VQ105" s="93"/>
      <c r="VR105" s="93"/>
      <c r="VS105" s="93"/>
      <c r="VT105" s="93"/>
      <c r="VU105" s="93"/>
      <c r="VV105" s="93"/>
      <c r="VW105" s="93"/>
      <c r="VX105" s="93"/>
      <c r="VY105" s="93"/>
      <c r="VZ105" s="93"/>
      <c r="WA105" s="93"/>
      <c r="WB105" s="93"/>
      <c r="WC105" s="93"/>
      <c r="WD105" s="93"/>
      <c r="WE105" s="93"/>
      <c r="WF105" s="93"/>
      <c r="WG105" s="93"/>
      <c r="WH105" s="93"/>
      <c r="WI105" s="93"/>
      <c r="WJ105" s="93"/>
      <c r="WK105" s="93"/>
      <c r="WL105" s="93"/>
      <c r="WM105" s="93"/>
      <c r="WN105" s="93"/>
      <c r="WO105" s="93"/>
      <c r="WP105" s="93"/>
      <c r="WQ105" s="93"/>
      <c r="WR105" s="93"/>
      <c r="WS105" s="93"/>
      <c r="WT105" s="93"/>
      <c r="WU105" s="93"/>
      <c r="WV105" s="93"/>
      <c r="WW105" s="93"/>
      <c r="WX105" s="93"/>
      <c r="WY105" s="93"/>
      <c r="WZ105" s="93"/>
      <c r="XA105" s="93"/>
      <c r="XB105" s="93"/>
      <c r="XC105" s="93"/>
      <c r="XD105" s="93"/>
      <c r="XE105" s="93"/>
      <c r="XF105" s="93"/>
      <c r="XG105" s="93"/>
      <c r="XH105" s="93"/>
      <c r="XI105" s="93"/>
      <c r="XJ105" s="93"/>
      <c r="XK105" s="93"/>
      <c r="XL105" s="93"/>
      <c r="XM105" s="93"/>
      <c r="XN105" s="93"/>
      <c r="XO105" s="93"/>
      <c r="XP105" s="93"/>
      <c r="XQ105" s="93"/>
      <c r="XR105" s="93"/>
      <c r="XS105" s="93"/>
      <c r="XT105" s="93"/>
      <c r="XU105" s="93"/>
      <c r="XV105" s="93"/>
      <c r="XW105" s="93"/>
      <c r="XX105" s="93"/>
      <c r="XY105" s="93"/>
      <c r="XZ105" s="93"/>
      <c r="YA105" s="93"/>
      <c r="YB105" s="93"/>
      <c r="YC105" s="93"/>
      <c r="YD105" s="93"/>
      <c r="YE105" s="93"/>
      <c r="YF105" s="93"/>
      <c r="YG105" s="93"/>
      <c r="YH105" s="93"/>
      <c r="YI105" s="93"/>
      <c r="YJ105" s="93"/>
      <c r="YK105" s="93"/>
      <c r="YL105" s="93"/>
      <c r="YM105" s="93"/>
      <c r="YN105" s="93"/>
      <c r="YO105" s="93"/>
      <c r="YP105" s="93"/>
      <c r="YQ105" s="93"/>
      <c r="YR105" s="93"/>
      <c r="YS105" s="93"/>
      <c r="YT105" s="93"/>
      <c r="YU105" s="93"/>
      <c r="YV105" s="93"/>
      <c r="YW105" s="93"/>
      <c r="YX105" s="93"/>
      <c r="YY105" s="93"/>
      <c r="YZ105" s="93"/>
      <c r="ZA105" s="93"/>
      <c r="ZB105" s="93"/>
      <c r="ZC105" s="93"/>
      <c r="ZD105" s="93"/>
      <c r="ZE105" s="93"/>
      <c r="ZF105" s="93"/>
      <c r="ZG105" s="93"/>
      <c r="ZH105" s="93"/>
      <c r="ZI105" s="93"/>
      <c r="ZJ105" s="93"/>
      <c r="ZK105" s="93"/>
      <c r="ZL105" s="93"/>
      <c r="ZM105" s="93"/>
      <c r="ZN105" s="93"/>
      <c r="ZO105" s="93"/>
      <c r="ZP105" s="93"/>
      <c r="ZQ105" s="93"/>
      <c r="ZR105" s="93"/>
      <c r="ZS105" s="93"/>
      <c r="ZT105" s="93"/>
      <c r="ZU105" s="93"/>
      <c r="ZV105" s="93"/>
      <c r="ZW105" s="93"/>
      <c r="ZX105" s="93"/>
      <c r="ZY105" s="93"/>
      <c r="ZZ105" s="93"/>
    </row>
    <row r="106" spans="1:702" s="126" customFormat="1" ht="15.95" customHeight="1" x14ac:dyDescent="0.25">
      <c r="A106" s="122">
        <v>72426</v>
      </c>
      <c r="B106" s="122" t="s">
        <v>491</v>
      </c>
      <c r="C106" s="123" t="s">
        <v>354</v>
      </c>
      <c r="D106" s="122">
        <v>7</v>
      </c>
      <c r="E106" s="122">
        <v>3</v>
      </c>
      <c r="F106" s="122" t="s">
        <v>341</v>
      </c>
      <c r="G106" s="122">
        <v>912</v>
      </c>
      <c r="H106" s="122">
        <v>11461</v>
      </c>
      <c r="I106" s="122" t="s">
        <v>400</v>
      </c>
      <c r="J106" s="122">
        <v>32</v>
      </c>
      <c r="K106" s="122" t="s">
        <v>25</v>
      </c>
      <c r="L106" s="124">
        <v>24000</v>
      </c>
      <c r="M106" s="124">
        <v>24000</v>
      </c>
      <c r="N106" s="124">
        <v>0</v>
      </c>
      <c r="O106" s="124">
        <v>24000</v>
      </c>
      <c r="P106" s="124">
        <v>20408.490000000002</v>
      </c>
      <c r="Q106" s="124">
        <v>-3591.5099999999984</v>
      </c>
      <c r="R106" s="125">
        <v>0.85</v>
      </c>
      <c r="S106" s="124">
        <v>0</v>
      </c>
      <c r="T106" s="124">
        <v>0</v>
      </c>
      <c r="U106" s="125">
        <v>0</v>
      </c>
      <c r="V106" s="124">
        <v>0</v>
      </c>
      <c r="W106" s="124">
        <v>0</v>
      </c>
      <c r="X106" s="125">
        <v>0</v>
      </c>
      <c r="Y106" s="124">
        <v>0</v>
      </c>
      <c r="Z106" s="124">
        <v>0</v>
      </c>
      <c r="AA106" s="125">
        <v>0</v>
      </c>
      <c r="AB106" s="124">
        <v>0</v>
      </c>
      <c r="AC106" s="124">
        <v>0</v>
      </c>
      <c r="AD106" s="125">
        <v>0</v>
      </c>
      <c r="AE106" s="124">
        <v>0</v>
      </c>
      <c r="AF106" s="124">
        <v>0</v>
      </c>
      <c r="AG106" s="125">
        <v>0</v>
      </c>
      <c r="AH106" s="124">
        <v>0</v>
      </c>
      <c r="AI106" s="124">
        <v>0</v>
      </c>
      <c r="AJ106" s="125">
        <v>0</v>
      </c>
      <c r="AK106" s="124">
        <v>0</v>
      </c>
      <c r="AL106" s="124">
        <v>0</v>
      </c>
      <c r="AM106" s="125">
        <v>0</v>
      </c>
      <c r="AN106" s="124">
        <v>0</v>
      </c>
      <c r="AO106" s="124">
        <v>0</v>
      </c>
      <c r="AP106" s="125">
        <v>0</v>
      </c>
      <c r="AQ106" s="124">
        <v>0</v>
      </c>
      <c r="AR106" s="124">
        <v>0</v>
      </c>
      <c r="AS106" s="125">
        <v>0</v>
      </c>
      <c r="AT106" s="124">
        <v>0</v>
      </c>
      <c r="AU106" s="124">
        <v>0</v>
      </c>
      <c r="AV106" s="125">
        <v>0</v>
      </c>
      <c r="AW106" s="124">
        <v>0</v>
      </c>
      <c r="AX106" s="124">
        <v>0</v>
      </c>
      <c r="AY106" s="125">
        <v>0</v>
      </c>
      <c r="AZ106" s="124">
        <v>0</v>
      </c>
      <c r="BA106" s="124">
        <v>0</v>
      </c>
      <c r="BB106" s="125">
        <v>0</v>
      </c>
      <c r="BC106" s="124">
        <v>0</v>
      </c>
      <c r="BD106" s="124">
        <v>0</v>
      </c>
      <c r="BE106" s="125">
        <v>0</v>
      </c>
      <c r="BF106" s="124">
        <v>24000</v>
      </c>
      <c r="BG106" s="124">
        <v>20408.490000000002</v>
      </c>
      <c r="BH106" s="125">
        <v>0.85</v>
      </c>
      <c r="BI106" s="124">
        <v>0</v>
      </c>
      <c r="BJ106" s="124">
        <v>0</v>
      </c>
      <c r="BK106" s="125">
        <v>0</v>
      </c>
      <c r="BL106" s="124">
        <v>0</v>
      </c>
      <c r="BM106" s="124">
        <v>0</v>
      </c>
      <c r="BN106" s="125">
        <v>0</v>
      </c>
      <c r="BO106" s="124">
        <v>0</v>
      </c>
      <c r="BP106" s="124">
        <v>0</v>
      </c>
      <c r="BQ106" s="125">
        <v>0</v>
      </c>
      <c r="BR106" s="124">
        <v>0</v>
      </c>
      <c r="BS106" s="124">
        <v>0</v>
      </c>
      <c r="BT106" s="125">
        <v>0</v>
      </c>
      <c r="BU106" s="124">
        <v>0</v>
      </c>
      <c r="BV106" s="124">
        <v>0</v>
      </c>
      <c r="BW106" s="125">
        <v>0</v>
      </c>
      <c r="BX106" s="124">
        <v>0</v>
      </c>
      <c r="BY106" s="124">
        <v>0</v>
      </c>
      <c r="BZ106" s="125">
        <v>0</v>
      </c>
      <c r="CA106" s="124">
        <v>0</v>
      </c>
      <c r="CB106" s="124">
        <v>0</v>
      </c>
      <c r="CC106" s="125">
        <v>0</v>
      </c>
      <c r="CD106" s="124">
        <v>0</v>
      </c>
      <c r="CE106" s="124">
        <v>0</v>
      </c>
      <c r="CF106" s="125">
        <v>0</v>
      </c>
      <c r="CG106" s="124">
        <v>0</v>
      </c>
      <c r="CH106" s="124">
        <v>0</v>
      </c>
      <c r="CI106" s="125">
        <v>0</v>
      </c>
      <c r="CJ106" s="124">
        <v>0</v>
      </c>
      <c r="CK106" s="124">
        <v>0</v>
      </c>
      <c r="CL106" s="125">
        <v>0</v>
      </c>
      <c r="CM106" s="124">
        <v>0</v>
      </c>
      <c r="CN106" s="124">
        <v>0</v>
      </c>
      <c r="CO106" s="125">
        <v>0</v>
      </c>
      <c r="CP106" s="124"/>
      <c r="CQ106" s="124"/>
      <c r="CR106" s="124"/>
      <c r="CS106" s="124"/>
      <c r="CT106" s="124"/>
      <c r="CU106" s="124"/>
      <c r="CV106" s="124"/>
      <c r="CW106" s="124"/>
      <c r="CX106" s="124"/>
      <c r="CY106" s="124"/>
      <c r="CZ106" s="124"/>
      <c r="DA106" s="124"/>
      <c r="DB106" s="124"/>
      <c r="DC106" s="124"/>
      <c r="DD106" s="124"/>
      <c r="DE106" s="124"/>
      <c r="DF106" s="124"/>
      <c r="DG106" s="124"/>
      <c r="DH106" s="124"/>
      <c r="DI106" s="124"/>
      <c r="DJ106" s="124"/>
      <c r="DK106" s="124"/>
      <c r="DL106" s="124"/>
      <c r="DM106" s="124"/>
      <c r="DN106" s="124"/>
      <c r="DO106" s="124"/>
      <c r="DP106" s="124"/>
      <c r="DQ106" s="124"/>
      <c r="DR106" s="124"/>
      <c r="DS106" s="124"/>
      <c r="DT106" s="124"/>
      <c r="DU106" s="124"/>
      <c r="DV106" s="124"/>
      <c r="DW106" s="124"/>
      <c r="DX106" s="124"/>
      <c r="DY106" s="124"/>
      <c r="DZ106" s="124"/>
      <c r="EA106" s="124"/>
      <c r="EB106" s="124"/>
      <c r="EC106" s="124"/>
      <c r="ED106" s="124"/>
      <c r="EE106" s="124"/>
      <c r="EF106" s="124"/>
      <c r="EG106" s="124"/>
      <c r="EH106" s="124"/>
      <c r="EI106" s="124"/>
      <c r="EJ106" s="124"/>
      <c r="EK106" s="124"/>
      <c r="EL106" s="124"/>
      <c r="EM106" s="124"/>
      <c r="EN106" s="124"/>
      <c r="EO106" s="124"/>
      <c r="EP106" s="124"/>
      <c r="EQ106" s="124"/>
      <c r="ER106" s="124"/>
      <c r="ES106" s="124"/>
      <c r="ET106" s="124"/>
      <c r="EU106" s="124"/>
      <c r="EV106" s="124"/>
      <c r="EW106" s="124"/>
      <c r="EX106" s="124"/>
      <c r="EY106" s="124"/>
      <c r="EZ106" s="124"/>
      <c r="FA106" s="124"/>
      <c r="FB106" s="124"/>
      <c r="FC106" s="124"/>
      <c r="FD106" s="124"/>
      <c r="FE106" s="124"/>
      <c r="FF106" s="124"/>
      <c r="FG106" s="124"/>
      <c r="FH106" s="124"/>
      <c r="FI106" s="124"/>
      <c r="FJ106" s="124"/>
      <c r="FK106" s="124"/>
      <c r="FL106" s="124"/>
      <c r="FM106" s="124"/>
      <c r="FN106" s="124"/>
      <c r="FO106" s="124"/>
      <c r="FP106" s="124"/>
      <c r="FQ106" s="124"/>
      <c r="FR106" s="124"/>
      <c r="FS106" s="124"/>
      <c r="FT106" s="124"/>
      <c r="FU106" s="124"/>
      <c r="FV106" s="124"/>
      <c r="FW106" s="124"/>
      <c r="FX106" s="124"/>
      <c r="FY106" s="124"/>
      <c r="FZ106" s="124"/>
      <c r="GA106" s="124"/>
      <c r="GB106" s="124"/>
      <c r="GC106" s="124"/>
      <c r="GD106" s="124"/>
      <c r="GE106" s="124"/>
      <c r="GF106" s="124"/>
      <c r="GG106" s="124"/>
      <c r="GH106" s="124"/>
      <c r="GI106" s="124"/>
      <c r="GJ106" s="124"/>
      <c r="GK106" s="124"/>
      <c r="GL106" s="124"/>
      <c r="GM106" s="124"/>
      <c r="GN106" s="124"/>
      <c r="GO106" s="124"/>
      <c r="GP106" s="124"/>
      <c r="GQ106" s="124"/>
      <c r="GR106" s="124"/>
      <c r="GS106" s="124"/>
      <c r="GT106" s="124"/>
      <c r="GU106" s="124"/>
      <c r="GV106" s="124"/>
      <c r="GW106" s="124"/>
      <c r="GX106" s="124"/>
      <c r="GY106" s="124"/>
      <c r="GZ106" s="124"/>
      <c r="HA106" s="124"/>
      <c r="HB106" s="124"/>
      <c r="HC106" s="124"/>
      <c r="HD106" s="124"/>
      <c r="HE106" s="124"/>
      <c r="HF106" s="124"/>
      <c r="HG106" s="124"/>
      <c r="HH106" s="124"/>
      <c r="HI106" s="124"/>
      <c r="HJ106" s="124"/>
      <c r="HK106" s="124"/>
      <c r="HL106" s="124"/>
      <c r="HM106" s="124"/>
      <c r="HN106" s="124"/>
      <c r="HO106" s="124"/>
      <c r="HP106" s="124"/>
      <c r="HQ106" s="124"/>
      <c r="HR106" s="124"/>
      <c r="HS106" s="124"/>
      <c r="HT106" s="124"/>
      <c r="HU106" s="124"/>
      <c r="HV106" s="124"/>
      <c r="HW106" s="124"/>
      <c r="HX106" s="124"/>
      <c r="HY106" s="124"/>
      <c r="HZ106" s="124"/>
      <c r="IA106" s="124"/>
      <c r="IB106" s="124"/>
      <c r="IC106" s="124"/>
      <c r="ID106" s="124"/>
      <c r="IE106" s="124"/>
      <c r="IF106" s="124"/>
      <c r="IG106" s="124"/>
      <c r="IH106" s="124"/>
      <c r="II106" s="124"/>
      <c r="IJ106" s="124"/>
      <c r="IK106" s="124"/>
      <c r="IL106" s="124"/>
      <c r="IM106" s="124"/>
      <c r="IN106" s="124"/>
      <c r="IO106" s="124"/>
      <c r="IP106" s="124"/>
      <c r="IQ106" s="124"/>
      <c r="IR106" s="124"/>
      <c r="IS106" s="124"/>
      <c r="IT106" s="124"/>
      <c r="IU106" s="124"/>
      <c r="IV106" s="124"/>
      <c r="IW106" s="124"/>
      <c r="IX106" s="124"/>
      <c r="IY106" s="124"/>
      <c r="IZ106" s="124"/>
      <c r="JA106" s="124"/>
      <c r="JB106" s="124"/>
      <c r="JC106" s="124"/>
      <c r="JD106" s="124"/>
      <c r="JE106" s="124"/>
      <c r="JF106" s="124"/>
      <c r="JG106" s="124"/>
      <c r="JH106" s="124"/>
      <c r="JI106" s="124"/>
      <c r="JJ106" s="124"/>
      <c r="JK106" s="124"/>
      <c r="JL106" s="124"/>
      <c r="JM106" s="124"/>
      <c r="JN106" s="124"/>
      <c r="JO106" s="124"/>
      <c r="JP106" s="124"/>
      <c r="JQ106" s="124"/>
      <c r="JR106" s="124"/>
      <c r="JS106" s="124"/>
      <c r="JT106" s="124"/>
      <c r="JU106" s="124"/>
      <c r="JV106" s="124"/>
      <c r="JW106" s="124"/>
      <c r="JX106" s="124"/>
      <c r="JY106" s="124"/>
      <c r="JZ106" s="124"/>
      <c r="KA106" s="124"/>
      <c r="KB106" s="124"/>
      <c r="KC106" s="124"/>
      <c r="KD106" s="124"/>
      <c r="KE106" s="124"/>
      <c r="KF106" s="124"/>
      <c r="KG106" s="124"/>
      <c r="KH106" s="124"/>
      <c r="KI106" s="124"/>
      <c r="KJ106" s="124"/>
      <c r="KK106" s="124"/>
      <c r="KL106" s="124"/>
      <c r="KM106" s="124"/>
      <c r="KN106" s="124"/>
      <c r="KO106" s="124"/>
      <c r="KP106" s="124"/>
      <c r="KQ106" s="124"/>
      <c r="KR106" s="124"/>
      <c r="KS106" s="124"/>
      <c r="KT106" s="124"/>
      <c r="KU106" s="124"/>
      <c r="KV106" s="124"/>
      <c r="KW106" s="124"/>
      <c r="KX106" s="124"/>
      <c r="KY106" s="124"/>
      <c r="KZ106" s="124"/>
      <c r="LA106" s="124"/>
      <c r="LB106" s="124"/>
      <c r="LC106" s="124"/>
      <c r="LD106" s="124"/>
      <c r="LE106" s="124"/>
      <c r="LF106" s="124"/>
      <c r="LG106" s="124"/>
      <c r="LH106" s="124"/>
      <c r="LI106" s="124"/>
      <c r="LJ106" s="124"/>
      <c r="LK106" s="124"/>
      <c r="LL106" s="124"/>
      <c r="LM106" s="124"/>
      <c r="LN106" s="124"/>
      <c r="LO106" s="124"/>
      <c r="LP106" s="124"/>
      <c r="LQ106" s="124"/>
      <c r="LR106" s="124"/>
      <c r="LS106" s="124"/>
      <c r="LT106" s="124"/>
      <c r="LU106" s="124"/>
      <c r="LV106" s="124"/>
      <c r="LW106" s="124"/>
      <c r="LX106" s="124"/>
      <c r="LY106" s="124"/>
      <c r="LZ106" s="124"/>
      <c r="MA106" s="124"/>
      <c r="MB106" s="124"/>
      <c r="MC106" s="124"/>
      <c r="MD106" s="124"/>
      <c r="ME106" s="124"/>
      <c r="MF106" s="124"/>
      <c r="MG106" s="124"/>
      <c r="MH106" s="124"/>
      <c r="MI106" s="124"/>
      <c r="MJ106" s="124"/>
      <c r="MK106" s="124"/>
      <c r="ML106" s="124"/>
      <c r="MM106" s="124"/>
      <c r="MN106" s="124"/>
      <c r="MO106" s="124"/>
      <c r="MP106" s="124"/>
      <c r="MQ106" s="124"/>
      <c r="MR106" s="124"/>
      <c r="MS106" s="124"/>
      <c r="MT106" s="124"/>
      <c r="MU106" s="124"/>
      <c r="MV106" s="124"/>
      <c r="MW106" s="124"/>
      <c r="MX106" s="124"/>
      <c r="MY106" s="124"/>
      <c r="MZ106" s="124"/>
      <c r="NA106" s="124"/>
      <c r="NB106" s="124"/>
      <c r="NC106" s="124"/>
      <c r="ND106" s="124"/>
      <c r="NE106" s="124"/>
      <c r="NF106" s="124"/>
      <c r="NG106" s="124"/>
      <c r="NH106" s="124"/>
      <c r="NI106" s="124"/>
      <c r="NJ106" s="124"/>
      <c r="NK106" s="124"/>
      <c r="NL106" s="124"/>
      <c r="NM106" s="124"/>
      <c r="NN106" s="124"/>
      <c r="NO106" s="124"/>
      <c r="NP106" s="124"/>
      <c r="NQ106" s="124"/>
      <c r="NR106" s="124"/>
      <c r="NS106" s="124"/>
      <c r="NT106" s="124"/>
      <c r="NU106" s="124"/>
      <c r="NV106" s="124"/>
      <c r="NW106" s="124"/>
      <c r="NX106" s="124"/>
      <c r="NY106" s="124"/>
      <c r="NZ106" s="124"/>
      <c r="OA106" s="124"/>
      <c r="OB106" s="124"/>
      <c r="OC106" s="124"/>
      <c r="OD106" s="124"/>
      <c r="OE106" s="124"/>
      <c r="OF106" s="124"/>
      <c r="OG106" s="124"/>
      <c r="OH106" s="124"/>
      <c r="OI106" s="124"/>
      <c r="OJ106" s="124"/>
      <c r="OK106" s="124"/>
      <c r="OL106" s="124"/>
      <c r="OM106" s="124"/>
      <c r="ON106" s="124"/>
      <c r="OO106" s="124"/>
      <c r="OP106" s="124"/>
      <c r="OQ106" s="124"/>
      <c r="OR106" s="124"/>
      <c r="OS106" s="124"/>
      <c r="OT106" s="124"/>
      <c r="OU106" s="124"/>
      <c r="OV106" s="124"/>
      <c r="OW106" s="124"/>
      <c r="OX106" s="124"/>
      <c r="OY106" s="124"/>
      <c r="OZ106" s="124"/>
      <c r="PA106" s="124"/>
      <c r="PB106" s="124"/>
      <c r="PC106" s="124"/>
      <c r="PD106" s="124"/>
      <c r="PE106" s="124"/>
      <c r="PF106" s="124"/>
      <c r="PG106" s="124"/>
      <c r="PH106" s="124"/>
      <c r="PI106" s="124"/>
      <c r="PJ106" s="124"/>
      <c r="PK106" s="124"/>
      <c r="PL106" s="124"/>
      <c r="PM106" s="124"/>
      <c r="PN106" s="124"/>
      <c r="PO106" s="124"/>
      <c r="PP106" s="124"/>
      <c r="PQ106" s="124"/>
      <c r="PR106" s="124"/>
      <c r="PS106" s="124"/>
      <c r="PT106" s="124"/>
      <c r="PU106" s="124"/>
      <c r="PV106" s="124"/>
      <c r="PW106" s="124"/>
      <c r="PX106" s="124"/>
      <c r="PY106" s="124"/>
      <c r="PZ106" s="124"/>
      <c r="QA106" s="124"/>
      <c r="QB106" s="124"/>
      <c r="QC106" s="124"/>
      <c r="QD106" s="124"/>
      <c r="QE106" s="124"/>
      <c r="QF106" s="124"/>
      <c r="QG106" s="124"/>
      <c r="QH106" s="124"/>
      <c r="QI106" s="124"/>
      <c r="QJ106" s="124"/>
      <c r="QK106" s="124"/>
      <c r="QL106" s="124"/>
      <c r="QM106" s="124"/>
      <c r="QN106" s="124"/>
      <c r="QO106" s="124"/>
      <c r="QP106" s="124"/>
      <c r="QQ106" s="124"/>
      <c r="QR106" s="124"/>
      <c r="QS106" s="124"/>
      <c r="QT106" s="124"/>
      <c r="QU106" s="124"/>
      <c r="QV106" s="124"/>
      <c r="QW106" s="124"/>
      <c r="QX106" s="124"/>
      <c r="QY106" s="124"/>
      <c r="QZ106" s="124"/>
      <c r="RA106" s="124"/>
      <c r="RB106" s="124"/>
      <c r="RC106" s="124"/>
      <c r="RD106" s="124"/>
      <c r="RE106" s="124"/>
      <c r="RF106" s="124"/>
      <c r="RG106" s="124"/>
      <c r="RH106" s="124"/>
      <c r="RI106" s="124"/>
      <c r="RJ106" s="124"/>
      <c r="RK106" s="124"/>
      <c r="RL106" s="124"/>
      <c r="RM106" s="124"/>
      <c r="RN106" s="124"/>
      <c r="RO106" s="124"/>
      <c r="RP106" s="124"/>
      <c r="RQ106" s="124"/>
      <c r="RR106" s="124"/>
      <c r="RS106" s="124"/>
      <c r="RT106" s="124"/>
      <c r="RU106" s="124"/>
      <c r="RV106" s="124"/>
      <c r="RW106" s="124"/>
      <c r="RX106" s="124"/>
      <c r="RY106" s="124"/>
      <c r="RZ106" s="124"/>
      <c r="SA106" s="124"/>
      <c r="SB106" s="124"/>
      <c r="SC106" s="124"/>
      <c r="SD106" s="124"/>
      <c r="SE106" s="124"/>
      <c r="SF106" s="124"/>
      <c r="SG106" s="124"/>
      <c r="SH106" s="124"/>
      <c r="SI106" s="124"/>
      <c r="SJ106" s="124"/>
      <c r="SK106" s="124"/>
      <c r="SL106" s="124"/>
      <c r="SM106" s="124"/>
      <c r="SN106" s="124"/>
      <c r="SO106" s="124"/>
      <c r="SP106" s="124"/>
      <c r="SQ106" s="124"/>
      <c r="SR106" s="124"/>
      <c r="SS106" s="124"/>
      <c r="ST106" s="124"/>
      <c r="SU106" s="124"/>
      <c r="SV106" s="124"/>
      <c r="SW106" s="124"/>
      <c r="SX106" s="124"/>
      <c r="SY106" s="124"/>
      <c r="SZ106" s="124"/>
      <c r="TA106" s="124"/>
      <c r="TB106" s="124"/>
      <c r="TC106" s="124"/>
      <c r="TD106" s="124"/>
      <c r="TE106" s="124"/>
      <c r="TF106" s="124"/>
      <c r="TG106" s="124"/>
      <c r="TH106" s="124"/>
      <c r="TI106" s="124"/>
      <c r="TJ106" s="124"/>
      <c r="TK106" s="124"/>
      <c r="TL106" s="124"/>
      <c r="TM106" s="124"/>
      <c r="TN106" s="124"/>
      <c r="TO106" s="124"/>
      <c r="TP106" s="124"/>
      <c r="TQ106" s="124"/>
      <c r="TR106" s="124"/>
      <c r="TS106" s="124"/>
      <c r="TT106" s="124"/>
      <c r="TU106" s="124"/>
      <c r="TV106" s="124"/>
      <c r="TW106" s="124"/>
      <c r="TX106" s="124"/>
      <c r="TY106" s="124"/>
      <c r="TZ106" s="124"/>
      <c r="UA106" s="124"/>
      <c r="UB106" s="124"/>
      <c r="UC106" s="124"/>
      <c r="UD106" s="124"/>
      <c r="UE106" s="124"/>
      <c r="UF106" s="124"/>
      <c r="UG106" s="124"/>
      <c r="UH106" s="124"/>
      <c r="UI106" s="124"/>
      <c r="UJ106" s="124"/>
      <c r="UK106" s="124"/>
      <c r="UL106" s="124"/>
      <c r="UM106" s="124"/>
      <c r="UN106" s="124"/>
      <c r="UO106" s="124"/>
      <c r="UP106" s="124"/>
      <c r="UQ106" s="124"/>
      <c r="UR106" s="124"/>
      <c r="US106" s="124"/>
      <c r="UT106" s="124"/>
      <c r="UU106" s="124"/>
      <c r="UV106" s="124"/>
      <c r="UW106" s="124"/>
      <c r="UX106" s="124"/>
      <c r="UY106" s="124"/>
      <c r="UZ106" s="124"/>
      <c r="VA106" s="124"/>
      <c r="VB106" s="124"/>
      <c r="VC106" s="124"/>
      <c r="VD106" s="124"/>
      <c r="VE106" s="124"/>
      <c r="VF106" s="124"/>
      <c r="VG106" s="124"/>
      <c r="VH106" s="124"/>
      <c r="VI106" s="124"/>
      <c r="VJ106" s="124"/>
      <c r="VK106" s="124"/>
      <c r="VL106" s="124"/>
      <c r="VM106" s="124"/>
      <c r="VN106" s="124"/>
      <c r="VO106" s="124"/>
      <c r="VP106" s="124"/>
      <c r="VQ106" s="124"/>
      <c r="VR106" s="124"/>
      <c r="VS106" s="124"/>
      <c r="VT106" s="124"/>
      <c r="VU106" s="124"/>
      <c r="VV106" s="124"/>
      <c r="VW106" s="124"/>
      <c r="VX106" s="124"/>
      <c r="VY106" s="124"/>
      <c r="VZ106" s="124"/>
      <c r="WA106" s="124"/>
      <c r="WB106" s="124"/>
      <c r="WC106" s="124"/>
      <c r="WD106" s="124"/>
      <c r="WE106" s="124"/>
      <c r="WF106" s="124"/>
      <c r="WG106" s="124"/>
      <c r="WH106" s="124"/>
      <c r="WI106" s="124"/>
      <c r="WJ106" s="124"/>
      <c r="WK106" s="124"/>
      <c r="WL106" s="124"/>
      <c r="WM106" s="124"/>
      <c r="WN106" s="124"/>
      <c r="WO106" s="124"/>
      <c r="WP106" s="124"/>
      <c r="WQ106" s="124"/>
      <c r="WR106" s="124"/>
      <c r="WS106" s="124"/>
      <c r="WT106" s="124"/>
      <c r="WU106" s="124"/>
      <c r="WV106" s="124"/>
      <c r="WW106" s="124"/>
      <c r="WX106" s="124"/>
      <c r="WY106" s="124"/>
      <c r="WZ106" s="124"/>
      <c r="XA106" s="124"/>
      <c r="XB106" s="124"/>
      <c r="XC106" s="124"/>
      <c r="XD106" s="124"/>
      <c r="XE106" s="124"/>
      <c r="XF106" s="124"/>
      <c r="XG106" s="124"/>
      <c r="XH106" s="124"/>
      <c r="XI106" s="124"/>
      <c r="XJ106" s="124"/>
      <c r="XK106" s="124"/>
      <c r="XL106" s="124"/>
      <c r="XM106" s="124"/>
      <c r="XN106" s="124"/>
      <c r="XO106" s="124"/>
      <c r="XP106" s="124"/>
      <c r="XQ106" s="124"/>
      <c r="XR106" s="124"/>
      <c r="XS106" s="124"/>
      <c r="XT106" s="124"/>
      <c r="XU106" s="124"/>
      <c r="XV106" s="124"/>
      <c r="XW106" s="124"/>
      <c r="XX106" s="124"/>
      <c r="XY106" s="124"/>
      <c r="XZ106" s="124"/>
      <c r="YA106" s="124"/>
      <c r="YB106" s="124"/>
      <c r="YC106" s="124"/>
      <c r="YD106" s="124"/>
      <c r="YE106" s="124"/>
      <c r="YF106" s="124"/>
      <c r="YG106" s="124"/>
      <c r="YH106" s="124"/>
      <c r="YI106" s="124"/>
      <c r="YJ106" s="124"/>
      <c r="YK106" s="124"/>
      <c r="YL106" s="124"/>
      <c r="YM106" s="124"/>
      <c r="YN106" s="124"/>
      <c r="YO106" s="124"/>
      <c r="YP106" s="124"/>
      <c r="YQ106" s="124"/>
      <c r="YR106" s="124"/>
      <c r="YS106" s="124"/>
      <c r="YT106" s="124"/>
      <c r="YU106" s="124"/>
      <c r="YV106" s="124"/>
      <c r="YW106" s="124"/>
      <c r="YX106" s="124"/>
      <c r="YY106" s="124"/>
      <c r="YZ106" s="124"/>
      <c r="ZA106" s="124"/>
      <c r="ZB106" s="124"/>
      <c r="ZC106" s="124"/>
      <c r="ZD106" s="124"/>
      <c r="ZE106" s="124"/>
      <c r="ZF106" s="124"/>
      <c r="ZG106" s="124"/>
      <c r="ZH106" s="124"/>
      <c r="ZI106" s="124"/>
      <c r="ZJ106" s="124"/>
      <c r="ZK106" s="124"/>
      <c r="ZL106" s="124"/>
      <c r="ZM106" s="124"/>
      <c r="ZN106" s="124"/>
      <c r="ZO106" s="124"/>
      <c r="ZP106" s="124"/>
      <c r="ZQ106" s="124"/>
      <c r="ZR106" s="124"/>
      <c r="ZS106" s="124"/>
      <c r="ZT106" s="124"/>
      <c r="ZU106" s="124"/>
      <c r="ZV106" s="124"/>
      <c r="ZW106" s="124"/>
      <c r="ZX106" s="124"/>
      <c r="ZY106" s="124"/>
      <c r="ZZ106" s="124"/>
    </row>
    <row r="107" spans="1:702" ht="15.95" hidden="1" customHeight="1" x14ac:dyDescent="0.25">
      <c r="A107" s="92">
        <v>72428</v>
      </c>
      <c r="B107" s="92" t="s">
        <v>491</v>
      </c>
      <c r="C107" s="121" t="s">
        <v>354</v>
      </c>
      <c r="D107" s="92">
        <v>7</v>
      </c>
      <c r="E107" s="92">
        <v>3</v>
      </c>
      <c r="F107" s="92" t="s">
        <v>341</v>
      </c>
      <c r="G107" s="92">
        <v>912</v>
      </c>
      <c r="H107" s="92">
        <v>11461</v>
      </c>
      <c r="I107" s="92" t="s">
        <v>400</v>
      </c>
      <c r="J107" s="92">
        <v>322</v>
      </c>
      <c r="K107" s="92" t="s">
        <v>340</v>
      </c>
      <c r="L107" s="93">
        <v>24000</v>
      </c>
      <c r="M107" s="93">
        <v>24000</v>
      </c>
      <c r="N107" s="93">
        <v>0</v>
      </c>
      <c r="O107" s="93">
        <v>24000</v>
      </c>
      <c r="P107" s="93">
        <v>20408.490000000002</v>
      </c>
      <c r="Q107" s="93">
        <v>-3591.5099999999984</v>
      </c>
      <c r="R107" s="94">
        <v>0.85</v>
      </c>
      <c r="S107" s="93">
        <v>0</v>
      </c>
      <c r="T107" s="93">
        <v>0</v>
      </c>
      <c r="U107" s="94">
        <v>0</v>
      </c>
      <c r="V107" s="93">
        <v>0</v>
      </c>
      <c r="W107" s="93">
        <v>0</v>
      </c>
      <c r="X107" s="94">
        <v>0</v>
      </c>
      <c r="Y107" s="93">
        <v>0</v>
      </c>
      <c r="Z107" s="93">
        <v>0</v>
      </c>
      <c r="AA107" s="94">
        <v>0</v>
      </c>
      <c r="AB107" s="93">
        <v>0</v>
      </c>
      <c r="AC107" s="93">
        <v>0</v>
      </c>
      <c r="AD107" s="94">
        <v>0</v>
      </c>
      <c r="AE107" s="93">
        <v>0</v>
      </c>
      <c r="AF107" s="93">
        <v>0</v>
      </c>
      <c r="AG107" s="94">
        <v>0</v>
      </c>
      <c r="AH107" s="93">
        <v>0</v>
      </c>
      <c r="AI107" s="93">
        <v>0</v>
      </c>
      <c r="AJ107" s="94">
        <v>0</v>
      </c>
      <c r="AK107" s="93">
        <v>0</v>
      </c>
      <c r="AL107" s="93">
        <v>0</v>
      </c>
      <c r="AM107" s="94">
        <v>0</v>
      </c>
      <c r="AN107" s="93">
        <v>0</v>
      </c>
      <c r="AO107" s="93">
        <v>0</v>
      </c>
      <c r="AP107" s="94">
        <v>0</v>
      </c>
      <c r="AQ107" s="93">
        <v>0</v>
      </c>
      <c r="AR107" s="93">
        <v>0</v>
      </c>
      <c r="AS107" s="94">
        <v>0</v>
      </c>
      <c r="AT107" s="93">
        <v>0</v>
      </c>
      <c r="AU107" s="93">
        <v>0</v>
      </c>
      <c r="AV107" s="94">
        <v>0</v>
      </c>
      <c r="AW107" s="93">
        <v>0</v>
      </c>
      <c r="AX107" s="93">
        <v>0</v>
      </c>
      <c r="AY107" s="94">
        <v>0</v>
      </c>
      <c r="AZ107" s="93">
        <v>0</v>
      </c>
      <c r="BA107" s="93">
        <v>0</v>
      </c>
      <c r="BB107" s="94">
        <v>0</v>
      </c>
      <c r="BC107" s="93">
        <v>0</v>
      </c>
      <c r="BD107" s="93">
        <v>0</v>
      </c>
      <c r="BE107" s="94">
        <v>0</v>
      </c>
      <c r="BF107" s="93">
        <v>24000</v>
      </c>
      <c r="BG107" s="93">
        <v>20408.490000000002</v>
      </c>
      <c r="BH107" s="94">
        <v>0.85</v>
      </c>
      <c r="BI107" s="93">
        <v>0</v>
      </c>
      <c r="BJ107" s="93">
        <v>0</v>
      </c>
      <c r="BK107" s="94">
        <v>0</v>
      </c>
      <c r="BL107" s="93">
        <v>0</v>
      </c>
      <c r="BM107" s="93">
        <v>0</v>
      </c>
      <c r="BN107" s="94">
        <v>0</v>
      </c>
      <c r="BO107" s="93">
        <v>0</v>
      </c>
      <c r="BP107" s="93">
        <v>0</v>
      </c>
      <c r="BQ107" s="94">
        <v>0</v>
      </c>
      <c r="BR107" s="93">
        <v>0</v>
      </c>
      <c r="BS107" s="93">
        <v>0</v>
      </c>
      <c r="BT107" s="94">
        <v>0</v>
      </c>
      <c r="BU107" s="93">
        <v>0</v>
      </c>
      <c r="BV107" s="93">
        <v>0</v>
      </c>
      <c r="BW107" s="94">
        <v>0</v>
      </c>
      <c r="BX107" s="93">
        <v>0</v>
      </c>
      <c r="BY107" s="93">
        <v>0</v>
      </c>
      <c r="BZ107" s="94">
        <v>0</v>
      </c>
      <c r="CA107" s="93">
        <v>0</v>
      </c>
      <c r="CB107" s="93">
        <v>0</v>
      </c>
      <c r="CC107" s="94">
        <v>0</v>
      </c>
      <c r="CD107" s="93">
        <v>0</v>
      </c>
      <c r="CE107" s="93">
        <v>0</v>
      </c>
      <c r="CF107" s="94">
        <v>0</v>
      </c>
      <c r="CG107" s="93">
        <v>0</v>
      </c>
      <c r="CH107" s="93">
        <v>0</v>
      </c>
      <c r="CI107" s="94">
        <v>0</v>
      </c>
      <c r="CJ107" s="93">
        <v>0</v>
      </c>
      <c r="CK107" s="93">
        <v>0</v>
      </c>
      <c r="CL107" s="94">
        <v>0</v>
      </c>
      <c r="CM107" s="93">
        <v>0</v>
      </c>
      <c r="CN107" s="93">
        <v>0</v>
      </c>
      <c r="CO107" s="94">
        <v>0</v>
      </c>
      <c r="CP107" s="93"/>
      <c r="CQ107" s="93"/>
      <c r="CR107" s="93"/>
      <c r="CS107" s="93"/>
      <c r="CT107" s="93"/>
      <c r="CU107" s="93"/>
      <c r="CV107" s="93"/>
      <c r="CW107" s="93"/>
      <c r="CX107" s="93"/>
      <c r="CY107" s="93"/>
      <c r="CZ107" s="93"/>
      <c r="DA107" s="93"/>
      <c r="DB107" s="93"/>
      <c r="DC107" s="93"/>
      <c r="DD107" s="93"/>
      <c r="DE107" s="93"/>
      <c r="DF107" s="93"/>
      <c r="DG107" s="93"/>
      <c r="DH107" s="93"/>
      <c r="DI107" s="93"/>
      <c r="DJ107" s="93"/>
      <c r="DK107" s="93"/>
      <c r="DL107" s="93"/>
      <c r="DM107" s="93"/>
      <c r="DN107" s="93"/>
      <c r="DO107" s="93"/>
      <c r="DP107" s="93"/>
      <c r="DQ107" s="93"/>
      <c r="DR107" s="93"/>
      <c r="DS107" s="93"/>
      <c r="DT107" s="93"/>
      <c r="DU107" s="93"/>
      <c r="DV107" s="93"/>
      <c r="DW107" s="93"/>
      <c r="DX107" s="93"/>
      <c r="DY107" s="93"/>
      <c r="DZ107" s="93"/>
      <c r="EA107" s="93"/>
      <c r="EB107" s="93"/>
      <c r="EC107" s="93"/>
      <c r="ED107" s="93"/>
      <c r="EE107" s="93"/>
      <c r="EF107" s="93"/>
      <c r="EG107" s="93"/>
      <c r="EH107" s="93"/>
      <c r="EI107" s="93"/>
      <c r="EJ107" s="93"/>
      <c r="EK107" s="93"/>
      <c r="EL107" s="93"/>
      <c r="EM107" s="93"/>
      <c r="EN107" s="93"/>
      <c r="EO107" s="93"/>
      <c r="EP107" s="93"/>
      <c r="EQ107" s="93"/>
      <c r="ER107" s="93"/>
      <c r="ES107" s="93"/>
      <c r="ET107" s="93"/>
      <c r="EU107" s="93"/>
      <c r="EV107" s="93"/>
      <c r="EW107" s="93"/>
      <c r="EX107" s="93"/>
      <c r="EY107" s="93"/>
      <c r="EZ107" s="93"/>
      <c r="FA107" s="93"/>
      <c r="FB107" s="93"/>
      <c r="FC107" s="93"/>
      <c r="FD107" s="93"/>
      <c r="FE107" s="93"/>
      <c r="FF107" s="93"/>
      <c r="FG107" s="93"/>
      <c r="FH107" s="93"/>
      <c r="FI107" s="93"/>
      <c r="FJ107" s="93"/>
      <c r="FK107" s="93"/>
      <c r="FL107" s="93"/>
      <c r="FM107" s="93"/>
      <c r="FN107" s="93"/>
      <c r="FO107" s="93"/>
      <c r="FP107" s="93"/>
      <c r="FQ107" s="93"/>
      <c r="FR107" s="93"/>
      <c r="FS107" s="93"/>
      <c r="FT107" s="93"/>
      <c r="FU107" s="93"/>
      <c r="FV107" s="93"/>
      <c r="FW107" s="93"/>
      <c r="FX107" s="93"/>
      <c r="FY107" s="93"/>
      <c r="FZ107" s="93"/>
      <c r="GA107" s="93"/>
      <c r="GB107" s="93"/>
      <c r="GC107" s="93"/>
      <c r="GD107" s="93"/>
      <c r="GE107" s="93"/>
      <c r="GF107" s="93"/>
      <c r="GG107" s="93"/>
      <c r="GH107" s="93"/>
      <c r="GI107" s="93"/>
      <c r="GJ107" s="93"/>
      <c r="GK107" s="93"/>
      <c r="GL107" s="93"/>
      <c r="GM107" s="93"/>
      <c r="GN107" s="93"/>
      <c r="GO107" s="93"/>
      <c r="GP107" s="93"/>
      <c r="GQ107" s="93"/>
      <c r="GR107" s="93"/>
      <c r="GS107" s="93"/>
      <c r="GT107" s="93"/>
      <c r="GU107" s="93"/>
      <c r="GV107" s="93"/>
      <c r="GW107" s="93"/>
      <c r="GX107" s="93"/>
      <c r="GY107" s="93"/>
      <c r="GZ107" s="93"/>
      <c r="HA107" s="93"/>
      <c r="HB107" s="93"/>
      <c r="HC107" s="93"/>
      <c r="HD107" s="93"/>
      <c r="HE107" s="93"/>
      <c r="HF107" s="93"/>
      <c r="HG107" s="93"/>
      <c r="HH107" s="93"/>
      <c r="HI107" s="93"/>
      <c r="HJ107" s="93"/>
      <c r="HK107" s="93"/>
      <c r="HL107" s="93"/>
      <c r="HM107" s="93"/>
      <c r="HN107" s="93"/>
      <c r="HO107" s="93"/>
      <c r="HP107" s="93"/>
      <c r="HQ107" s="93"/>
      <c r="HR107" s="93"/>
      <c r="HS107" s="93"/>
      <c r="HT107" s="93"/>
      <c r="HU107" s="93"/>
      <c r="HV107" s="93"/>
      <c r="HW107" s="93"/>
      <c r="HX107" s="93"/>
      <c r="HY107" s="93"/>
      <c r="HZ107" s="93"/>
      <c r="IA107" s="93"/>
      <c r="IB107" s="93"/>
      <c r="IC107" s="93"/>
      <c r="ID107" s="93"/>
      <c r="IE107" s="93"/>
      <c r="IF107" s="93"/>
      <c r="IG107" s="93"/>
      <c r="IH107" s="93"/>
      <c r="II107" s="93"/>
      <c r="IJ107" s="93"/>
      <c r="IK107" s="93"/>
      <c r="IL107" s="93"/>
      <c r="IM107" s="93"/>
      <c r="IN107" s="93"/>
      <c r="IO107" s="93"/>
      <c r="IP107" s="93"/>
      <c r="IQ107" s="93"/>
      <c r="IR107" s="93"/>
      <c r="IS107" s="93"/>
      <c r="IT107" s="93"/>
      <c r="IU107" s="93"/>
      <c r="IV107" s="93"/>
      <c r="IW107" s="93"/>
      <c r="IX107" s="93"/>
      <c r="IY107" s="93"/>
      <c r="IZ107" s="93"/>
      <c r="JA107" s="93"/>
      <c r="JB107" s="93"/>
      <c r="JC107" s="93"/>
      <c r="JD107" s="93"/>
      <c r="JE107" s="93"/>
      <c r="JF107" s="93"/>
      <c r="JG107" s="93"/>
      <c r="JH107" s="93"/>
      <c r="JI107" s="93"/>
      <c r="JJ107" s="93"/>
      <c r="JK107" s="93"/>
      <c r="JL107" s="93"/>
      <c r="JM107" s="93"/>
      <c r="JN107" s="93"/>
      <c r="JO107" s="93"/>
      <c r="JP107" s="93"/>
      <c r="JQ107" s="93"/>
      <c r="JR107" s="93"/>
      <c r="JS107" s="93"/>
      <c r="JT107" s="93"/>
      <c r="JU107" s="93"/>
      <c r="JV107" s="93"/>
      <c r="JW107" s="93"/>
      <c r="JX107" s="93"/>
      <c r="JY107" s="93"/>
      <c r="JZ107" s="93"/>
      <c r="KA107" s="93"/>
      <c r="KB107" s="93"/>
      <c r="KC107" s="93"/>
      <c r="KD107" s="93"/>
      <c r="KE107" s="93"/>
      <c r="KF107" s="93"/>
      <c r="KG107" s="93"/>
      <c r="KH107" s="93"/>
      <c r="KI107" s="93"/>
      <c r="KJ107" s="93"/>
      <c r="KK107" s="93"/>
      <c r="KL107" s="93"/>
      <c r="KM107" s="93"/>
      <c r="KN107" s="93"/>
      <c r="KO107" s="93"/>
      <c r="KP107" s="93"/>
      <c r="KQ107" s="93"/>
      <c r="KR107" s="93"/>
      <c r="KS107" s="93"/>
      <c r="KT107" s="93"/>
      <c r="KU107" s="93"/>
      <c r="KV107" s="93"/>
      <c r="KW107" s="93"/>
      <c r="KX107" s="93"/>
      <c r="KY107" s="93"/>
      <c r="KZ107" s="93"/>
      <c r="LA107" s="93"/>
      <c r="LB107" s="93"/>
      <c r="LC107" s="93"/>
      <c r="LD107" s="93"/>
      <c r="LE107" s="93"/>
      <c r="LF107" s="93"/>
      <c r="LG107" s="93"/>
      <c r="LH107" s="93"/>
      <c r="LI107" s="93"/>
      <c r="LJ107" s="93"/>
      <c r="LK107" s="93"/>
      <c r="LL107" s="93"/>
      <c r="LM107" s="93"/>
      <c r="LN107" s="93"/>
      <c r="LO107" s="93"/>
      <c r="LP107" s="93"/>
      <c r="LQ107" s="93"/>
      <c r="LR107" s="93"/>
      <c r="LS107" s="93"/>
      <c r="LT107" s="93"/>
      <c r="LU107" s="93"/>
      <c r="LV107" s="93"/>
      <c r="LW107" s="93"/>
      <c r="LX107" s="93"/>
      <c r="LY107" s="93"/>
      <c r="LZ107" s="93"/>
      <c r="MA107" s="93"/>
      <c r="MB107" s="93"/>
      <c r="MC107" s="93"/>
      <c r="MD107" s="93"/>
      <c r="ME107" s="93"/>
      <c r="MF107" s="93"/>
      <c r="MG107" s="93"/>
      <c r="MH107" s="93"/>
      <c r="MI107" s="93"/>
      <c r="MJ107" s="93"/>
      <c r="MK107" s="93"/>
      <c r="ML107" s="93"/>
      <c r="MM107" s="93"/>
      <c r="MN107" s="93"/>
      <c r="MO107" s="93"/>
      <c r="MP107" s="93"/>
      <c r="MQ107" s="93"/>
      <c r="MR107" s="93"/>
      <c r="MS107" s="93"/>
      <c r="MT107" s="93"/>
      <c r="MU107" s="93"/>
      <c r="MV107" s="93"/>
      <c r="MW107" s="93"/>
      <c r="MX107" s="93"/>
      <c r="MY107" s="93"/>
      <c r="MZ107" s="93"/>
      <c r="NA107" s="93"/>
      <c r="NB107" s="93"/>
      <c r="NC107" s="93"/>
      <c r="ND107" s="93"/>
      <c r="NE107" s="93"/>
      <c r="NF107" s="93"/>
      <c r="NG107" s="93"/>
      <c r="NH107" s="93"/>
      <c r="NI107" s="93"/>
      <c r="NJ107" s="93"/>
      <c r="NK107" s="93"/>
      <c r="NL107" s="93"/>
      <c r="NM107" s="93"/>
      <c r="NN107" s="93"/>
      <c r="NO107" s="93"/>
      <c r="NP107" s="93"/>
      <c r="NQ107" s="93"/>
      <c r="NR107" s="93"/>
      <c r="NS107" s="93"/>
      <c r="NT107" s="93"/>
      <c r="NU107" s="93"/>
      <c r="NV107" s="93"/>
      <c r="NW107" s="93"/>
      <c r="NX107" s="93"/>
      <c r="NY107" s="93"/>
      <c r="NZ107" s="93"/>
      <c r="OA107" s="93"/>
      <c r="OB107" s="93"/>
      <c r="OC107" s="93"/>
      <c r="OD107" s="93"/>
      <c r="OE107" s="93"/>
      <c r="OF107" s="93"/>
      <c r="OG107" s="93"/>
      <c r="OH107" s="93"/>
      <c r="OI107" s="93"/>
      <c r="OJ107" s="93"/>
      <c r="OK107" s="93"/>
      <c r="OL107" s="93"/>
      <c r="OM107" s="93"/>
      <c r="ON107" s="93"/>
      <c r="OO107" s="93"/>
      <c r="OP107" s="93"/>
      <c r="OQ107" s="93"/>
      <c r="OR107" s="93"/>
      <c r="OS107" s="93"/>
      <c r="OT107" s="93"/>
      <c r="OU107" s="93"/>
      <c r="OV107" s="93"/>
      <c r="OW107" s="93"/>
      <c r="OX107" s="93"/>
      <c r="OY107" s="93"/>
      <c r="OZ107" s="93"/>
      <c r="PA107" s="93"/>
      <c r="PB107" s="93"/>
      <c r="PC107" s="93"/>
      <c r="PD107" s="93"/>
      <c r="PE107" s="93"/>
      <c r="PF107" s="93"/>
      <c r="PG107" s="93"/>
      <c r="PH107" s="93"/>
      <c r="PI107" s="93"/>
      <c r="PJ107" s="93"/>
      <c r="PK107" s="93"/>
      <c r="PL107" s="93"/>
      <c r="PM107" s="93"/>
      <c r="PN107" s="93"/>
      <c r="PO107" s="93"/>
      <c r="PP107" s="93"/>
      <c r="PQ107" s="93"/>
      <c r="PR107" s="93"/>
      <c r="PS107" s="93"/>
      <c r="PT107" s="93"/>
      <c r="PU107" s="93"/>
      <c r="PV107" s="93"/>
      <c r="PW107" s="93"/>
      <c r="PX107" s="93"/>
      <c r="PY107" s="93"/>
      <c r="PZ107" s="93"/>
      <c r="QA107" s="93"/>
      <c r="QB107" s="93"/>
      <c r="QC107" s="93"/>
      <c r="QD107" s="93"/>
      <c r="QE107" s="93"/>
      <c r="QF107" s="93"/>
      <c r="QG107" s="93"/>
      <c r="QH107" s="93"/>
      <c r="QI107" s="93"/>
      <c r="QJ107" s="93"/>
      <c r="QK107" s="93"/>
      <c r="QL107" s="93"/>
      <c r="QM107" s="93"/>
      <c r="QN107" s="93"/>
      <c r="QO107" s="93"/>
      <c r="QP107" s="93"/>
      <c r="QQ107" s="93"/>
      <c r="QR107" s="93"/>
      <c r="QS107" s="93"/>
      <c r="QT107" s="93"/>
      <c r="QU107" s="93"/>
      <c r="QV107" s="93"/>
      <c r="QW107" s="93"/>
      <c r="QX107" s="93"/>
      <c r="QY107" s="93"/>
      <c r="QZ107" s="93"/>
      <c r="RA107" s="93"/>
      <c r="RB107" s="93"/>
      <c r="RC107" s="93"/>
      <c r="RD107" s="93"/>
      <c r="RE107" s="93"/>
      <c r="RF107" s="93"/>
      <c r="RG107" s="93"/>
      <c r="RH107" s="93"/>
      <c r="RI107" s="93"/>
      <c r="RJ107" s="93"/>
      <c r="RK107" s="93"/>
      <c r="RL107" s="93"/>
      <c r="RM107" s="93"/>
      <c r="RN107" s="93"/>
      <c r="RO107" s="93"/>
      <c r="RP107" s="93"/>
      <c r="RQ107" s="93"/>
      <c r="RR107" s="93"/>
      <c r="RS107" s="93"/>
      <c r="RT107" s="93"/>
      <c r="RU107" s="93"/>
      <c r="RV107" s="93"/>
      <c r="RW107" s="93"/>
      <c r="RX107" s="93"/>
      <c r="RY107" s="93"/>
      <c r="RZ107" s="93"/>
      <c r="SA107" s="93"/>
      <c r="SB107" s="93"/>
      <c r="SC107" s="93"/>
      <c r="SD107" s="93"/>
      <c r="SE107" s="93"/>
      <c r="SF107" s="93"/>
      <c r="SG107" s="93"/>
      <c r="SH107" s="93"/>
      <c r="SI107" s="93"/>
      <c r="SJ107" s="93"/>
      <c r="SK107" s="93"/>
      <c r="SL107" s="93"/>
      <c r="SM107" s="93"/>
      <c r="SN107" s="93"/>
      <c r="SO107" s="93"/>
      <c r="SP107" s="93"/>
      <c r="SQ107" s="93"/>
      <c r="SR107" s="93"/>
      <c r="SS107" s="93"/>
      <c r="ST107" s="93"/>
      <c r="SU107" s="93"/>
      <c r="SV107" s="93"/>
      <c r="SW107" s="93"/>
      <c r="SX107" s="93"/>
      <c r="SY107" s="93"/>
      <c r="SZ107" s="93"/>
      <c r="TA107" s="93"/>
      <c r="TB107" s="93"/>
      <c r="TC107" s="93"/>
      <c r="TD107" s="93"/>
      <c r="TE107" s="93"/>
      <c r="TF107" s="93"/>
      <c r="TG107" s="93"/>
      <c r="TH107" s="93"/>
      <c r="TI107" s="93"/>
      <c r="TJ107" s="93"/>
      <c r="TK107" s="93"/>
      <c r="TL107" s="93"/>
      <c r="TM107" s="93"/>
      <c r="TN107" s="93"/>
      <c r="TO107" s="93"/>
      <c r="TP107" s="93"/>
      <c r="TQ107" s="93"/>
      <c r="TR107" s="93"/>
      <c r="TS107" s="93"/>
      <c r="TT107" s="93"/>
      <c r="TU107" s="93"/>
      <c r="TV107" s="93"/>
      <c r="TW107" s="93"/>
      <c r="TX107" s="93"/>
      <c r="TY107" s="93"/>
      <c r="TZ107" s="93"/>
      <c r="UA107" s="93"/>
      <c r="UB107" s="93"/>
      <c r="UC107" s="93"/>
      <c r="UD107" s="93"/>
      <c r="UE107" s="93"/>
      <c r="UF107" s="93"/>
      <c r="UG107" s="93"/>
      <c r="UH107" s="93"/>
      <c r="UI107" s="93"/>
      <c r="UJ107" s="93"/>
      <c r="UK107" s="93"/>
      <c r="UL107" s="93"/>
      <c r="UM107" s="93"/>
      <c r="UN107" s="93"/>
      <c r="UO107" s="93"/>
      <c r="UP107" s="93"/>
      <c r="UQ107" s="93"/>
      <c r="UR107" s="93"/>
      <c r="US107" s="93"/>
      <c r="UT107" s="93"/>
      <c r="UU107" s="93"/>
      <c r="UV107" s="93"/>
      <c r="UW107" s="93"/>
      <c r="UX107" s="93"/>
      <c r="UY107" s="93"/>
      <c r="UZ107" s="93"/>
      <c r="VA107" s="93"/>
      <c r="VB107" s="93"/>
      <c r="VC107" s="93"/>
      <c r="VD107" s="93"/>
      <c r="VE107" s="93"/>
      <c r="VF107" s="93"/>
      <c r="VG107" s="93"/>
      <c r="VH107" s="93"/>
      <c r="VI107" s="93"/>
      <c r="VJ107" s="93"/>
      <c r="VK107" s="93"/>
      <c r="VL107" s="93"/>
      <c r="VM107" s="93"/>
      <c r="VN107" s="93"/>
      <c r="VO107" s="93"/>
      <c r="VP107" s="93"/>
      <c r="VQ107" s="93"/>
      <c r="VR107" s="93"/>
      <c r="VS107" s="93"/>
      <c r="VT107" s="93"/>
      <c r="VU107" s="93"/>
      <c r="VV107" s="93"/>
      <c r="VW107" s="93"/>
      <c r="VX107" s="93"/>
      <c r="VY107" s="93"/>
      <c r="VZ107" s="93"/>
      <c r="WA107" s="93"/>
      <c r="WB107" s="93"/>
      <c r="WC107" s="93"/>
      <c r="WD107" s="93"/>
      <c r="WE107" s="93"/>
      <c r="WF107" s="93"/>
      <c r="WG107" s="93"/>
      <c r="WH107" s="93"/>
      <c r="WI107" s="93"/>
      <c r="WJ107" s="93"/>
      <c r="WK107" s="93"/>
      <c r="WL107" s="93"/>
      <c r="WM107" s="93"/>
      <c r="WN107" s="93"/>
      <c r="WO107" s="93"/>
      <c r="WP107" s="93"/>
      <c r="WQ107" s="93"/>
      <c r="WR107" s="93"/>
      <c r="WS107" s="93"/>
      <c r="WT107" s="93"/>
      <c r="WU107" s="93"/>
      <c r="WV107" s="93"/>
      <c r="WW107" s="93"/>
      <c r="WX107" s="93"/>
      <c r="WY107" s="93"/>
      <c r="WZ107" s="93"/>
      <c r="XA107" s="93"/>
      <c r="XB107" s="93"/>
      <c r="XC107" s="93"/>
      <c r="XD107" s="93"/>
      <c r="XE107" s="93"/>
      <c r="XF107" s="93"/>
      <c r="XG107" s="93"/>
      <c r="XH107" s="93"/>
      <c r="XI107" s="93"/>
      <c r="XJ107" s="93"/>
      <c r="XK107" s="93"/>
      <c r="XL107" s="93"/>
      <c r="XM107" s="93"/>
      <c r="XN107" s="93"/>
      <c r="XO107" s="93"/>
      <c r="XP107" s="93"/>
      <c r="XQ107" s="93"/>
      <c r="XR107" s="93"/>
      <c r="XS107" s="93"/>
      <c r="XT107" s="93"/>
      <c r="XU107" s="93"/>
      <c r="XV107" s="93"/>
      <c r="XW107" s="93"/>
      <c r="XX107" s="93"/>
      <c r="XY107" s="93"/>
      <c r="XZ107" s="93"/>
      <c r="YA107" s="93"/>
      <c r="YB107" s="93"/>
      <c r="YC107" s="93"/>
      <c r="YD107" s="93"/>
      <c r="YE107" s="93"/>
      <c r="YF107" s="93"/>
      <c r="YG107" s="93"/>
      <c r="YH107" s="93"/>
      <c r="YI107" s="93"/>
      <c r="YJ107" s="93"/>
      <c r="YK107" s="93"/>
      <c r="YL107" s="93"/>
      <c r="YM107" s="93"/>
      <c r="YN107" s="93"/>
      <c r="YO107" s="93"/>
      <c r="YP107" s="93"/>
      <c r="YQ107" s="93"/>
      <c r="YR107" s="93"/>
      <c r="YS107" s="93"/>
      <c r="YT107" s="93"/>
      <c r="YU107" s="93"/>
      <c r="YV107" s="93"/>
      <c r="YW107" s="93"/>
      <c r="YX107" s="93"/>
      <c r="YY107" s="93"/>
      <c r="YZ107" s="93"/>
      <c r="ZA107" s="93"/>
      <c r="ZB107" s="93"/>
      <c r="ZC107" s="93"/>
      <c r="ZD107" s="93"/>
      <c r="ZE107" s="93"/>
      <c r="ZF107" s="93"/>
      <c r="ZG107" s="93"/>
      <c r="ZH107" s="93"/>
      <c r="ZI107" s="93"/>
      <c r="ZJ107" s="93"/>
      <c r="ZK107" s="93"/>
      <c r="ZL107" s="93"/>
      <c r="ZM107" s="93"/>
      <c r="ZN107" s="93"/>
      <c r="ZO107" s="93"/>
      <c r="ZP107" s="93"/>
      <c r="ZQ107" s="93"/>
      <c r="ZR107" s="93"/>
      <c r="ZS107" s="93"/>
      <c r="ZT107" s="93"/>
      <c r="ZU107" s="93"/>
      <c r="ZV107" s="93"/>
      <c r="ZW107" s="93"/>
      <c r="ZX107" s="93"/>
      <c r="ZY107" s="93"/>
      <c r="ZZ107" s="93"/>
    </row>
    <row r="108" spans="1:702" s="89" customFormat="1" ht="15.95" hidden="1" customHeight="1" x14ac:dyDescent="0.25">
      <c r="A108" s="116">
        <v>72432</v>
      </c>
      <c r="B108" s="116" t="s">
        <v>492</v>
      </c>
      <c r="C108" s="117" t="s">
        <v>354</v>
      </c>
      <c r="D108" s="118">
        <v>7</v>
      </c>
      <c r="E108" s="118">
        <v>3</v>
      </c>
      <c r="F108" s="118" t="s">
        <v>341</v>
      </c>
      <c r="G108" s="118">
        <v>912</v>
      </c>
      <c r="H108" s="118">
        <v>11461</v>
      </c>
      <c r="I108" s="118" t="s">
        <v>403</v>
      </c>
      <c r="J108" s="118" t="s">
        <v>319</v>
      </c>
      <c r="K108" s="118" t="s">
        <v>404</v>
      </c>
      <c r="L108" s="119">
        <v>3000</v>
      </c>
      <c r="M108" s="119">
        <v>3000</v>
      </c>
      <c r="N108" s="119">
        <v>0</v>
      </c>
      <c r="O108" s="119">
        <v>3000</v>
      </c>
      <c r="P108" s="119">
        <v>1545.5</v>
      </c>
      <c r="Q108" s="119">
        <v>-1454.5</v>
      </c>
      <c r="R108" s="120">
        <v>0.52</v>
      </c>
      <c r="S108" s="119">
        <v>0</v>
      </c>
      <c r="T108" s="119">
        <v>0</v>
      </c>
      <c r="U108" s="120">
        <v>0</v>
      </c>
      <c r="V108" s="119">
        <v>0</v>
      </c>
      <c r="W108" s="119">
        <v>0</v>
      </c>
      <c r="X108" s="120">
        <v>0</v>
      </c>
      <c r="Y108" s="119">
        <v>0</v>
      </c>
      <c r="Z108" s="119">
        <v>0</v>
      </c>
      <c r="AA108" s="120">
        <v>0</v>
      </c>
      <c r="AB108" s="119">
        <v>0</v>
      </c>
      <c r="AC108" s="119">
        <v>0</v>
      </c>
      <c r="AD108" s="120">
        <v>0</v>
      </c>
      <c r="AE108" s="119">
        <v>0</v>
      </c>
      <c r="AF108" s="119">
        <v>0</v>
      </c>
      <c r="AG108" s="120">
        <v>0</v>
      </c>
      <c r="AH108" s="119">
        <v>0</v>
      </c>
      <c r="AI108" s="119">
        <v>0</v>
      </c>
      <c r="AJ108" s="120">
        <v>0</v>
      </c>
      <c r="AK108" s="119">
        <v>0</v>
      </c>
      <c r="AL108" s="119">
        <v>0</v>
      </c>
      <c r="AM108" s="120">
        <v>0</v>
      </c>
      <c r="AN108" s="119">
        <v>0</v>
      </c>
      <c r="AO108" s="119">
        <v>0</v>
      </c>
      <c r="AP108" s="120">
        <v>0</v>
      </c>
      <c r="AQ108" s="119">
        <v>0</v>
      </c>
      <c r="AR108" s="119">
        <v>0</v>
      </c>
      <c r="AS108" s="120">
        <v>0</v>
      </c>
      <c r="AT108" s="119">
        <v>0</v>
      </c>
      <c r="AU108" s="119">
        <v>0</v>
      </c>
      <c r="AV108" s="120">
        <v>0</v>
      </c>
      <c r="AW108" s="119">
        <v>0</v>
      </c>
      <c r="AX108" s="119">
        <v>0</v>
      </c>
      <c r="AY108" s="120">
        <v>0</v>
      </c>
      <c r="AZ108" s="119">
        <v>0</v>
      </c>
      <c r="BA108" s="119">
        <v>0</v>
      </c>
      <c r="BB108" s="120">
        <v>0</v>
      </c>
      <c r="BC108" s="119">
        <v>0</v>
      </c>
      <c r="BD108" s="119">
        <v>0</v>
      </c>
      <c r="BE108" s="120">
        <v>0</v>
      </c>
      <c r="BF108" s="119">
        <v>3000</v>
      </c>
      <c r="BG108" s="119">
        <v>1545.5</v>
      </c>
      <c r="BH108" s="120">
        <v>0.52</v>
      </c>
      <c r="BI108" s="119">
        <v>0</v>
      </c>
      <c r="BJ108" s="119">
        <v>0</v>
      </c>
      <c r="BK108" s="120">
        <v>0</v>
      </c>
      <c r="BL108" s="119">
        <v>0</v>
      </c>
      <c r="BM108" s="119">
        <v>0</v>
      </c>
      <c r="BN108" s="120">
        <v>0</v>
      </c>
      <c r="BO108" s="119">
        <v>0</v>
      </c>
      <c r="BP108" s="119">
        <v>0</v>
      </c>
      <c r="BQ108" s="120">
        <v>0</v>
      </c>
      <c r="BR108" s="119">
        <v>0</v>
      </c>
      <c r="BS108" s="119">
        <v>0</v>
      </c>
      <c r="BT108" s="120">
        <v>0</v>
      </c>
      <c r="BU108" s="119">
        <v>0</v>
      </c>
      <c r="BV108" s="119">
        <v>0</v>
      </c>
      <c r="BW108" s="120">
        <v>0</v>
      </c>
      <c r="BX108" s="119">
        <v>0</v>
      </c>
      <c r="BY108" s="119">
        <v>0</v>
      </c>
      <c r="BZ108" s="120">
        <v>0</v>
      </c>
      <c r="CA108" s="119">
        <v>0</v>
      </c>
      <c r="CB108" s="119">
        <v>0</v>
      </c>
      <c r="CC108" s="120">
        <v>0</v>
      </c>
      <c r="CD108" s="119">
        <v>0</v>
      </c>
      <c r="CE108" s="119">
        <v>0</v>
      </c>
      <c r="CF108" s="120">
        <v>0</v>
      </c>
      <c r="CG108" s="119">
        <v>0</v>
      </c>
      <c r="CH108" s="119">
        <v>0</v>
      </c>
      <c r="CI108" s="120">
        <v>0</v>
      </c>
      <c r="CJ108" s="119">
        <v>0</v>
      </c>
      <c r="CK108" s="119">
        <v>0</v>
      </c>
      <c r="CL108" s="120">
        <v>0</v>
      </c>
      <c r="CM108" s="119">
        <v>0</v>
      </c>
      <c r="CN108" s="119">
        <v>0</v>
      </c>
      <c r="CO108" s="120">
        <v>0</v>
      </c>
      <c r="CP108" s="100"/>
      <c r="CQ108" s="100"/>
      <c r="CR108" s="100"/>
      <c r="CS108" s="100"/>
      <c r="CT108" s="100"/>
      <c r="CU108" s="100"/>
      <c r="CV108" s="100"/>
      <c r="CW108" s="100"/>
      <c r="CX108" s="100"/>
      <c r="CY108" s="100"/>
      <c r="CZ108" s="100"/>
      <c r="DA108" s="100"/>
      <c r="DB108" s="100"/>
      <c r="DC108" s="100"/>
      <c r="DD108" s="100"/>
      <c r="DE108" s="100"/>
      <c r="DF108" s="100"/>
      <c r="DG108" s="100"/>
      <c r="DH108" s="100"/>
      <c r="DI108" s="100"/>
      <c r="DJ108" s="100"/>
      <c r="DK108" s="100"/>
      <c r="DL108" s="100"/>
      <c r="DM108" s="100"/>
      <c r="DN108" s="100"/>
      <c r="DO108" s="100"/>
      <c r="DP108" s="100"/>
      <c r="DQ108" s="100"/>
      <c r="DR108" s="100"/>
      <c r="DS108" s="100"/>
      <c r="DT108" s="100"/>
      <c r="DU108" s="100"/>
      <c r="DV108" s="100"/>
      <c r="DW108" s="100"/>
      <c r="DX108" s="100"/>
      <c r="DY108" s="100"/>
      <c r="DZ108" s="100"/>
      <c r="EA108" s="100"/>
      <c r="EB108" s="100"/>
      <c r="EC108" s="100"/>
      <c r="ED108" s="100"/>
      <c r="EE108" s="100"/>
      <c r="EF108" s="100"/>
      <c r="EG108" s="100"/>
      <c r="EH108" s="100"/>
      <c r="EI108" s="100"/>
      <c r="EJ108" s="100"/>
      <c r="EK108" s="100"/>
      <c r="EL108" s="100"/>
      <c r="EM108" s="100"/>
      <c r="EN108" s="100"/>
      <c r="EO108" s="100"/>
      <c r="EP108" s="100"/>
      <c r="EQ108" s="100"/>
      <c r="ER108" s="100"/>
      <c r="ES108" s="100"/>
      <c r="ET108" s="100"/>
      <c r="EU108" s="100"/>
      <c r="EV108" s="100"/>
      <c r="EW108" s="100"/>
      <c r="EX108" s="100"/>
      <c r="EY108" s="100"/>
      <c r="EZ108" s="100"/>
      <c r="FA108" s="100"/>
      <c r="FB108" s="100"/>
      <c r="FC108" s="100"/>
      <c r="FD108" s="100"/>
      <c r="FE108" s="100"/>
      <c r="FF108" s="100"/>
      <c r="FG108" s="100"/>
      <c r="FH108" s="100"/>
      <c r="FI108" s="100"/>
      <c r="FJ108" s="100"/>
      <c r="FK108" s="100"/>
      <c r="FL108" s="100"/>
      <c r="FM108" s="100"/>
      <c r="FN108" s="100"/>
      <c r="FO108" s="100"/>
      <c r="FP108" s="100"/>
      <c r="FQ108" s="100"/>
      <c r="FR108" s="100"/>
      <c r="FS108" s="100"/>
      <c r="FT108" s="100"/>
      <c r="FU108" s="100"/>
      <c r="FV108" s="100"/>
      <c r="FW108" s="100"/>
      <c r="FX108" s="100"/>
      <c r="FY108" s="100"/>
      <c r="FZ108" s="100"/>
      <c r="GA108" s="100"/>
      <c r="GB108" s="100"/>
      <c r="GC108" s="100"/>
      <c r="GD108" s="100"/>
      <c r="GE108" s="100"/>
      <c r="GF108" s="100"/>
      <c r="GG108" s="100"/>
      <c r="GH108" s="100"/>
      <c r="GI108" s="100"/>
      <c r="GJ108" s="100"/>
      <c r="GK108" s="100"/>
      <c r="GL108" s="100"/>
      <c r="GM108" s="100"/>
      <c r="GN108" s="100"/>
      <c r="GO108" s="100"/>
      <c r="GP108" s="100"/>
      <c r="GQ108" s="100"/>
      <c r="GR108" s="100"/>
      <c r="GS108" s="100"/>
      <c r="GT108" s="100"/>
      <c r="GU108" s="100"/>
      <c r="GV108" s="100"/>
      <c r="GW108" s="100"/>
      <c r="GX108" s="100"/>
      <c r="GY108" s="100"/>
      <c r="GZ108" s="100"/>
      <c r="HA108" s="100"/>
      <c r="HB108" s="100"/>
      <c r="HC108" s="100"/>
      <c r="HD108" s="100"/>
      <c r="HE108" s="100"/>
      <c r="HF108" s="100"/>
      <c r="HG108" s="100"/>
      <c r="HH108" s="100"/>
      <c r="HI108" s="100"/>
      <c r="HJ108" s="100"/>
      <c r="HK108" s="100"/>
      <c r="HL108" s="100"/>
      <c r="HM108" s="100"/>
      <c r="HN108" s="100"/>
      <c r="HO108" s="100"/>
      <c r="HP108" s="100"/>
      <c r="HQ108" s="100"/>
      <c r="HR108" s="100"/>
      <c r="HS108" s="100"/>
      <c r="HT108" s="100"/>
      <c r="HU108" s="100"/>
      <c r="HV108" s="100"/>
      <c r="HW108" s="100"/>
      <c r="HX108" s="100"/>
      <c r="HY108" s="100"/>
      <c r="HZ108" s="100"/>
      <c r="IA108" s="100"/>
      <c r="IB108" s="100"/>
      <c r="IC108" s="100"/>
      <c r="ID108" s="100"/>
      <c r="IE108" s="100"/>
      <c r="IF108" s="100"/>
      <c r="IG108" s="100"/>
      <c r="IH108" s="100"/>
      <c r="II108" s="100"/>
      <c r="IJ108" s="100"/>
      <c r="IK108" s="100"/>
      <c r="IL108" s="100"/>
      <c r="IM108" s="100"/>
      <c r="IN108" s="100"/>
      <c r="IO108" s="100"/>
      <c r="IP108" s="100"/>
      <c r="IQ108" s="100"/>
      <c r="IR108" s="100"/>
      <c r="IS108" s="100"/>
      <c r="IT108" s="100"/>
      <c r="IU108" s="100"/>
      <c r="IV108" s="100"/>
      <c r="IW108" s="100"/>
      <c r="IX108" s="100"/>
      <c r="IY108" s="100"/>
      <c r="IZ108" s="100"/>
      <c r="JA108" s="100"/>
      <c r="JB108" s="100"/>
      <c r="JC108" s="100"/>
      <c r="JD108" s="100"/>
      <c r="JE108" s="100"/>
      <c r="JF108" s="100"/>
      <c r="JG108" s="100"/>
      <c r="JH108" s="100"/>
      <c r="JI108" s="100"/>
      <c r="JJ108" s="100"/>
      <c r="JK108" s="100"/>
      <c r="JL108" s="100"/>
      <c r="JM108" s="100"/>
      <c r="JN108" s="100"/>
      <c r="JO108" s="100"/>
      <c r="JP108" s="100"/>
      <c r="JQ108" s="100"/>
      <c r="JR108" s="100"/>
      <c r="JS108" s="100"/>
      <c r="JT108" s="100"/>
      <c r="JU108" s="100"/>
      <c r="JV108" s="100"/>
      <c r="JW108" s="100"/>
      <c r="JX108" s="100"/>
      <c r="JY108" s="100"/>
      <c r="JZ108" s="100"/>
      <c r="KA108" s="100"/>
      <c r="KB108" s="100"/>
      <c r="KC108" s="100"/>
      <c r="KD108" s="100"/>
      <c r="KE108" s="100"/>
      <c r="KF108" s="100"/>
      <c r="KG108" s="100"/>
      <c r="KH108" s="100"/>
      <c r="KI108" s="100"/>
      <c r="KJ108" s="100"/>
      <c r="KK108" s="100"/>
      <c r="KL108" s="100"/>
      <c r="KM108" s="100"/>
      <c r="KN108" s="100"/>
      <c r="KO108" s="100"/>
      <c r="KP108" s="100"/>
      <c r="KQ108" s="100"/>
      <c r="KR108" s="100"/>
      <c r="KS108" s="100"/>
      <c r="KT108" s="100"/>
      <c r="KU108" s="100"/>
      <c r="KV108" s="100"/>
      <c r="KW108" s="100"/>
      <c r="KX108" s="100"/>
      <c r="KY108" s="100"/>
      <c r="KZ108" s="100"/>
      <c r="LA108" s="100"/>
      <c r="LB108" s="100"/>
      <c r="LC108" s="100"/>
      <c r="LD108" s="100"/>
      <c r="LE108" s="100"/>
      <c r="LF108" s="100"/>
      <c r="LG108" s="100"/>
      <c r="LH108" s="100"/>
      <c r="LI108" s="100"/>
      <c r="LJ108" s="100"/>
      <c r="LK108" s="100"/>
      <c r="LL108" s="100"/>
      <c r="LM108" s="100"/>
      <c r="LN108" s="100"/>
      <c r="LO108" s="100"/>
      <c r="LP108" s="100"/>
      <c r="LQ108" s="100"/>
      <c r="LR108" s="100"/>
      <c r="LS108" s="100"/>
      <c r="LT108" s="100"/>
      <c r="LU108" s="100"/>
      <c r="LV108" s="100"/>
      <c r="LW108" s="100"/>
      <c r="LX108" s="100"/>
      <c r="LY108" s="100"/>
      <c r="LZ108" s="100"/>
      <c r="MA108" s="100"/>
      <c r="MB108" s="100"/>
      <c r="MC108" s="100"/>
      <c r="MD108" s="100"/>
      <c r="ME108" s="100"/>
      <c r="MF108" s="100"/>
      <c r="MG108" s="100"/>
      <c r="MH108" s="100"/>
      <c r="MI108" s="100"/>
      <c r="MJ108" s="100"/>
      <c r="MK108" s="100"/>
      <c r="ML108" s="100"/>
      <c r="MM108" s="100"/>
      <c r="MN108" s="100"/>
      <c r="MO108" s="100"/>
      <c r="MP108" s="100"/>
      <c r="MQ108" s="100"/>
      <c r="MR108" s="100"/>
      <c r="MS108" s="100"/>
      <c r="MT108" s="100"/>
      <c r="MU108" s="100"/>
      <c r="MV108" s="100"/>
      <c r="MW108" s="100"/>
      <c r="MX108" s="100"/>
      <c r="MY108" s="100"/>
      <c r="MZ108" s="100"/>
      <c r="NA108" s="100"/>
      <c r="NB108" s="100"/>
      <c r="NC108" s="100"/>
      <c r="ND108" s="100"/>
      <c r="NE108" s="100"/>
      <c r="NF108" s="100"/>
      <c r="NG108" s="100"/>
      <c r="NH108" s="100"/>
      <c r="NI108" s="100"/>
      <c r="NJ108" s="100"/>
      <c r="NK108" s="100"/>
      <c r="NL108" s="100"/>
      <c r="NM108" s="100"/>
      <c r="NN108" s="100"/>
      <c r="NO108" s="100"/>
      <c r="NP108" s="100"/>
      <c r="NQ108" s="100"/>
      <c r="NR108" s="100"/>
      <c r="NS108" s="100"/>
      <c r="NT108" s="100"/>
      <c r="NU108" s="100"/>
      <c r="NV108" s="100"/>
      <c r="NW108" s="100"/>
      <c r="NX108" s="100"/>
      <c r="NY108" s="100"/>
      <c r="NZ108" s="100"/>
      <c r="OA108" s="100"/>
      <c r="OB108" s="100"/>
      <c r="OC108" s="100"/>
      <c r="OD108" s="100"/>
      <c r="OE108" s="100"/>
      <c r="OF108" s="100"/>
      <c r="OG108" s="100"/>
      <c r="OH108" s="100"/>
      <c r="OI108" s="100"/>
      <c r="OJ108" s="100"/>
      <c r="OK108" s="100"/>
      <c r="OL108" s="100"/>
      <c r="OM108" s="100"/>
      <c r="ON108" s="100"/>
      <c r="OO108" s="100"/>
      <c r="OP108" s="100"/>
      <c r="OQ108" s="100"/>
      <c r="OR108" s="100"/>
      <c r="OS108" s="100"/>
      <c r="OT108" s="100"/>
      <c r="OU108" s="100"/>
      <c r="OV108" s="100"/>
      <c r="OW108" s="100"/>
      <c r="OX108" s="100"/>
      <c r="OY108" s="100"/>
      <c r="OZ108" s="100"/>
      <c r="PA108" s="100"/>
      <c r="PB108" s="100"/>
      <c r="PC108" s="100"/>
      <c r="PD108" s="100"/>
      <c r="PE108" s="100"/>
      <c r="PF108" s="100"/>
      <c r="PG108" s="100"/>
      <c r="PH108" s="100"/>
      <c r="PI108" s="100"/>
      <c r="PJ108" s="100"/>
      <c r="PK108" s="100"/>
      <c r="PL108" s="100"/>
      <c r="PM108" s="100"/>
      <c r="PN108" s="100"/>
      <c r="PO108" s="100"/>
      <c r="PP108" s="100"/>
      <c r="PQ108" s="100"/>
      <c r="PR108" s="100"/>
      <c r="PS108" s="100"/>
      <c r="PT108" s="100"/>
      <c r="PU108" s="100"/>
      <c r="PV108" s="100"/>
      <c r="PW108" s="100"/>
      <c r="PX108" s="100"/>
      <c r="PY108" s="100"/>
      <c r="PZ108" s="100"/>
      <c r="QA108" s="100"/>
      <c r="QB108" s="100"/>
      <c r="QC108" s="100"/>
      <c r="QD108" s="100"/>
      <c r="QE108" s="100"/>
      <c r="QF108" s="100"/>
      <c r="QG108" s="100"/>
      <c r="QH108" s="100"/>
      <c r="QI108" s="100"/>
      <c r="QJ108" s="100"/>
      <c r="QK108" s="100"/>
      <c r="QL108" s="100"/>
      <c r="QM108" s="100"/>
      <c r="QN108" s="100"/>
      <c r="QO108" s="100"/>
      <c r="QP108" s="100"/>
      <c r="QQ108" s="100"/>
      <c r="QR108" s="100"/>
      <c r="QS108" s="100"/>
      <c r="QT108" s="100"/>
      <c r="QU108" s="100"/>
      <c r="QV108" s="100"/>
      <c r="QW108" s="100"/>
      <c r="QX108" s="100"/>
      <c r="QY108" s="100"/>
      <c r="QZ108" s="100"/>
      <c r="RA108" s="100"/>
      <c r="RB108" s="100"/>
      <c r="RC108" s="100"/>
      <c r="RD108" s="100"/>
      <c r="RE108" s="100"/>
      <c r="RF108" s="100"/>
      <c r="RG108" s="100"/>
      <c r="RH108" s="100"/>
      <c r="RI108" s="100"/>
      <c r="RJ108" s="100"/>
      <c r="RK108" s="100"/>
      <c r="RL108" s="100"/>
      <c r="RM108" s="100"/>
      <c r="RN108" s="100"/>
      <c r="RO108" s="100"/>
      <c r="RP108" s="100"/>
      <c r="RQ108" s="100"/>
      <c r="RR108" s="100"/>
      <c r="RS108" s="100"/>
      <c r="RT108" s="100"/>
      <c r="RU108" s="100"/>
      <c r="RV108" s="100"/>
      <c r="RW108" s="100"/>
      <c r="RX108" s="100"/>
      <c r="RY108" s="100"/>
      <c r="RZ108" s="100"/>
      <c r="SA108" s="100"/>
      <c r="SB108" s="100"/>
      <c r="SC108" s="100"/>
      <c r="SD108" s="100"/>
      <c r="SE108" s="100"/>
      <c r="SF108" s="100"/>
      <c r="SG108" s="100"/>
      <c r="SH108" s="100"/>
      <c r="SI108" s="100"/>
      <c r="SJ108" s="100"/>
      <c r="SK108" s="100"/>
      <c r="SL108" s="100"/>
      <c r="SM108" s="100"/>
      <c r="SN108" s="100"/>
      <c r="SO108" s="100"/>
      <c r="SP108" s="100"/>
      <c r="SQ108" s="100"/>
      <c r="SR108" s="100"/>
      <c r="SS108" s="100"/>
      <c r="ST108" s="100"/>
      <c r="SU108" s="100"/>
      <c r="SV108" s="100"/>
      <c r="SW108" s="100"/>
      <c r="SX108" s="100"/>
      <c r="SY108" s="100"/>
      <c r="SZ108" s="100"/>
      <c r="TA108" s="100"/>
      <c r="TB108" s="100"/>
      <c r="TC108" s="100"/>
      <c r="TD108" s="100"/>
      <c r="TE108" s="100"/>
      <c r="TF108" s="100"/>
      <c r="TG108" s="100"/>
      <c r="TH108" s="100"/>
      <c r="TI108" s="100"/>
      <c r="TJ108" s="100"/>
      <c r="TK108" s="100"/>
      <c r="TL108" s="100"/>
      <c r="TM108" s="100"/>
      <c r="TN108" s="100"/>
      <c r="TO108" s="100"/>
      <c r="TP108" s="100"/>
      <c r="TQ108" s="100"/>
      <c r="TR108" s="100"/>
      <c r="TS108" s="100"/>
      <c r="TT108" s="100"/>
      <c r="TU108" s="100"/>
      <c r="TV108" s="100"/>
      <c r="TW108" s="100"/>
      <c r="TX108" s="100"/>
      <c r="TY108" s="100"/>
      <c r="TZ108" s="100"/>
      <c r="UA108" s="100"/>
      <c r="UB108" s="100"/>
      <c r="UC108" s="100"/>
      <c r="UD108" s="100"/>
      <c r="UE108" s="100"/>
      <c r="UF108" s="100"/>
      <c r="UG108" s="100"/>
      <c r="UH108" s="100"/>
      <c r="UI108" s="100"/>
      <c r="UJ108" s="100"/>
      <c r="UK108" s="100"/>
      <c r="UL108" s="100"/>
      <c r="UM108" s="100"/>
      <c r="UN108" s="100"/>
      <c r="UO108" s="100"/>
      <c r="UP108" s="100"/>
      <c r="UQ108" s="100"/>
      <c r="UR108" s="100"/>
      <c r="US108" s="100"/>
      <c r="UT108" s="100"/>
      <c r="UU108" s="100"/>
      <c r="UV108" s="100"/>
      <c r="UW108" s="100"/>
      <c r="UX108" s="100"/>
      <c r="UY108" s="100"/>
      <c r="UZ108" s="100"/>
      <c r="VA108" s="100"/>
      <c r="VB108" s="100"/>
      <c r="VC108" s="100"/>
      <c r="VD108" s="100"/>
      <c r="VE108" s="100"/>
      <c r="VF108" s="100"/>
      <c r="VG108" s="100"/>
      <c r="VH108" s="100"/>
      <c r="VI108" s="100"/>
      <c r="VJ108" s="100"/>
      <c r="VK108" s="100"/>
      <c r="VL108" s="100"/>
      <c r="VM108" s="100"/>
      <c r="VN108" s="100"/>
      <c r="VO108" s="100"/>
      <c r="VP108" s="100"/>
      <c r="VQ108" s="100"/>
      <c r="VR108" s="100"/>
      <c r="VS108" s="100"/>
      <c r="VT108" s="100"/>
      <c r="VU108" s="100"/>
      <c r="VV108" s="100"/>
      <c r="VW108" s="100"/>
      <c r="VX108" s="100"/>
      <c r="VY108" s="100"/>
      <c r="VZ108" s="100"/>
      <c r="WA108" s="100"/>
      <c r="WB108" s="100"/>
      <c r="WC108" s="100"/>
      <c r="WD108" s="100"/>
      <c r="WE108" s="100"/>
      <c r="WF108" s="100"/>
      <c r="WG108" s="100"/>
      <c r="WH108" s="100"/>
      <c r="WI108" s="100"/>
      <c r="WJ108" s="100"/>
      <c r="WK108" s="100"/>
      <c r="WL108" s="100"/>
      <c r="WM108" s="100"/>
      <c r="WN108" s="100"/>
      <c r="WO108" s="100"/>
      <c r="WP108" s="100"/>
      <c r="WQ108" s="100"/>
      <c r="WR108" s="100"/>
      <c r="WS108" s="100"/>
      <c r="WT108" s="100"/>
      <c r="WU108" s="100"/>
      <c r="WV108" s="100"/>
      <c r="WW108" s="100"/>
      <c r="WX108" s="100"/>
      <c r="WY108" s="100"/>
      <c r="WZ108" s="100"/>
      <c r="XA108" s="100"/>
      <c r="XB108" s="100"/>
      <c r="XC108" s="100"/>
      <c r="XD108" s="100"/>
      <c r="XE108" s="100"/>
      <c r="XF108" s="100"/>
      <c r="XG108" s="100"/>
      <c r="XH108" s="100"/>
      <c r="XI108" s="100"/>
      <c r="XJ108" s="100"/>
      <c r="XK108" s="100"/>
      <c r="XL108" s="100"/>
      <c r="XM108" s="100"/>
      <c r="XN108" s="100"/>
      <c r="XO108" s="100"/>
      <c r="XP108" s="100"/>
      <c r="XQ108" s="100"/>
      <c r="XR108" s="100"/>
      <c r="XS108" s="100"/>
      <c r="XT108" s="100"/>
      <c r="XU108" s="100"/>
      <c r="XV108" s="100"/>
      <c r="XW108" s="100"/>
      <c r="XX108" s="100"/>
      <c r="XY108" s="100"/>
      <c r="XZ108" s="100"/>
      <c r="YA108" s="100"/>
      <c r="YB108" s="100"/>
      <c r="YC108" s="100"/>
      <c r="YD108" s="100"/>
      <c r="YE108" s="100"/>
      <c r="YF108" s="100"/>
      <c r="YG108" s="100"/>
      <c r="YH108" s="100"/>
      <c r="YI108" s="100"/>
      <c r="YJ108" s="100"/>
      <c r="YK108" s="100"/>
      <c r="YL108" s="100"/>
      <c r="YM108" s="100"/>
      <c r="YN108" s="100"/>
      <c r="YO108" s="100"/>
      <c r="YP108" s="100"/>
      <c r="YQ108" s="100"/>
      <c r="YR108" s="100"/>
      <c r="YS108" s="100"/>
      <c r="YT108" s="100"/>
      <c r="YU108" s="100"/>
      <c r="YV108" s="100"/>
      <c r="YW108" s="100"/>
      <c r="YX108" s="100"/>
      <c r="YY108" s="100"/>
      <c r="YZ108" s="100"/>
      <c r="ZA108" s="100"/>
      <c r="ZB108" s="100"/>
      <c r="ZC108" s="100"/>
      <c r="ZD108" s="100"/>
      <c r="ZE108" s="100"/>
      <c r="ZF108" s="100"/>
      <c r="ZG108" s="100"/>
      <c r="ZH108" s="100"/>
      <c r="ZI108" s="100"/>
      <c r="ZJ108" s="100"/>
      <c r="ZK108" s="100"/>
      <c r="ZL108" s="100"/>
      <c r="ZM108" s="100"/>
      <c r="ZN108" s="100"/>
      <c r="ZO108" s="100"/>
      <c r="ZP108" s="100"/>
      <c r="ZQ108" s="100"/>
      <c r="ZR108" s="100"/>
      <c r="ZS108" s="100"/>
      <c r="ZT108" s="100"/>
      <c r="ZU108" s="100"/>
      <c r="ZV108" s="100"/>
      <c r="ZW108" s="100"/>
      <c r="ZX108" s="100"/>
      <c r="ZY108" s="100"/>
      <c r="ZZ108" s="100"/>
    </row>
    <row r="109" spans="1:702" ht="15.95" customHeight="1" x14ac:dyDescent="0.25">
      <c r="A109" s="92">
        <v>72434</v>
      </c>
      <c r="B109" s="92" t="s">
        <v>492</v>
      </c>
      <c r="C109" s="121" t="s">
        <v>354</v>
      </c>
      <c r="D109" s="92">
        <v>7</v>
      </c>
      <c r="E109" s="92">
        <v>3</v>
      </c>
      <c r="F109" s="92" t="s">
        <v>341</v>
      </c>
      <c r="G109" s="92">
        <v>912</v>
      </c>
      <c r="H109" s="92">
        <v>11461</v>
      </c>
      <c r="I109" s="92" t="s">
        <v>403</v>
      </c>
      <c r="J109" s="92">
        <v>3</v>
      </c>
      <c r="K109" s="92" t="s">
        <v>12</v>
      </c>
      <c r="L109" s="93">
        <v>3000</v>
      </c>
      <c r="M109" s="93">
        <v>3000</v>
      </c>
      <c r="N109" s="93">
        <v>0</v>
      </c>
      <c r="O109" s="93">
        <v>3000</v>
      </c>
      <c r="P109" s="93">
        <v>1545.5</v>
      </c>
      <c r="Q109" s="93">
        <v>-1454.5</v>
      </c>
      <c r="R109" s="94">
        <v>0.52</v>
      </c>
      <c r="S109" s="93">
        <v>0</v>
      </c>
      <c r="T109" s="93">
        <v>0</v>
      </c>
      <c r="U109" s="94">
        <v>0</v>
      </c>
      <c r="V109" s="93">
        <v>0</v>
      </c>
      <c r="W109" s="93">
        <v>0</v>
      </c>
      <c r="X109" s="94">
        <v>0</v>
      </c>
      <c r="Y109" s="93">
        <v>0</v>
      </c>
      <c r="Z109" s="93">
        <v>0</v>
      </c>
      <c r="AA109" s="94">
        <v>0</v>
      </c>
      <c r="AB109" s="93">
        <v>0</v>
      </c>
      <c r="AC109" s="93">
        <v>0</v>
      </c>
      <c r="AD109" s="94">
        <v>0</v>
      </c>
      <c r="AE109" s="93">
        <v>0</v>
      </c>
      <c r="AF109" s="93">
        <v>0</v>
      </c>
      <c r="AG109" s="94">
        <v>0</v>
      </c>
      <c r="AH109" s="93">
        <v>0</v>
      </c>
      <c r="AI109" s="93">
        <v>0</v>
      </c>
      <c r="AJ109" s="94">
        <v>0</v>
      </c>
      <c r="AK109" s="93">
        <v>0</v>
      </c>
      <c r="AL109" s="93">
        <v>0</v>
      </c>
      <c r="AM109" s="94">
        <v>0</v>
      </c>
      <c r="AN109" s="93">
        <v>0</v>
      </c>
      <c r="AO109" s="93">
        <v>0</v>
      </c>
      <c r="AP109" s="94">
        <v>0</v>
      </c>
      <c r="AQ109" s="93">
        <v>0</v>
      </c>
      <c r="AR109" s="93">
        <v>0</v>
      </c>
      <c r="AS109" s="94">
        <v>0</v>
      </c>
      <c r="AT109" s="93">
        <v>0</v>
      </c>
      <c r="AU109" s="93">
        <v>0</v>
      </c>
      <c r="AV109" s="94">
        <v>0</v>
      </c>
      <c r="AW109" s="93">
        <v>0</v>
      </c>
      <c r="AX109" s="93">
        <v>0</v>
      </c>
      <c r="AY109" s="94">
        <v>0</v>
      </c>
      <c r="AZ109" s="93">
        <v>0</v>
      </c>
      <c r="BA109" s="93">
        <v>0</v>
      </c>
      <c r="BB109" s="94">
        <v>0</v>
      </c>
      <c r="BC109" s="93">
        <v>0</v>
      </c>
      <c r="BD109" s="93">
        <v>0</v>
      </c>
      <c r="BE109" s="94">
        <v>0</v>
      </c>
      <c r="BF109" s="93">
        <v>3000</v>
      </c>
      <c r="BG109" s="93">
        <v>1545.5</v>
      </c>
      <c r="BH109" s="94">
        <v>0.52</v>
      </c>
      <c r="BI109" s="93">
        <v>0</v>
      </c>
      <c r="BJ109" s="93">
        <v>0</v>
      </c>
      <c r="BK109" s="94">
        <v>0</v>
      </c>
      <c r="BL109" s="93">
        <v>0</v>
      </c>
      <c r="BM109" s="93">
        <v>0</v>
      </c>
      <c r="BN109" s="94">
        <v>0</v>
      </c>
      <c r="BO109" s="93">
        <v>0</v>
      </c>
      <c r="BP109" s="93">
        <v>0</v>
      </c>
      <c r="BQ109" s="94">
        <v>0</v>
      </c>
      <c r="BR109" s="93">
        <v>0</v>
      </c>
      <c r="BS109" s="93">
        <v>0</v>
      </c>
      <c r="BT109" s="94">
        <v>0</v>
      </c>
      <c r="BU109" s="93">
        <v>0</v>
      </c>
      <c r="BV109" s="93">
        <v>0</v>
      </c>
      <c r="BW109" s="94">
        <v>0</v>
      </c>
      <c r="BX109" s="93">
        <v>0</v>
      </c>
      <c r="BY109" s="93">
        <v>0</v>
      </c>
      <c r="BZ109" s="94">
        <v>0</v>
      </c>
      <c r="CA109" s="93">
        <v>0</v>
      </c>
      <c r="CB109" s="93">
        <v>0</v>
      </c>
      <c r="CC109" s="94">
        <v>0</v>
      </c>
      <c r="CD109" s="93">
        <v>0</v>
      </c>
      <c r="CE109" s="93">
        <v>0</v>
      </c>
      <c r="CF109" s="94">
        <v>0</v>
      </c>
      <c r="CG109" s="93">
        <v>0</v>
      </c>
      <c r="CH109" s="93">
        <v>0</v>
      </c>
      <c r="CI109" s="94">
        <v>0</v>
      </c>
      <c r="CJ109" s="93">
        <v>0</v>
      </c>
      <c r="CK109" s="93">
        <v>0</v>
      </c>
      <c r="CL109" s="94">
        <v>0</v>
      </c>
      <c r="CM109" s="93">
        <v>0</v>
      </c>
      <c r="CN109" s="93">
        <v>0</v>
      </c>
      <c r="CO109" s="94">
        <v>0</v>
      </c>
      <c r="CP109" s="93"/>
      <c r="CQ109" s="93"/>
      <c r="CR109" s="93"/>
      <c r="CS109" s="93"/>
      <c r="CT109" s="93"/>
      <c r="CU109" s="93"/>
      <c r="CV109" s="93"/>
      <c r="CW109" s="93"/>
      <c r="CX109" s="93"/>
      <c r="CY109" s="93"/>
      <c r="CZ109" s="93"/>
      <c r="DA109" s="93"/>
      <c r="DB109" s="93"/>
      <c r="DC109" s="93"/>
      <c r="DD109" s="93"/>
      <c r="DE109" s="93"/>
      <c r="DF109" s="93"/>
      <c r="DG109" s="93"/>
      <c r="DH109" s="93"/>
      <c r="DI109" s="93"/>
      <c r="DJ109" s="93"/>
      <c r="DK109" s="93"/>
      <c r="DL109" s="93"/>
      <c r="DM109" s="93"/>
      <c r="DN109" s="93"/>
      <c r="DO109" s="93"/>
      <c r="DP109" s="93"/>
      <c r="DQ109" s="93"/>
      <c r="DR109" s="93"/>
      <c r="DS109" s="93"/>
      <c r="DT109" s="93"/>
      <c r="DU109" s="93"/>
      <c r="DV109" s="93"/>
      <c r="DW109" s="93"/>
      <c r="DX109" s="93"/>
      <c r="DY109" s="93"/>
      <c r="DZ109" s="93"/>
      <c r="EA109" s="93"/>
      <c r="EB109" s="93"/>
      <c r="EC109" s="93"/>
      <c r="ED109" s="93"/>
      <c r="EE109" s="93"/>
      <c r="EF109" s="93"/>
      <c r="EG109" s="93"/>
      <c r="EH109" s="93"/>
      <c r="EI109" s="93"/>
      <c r="EJ109" s="93"/>
      <c r="EK109" s="93"/>
      <c r="EL109" s="93"/>
      <c r="EM109" s="93"/>
      <c r="EN109" s="93"/>
      <c r="EO109" s="93"/>
      <c r="EP109" s="93"/>
      <c r="EQ109" s="93"/>
      <c r="ER109" s="93"/>
      <c r="ES109" s="93"/>
      <c r="ET109" s="93"/>
      <c r="EU109" s="93"/>
      <c r="EV109" s="93"/>
      <c r="EW109" s="93"/>
      <c r="EX109" s="93"/>
      <c r="EY109" s="93"/>
      <c r="EZ109" s="93"/>
      <c r="FA109" s="93"/>
      <c r="FB109" s="93"/>
      <c r="FC109" s="93"/>
      <c r="FD109" s="93"/>
      <c r="FE109" s="93"/>
      <c r="FF109" s="93"/>
      <c r="FG109" s="93"/>
      <c r="FH109" s="93"/>
      <c r="FI109" s="93"/>
      <c r="FJ109" s="93"/>
      <c r="FK109" s="93"/>
      <c r="FL109" s="93"/>
      <c r="FM109" s="93"/>
      <c r="FN109" s="93"/>
      <c r="FO109" s="93"/>
      <c r="FP109" s="93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  <c r="GF109" s="93"/>
      <c r="GG109" s="93"/>
      <c r="GH109" s="93"/>
      <c r="GI109" s="93"/>
      <c r="GJ109" s="93"/>
      <c r="GK109" s="93"/>
      <c r="GL109" s="93"/>
      <c r="GM109" s="93"/>
      <c r="GN109" s="93"/>
      <c r="GO109" s="93"/>
      <c r="GP109" s="93"/>
      <c r="GQ109" s="93"/>
      <c r="GR109" s="93"/>
      <c r="GS109" s="93"/>
      <c r="GT109" s="93"/>
      <c r="GU109" s="93"/>
      <c r="GV109" s="93"/>
      <c r="GW109" s="93"/>
      <c r="GX109" s="93"/>
      <c r="GY109" s="93"/>
      <c r="GZ109" s="93"/>
      <c r="HA109" s="93"/>
      <c r="HB109" s="93"/>
      <c r="HC109" s="93"/>
      <c r="HD109" s="93"/>
      <c r="HE109" s="93"/>
      <c r="HF109" s="93"/>
      <c r="HG109" s="93"/>
      <c r="HH109" s="93"/>
      <c r="HI109" s="93"/>
      <c r="HJ109" s="93"/>
      <c r="HK109" s="93"/>
      <c r="HL109" s="93"/>
      <c r="HM109" s="93"/>
      <c r="HN109" s="93"/>
      <c r="HO109" s="93"/>
      <c r="HP109" s="93"/>
      <c r="HQ109" s="93"/>
      <c r="HR109" s="93"/>
      <c r="HS109" s="93"/>
      <c r="HT109" s="93"/>
      <c r="HU109" s="93"/>
      <c r="HV109" s="93"/>
      <c r="HW109" s="93"/>
      <c r="HX109" s="93"/>
      <c r="HY109" s="93"/>
      <c r="HZ109" s="93"/>
      <c r="IA109" s="93"/>
      <c r="IB109" s="93"/>
      <c r="IC109" s="93"/>
      <c r="ID109" s="93"/>
      <c r="IE109" s="93"/>
      <c r="IF109" s="93"/>
      <c r="IG109" s="93"/>
      <c r="IH109" s="93"/>
      <c r="II109" s="93"/>
      <c r="IJ109" s="93"/>
      <c r="IK109" s="93"/>
      <c r="IL109" s="93"/>
      <c r="IM109" s="93"/>
      <c r="IN109" s="93"/>
      <c r="IO109" s="93"/>
      <c r="IP109" s="93"/>
      <c r="IQ109" s="93"/>
      <c r="IR109" s="93"/>
      <c r="IS109" s="93"/>
      <c r="IT109" s="93"/>
      <c r="IU109" s="93"/>
      <c r="IV109" s="93"/>
      <c r="IW109" s="93"/>
      <c r="IX109" s="93"/>
      <c r="IY109" s="93"/>
      <c r="IZ109" s="93"/>
      <c r="JA109" s="93"/>
      <c r="JB109" s="93"/>
      <c r="JC109" s="93"/>
      <c r="JD109" s="93"/>
      <c r="JE109" s="93"/>
      <c r="JF109" s="93"/>
      <c r="JG109" s="93"/>
      <c r="JH109" s="93"/>
      <c r="JI109" s="93"/>
      <c r="JJ109" s="93"/>
      <c r="JK109" s="93"/>
      <c r="JL109" s="93"/>
      <c r="JM109" s="93"/>
      <c r="JN109" s="93"/>
      <c r="JO109" s="93"/>
      <c r="JP109" s="93"/>
      <c r="JQ109" s="93"/>
      <c r="JR109" s="93"/>
      <c r="JS109" s="93"/>
      <c r="JT109" s="93"/>
      <c r="JU109" s="93"/>
      <c r="JV109" s="93"/>
      <c r="JW109" s="93"/>
      <c r="JX109" s="93"/>
      <c r="JY109" s="93"/>
      <c r="JZ109" s="93"/>
      <c r="KA109" s="93"/>
      <c r="KB109" s="93"/>
      <c r="KC109" s="93"/>
      <c r="KD109" s="93"/>
      <c r="KE109" s="93"/>
      <c r="KF109" s="93"/>
      <c r="KG109" s="93"/>
      <c r="KH109" s="93"/>
      <c r="KI109" s="93"/>
      <c r="KJ109" s="93"/>
      <c r="KK109" s="93"/>
      <c r="KL109" s="93"/>
      <c r="KM109" s="93"/>
      <c r="KN109" s="93"/>
      <c r="KO109" s="93"/>
      <c r="KP109" s="93"/>
      <c r="KQ109" s="93"/>
      <c r="KR109" s="93"/>
      <c r="KS109" s="93"/>
      <c r="KT109" s="93"/>
      <c r="KU109" s="93"/>
      <c r="KV109" s="93"/>
      <c r="KW109" s="93"/>
      <c r="KX109" s="93"/>
      <c r="KY109" s="93"/>
      <c r="KZ109" s="93"/>
      <c r="LA109" s="93"/>
      <c r="LB109" s="93"/>
      <c r="LC109" s="93"/>
      <c r="LD109" s="93"/>
      <c r="LE109" s="93"/>
      <c r="LF109" s="93"/>
      <c r="LG109" s="93"/>
      <c r="LH109" s="93"/>
      <c r="LI109" s="93"/>
      <c r="LJ109" s="93"/>
      <c r="LK109" s="93"/>
      <c r="LL109" s="93"/>
      <c r="LM109" s="93"/>
      <c r="LN109" s="93"/>
      <c r="LO109" s="93"/>
      <c r="LP109" s="93"/>
      <c r="LQ109" s="93"/>
      <c r="LR109" s="93"/>
      <c r="LS109" s="93"/>
      <c r="LT109" s="93"/>
      <c r="LU109" s="93"/>
      <c r="LV109" s="93"/>
      <c r="LW109" s="93"/>
      <c r="LX109" s="93"/>
      <c r="LY109" s="93"/>
      <c r="LZ109" s="93"/>
      <c r="MA109" s="93"/>
      <c r="MB109" s="93"/>
      <c r="MC109" s="93"/>
      <c r="MD109" s="93"/>
      <c r="ME109" s="93"/>
      <c r="MF109" s="93"/>
      <c r="MG109" s="93"/>
      <c r="MH109" s="93"/>
      <c r="MI109" s="93"/>
      <c r="MJ109" s="93"/>
      <c r="MK109" s="93"/>
      <c r="ML109" s="93"/>
      <c r="MM109" s="93"/>
      <c r="MN109" s="93"/>
      <c r="MO109" s="93"/>
      <c r="MP109" s="93"/>
      <c r="MQ109" s="93"/>
      <c r="MR109" s="93"/>
      <c r="MS109" s="93"/>
      <c r="MT109" s="93"/>
      <c r="MU109" s="93"/>
      <c r="MV109" s="93"/>
      <c r="MW109" s="93"/>
      <c r="MX109" s="93"/>
      <c r="MY109" s="93"/>
      <c r="MZ109" s="93"/>
      <c r="NA109" s="93"/>
      <c r="NB109" s="93"/>
      <c r="NC109" s="93"/>
      <c r="ND109" s="93"/>
      <c r="NE109" s="93"/>
      <c r="NF109" s="93"/>
      <c r="NG109" s="93"/>
      <c r="NH109" s="93"/>
      <c r="NI109" s="93"/>
      <c r="NJ109" s="93"/>
      <c r="NK109" s="93"/>
      <c r="NL109" s="93"/>
      <c r="NM109" s="93"/>
      <c r="NN109" s="93"/>
      <c r="NO109" s="93"/>
      <c r="NP109" s="93"/>
      <c r="NQ109" s="93"/>
      <c r="NR109" s="93"/>
      <c r="NS109" s="93"/>
      <c r="NT109" s="93"/>
      <c r="NU109" s="93"/>
      <c r="NV109" s="93"/>
      <c r="NW109" s="93"/>
      <c r="NX109" s="93"/>
      <c r="NY109" s="93"/>
      <c r="NZ109" s="93"/>
      <c r="OA109" s="93"/>
      <c r="OB109" s="93"/>
      <c r="OC109" s="93"/>
      <c r="OD109" s="93"/>
      <c r="OE109" s="93"/>
      <c r="OF109" s="93"/>
      <c r="OG109" s="93"/>
      <c r="OH109" s="93"/>
      <c r="OI109" s="93"/>
      <c r="OJ109" s="93"/>
      <c r="OK109" s="93"/>
      <c r="OL109" s="93"/>
      <c r="OM109" s="93"/>
      <c r="ON109" s="93"/>
      <c r="OO109" s="93"/>
      <c r="OP109" s="93"/>
      <c r="OQ109" s="93"/>
      <c r="OR109" s="93"/>
      <c r="OS109" s="93"/>
      <c r="OT109" s="93"/>
      <c r="OU109" s="93"/>
      <c r="OV109" s="93"/>
      <c r="OW109" s="93"/>
      <c r="OX109" s="93"/>
      <c r="OY109" s="93"/>
      <c r="OZ109" s="93"/>
      <c r="PA109" s="93"/>
      <c r="PB109" s="93"/>
      <c r="PC109" s="93"/>
      <c r="PD109" s="93"/>
      <c r="PE109" s="93"/>
      <c r="PF109" s="93"/>
      <c r="PG109" s="93"/>
      <c r="PH109" s="93"/>
      <c r="PI109" s="93"/>
      <c r="PJ109" s="93"/>
      <c r="PK109" s="93"/>
      <c r="PL109" s="93"/>
      <c r="PM109" s="93"/>
      <c r="PN109" s="93"/>
      <c r="PO109" s="93"/>
      <c r="PP109" s="93"/>
      <c r="PQ109" s="93"/>
      <c r="PR109" s="93"/>
      <c r="PS109" s="93"/>
      <c r="PT109" s="93"/>
      <c r="PU109" s="93"/>
      <c r="PV109" s="93"/>
      <c r="PW109" s="93"/>
      <c r="PX109" s="93"/>
      <c r="PY109" s="93"/>
      <c r="PZ109" s="93"/>
      <c r="QA109" s="93"/>
      <c r="QB109" s="93"/>
      <c r="QC109" s="93"/>
      <c r="QD109" s="93"/>
      <c r="QE109" s="93"/>
      <c r="QF109" s="93"/>
      <c r="QG109" s="93"/>
      <c r="QH109" s="93"/>
      <c r="QI109" s="93"/>
      <c r="QJ109" s="93"/>
      <c r="QK109" s="93"/>
      <c r="QL109" s="93"/>
      <c r="QM109" s="93"/>
      <c r="QN109" s="93"/>
      <c r="QO109" s="93"/>
      <c r="QP109" s="93"/>
      <c r="QQ109" s="93"/>
      <c r="QR109" s="93"/>
      <c r="QS109" s="93"/>
      <c r="QT109" s="93"/>
      <c r="QU109" s="93"/>
      <c r="QV109" s="93"/>
      <c r="QW109" s="93"/>
      <c r="QX109" s="93"/>
      <c r="QY109" s="93"/>
      <c r="QZ109" s="93"/>
      <c r="RA109" s="93"/>
      <c r="RB109" s="93"/>
      <c r="RC109" s="93"/>
      <c r="RD109" s="93"/>
      <c r="RE109" s="93"/>
      <c r="RF109" s="93"/>
      <c r="RG109" s="93"/>
      <c r="RH109" s="93"/>
      <c r="RI109" s="93"/>
      <c r="RJ109" s="93"/>
      <c r="RK109" s="93"/>
      <c r="RL109" s="93"/>
      <c r="RM109" s="93"/>
      <c r="RN109" s="93"/>
      <c r="RO109" s="93"/>
      <c r="RP109" s="93"/>
      <c r="RQ109" s="93"/>
      <c r="RR109" s="93"/>
      <c r="RS109" s="93"/>
      <c r="RT109" s="93"/>
      <c r="RU109" s="93"/>
      <c r="RV109" s="93"/>
      <c r="RW109" s="93"/>
      <c r="RX109" s="93"/>
      <c r="RY109" s="93"/>
      <c r="RZ109" s="93"/>
      <c r="SA109" s="93"/>
      <c r="SB109" s="93"/>
      <c r="SC109" s="93"/>
      <c r="SD109" s="93"/>
      <c r="SE109" s="93"/>
      <c r="SF109" s="93"/>
      <c r="SG109" s="93"/>
      <c r="SH109" s="93"/>
      <c r="SI109" s="93"/>
      <c r="SJ109" s="93"/>
      <c r="SK109" s="93"/>
      <c r="SL109" s="93"/>
      <c r="SM109" s="93"/>
      <c r="SN109" s="93"/>
      <c r="SO109" s="93"/>
      <c r="SP109" s="93"/>
      <c r="SQ109" s="93"/>
      <c r="SR109" s="93"/>
      <c r="SS109" s="93"/>
      <c r="ST109" s="93"/>
      <c r="SU109" s="93"/>
      <c r="SV109" s="93"/>
      <c r="SW109" s="93"/>
      <c r="SX109" s="93"/>
      <c r="SY109" s="93"/>
      <c r="SZ109" s="93"/>
      <c r="TA109" s="93"/>
      <c r="TB109" s="93"/>
      <c r="TC109" s="93"/>
      <c r="TD109" s="93"/>
      <c r="TE109" s="93"/>
      <c r="TF109" s="93"/>
      <c r="TG109" s="93"/>
      <c r="TH109" s="93"/>
      <c r="TI109" s="93"/>
      <c r="TJ109" s="93"/>
      <c r="TK109" s="93"/>
      <c r="TL109" s="93"/>
      <c r="TM109" s="93"/>
      <c r="TN109" s="93"/>
      <c r="TO109" s="93"/>
      <c r="TP109" s="93"/>
      <c r="TQ109" s="93"/>
      <c r="TR109" s="93"/>
      <c r="TS109" s="93"/>
      <c r="TT109" s="93"/>
      <c r="TU109" s="93"/>
      <c r="TV109" s="93"/>
      <c r="TW109" s="93"/>
      <c r="TX109" s="93"/>
      <c r="TY109" s="93"/>
      <c r="TZ109" s="93"/>
      <c r="UA109" s="93"/>
      <c r="UB109" s="93"/>
      <c r="UC109" s="93"/>
      <c r="UD109" s="93"/>
      <c r="UE109" s="93"/>
      <c r="UF109" s="93"/>
      <c r="UG109" s="93"/>
      <c r="UH109" s="93"/>
      <c r="UI109" s="93"/>
      <c r="UJ109" s="93"/>
      <c r="UK109" s="93"/>
      <c r="UL109" s="93"/>
      <c r="UM109" s="93"/>
      <c r="UN109" s="93"/>
      <c r="UO109" s="93"/>
      <c r="UP109" s="93"/>
      <c r="UQ109" s="93"/>
      <c r="UR109" s="93"/>
      <c r="US109" s="93"/>
      <c r="UT109" s="93"/>
      <c r="UU109" s="93"/>
      <c r="UV109" s="93"/>
      <c r="UW109" s="93"/>
      <c r="UX109" s="93"/>
      <c r="UY109" s="93"/>
      <c r="UZ109" s="93"/>
      <c r="VA109" s="93"/>
      <c r="VB109" s="93"/>
      <c r="VC109" s="93"/>
      <c r="VD109" s="93"/>
      <c r="VE109" s="93"/>
      <c r="VF109" s="93"/>
      <c r="VG109" s="93"/>
      <c r="VH109" s="93"/>
      <c r="VI109" s="93"/>
      <c r="VJ109" s="93"/>
      <c r="VK109" s="93"/>
      <c r="VL109" s="93"/>
      <c r="VM109" s="93"/>
      <c r="VN109" s="93"/>
      <c r="VO109" s="93"/>
      <c r="VP109" s="93"/>
      <c r="VQ109" s="93"/>
      <c r="VR109" s="93"/>
      <c r="VS109" s="93"/>
      <c r="VT109" s="93"/>
      <c r="VU109" s="93"/>
      <c r="VV109" s="93"/>
      <c r="VW109" s="93"/>
      <c r="VX109" s="93"/>
      <c r="VY109" s="93"/>
      <c r="VZ109" s="93"/>
      <c r="WA109" s="93"/>
      <c r="WB109" s="93"/>
      <c r="WC109" s="93"/>
      <c r="WD109" s="93"/>
      <c r="WE109" s="93"/>
      <c r="WF109" s="93"/>
      <c r="WG109" s="93"/>
      <c r="WH109" s="93"/>
      <c r="WI109" s="93"/>
      <c r="WJ109" s="93"/>
      <c r="WK109" s="93"/>
      <c r="WL109" s="93"/>
      <c r="WM109" s="93"/>
      <c r="WN109" s="93"/>
      <c r="WO109" s="93"/>
      <c r="WP109" s="93"/>
      <c r="WQ109" s="93"/>
      <c r="WR109" s="93"/>
      <c r="WS109" s="93"/>
      <c r="WT109" s="93"/>
      <c r="WU109" s="93"/>
      <c r="WV109" s="93"/>
      <c r="WW109" s="93"/>
      <c r="WX109" s="93"/>
      <c r="WY109" s="93"/>
      <c r="WZ109" s="93"/>
      <c r="XA109" s="93"/>
      <c r="XB109" s="93"/>
      <c r="XC109" s="93"/>
      <c r="XD109" s="93"/>
      <c r="XE109" s="93"/>
      <c r="XF109" s="93"/>
      <c r="XG109" s="93"/>
      <c r="XH109" s="93"/>
      <c r="XI109" s="93"/>
      <c r="XJ109" s="93"/>
      <c r="XK109" s="93"/>
      <c r="XL109" s="93"/>
      <c r="XM109" s="93"/>
      <c r="XN109" s="93"/>
      <c r="XO109" s="93"/>
      <c r="XP109" s="93"/>
      <c r="XQ109" s="93"/>
      <c r="XR109" s="93"/>
      <c r="XS109" s="93"/>
      <c r="XT109" s="93"/>
      <c r="XU109" s="93"/>
      <c r="XV109" s="93"/>
      <c r="XW109" s="93"/>
      <c r="XX109" s="93"/>
      <c r="XY109" s="93"/>
      <c r="XZ109" s="93"/>
      <c r="YA109" s="93"/>
      <c r="YB109" s="93"/>
      <c r="YC109" s="93"/>
      <c r="YD109" s="93"/>
      <c r="YE109" s="93"/>
      <c r="YF109" s="93"/>
      <c r="YG109" s="93"/>
      <c r="YH109" s="93"/>
      <c r="YI109" s="93"/>
      <c r="YJ109" s="93"/>
      <c r="YK109" s="93"/>
      <c r="YL109" s="93"/>
      <c r="YM109" s="93"/>
      <c r="YN109" s="93"/>
      <c r="YO109" s="93"/>
      <c r="YP109" s="93"/>
      <c r="YQ109" s="93"/>
      <c r="YR109" s="93"/>
      <c r="YS109" s="93"/>
      <c r="YT109" s="93"/>
      <c r="YU109" s="93"/>
      <c r="YV109" s="93"/>
      <c r="YW109" s="93"/>
      <c r="YX109" s="93"/>
      <c r="YY109" s="93"/>
      <c r="YZ109" s="93"/>
      <c r="ZA109" s="93"/>
      <c r="ZB109" s="93"/>
      <c r="ZC109" s="93"/>
      <c r="ZD109" s="93"/>
      <c r="ZE109" s="93"/>
      <c r="ZF109" s="93"/>
      <c r="ZG109" s="93"/>
      <c r="ZH109" s="93"/>
      <c r="ZI109" s="93"/>
      <c r="ZJ109" s="93"/>
      <c r="ZK109" s="93"/>
      <c r="ZL109" s="93"/>
      <c r="ZM109" s="93"/>
      <c r="ZN109" s="93"/>
      <c r="ZO109" s="93"/>
      <c r="ZP109" s="93"/>
      <c r="ZQ109" s="93"/>
      <c r="ZR109" s="93"/>
      <c r="ZS109" s="93"/>
      <c r="ZT109" s="93"/>
      <c r="ZU109" s="93"/>
      <c r="ZV109" s="93"/>
      <c r="ZW109" s="93"/>
      <c r="ZX109" s="93"/>
      <c r="ZY109" s="93"/>
      <c r="ZZ109" s="93"/>
    </row>
    <row r="110" spans="1:702" s="126" customFormat="1" ht="15.95" customHeight="1" x14ac:dyDescent="0.25">
      <c r="A110" s="122">
        <v>72436</v>
      </c>
      <c r="B110" s="122" t="s">
        <v>492</v>
      </c>
      <c r="C110" s="123" t="s">
        <v>354</v>
      </c>
      <c r="D110" s="122">
        <v>7</v>
      </c>
      <c r="E110" s="122">
        <v>3</v>
      </c>
      <c r="F110" s="122" t="s">
        <v>341</v>
      </c>
      <c r="G110" s="122">
        <v>912</v>
      </c>
      <c r="H110" s="122">
        <v>11461</v>
      </c>
      <c r="I110" s="122" t="s">
        <v>403</v>
      </c>
      <c r="J110" s="122">
        <v>32</v>
      </c>
      <c r="K110" s="122" t="s">
        <v>25</v>
      </c>
      <c r="L110" s="124">
        <v>3000</v>
      </c>
      <c r="M110" s="124">
        <v>3000</v>
      </c>
      <c r="N110" s="124">
        <v>0</v>
      </c>
      <c r="O110" s="124">
        <v>3000</v>
      </c>
      <c r="P110" s="124">
        <v>1545.5</v>
      </c>
      <c r="Q110" s="124">
        <v>-1454.5</v>
      </c>
      <c r="R110" s="125">
        <v>0.52</v>
      </c>
      <c r="S110" s="124">
        <v>0</v>
      </c>
      <c r="T110" s="124">
        <v>0</v>
      </c>
      <c r="U110" s="125">
        <v>0</v>
      </c>
      <c r="V110" s="124">
        <v>0</v>
      </c>
      <c r="W110" s="124">
        <v>0</v>
      </c>
      <c r="X110" s="125">
        <v>0</v>
      </c>
      <c r="Y110" s="124">
        <v>0</v>
      </c>
      <c r="Z110" s="124">
        <v>0</v>
      </c>
      <c r="AA110" s="125">
        <v>0</v>
      </c>
      <c r="AB110" s="124">
        <v>0</v>
      </c>
      <c r="AC110" s="124">
        <v>0</v>
      </c>
      <c r="AD110" s="125">
        <v>0</v>
      </c>
      <c r="AE110" s="124">
        <v>0</v>
      </c>
      <c r="AF110" s="124">
        <v>0</v>
      </c>
      <c r="AG110" s="125">
        <v>0</v>
      </c>
      <c r="AH110" s="124">
        <v>0</v>
      </c>
      <c r="AI110" s="124">
        <v>0</v>
      </c>
      <c r="AJ110" s="125">
        <v>0</v>
      </c>
      <c r="AK110" s="124">
        <v>0</v>
      </c>
      <c r="AL110" s="124">
        <v>0</v>
      </c>
      <c r="AM110" s="125">
        <v>0</v>
      </c>
      <c r="AN110" s="124">
        <v>0</v>
      </c>
      <c r="AO110" s="124">
        <v>0</v>
      </c>
      <c r="AP110" s="125">
        <v>0</v>
      </c>
      <c r="AQ110" s="124">
        <v>0</v>
      </c>
      <c r="AR110" s="124">
        <v>0</v>
      </c>
      <c r="AS110" s="125">
        <v>0</v>
      </c>
      <c r="AT110" s="124">
        <v>0</v>
      </c>
      <c r="AU110" s="124">
        <v>0</v>
      </c>
      <c r="AV110" s="125">
        <v>0</v>
      </c>
      <c r="AW110" s="124">
        <v>0</v>
      </c>
      <c r="AX110" s="124">
        <v>0</v>
      </c>
      <c r="AY110" s="125">
        <v>0</v>
      </c>
      <c r="AZ110" s="124">
        <v>0</v>
      </c>
      <c r="BA110" s="124">
        <v>0</v>
      </c>
      <c r="BB110" s="125">
        <v>0</v>
      </c>
      <c r="BC110" s="124">
        <v>0</v>
      </c>
      <c r="BD110" s="124">
        <v>0</v>
      </c>
      <c r="BE110" s="125">
        <v>0</v>
      </c>
      <c r="BF110" s="124">
        <v>3000</v>
      </c>
      <c r="BG110" s="124">
        <v>1545.5</v>
      </c>
      <c r="BH110" s="125">
        <v>0.52</v>
      </c>
      <c r="BI110" s="124">
        <v>0</v>
      </c>
      <c r="BJ110" s="124">
        <v>0</v>
      </c>
      <c r="BK110" s="125">
        <v>0</v>
      </c>
      <c r="BL110" s="124">
        <v>0</v>
      </c>
      <c r="BM110" s="124">
        <v>0</v>
      </c>
      <c r="BN110" s="125">
        <v>0</v>
      </c>
      <c r="BO110" s="124">
        <v>0</v>
      </c>
      <c r="BP110" s="124">
        <v>0</v>
      </c>
      <c r="BQ110" s="125">
        <v>0</v>
      </c>
      <c r="BR110" s="124">
        <v>0</v>
      </c>
      <c r="BS110" s="124">
        <v>0</v>
      </c>
      <c r="BT110" s="125">
        <v>0</v>
      </c>
      <c r="BU110" s="124">
        <v>0</v>
      </c>
      <c r="BV110" s="124">
        <v>0</v>
      </c>
      <c r="BW110" s="125">
        <v>0</v>
      </c>
      <c r="BX110" s="124">
        <v>0</v>
      </c>
      <c r="BY110" s="124">
        <v>0</v>
      </c>
      <c r="BZ110" s="125">
        <v>0</v>
      </c>
      <c r="CA110" s="124">
        <v>0</v>
      </c>
      <c r="CB110" s="124">
        <v>0</v>
      </c>
      <c r="CC110" s="125">
        <v>0</v>
      </c>
      <c r="CD110" s="124">
        <v>0</v>
      </c>
      <c r="CE110" s="124">
        <v>0</v>
      </c>
      <c r="CF110" s="125">
        <v>0</v>
      </c>
      <c r="CG110" s="124">
        <v>0</v>
      </c>
      <c r="CH110" s="124">
        <v>0</v>
      </c>
      <c r="CI110" s="125">
        <v>0</v>
      </c>
      <c r="CJ110" s="124">
        <v>0</v>
      </c>
      <c r="CK110" s="124">
        <v>0</v>
      </c>
      <c r="CL110" s="125">
        <v>0</v>
      </c>
      <c r="CM110" s="124">
        <v>0</v>
      </c>
      <c r="CN110" s="124">
        <v>0</v>
      </c>
      <c r="CO110" s="125">
        <v>0</v>
      </c>
      <c r="CP110" s="124"/>
      <c r="CQ110" s="124"/>
      <c r="CR110" s="124"/>
      <c r="CS110" s="124"/>
      <c r="CT110" s="124"/>
      <c r="CU110" s="124"/>
      <c r="CV110" s="124"/>
      <c r="CW110" s="124"/>
      <c r="CX110" s="124"/>
      <c r="CY110" s="124"/>
      <c r="CZ110" s="124"/>
      <c r="DA110" s="124"/>
      <c r="DB110" s="124"/>
      <c r="DC110" s="124"/>
      <c r="DD110" s="124"/>
      <c r="DE110" s="124"/>
      <c r="DF110" s="124"/>
      <c r="DG110" s="124"/>
      <c r="DH110" s="124"/>
      <c r="DI110" s="124"/>
      <c r="DJ110" s="124"/>
      <c r="DK110" s="124"/>
      <c r="DL110" s="124"/>
      <c r="DM110" s="124"/>
      <c r="DN110" s="124"/>
      <c r="DO110" s="124"/>
      <c r="DP110" s="124"/>
      <c r="DQ110" s="124"/>
      <c r="DR110" s="124"/>
      <c r="DS110" s="124"/>
      <c r="DT110" s="124"/>
      <c r="DU110" s="124"/>
      <c r="DV110" s="124"/>
      <c r="DW110" s="124"/>
      <c r="DX110" s="124"/>
      <c r="DY110" s="124"/>
      <c r="DZ110" s="124"/>
      <c r="EA110" s="124"/>
      <c r="EB110" s="124"/>
      <c r="EC110" s="124"/>
      <c r="ED110" s="124"/>
      <c r="EE110" s="124"/>
      <c r="EF110" s="124"/>
      <c r="EG110" s="124"/>
      <c r="EH110" s="124"/>
      <c r="EI110" s="124"/>
      <c r="EJ110" s="124"/>
      <c r="EK110" s="124"/>
      <c r="EL110" s="124"/>
      <c r="EM110" s="124"/>
      <c r="EN110" s="124"/>
      <c r="EO110" s="124"/>
      <c r="EP110" s="124"/>
      <c r="EQ110" s="124"/>
      <c r="ER110" s="124"/>
      <c r="ES110" s="124"/>
      <c r="ET110" s="124"/>
      <c r="EU110" s="124"/>
      <c r="EV110" s="124"/>
      <c r="EW110" s="124"/>
      <c r="EX110" s="124"/>
      <c r="EY110" s="124"/>
      <c r="EZ110" s="124"/>
      <c r="FA110" s="124"/>
      <c r="FB110" s="124"/>
      <c r="FC110" s="124"/>
      <c r="FD110" s="124"/>
      <c r="FE110" s="124"/>
      <c r="FF110" s="124"/>
      <c r="FG110" s="124"/>
      <c r="FH110" s="124"/>
      <c r="FI110" s="124"/>
      <c r="FJ110" s="124"/>
      <c r="FK110" s="124"/>
      <c r="FL110" s="124"/>
      <c r="FM110" s="124"/>
      <c r="FN110" s="124"/>
      <c r="FO110" s="124"/>
      <c r="FP110" s="124"/>
      <c r="FQ110" s="124"/>
      <c r="FR110" s="124"/>
      <c r="FS110" s="124"/>
      <c r="FT110" s="124"/>
      <c r="FU110" s="124"/>
      <c r="FV110" s="124"/>
      <c r="FW110" s="124"/>
      <c r="FX110" s="124"/>
      <c r="FY110" s="124"/>
      <c r="FZ110" s="124"/>
      <c r="GA110" s="124"/>
      <c r="GB110" s="124"/>
      <c r="GC110" s="124"/>
      <c r="GD110" s="124"/>
      <c r="GE110" s="124"/>
      <c r="GF110" s="124"/>
      <c r="GG110" s="124"/>
      <c r="GH110" s="124"/>
      <c r="GI110" s="124"/>
      <c r="GJ110" s="124"/>
      <c r="GK110" s="124"/>
      <c r="GL110" s="124"/>
      <c r="GM110" s="124"/>
      <c r="GN110" s="124"/>
      <c r="GO110" s="124"/>
      <c r="GP110" s="124"/>
      <c r="GQ110" s="124"/>
      <c r="GR110" s="124"/>
      <c r="GS110" s="124"/>
      <c r="GT110" s="124"/>
      <c r="GU110" s="124"/>
      <c r="GV110" s="124"/>
      <c r="GW110" s="124"/>
      <c r="GX110" s="124"/>
      <c r="GY110" s="124"/>
      <c r="GZ110" s="124"/>
      <c r="HA110" s="124"/>
      <c r="HB110" s="124"/>
      <c r="HC110" s="124"/>
      <c r="HD110" s="124"/>
      <c r="HE110" s="124"/>
      <c r="HF110" s="124"/>
      <c r="HG110" s="124"/>
      <c r="HH110" s="124"/>
      <c r="HI110" s="124"/>
      <c r="HJ110" s="124"/>
      <c r="HK110" s="124"/>
      <c r="HL110" s="124"/>
      <c r="HM110" s="124"/>
      <c r="HN110" s="124"/>
      <c r="HO110" s="124"/>
      <c r="HP110" s="124"/>
      <c r="HQ110" s="124"/>
      <c r="HR110" s="124"/>
      <c r="HS110" s="124"/>
      <c r="HT110" s="124"/>
      <c r="HU110" s="124"/>
      <c r="HV110" s="124"/>
      <c r="HW110" s="124"/>
      <c r="HX110" s="124"/>
      <c r="HY110" s="124"/>
      <c r="HZ110" s="124"/>
      <c r="IA110" s="124"/>
      <c r="IB110" s="124"/>
      <c r="IC110" s="124"/>
      <c r="ID110" s="124"/>
      <c r="IE110" s="124"/>
      <c r="IF110" s="124"/>
      <c r="IG110" s="124"/>
      <c r="IH110" s="124"/>
      <c r="II110" s="124"/>
      <c r="IJ110" s="124"/>
      <c r="IK110" s="124"/>
      <c r="IL110" s="124"/>
      <c r="IM110" s="124"/>
      <c r="IN110" s="124"/>
      <c r="IO110" s="124"/>
      <c r="IP110" s="124"/>
      <c r="IQ110" s="124"/>
      <c r="IR110" s="124"/>
      <c r="IS110" s="124"/>
      <c r="IT110" s="124"/>
      <c r="IU110" s="124"/>
      <c r="IV110" s="124"/>
      <c r="IW110" s="124"/>
      <c r="IX110" s="124"/>
      <c r="IY110" s="124"/>
      <c r="IZ110" s="124"/>
      <c r="JA110" s="124"/>
      <c r="JB110" s="124"/>
      <c r="JC110" s="124"/>
      <c r="JD110" s="124"/>
      <c r="JE110" s="124"/>
      <c r="JF110" s="124"/>
      <c r="JG110" s="124"/>
      <c r="JH110" s="124"/>
      <c r="JI110" s="124"/>
      <c r="JJ110" s="124"/>
      <c r="JK110" s="124"/>
      <c r="JL110" s="124"/>
      <c r="JM110" s="124"/>
      <c r="JN110" s="124"/>
      <c r="JO110" s="124"/>
      <c r="JP110" s="124"/>
      <c r="JQ110" s="124"/>
      <c r="JR110" s="124"/>
      <c r="JS110" s="124"/>
      <c r="JT110" s="124"/>
      <c r="JU110" s="124"/>
      <c r="JV110" s="124"/>
      <c r="JW110" s="124"/>
      <c r="JX110" s="124"/>
      <c r="JY110" s="124"/>
      <c r="JZ110" s="124"/>
      <c r="KA110" s="124"/>
      <c r="KB110" s="124"/>
      <c r="KC110" s="124"/>
      <c r="KD110" s="124"/>
      <c r="KE110" s="124"/>
      <c r="KF110" s="124"/>
      <c r="KG110" s="124"/>
      <c r="KH110" s="124"/>
      <c r="KI110" s="124"/>
      <c r="KJ110" s="124"/>
      <c r="KK110" s="124"/>
      <c r="KL110" s="124"/>
      <c r="KM110" s="124"/>
      <c r="KN110" s="124"/>
      <c r="KO110" s="124"/>
      <c r="KP110" s="124"/>
      <c r="KQ110" s="124"/>
      <c r="KR110" s="124"/>
      <c r="KS110" s="124"/>
      <c r="KT110" s="124"/>
      <c r="KU110" s="124"/>
      <c r="KV110" s="124"/>
      <c r="KW110" s="124"/>
      <c r="KX110" s="124"/>
      <c r="KY110" s="124"/>
      <c r="KZ110" s="124"/>
      <c r="LA110" s="124"/>
      <c r="LB110" s="124"/>
      <c r="LC110" s="124"/>
      <c r="LD110" s="124"/>
      <c r="LE110" s="124"/>
      <c r="LF110" s="124"/>
      <c r="LG110" s="124"/>
      <c r="LH110" s="124"/>
      <c r="LI110" s="124"/>
      <c r="LJ110" s="124"/>
      <c r="LK110" s="124"/>
      <c r="LL110" s="124"/>
      <c r="LM110" s="124"/>
      <c r="LN110" s="124"/>
      <c r="LO110" s="124"/>
      <c r="LP110" s="124"/>
      <c r="LQ110" s="124"/>
      <c r="LR110" s="124"/>
      <c r="LS110" s="124"/>
      <c r="LT110" s="124"/>
      <c r="LU110" s="124"/>
      <c r="LV110" s="124"/>
      <c r="LW110" s="124"/>
      <c r="LX110" s="124"/>
      <c r="LY110" s="124"/>
      <c r="LZ110" s="124"/>
      <c r="MA110" s="124"/>
      <c r="MB110" s="124"/>
      <c r="MC110" s="124"/>
      <c r="MD110" s="124"/>
      <c r="ME110" s="124"/>
      <c r="MF110" s="124"/>
      <c r="MG110" s="124"/>
      <c r="MH110" s="124"/>
      <c r="MI110" s="124"/>
      <c r="MJ110" s="124"/>
      <c r="MK110" s="124"/>
      <c r="ML110" s="124"/>
      <c r="MM110" s="124"/>
      <c r="MN110" s="124"/>
      <c r="MO110" s="124"/>
      <c r="MP110" s="124"/>
      <c r="MQ110" s="124"/>
      <c r="MR110" s="124"/>
      <c r="MS110" s="124"/>
      <c r="MT110" s="124"/>
      <c r="MU110" s="124"/>
      <c r="MV110" s="124"/>
      <c r="MW110" s="124"/>
      <c r="MX110" s="124"/>
      <c r="MY110" s="124"/>
      <c r="MZ110" s="124"/>
      <c r="NA110" s="124"/>
      <c r="NB110" s="124"/>
      <c r="NC110" s="124"/>
      <c r="ND110" s="124"/>
      <c r="NE110" s="124"/>
      <c r="NF110" s="124"/>
      <c r="NG110" s="124"/>
      <c r="NH110" s="124"/>
      <c r="NI110" s="124"/>
      <c r="NJ110" s="124"/>
      <c r="NK110" s="124"/>
      <c r="NL110" s="124"/>
      <c r="NM110" s="124"/>
      <c r="NN110" s="124"/>
      <c r="NO110" s="124"/>
      <c r="NP110" s="124"/>
      <c r="NQ110" s="124"/>
      <c r="NR110" s="124"/>
      <c r="NS110" s="124"/>
      <c r="NT110" s="124"/>
      <c r="NU110" s="124"/>
      <c r="NV110" s="124"/>
      <c r="NW110" s="124"/>
      <c r="NX110" s="124"/>
      <c r="NY110" s="124"/>
      <c r="NZ110" s="124"/>
      <c r="OA110" s="124"/>
      <c r="OB110" s="124"/>
      <c r="OC110" s="124"/>
      <c r="OD110" s="124"/>
      <c r="OE110" s="124"/>
      <c r="OF110" s="124"/>
      <c r="OG110" s="124"/>
      <c r="OH110" s="124"/>
      <c r="OI110" s="124"/>
      <c r="OJ110" s="124"/>
      <c r="OK110" s="124"/>
      <c r="OL110" s="124"/>
      <c r="OM110" s="124"/>
      <c r="ON110" s="124"/>
      <c r="OO110" s="124"/>
      <c r="OP110" s="124"/>
      <c r="OQ110" s="124"/>
      <c r="OR110" s="124"/>
      <c r="OS110" s="124"/>
      <c r="OT110" s="124"/>
      <c r="OU110" s="124"/>
      <c r="OV110" s="124"/>
      <c r="OW110" s="124"/>
      <c r="OX110" s="124"/>
      <c r="OY110" s="124"/>
      <c r="OZ110" s="124"/>
      <c r="PA110" s="124"/>
      <c r="PB110" s="124"/>
      <c r="PC110" s="124"/>
      <c r="PD110" s="124"/>
      <c r="PE110" s="124"/>
      <c r="PF110" s="124"/>
      <c r="PG110" s="124"/>
      <c r="PH110" s="124"/>
      <c r="PI110" s="124"/>
      <c r="PJ110" s="124"/>
      <c r="PK110" s="124"/>
      <c r="PL110" s="124"/>
      <c r="PM110" s="124"/>
      <c r="PN110" s="124"/>
      <c r="PO110" s="124"/>
      <c r="PP110" s="124"/>
      <c r="PQ110" s="124"/>
      <c r="PR110" s="124"/>
      <c r="PS110" s="124"/>
      <c r="PT110" s="124"/>
      <c r="PU110" s="124"/>
      <c r="PV110" s="124"/>
      <c r="PW110" s="124"/>
      <c r="PX110" s="124"/>
      <c r="PY110" s="124"/>
      <c r="PZ110" s="124"/>
      <c r="QA110" s="124"/>
      <c r="QB110" s="124"/>
      <c r="QC110" s="124"/>
      <c r="QD110" s="124"/>
      <c r="QE110" s="124"/>
      <c r="QF110" s="124"/>
      <c r="QG110" s="124"/>
      <c r="QH110" s="124"/>
      <c r="QI110" s="124"/>
      <c r="QJ110" s="124"/>
      <c r="QK110" s="124"/>
      <c r="QL110" s="124"/>
      <c r="QM110" s="124"/>
      <c r="QN110" s="124"/>
      <c r="QO110" s="124"/>
      <c r="QP110" s="124"/>
      <c r="QQ110" s="124"/>
      <c r="QR110" s="124"/>
      <c r="QS110" s="124"/>
      <c r="QT110" s="124"/>
      <c r="QU110" s="124"/>
      <c r="QV110" s="124"/>
      <c r="QW110" s="124"/>
      <c r="QX110" s="124"/>
      <c r="QY110" s="124"/>
      <c r="QZ110" s="124"/>
      <c r="RA110" s="124"/>
      <c r="RB110" s="124"/>
      <c r="RC110" s="124"/>
      <c r="RD110" s="124"/>
      <c r="RE110" s="124"/>
      <c r="RF110" s="124"/>
      <c r="RG110" s="124"/>
      <c r="RH110" s="124"/>
      <c r="RI110" s="124"/>
      <c r="RJ110" s="124"/>
      <c r="RK110" s="124"/>
      <c r="RL110" s="124"/>
      <c r="RM110" s="124"/>
      <c r="RN110" s="124"/>
      <c r="RO110" s="124"/>
      <c r="RP110" s="124"/>
      <c r="RQ110" s="124"/>
      <c r="RR110" s="124"/>
      <c r="RS110" s="124"/>
      <c r="RT110" s="124"/>
      <c r="RU110" s="124"/>
      <c r="RV110" s="124"/>
      <c r="RW110" s="124"/>
      <c r="RX110" s="124"/>
      <c r="RY110" s="124"/>
      <c r="RZ110" s="124"/>
      <c r="SA110" s="124"/>
      <c r="SB110" s="124"/>
      <c r="SC110" s="124"/>
      <c r="SD110" s="124"/>
      <c r="SE110" s="124"/>
      <c r="SF110" s="124"/>
      <c r="SG110" s="124"/>
      <c r="SH110" s="124"/>
      <c r="SI110" s="124"/>
      <c r="SJ110" s="124"/>
      <c r="SK110" s="124"/>
      <c r="SL110" s="124"/>
      <c r="SM110" s="124"/>
      <c r="SN110" s="124"/>
      <c r="SO110" s="124"/>
      <c r="SP110" s="124"/>
      <c r="SQ110" s="124"/>
      <c r="SR110" s="124"/>
      <c r="SS110" s="124"/>
      <c r="ST110" s="124"/>
      <c r="SU110" s="124"/>
      <c r="SV110" s="124"/>
      <c r="SW110" s="124"/>
      <c r="SX110" s="124"/>
      <c r="SY110" s="124"/>
      <c r="SZ110" s="124"/>
      <c r="TA110" s="124"/>
      <c r="TB110" s="124"/>
      <c r="TC110" s="124"/>
      <c r="TD110" s="124"/>
      <c r="TE110" s="124"/>
      <c r="TF110" s="124"/>
      <c r="TG110" s="124"/>
      <c r="TH110" s="124"/>
      <c r="TI110" s="124"/>
      <c r="TJ110" s="124"/>
      <c r="TK110" s="124"/>
      <c r="TL110" s="124"/>
      <c r="TM110" s="124"/>
      <c r="TN110" s="124"/>
      <c r="TO110" s="124"/>
      <c r="TP110" s="124"/>
      <c r="TQ110" s="124"/>
      <c r="TR110" s="124"/>
      <c r="TS110" s="124"/>
      <c r="TT110" s="124"/>
      <c r="TU110" s="124"/>
      <c r="TV110" s="124"/>
      <c r="TW110" s="124"/>
      <c r="TX110" s="124"/>
      <c r="TY110" s="124"/>
      <c r="TZ110" s="124"/>
      <c r="UA110" s="124"/>
      <c r="UB110" s="124"/>
      <c r="UC110" s="124"/>
      <c r="UD110" s="124"/>
      <c r="UE110" s="124"/>
      <c r="UF110" s="124"/>
      <c r="UG110" s="124"/>
      <c r="UH110" s="124"/>
      <c r="UI110" s="124"/>
      <c r="UJ110" s="124"/>
      <c r="UK110" s="124"/>
      <c r="UL110" s="124"/>
      <c r="UM110" s="124"/>
      <c r="UN110" s="124"/>
      <c r="UO110" s="124"/>
      <c r="UP110" s="124"/>
      <c r="UQ110" s="124"/>
      <c r="UR110" s="124"/>
      <c r="US110" s="124"/>
      <c r="UT110" s="124"/>
      <c r="UU110" s="124"/>
      <c r="UV110" s="124"/>
      <c r="UW110" s="124"/>
      <c r="UX110" s="124"/>
      <c r="UY110" s="124"/>
      <c r="UZ110" s="124"/>
      <c r="VA110" s="124"/>
      <c r="VB110" s="124"/>
      <c r="VC110" s="124"/>
      <c r="VD110" s="124"/>
      <c r="VE110" s="124"/>
      <c r="VF110" s="124"/>
      <c r="VG110" s="124"/>
      <c r="VH110" s="124"/>
      <c r="VI110" s="124"/>
      <c r="VJ110" s="124"/>
      <c r="VK110" s="124"/>
      <c r="VL110" s="124"/>
      <c r="VM110" s="124"/>
      <c r="VN110" s="124"/>
      <c r="VO110" s="124"/>
      <c r="VP110" s="124"/>
      <c r="VQ110" s="124"/>
      <c r="VR110" s="124"/>
      <c r="VS110" s="124"/>
      <c r="VT110" s="124"/>
      <c r="VU110" s="124"/>
      <c r="VV110" s="124"/>
      <c r="VW110" s="124"/>
      <c r="VX110" s="124"/>
      <c r="VY110" s="124"/>
      <c r="VZ110" s="124"/>
      <c r="WA110" s="124"/>
      <c r="WB110" s="124"/>
      <c r="WC110" s="124"/>
      <c r="WD110" s="124"/>
      <c r="WE110" s="124"/>
      <c r="WF110" s="124"/>
      <c r="WG110" s="124"/>
      <c r="WH110" s="124"/>
      <c r="WI110" s="124"/>
      <c r="WJ110" s="124"/>
      <c r="WK110" s="124"/>
      <c r="WL110" s="124"/>
      <c r="WM110" s="124"/>
      <c r="WN110" s="124"/>
      <c r="WO110" s="124"/>
      <c r="WP110" s="124"/>
      <c r="WQ110" s="124"/>
      <c r="WR110" s="124"/>
      <c r="WS110" s="124"/>
      <c r="WT110" s="124"/>
      <c r="WU110" s="124"/>
      <c r="WV110" s="124"/>
      <c r="WW110" s="124"/>
      <c r="WX110" s="124"/>
      <c r="WY110" s="124"/>
      <c r="WZ110" s="124"/>
      <c r="XA110" s="124"/>
      <c r="XB110" s="124"/>
      <c r="XC110" s="124"/>
      <c r="XD110" s="124"/>
      <c r="XE110" s="124"/>
      <c r="XF110" s="124"/>
      <c r="XG110" s="124"/>
      <c r="XH110" s="124"/>
      <c r="XI110" s="124"/>
      <c r="XJ110" s="124"/>
      <c r="XK110" s="124"/>
      <c r="XL110" s="124"/>
      <c r="XM110" s="124"/>
      <c r="XN110" s="124"/>
      <c r="XO110" s="124"/>
      <c r="XP110" s="124"/>
      <c r="XQ110" s="124"/>
      <c r="XR110" s="124"/>
      <c r="XS110" s="124"/>
      <c r="XT110" s="124"/>
      <c r="XU110" s="124"/>
      <c r="XV110" s="124"/>
      <c r="XW110" s="124"/>
      <c r="XX110" s="124"/>
      <c r="XY110" s="124"/>
      <c r="XZ110" s="124"/>
      <c r="YA110" s="124"/>
      <c r="YB110" s="124"/>
      <c r="YC110" s="124"/>
      <c r="YD110" s="124"/>
      <c r="YE110" s="124"/>
      <c r="YF110" s="124"/>
      <c r="YG110" s="124"/>
      <c r="YH110" s="124"/>
      <c r="YI110" s="124"/>
      <c r="YJ110" s="124"/>
      <c r="YK110" s="124"/>
      <c r="YL110" s="124"/>
      <c r="YM110" s="124"/>
      <c r="YN110" s="124"/>
      <c r="YO110" s="124"/>
      <c r="YP110" s="124"/>
      <c r="YQ110" s="124"/>
      <c r="YR110" s="124"/>
      <c r="YS110" s="124"/>
      <c r="YT110" s="124"/>
      <c r="YU110" s="124"/>
      <c r="YV110" s="124"/>
      <c r="YW110" s="124"/>
      <c r="YX110" s="124"/>
      <c r="YY110" s="124"/>
      <c r="YZ110" s="124"/>
      <c r="ZA110" s="124"/>
      <c r="ZB110" s="124"/>
      <c r="ZC110" s="124"/>
      <c r="ZD110" s="124"/>
      <c r="ZE110" s="124"/>
      <c r="ZF110" s="124"/>
      <c r="ZG110" s="124"/>
      <c r="ZH110" s="124"/>
      <c r="ZI110" s="124"/>
      <c r="ZJ110" s="124"/>
      <c r="ZK110" s="124"/>
      <c r="ZL110" s="124"/>
      <c r="ZM110" s="124"/>
      <c r="ZN110" s="124"/>
      <c r="ZO110" s="124"/>
      <c r="ZP110" s="124"/>
      <c r="ZQ110" s="124"/>
      <c r="ZR110" s="124"/>
      <c r="ZS110" s="124"/>
      <c r="ZT110" s="124"/>
      <c r="ZU110" s="124"/>
      <c r="ZV110" s="124"/>
      <c r="ZW110" s="124"/>
      <c r="ZX110" s="124"/>
      <c r="ZY110" s="124"/>
      <c r="ZZ110" s="124"/>
    </row>
    <row r="111" spans="1:702" ht="15.95" hidden="1" customHeight="1" x14ac:dyDescent="0.25">
      <c r="A111" s="92">
        <v>72438</v>
      </c>
      <c r="B111" s="92" t="s">
        <v>492</v>
      </c>
      <c r="C111" s="121" t="s">
        <v>354</v>
      </c>
      <c r="D111" s="92">
        <v>7</v>
      </c>
      <c r="E111" s="92">
        <v>3</v>
      </c>
      <c r="F111" s="92" t="s">
        <v>341</v>
      </c>
      <c r="G111" s="92">
        <v>912</v>
      </c>
      <c r="H111" s="92">
        <v>11461</v>
      </c>
      <c r="I111" s="92" t="s">
        <v>403</v>
      </c>
      <c r="J111" s="92">
        <v>322</v>
      </c>
      <c r="K111" s="92" t="s">
        <v>340</v>
      </c>
      <c r="L111" s="93">
        <v>3000</v>
      </c>
      <c r="M111" s="93">
        <v>3000</v>
      </c>
      <c r="N111" s="93">
        <v>0</v>
      </c>
      <c r="O111" s="93">
        <v>3000</v>
      </c>
      <c r="P111" s="93">
        <v>1545.5</v>
      </c>
      <c r="Q111" s="93">
        <v>-1454.5</v>
      </c>
      <c r="R111" s="94">
        <v>0.52</v>
      </c>
      <c r="S111" s="93">
        <v>0</v>
      </c>
      <c r="T111" s="93">
        <v>0</v>
      </c>
      <c r="U111" s="94">
        <v>0</v>
      </c>
      <c r="V111" s="93">
        <v>0</v>
      </c>
      <c r="W111" s="93">
        <v>0</v>
      </c>
      <c r="X111" s="94">
        <v>0</v>
      </c>
      <c r="Y111" s="93">
        <v>0</v>
      </c>
      <c r="Z111" s="93">
        <v>0</v>
      </c>
      <c r="AA111" s="94">
        <v>0</v>
      </c>
      <c r="AB111" s="93">
        <v>0</v>
      </c>
      <c r="AC111" s="93">
        <v>0</v>
      </c>
      <c r="AD111" s="94">
        <v>0</v>
      </c>
      <c r="AE111" s="93">
        <v>0</v>
      </c>
      <c r="AF111" s="93">
        <v>0</v>
      </c>
      <c r="AG111" s="94">
        <v>0</v>
      </c>
      <c r="AH111" s="93">
        <v>0</v>
      </c>
      <c r="AI111" s="93">
        <v>0</v>
      </c>
      <c r="AJ111" s="94">
        <v>0</v>
      </c>
      <c r="AK111" s="93">
        <v>0</v>
      </c>
      <c r="AL111" s="93">
        <v>0</v>
      </c>
      <c r="AM111" s="94">
        <v>0</v>
      </c>
      <c r="AN111" s="93">
        <v>0</v>
      </c>
      <c r="AO111" s="93">
        <v>0</v>
      </c>
      <c r="AP111" s="94">
        <v>0</v>
      </c>
      <c r="AQ111" s="93">
        <v>0</v>
      </c>
      <c r="AR111" s="93">
        <v>0</v>
      </c>
      <c r="AS111" s="94">
        <v>0</v>
      </c>
      <c r="AT111" s="93">
        <v>0</v>
      </c>
      <c r="AU111" s="93">
        <v>0</v>
      </c>
      <c r="AV111" s="94">
        <v>0</v>
      </c>
      <c r="AW111" s="93">
        <v>0</v>
      </c>
      <c r="AX111" s="93">
        <v>0</v>
      </c>
      <c r="AY111" s="94">
        <v>0</v>
      </c>
      <c r="AZ111" s="93">
        <v>0</v>
      </c>
      <c r="BA111" s="93">
        <v>0</v>
      </c>
      <c r="BB111" s="94">
        <v>0</v>
      </c>
      <c r="BC111" s="93">
        <v>0</v>
      </c>
      <c r="BD111" s="93">
        <v>0</v>
      </c>
      <c r="BE111" s="94">
        <v>0</v>
      </c>
      <c r="BF111" s="93">
        <v>3000</v>
      </c>
      <c r="BG111" s="93">
        <v>1545.5</v>
      </c>
      <c r="BH111" s="94">
        <v>0.52</v>
      </c>
      <c r="BI111" s="93">
        <v>0</v>
      </c>
      <c r="BJ111" s="93">
        <v>0</v>
      </c>
      <c r="BK111" s="94">
        <v>0</v>
      </c>
      <c r="BL111" s="93">
        <v>0</v>
      </c>
      <c r="BM111" s="93">
        <v>0</v>
      </c>
      <c r="BN111" s="94">
        <v>0</v>
      </c>
      <c r="BO111" s="93">
        <v>0</v>
      </c>
      <c r="BP111" s="93">
        <v>0</v>
      </c>
      <c r="BQ111" s="94">
        <v>0</v>
      </c>
      <c r="BR111" s="93">
        <v>0</v>
      </c>
      <c r="BS111" s="93">
        <v>0</v>
      </c>
      <c r="BT111" s="94">
        <v>0</v>
      </c>
      <c r="BU111" s="93">
        <v>0</v>
      </c>
      <c r="BV111" s="93">
        <v>0</v>
      </c>
      <c r="BW111" s="94">
        <v>0</v>
      </c>
      <c r="BX111" s="93">
        <v>0</v>
      </c>
      <c r="BY111" s="93">
        <v>0</v>
      </c>
      <c r="BZ111" s="94">
        <v>0</v>
      </c>
      <c r="CA111" s="93">
        <v>0</v>
      </c>
      <c r="CB111" s="93">
        <v>0</v>
      </c>
      <c r="CC111" s="94">
        <v>0</v>
      </c>
      <c r="CD111" s="93">
        <v>0</v>
      </c>
      <c r="CE111" s="93">
        <v>0</v>
      </c>
      <c r="CF111" s="94">
        <v>0</v>
      </c>
      <c r="CG111" s="93">
        <v>0</v>
      </c>
      <c r="CH111" s="93">
        <v>0</v>
      </c>
      <c r="CI111" s="94">
        <v>0</v>
      </c>
      <c r="CJ111" s="93">
        <v>0</v>
      </c>
      <c r="CK111" s="93">
        <v>0</v>
      </c>
      <c r="CL111" s="94">
        <v>0</v>
      </c>
      <c r="CM111" s="93">
        <v>0</v>
      </c>
      <c r="CN111" s="93">
        <v>0</v>
      </c>
      <c r="CO111" s="94">
        <v>0</v>
      </c>
      <c r="CP111" s="93"/>
      <c r="CQ111" s="93"/>
      <c r="CR111" s="93"/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3"/>
      <c r="DN111" s="93"/>
      <c r="DO111" s="93"/>
      <c r="DP111" s="93"/>
      <c r="DQ111" s="93"/>
      <c r="DR111" s="93"/>
      <c r="DS111" s="93"/>
      <c r="DT111" s="93"/>
      <c r="DU111" s="93"/>
      <c r="DV111" s="93"/>
      <c r="DW111" s="93"/>
      <c r="DX111" s="93"/>
      <c r="DY111" s="93"/>
      <c r="DZ111" s="93"/>
      <c r="EA111" s="93"/>
      <c r="EB111" s="93"/>
      <c r="EC111" s="93"/>
      <c r="ED111" s="93"/>
      <c r="EE111" s="93"/>
      <c r="EF111" s="93"/>
      <c r="EG111" s="93"/>
      <c r="EH111" s="93"/>
      <c r="EI111" s="93"/>
      <c r="EJ111" s="93"/>
      <c r="EK111" s="93"/>
      <c r="EL111" s="93"/>
      <c r="EM111" s="93"/>
      <c r="EN111" s="93"/>
      <c r="EO111" s="93"/>
      <c r="EP111" s="93"/>
      <c r="EQ111" s="93"/>
      <c r="ER111" s="93"/>
      <c r="ES111" s="93"/>
      <c r="ET111" s="93"/>
      <c r="EU111" s="93"/>
      <c r="EV111" s="93"/>
      <c r="EW111" s="93"/>
      <c r="EX111" s="93"/>
      <c r="EY111" s="93"/>
      <c r="EZ111" s="93"/>
      <c r="FA111" s="93"/>
      <c r="FB111" s="93"/>
      <c r="FC111" s="93"/>
      <c r="FD111" s="93"/>
      <c r="FE111" s="93"/>
      <c r="FF111" s="93"/>
      <c r="FG111" s="93"/>
      <c r="FH111" s="93"/>
      <c r="FI111" s="93"/>
      <c r="FJ111" s="93"/>
      <c r="FK111" s="93"/>
      <c r="FL111" s="93"/>
      <c r="FM111" s="93"/>
      <c r="FN111" s="93"/>
      <c r="FO111" s="93"/>
      <c r="FP111" s="93"/>
      <c r="FQ111" s="93"/>
      <c r="FR111" s="93"/>
      <c r="FS111" s="93"/>
      <c r="FT111" s="93"/>
      <c r="FU111" s="93"/>
      <c r="FV111" s="93"/>
      <c r="FW111" s="93"/>
      <c r="FX111" s="93"/>
      <c r="FY111" s="93"/>
      <c r="FZ111" s="93"/>
      <c r="GA111" s="93"/>
      <c r="GB111" s="93"/>
      <c r="GC111" s="93"/>
      <c r="GD111" s="93"/>
      <c r="GE111" s="93"/>
      <c r="GF111" s="93"/>
      <c r="GG111" s="93"/>
      <c r="GH111" s="93"/>
      <c r="GI111" s="93"/>
      <c r="GJ111" s="93"/>
      <c r="GK111" s="93"/>
      <c r="GL111" s="93"/>
      <c r="GM111" s="93"/>
      <c r="GN111" s="93"/>
      <c r="GO111" s="93"/>
      <c r="GP111" s="93"/>
      <c r="GQ111" s="93"/>
      <c r="GR111" s="93"/>
      <c r="GS111" s="93"/>
      <c r="GT111" s="93"/>
      <c r="GU111" s="93"/>
      <c r="GV111" s="93"/>
      <c r="GW111" s="93"/>
      <c r="GX111" s="93"/>
      <c r="GY111" s="93"/>
      <c r="GZ111" s="93"/>
      <c r="HA111" s="93"/>
      <c r="HB111" s="93"/>
      <c r="HC111" s="93"/>
      <c r="HD111" s="93"/>
      <c r="HE111" s="93"/>
      <c r="HF111" s="93"/>
      <c r="HG111" s="93"/>
      <c r="HH111" s="93"/>
      <c r="HI111" s="93"/>
      <c r="HJ111" s="93"/>
      <c r="HK111" s="93"/>
      <c r="HL111" s="93"/>
      <c r="HM111" s="93"/>
      <c r="HN111" s="93"/>
      <c r="HO111" s="93"/>
      <c r="HP111" s="93"/>
      <c r="HQ111" s="93"/>
      <c r="HR111" s="93"/>
      <c r="HS111" s="93"/>
      <c r="HT111" s="93"/>
      <c r="HU111" s="93"/>
      <c r="HV111" s="93"/>
      <c r="HW111" s="93"/>
      <c r="HX111" s="93"/>
      <c r="HY111" s="93"/>
      <c r="HZ111" s="93"/>
      <c r="IA111" s="93"/>
      <c r="IB111" s="93"/>
      <c r="IC111" s="93"/>
      <c r="ID111" s="93"/>
      <c r="IE111" s="93"/>
      <c r="IF111" s="93"/>
      <c r="IG111" s="93"/>
      <c r="IH111" s="93"/>
      <c r="II111" s="93"/>
      <c r="IJ111" s="93"/>
      <c r="IK111" s="93"/>
      <c r="IL111" s="93"/>
      <c r="IM111" s="93"/>
      <c r="IN111" s="93"/>
      <c r="IO111" s="93"/>
      <c r="IP111" s="93"/>
      <c r="IQ111" s="93"/>
      <c r="IR111" s="93"/>
      <c r="IS111" s="93"/>
      <c r="IT111" s="93"/>
      <c r="IU111" s="93"/>
      <c r="IV111" s="93"/>
      <c r="IW111" s="93"/>
      <c r="IX111" s="93"/>
      <c r="IY111" s="93"/>
      <c r="IZ111" s="93"/>
      <c r="JA111" s="93"/>
      <c r="JB111" s="93"/>
      <c r="JC111" s="93"/>
      <c r="JD111" s="93"/>
      <c r="JE111" s="93"/>
      <c r="JF111" s="93"/>
      <c r="JG111" s="93"/>
      <c r="JH111" s="93"/>
      <c r="JI111" s="93"/>
      <c r="JJ111" s="93"/>
      <c r="JK111" s="93"/>
      <c r="JL111" s="93"/>
      <c r="JM111" s="93"/>
      <c r="JN111" s="93"/>
      <c r="JO111" s="93"/>
      <c r="JP111" s="93"/>
      <c r="JQ111" s="93"/>
      <c r="JR111" s="93"/>
      <c r="JS111" s="93"/>
      <c r="JT111" s="93"/>
      <c r="JU111" s="93"/>
      <c r="JV111" s="93"/>
      <c r="JW111" s="93"/>
      <c r="JX111" s="93"/>
      <c r="JY111" s="93"/>
      <c r="JZ111" s="93"/>
      <c r="KA111" s="93"/>
      <c r="KB111" s="93"/>
      <c r="KC111" s="93"/>
      <c r="KD111" s="93"/>
      <c r="KE111" s="93"/>
      <c r="KF111" s="93"/>
      <c r="KG111" s="93"/>
      <c r="KH111" s="93"/>
      <c r="KI111" s="93"/>
      <c r="KJ111" s="93"/>
      <c r="KK111" s="93"/>
      <c r="KL111" s="93"/>
      <c r="KM111" s="93"/>
      <c r="KN111" s="93"/>
      <c r="KO111" s="93"/>
      <c r="KP111" s="93"/>
      <c r="KQ111" s="93"/>
      <c r="KR111" s="93"/>
      <c r="KS111" s="93"/>
      <c r="KT111" s="93"/>
      <c r="KU111" s="93"/>
      <c r="KV111" s="93"/>
      <c r="KW111" s="93"/>
      <c r="KX111" s="93"/>
      <c r="KY111" s="93"/>
      <c r="KZ111" s="93"/>
      <c r="LA111" s="93"/>
      <c r="LB111" s="93"/>
      <c r="LC111" s="93"/>
      <c r="LD111" s="93"/>
      <c r="LE111" s="93"/>
      <c r="LF111" s="93"/>
      <c r="LG111" s="93"/>
      <c r="LH111" s="93"/>
      <c r="LI111" s="93"/>
      <c r="LJ111" s="93"/>
      <c r="LK111" s="93"/>
      <c r="LL111" s="93"/>
      <c r="LM111" s="93"/>
      <c r="LN111" s="93"/>
      <c r="LO111" s="93"/>
      <c r="LP111" s="93"/>
      <c r="LQ111" s="93"/>
      <c r="LR111" s="93"/>
      <c r="LS111" s="93"/>
      <c r="LT111" s="93"/>
      <c r="LU111" s="93"/>
      <c r="LV111" s="93"/>
      <c r="LW111" s="93"/>
      <c r="LX111" s="93"/>
      <c r="LY111" s="93"/>
      <c r="LZ111" s="93"/>
      <c r="MA111" s="93"/>
      <c r="MB111" s="93"/>
      <c r="MC111" s="93"/>
      <c r="MD111" s="93"/>
      <c r="ME111" s="93"/>
      <c r="MF111" s="93"/>
      <c r="MG111" s="93"/>
      <c r="MH111" s="93"/>
      <c r="MI111" s="93"/>
      <c r="MJ111" s="93"/>
      <c r="MK111" s="93"/>
      <c r="ML111" s="93"/>
      <c r="MM111" s="93"/>
      <c r="MN111" s="93"/>
      <c r="MO111" s="93"/>
      <c r="MP111" s="93"/>
      <c r="MQ111" s="93"/>
      <c r="MR111" s="93"/>
      <c r="MS111" s="93"/>
      <c r="MT111" s="93"/>
      <c r="MU111" s="93"/>
      <c r="MV111" s="93"/>
      <c r="MW111" s="93"/>
      <c r="MX111" s="93"/>
      <c r="MY111" s="93"/>
      <c r="MZ111" s="93"/>
      <c r="NA111" s="93"/>
      <c r="NB111" s="93"/>
      <c r="NC111" s="93"/>
      <c r="ND111" s="93"/>
      <c r="NE111" s="93"/>
      <c r="NF111" s="93"/>
      <c r="NG111" s="93"/>
      <c r="NH111" s="93"/>
      <c r="NI111" s="93"/>
      <c r="NJ111" s="93"/>
      <c r="NK111" s="93"/>
      <c r="NL111" s="93"/>
      <c r="NM111" s="93"/>
      <c r="NN111" s="93"/>
      <c r="NO111" s="93"/>
      <c r="NP111" s="93"/>
      <c r="NQ111" s="93"/>
      <c r="NR111" s="93"/>
      <c r="NS111" s="93"/>
      <c r="NT111" s="93"/>
      <c r="NU111" s="93"/>
      <c r="NV111" s="93"/>
      <c r="NW111" s="93"/>
      <c r="NX111" s="93"/>
      <c r="NY111" s="93"/>
      <c r="NZ111" s="93"/>
      <c r="OA111" s="93"/>
      <c r="OB111" s="93"/>
      <c r="OC111" s="93"/>
      <c r="OD111" s="93"/>
      <c r="OE111" s="93"/>
      <c r="OF111" s="93"/>
      <c r="OG111" s="93"/>
      <c r="OH111" s="93"/>
      <c r="OI111" s="93"/>
      <c r="OJ111" s="93"/>
      <c r="OK111" s="93"/>
      <c r="OL111" s="93"/>
      <c r="OM111" s="93"/>
      <c r="ON111" s="93"/>
      <c r="OO111" s="93"/>
      <c r="OP111" s="93"/>
      <c r="OQ111" s="93"/>
      <c r="OR111" s="93"/>
      <c r="OS111" s="93"/>
      <c r="OT111" s="93"/>
      <c r="OU111" s="93"/>
      <c r="OV111" s="93"/>
      <c r="OW111" s="93"/>
      <c r="OX111" s="93"/>
      <c r="OY111" s="93"/>
      <c r="OZ111" s="93"/>
      <c r="PA111" s="93"/>
      <c r="PB111" s="93"/>
      <c r="PC111" s="93"/>
      <c r="PD111" s="93"/>
      <c r="PE111" s="93"/>
      <c r="PF111" s="93"/>
      <c r="PG111" s="93"/>
      <c r="PH111" s="93"/>
      <c r="PI111" s="93"/>
      <c r="PJ111" s="93"/>
      <c r="PK111" s="93"/>
      <c r="PL111" s="93"/>
      <c r="PM111" s="93"/>
      <c r="PN111" s="93"/>
      <c r="PO111" s="93"/>
      <c r="PP111" s="93"/>
      <c r="PQ111" s="93"/>
      <c r="PR111" s="93"/>
      <c r="PS111" s="93"/>
      <c r="PT111" s="93"/>
      <c r="PU111" s="93"/>
      <c r="PV111" s="93"/>
      <c r="PW111" s="93"/>
      <c r="PX111" s="93"/>
      <c r="PY111" s="93"/>
      <c r="PZ111" s="93"/>
      <c r="QA111" s="93"/>
      <c r="QB111" s="93"/>
      <c r="QC111" s="93"/>
      <c r="QD111" s="93"/>
      <c r="QE111" s="93"/>
      <c r="QF111" s="93"/>
      <c r="QG111" s="93"/>
      <c r="QH111" s="93"/>
      <c r="QI111" s="93"/>
      <c r="QJ111" s="93"/>
      <c r="QK111" s="93"/>
      <c r="QL111" s="93"/>
      <c r="QM111" s="93"/>
      <c r="QN111" s="93"/>
      <c r="QO111" s="93"/>
      <c r="QP111" s="93"/>
      <c r="QQ111" s="93"/>
      <c r="QR111" s="93"/>
      <c r="QS111" s="93"/>
      <c r="QT111" s="93"/>
      <c r="QU111" s="93"/>
      <c r="QV111" s="93"/>
      <c r="QW111" s="93"/>
      <c r="QX111" s="93"/>
      <c r="QY111" s="93"/>
      <c r="QZ111" s="93"/>
      <c r="RA111" s="93"/>
      <c r="RB111" s="93"/>
      <c r="RC111" s="93"/>
      <c r="RD111" s="93"/>
      <c r="RE111" s="93"/>
      <c r="RF111" s="93"/>
      <c r="RG111" s="93"/>
      <c r="RH111" s="93"/>
      <c r="RI111" s="93"/>
      <c r="RJ111" s="93"/>
      <c r="RK111" s="93"/>
      <c r="RL111" s="93"/>
      <c r="RM111" s="93"/>
      <c r="RN111" s="93"/>
      <c r="RO111" s="93"/>
      <c r="RP111" s="93"/>
      <c r="RQ111" s="93"/>
      <c r="RR111" s="93"/>
      <c r="RS111" s="93"/>
      <c r="RT111" s="93"/>
      <c r="RU111" s="93"/>
      <c r="RV111" s="93"/>
      <c r="RW111" s="93"/>
      <c r="RX111" s="93"/>
      <c r="RY111" s="93"/>
      <c r="RZ111" s="93"/>
      <c r="SA111" s="93"/>
      <c r="SB111" s="93"/>
      <c r="SC111" s="93"/>
      <c r="SD111" s="93"/>
      <c r="SE111" s="93"/>
      <c r="SF111" s="93"/>
      <c r="SG111" s="93"/>
      <c r="SH111" s="93"/>
      <c r="SI111" s="93"/>
      <c r="SJ111" s="93"/>
      <c r="SK111" s="93"/>
      <c r="SL111" s="93"/>
      <c r="SM111" s="93"/>
      <c r="SN111" s="93"/>
      <c r="SO111" s="93"/>
      <c r="SP111" s="93"/>
      <c r="SQ111" s="93"/>
      <c r="SR111" s="93"/>
      <c r="SS111" s="93"/>
      <c r="ST111" s="93"/>
      <c r="SU111" s="93"/>
      <c r="SV111" s="93"/>
      <c r="SW111" s="93"/>
      <c r="SX111" s="93"/>
      <c r="SY111" s="93"/>
      <c r="SZ111" s="93"/>
      <c r="TA111" s="93"/>
      <c r="TB111" s="93"/>
      <c r="TC111" s="93"/>
      <c r="TD111" s="93"/>
      <c r="TE111" s="93"/>
      <c r="TF111" s="93"/>
      <c r="TG111" s="93"/>
      <c r="TH111" s="93"/>
      <c r="TI111" s="93"/>
      <c r="TJ111" s="93"/>
      <c r="TK111" s="93"/>
      <c r="TL111" s="93"/>
      <c r="TM111" s="93"/>
      <c r="TN111" s="93"/>
      <c r="TO111" s="93"/>
      <c r="TP111" s="93"/>
      <c r="TQ111" s="93"/>
      <c r="TR111" s="93"/>
      <c r="TS111" s="93"/>
      <c r="TT111" s="93"/>
      <c r="TU111" s="93"/>
      <c r="TV111" s="93"/>
      <c r="TW111" s="93"/>
      <c r="TX111" s="93"/>
      <c r="TY111" s="93"/>
      <c r="TZ111" s="93"/>
      <c r="UA111" s="93"/>
      <c r="UB111" s="93"/>
      <c r="UC111" s="93"/>
      <c r="UD111" s="93"/>
      <c r="UE111" s="93"/>
      <c r="UF111" s="93"/>
      <c r="UG111" s="93"/>
      <c r="UH111" s="93"/>
      <c r="UI111" s="93"/>
      <c r="UJ111" s="93"/>
      <c r="UK111" s="93"/>
      <c r="UL111" s="93"/>
      <c r="UM111" s="93"/>
      <c r="UN111" s="93"/>
      <c r="UO111" s="93"/>
      <c r="UP111" s="93"/>
      <c r="UQ111" s="93"/>
      <c r="UR111" s="93"/>
      <c r="US111" s="93"/>
      <c r="UT111" s="93"/>
      <c r="UU111" s="93"/>
      <c r="UV111" s="93"/>
      <c r="UW111" s="93"/>
      <c r="UX111" s="93"/>
      <c r="UY111" s="93"/>
      <c r="UZ111" s="93"/>
      <c r="VA111" s="93"/>
      <c r="VB111" s="93"/>
      <c r="VC111" s="93"/>
      <c r="VD111" s="93"/>
      <c r="VE111" s="93"/>
      <c r="VF111" s="93"/>
      <c r="VG111" s="93"/>
      <c r="VH111" s="93"/>
      <c r="VI111" s="93"/>
      <c r="VJ111" s="93"/>
      <c r="VK111" s="93"/>
      <c r="VL111" s="93"/>
      <c r="VM111" s="93"/>
      <c r="VN111" s="93"/>
      <c r="VO111" s="93"/>
      <c r="VP111" s="93"/>
      <c r="VQ111" s="93"/>
      <c r="VR111" s="93"/>
      <c r="VS111" s="93"/>
      <c r="VT111" s="93"/>
      <c r="VU111" s="93"/>
      <c r="VV111" s="93"/>
      <c r="VW111" s="93"/>
      <c r="VX111" s="93"/>
      <c r="VY111" s="93"/>
      <c r="VZ111" s="93"/>
      <c r="WA111" s="93"/>
      <c r="WB111" s="93"/>
      <c r="WC111" s="93"/>
      <c r="WD111" s="93"/>
      <c r="WE111" s="93"/>
      <c r="WF111" s="93"/>
      <c r="WG111" s="93"/>
      <c r="WH111" s="93"/>
      <c r="WI111" s="93"/>
      <c r="WJ111" s="93"/>
      <c r="WK111" s="93"/>
      <c r="WL111" s="93"/>
      <c r="WM111" s="93"/>
      <c r="WN111" s="93"/>
      <c r="WO111" s="93"/>
      <c r="WP111" s="93"/>
      <c r="WQ111" s="93"/>
      <c r="WR111" s="93"/>
      <c r="WS111" s="93"/>
      <c r="WT111" s="93"/>
      <c r="WU111" s="93"/>
      <c r="WV111" s="93"/>
      <c r="WW111" s="93"/>
      <c r="WX111" s="93"/>
      <c r="WY111" s="93"/>
      <c r="WZ111" s="93"/>
      <c r="XA111" s="93"/>
      <c r="XB111" s="93"/>
      <c r="XC111" s="93"/>
      <c r="XD111" s="93"/>
      <c r="XE111" s="93"/>
      <c r="XF111" s="93"/>
      <c r="XG111" s="93"/>
      <c r="XH111" s="93"/>
      <c r="XI111" s="93"/>
      <c r="XJ111" s="93"/>
      <c r="XK111" s="93"/>
      <c r="XL111" s="93"/>
      <c r="XM111" s="93"/>
      <c r="XN111" s="93"/>
      <c r="XO111" s="93"/>
      <c r="XP111" s="93"/>
      <c r="XQ111" s="93"/>
      <c r="XR111" s="93"/>
      <c r="XS111" s="93"/>
      <c r="XT111" s="93"/>
      <c r="XU111" s="93"/>
      <c r="XV111" s="93"/>
      <c r="XW111" s="93"/>
      <c r="XX111" s="93"/>
      <c r="XY111" s="93"/>
      <c r="XZ111" s="93"/>
      <c r="YA111" s="93"/>
      <c r="YB111" s="93"/>
      <c r="YC111" s="93"/>
      <c r="YD111" s="93"/>
      <c r="YE111" s="93"/>
      <c r="YF111" s="93"/>
      <c r="YG111" s="93"/>
      <c r="YH111" s="93"/>
      <c r="YI111" s="93"/>
      <c r="YJ111" s="93"/>
      <c r="YK111" s="93"/>
      <c r="YL111" s="93"/>
      <c r="YM111" s="93"/>
      <c r="YN111" s="93"/>
      <c r="YO111" s="93"/>
      <c r="YP111" s="93"/>
      <c r="YQ111" s="93"/>
      <c r="YR111" s="93"/>
      <c r="YS111" s="93"/>
      <c r="YT111" s="93"/>
      <c r="YU111" s="93"/>
      <c r="YV111" s="93"/>
      <c r="YW111" s="93"/>
      <c r="YX111" s="93"/>
      <c r="YY111" s="93"/>
      <c r="YZ111" s="93"/>
      <c r="ZA111" s="93"/>
      <c r="ZB111" s="93"/>
      <c r="ZC111" s="93"/>
      <c r="ZD111" s="93"/>
      <c r="ZE111" s="93"/>
      <c r="ZF111" s="93"/>
      <c r="ZG111" s="93"/>
      <c r="ZH111" s="93"/>
      <c r="ZI111" s="93"/>
      <c r="ZJ111" s="93"/>
      <c r="ZK111" s="93"/>
      <c r="ZL111" s="93"/>
      <c r="ZM111" s="93"/>
      <c r="ZN111" s="93"/>
      <c r="ZO111" s="93"/>
      <c r="ZP111" s="93"/>
      <c r="ZQ111" s="93"/>
      <c r="ZR111" s="93"/>
      <c r="ZS111" s="93"/>
      <c r="ZT111" s="93"/>
      <c r="ZU111" s="93"/>
      <c r="ZV111" s="93"/>
      <c r="ZW111" s="93"/>
      <c r="ZX111" s="93"/>
      <c r="ZY111" s="93"/>
      <c r="ZZ111" s="93"/>
    </row>
    <row r="112" spans="1:702" s="89" customFormat="1" ht="15.95" hidden="1" customHeight="1" x14ac:dyDescent="0.25">
      <c r="A112" s="116">
        <v>72452</v>
      </c>
      <c r="B112" s="116" t="s">
        <v>493</v>
      </c>
      <c r="C112" s="117" t="s">
        <v>354</v>
      </c>
      <c r="D112" s="118">
        <v>7</v>
      </c>
      <c r="E112" s="118">
        <v>3</v>
      </c>
      <c r="F112" s="118" t="s">
        <v>341</v>
      </c>
      <c r="G112" s="118">
        <v>912</v>
      </c>
      <c r="H112" s="118">
        <v>11461</v>
      </c>
      <c r="I112" s="118" t="s">
        <v>409</v>
      </c>
      <c r="J112" s="118" t="s">
        <v>319</v>
      </c>
      <c r="K112" s="118" t="s">
        <v>410</v>
      </c>
      <c r="L112" s="119">
        <v>4000</v>
      </c>
      <c r="M112" s="119">
        <v>4000</v>
      </c>
      <c r="N112" s="119">
        <v>0</v>
      </c>
      <c r="O112" s="119">
        <v>4000</v>
      </c>
      <c r="P112" s="119">
        <v>0</v>
      </c>
      <c r="Q112" s="119">
        <v>-4000</v>
      </c>
      <c r="R112" s="120">
        <v>0</v>
      </c>
      <c r="S112" s="119">
        <v>0</v>
      </c>
      <c r="T112" s="119">
        <v>0</v>
      </c>
      <c r="U112" s="120">
        <v>0</v>
      </c>
      <c r="V112" s="119">
        <v>0</v>
      </c>
      <c r="W112" s="119">
        <v>0</v>
      </c>
      <c r="X112" s="120">
        <v>0</v>
      </c>
      <c r="Y112" s="119">
        <v>0</v>
      </c>
      <c r="Z112" s="119">
        <v>0</v>
      </c>
      <c r="AA112" s="120">
        <v>0</v>
      </c>
      <c r="AB112" s="119">
        <v>0</v>
      </c>
      <c r="AC112" s="119">
        <v>0</v>
      </c>
      <c r="AD112" s="120">
        <v>0</v>
      </c>
      <c r="AE112" s="119">
        <v>0</v>
      </c>
      <c r="AF112" s="119">
        <v>0</v>
      </c>
      <c r="AG112" s="120">
        <v>0</v>
      </c>
      <c r="AH112" s="119">
        <v>0</v>
      </c>
      <c r="AI112" s="119">
        <v>0</v>
      </c>
      <c r="AJ112" s="120">
        <v>0</v>
      </c>
      <c r="AK112" s="119">
        <v>0</v>
      </c>
      <c r="AL112" s="119">
        <v>0</v>
      </c>
      <c r="AM112" s="120">
        <v>0</v>
      </c>
      <c r="AN112" s="119">
        <v>0</v>
      </c>
      <c r="AO112" s="119">
        <v>0</v>
      </c>
      <c r="AP112" s="120">
        <v>0</v>
      </c>
      <c r="AQ112" s="119">
        <v>0</v>
      </c>
      <c r="AR112" s="119">
        <v>0</v>
      </c>
      <c r="AS112" s="120">
        <v>0</v>
      </c>
      <c r="AT112" s="119">
        <v>0</v>
      </c>
      <c r="AU112" s="119">
        <v>0</v>
      </c>
      <c r="AV112" s="120">
        <v>0</v>
      </c>
      <c r="AW112" s="119">
        <v>0</v>
      </c>
      <c r="AX112" s="119">
        <v>0</v>
      </c>
      <c r="AY112" s="120">
        <v>0</v>
      </c>
      <c r="AZ112" s="119">
        <v>0</v>
      </c>
      <c r="BA112" s="119">
        <v>0</v>
      </c>
      <c r="BB112" s="120">
        <v>0</v>
      </c>
      <c r="BC112" s="119">
        <v>0</v>
      </c>
      <c r="BD112" s="119">
        <v>0</v>
      </c>
      <c r="BE112" s="120">
        <v>0</v>
      </c>
      <c r="BF112" s="119">
        <v>4000</v>
      </c>
      <c r="BG112" s="119">
        <v>0</v>
      </c>
      <c r="BH112" s="120">
        <v>0</v>
      </c>
      <c r="BI112" s="119">
        <v>0</v>
      </c>
      <c r="BJ112" s="119">
        <v>0</v>
      </c>
      <c r="BK112" s="120">
        <v>0</v>
      </c>
      <c r="BL112" s="119">
        <v>0</v>
      </c>
      <c r="BM112" s="119">
        <v>0</v>
      </c>
      <c r="BN112" s="120">
        <v>0</v>
      </c>
      <c r="BO112" s="119">
        <v>0</v>
      </c>
      <c r="BP112" s="119">
        <v>0</v>
      </c>
      <c r="BQ112" s="120">
        <v>0</v>
      </c>
      <c r="BR112" s="119">
        <v>0</v>
      </c>
      <c r="BS112" s="119">
        <v>0</v>
      </c>
      <c r="BT112" s="120">
        <v>0</v>
      </c>
      <c r="BU112" s="119">
        <v>0</v>
      </c>
      <c r="BV112" s="119">
        <v>0</v>
      </c>
      <c r="BW112" s="120">
        <v>0</v>
      </c>
      <c r="BX112" s="119">
        <v>0</v>
      </c>
      <c r="BY112" s="119">
        <v>0</v>
      </c>
      <c r="BZ112" s="120">
        <v>0</v>
      </c>
      <c r="CA112" s="119">
        <v>0</v>
      </c>
      <c r="CB112" s="119">
        <v>0</v>
      </c>
      <c r="CC112" s="120">
        <v>0</v>
      </c>
      <c r="CD112" s="119">
        <v>0</v>
      </c>
      <c r="CE112" s="119">
        <v>0</v>
      </c>
      <c r="CF112" s="120">
        <v>0</v>
      </c>
      <c r="CG112" s="119">
        <v>0</v>
      </c>
      <c r="CH112" s="119">
        <v>0</v>
      </c>
      <c r="CI112" s="120">
        <v>0</v>
      </c>
      <c r="CJ112" s="119">
        <v>0</v>
      </c>
      <c r="CK112" s="119">
        <v>0</v>
      </c>
      <c r="CL112" s="120">
        <v>0</v>
      </c>
      <c r="CM112" s="119">
        <v>0</v>
      </c>
      <c r="CN112" s="119">
        <v>0</v>
      </c>
      <c r="CO112" s="120">
        <v>0</v>
      </c>
      <c r="CP112" s="100"/>
      <c r="CQ112" s="100"/>
      <c r="CR112" s="100"/>
      <c r="CS112" s="100"/>
      <c r="CT112" s="100"/>
      <c r="CU112" s="100"/>
      <c r="CV112" s="100"/>
      <c r="CW112" s="100"/>
      <c r="CX112" s="100"/>
      <c r="CY112" s="100"/>
      <c r="CZ112" s="100"/>
      <c r="DA112" s="100"/>
      <c r="DB112" s="100"/>
      <c r="DC112" s="100"/>
      <c r="DD112" s="100"/>
      <c r="DE112" s="100"/>
      <c r="DF112" s="100"/>
      <c r="DG112" s="100"/>
      <c r="DH112" s="100"/>
      <c r="DI112" s="100"/>
      <c r="DJ112" s="100"/>
      <c r="DK112" s="100"/>
      <c r="DL112" s="100"/>
      <c r="DM112" s="100"/>
      <c r="DN112" s="100"/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100"/>
      <c r="EL112" s="100"/>
      <c r="EM112" s="100"/>
      <c r="EN112" s="100"/>
      <c r="EO112" s="100"/>
      <c r="EP112" s="100"/>
      <c r="EQ112" s="100"/>
      <c r="ER112" s="100"/>
      <c r="ES112" s="100"/>
      <c r="ET112" s="100"/>
      <c r="EU112" s="100"/>
      <c r="EV112" s="100"/>
      <c r="EW112" s="100"/>
      <c r="EX112" s="100"/>
      <c r="EY112" s="100"/>
      <c r="EZ112" s="100"/>
      <c r="FA112" s="100"/>
      <c r="FB112" s="100"/>
      <c r="FC112" s="100"/>
      <c r="FD112" s="100"/>
      <c r="FE112" s="100"/>
      <c r="FF112" s="100"/>
      <c r="FG112" s="100"/>
      <c r="FH112" s="100"/>
      <c r="FI112" s="100"/>
      <c r="FJ112" s="100"/>
      <c r="FK112" s="100"/>
      <c r="FL112" s="100"/>
      <c r="FM112" s="100"/>
      <c r="FN112" s="100"/>
      <c r="FO112" s="100"/>
      <c r="FP112" s="100"/>
      <c r="FQ112" s="100"/>
      <c r="FR112" s="100"/>
      <c r="FS112" s="100"/>
      <c r="FT112" s="100"/>
      <c r="FU112" s="100"/>
      <c r="FV112" s="100"/>
      <c r="FW112" s="100"/>
      <c r="FX112" s="100"/>
      <c r="FY112" s="100"/>
      <c r="FZ112" s="100"/>
      <c r="GA112" s="100"/>
      <c r="GB112" s="100"/>
      <c r="GC112" s="100"/>
      <c r="GD112" s="100"/>
      <c r="GE112" s="100"/>
      <c r="GF112" s="100"/>
      <c r="GG112" s="100"/>
      <c r="GH112" s="100"/>
      <c r="GI112" s="100"/>
      <c r="GJ112" s="100"/>
      <c r="GK112" s="100"/>
      <c r="GL112" s="100"/>
      <c r="GM112" s="100"/>
      <c r="GN112" s="100"/>
      <c r="GO112" s="100"/>
      <c r="GP112" s="100"/>
      <c r="GQ112" s="100"/>
      <c r="GR112" s="100"/>
      <c r="GS112" s="100"/>
      <c r="GT112" s="100"/>
      <c r="GU112" s="100"/>
      <c r="GV112" s="100"/>
      <c r="GW112" s="100"/>
      <c r="GX112" s="100"/>
      <c r="GY112" s="100"/>
      <c r="GZ112" s="100"/>
      <c r="HA112" s="100"/>
      <c r="HB112" s="100"/>
      <c r="HC112" s="100"/>
      <c r="HD112" s="100"/>
      <c r="HE112" s="100"/>
      <c r="HF112" s="100"/>
      <c r="HG112" s="100"/>
      <c r="HH112" s="100"/>
      <c r="HI112" s="100"/>
      <c r="HJ112" s="100"/>
      <c r="HK112" s="100"/>
      <c r="HL112" s="100"/>
      <c r="HM112" s="100"/>
      <c r="HN112" s="100"/>
      <c r="HO112" s="100"/>
      <c r="HP112" s="100"/>
      <c r="HQ112" s="100"/>
      <c r="HR112" s="100"/>
      <c r="HS112" s="100"/>
      <c r="HT112" s="100"/>
      <c r="HU112" s="100"/>
      <c r="HV112" s="100"/>
      <c r="HW112" s="100"/>
      <c r="HX112" s="100"/>
      <c r="HY112" s="100"/>
      <c r="HZ112" s="100"/>
      <c r="IA112" s="100"/>
      <c r="IB112" s="100"/>
      <c r="IC112" s="100"/>
      <c r="ID112" s="100"/>
      <c r="IE112" s="100"/>
      <c r="IF112" s="100"/>
      <c r="IG112" s="100"/>
      <c r="IH112" s="100"/>
      <c r="II112" s="100"/>
      <c r="IJ112" s="100"/>
      <c r="IK112" s="100"/>
      <c r="IL112" s="100"/>
      <c r="IM112" s="100"/>
      <c r="IN112" s="100"/>
      <c r="IO112" s="100"/>
      <c r="IP112" s="100"/>
      <c r="IQ112" s="100"/>
      <c r="IR112" s="100"/>
      <c r="IS112" s="100"/>
      <c r="IT112" s="100"/>
      <c r="IU112" s="100"/>
      <c r="IV112" s="100"/>
      <c r="IW112" s="100"/>
      <c r="IX112" s="100"/>
      <c r="IY112" s="100"/>
      <c r="IZ112" s="100"/>
      <c r="JA112" s="100"/>
      <c r="JB112" s="100"/>
      <c r="JC112" s="100"/>
      <c r="JD112" s="100"/>
      <c r="JE112" s="100"/>
      <c r="JF112" s="100"/>
      <c r="JG112" s="100"/>
      <c r="JH112" s="100"/>
      <c r="JI112" s="100"/>
      <c r="JJ112" s="100"/>
      <c r="JK112" s="100"/>
      <c r="JL112" s="100"/>
      <c r="JM112" s="100"/>
      <c r="JN112" s="100"/>
      <c r="JO112" s="100"/>
      <c r="JP112" s="100"/>
      <c r="JQ112" s="100"/>
      <c r="JR112" s="100"/>
      <c r="JS112" s="100"/>
      <c r="JT112" s="100"/>
      <c r="JU112" s="100"/>
      <c r="JV112" s="100"/>
      <c r="JW112" s="100"/>
      <c r="JX112" s="100"/>
      <c r="JY112" s="100"/>
      <c r="JZ112" s="100"/>
      <c r="KA112" s="100"/>
      <c r="KB112" s="100"/>
      <c r="KC112" s="100"/>
      <c r="KD112" s="100"/>
      <c r="KE112" s="100"/>
      <c r="KF112" s="100"/>
      <c r="KG112" s="100"/>
      <c r="KH112" s="100"/>
      <c r="KI112" s="100"/>
      <c r="KJ112" s="100"/>
      <c r="KK112" s="100"/>
      <c r="KL112" s="100"/>
      <c r="KM112" s="100"/>
      <c r="KN112" s="100"/>
      <c r="KO112" s="100"/>
      <c r="KP112" s="100"/>
      <c r="KQ112" s="100"/>
      <c r="KR112" s="100"/>
      <c r="KS112" s="100"/>
      <c r="KT112" s="100"/>
      <c r="KU112" s="100"/>
      <c r="KV112" s="100"/>
      <c r="KW112" s="100"/>
      <c r="KX112" s="100"/>
      <c r="KY112" s="100"/>
      <c r="KZ112" s="100"/>
      <c r="LA112" s="100"/>
      <c r="LB112" s="100"/>
      <c r="LC112" s="100"/>
      <c r="LD112" s="100"/>
      <c r="LE112" s="100"/>
      <c r="LF112" s="100"/>
      <c r="LG112" s="100"/>
      <c r="LH112" s="100"/>
      <c r="LI112" s="100"/>
      <c r="LJ112" s="100"/>
      <c r="LK112" s="100"/>
      <c r="LL112" s="100"/>
      <c r="LM112" s="100"/>
      <c r="LN112" s="100"/>
      <c r="LO112" s="100"/>
      <c r="LP112" s="100"/>
      <c r="LQ112" s="100"/>
      <c r="LR112" s="100"/>
      <c r="LS112" s="100"/>
      <c r="LT112" s="100"/>
      <c r="LU112" s="100"/>
      <c r="LV112" s="100"/>
      <c r="LW112" s="100"/>
      <c r="LX112" s="100"/>
      <c r="LY112" s="100"/>
      <c r="LZ112" s="100"/>
      <c r="MA112" s="100"/>
      <c r="MB112" s="100"/>
      <c r="MC112" s="100"/>
      <c r="MD112" s="100"/>
      <c r="ME112" s="100"/>
      <c r="MF112" s="100"/>
      <c r="MG112" s="100"/>
      <c r="MH112" s="100"/>
      <c r="MI112" s="100"/>
      <c r="MJ112" s="100"/>
      <c r="MK112" s="100"/>
      <c r="ML112" s="100"/>
      <c r="MM112" s="100"/>
      <c r="MN112" s="100"/>
      <c r="MO112" s="100"/>
      <c r="MP112" s="100"/>
      <c r="MQ112" s="100"/>
      <c r="MR112" s="100"/>
      <c r="MS112" s="100"/>
      <c r="MT112" s="100"/>
      <c r="MU112" s="100"/>
      <c r="MV112" s="100"/>
      <c r="MW112" s="100"/>
      <c r="MX112" s="100"/>
      <c r="MY112" s="100"/>
      <c r="MZ112" s="100"/>
      <c r="NA112" s="100"/>
      <c r="NB112" s="100"/>
      <c r="NC112" s="100"/>
      <c r="ND112" s="100"/>
      <c r="NE112" s="100"/>
      <c r="NF112" s="100"/>
      <c r="NG112" s="100"/>
      <c r="NH112" s="100"/>
      <c r="NI112" s="100"/>
      <c r="NJ112" s="100"/>
      <c r="NK112" s="100"/>
      <c r="NL112" s="100"/>
      <c r="NM112" s="100"/>
      <c r="NN112" s="100"/>
      <c r="NO112" s="100"/>
      <c r="NP112" s="100"/>
      <c r="NQ112" s="100"/>
      <c r="NR112" s="100"/>
      <c r="NS112" s="100"/>
      <c r="NT112" s="100"/>
      <c r="NU112" s="100"/>
      <c r="NV112" s="100"/>
      <c r="NW112" s="100"/>
      <c r="NX112" s="100"/>
      <c r="NY112" s="100"/>
      <c r="NZ112" s="100"/>
      <c r="OA112" s="100"/>
      <c r="OB112" s="100"/>
      <c r="OC112" s="100"/>
      <c r="OD112" s="100"/>
      <c r="OE112" s="100"/>
      <c r="OF112" s="100"/>
      <c r="OG112" s="100"/>
      <c r="OH112" s="100"/>
      <c r="OI112" s="100"/>
      <c r="OJ112" s="100"/>
      <c r="OK112" s="100"/>
      <c r="OL112" s="100"/>
      <c r="OM112" s="100"/>
      <c r="ON112" s="100"/>
      <c r="OO112" s="100"/>
      <c r="OP112" s="100"/>
      <c r="OQ112" s="100"/>
      <c r="OR112" s="100"/>
      <c r="OS112" s="100"/>
      <c r="OT112" s="100"/>
      <c r="OU112" s="100"/>
      <c r="OV112" s="100"/>
      <c r="OW112" s="100"/>
      <c r="OX112" s="100"/>
      <c r="OY112" s="100"/>
      <c r="OZ112" s="100"/>
      <c r="PA112" s="100"/>
      <c r="PB112" s="100"/>
      <c r="PC112" s="100"/>
      <c r="PD112" s="100"/>
      <c r="PE112" s="100"/>
      <c r="PF112" s="100"/>
      <c r="PG112" s="100"/>
      <c r="PH112" s="100"/>
      <c r="PI112" s="100"/>
      <c r="PJ112" s="100"/>
      <c r="PK112" s="100"/>
      <c r="PL112" s="100"/>
      <c r="PM112" s="100"/>
      <c r="PN112" s="100"/>
      <c r="PO112" s="100"/>
      <c r="PP112" s="100"/>
      <c r="PQ112" s="100"/>
      <c r="PR112" s="100"/>
      <c r="PS112" s="100"/>
      <c r="PT112" s="100"/>
      <c r="PU112" s="100"/>
      <c r="PV112" s="100"/>
      <c r="PW112" s="100"/>
      <c r="PX112" s="100"/>
      <c r="PY112" s="100"/>
      <c r="PZ112" s="100"/>
      <c r="QA112" s="100"/>
      <c r="QB112" s="100"/>
      <c r="QC112" s="100"/>
      <c r="QD112" s="100"/>
      <c r="QE112" s="100"/>
      <c r="QF112" s="100"/>
      <c r="QG112" s="100"/>
      <c r="QH112" s="100"/>
      <c r="QI112" s="100"/>
      <c r="QJ112" s="100"/>
      <c r="QK112" s="100"/>
      <c r="QL112" s="100"/>
      <c r="QM112" s="100"/>
      <c r="QN112" s="100"/>
      <c r="QO112" s="100"/>
      <c r="QP112" s="100"/>
      <c r="QQ112" s="100"/>
      <c r="QR112" s="100"/>
      <c r="QS112" s="100"/>
      <c r="QT112" s="100"/>
      <c r="QU112" s="100"/>
      <c r="QV112" s="100"/>
      <c r="QW112" s="100"/>
      <c r="QX112" s="100"/>
      <c r="QY112" s="100"/>
      <c r="QZ112" s="100"/>
      <c r="RA112" s="100"/>
      <c r="RB112" s="100"/>
      <c r="RC112" s="100"/>
      <c r="RD112" s="100"/>
      <c r="RE112" s="100"/>
      <c r="RF112" s="100"/>
      <c r="RG112" s="100"/>
      <c r="RH112" s="100"/>
      <c r="RI112" s="100"/>
      <c r="RJ112" s="100"/>
      <c r="RK112" s="100"/>
      <c r="RL112" s="100"/>
      <c r="RM112" s="100"/>
      <c r="RN112" s="100"/>
      <c r="RO112" s="100"/>
      <c r="RP112" s="100"/>
      <c r="RQ112" s="100"/>
      <c r="RR112" s="100"/>
      <c r="RS112" s="100"/>
      <c r="RT112" s="100"/>
      <c r="RU112" s="100"/>
      <c r="RV112" s="100"/>
      <c r="RW112" s="100"/>
      <c r="RX112" s="100"/>
      <c r="RY112" s="100"/>
      <c r="RZ112" s="100"/>
      <c r="SA112" s="100"/>
      <c r="SB112" s="100"/>
      <c r="SC112" s="100"/>
      <c r="SD112" s="100"/>
      <c r="SE112" s="100"/>
      <c r="SF112" s="100"/>
      <c r="SG112" s="100"/>
      <c r="SH112" s="100"/>
      <c r="SI112" s="100"/>
      <c r="SJ112" s="100"/>
      <c r="SK112" s="100"/>
      <c r="SL112" s="100"/>
      <c r="SM112" s="100"/>
      <c r="SN112" s="100"/>
      <c r="SO112" s="100"/>
      <c r="SP112" s="100"/>
      <c r="SQ112" s="100"/>
      <c r="SR112" s="100"/>
      <c r="SS112" s="100"/>
      <c r="ST112" s="100"/>
      <c r="SU112" s="100"/>
      <c r="SV112" s="100"/>
      <c r="SW112" s="100"/>
      <c r="SX112" s="100"/>
      <c r="SY112" s="100"/>
      <c r="SZ112" s="100"/>
      <c r="TA112" s="100"/>
      <c r="TB112" s="100"/>
      <c r="TC112" s="100"/>
      <c r="TD112" s="100"/>
      <c r="TE112" s="100"/>
      <c r="TF112" s="100"/>
      <c r="TG112" s="100"/>
      <c r="TH112" s="100"/>
      <c r="TI112" s="100"/>
      <c r="TJ112" s="100"/>
      <c r="TK112" s="100"/>
      <c r="TL112" s="100"/>
      <c r="TM112" s="100"/>
      <c r="TN112" s="100"/>
      <c r="TO112" s="100"/>
      <c r="TP112" s="100"/>
      <c r="TQ112" s="100"/>
      <c r="TR112" s="100"/>
      <c r="TS112" s="100"/>
      <c r="TT112" s="100"/>
      <c r="TU112" s="100"/>
      <c r="TV112" s="100"/>
      <c r="TW112" s="100"/>
      <c r="TX112" s="100"/>
      <c r="TY112" s="100"/>
      <c r="TZ112" s="100"/>
      <c r="UA112" s="100"/>
      <c r="UB112" s="100"/>
      <c r="UC112" s="100"/>
      <c r="UD112" s="100"/>
      <c r="UE112" s="100"/>
      <c r="UF112" s="100"/>
      <c r="UG112" s="100"/>
      <c r="UH112" s="100"/>
      <c r="UI112" s="100"/>
      <c r="UJ112" s="100"/>
      <c r="UK112" s="100"/>
      <c r="UL112" s="100"/>
      <c r="UM112" s="100"/>
      <c r="UN112" s="100"/>
      <c r="UO112" s="100"/>
      <c r="UP112" s="100"/>
      <c r="UQ112" s="100"/>
      <c r="UR112" s="100"/>
      <c r="US112" s="100"/>
      <c r="UT112" s="100"/>
      <c r="UU112" s="100"/>
      <c r="UV112" s="100"/>
      <c r="UW112" s="100"/>
      <c r="UX112" s="100"/>
      <c r="UY112" s="100"/>
      <c r="UZ112" s="100"/>
      <c r="VA112" s="100"/>
      <c r="VB112" s="100"/>
      <c r="VC112" s="100"/>
      <c r="VD112" s="100"/>
      <c r="VE112" s="100"/>
      <c r="VF112" s="100"/>
      <c r="VG112" s="100"/>
      <c r="VH112" s="100"/>
      <c r="VI112" s="100"/>
      <c r="VJ112" s="100"/>
      <c r="VK112" s="100"/>
      <c r="VL112" s="100"/>
      <c r="VM112" s="100"/>
      <c r="VN112" s="100"/>
      <c r="VO112" s="100"/>
      <c r="VP112" s="100"/>
      <c r="VQ112" s="100"/>
      <c r="VR112" s="100"/>
      <c r="VS112" s="100"/>
      <c r="VT112" s="100"/>
      <c r="VU112" s="100"/>
      <c r="VV112" s="100"/>
      <c r="VW112" s="100"/>
      <c r="VX112" s="100"/>
      <c r="VY112" s="100"/>
      <c r="VZ112" s="100"/>
      <c r="WA112" s="100"/>
      <c r="WB112" s="100"/>
      <c r="WC112" s="100"/>
      <c r="WD112" s="100"/>
      <c r="WE112" s="100"/>
      <c r="WF112" s="100"/>
      <c r="WG112" s="100"/>
      <c r="WH112" s="100"/>
      <c r="WI112" s="100"/>
      <c r="WJ112" s="100"/>
      <c r="WK112" s="100"/>
      <c r="WL112" s="100"/>
      <c r="WM112" s="100"/>
      <c r="WN112" s="100"/>
      <c r="WO112" s="100"/>
      <c r="WP112" s="100"/>
      <c r="WQ112" s="100"/>
      <c r="WR112" s="100"/>
      <c r="WS112" s="100"/>
      <c r="WT112" s="100"/>
      <c r="WU112" s="100"/>
      <c r="WV112" s="100"/>
      <c r="WW112" s="100"/>
      <c r="WX112" s="100"/>
      <c r="WY112" s="100"/>
      <c r="WZ112" s="100"/>
      <c r="XA112" s="100"/>
      <c r="XB112" s="100"/>
      <c r="XC112" s="100"/>
      <c r="XD112" s="100"/>
      <c r="XE112" s="100"/>
      <c r="XF112" s="100"/>
      <c r="XG112" s="100"/>
      <c r="XH112" s="100"/>
      <c r="XI112" s="100"/>
      <c r="XJ112" s="100"/>
      <c r="XK112" s="100"/>
      <c r="XL112" s="100"/>
      <c r="XM112" s="100"/>
      <c r="XN112" s="100"/>
      <c r="XO112" s="100"/>
      <c r="XP112" s="100"/>
      <c r="XQ112" s="100"/>
      <c r="XR112" s="100"/>
      <c r="XS112" s="100"/>
      <c r="XT112" s="100"/>
      <c r="XU112" s="100"/>
      <c r="XV112" s="100"/>
      <c r="XW112" s="100"/>
      <c r="XX112" s="100"/>
      <c r="XY112" s="100"/>
      <c r="XZ112" s="100"/>
      <c r="YA112" s="100"/>
      <c r="YB112" s="100"/>
      <c r="YC112" s="100"/>
      <c r="YD112" s="100"/>
      <c r="YE112" s="100"/>
      <c r="YF112" s="100"/>
      <c r="YG112" s="100"/>
      <c r="YH112" s="100"/>
      <c r="YI112" s="100"/>
      <c r="YJ112" s="100"/>
      <c r="YK112" s="100"/>
      <c r="YL112" s="100"/>
      <c r="YM112" s="100"/>
      <c r="YN112" s="100"/>
      <c r="YO112" s="100"/>
      <c r="YP112" s="100"/>
      <c r="YQ112" s="100"/>
      <c r="YR112" s="100"/>
      <c r="YS112" s="100"/>
      <c r="YT112" s="100"/>
      <c r="YU112" s="100"/>
      <c r="YV112" s="100"/>
      <c r="YW112" s="100"/>
      <c r="YX112" s="100"/>
      <c r="YY112" s="100"/>
      <c r="YZ112" s="100"/>
      <c r="ZA112" s="100"/>
      <c r="ZB112" s="100"/>
      <c r="ZC112" s="100"/>
      <c r="ZD112" s="100"/>
      <c r="ZE112" s="100"/>
      <c r="ZF112" s="100"/>
      <c r="ZG112" s="100"/>
      <c r="ZH112" s="100"/>
      <c r="ZI112" s="100"/>
      <c r="ZJ112" s="100"/>
      <c r="ZK112" s="100"/>
      <c r="ZL112" s="100"/>
      <c r="ZM112" s="100"/>
      <c r="ZN112" s="100"/>
      <c r="ZO112" s="100"/>
      <c r="ZP112" s="100"/>
      <c r="ZQ112" s="100"/>
      <c r="ZR112" s="100"/>
      <c r="ZS112" s="100"/>
      <c r="ZT112" s="100"/>
      <c r="ZU112" s="100"/>
      <c r="ZV112" s="100"/>
      <c r="ZW112" s="100"/>
      <c r="ZX112" s="100"/>
      <c r="ZY112" s="100"/>
      <c r="ZZ112" s="100"/>
    </row>
    <row r="113" spans="1:702" ht="15.95" customHeight="1" x14ac:dyDescent="0.25">
      <c r="A113" s="92">
        <v>72454</v>
      </c>
      <c r="B113" s="92" t="s">
        <v>493</v>
      </c>
      <c r="C113" s="121" t="s">
        <v>354</v>
      </c>
      <c r="D113" s="92">
        <v>7</v>
      </c>
      <c r="E113" s="92">
        <v>3</v>
      </c>
      <c r="F113" s="92" t="s">
        <v>341</v>
      </c>
      <c r="G113" s="92">
        <v>912</v>
      </c>
      <c r="H113" s="92">
        <v>11461</v>
      </c>
      <c r="I113" s="92" t="s">
        <v>409</v>
      </c>
      <c r="J113" s="92">
        <v>3</v>
      </c>
      <c r="K113" s="92" t="s">
        <v>12</v>
      </c>
      <c r="L113" s="93">
        <v>4000</v>
      </c>
      <c r="M113" s="93">
        <v>4000</v>
      </c>
      <c r="N113" s="93">
        <v>0</v>
      </c>
      <c r="O113" s="93">
        <v>4000</v>
      </c>
      <c r="P113" s="93">
        <v>0</v>
      </c>
      <c r="Q113" s="93">
        <v>-4000</v>
      </c>
      <c r="R113" s="94">
        <v>0</v>
      </c>
      <c r="S113" s="93">
        <v>0</v>
      </c>
      <c r="T113" s="93">
        <v>0</v>
      </c>
      <c r="U113" s="94">
        <v>0</v>
      </c>
      <c r="V113" s="93">
        <v>0</v>
      </c>
      <c r="W113" s="93">
        <v>0</v>
      </c>
      <c r="X113" s="94">
        <v>0</v>
      </c>
      <c r="Y113" s="93">
        <v>0</v>
      </c>
      <c r="Z113" s="93">
        <v>0</v>
      </c>
      <c r="AA113" s="94">
        <v>0</v>
      </c>
      <c r="AB113" s="93">
        <v>0</v>
      </c>
      <c r="AC113" s="93">
        <v>0</v>
      </c>
      <c r="AD113" s="94">
        <v>0</v>
      </c>
      <c r="AE113" s="93">
        <v>0</v>
      </c>
      <c r="AF113" s="93">
        <v>0</v>
      </c>
      <c r="AG113" s="94">
        <v>0</v>
      </c>
      <c r="AH113" s="93">
        <v>0</v>
      </c>
      <c r="AI113" s="93">
        <v>0</v>
      </c>
      <c r="AJ113" s="94">
        <v>0</v>
      </c>
      <c r="AK113" s="93">
        <v>0</v>
      </c>
      <c r="AL113" s="93">
        <v>0</v>
      </c>
      <c r="AM113" s="94">
        <v>0</v>
      </c>
      <c r="AN113" s="93">
        <v>0</v>
      </c>
      <c r="AO113" s="93">
        <v>0</v>
      </c>
      <c r="AP113" s="94">
        <v>0</v>
      </c>
      <c r="AQ113" s="93">
        <v>0</v>
      </c>
      <c r="AR113" s="93">
        <v>0</v>
      </c>
      <c r="AS113" s="94">
        <v>0</v>
      </c>
      <c r="AT113" s="93">
        <v>0</v>
      </c>
      <c r="AU113" s="93">
        <v>0</v>
      </c>
      <c r="AV113" s="94">
        <v>0</v>
      </c>
      <c r="AW113" s="93">
        <v>0</v>
      </c>
      <c r="AX113" s="93">
        <v>0</v>
      </c>
      <c r="AY113" s="94">
        <v>0</v>
      </c>
      <c r="AZ113" s="93">
        <v>0</v>
      </c>
      <c r="BA113" s="93">
        <v>0</v>
      </c>
      <c r="BB113" s="94">
        <v>0</v>
      </c>
      <c r="BC113" s="93">
        <v>0</v>
      </c>
      <c r="BD113" s="93">
        <v>0</v>
      </c>
      <c r="BE113" s="94">
        <v>0</v>
      </c>
      <c r="BF113" s="93">
        <v>4000</v>
      </c>
      <c r="BG113" s="93">
        <v>0</v>
      </c>
      <c r="BH113" s="94">
        <v>0</v>
      </c>
      <c r="BI113" s="93">
        <v>0</v>
      </c>
      <c r="BJ113" s="93">
        <v>0</v>
      </c>
      <c r="BK113" s="94">
        <v>0</v>
      </c>
      <c r="BL113" s="93">
        <v>0</v>
      </c>
      <c r="BM113" s="93">
        <v>0</v>
      </c>
      <c r="BN113" s="94">
        <v>0</v>
      </c>
      <c r="BO113" s="93">
        <v>0</v>
      </c>
      <c r="BP113" s="93">
        <v>0</v>
      </c>
      <c r="BQ113" s="94">
        <v>0</v>
      </c>
      <c r="BR113" s="93">
        <v>0</v>
      </c>
      <c r="BS113" s="93">
        <v>0</v>
      </c>
      <c r="BT113" s="94">
        <v>0</v>
      </c>
      <c r="BU113" s="93">
        <v>0</v>
      </c>
      <c r="BV113" s="93">
        <v>0</v>
      </c>
      <c r="BW113" s="94">
        <v>0</v>
      </c>
      <c r="BX113" s="93">
        <v>0</v>
      </c>
      <c r="BY113" s="93">
        <v>0</v>
      </c>
      <c r="BZ113" s="94">
        <v>0</v>
      </c>
      <c r="CA113" s="93">
        <v>0</v>
      </c>
      <c r="CB113" s="93">
        <v>0</v>
      </c>
      <c r="CC113" s="94">
        <v>0</v>
      </c>
      <c r="CD113" s="93">
        <v>0</v>
      </c>
      <c r="CE113" s="93">
        <v>0</v>
      </c>
      <c r="CF113" s="94">
        <v>0</v>
      </c>
      <c r="CG113" s="93">
        <v>0</v>
      </c>
      <c r="CH113" s="93">
        <v>0</v>
      </c>
      <c r="CI113" s="94">
        <v>0</v>
      </c>
      <c r="CJ113" s="93">
        <v>0</v>
      </c>
      <c r="CK113" s="93">
        <v>0</v>
      </c>
      <c r="CL113" s="94">
        <v>0</v>
      </c>
      <c r="CM113" s="93">
        <v>0</v>
      </c>
      <c r="CN113" s="93">
        <v>0</v>
      </c>
      <c r="CO113" s="94">
        <v>0</v>
      </c>
      <c r="CP113" s="93"/>
      <c r="CQ113" s="93"/>
      <c r="CR113" s="93"/>
      <c r="CS113" s="93"/>
      <c r="CT113" s="93"/>
      <c r="CU113" s="93"/>
      <c r="CV113" s="93"/>
      <c r="CW113" s="93"/>
      <c r="CX113" s="93"/>
      <c r="CY113" s="93"/>
      <c r="CZ113" s="93"/>
      <c r="DA113" s="93"/>
      <c r="DB113" s="93"/>
      <c r="DC113" s="93"/>
      <c r="DD113" s="93"/>
      <c r="DE113" s="93"/>
      <c r="DF113" s="93"/>
      <c r="DG113" s="93"/>
      <c r="DH113" s="93"/>
      <c r="DI113" s="93"/>
      <c r="DJ113" s="93"/>
      <c r="DK113" s="93"/>
      <c r="DL113" s="93"/>
      <c r="DM113" s="93"/>
      <c r="DN113" s="93"/>
      <c r="DO113" s="93"/>
      <c r="DP113" s="93"/>
      <c r="DQ113" s="93"/>
      <c r="DR113" s="93"/>
      <c r="DS113" s="93"/>
      <c r="DT113" s="93"/>
      <c r="DU113" s="93"/>
      <c r="DV113" s="93"/>
      <c r="DW113" s="93"/>
      <c r="DX113" s="93"/>
      <c r="DY113" s="93"/>
      <c r="DZ113" s="93"/>
      <c r="EA113" s="93"/>
      <c r="EB113" s="93"/>
      <c r="EC113" s="93"/>
      <c r="ED113" s="93"/>
      <c r="EE113" s="93"/>
      <c r="EF113" s="93"/>
      <c r="EG113" s="93"/>
      <c r="EH113" s="93"/>
      <c r="EI113" s="93"/>
      <c r="EJ113" s="93"/>
      <c r="EK113" s="93"/>
      <c r="EL113" s="93"/>
      <c r="EM113" s="93"/>
      <c r="EN113" s="93"/>
      <c r="EO113" s="93"/>
      <c r="EP113" s="93"/>
      <c r="EQ113" s="93"/>
      <c r="ER113" s="93"/>
      <c r="ES113" s="93"/>
      <c r="ET113" s="93"/>
      <c r="EU113" s="93"/>
      <c r="EV113" s="93"/>
      <c r="EW113" s="93"/>
      <c r="EX113" s="93"/>
      <c r="EY113" s="93"/>
      <c r="EZ113" s="93"/>
      <c r="FA113" s="93"/>
      <c r="FB113" s="93"/>
      <c r="FC113" s="93"/>
      <c r="FD113" s="93"/>
      <c r="FE113" s="93"/>
      <c r="FF113" s="93"/>
      <c r="FG113" s="93"/>
      <c r="FH113" s="93"/>
      <c r="FI113" s="93"/>
      <c r="FJ113" s="93"/>
      <c r="FK113" s="93"/>
      <c r="FL113" s="93"/>
      <c r="FM113" s="93"/>
      <c r="FN113" s="93"/>
      <c r="FO113" s="93"/>
      <c r="FP113" s="93"/>
      <c r="FQ113" s="93"/>
      <c r="FR113" s="93"/>
      <c r="FS113" s="93"/>
      <c r="FT113" s="93"/>
      <c r="FU113" s="93"/>
      <c r="FV113" s="93"/>
      <c r="FW113" s="93"/>
      <c r="FX113" s="93"/>
      <c r="FY113" s="93"/>
      <c r="FZ113" s="93"/>
      <c r="GA113" s="93"/>
      <c r="GB113" s="93"/>
      <c r="GC113" s="93"/>
      <c r="GD113" s="93"/>
      <c r="GE113" s="93"/>
      <c r="GF113" s="93"/>
      <c r="GG113" s="93"/>
      <c r="GH113" s="93"/>
      <c r="GI113" s="93"/>
      <c r="GJ113" s="93"/>
      <c r="GK113" s="93"/>
      <c r="GL113" s="93"/>
      <c r="GM113" s="93"/>
      <c r="GN113" s="93"/>
      <c r="GO113" s="93"/>
      <c r="GP113" s="93"/>
      <c r="GQ113" s="93"/>
      <c r="GR113" s="93"/>
      <c r="GS113" s="93"/>
      <c r="GT113" s="93"/>
      <c r="GU113" s="93"/>
      <c r="GV113" s="93"/>
      <c r="GW113" s="93"/>
      <c r="GX113" s="93"/>
      <c r="GY113" s="93"/>
      <c r="GZ113" s="93"/>
      <c r="HA113" s="93"/>
      <c r="HB113" s="93"/>
      <c r="HC113" s="93"/>
      <c r="HD113" s="93"/>
      <c r="HE113" s="93"/>
      <c r="HF113" s="93"/>
      <c r="HG113" s="93"/>
      <c r="HH113" s="93"/>
      <c r="HI113" s="93"/>
      <c r="HJ113" s="93"/>
      <c r="HK113" s="93"/>
      <c r="HL113" s="93"/>
      <c r="HM113" s="93"/>
      <c r="HN113" s="93"/>
      <c r="HO113" s="93"/>
      <c r="HP113" s="93"/>
      <c r="HQ113" s="93"/>
      <c r="HR113" s="93"/>
      <c r="HS113" s="93"/>
      <c r="HT113" s="93"/>
      <c r="HU113" s="93"/>
      <c r="HV113" s="93"/>
      <c r="HW113" s="93"/>
      <c r="HX113" s="93"/>
      <c r="HY113" s="93"/>
      <c r="HZ113" s="93"/>
      <c r="IA113" s="93"/>
      <c r="IB113" s="93"/>
      <c r="IC113" s="93"/>
      <c r="ID113" s="93"/>
      <c r="IE113" s="93"/>
      <c r="IF113" s="93"/>
      <c r="IG113" s="93"/>
      <c r="IH113" s="93"/>
      <c r="II113" s="93"/>
      <c r="IJ113" s="93"/>
      <c r="IK113" s="93"/>
      <c r="IL113" s="93"/>
      <c r="IM113" s="93"/>
      <c r="IN113" s="93"/>
      <c r="IO113" s="93"/>
      <c r="IP113" s="93"/>
      <c r="IQ113" s="93"/>
      <c r="IR113" s="93"/>
      <c r="IS113" s="93"/>
      <c r="IT113" s="93"/>
      <c r="IU113" s="93"/>
      <c r="IV113" s="93"/>
      <c r="IW113" s="93"/>
      <c r="IX113" s="93"/>
      <c r="IY113" s="93"/>
      <c r="IZ113" s="93"/>
      <c r="JA113" s="93"/>
      <c r="JB113" s="93"/>
      <c r="JC113" s="93"/>
      <c r="JD113" s="93"/>
      <c r="JE113" s="93"/>
      <c r="JF113" s="93"/>
      <c r="JG113" s="93"/>
      <c r="JH113" s="93"/>
      <c r="JI113" s="93"/>
      <c r="JJ113" s="93"/>
      <c r="JK113" s="93"/>
      <c r="JL113" s="93"/>
      <c r="JM113" s="93"/>
      <c r="JN113" s="93"/>
      <c r="JO113" s="93"/>
      <c r="JP113" s="93"/>
      <c r="JQ113" s="93"/>
      <c r="JR113" s="93"/>
      <c r="JS113" s="93"/>
      <c r="JT113" s="93"/>
      <c r="JU113" s="93"/>
      <c r="JV113" s="93"/>
      <c r="JW113" s="93"/>
      <c r="JX113" s="93"/>
      <c r="JY113" s="93"/>
      <c r="JZ113" s="93"/>
      <c r="KA113" s="93"/>
      <c r="KB113" s="93"/>
      <c r="KC113" s="93"/>
      <c r="KD113" s="93"/>
      <c r="KE113" s="93"/>
      <c r="KF113" s="93"/>
      <c r="KG113" s="93"/>
      <c r="KH113" s="93"/>
      <c r="KI113" s="93"/>
      <c r="KJ113" s="93"/>
      <c r="KK113" s="93"/>
      <c r="KL113" s="93"/>
      <c r="KM113" s="93"/>
      <c r="KN113" s="93"/>
      <c r="KO113" s="93"/>
      <c r="KP113" s="93"/>
      <c r="KQ113" s="93"/>
      <c r="KR113" s="93"/>
      <c r="KS113" s="93"/>
      <c r="KT113" s="93"/>
      <c r="KU113" s="93"/>
      <c r="KV113" s="93"/>
      <c r="KW113" s="93"/>
      <c r="KX113" s="93"/>
      <c r="KY113" s="93"/>
      <c r="KZ113" s="93"/>
      <c r="LA113" s="93"/>
      <c r="LB113" s="93"/>
      <c r="LC113" s="93"/>
      <c r="LD113" s="93"/>
      <c r="LE113" s="93"/>
      <c r="LF113" s="93"/>
      <c r="LG113" s="93"/>
      <c r="LH113" s="93"/>
      <c r="LI113" s="93"/>
      <c r="LJ113" s="93"/>
      <c r="LK113" s="93"/>
      <c r="LL113" s="93"/>
      <c r="LM113" s="93"/>
      <c r="LN113" s="93"/>
      <c r="LO113" s="93"/>
      <c r="LP113" s="93"/>
      <c r="LQ113" s="93"/>
      <c r="LR113" s="93"/>
      <c r="LS113" s="93"/>
      <c r="LT113" s="93"/>
      <c r="LU113" s="93"/>
      <c r="LV113" s="93"/>
      <c r="LW113" s="93"/>
      <c r="LX113" s="93"/>
      <c r="LY113" s="93"/>
      <c r="LZ113" s="93"/>
      <c r="MA113" s="93"/>
      <c r="MB113" s="93"/>
      <c r="MC113" s="93"/>
      <c r="MD113" s="93"/>
      <c r="ME113" s="93"/>
      <c r="MF113" s="93"/>
      <c r="MG113" s="93"/>
      <c r="MH113" s="93"/>
      <c r="MI113" s="93"/>
      <c r="MJ113" s="93"/>
      <c r="MK113" s="93"/>
      <c r="ML113" s="93"/>
      <c r="MM113" s="93"/>
      <c r="MN113" s="93"/>
      <c r="MO113" s="93"/>
      <c r="MP113" s="93"/>
      <c r="MQ113" s="93"/>
      <c r="MR113" s="93"/>
      <c r="MS113" s="93"/>
      <c r="MT113" s="93"/>
      <c r="MU113" s="93"/>
      <c r="MV113" s="93"/>
      <c r="MW113" s="93"/>
      <c r="MX113" s="93"/>
      <c r="MY113" s="93"/>
      <c r="MZ113" s="93"/>
      <c r="NA113" s="93"/>
      <c r="NB113" s="93"/>
      <c r="NC113" s="93"/>
      <c r="ND113" s="93"/>
      <c r="NE113" s="93"/>
      <c r="NF113" s="93"/>
      <c r="NG113" s="93"/>
      <c r="NH113" s="93"/>
      <c r="NI113" s="93"/>
      <c r="NJ113" s="93"/>
      <c r="NK113" s="93"/>
      <c r="NL113" s="93"/>
      <c r="NM113" s="93"/>
      <c r="NN113" s="93"/>
      <c r="NO113" s="93"/>
      <c r="NP113" s="93"/>
      <c r="NQ113" s="93"/>
      <c r="NR113" s="93"/>
      <c r="NS113" s="93"/>
      <c r="NT113" s="93"/>
      <c r="NU113" s="93"/>
      <c r="NV113" s="93"/>
      <c r="NW113" s="93"/>
      <c r="NX113" s="93"/>
      <c r="NY113" s="93"/>
      <c r="NZ113" s="93"/>
      <c r="OA113" s="93"/>
      <c r="OB113" s="93"/>
      <c r="OC113" s="93"/>
      <c r="OD113" s="93"/>
      <c r="OE113" s="93"/>
      <c r="OF113" s="93"/>
      <c r="OG113" s="93"/>
      <c r="OH113" s="93"/>
      <c r="OI113" s="93"/>
      <c r="OJ113" s="93"/>
      <c r="OK113" s="93"/>
      <c r="OL113" s="93"/>
      <c r="OM113" s="93"/>
      <c r="ON113" s="93"/>
      <c r="OO113" s="93"/>
      <c r="OP113" s="93"/>
      <c r="OQ113" s="93"/>
      <c r="OR113" s="93"/>
      <c r="OS113" s="93"/>
      <c r="OT113" s="93"/>
      <c r="OU113" s="93"/>
      <c r="OV113" s="93"/>
      <c r="OW113" s="93"/>
      <c r="OX113" s="93"/>
      <c r="OY113" s="93"/>
      <c r="OZ113" s="93"/>
      <c r="PA113" s="93"/>
      <c r="PB113" s="93"/>
      <c r="PC113" s="93"/>
      <c r="PD113" s="93"/>
      <c r="PE113" s="93"/>
      <c r="PF113" s="93"/>
      <c r="PG113" s="93"/>
      <c r="PH113" s="93"/>
      <c r="PI113" s="93"/>
      <c r="PJ113" s="93"/>
      <c r="PK113" s="93"/>
      <c r="PL113" s="93"/>
      <c r="PM113" s="93"/>
      <c r="PN113" s="93"/>
      <c r="PO113" s="93"/>
      <c r="PP113" s="93"/>
      <c r="PQ113" s="93"/>
      <c r="PR113" s="93"/>
      <c r="PS113" s="93"/>
      <c r="PT113" s="93"/>
      <c r="PU113" s="93"/>
      <c r="PV113" s="93"/>
      <c r="PW113" s="93"/>
      <c r="PX113" s="93"/>
      <c r="PY113" s="93"/>
      <c r="PZ113" s="93"/>
      <c r="QA113" s="93"/>
      <c r="QB113" s="93"/>
      <c r="QC113" s="93"/>
      <c r="QD113" s="93"/>
      <c r="QE113" s="93"/>
      <c r="QF113" s="93"/>
      <c r="QG113" s="93"/>
      <c r="QH113" s="93"/>
      <c r="QI113" s="93"/>
      <c r="QJ113" s="93"/>
      <c r="QK113" s="93"/>
      <c r="QL113" s="93"/>
      <c r="QM113" s="93"/>
      <c r="QN113" s="93"/>
      <c r="QO113" s="93"/>
      <c r="QP113" s="93"/>
      <c r="QQ113" s="93"/>
      <c r="QR113" s="93"/>
      <c r="QS113" s="93"/>
      <c r="QT113" s="93"/>
      <c r="QU113" s="93"/>
      <c r="QV113" s="93"/>
      <c r="QW113" s="93"/>
      <c r="QX113" s="93"/>
      <c r="QY113" s="93"/>
      <c r="QZ113" s="93"/>
      <c r="RA113" s="93"/>
      <c r="RB113" s="93"/>
      <c r="RC113" s="93"/>
      <c r="RD113" s="93"/>
      <c r="RE113" s="93"/>
      <c r="RF113" s="93"/>
      <c r="RG113" s="93"/>
      <c r="RH113" s="93"/>
      <c r="RI113" s="93"/>
      <c r="RJ113" s="93"/>
      <c r="RK113" s="93"/>
      <c r="RL113" s="93"/>
      <c r="RM113" s="93"/>
      <c r="RN113" s="93"/>
      <c r="RO113" s="93"/>
      <c r="RP113" s="93"/>
      <c r="RQ113" s="93"/>
      <c r="RR113" s="93"/>
      <c r="RS113" s="93"/>
      <c r="RT113" s="93"/>
      <c r="RU113" s="93"/>
      <c r="RV113" s="93"/>
      <c r="RW113" s="93"/>
      <c r="RX113" s="93"/>
      <c r="RY113" s="93"/>
      <c r="RZ113" s="93"/>
      <c r="SA113" s="93"/>
      <c r="SB113" s="93"/>
      <c r="SC113" s="93"/>
      <c r="SD113" s="93"/>
      <c r="SE113" s="93"/>
      <c r="SF113" s="93"/>
      <c r="SG113" s="93"/>
      <c r="SH113" s="93"/>
      <c r="SI113" s="93"/>
      <c r="SJ113" s="93"/>
      <c r="SK113" s="93"/>
      <c r="SL113" s="93"/>
      <c r="SM113" s="93"/>
      <c r="SN113" s="93"/>
      <c r="SO113" s="93"/>
      <c r="SP113" s="93"/>
      <c r="SQ113" s="93"/>
      <c r="SR113" s="93"/>
      <c r="SS113" s="93"/>
      <c r="ST113" s="93"/>
      <c r="SU113" s="93"/>
      <c r="SV113" s="93"/>
      <c r="SW113" s="93"/>
      <c r="SX113" s="93"/>
      <c r="SY113" s="93"/>
      <c r="SZ113" s="93"/>
      <c r="TA113" s="93"/>
      <c r="TB113" s="93"/>
      <c r="TC113" s="93"/>
      <c r="TD113" s="93"/>
      <c r="TE113" s="93"/>
      <c r="TF113" s="93"/>
      <c r="TG113" s="93"/>
      <c r="TH113" s="93"/>
      <c r="TI113" s="93"/>
      <c r="TJ113" s="93"/>
      <c r="TK113" s="93"/>
      <c r="TL113" s="93"/>
      <c r="TM113" s="93"/>
      <c r="TN113" s="93"/>
      <c r="TO113" s="93"/>
      <c r="TP113" s="93"/>
      <c r="TQ113" s="93"/>
      <c r="TR113" s="93"/>
      <c r="TS113" s="93"/>
      <c r="TT113" s="93"/>
      <c r="TU113" s="93"/>
      <c r="TV113" s="93"/>
      <c r="TW113" s="93"/>
      <c r="TX113" s="93"/>
      <c r="TY113" s="93"/>
      <c r="TZ113" s="93"/>
      <c r="UA113" s="93"/>
      <c r="UB113" s="93"/>
      <c r="UC113" s="93"/>
      <c r="UD113" s="93"/>
      <c r="UE113" s="93"/>
      <c r="UF113" s="93"/>
      <c r="UG113" s="93"/>
      <c r="UH113" s="93"/>
      <c r="UI113" s="93"/>
      <c r="UJ113" s="93"/>
      <c r="UK113" s="93"/>
      <c r="UL113" s="93"/>
      <c r="UM113" s="93"/>
      <c r="UN113" s="93"/>
      <c r="UO113" s="93"/>
      <c r="UP113" s="93"/>
      <c r="UQ113" s="93"/>
      <c r="UR113" s="93"/>
      <c r="US113" s="93"/>
      <c r="UT113" s="93"/>
      <c r="UU113" s="93"/>
      <c r="UV113" s="93"/>
      <c r="UW113" s="93"/>
      <c r="UX113" s="93"/>
      <c r="UY113" s="93"/>
      <c r="UZ113" s="93"/>
      <c r="VA113" s="93"/>
      <c r="VB113" s="93"/>
      <c r="VC113" s="93"/>
      <c r="VD113" s="93"/>
      <c r="VE113" s="93"/>
      <c r="VF113" s="93"/>
      <c r="VG113" s="93"/>
      <c r="VH113" s="93"/>
      <c r="VI113" s="93"/>
      <c r="VJ113" s="93"/>
      <c r="VK113" s="93"/>
      <c r="VL113" s="93"/>
      <c r="VM113" s="93"/>
      <c r="VN113" s="93"/>
      <c r="VO113" s="93"/>
      <c r="VP113" s="93"/>
      <c r="VQ113" s="93"/>
      <c r="VR113" s="93"/>
      <c r="VS113" s="93"/>
      <c r="VT113" s="93"/>
      <c r="VU113" s="93"/>
      <c r="VV113" s="93"/>
      <c r="VW113" s="93"/>
      <c r="VX113" s="93"/>
      <c r="VY113" s="93"/>
      <c r="VZ113" s="93"/>
      <c r="WA113" s="93"/>
      <c r="WB113" s="93"/>
      <c r="WC113" s="93"/>
      <c r="WD113" s="93"/>
      <c r="WE113" s="93"/>
      <c r="WF113" s="93"/>
      <c r="WG113" s="93"/>
      <c r="WH113" s="93"/>
      <c r="WI113" s="93"/>
      <c r="WJ113" s="93"/>
      <c r="WK113" s="93"/>
      <c r="WL113" s="93"/>
      <c r="WM113" s="93"/>
      <c r="WN113" s="93"/>
      <c r="WO113" s="93"/>
      <c r="WP113" s="93"/>
      <c r="WQ113" s="93"/>
      <c r="WR113" s="93"/>
      <c r="WS113" s="93"/>
      <c r="WT113" s="93"/>
      <c r="WU113" s="93"/>
      <c r="WV113" s="93"/>
      <c r="WW113" s="93"/>
      <c r="WX113" s="93"/>
      <c r="WY113" s="93"/>
      <c r="WZ113" s="93"/>
      <c r="XA113" s="93"/>
      <c r="XB113" s="93"/>
      <c r="XC113" s="93"/>
      <c r="XD113" s="93"/>
      <c r="XE113" s="93"/>
      <c r="XF113" s="93"/>
      <c r="XG113" s="93"/>
      <c r="XH113" s="93"/>
      <c r="XI113" s="93"/>
      <c r="XJ113" s="93"/>
      <c r="XK113" s="93"/>
      <c r="XL113" s="93"/>
      <c r="XM113" s="93"/>
      <c r="XN113" s="93"/>
      <c r="XO113" s="93"/>
      <c r="XP113" s="93"/>
      <c r="XQ113" s="93"/>
      <c r="XR113" s="93"/>
      <c r="XS113" s="93"/>
      <c r="XT113" s="93"/>
      <c r="XU113" s="93"/>
      <c r="XV113" s="93"/>
      <c r="XW113" s="93"/>
      <c r="XX113" s="93"/>
      <c r="XY113" s="93"/>
      <c r="XZ113" s="93"/>
      <c r="YA113" s="93"/>
      <c r="YB113" s="93"/>
      <c r="YC113" s="93"/>
      <c r="YD113" s="93"/>
      <c r="YE113" s="93"/>
      <c r="YF113" s="93"/>
      <c r="YG113" s="93"/>
      <c r="YH113" s="93"/>
      <c r="YI113" s="93"/>
      <c r="YJ113" s="93"/>
      <c r="YK113" s="93"/>
      <c r="YL113" s="93"/>
      <c r="YM113" s="93"/>
      <c r="YN113" s="93"/>
      <c r="YO113" s="93"/>
      <c r="YP113" s="93"/>
      <c r="YQ113" s="93"/>
      <c r="YR113" s="93"/>
      <c r="YS113" s="93"/>
      <c r="YT113" s="93"/>
      <c r="YU113" s="93"/>
      <c r="YV113" s="93"/>
      <c r="YW113" s="93"/>
      <c r="YX113" s="93"/>
      <c r="YY113" s="93"/>
      <c r="YZ113" s="93"/>
      <c r="ZA113" s="93"/>
      <c r="ZB113" s="93"/>
      <c r="ZC113" s="93"/>
      <c r="ZD113" s="93"/>
      <c r="ZE113" s="93"/>
      <c r="ZF113" s="93"/>
      <c r="ZG113" s="93"/>
      <c r="ZH113" s="93"/>
      <c r="ZI113" s="93"/>
      <c r="ZJ113" s="93"/>
      <c r="ZK113" s="93"/>
      <c r="ZL113" s="93"/>
      <c r="ZM113" s="93"/>
      <c r="ZN113" s="93"/>
      <c r="ZO113" s="93"/>
      <c r="ZP113" s="93"/>
      <c r="ZQ113" s="93"/>
      <c r="ZR113" s="93"/>
      <c r="ZS113" s="93"/>
      <c r="ZT113" s="93"/>
      <c r="ZU113" s="93"/>
      <c r="ZV113" s="93"/>
      <c r="ZW113" s="93"/>
      <c r="ZX113" s="93"/>
      <c r="ZY113" s="93"/>
      <c r="ZZ113" s="93"/>
    </row>
    <row r="114" spans="1:702" s="126" customFormat="1" ht="15.95" customHeight="1" x14ac:dyDescent="0.25">
      <c r="A114" s="122">
        <v>72472</v>
      </c>
      <c r="B114" s="122" t="s">
        <v>493</v>
      </c>
      <c r="C114" s="123" t="s">
        <v>354</v>
      </c>
      <c r="D114" s="122">
        <v>7</v>
      </c>
      <c r="E114" s="122">
        <v>3</v>
      </c>
      <c r="F114" s="122" t="s">
        <v>341</v>
      </c>
      <c r="G114" s="122">
        <v>912</v>
      </c>
      <c r="H114" s="122">
        <v>11461</v>
      </c>
      <c r="I114" s="122" t="s">
        <v>409</v>
      </c>
      <c r="J114" s="122">
        <v>32</v>
      </c>
      <c r="K114" s="122" t="s">
        <v>25</v>
      </c>
      <c r="L114" s="124">
        <v>4000</v>
      </c>
      <c r="M114" s="124">
        <v>4000</v>
      </c>
      <c r="N114" s="124">
        <v>0</v>
      </c>
      <c r="O114" s="124">
        <v>4000</v>
      </c>
      <c r="P114" s="124">
        <v>0</v>
      </c>
      <c r="Q114" s="124">
        <v>-4000</v>
      </c>
      <c r="R114" s="125">
        <v>0</v>
      </c>
      <c r="S114" s="124">
        <v>0</v>
      </c>
      <c r="T114" s="124">
        <v>0</v>
      </c>
      <c r="U114" s="125">
        <v>0</v>
      </c>
      <c r="V114" s="124">
        <v>0</v>
      </c>
      <c r="W114" s="124">
        <v>0</v>
      </c>
      <c r="X114" s="125">
        <v>0</v>
      </c>
      <c r="Y114" s="124">
        <v>0</v>
      </c>
      <c r="Z114" s="124">
        <v>0</v>
      </c>
      <c r="AA114" s="125">
        <v>0</v>
      </c>
      <c r="AB114" s="124">
        <v>0</v>
      </c>
      <c r="AC114" s="124">
        <v>0</v>
      </c>
      <c r="AD114" s="125">
        <v>0</v>
      </c>
      <c r="AE114" s="124">
        <v>0</v>
      </c>
      <c r="AF114" s="124">
        <v>0</v>
      </c>
      <c r="AG114" s="125">
        <v>0</v>
      </c>
      <c r="AH114" s="124">
        <v>0</v>
      </c>
      <c r="AI114" s="124">
        <v>0</v>
      </c>
      <c r="AJ114" s="125">
        <v>0</v>
      </c>
      <c r="AK114" s="124">
        <v>0</v>
      </c>
      <c r="AL114" s="124">
        <v>0</v>
      </c>
      <c r="AM114" s="125">
        <v>0</v>
      </c>
      <c r="AN114" s="124">
        <v>0</v>
      </c>
      <c r="AO114" s="124">
        <v>0</v>
      </c>
      <c r="AP114" s="125">
        <v>0</v>
      </c>
      <c r="AQ114" s="124">
        <v>0</v>
      </c>
      <c r="AR114" s="124">
        <v>0</v>
      </c>
      <c r="AS114" s="125">
        <v>0</v>
      </c>
      <c r="AT114" s="124">
        <v>0</v>
      </c>
      <c r="AU114" s="124">
        <v>0</v>
      </c>
      <c r="AV114" s="125">
        <v>0</v>
      </c>
      <c r="AW114" s="124">
        <v>0</v>
      </c>
      <c r="AX114" s="124">
        <v>0</v>
      </c>
      <c r="AY114" s="125">
        <v>0</v>
      </c>
      <c r="AZ114" s="124">
        <v>0</v>
      </c>
      <c r="BA114" s="124">
        <v>0</v>
      </c>
      <c r="BB114" s="125">
        <v>0</v>
      </c>
      <c r="BC114" s="124">
        <v>0</v>
      </c>
      <c r="BD114" s="124">
        <v>0</v>
      </c>
      <c r="BE114" s="125">
        <v>0</v>
      </c>
      <c r="BF114" s="124">
        <v>4000</v>
      </c>
      <c r="BG114" s="124">
        <v>0</v>
      </c>
      <c r="BH114" s="125">
        <v>0</v>
      </c>
      <c r="BI114" s="124">
        <v>0</v>
      </c>
      <c r="BJ114" s="124">
        <v>0</v>
      </c>
      <c r="BK114" s="125">
        <v>0</v>
      </c>
      <c r="BL114" s="124">
        <v>0</v>
      </c>
      <c r="BM114" s="124">
        <v>0</v>
      </c>
      <c r="BN114" s="125">
        <v>0</v>
      </c>
      <c r="BO114" s="124">
        <v>0</v>
      </c>
      <c r="BP114" s="124">
        <v>0</v>
      </c>
      <c r="BQ114" s="125">
        <v>0</v>
      </c>
      <c r="BR114" s="124">
        <v>0</v>
      </c>
      <c r="BS114" s="124">
        <v>0</v>
      </c>
      <c r="BT114" s="125">
        <v>0</v>
      </c>
      <c r="BU114" s="124">
        <v>0</v>
      </c>
      <c r="BV114" s="124">
        <v>0</v>
      </c>
      <c r="BW114" s="125">
        <v>0</v>
      </c>
      <c r="BX114" s="124">
        <v>0</v>
      </c>
      <c r="BY114" s="124">
        <v>0</v>
      </c>
      <c r="BZ114" s="125">
        <v>0</v>
      </c>
      <c r="CA114" s="124">
        <v>0</v>
      </c>
      <c r="CB114" s="124">
        <v>0</v>
      </c>
      <c r="CC114" s="125">
        <v>0</v>
      </c>
      <c r="CD114" s="124">
        <v>0</v>
      </c>
      <c r="CE114" s="124">
        <v>0</v>
      </c>
      <c r="CF114" s="125">
        <v>0</v>
      </c>
      <c r="CG114" s="124">
        <v>0</v>
      </c>
      <c r="CH114" s="124">
        <v>0</v>
      </c>
      <c r="CI114" s="125">
        <v>0</v>
      </c>
      <c r="CJ114" s="124">
        <v>0</v>
      </c>
      <c r="CK114" s="124">
        <v>0</v>
      </c>
      <c r="CL114" s="125">
        <v>0</v>
      </c>
      <c r="CM114" s="124">
        <v>0</v>
      </c>
      <c r="CN114" s="124">
        <v>0</v>
      </c>
      <c r="CO114" s="125">
        <v>0</v>
      </c>
      <c r="CP114" s="124"/>
      <c r="CQ114" s="124"/>
      <c r="CR114" s="124"/>
      <c r="CS114" s="124"/>
      <c r="CT114" s="124"/>
      <c r="CU114" s="124"/>
      <c r="CV114" s="124"/>
      <c r="CW114" s="124"/>
      <c r="CX114" s="124"/>
      <c r="CY114" s="124"/>
      <c r="CZ114" s="124"/>
      <c r="DA114" s="124"/>
      <c r="DB114" s="124"/>
      <c r="DC114" s="124"/>
      <c r="DD114" s="124"/>
      <c r="DE114" s="124"/>
      <c r="DF114" s="124"/>
      <c r="DG114" s="124"/>
      <c r="DH114" s="124"/>
      <c r="DI114" s="124"/>
      <c r="DJ114" s="124"/>
      <c r="DK114" s="124"/>
      <c r="DL114" s="124"/>
      <c r="DM114" s="124"/>
      <c r="DN114" s="124"/>
      <c r="DO114" s="124"/>
      <c r="DP114" s="124"/>
      <c r="DQ114" s="124"/>
      <c r="DR114" s="124"/>
      <c r="DS114" s="124"/>
      <c r="DT114" s="124"/>
      <c r="DU114" s="124"/>
      <c r="DV114" s="124"/>
      <c r="DW114" s="124"/>
      <c r="DX114" s="124"/>
      <c r="DY114" s="124"/>
      <c r="DZ114" s="124"/>
      <c r="EA114" s="124"/>
      <c r="EB114" s="124"/>
      <c r="EC114" s="124"/>
      <c r="ED114" s="124"/>
      <c r="EE114" s="124"/>
      <c r="EF114" s="124"/>
      <c r="EG114" s="124"/>
      <c r="EH114" s="124"/>
      <c r="EI114" s="124"/>
      <c r="EJ114" s="124"/>
      <c r="EK114" s="124"/>
      <c r="EL114" s="124"/>
      <c r="EM114" s="124"/>
      <c r="EN114" s="124"/>
      <c r="EO114" s="124"/>
      <c r="EP114" s="124"/>
      <c r="EQ114" s="124"/>
      <c r="ER114" s="124"/>
      <c r="ES114" s="124"/>
      <c r="ET114" s="124"/>
      <c r="EU114" s="124"/>
      <c r="EV114" s="124"/>
      <c r="EW114" s="124"/>
      <c r="EX114" s="124"/>
      <c r="EY114" s="124"/>
      <c r="EZ114" s="124"/>
      <c r="FA114" s="124"/>
      <c r="FB114" s="124"/>
      <c r="FC114" s="124"/>
      <c r="FD114" s="124"/>
      <c r="FE114" s="124"/>
      <c r="FF114" s="124"/>
      <c r="FG114" s="124"/>
      <c r="FH114" s="124"/>
      <c r="FI114" s="124"/>
      <c r="FJ114" s="124"/>
      <c r="FK114" s="124"/>
      <c r="FL114" s="124"/>
      <c r="FM114" s="124"/>
      <c r="FN114" s="124"/>
      <c r="FO114" s="124"/>
      <c r="FP114" s="124"/>
      <c r="FQ114" s="124"/>
      <c r="FR114" s="124"/>
      <c r="FS114" s="124"/>
      <c r="FT114" s="124"/>
      <c r="FU114" s="124"/>
      <c r="FV114" s="124"/>
      <c r="FW114" s="124"/>
      <c r="FX114" s="124"/>
      <c r="FY114" s="124"/>
      <c r="FZ114" s="124"/>
      <c r="GA114" s="124"/>
      <c r="GB114" s="124"/>
      <c r="GC114" s="124"/>
      <c r="GD114" s="124"/>
      <c r="GE114" s="124"/>
      <c r="GF114" s="124"/>
      <c r="GG114" s="124"/>
      <c r="GH114" s="124"/>
      <c r="GI114" s="124"/>
      <c r="GJ114" s="124"/>
      <c r="GK114" s="124"/>
      <c r="GL114" s="124"/>
      <c r="GM114" s="124"/>
      <c r="GN114" s="124"/>
      <c r="GO114" s="124"/>
      <c r="GP114" s="124"/>
      <c r="GQ114" s="124"/>
      <c r="GR114" s="124"/>
      <c r="GS114" s="124"/>
      <c r="GT114" s="124"/>
      <c r="GU114" s="124"/>
      <c r="GV114" s="124"/>
      <c r="GW114" s="124"/>
      <c r="GX114" s="124"/>
      <c r="GY114" s="124"/>
      <c r="GZ114" s="124"/>
      <c r="HA114" s="124"/>
      <c r="HB114" s="124"/>
      <c r="HC114" s="124"/>
      <c r="HD114" s="124"/>
      <c r="HE114" s="124"/>
      <c r="HF114" s="124"/>
      <c r="HG114" s="124"/>
      <c r="HH114" s="124"/>
      <c r="HI114" s="124"/>
      <c r="HJ114" s="124"/>
      <c r="HK114" s="124"/>
      <c r="HL114" s="124"/>
      <c r="HM114" s="124"/>
      <c r="HN114" s="124"/>
      <c r="HO114" s="124"/>
      <c r="HP114" s="124"/>
      <c r="HQ114" s="124"/>
      <c r="HR114" s="124"/>
      <c r="HS114" s="124"/>
      <c r="HT114" s="124"/>
      <c r="HU114" s="124"/>
      <c r="HV114" s="124"/>
      <c r="HW114" s="124"/>
      <c r="HX114" s="124"/>
      <c r="HY114" s="124"/>
      <c r="HZ114" s="124"/>
      <c r="IA114" s="124"/>
      <c r="IB114" s="124"/>
      <c r="IC114" s="124"/>
      <c r="ID114" s="124"/>
      <c r="IE114" s="124"/>
      <c r="IF114" s="124"/>
      <c r="IG114" s="124"/>
      <c r="IH114" s="124"/>
      <c r="II114" s="124"/>
      <c r="IJ114" s="124"/>
      <c r="IK114" s="124"/>
      <c r="IL114" s="124"/>
      <c r="IM114" s="124"/>
      <c r="IN114" s="124"/>
      <c r="IO114" s="124"/>
      <c r="IP114" s="124"/>
      <c r="IQ114" s="124"/>
      <c r="IR114" s="124"/>
      <c r="IS114" s="124"/>
      <c r="IT114" s="124"/>
      <c r="IU114" s="124"/>
      <c r="IV114" s="124"/>
      <c r="IW114" s="124"/>
      <c r="IX114" s="124"/>
      <c r="IY114" s="124"/>
      <c r="IZ114" s="124"/>
      <c r="JA114" s="124"/>
      <c r="JB114" s="124"/>
      <c r="JC114" s="124"/>
      <c r="JD114" s="124"/>
      <c r="JE114" s="124"/>
      <c r="JF114" s="124"/>
      <c r="JG114" s="124"/>
      <c r="JH114" s="124"/>
      <c r="JI114" s="124"/>
      <c r="JJ114" s="124"/>
      <c r="JK114" s="124"/>
      <c r="JL114" s="124"/>
      <c r="JM114" s="124"/>
      <c r="JN114" s="124"/>
      <c r="JO114" s="124"/>
      <c r="JP114" s="124"/>
      <c r="JQ114" s="124"/>
      <c r="JR114" s="124"/>
      <c r="JS114" s="124"/>
      <c r="JT114" s="124"/>
      <c r="JU114" s="124"/>
      <c r="JV114" s="124"/>
      <c r="JW114" s="124"/>
      <c r="JX114" s="124"/>
      <c r="JY114" s="124"/>
      <c r="JZ114" s="124"/>
      <c r="KA114" s="124"/>
      <c r="KB114" s="124"/>
      <c r="KC114" s="124"/>
      <c r="KD114" s="124"/>
      <c r="KE114" s="124"/>
      <c r="KF114" s="124"/>
      <c r="KG114" s="124"/>
      <c r="KH114" s="124"/>
      <c r="KI114" s="124"/>
      <c r="KJ114" s="124"/>
      <c r="KK114" s="124"/>
      <c r="KL114" s="124"/>
      <c r="KM114" s="124"/>
      <c r="KN114" s="124"/>
      <c r="KO114" s="124"/>
      <c r="KP114" s="124"/>
      <c r="KQ114" s="124"/>
      <c r="KR114" s="124"/>
      <c r="KS114" s="124"/>
      <c r="KT114" s="124"/>
      <c r="KU114" s="124"/>
      <c r="KV114" s="124"/>
      <c r="KW114" s="124"/>
      <c r="KX114" s="124"/>
      <c r="KY114" s="124"/>
      <c r="KZ114" s="124"/>
      <c r="LA114" s="124"/>
      <c r="LB114" s="124"/>
      <c r="LC114" s="124"/>
      <c r="LD114" s="124"/>
      <c r="LE114" s="124"/>
      <c r="LF114" s="124"/>
      <c r="LG114" s="124"/>
      <c r="LH114" s="124"/>
      <c r="LI114" s="124"/>
      <c r="LJ114" s="124"/>
      <c r="LK114" s="124"/>
      <c r="LL114" s="124"/>
      <c r="LM114" s="124"/>
      <c r="LN114" s="124"/>
      <c r="LO114" s="124"/>
      <c r="LP114" s="124"/>
      <c r="LQ114" s="124"/>
      <c r="LR114" s="124"/>
      <c r="LS114" s="124"/>
      <c r="LT114" s="124"/>
      <c r="LU114" s="124"/>
      <c r="LV114" s="124"/>
      <c r="LW114" s="124"/>
      <c r="LX114" s="124"/>
      <c r="LY114" s="124"/>
      <c r="LZ114" s="124"/>
      <c r="MA114" s="124"/>
      <c r="MB114" s="124"/>
      <c r="MC114" s="124"/>
      <c r="MD114" s="124"/>
      <c r="ME114" s="124"/>
      <c r="MF114" s="124"/>
      <c r="MG114" s="124"/>
      <c r="MH114" s="124"/>
      <c r="MI114" s="124"/>
      <c r="MJ114" s="124"/>
      <c r="MK114" s="124"/>
      <c r="ML114" s="124"/>
      <c r="MM114" s="124"/>
      <c r="MN114" s="124"/>
      <c r="MO114" s="124"/>
      <c r="MP114" s="124"/>
      <c r="MQ114" s="124"/>
      <c r="MR114" s="124"/>
      <c r="MS114" s="124"/>
      <c r="MT114" s="124"/>
      <c r="MU114" s="124"/>
      <c r="MV114" s="124"/>
      <c r="MW114" s="124"/>
      <c r="MX114" s="124"/>
      <c r="MY114" s="124"/>
      <c r="MZ114" s="124"/>
      <c r="NA114" s="124"/>
      <c r="NB114" s="124"/>
      <c r="NC114" s="124"/>
      <c r="ND114" s="124"/>
      <c r="NE114" s="124"/>
      <c r="NF114" s="124"/>
      <c r="NG114" s="124"/>
      <c r="NH114" s="124"/>
      <c r="NI114" s="124"/>
      <c r="NJ114" s="124"/>
      <c r="NK114" s="124"/>
      <c r="NL114" s="124"/>
      <c r="NM114" s="124"/>
      <c r="NN114" s="124"/>
      <c r="NO114" s="124"/>
      <c r="NP114" s="124"/>
      <c r="NQ114" s="124"/>
      <c r="NR114" s="124"/>
      <c r="NS114" s="124"/>
      <c r="NT114" s="124"/>
      <c r="NU114" s="124"/>
      <c r="NV114" s="124"/>
      <c r="NW114" s="124"/>
      <c r="NX114" s="124"/>
      <c r="NY114" s="124"/>
      <c r="NZ114" s="124"/>
      <c r="OA114" s="124"/>
      <c r="OB114" s="124"/>
      <c r="OC114" s="124"/>
      <c r="OD114" s="124"/>
      <c r="OE114" s="124"/>
      <c r="OF114" s="124"/>
      <c r="OG114" s="124"/>
      <c r="OH114" s="124"/>
      <c r="OI114" s="124"/>
      <c r="OJ114" s="124"/>
      <c r="OK114" s="124"/>
      <c r="OL114" s="124"/>
      <c r="OM114" s="124"/>
      <c r="ON114" s="124"/>
      <c r="OO114" s="124"/>
      <c r="OP114" s="124"/>
      <c r="OQ114" s="124"/>
      <c r="OR114" s="124"/>
      <c r="OS114" s="124"/>
      <c r="OT114" s="124"/>
      <c r="OU114" s="124"/>
      <c r="OV114" s="124"/>
      <c r="OW114" s="124"/>
      <c r="OX114" s="124"/>
      <c r="OY114" s="124"/>
      <c r="OZ114" s="124"/>
      <c r="PA114" s="124"/>
      <c r="PB114" s="124"/>
      <c r="PC114" s="124"/>
      <c r="PD114" s="124"/>
      <c r="PE114" s="124"/>
      <c r="PF114" s="124"/>
      <c r="PG114" s="124"/>
      <c r="PH114" s="124"/>
      <c r="PI114" s="124"/>
      <c r="PJ114" s="124"/>
      <c r="PK114" s="124"/>
      <c r="PL114" s="124"/>
      <c r="PM114" s="124"/>
      <c r="PN114" s="124"/>
      <c r="PO114" s="124"/>
      <c r="PP114" s="124"/>
      <c r="PQ114" s="124"/>
      <c r="PR114" s="124"/>
      <c r="PS114" s="124"/>
      <c r="PT114" s="124"/>
      <c r="PU114" s="124"/>
      <c r="PV114" s="124"/>
      <c r="PW114" s="124"/>
      <c r="PX114" s="124"/>
      <c r="PY114" s="124"/>
      <c r="PZ114" s="124"/>
      <c r="QA114" s="124"/>
      <c r="QB114" s="124"/>
      <c r="QC114" s="124"/>
      <c r="QD114" s="124"/>
      <c r="QE114" s="124"/>
      <c r="QF114" s="124"/>
      <c r="QG114" s="124"/>
      <c r="QH114" s="124"/>
      <c r="QI114" s="124"/>
      <c r="QJ114" s="124"/>
      <c r="QK114" s="124"/>
      <c r="QL114" s="124"/>
      <c r="QM114" s="124"/>
      <c r="QN114" s="124"/>
      <c r="QO114" s="124"/>
      <c r="QP114" s="124"/>
      <c r="QQ114" s="124"/>
      <c r="QR114" s="124"/>
      <c r="QS114" s="124"/>
      <c r="QT114" s="124"/>
      <c r="QU114" s="124"/>
      <c r="QV114" s="124"/>
      <c r="QW114" s="124"/>
      <c r="QX114" s="124"/>
      <c r="QY114" s="124"/>
      <c r="QZ114" s="124"/>
      <c r="RA114" s="124"/>
      <c r="RB114" s="124"/>
      <c r="RC114" s="124"/>
      <c r="RD114" s="124"/>
      <c r="RE114" s="124"/>
      <c r="RF114" s="124"/>
      <c r="RG114" s="124"/>
      <c r="RH114" s="124"/>
      <c r="RI114" s="124"/>
      <c r="RJ114" s="124"/>
      <c r="RK114" s="124"/>
      <c r="RL114" s="124"/>
      <c r="RM114" s="124"/>
      <c r="RN114" s="124"/>
      <c r="RO114" s="124"/>
      <c r="RP114" s="124"/>
      <c r="RQ114" s="124"/>
      <c r="RR114" s="124"/>
      <c r="RS114" s="124"/>
      <c r="RT114" s="124"/>
      <c r="RU114" s="124"/>
      <c r="RV114" s="124"/>
      <c r="RW114" s="124"/>
      <c r="RX114" s="124"/>
      <c r="RY114" s="124"/>
      <c r="RZ114" s="124"/>
      <c r="SA114" s="124"/>
      <c r="SB114" s="124"/>
      <c r="SC114" s="124"/>
      <c r="SD114" s="124"/>
      <c r="SE114" s="124"/>
      <c r="SF114" s="124"/>
      <c r="SG114" s="124"/>
      <c r="SH114" s="124"/>
      <c r="SI114" s="124"/>
      <c r="SJ114" s="124"/>
      <c r="SK114" s="124"/>
      <c r="SL114" s="124"/>
      <c r="SM114" s="124"/>
      <c r="SN114" s="124"/>
      <c r="SO114" s="124"/>
      <c r="SP114" s="124"/>
      <c r="SQ114" s="124"/>
      <c r="SR114" s="124"/>
      <c r="SS114" s="124"/>
      <c r="ST114" s="124"/>
      <c r="SU114" s="124"/>
      <c r="SV114" s="124"/>
      <c r="SW114" s="124"/>
      <c r="SX114" s="124"/>
      <c r="SY114" s="124"/>
      <c r="SZ114" s="124"/>
      <c r="TA114" s="124"/>
      <c r="TB114" s="124"/>
      <c r="TC114" s="124"/>
      <c r="TD114" s="124"/>
      <c r="TE114" s="124"/>
      <c r="TF114" s="124"/>
      <c r="TG114" s="124"/>
      <c r="TH114" s="124"/>
      <c r="TI114" s="124"/>
      <c r="TJ114" s="124"/>
      <c r="TK114" s="124"/>
      <c r="TL114" s="124"/>
      <c r="TM114" s="124"/>
      <c r="TN114" s="124"/>
      <c r="TO114" s="124"/>
      <c r="TP114" s="124"/>
      <c r="TQ114" s="124"/>
      <c r="TR114" s="124"/>
      <c r="TS114" s="124"/>
      <c r="TT114" s="124"/>
      <c r="TU114" s="124"/>
      <c r="TV114" s="124"/>
      <c r="TW114" s="124"/>
      <c r="TX114" s="124"/>
      <c r="TY114" s="124"/>
      <c r="TZ114" s="124"/>
      <c r="UA114" s="124"/>
      <c r="UB114" s="124"/>
      <c r="UC114" s="124"/>
      <c r="UD114" s="124"/>
      <c r="UE114" s="124"/>
      <c r="UF114" s="124"/>
      <c r="UG114" s="124"/>
      <c r="UH114" s="124"/>
      <c r="UI114" s="124"/>
      <c r="UJ114" s="124"/>
      <c r="UK114" s="124"/>
      <c r="UL114" s="124"/>
      <c r="UM114" s="124"/>
      <c r="UN114" s="124"/>
      <c r="UO114" s="124"/>
      <c r="UP114" s="124"/>
      <c r="UQ114" s="124"/>
      <c r="UR114" s="124"/>
      <c r="US114" s="124"/>
      <c r="UT114" s="124"/>
      <c r="UU114" s="124"/>
      <c r="UV114" s="124"/>
      <c r="UW114" s="124"/>
      <c r="UX114" s="124"/>
      <c r="UY114" s="124"/>
      <c r="UZ114" s="124"/>
      <c r="VA114" s="124"/>
      <c r="VB114" s="124"/>
      <c r="VC114" s="124"/>
      <c r="VD114" s="124"/>
      <c r="VE114" s="124"/>
      <c r="VF114" s="124"/>
      <c r="VG114" s="124"/>
      <c r="VH114" s="124"/>
      <c r="VI114" s="124"/>
      <c r="VJ114" s="124"/>
      <c r="VK114" s="124"/>
      <c r="VL114" s="124"/>
      <c r="VM114" s="124"/>
      <c r="VN114" s="124"/>
      <c r="VO114" s="124"/>
      <c r="VP114" s="124"/>
      <c r="VQ114" s="124"/>
      <c r="VR114" s="124"/>
      <c r="VS114" s="124"/>
      <c r="VT114" s="124"/>
      <c r="VU114" s="124"/>
      <c r="VV114" s="124"/>
      <c r="VW114" s="124"/>
      <c r="VX114" s="124"/>
      <c r="VY114" s="124"/>
      <c r="VZ114" s="124"/>
      <c r="WA114" s="124"/>
      <c r="WB114" s="124"/>
      <c r="WC114" s="124"/>
      <c r="WD114" s="124"/>
      <c r="WE114" s="124"/>
      <c r="WF114" s="124"/>
      <c r="WG114" s="124"/>
      <c r="WH114" s="124"/>
      <c r="WI114" s="124"/>
      <c r="WJ114" s="124"/>
      <c r="WK114" s="124"/>
      <c r="WL114" s="124"/>
      <c r="WM114" s="124"/>
      <c r="WN114" s="124"/>
      <c r="WO114" s="124"/>
      <c r="WP114" s="124"/>
      <c r="WQ114" s="124"/>
      <c r="WR114" s="124"/>
      <c r="WS114" s="124"/>
      <c r="WT114" s="124"/>
      <c r="WU114" s="124"/>
      <c r="WV114" s="124"/>
      <c r="WW114" s="124"/>
      <c r="WX114" s="124"/>
      <c r="WY114" s="124"/>
      <c r="WZ114" s="124"/>
      <c r="XA114" s="124"/>
      <c r="XB114" s="124"/>
      <c r="XC114" s="124"/>
      <c r="XD114" s="124"/>
      <c r="XE114" s="124"/>
      <c r="XF114" s="124"/>
      <c r="XG114" s="124"/>
      <c r="XH114" s="124"/>
      <c r="XI114" s="124"/>
      <c r="XJ114" s="124"/>
      <c r="XK114" s="124"/>
      <c r="XL114" s="124"/>
      <c r="XM114" s="124"/>
      <c r="XN114" s="124"/>
      <c r="XO114" s="124"/>
      <c r="XP114" s="124"/>
      <c r="XQ114" s="124"/>
      <c r="XR114" s="124"/>
      <c r="XS114" s="124"/>
      <c r="XT114" s="124"/>
      <c r="XU114" s="124"/>
      <c r="XV114" s="124"/>
      <c r="XW114" s="124"/>
      <c r="XX114" s="124"/>
      <c r="XY114" s="124"/>
      <c r="XZ114" s="124"/>
      <c r="YA114" s="124"/>
      <c r="YB114" s="124"/>
      <c r="YC114" s="124"/>
      <c r="YD114" s="124"/>
      <c r="YE114" s="124"/>
      <c r="YF114" s="124"/>
      <c r="YG114" s="124"/>
      <c r="YH114" s="124"/>
      <c r="YI114" s="124"/>
      <c r="YJ114" s="124"/>
      <c r="YK114" s="124"/>
      <c r="YL114" s="124"/>
      <c r="YM114" s="124"/>
      <c r="YN114" s="124"/>
      <c r="YO114" s="124"/>
      <c r="YP114" s="124"/>
      <c r="YQ114" s="124"/>
      <c r="YR114" s="124"/>
      <c r="YS114" s="124"/>
      <c r="YT114" s="124"/>
      <c r="YU114" s="124"/>
      <c r="YV114" s="124"/>
      <c r="YW114" s="124"/>
      <c r="YX114" s="124"/>
      <c r="YY114" s="124"/>
      <c r="YZ114" s="124"/>
      <c r="ZA114" s="124"/>
      <c r="ZB114" s="124"/>
      <c r="ZC114" s="124"/>
      <c r="ZD114" s="124"/>
      <c r="ZE114" s="124"/>
      <c r="ZF114" s="124"/>
      <c r="ZG114" s="124"/>
      <c r="ZH114" s="124"/>
      <c r="ZI114" s="124"/>
      <c r="ZJ114" s="124"/>
      <c r="ZK114" s="124"/>
      <c r="ZL114" s="124"/>
      <c r="ZM114" s="124"/>
      <c r="ZN114" s="124"/>
      <c r="ZO114" s="124"/>
      <c r="ZP114" s="124"/>
      <c r="ZQ114" s="124"/>
      <c r="ZR114" s="124"/>
      <c r="ZS114" s="124"/>
      <c r="ZT114" s="124"/>
      <c r="ZU114" s="124"/>
      <c r="ZV114" s="124"/>
      <c r="ZW114" s="124"/>
      <c r="ZX114" s="124"/>
      <c r="ZY114" s="124"/>
      <c r="ZZ114" s="124"/>
    </row>
    <row r="115" spans="1:702" ht="15.95" hidden="1" customHeight="1" x14ac:dyDescent="0.25">
      <c r="A115" s="92">
        <v>72474</v>
      </c>
      <c r="B115" s="92" t="s">
        <v>493</v>
      </c>
      <c r="C115" s="121" t="s">
        <v>354</v>
      </c>
      <c r="D115" s="92">
        <v>7</v>
      </c>
      <c r="E115" s="92">
        <v>3</v>
      </c>
      <c r="F115" s="92" t="s">
        <v>341</v>
      </c>
      <c r="G115" s="92">
        <v>912</v>
      </c>
      <c r="H115" s="92">
        <v>11461</v>
      </c>
      <c r="I115" s="92" t="s">
        <v>409</v>
      </c>
      <c r="J115" s="92">
        <v>321</v>
      </c>
      <c r="K115" s="92" t="s">
        <v>349</v>
      </c>
      <c r="L115" s="93">
        <v>1500</v>
      </c>
      <c r="M115" s="93">
        <v>1500</v>
      </c>
      <c r="N115" s="93">
        <v>0</v>
      </c>
      <c r="O115" s="93">
        <v>1500</v>
      </c>
      <c r="P115" s="93">
        <v>0</v>
      </c>
      <c r="Q115" s="93">
        <v>-1500</v>
      </c>
      <c r="R115" s="94">
        <v>0</v>
      </c>
      <c r="S115" s="93">
        <v>0</v>
      </c>
      <c r="T115" s="93">
        <v>0</v>
      </c>
      <c r="U115" s="94">
        <v>0</v>
      </c>
      <c r="V115" s="93">
        <v>0</v>
      </c>
      <c r="W115" s="93">
        <v>0</v>
      </c>
      <c r="X115" s="94">
        <v>0</v>
      </c>
      <c r="Y115" s="93">
        <v>0</v>
      </c>
      <c r="Z115" s="93">
        <v>0</v>
      </c>
      <c r="AA115" s="94">
        <v>0</v>
      </c>
      <c r="AB115" s="93">
        <v>0</v>
      </c>
      <c r="AC115" s="93">
        <v>0</v>
      </c>
      <c r="AD115" s="94">
        <v>0</v>
      </c>
      <c r="AE115" s="93">
        <v>0</v>
      </c>
      <c r="AF115" s="93">
        <v>0</v>
      </c>
      <c r="AG115" s="94">
        <v>0</v>
      </c>
      <c r="AH115" s="93">
        <v>0</v>
      </c>
      <c r="AI115" s="93">
        <v>0</v>
      </c>
      <c r="AJ115" s="94">
        <v>0</v>
      </c>
      <c r="AK115" s="93">
        <v>0</v>
      </c>
      <c r="AL115" s="93">
        <v>0</v>
      </c>
      <c r="AM115" s="94">
        <v>0</v>
      </c>
      <c r="AN115" s="93">
        <v>0</v>
      </c>
      <c r="AO115" s="93">
        <v>0</v>
      </c>
      <c r="AP115" s="94">
        <v>0</v>
      </c>
      <c r="AQ115" s="93">
        <v>0</v>
      </c>
      <c r="AR115" s="93">
        <v>0</v>
      </c>
      <c r="AS115" s="94">
        <v>0</v>
      </c>
      <c r="AT115" s="93">
        <v>0</v>
      </c>
      <c r="AU115" s="93">
        <v>0</v>
      </c>
      <c r="AV115" s="94">
        <v>0</v>
      </c>
      <c r="AW115" s="93">
        <v>0</v>
      </c>
      <c r="AX115" s="93">
        <v>0</v>
      </c>
      <c r="AY115" s="94">
        <v>0</v>
      </c>
      <c r="AZ115" s="93">
        <v>0</v>
      </c>
      <c r="BA115" s="93">
        <v>0</v>
      </c>
      <c r="BB115" s="94">
        <v>0</v>
      </c>
      <c r="BC115" s="93">
        <v>0</v>
      </c>
      <c r="BD115" s="93">
        <v>0</v>
      </c>
      <c r="BE115" s="94">
        <v>0</v>
      </c>
      <c r="BF115" s="93">
        <v>1500</v>
      </c>
      <c r="BG115" s="93">
        <v>0</v>
      </c>
      <c r="BH115" s="94">
        <v>0</v>
      </c>
      <c r="BI115" s="93">
        <v>0</v>
      </c>
      <c r="BJ115" s="93">
        <v>0</v>
      </c>
      <c r="BK115" s="94">
        <v>0</v>
      </c>
      <c r="BL115" s="93">
        <v>0</v>
      </c>
      <c r="BM115" s="93">
        <v>0</v>
      </c>
      <c r="BN115" s="94">
        <v>0</v>
      </c>
      <c r="BO115" s="93">
        <v>0</v>
      </c>
      <c r="BP115" s="93">
        <v>0</v>
      </c>
      <c r="BQ115" s="94">
        <v>0</v>
      </c>
      <c r="BR115" s="93">
        <v>0</v>
      </c>
      <c r="BS115" s="93">
        <v>0</v>
      </c>
      <c r="BT115" s="94">
        <v>0</v>
      </c>
      <c r="BU115" s="93">
        <v>0</v>
      </c>
      <c r="BV115" s="93">
        <v>0</v>
      </c>
      <c r="BW115" s="94">
        <v>0</v>
      </c>
      <c r="BX115" s="93">
        <v>0</v>
      </c>
      <c r="BY115" s="93">
        <v>0</v>
      </c>
      <c r="BZ115" s="94">
        <v>0</v>
      </c>
      <c r="CA115" s="93">
        <v>0</v>
      </c>
      <c r="CB115" s="93">
        <v>0</v>
      </c>
      <c r="CC115" s="94">
        <v>0</v>
      </c>
      <c r="CD115" s="93">
        <v>0</v>
      </c>
      <c r="CE115" s="93">
        <v>0</v>
      </c>
      <c r="CF115" s="94">
        <v>0</v>
      </c>
      <c r="CG115" s="93">
        <v>0</v>
      </c>
      <c r="CH115" s="93">
        <v>0</v>
      </c>
      <c r="CI115" s="94">
        <v>0</v>
      </c>
      <c r="CJ115" s="93">
        <v>0</v>
      </c>
      <c r="CK115" s="93">
        <v>0</v>
      </c>
      <c r="CL115" s="94">
        <v>0</v>
      </c>
      <c r="CM115" s="93">
        <v>0</v>
      </c>
      <c r="CN115" s="93">
        <v>0</v>
      </c>
      <c r="CO115" s="94">
        <v>0</v>
      </c>
      <c r="CP115" s="93"/>
      <c r="CQ115" s="93"/>
      <c r="CR115" s="93"/>
      <c r="CS115" s="93"/>
      <c r="CT115" s="93"/>
      <c r="CU115" s="93"/>
      <c r="CV115" s="93"/>
      <c r="CW115" s="93"/>
      <c r="CX115" s="93"/>
      <c r="CY115" s="93"/>
      <c r="CZ115" s="93"/>
      <c r="DA115" s="93"/>
      <c r="DB115" s="93"/>
      <c r="DC115" s="93"/>
      <c r="DD115" s="93"/>
      <c r="DE115" s="93"/>
      <c r="DF115" s="93"/>
      <c r="DG115" s="93"/>
      <c r="DH115" s="93"/>
      <c r="DI115" s="93"/>
      <c r="DJ115" s="93"/>
      <c r="DK115" s="93"/>
      <c r="DL115" s="93"/>
      <c r="DM115" s="93"/>
      <c r="DN115" s="93"/>
      <c r="DO115" s="93"/>
      <c r="DP115" s="93"/>
      <c r="DQ115" s="93"/>
      <c r="DR115" s="93"/>
      <c r="DS115" s="93"/>
      <c r="DT115" s="93"/>
      <c r="DU115" s="93"/>
      <c r="DV115" s="93"/>
      <c r="DW115" s="93"/>
      <c r="DX115" s="93"/>
      <c r="DY115" s="93"/>
      <c r="DZ115" s="93"/>
      <c r="EA115" s="93"/>
      <c r="EB115" s="93"/>
      <c r="EC115" s="93"/>
      <c r="ED115" s="93"/>
      <c r="EE115" s="93"/>
      <c r="EF115" s="93"/>
      <c r="EG115" s="93"/>
      <c r="EH115" s="93"/>
      <c r="EI115" s="93"/>
      <c r="EJ115" s="93"/>
      <c r="EK115" s="93"/>
      <c r="EL115" s="93"/>
      <c r="EM115" s="93"/>
      <c r="EN115" s="93"/>
      <c r="EO115" s="93"/>
      <c r="EP115" s="93"/>
      <c r="EQ115" s="93"/>
      <c r="ER115" s="93"/>
      <c r="ES115" s="93"/>
      <c r="ET115" s="93"/>
      <c r="EU115" s="93"/>
      <c r="EV115" s="93"/>
      <c r="EW115" s="93"/>
      <c r="EX115" s="93"/>
      <c r="EY115" s="93"/>
      <c r="EZ115" s="93"/>
      <c r="FA115" s="93"/>
      <c r="FB115" s="93"/>
      <c r="FC115" s="93"/>
      <c r="FD115" s="93"/>
      <c r="FE115" s="93"/>
      <c r="FF115" s="93"/>
      <c r="FG115" s="93"/>
      <c r="FH115" s="93"/>
      <c r="FI115" s="93"/>
      <c r="FJ115" s="93"/>
      <c r="FK115" s="93"/>
      <c r="FL115" s="93"/>
      <c r="FM115" s="93"/>
      <c r="FN115" s="93"/>
      <c r="FO115" s="93"/>
      <c r="FP115" s="93"/>
      <c r="FQ115" s="93"/>
      <c r="FR115" s="93"/>
      <c r="FS115" s="93"/>
      <c r="FT115" s="93"/>
      <c r="FU115" s="93"/>
      <c r="FV115" s="93"/>
      <c r="FW115" s="93"/>
      <c r="FX115" s="93"/>
      <c r="FY115" s="93"/>
      <c r="FZ115" s="93"/>
      <c r="GA115" s="93"/>
      <c r="GB115" s="93"/>
      <c r="GC115" s="93"/>
      <c r="GD115" s="93"/>
      <c r="GE115" s="93"/>
      <c r="GF115" s="93"/>
      <c r="GG115" s="93"/>
      <c r="GH115" s="93"/>
      <c r="GI115" s="93"/>
      <c r="GJ115" s="93"/>
      <c r="GK115" s="93"/>
      <c r="GL115" s="93"/>
      <c r="GM115" s="93"/>
      <c r="GN115" s="93"/>
      <c r="GO115" s="93"/>
      <c r="GP115" s="93"/>
      <c r="GQ115" s="93"/>
      <c r="GR115" s="93"/>
      <c r="GS115" s="93"/>
      <c r="GT115" s="93"/>
      <c r="GU115" s="93"/>
      <c r="GV115" s="93"/>
      <c r="GW115" s="93"/>
      <c r="GX115" s="93"/>
      <c r="GY115" s="93"/>
      <c r="GZ115" s="93"/>
      <c r="HA115" s="93"/>
      <c r="HB115" s="93"/>
      <c r="HC115" s="93"/>
      <c r="HD115" s="93"/>
      <c r="HE115" s="93"/>
      <c r="HF115" s="93"/>
      <c r="HG115" s="93"/>
      <c r="HH115" s="93"/>
      <c r="HI115" s="93"/>
      <c r="HJ115" s="93"/>
      <c r="HK115" s="93"/>
      <c r="HL115" s="93"/>
      <c r="HM115" s="93"/>
      <c r="HN115" s="93"/>
      <c r="HO115" s="93"/>
      <c r="HP115" s="93"/>
      <c r="HQ115" s="93"/>
      <c r="HR115" s="93"/>
      <c r="HS115" s="93"/>
      <c r="HT115" s="93"/>
      <c r="HU115" s="93"/>
      <c r="HV115" s="93"/>
      <c r="HW115" s="93"/>
      <c r="HX115" s="93"/>
      <c r="HY115" s="93"/>
      <c r="HZ115" s="93"/>
      <c r="IA115" s="93"/>
      <c r="IB115" s="93"/>
      <c r="IC115" s="93"/>
      <c r="ID115" s="93"/>
      <c r="IE115" s="93"/>
      <c r="IF115" s="93"/>
      <c r="IG115" s="93"/>
      <c r="IH115" s="93"/>
      <c r="II115" s="93"/>
      <c r="IJ115" s="93"/>
      <c r="IK115" s="93"/>
      <c r="IL115" s="93"/>
      <c r="IM115" s="93"/>
      <c r="IN115" s="93"/>
      <c r="IO115" s="93"/>
      <c r="IP115" s="93"/>
      <c r="IQ115" s="93"/>
      <c r="IR115" s="93"/>
      <c r="IS115" s="93"/>
      <c r="IT115" s="93"/>
      <c r="IU115" s="93"/>
      <c r="IV115" s="93"/>
      <c r="IW115" s="93"/>
      <c r="IX115" s="93"/>
      <c r="IY115" s="93"/>
      <c r="IZ115" s="93"/>
      <c r="JA115" s="93"/>
      <c r="JB115" s="93"/>
      <c r="JC115" s="93"/>
      <c r="JD115" s="93"/>
      <c r="JE115" s="93"/>
      <c r="JF115" s="93"/>
      <c r="JG115" s="93"/>
      <c r="JH115" s="93"/>
      <c r="JI115" s="93"/>
      <c r="JJ115" s="93"/>
      <c r="JK115" s="93"/>
      <c r="JL115" s="93"/>
      <c r="JM115" s="93"/>
      <c r="JN115" s="93"/>
      <c r="JO115" s="93"/>
      <c r="JP115" s="93"/>
      <c r="JQ115" s="93"/>
      <c r="JR115" s="93"/>
      <c r="JS115" s="93"/>
      <c r="JT115" s="93"/>
      <c r="JU115" s="93"/>
      <c r="JV115" s="93"/>
      <c r="JW115" s="93"/>
      <c r="JX115" s="93"/>
      <c r="JY115" s="93"/>
      <c r="JZ115" s="93"/>
      <c r="KA115" s="93"/>
      <c r="KB115" s="93"/>
      <c r="KC115" s="93"/>
      <c r="KD115" s="93"/>
      <c r="KE115" s="93"/>
      <c r="KF115" s="93"/>
      <c r="KG115" s="93"/>
      <c r="KH115" s="93"/>
      <c r="KI115" s="93"/>
      <c r="KJ115" s="93"/>
      <c r="KK115" s="93"/>
      <c r="KL115" s="93"/>
      <c r="KM115" s="93"/>
      <c r="KN115" s="93"/>
      <c r="KO115" s="93"/>
      <c r="KP115" s="93"/>
      <c r="KQ115" s="93"/>
      <c r="KR115" s="93"/>
      <c r="KS115" s="93"/>
      <c r="KT115" s="93"/>
      <c r="KU115" s="93"/>
      <c r="KV115" s="93"/>
      <c r="KW115" s="93"/>
      <c r="KX115" s="93"/>
      <c r="KY115" s="93"/>
      <c r="KZ115" s="93"/>
      <c r="LA115" s="93"/>
      <c r="LB115" s="93"/>
      <c r="LC115" s="93"/>
      <c r="LD115" s="93"/>
      <c r="LE115" s="93"/>
      <c r="LF115" s="93"/>
      <c r="LG115" s="93"/>
      <c r="LH115" s="93"/>
      <c r="LI115" s="93"/>
      <c r="LJ115" s="93"/>
      <c r="LK115" s="93"/>
      <c r="LL115" s="93"/>
      <c r="LM115" s="93"/>
      <c r="LN115" s="93"/>
      <c r="LO115" s="93"/>
      <c r="LP115" s="93"/>
      <c r="LQ115" s="93"/>
      <c r="LR115" s="93"/>
      <c r="LS115" s="93"/>
      <c r="LT115" s="93"/>
      <c r="LU115" s="93"/>
      <c r="LV115" s="93"/>
      <c r="LW115" s="93"/>
      <c r="LX115" s="93"/>
      <c r="LY115" s="93"/>
      <c r="LZ115" s="93"/>
      <c r="MA115" s="93"/>
      <c r="MB115" s="93"/>
      <c r="MC115" s="93"/>
      <c r="MD115" s="93"/>
      <c r="ME115" s="93"/>
      <c r="MF115" s="93"/>
      <c r="MG115" s="93"/>
      <c r="MH115" s="93"/>
      <c r="MI115" s="93"/>
      <c r="MJ115" s="93"/>
      <c r="MK115" s="93"/>
      <c r="ML115" s="93"/>
      <c r="MM115" s="93"/>
      <c r="MN115" s="93"/>
      <c r="MO115" s="93"/>
      <c r="MP115" s="93"/>
      <c r="MQ115" s="93"/>
      <c r="MR115" s="93"/>
      <c r="MS115" s="93"/>
      <c r="MT115" s="93"/>
      <c r="MU115" s="93"/>
      <c r="MV115" s="93"/>
      <c r="MW115" s="93"/>
      <c r="MX115" s="93"/>
      <c r="MY115" s="93"/>
      <c r="MZ115" s="93"/>
      <c r="NA115" s="93"/>
      <c r="NB115" s="93"/>
      <c r="NC115" s="93"/>
      <c r="ND115" s="93"/>
      <c r="NE115" s="93"/>
      <c r="NF115" s="93"/>
      <c r="NG115" s="93"/>
      <c r="NH115" s="93"/>
      <c r="NI115" s="93"/>
      <c r="NJ115" s="93"/>
      <c r="NK115" s="93"/>
      <c r="NL115" s="93"/>
      <c r="NM115" s="93"/>
      <c r="NN115" s="93"/>
      <c r="NO115" s="93"/>
      <c r="NP115" s="93"/>
      <c r="NQ115" s="93"/>
      <c r="NR115" s="93"/>
      <c r="NS115" s="93"/>
      <c r="NT115" s="93"/>
      <c r="NU115" s="93"/>
      <c r="NV115" s="93"/>
      <c r="NW115" s="93"/>
      <c r="NX115" s="93"/>
      <c r="NY115" s="93"/>
      <c r="NZ115" s="93"/>
      <c r="OA115" s="93"/>
      <c r="OB115" s="93"/>
      <c r="OC115" s="93"/>
      <c r="OD115" s="93"/>
      <c r="OE115" s="93"/>
      <c r="OF115" s="93"/>
      <c r="OG115" s="93"/>
      <c r="OH115" s="93"/>
      <c r="OI115" s="93"/>
      <c r="OJ115" s="93"/>
      <c r="OK115" s="93"/>
      <c r="OL115" s="93"/>
      <c r="OM115" s="93"/>
      <c r="ON115" s="93"/>
      <c r="OO115" s="93"/>
      <c r="OP115" s="93"/>
      <c r="OQ115" s="93"/>
      <c r="OR115" s="93"/>
      <c r="OS115" s="93"/>
      <c r="OT115" s="93"/>
      <c r="OU115" s="93"/>
      <c r="OV115" s="93"/>
      <c r="OW115" s="93"/>
      <c r="OX115" s="93"/>
      <c r="OY115" s="93"/>
      <c r="OZ115" s="93"/>
      <c r="PA115" s="93"/>
      <c r="PB115" s="93"/>
      <c r="PC115" s="93"/>
      <c r="PD115" s="93"/>
      <c r="PE115" s="93"/>
      <c r="PF115" s="93"/>
      <c r="PG115" s="93"/>
      <c r="PH115" s="93"/>
      <c r="PI115" s="93"/>
      <c r="PJ115" s="93"/>
      <c r="PK115" s="93"/>
      <c r="PL115" s="93"/>
      <c r="PM115" s="93"/>
      <c r="PN115" s="93"/>
      <c r="PO115" s="93"/>
      <c r="PP115" s="93"/>
      <c r="PQ115" s="93"/>
      <c r="PR115" s="93"/>
      <c r="PS115" s="93"/>
      <c r="PT115" s="93"/>
      <c r="PU115" s="93"/>
      <c r="PV115" s="93"/>
      <c r="PW115" s="93"/>
      <c r="PX115" s="93"/>
      <c r="PY115" s="93"/>
      <c r="PZ115" s="93"/>
      <c r="QA115" s="93"/>
      <c r="QB115" s="93"/>
      <c r="QC115" s="93"/>
      <c r="QD115" s="93"/>
      <c r="QE115" s="93"/>
      <c r="QF115" s="93"/>
      <c r="QG115" s="93"/>
      <c r="QH115" s="93"/>
      <c r="QI115" s="93"/>
      <c r="QJ115" s="93"/>
      <c r="QK115" s="93"/>
      <c r="QL115" s="93"/>
      <c r="QM115" s="93"/>
      <c r="QN115" s="93"/>
      <c r="QO115" s="93"/>
      <c r="QP115" s="93"/>
      <c r="QQ115" s="93"/>
      <c r="QR115" s="93"/>
      <c r="QS115" s="93"/>
      <c r="QT115" s="93"/>
      <c r="QU115" s="93"/>
      <c r="QV115" s="93"/>
      <c r="QW115" s="93"/>
      <c r="QX115" s="93"/>
      <c r="QY115" s="93"/>
      <c r="QZ115" s="93"/>
      <c r="RA115" s="93"/>
      <c r="RB115" s="93"/>
      <c r="RC115" s="93"/>
      <c r="RD115" s="93"/>
      <c r="RE115" s="93"/>
      <c r="RF115" s="93"/>
      <c r="RG115" s="93"/>
      <c r="RH115" s="93"/>
      <c r="RI115" s="93"/>
      <c r="RJ115" s="93"/>
      <c r="RK115" s="93"/>
      <c r="RL115" s="93"/>
      <c r="RM115" s="93"/>
      <c r="RN115" s="93"/>
      <c r="RO115" s="93"/>
      <c r="RP115" s="93"/>
      <c r="RQ115" s="93"/>
      <c r="RR115" s="93"/>
      <c r="RS115" s="93"/>
      <c r="RT115" s="93"/>
      <c r="RU115" s="93"/>
      <c r="RV115" s="93"/>
      <c r="RW115" s="93"/>
      <c r="RX115" s="93"/>
      <c r="RY115" s="93"/>
      <c r="RZ115" s="93"/>
      <c r="SA115" s="93"/>
      <c r="SB115" s="93"/>
      <c r="SC115" s="93"/>
      <c r="SD115" s="93"/>
      <c r="SE115" s="93"/>
      <c r="SF115" s="93"/>
      <c r="SG115" s="93"/>
      <c r="SH115" s="93"/>
      <c r="SI115" s="93"/>
      <c r="SJ115" s="93"/>
      <c r="SK115" s="93"/>
      <c r="SL115" s="93"/>
      <c r="SM115" s="93"/>
      <c r="SN115" s="93"/>
      <c r="SO115" s="93"/>
      <c r="SP115" s="93"/>
      <c r="SQ115" s="93"/>
      <c r="SR115" s="93"/>
      <c r="SS115" s="93"/>
      <c r="ST115" s="93"/>
      <c r="SU115" s="93"/>
      <c r="SV115" s="93"/>
      <c r="SW115" s="93"/>
      <c r="SX115" s="93"/>
      <c r="SY115" s="93"/>
      <c r="SZ115" s="93"/>
      <c r="TA115" s="93"/>
      <c r="TB115" s="93"/>
      <c r="TC115" s="93"/>
      <c r="TD115" s="93"/>
      <c r="TE115" s="93"/>
      <c r="TF115" s="93"/>
      <c r="TG115" s="93"/>
      <c r="TH115" s="93"/>
      <c r="TI115" s="93"/>
      <c r="TJ115" s="93"/>
      <c r="TK115" s="93"/>
      <c r="TL115" s="93"/>
      <c r="TM115" s="93"/>
      <c r="TN115" s="93"/>
      <c r="TO115" s="93"/>
      <c r="TP115" s="93"/>
      <c r="TQ115" s="93"/>
      <c r="TR115" s="93"/>
      <c r="TS115" s="93"/>
      <c r="TT115" s="93"/>
      <c r="TU115" s="93"/>
      <c r="TV115" s="93"/>
      <c r="TW115" s="93"/>
      <c r="TX115" s="93"/>
      <c r="TY115" s="93"/>
      <c r="TZ115" s="93"/>
      <c r="UA115" s="93"/>
      <c r="UB115" s="93"/>
      <c r="UC115" s="93"/>
      <c r="UD115" s="93"/>
      <c r="UE115" s="93"/>
      <c r="UF115" s="93"/>
      <c r="UG115" s="93"/>
      <c r="UH115" s="93"/>
      <c r="UI115" s="93"/>
      <c r="UJ115" s="93"/>
      <c r="UK115" s="93"/>
      <c r="UL115" s="93"/>
      <c r="UM115" s="93"/>
      <c r="UN115" s="93"/>
      <c r="UO115" s="93"/>
      <c r="UP115" s="93"/>
      <c r="UQ115" s="93"/>
      <c r="UR115" s="93"/>
      <c r="US115" s="93"/>
      <c r="UT115" s="93"/>
      <c r="UU115" s="93"/>
      <c r="UV115" s="93"/>
      <c r="UW115" s="93"/>
      <c r="UX115" s="93"/>
      <c r="UY115" s="93"/>
      <c r="UZ115" s="93"/>
      <c r="VA115" s="93"/>
      <c r="VB115" s="93"/>
      <c r="VC115" s="93"/>
      <c r="VD115" s="93"/>
      <c r="VE115" s="93"/>
      <c r="VF115" s="93"/>
      <c r="VG115" s="93"/>
      <c r="VH115" s="93"/>
      <c r="VI115" s="93"/>
      <c r="VJ115" s="93"/>
      <c r="VK115" s="93"/>
      <c r="VL115" s="93"/>
      <c r="VM115" s="93"/>
      <c r="VN115" s="93"/>
      <c r="VO115" s="93"/>
      <c r="VP115" s="93"/>
      <c r="VQ115" s="93"/>
      <c r="VR115" s="93"/>
      <c r="VS115" s="93"/>
      <c r="VT115" s="93"/>
      <c r="VU115" s="93"/>
      <c r="VV115" s="93"/>
      <c r="VW115" s="93"/>
      <c r="VX115" s="93"/>
      <c r="VY115" s="93"/>
      <c r="VZ115" s="93"/>
      <c r="WA115" s="93"/>
      <c r="WB115" s="93"/>
      <c r="WC115" s="93"/>
      <c r="WD115" s="93"/>
      <c r="WE115" s="93"/>
      <c r="WF115" s="93"/>
      <c r="WG115" s="93"/>
      <c r="WH115" s="93"/>
      <c r="WI115" s="93"/>
      <c r="WJ115" s="93"/>
      <c r="WK115" s="93"/>
      <c r="WL115" s="93"/>
      <c r="WM115" s="93"/>
      <c r="WN115" s="93"/>
      <c r="WO115" s="93"/>
      <c r="WP115" s="93"/>
      <c r="WQ115" s="93"/>
      <c r="WR115" s="93"/>
      <c r="WS115" s="93"/>
      <c r="WT115" s="93"/>
      <c r="WU115" s="93"/>
      <c r="WV115" s="93"/>
      <c r="WW115" s="93"/>
      <c r="WX115" s="93"/>
      <c r="WY115" s="93"/>
      <c r="WZ115" s="93"/>
      <c r="XA115" s="93"/>
      <c r="XB115" s="93"/>
      <c r="XC115" s="93"/>
      <c r="XD115" s="93"/>
      <c r="XE115" s="93"/>
      <c r="XF115" s="93"/>
      <c r="XG115" s="93"/>
      <c r="XH115" s="93"/>
      <c r="XI115" s="93"/>
      <c r="XJ115" s="93"/>
      <c r="XK115" s="93"/>
      <c r="XL115" s="93"/>
      <c r="XM115" s="93"/>
      <c r="XN115" s="93"/>
      <c r="XO115" s="93"/>
      <c r="XP115" s="93"/>
      <c r="XQ115" s="93"/>
      <c r="XR115" s="93"/>
      <c r="XS115" s="93"/>
      <c r="XT115" s="93"/>
      <c r="XU115" s="93"/>
      <c r="XV115" s="93"/>
      <c r="XW115" s="93"/>
      <c r="XX115" s="93"/>
      <c r="XY115" s="93"/>
      <c r="XZ115" s="93"/>
      <c r="YA115" s="93"/>
      <c r="YB115" s="93"/>
      <c r="YC115" s="93"/>
      <c r="YD115" s="93"/>
      <c r="YE115" s="93"/>
      <c r="YF115" s="93"/>
      <c r="YG115" s="93"/>
      <c r="YH115" s="93"/>
      <c r="YI115" s="93"/>
      <c r="YJ115" s="93"/>
      <c r="YK115" s="93"/>
      <c r="YL115" s="93"/>
      <c r="YM115" s="93"/>
      <c r="YN115" s="93"/>
      <c r="YO115" s="93"/>
      <c r="YP115" s="93"/>
      <c r="YQ115" s="93"/>
      <c r="YR115" s="93"/>
      <c r="YS115" s="93"/>
      <c r="YT115" s="93"/>
      <c r="YU115" s="93"/>
      <c r="YV115" s="93"/>
      <c r="YW115" s="93"/>
      <c r="YX115" s="93"/>
      <c r="YY115" s="93"/>
      <c r="YZ115" s="93"/>
      <c r="ZA115" s="93"/>
      <c r="ZB115" s="93"/>
      <c r="ZC115" s="93"/>
      <c r="ZD115" s="93"/>
      <c r="ZE115" s="93"/>
      <c r="ZF115" s="93"/>
      <c r="ZG115" s="93"/>
      <c r="ZH115" s="93"/>
      <c r="ZI115" s="93"/>
      <c r="ZJ115" s="93"/>
      <c r="ZK115" s="93"/>
      <c r="ZL115" s="93"/>
      <c r="ZM115" s="93"/>
      <c r="ZN115" s="93"/>
      <c r="ZO115" s="93"/>
      <c r="ZP115" s="93"/>
      <c r="ZQ115" s="93"/>
      <c r="ZR115" s="93"/>
      <c r="ZS115" s="93"/>
      <c r="ZT115" s="93"/>
      <c r="ZU115" s="93"/>
      <c r="ZV115" s="93"/>
      <c r="ZW115" s="93"/>
      <c r="ZX115" s="93"/>
      <c r="ZY115" s="93"/>
      <c r="ZZ115" s="93"/>
    </row>
    <row r="116" spans="1:702" ht="15.95" hidden="1" customHeight="1" x14ac:dyDescent="0.25">
      <c r="A116" s="92">
        <v>72480</v>
      </c>
      <c r="B116" s="92" t="s">
        <v>493</v>
      </c>
      <c r="C116" s="121" t="s">
        <v>354</v>
      </c>
      <c r="D116" s="92">
        <v>7</v>
      </c>
      <c r="E116" s="92">
        <v>3</v>
      </c>
      <c r="F116" s="92" t="s">
        <v>341</v>
      </c>
      <c r="G116" s="92">
        <v>912</v>
      </c>
      <c r="H116" s="92">
        <v>11461</v>
      </c>
      <c r="I116" s="92" t="s">
        <v>409</v>
      </c>
      <c r="J116" s="92">
        <v>322</v>
      </c>
      <c r="K116" s="92" t="s">
        <v>340</v>
      </c>
      <c r="L116" s="93">
        <v>500</v>
      </c>
      <c r="M116" s="93">
        <v>500</v>
      </c>
      <c r="N116" s="93">
        <v>0</v>
      </c>
      <c r="O116" s="93">
        <v>500</v>
      </c>
      <c r="P116" s="93">
        <v>0</v>
      </c>
      <c r="Q116" s="93">
        <v>-500</v>
      </c>
      <c r="R116" s="94">
        <v>0</v>
      </c>
      <c r="S116" s="93">
        <v>0</v>
      </c>
      <c r="T116" s="93">
        <v>0</v>
      </c>
      <c r="U116" s="94">
        <v>0</v>
      </c>
      <c r="V116" s="93">
        <v>0</v>
      </c>
      <c r="W116" s="93">
        <v>0</v>
      </c>
      <c r="X116" s="94">
        <v>0</v>
      </c>
      <c r="Y116" s="93">
        <v>0</v>
      </c>
      <c r="Z116" s="93">
        <v>0</v>
      </c>
      <c r="AA116" s="94">
        <v>0</v>
      </c>
      <c r="AB116" s="93">
        <v>0</v>
      </c>
      <c r="AC116" s="93">
        <v>0</v>
      </c>
      <c r="AD116" s="94">
        <v>0</v>
      </c>
      <c r="AE116" s="93">
        <v>0</v>
      </c>
      <c r="AF116" s="93">
        <v>0</v>
      </c>
      <c r="AG116" s="94">
        <v>0</v>
      </c>
      <c r="AH116" s="93">
        <v>0</v>
      </c>
      <c r="AI116" s="93">
        <v>0</v>
      </c>
      <c r="AJ116" s="94">
        <v>0</v>
      </c>
      <c r="AK116" s="93">
        <v>0</v>
      </c>
      <c r="AL116" s="93">
        <v>0</v>
      </c>
      <c r="AM116" s="94">
        <v>0</v>
      </c>
      <c r="AN116" s="93">
        <v>0</v>
      </c>
      <c r="AO116" s="93">
        <v>0</v>
      </c>
      <c r="AP116" s="94">
        <v>0</v>
      </c>
      <c r="AQ116" s="93">
        <v>0</v>
      </c>
      <c r="AR116" s="93">
        <v>0</v>
      </c>
      <c r="AS116" s="94">
        <v>0</v>
      </c>
      <c r="AT116" s="93">
        <v>0</v>
      </c>
      <c r="AU116" s="93">
        <v>0</v>
      </c>
      <c r="AV116" s="94">
        <v>0</v>
      </c>
      <c r="AW116" s="93">
        <v>0</v>
      </c>
      <c r="AX116" s="93">
        <v>0</v>
      </c>
      <c r="AY116" s="94">
        <v>0</v>
      </c>
      <c r="AZ116" s="93">
        <v>0</v>
      </c>
      <c r="BA116" s="93">
        <v>0</v>
      </c>
      <c r="BB116" s="94">
        <v>0</v>
      </c>
      <c r="BC116" s="93">
        <v>0</v>
      </c>
      <c r="BD116" s="93">
        <v>0</v>
      </c>
      <c r="BE116" s="94">
        <v>0</v>
      </c>
      <c r="BF116" s="93">
        <v>500</v>
      </c>
      <c r="BG116" s="93">
        <v>0</v>
      </c>
      <c r="BH116" s="94">
        <v>0</v>
      </c>
      <c r="BI116" s="93">
        <v>0</v>
      </c>
      <c r="BJ116" s="93">
        <v>0</v>
      </c>
      <c r="BK116" s="94">
        <v>0</v>
      </c>
      <c r="BL116" s="93">
        <v>0</v>
      </c>
      <c r="BM116" s="93">
        <v>0</v>
      </c>
      <c r="BN116" s="94">
        <v>0</v>
      </c>
      <c r="BO116" s="93">
        <v>0</v>
      </c>
      <c r="BP116" s="93">
        <v>0</v>
      </c>
      <c r="BQ116" s="94">
        <v>0</v>
      </c>
      <c r="BR116" s="93">
        <v>0</v>
      </c>
      <c r="BS116" s="93">
        <v>0</v>
      </c>
      <c r="BT116" s="94">
        <v>0</v>
      </c>
      <c r="BU116" s="93">
        <v>0</v>
      </c>
      <c r="BV116" s="93">
        <v>0</v>
      </c>
      <c r="BW116" s="94">
        <v>0</v>
      </c>
      <c r="BX116" s="93">
        <v>0</v>
      </c>
      <c r="BY116" s="93">
        <v>0</v>
      </c>
      <c r="BZ116" s="94">
        <v>0</v>
      </c>
      <c r="CA116" s="93">
        <v>0</v>
      </c>
      <c r="CB116" s="93">
        <v>0</v>
      </c>
      <c r="CC116" s="94">
        <v>0</v>
      </c>
      <c r="CD116" s="93">
        <v>0</v>
      </c>
      <c r="CE116" s="93">
        <v>0</v>
      </c>
      <c r="CF116" s="94">
        <v>0</v>
      </c>
      <c r="CG116" s="93">
        <v>0</v>
      </c>
      <c r="CH116" s="93">
        <v>0</v>
      </c>
      <c r="CI116" s="94">
        <v>0</v>
      </c>
      <c r="CJ116" s="93">
        <v>0</v>
      </c>
      <c r="CK116" s="93">
        <v>0</v>
      </c>
      <c r="CL116" s="94">
        <v>0</v>
      </c>
      <c r="CM116" s="93">
        <v>0</v>
      </c>
      <c r="CN116" s="93">
        <v>0</v>
      </c>
      <c r="CO116" s="94">
        <v>0</v>
      </c>
      <c r="CP116" s="93"/>
      <c r="CQ116" s="93"/>
      <c r="CR116" s="93"/>
      <c r="CS116" s="93"/>
      <c r="CT116" s="93"/>
      <c r="CU116" s="93"/>
      <c r="CV116" s="93"/>
      <c r="CW116" s="93"/>
      <c r="CX116" s="93"/>
      <c r="CY116" s="93"/>
      <c r="CZ116" s="93"/>
      <c r="DA116" s="93"/>
      <c r="DB116" s="93"/>
      <c r="DC116" s="93"/>
      <c r="DD116" s="93"/>
      <c r="DE116" s="93"/>
      <c r="DF116" s="93"/>
      <c r="DG116" s="93"/>
      <c r="DH116" s="93"/>
      <c r="DI116" s="93"/>
      <c r="DJ116" s="93"/>
      <c r="DK116" s="93"/>
      <c r="DL116" s="93"/>
      <c r="DM116" s="93"/>
      <c r="DN116" s="93"/>
      <c r="DO116" s="93"/>
      <c r="DP116" s="93"/>
      <c r="DQ116" s="93"/>
      <c r="DR116" s="93"/>
      <c r="DS116" s="93"/>
      <c r="DT116" s="93"/>
      <c r="DU116" s="93"/>
      <c r="DV116" s="93"/>
      <c r="DW116" s="93"/>
      <c r="DX116" s="93"/>
      <c r="DY116" s="93"/>
      <c r="DZ116" s="93"/>
      <c r="EA116" s="93"/>
      <c r="EB116" s="93"/>
      <c r="EC116" s="93"/>
      <c r="ED116" s="93"/>
      <c r="EE116" s="93"/>
      <c r="EF116" s="93"/>
      <c r="EG116" s="93"/>
      <c r="EH116" s="93"/>
      <c r="EI116" s="93"/>
      <c r="EJ116" s="93"/>
      <c r="EK116" s="93"/>
      <c r="EL116" s="93"/>
      <c r="EM116" s="93"/>
      <c r="EN116" s="93"/>
      <c r="EO116" s="93"/>
      <c r="EP116" s="93"/>
      <c r="EQ116" s="93"/>
      <c r="ER116" s="93"/>
      <c r="ES116" s="93"/>
      <c r="ET116" s="93"/>
      <c r="EU116" s="93"/>
      <c r="EV116" s="93"/>
      <c r="EW116" s="93"/>
      <c r="EX116" s="93"/>
      <c r="EY116" s="93"/>
      <c r="EZ116" s="93"/>
      <c r="FA116" s="93"/>
      <c r="FB116" s="93"/>
      <c r="FC116" s="93"/>
      <c r="FD116" s="93"/>
      <c r="FE116" s="93"/>
      <c r="FF116" s="93"/>
      <c r="FG116" s="93"/>
      <c r="FH116" s="93"/>
      <c r="FI116" s="93"/>
      <c r="FJ116" s="93"/>
      <c r="FK116" s="93"/>
      <c r="FL116" s="93"/>
      <c r="FM116" s="93"/>
      <c r="FN116" s="93"/>
      <c r="FO116" s="93"/>
      <c r="FP116" s="93"/>
      <c r="FQ116" s="93"/>
      <c r="FR116" s="93"/>
      <c r="FS116" s="93"/>
      <c r="FT116" s="93"/>
      <c r="FU116" s="93"/>
      <c r="FV116" s="93"/>
      <c r="FW116" s="93"/>
      <c r="FX116" s="93"/>
      <c r="FY116" s="93"/>
      <c r="FZ116" s="93"/>
      <c r="GA116" s="93"/>
      <c r="GB116" s="93"/>
      <c r="GC116" s="93"/>
      <c r="GD116" s="93"/>
      <c r="GE116" s="93"/>
      <c r="GF116" s="93"/>
      <c r="GG116" s="93"/>
      <c r="GH116" s="93"/>
      <c r="GI116" s="93"/>
      <c r="GJ116" s="93"/>
      <c r="GK116" s="93"/>
      <c r="GL116" s="93"/>
      <c r="GM116" s="93"/>
      <c r="GN116" s="93"/>
      <c r="GO116" s="93"/>
      <c r="GP116" s="93"/>
      <c r="GQ116" s="93"/>
      <c r="GR116" s="93"/>
      <c r="GS116" s="93"/>
      <c r="GT116" s="93"/>
      <c r="GU116" s="93"/>
      <c r="GV116" s="93"/>
      <c r="GW116" s="93"/>
      <c r="GX116" s="93"/>
      <c r="GY116" s="93"/>
      <c r="GZ116" s="93"/>
      <c r="HA116" s="93"/>
      <c r="HB116" s="93"/>
      <c r="HC116" s="93"/>
      <c r="HD116" s="93"/>
      <c r="HE116" s="93"/>
      <c r="HF116" s="93"/>
      <c r="HG116" s="93"/>
      <c r="HH116" s="93"/>
      <c r="HI116" s="93"/>
      <c r="HJ116" s="93"/>
      <c r="HK116" s="93"/>
      <c r="HL116" s="93"/>
      <c r="HM116" s="93"/>
      <c r="HN116" s="93"/>
      <c r="HO116" s="93"/>
      <c r="HP116" s="93"/>
      <c r="HQ116" s="93"/>
      <c r="HR116" s="93"/>
      <c r="HS116" s="93"/>
      <c r="HT116" s="93"/>
      <c r="HU116" s="93"/>
      <c r="HV116" s="93"/>
      <c r="HW116" s="93"/>
      <c r="HX116" s="93"/>
      <c r="HY116" s="93"/>
      <c r="HZ116" s="93"/>
      <c r="IA116" s="93"/>
      <c r="IB116" s="93"/>
      <c r="IC116" s="93"/>
      <c r="ID116" s="93"/>
      <c r="IE116" s="93"/>
      <c r="IF116" s="93"/>
      <c r="IG116" s="93"/>
      <c r="IH116" s="93"/>
      <c r="II116" s="93"/>
      <c r="IJ116" s="93"/>
      <c r="IK116" s="93"/>
      <c r="IL116" s="93"/>
      <c r="IM116" s="93"/>
      <c r="IN116" s="93"/>
      <c r="IO116" s="93"/>
      <c r="IP116" s="93"/>
      <c r="IQ116" s="93"/>
      <c r="IR116" s="93"/>
      <c r="IS116" s="93"/>
      <c r="IT116" s="93"/>
      <c r="IU116" s="93"/>
      <c r="IV116" s="93"/>
      <c r="IW116" s="93"/>
      <c r="IX116" s="93"/>
      <c r="IY116" s="93"/>
      <c r="IZ116" s="93"/>
      <c r="JA116" s="93"/>
      <c r="JB116" s="93"/>
      <c r="JC116" s="93"/>
      <c r="JD116" s="93"/>
      <c r="JE116" s="93"/>
      <c r="JF116" s="93"/>
      <c r="JG116" s="93"/>
      <c r="JH116" s="93"/>
      <c r="JI116" s="93"/>
      <c r="JJ116" s="93"/>
      <c r="JK116" s="93"/>
      <c r="JL116" s="93"/>
      <c r="JM116" s="93"/>
      <c r="JN116" s="93"/>
      <c r="JO116" s="93"/>
      <c r="JP116" s="93"/>
      <c r="JQ116" s="93"/>
      <c r="JR116" s="93"/>
      <c r="JS116" s="93"/>
      <c r="JT116" s="93"/>
      <c r="JU116" s="93"/>
      <c r="JV116" s="93"/>
      <c r="JW116" s="93"/>
      <c r="JX116" s="93"/>
      <c r="JY116" s="93"/>
      <c r="JZ116" s="93"/>
      <c r="KA116" s="93"/>
      <c r="KB116" s="93"/>
      <c r="KC116" s="93"/>
      <c r="KD116" s="93"/>
      <c r="KE116" s="93"/>
      <c r="KF116" s="93"/>
      <c r="KG116" s="93"/>
      <c r="KH116" s="93"/>
      <c r="KI116" s="93"/>
      <c r="KJ116" s="93"/>
      <c r="KK116" s="93"/>
      <c r="KL116" s="93"/>
      <c r="KM116" s="93"/>
      <c r="KN116" s="93"/>
      <c r="KO116" s="93"/>
      <c r="KP116" s="93"/>
      <c r="KQ116" s="93"/>
      <c r="KR116" s="93"/>
      <c r="KS116" s="93"/>
      <c r="KT116" s="93"/>
      <c r="KU116" s="93"/>
      <c r="KV116" s="93"/>
      <c r="KW116" s="93"/>
      <c r="KX116" s="93"/>
      <c r="KY116" s="93"/>
      <c r="KZ116" s="93"/>
      <c r="LA116" s="93"/>
      <c r="LB116" s="93"/>
      <c r="LC116" s="93"/>
      <c r="LD116" s="93"/>
      <c r="LE116" s="93"/>
      <c r="LF116" s="93"/>
      <c r="LG116" s="93"/>
      <c r="LH116" s="93"/>
      <c r="LI116" s="93"/>
      <c r="LJ116" s="93"/>
      <c r="LK116" s="93"/>
      <c r="LL116" s="93"/>
      <c r="LM116" s="93"/>
      <c r="LN116" s="93"/>
      <c r="LO116" s="93"/>
      <c r="LP116" s="93"/>
      <c r="LQ116" s="93"/>
      <c r="LR116" s="93"/>
      <c r="LS116" s="93"/>
      <c r="LT116" s="93"/>
      <c r="LU116" s="93"/>
      <c r="LV116" s="93"/>
      <c r="LW116" s="93"/>
      <c r="LX116" s="93"/>
      <c r="LY116" s="93"/>
      <c r="LZ116" s="93"/>
      <c r="MA116" s="93"/>
      <c r="MB116" s="93"/>
      <c r="MC116" s="93"/>
      <c r="MD116" s="93"/>
      <c r="ME116" s="93"/>
      <c r="MF116" s="93"/>
      <c r="MG116" s="93"/>
      <c r="MH116" s="93"/>
      <c r="MI116" s="93"/>
      <c r="MJ116" s="93"/>
      <c r="MK116" s="93"/>
      <c r="ML116" s="93"/>
      <c r="MM116" s="93"/>
      <c r="MN116" s="93"/>
      <c r="MO116" s="93"/>
      <c r="MP116" s="93"/>
      <c r="MQ116" s="93"/>
      <c r="MR116" s="93"/>
      <c r="MS116" s="93"/>
      <c r="MT116" s="93"/>
      <c r="MU116" s="93"/>
      <c r="MV116" s="93"/>
      <c r="MW116" s="93"/>
      <c r="MX116" s="93"/>
      <c r="MY116" s="93"/>
      <c r="MZ116" s="93"/>
      <c r="NA116" s="93"/>
      <c r="NB116" s="93"/>
      <c r="NC116" s="93"/>
      <c r="ND116" s="93"/>
      <c r="NE116" s="93"/>
      <c r="NF116" s="93"/>
      <c r="NG116" s="93"/>
      <c r="NH116" s="93"/>
      <c r="NI116" s="93"/>
      <c r="NJ116" s="93"/>
      <c r="NK116" s="93"/>
      <c r="NL116" s="93"/>
      <c r="NM116" s="93"/>
      <c r="NN116" s="93"/>
      <c r="NO116" s="93"/>
      <c r="NP116" s="93"/>
      <c r="NQ116" s="93"/>
      <c r="NR116" s="93"/>
      <c r="NS116" s="93"/>
      <c r="NT116" s="93"/>
      <c r="NU116" s="93"/>
      <c r="NV116" s="93"/>
      <c r="NW116" s="93"/>
      <c r="NX116" s="93"/>
      <c r="NY116" s="93"/>
      <c r="NZ116" s="93"/>
      <c r="OA116" s="93"/>
      <c r="OB116" s="93"/>
      <c r="OC116" s="93"/>
      <c r="OD116" s="93"/>
      <c r="OE116" s="93"/>
      <c r="OF116" s="93"/>
      <c r="OG116" s="93"/>
      <c r="OH116" s="93"/>
      <c r="OI116" s="93"/>
      <c r="OJ116" s="93"/>
      <c r="OK116" s="93"/>
      <c r="OL116" s="93"/>
      <c r="OM116" s="93"/>
      <c r="ON116" s="93"/>
      <c r="OO116" s="93"/>
      <c r="OP116" s="93"/>
      <c r="OQ116" s="93"/>
      <c r="OR116" s="93"/>
      <c r="OS116" s="93"/>
      <c r="OT116" s="93"/>
      <c r="OU116" s="93"/>
      <c r="OV116" s="93"/>
      <c r="OW116" s="93"/>
      <c r="OX116" s="93"/>
      <c r="OY116" s="93"/>
      <c r="OZ116" s="93"/>
      <c r="PA116" s="93"/>
      <c r="PB116" s="93"/>
      <c r="PC116" s="93"/>
      <c r="PD116" s="93"/>
      <c r="PE116" s="93"/>
      <c r="PF116" s="93"/>
      <c r="PG116" s="93"/>
      <c r="PH116" s="93"/>
      <c r="PI116" s="93"/>
      <c r="PJ116" s="93"/>
      <c r="PK116" s="93"/>
      <c r="PL116" s="93"/>
      <c r="PM116" s="93"/>
      <c r="PN116" s="93"/>
      <c r="PO116" s="93"/>
      <c r="PP116" s="93"/>
      <c r="PQ116" s="93"/>
      <c r="PR116" s="93"/>
      <c r="PS116" s="93"/>
      <c r="PT116" s="93"/>
      <c r="PU116" s="93"/>
      <c r="PV116" s="93"/>
      <c r="PW116" s="93"/>
      <c r="PX116" s="93"/>
      <c r="PY116" s="93"/>
      <c r="PZ116" s="93"/>
      <c r="QA116" s="93"/>
      <c r="QB116" s="93"/>
      <c r="QC116" s="93"/>
      <c r="QD116" s="93"/>
      <c r="QE116" s="93"/>
      <c r="QF116" s="93"/>
      <c r="QG116" s="93"/>
      <c r="QH116" s="93"/>
      <c r="QI116" s="93"/>
      <c r="QJ116" s="93"/>
      <c r="QK116" s="93"/>
      <c r="QL116" s="93"/>
      <c r="QM116" s="93"/>
      <c r="QN116" s="93"/>
      <c r="QO116" s="93"/>
      <c r="QP116" s="93"/>
      <c r="QQ116" s="93"/>
      <c r="QR116" s="93"/>
      <c r="QS116" s="93"/>
      <c r="QT116" s="93"/>
      <c r="QU116" s="93"/>
      <c r="QV116" s="93"/>
      <c r="QW116" s="93"/>
      <c r="QX116" s="93"/>
      <c r="QY116" s="93"/>
      <c r="QZ116" s="93"/>
      <c r="RA116" s="93"/>
      <c r="RB116" s="93"/>
      <c r="RC116" s="93"/>
      <c r="RD116" s="93"/>
      <c r="RE116" s="93"/>
      <c r="RF116" s="93"/>
      <c r="RG116" s="93"/>
      <c r="RH116" s="93"/>
      <c r="RI116" s="93"/>
      <c r="RJ116" s="93"/>
      <c r="RK116" s="93"/>
      <c r="RL116" s="93"/>
      <c r="RM116" s="93"/>
      <c r="RN116" s="93"/>
      <c r="RO116" s="93"/>
      <c r="RP116" s="93"/>
      <c r="RQ116" s="93"/>
      <c r="RR116" s="93"/>
      <c r="RS116" s="93"/>
      <c r="RT116" s="93"/>
      <c r="RU116" s="93"/>
      <c r="RV116" s="93"/>
      <c r="RW116" s="93"/>
      <c r="RX116" s="93"/>
      <c r="RY116" s="93"/>
      <c r="RZ116" s="93"/>
      <c r="SA116" s="93"/>
      <c r="SB116" s="93"/>
      <c r="SC116" s="93"/>
      <c r="SD116" s="93"/>
      <c r="SE116" s="93"/>
      <c r="SF116" s="93"/>
      <c r="SG116" s="93"/>
      <c r="SH116" s="93"/>
      <c r="SI116" s="93"/>
      <c r="SJ116" s="93"/>
      <c r="SK116" s="93"/>
      <c r="SL116" s="93"/>
      <c r="SM116" s="93"/>
      <c r="SN116" s="93"/>
      <c r="SO116" s="93"/>
      <c r="SP116" s="93"/>
      <c r="SQ116" s="93"/>
      <c r="SR116" s="93"/>
      <c r="SS116" s="93"/>
      <c r="ST116" s="93"/>
      <c r="SU116" s="93"/>
      <c r="SV116" s="93"/>
      <c r="SW116" s="93"/>
      <c r="SX116" s="93"/>
      <c r="SY116" s="93"/>
      <c r="SZ116" s="93"/>
      <c r="TA116" s="93"/>
      <c r="TB116" s="93"/>
      <c r="TC116" s="93"/>
      <c r="TD116" s="93"/>
      <c r="TE116" s="93"/>
      <c r="TF116" s="93"/>
      <c r="TG116" s="93"/>
      <c r="TH116" s="93"/>
      <c r="TI116" s="93"/>
      <c r="TJ116" s="93"/>
      <c r="TK116" s="93"/>
      <c r="TL116" s="93"/>
      <c r="TM116" s="93"/>
      <c r="TN116" s="93"/>
      <c r="TO116" s="93"/>
      <c r="TP116" s="93"/>
      <c r="TQ116" s="93"/>
      <c r="TR116" s="93"/>
      <c r="TS116" s="93"/>
      <c r="TT116" s="93"/>
      <c r="TU116" s="93"/>
      <c r="TV116" s="93"/>
      <c r="TW116" s="93"/>
      <c r="TX116" s="93"/>
      <c r="TY116" s="93"/>
      <c r="TZ116" s="93"/>
      <c r="UA116" s="93"/>
      <c r="UB116" s="93"/>
      <c r="UC116" s="93"/>
      <c r="UD116" s="93"/>
      <c r="UE116" s="93"/>
      <c r="UF116" s="93"/>
      <c r="UG116" s="93"/>
      <c r="UH116" s="93"/>
      <c r="UI116" s="93"/>
      <c r="UJ116" s="93"/>
      <c r="UK116" s="93"/>
      <c r="UL116" s="93"/>
      <c r="UM116" s="93"/>
      <c r="UN116" s="93"/>
      <c r="UO116" s="93"/>
      <c r="UP116" s="93"/>
      <c r="UQ116" s="93"/>
      <c r="UR116" s="93"/>
      <c r="US116" s="93"/>
      <c r="UT116" s="93"/>
      <c r="UU116" s="93"/>
      <c r="UV116" s="93"/>
      <c r="UW116" s="93"/>
      <c r="UX116" s="93"/>
      <c r="UY116" s="93"/>
      <c r="UZ116" s="93"/>
      <c r="VA116" s="93"/>
      <c r="VB116" s="93"/>
      <c r="VC116" s="93"/>
      <c r="VD116" s="93"/>
      <c r="VE116" s="93"/>
      <c r="VF116" s="93"/>
      <c r="VG116" s="93"/>
      <c r="VH116" s="93"/>
      <c r="VI116" s="93"/>
      <c r="VJ116" s="93"/>
      <c r="VK116" s="93"/>
      <c r="VL116" s="93"/>
      <c r="VM116" s="93"/>
      <c r="VN116" s="93"/>
      <c r="VO116" s="93"/>
      <c r="VP116" s="93"/>
      <c r="VQ116" s="93"/>
      <c r="VR116" s="93"/>
      <c r="VS116" s="93"/>
      <c r="VT116" s="93"/>
      <c r="VU116" s="93"/>
      <c r="VV116" s="93"/>
      <c r="VW116" s="93"/>
      <c r="VX116" s="93"/>
      <c r="VY116" s="93"/>
      <c r="VZ116" s="93"/>
      <c r="WA116" s="93"/>
      <c r="WB116" s="93"/>
      <c r="WC116" s="93"/>
      <c r="WD116" s="93"/>
      <c r="WE116" s="93"/>
      <c r="WF116" s="93"/>
      <c r="WG116" s="93"/>
      <c r="WH116" s="93"/>
      <c r="WI116" s="93"/>
      <c r="WJ116" s="93"/>
      <c r="WK116" s="93"/>
      <c r="WL116" s="93"/>
      <c r="WM116" s="93"/>
      <c r="WN116" s="93"/>
      <c r="WO116" s="93"/>
      <c r="WP116" s="93"/>
      <c r="WQ116" s="93"/>
      <c r="WR116" s="93"/>
      <c r="WS116" s="93"/>
      <c r="WT116" s="93"/>
      <c r="WU116" s="93"/>
      <c r="WV116" s="93"/>
      <c r="WW116" s="93"/>
      <c r="WX116" s="93"/>
      <c r="WY116" s="93"/>
      <c r="WZ116" s="93"/>
      <c r="XA116" s="93"/>
      <c r="XB116" s="93"/>
      <c r="XC116" s="93"/>
      <c r="XD116" s="93"/>
      <c r="XE116" s="93"/>
      <c r="XF116" s="93"/>
      <c r="XG116" s="93"/>
      <c r="XH116" s="93"/>
      <c r="XI116" s="93"/>
      <c r="XJ116" s="93"/>
      <c r="XK116" s="93"/>
      <c r="XL116" s="93"/>
      <c r="XM116" s="93"/>
      <c r="XN116" s="93"/>
      <c r="XO116" s="93"/>
      <c r="XP116" s="93"/>
      <c r="XQ116" s="93"/>
      <c r="XR116" s="93"/>
      <c r="XS116" s="93"/>
      <c r="XT116" s="93"/>
      <c r="XU116" s="93"/>
      <c r="XV116" s="93"/>
      <c r="XW116" s="93"/>
      <c r="XX116" s="93"/>
      <c r="XY116" s="93"/>
      <c r="XZ116" s="93"/>
      <c r="YA116" s="93"/>
      <c r="YB116" s="93"/>
      <c r="YC116" s="93"/>
      <c r="YD116" s="93"/>
      <c r="YE116" s="93"/>
      <c r="YF116" s="93"/>
      <c r="YG116" s="93"/>
      <c r="YH116" s="93"/>
      <c r="YI116" s="93"/>
      <c r="YJ116" s="93"/>
      <c r="YK116" s="93"/>
      <c r="YL116" s="93"/>
      <c r="YM116" s="93"/>
      <c r="YN116" s="93"/>
      <c r="YO116" s="93"/>
      <c r="YP116" s="93"/>
      <c r="YQ116" s="93"/>
      <c r="YR116" s="93"/>
      <c r="YS116" s="93"/>
      <c r="YT116" s="93"/>
      <c r="YU116" s="93"/>
      <c r="YV116" s="93"/>
      <c r="YW116" s="93"/>
      <c r="YX116" s="93"/>
      <c r="YY116" s="93"/>
      <c r="YZ116" s="93"/>
      <c r="ZA116" s="93"/>
      <c r="ZB116" s="93"/>
      <c r="ZC116" s="93"/>
      <c r="ZD116" s="93"/>
      <c r="ZE116" s="93"/>
      <c r="ZF116" s="93"/>
      <c r="ZG116" s="93"/>
      <c r="ZH116" s="93"/>
      <c r="ZI116" s="93"/>
      <c r="ZJ116" s="93"/>
      <c r="ZK116" s="93"/>
      <c r="ZL116" s="93"/>
      <c r="ZM116" s="93"/>
      <c r="ZN116" s="93"/>
      <c r="ZO116" s="93"/>
      <c r="ZP116" s="93"/>
      <c r="ZQ116" s="93"/>
      <c r="ZR116" s="93"/>
      <c r="ZS116" s="93"/>
      <c r="ZT116" s="93"/>
      <c r="ZU116" s="93"/>
      <c r="ZV116" s="93"/>
      <c r="ZW116" s="93"/>
      <c r="ZX116" s="93"/>
      <c r="ZY116" s="93"/>
      <c r="ZZ116" s="93"/>
    </row>
    <row r="117" spans="1:702" ht="15.95" hidden="1" customHeight="1" x14ac:dyDescent="0.25">
      <c r="A117" s="92">
        <v>72484</v>
      </c>
      <c r="B117" s="92" t="s">
        <v>493</v>
      </c>
      <c r="C117" s="121" t="s">
        <v>354</v>
      </c>
      <c r="D117" s="92">
        <v>7</v>
      </c>
      <c r="E117" s="92">
        <v>3</v>
      </c>
      <c r="F117" s="92" t="s">
        <v>341</v>
      </c>
      <c r="G117" s="92">
        <v>912</v>
      </c>
      <c r="H117" s="92">
        <v>11461</v>
      </c>
      <c r="I117" s="92" t="s">
        <v>409</v>
      </c>
      <c r="J117" s="92">
        <v>323</v>
      </c>
      <c r="K117" s="92" t="s">
        <v>351</v>
      </c>
      <c r="L117" s="93">
        <v>2000</v>
      </c>
      <c r="M117" s="93">
        <v>2000</v>
      </c>
      <c r="N117" s="93">
        <v>0</v>
      </c>
      <c r="O117" s="93">
        <v>2000</v>
      </c>
      <c r="P117" s="93">
        <v>0</v>
      </c>
      <c r="Q117" s="93">
        <v>-2000</v>
      </c>
      <c r="R117" s="94">
        <v>0</v>
      </c>
      <c r="S117" s="93">
        <v>0</v>
      </c>
      <c r="T117" s="93">
        <v>0</v>
      </c>
      <c r="U117" s="94">
        <v>0</v>
      </c>
      <c r="V117" s="93">
        <v>0</v>
      </c>
      <c r="W117" s="93">
        <v>0</v>
      </c>
      <c r="X117" s="94">
        <v>0</v>
      </c>
      <c r="Y117" s="93">
        <v>0</v>
      </c>
      <c r="Z117" s="93">
        <v>0</v>
      </c>
      <c r="AA117" s="94">
        <v>0</v>
      </c>
      <c r="AB117" s="93">
        <v>0</v>
      </c>
      <c r="AC117" s="93">
        <v>0</v>
      </c>
      <c r="AD117" s="94">
        <v>0</v>
      </c>
      <c r="AE117" s="93">
        <v>0</v>
      </c>
      <c r="AF117" s="93">
        <v>0</v>
      </c>
      <c r="AG117" s="94">
        <v>0</v>
      </c>
      <c r="AH117" s="93">
        <v>0</v>
      </c>
      <c r="AI117" s="93">
        <v>0</v>
      </c>
      <c r="AJ117" s="94">
        <v>0</v>
      </c>
      <c r="AK117" s="93">
        <v>0</v>
      </c>
      <c r="AL117" s="93">
        <v>0</v>
      </c>
      <c r="AM117" s="94">
        <v>0</v>
      </c>
      <c r="AN117" s="93">
        <v>0</v>
      </c>
      <c r="AO117" s="93">
        <v>0</v>
      </c>
      <c r="AP117" s="94">
        <v>0</v>
      </c>
      <c r="AQ117" s="93">
        <v>0</v>
      </c>
      <c r="AR117" s="93">
        <v>0</v>
      </c>
      <c r="AS117" s="94">
        <v>0</v>
      </c>
      <c r="AT117" s="93">
        <v>0</v>
      </c>
      <c r="AU117" s="93">
        <v>0</v>
      </c>
      <c r="AV117" s="94">
        <v>0</v>
      </c>
      <c r="AW117" s="93">
        <v>0</v>
      </c>
      <c r="AX117" s="93">
        <v>0</v>
      </c>
      <c r="AY117" s="94">
        <v>0</v>
      </c>
      <c r="AZ117" s="93">
        <v>0</v>
      </c>
      <c r="BA117" s="93">
        <v>0</v>
      </c>
      <c r="BB117" s="94">
        <v>0</v>
      </c>
      <c r="BC117" s="93">
        <v>0</v>
      </c>
      <c r="BD117" s="93">
        <v>0</v>
      </c>
      <c r="BE117" s="94">
        <v>0</v>
      </c>
      <c r="BF117" s="93">
        <v>2000</v>
      </c>
      <c r="BG117" s="93">
        <v>0</v>
      </c>
      <c r="BH117" s="94">
        <v>0</v>
      </c>
      <c r="BI117" s="93">
        <v>0</v>
      </c>
      <c r="BJ117" s="93">
        <v>0</v>
      </c>
      <c r="BK117" s="94">
        <v>0</v>
      </c>
      <c r="BL117" s="93">
        <v>0</v>
      </c>
      <c r="BM117" s="93">
        <v>0</v>
      </c>
      <c r="BN117" s="94">
        <v>0</v>
      </c>
      <c r="BO117" s="93">
        <v>0</v>
      </c>
      <c r="BP117" s="93">
        <v>0</v>
      </c>
      <c r="BQ117" s="94">
        <v>0</v>
      </c>
      <c r="BR117" s="93">
        <v>0</v>
      </c>
      <c r="BS117" s="93">
        <v>0</v>
      </c>
      <c r="BT117" s="94">
        <v>0</v>
      </c>
      <c r="BU117" s="93">
        <v>0</v>
      </c>
      <c r="BV117" s="93">
        <v>0</v>
      </c>
      <c r="BW117" s="94">
        <v>0</v>
      </c>
      <c r="BX117" s="93">
        <v>0</v>
      </c>
      <c r="BY117" s="93">
        <v>0</v>
      </c>
      <c r="BZ117" s="94">
        <v>0</v>
      </c>
      <c r="CA117" s="93">
        <v>0</v>
      </c>
      <c r="CB117" s="93">
        <v>0</v>
      </c>
      <c r="CC117" s="94">
        <v>0</v>
      </c>
      <c r="CD117" s="93">
        <v>0</v>
      </c>
      <c r="CE117" s="93">
        <v>0</v>
      </c>
      <c r="CF117" s="94">
        <v>0</v>
      </c>
      <c r="CG117" s="93">
        <v>0</v>
      </c>
      <c r="CH117" s="93">
        <v>0</v>
      </c>
      <c r="CI117" s="94">
        <v>0</v>
      </c>
      <c r="CJ117" s="93">
        <v>0</v>
      </c>
      <c r="CK117" s="93">
        <v>0</v>
      </c>
      <c r="CL117" s="94">
        <v>0</v>
      </c>
      <c r="CM117" s="93">
        <v>0</v>
      </c>
      <c r="CN117" s="93">
        <v>0</v>
      </c>
      <c r="CO117" s="94">
        <v>0</v>
      </c>
      <c r="CP117" s="93"/>
      <c r="CQ117" s="93"/>
      <c r="CR117" s="93"/>
      <c r="CS117" s="93"/>
      <c r="CT117" s="93"/>
      <c r="CU117" s="93"/>
      <c r="CV117" s="93"/>
      <c r="CW117" s="93"/>
      <c r="CX117" s="93"/>
      <c r="CY117" s="93"/>
      <c r="CZ117" s="93"/>
      <c r="DA117" s="93"/>
      <c r="DB117" s="93"/>
      <c r="DC117" s="93"/>
      <c r="DD117" s="93"/>
      <c r="DE117" s="93"/>
      <c r="DF117" s="93"/>
      <c r="DG117" s="93"/>
      <c r="DH117" s="93"/>
      <c r="DI117" s="93"/>
      <c r="DJ117" s="93"/>
      <c r="DK117" s="93"/>
      <c r="DL117" s="93"/>
      <c r="DM117" s="93"/>
      <c r="DN117" s="93"/>
      <c r="DO117" s="93"/>
      <c r="DP117" s="93"/>
      <c r="DQ117" s="93"/>
      <c r="DR117" s="93"/>
      <c r="DS117" s="93"/>
      <c r="DT117" s="93"/>
      <c r="DU117" s="93"/>
      <c r="DV117" s="93"/>
      <c r="DW117" s="93"/>
      <c r="DX117" s="93"/>
      <c r="DY117" s="93"/>
      <c r="DZ117" s="93"/>
      <c r="EA117" s="93"/>
      <c r="EB117" s="93"/>
      <c r="EC117" s="93"/>
      <c r="ED117" s="93"/>
      <c r="EE117" s="93"/>
      <c r="EF117" s="93"/>
      <c r="EG117" s="93"/>
      <c r="EH117" s="93"/>
      <c r="EI117" s="93"/>
      <c r="EJ117" s="93"/>
      <c r="EK117" s="93"/>
      <c r="EL117" s="93"/>
      <c r="EM117" s="93"/>
      <c r="EN117" s="93"/>
      <c r="EO117" s="93"/>
      <c r="EP117" s="93"/>
      <c r="EQ117" s="93"/>
      <c r="ER117" s="93"/>
      <c r="ES117" s="93"/>
      <c r="ET117" s="93"/>
      <c r="EU117" s="93"/>
      <c r="EV117" s="93"/>
      <c r="EW117" s="93"/>
      <c r="EX117" s="93"/>
      <c r="EY117" s="93"/>
      <c r="EZ117" s="93"/>
      <c r="FA117" s="93"/>
      <c r="FB117" s="93"/>
      <c r="FC117" s="93"/>
      <c r="FD117" s="93"/>
      <c r="FE117" s="93"/>
      <c r="FF117" s="93"/>
      <c r="FG117" s="93"/>
      <c r="FH117" s="93"/>
      <c r="FI117" s="93"/>
      <c r="FJ117" s="93"/>
      <c r="FK117" s="93"/>
      <c r="FL117" s="93"/>
      <c r="FM117" s="93"/>
      <c r="FN117" s="93"/>
      <c r="FO117" s="93"/>
      <c r="FP117" s="93"/>
      <c r="FQ117" s="93"/>
      <c r="FR117" s="93"/>
      <c r="FS117" s="93"/>
      <c r="FT117" s="93"/>
      <c r="FU117" s="93"/>
      <c r="FV117" s="93"/>
      <c r="FW117" s="93"/>
      <c r="FX117" s="93"/>
      <c r="FY117" s="93"/>
      <c r="FZ117" s="93"/>
      <c r="GA117" s="93"/>
      <c r="GB117" s="93"/>
      <c r="GC117" s="93"/>
      <c r="GD117" s="93"/>
      <c r="GE117" s="93"/>
      <c r="GF117" s="93"/>
      <c r="GG117" s="93"/>
      <c r="GH117" s="93"/>
      <c r="GI117" s="93"/>
      <c r="GJ117" s="93"/>
      <c r="GK117" s="93"/>
      <c r="GL117" s="93"/>
      <c r="GM117" s="93"/>
      <c r="GN117" s="93"/>
      <c r="GO117" s="93"/>
      <c r="GP117" s="93"/>
      <c r="GQ117" s="93"/>
      <c r="GR117" s="93"/>
      <c r="GS117" s="93"/>
      <c r="GT117" s="93"/>
      <c r="GU117" s="93"/>
      <c r="GV117" s="93"/>
      <c r="GW117" s="93"/>
      <c r="GX117" s="93"/>
      <c r="GY117" s="93"/>
      <c r="GZ117" s="93"/>
      <c r="HA117" s="93"/>
      <c r="HB117" s="93"/>
      <c r="HC117" s="93"/>
      <c r="HD117" s="93"/>
      <c r="HE117" s="93"/>
      <c r="HF117" s="93"/>
      <c r="HG117" s="93"/>
      <c r="HH117" s="93"/>
      <c r="HI117" s="93"/>
      <c r="HJ117" s="93"/>
      <c r="HK117" s="93"/>
      <c r="HL117" s="93"/>
      <c r="HM117" s="93"/>
      <c r="HN117" s="93"/>
      <c r="HO117" s="93"/>
      <c r="HP117" s="93"/>
      <c r="HQ117" s="93"/>
      <c r="HR117" s="93"/>
      <c r="HS117" s="93"/>
      <c r="HT117" s="93"/>
      <c r="HU117" s="93"/>
      <c r="HV117" s="93"/>
      <c r="HW117" s="93"/>
      <c r="HX117" s="93"/>
      <c r="HY117" s="93"/>
      <c r="HZ117" s="93"/>
      <c r="IA117" s="93"/>
      <c r="IB117" s="93"/>
      <c r="IC117" s="93"/>
      <c r="ID117" s="93"/>
      <c r="IE117" s="93"/>
      <c r="IF117" s="93"/>
      <c r="IG117" s="93"/>
      <c r="IH117" s="93"/>
      <c r="II117" s="93"/>
      <c r="IJ117" s="93"/>
      <c r="IK117" s="93"/>
      <c r="IL117" s="93"/>
      <c r="IM117" s="93"/>
      <c r="IN117" s="93"/>
      <c r="IO117" s="93"/>
      <c r="IP117" s="93"/>
      <c r="IQ117" s="93"/>
      <c r="IR117" s="93"/>
      <c r="IS117" s="93"/>
      <c r="IT117" s="93"/>
      <c r="IU117" s="93"/>
      <c r="IV117" s="93"/>
      <c r="IW117" s="93"/>
      <c r="IX117" s="93"/>
      <c r="IY117" s="93"/>
      <c r="IZ117" s="93"/>
      <c r="JA117" s="93"/>
      <c r="JB117" s="93"/>
      <c r="JC117" s="93"/>
      <c r="JD117" s="93"/>
      <c r="JE117" s="93"/>
      <c r="JF117" s="93"/>
      <c r="JG117" s="93"/>
      <c r="JH117" s="93"/>
      <c r="JI117" s="93"/>
      <c r="JJ117" s="93"/>
      <c r="JK117" s="93"/>
      <c r="JL117" s="93"/>
      <c r="JM117" s="93"/>
      <c r="JN117" s="93"/>
      <c r="JO117" s="93"/>
      <c r="JP117" s="93"/>
      <c r="JQ117" s="93"/>
      <c r="JR117" s="93"/>
      <c r="JS117" s="93"/>
      <c r="JT117" s="93"/>
      <c r="JU117" s="93"/>
      <c r="JV117" s="93"/>
      <c r="JW117" s="93"/>
      <c r="JX117" s="93"/>
      <c r="JY117" s="93"/>
      <c r="JZ117" s="93"/>
      <c r="KA117" s="93"/>
      <c r="KB117" s="93"/>
      <c r="KC117" s="93"/>
      <c r="KD117" s="93"/>
      <c r="KE117" s="93"/>
      <c r="KF117" s="93"/>
      <c r="KG117" s="93"/>
      <c r="KH117" s="93"/>
      <c r="KI117" s="93"/>
      <c r="KJ117" s="93"/>
      <c r="KK117" s="93"/>
      <c r="KL117" s="93"/>
      <c r="KM117" s="93"/>
      <c r="KN117" s="93"/>
      <c r="KO117" s="93"/>
      <c r="KP117" s="93"/>
      <c r="KQ117" s="93"/>
      <c r="KR117" s="93"/>
      <c r="KS117" s="93"/>
      <c r="KT117" s="93"/>
      <c r="KU117" s="93"/>
      <c r="KV117" s="93"/>
      <c r="KW117" s="93"/>
      <c r="KX117" s="93"/>
      <c r="KY117" s="93"/>
      <c r="KZ117" s="93"/>
      <c r="LA117" s="93"/>
      <c r="LB117" s="93"/>
      <c r="LC117" s="93"/>
      <c r="LD117" s="93"/>
      <c r="LE117" s="93"/>
      <c r="LF117" s="93"/>
      <c r="LG117" s="93"/>
      <c r="LH117" s="93"/>
      <c r="LI117" s="93"/>
      <c r="LJ117" s="93"/>
      <c r="LK117" s="93"/>
      <c r="LL117" s="93"/>
      <c r="LM117" s="93"/>
      <c r="LN117" s="93"/>
      <c r="LO117" s="93"/>
      <c r="LP117" s="93"/>
      <c r="LQ117" s="93"/>
      <c r="LR117" s="93"/>
      <c r="LS117" s="93"/>
      <c r="LT117" s="93"/>
      <c r="LU117" s="93"/>
      <c r="LV117" s="93"/>
      <c r="LW117" s="93"/>
      <c r="LX117" s="93"/>
      <c r="LY117" s="93"/>
      <c r="LZ117" s="93"/>
      <c r="MA117" s="93"/>
      <c r="MB117" s="93"/>
      <c r="MC117" s="93"/>
      <c r="MD117" s="93"/>
      <c r="ME117" s="93"/>
      <c r="MF117" s="93"/>
      <c r="MG117" s="93"/>
      <c r="MH117" s="93"/>
      <c r="MI117" s="93"/>
      <c r="MJ117" s="93"/>
      <c r="MK117" s="93"/>
      <c r="ML117" s="93"/>
      <c r="MM117" s="93"/>
      <c r="MN117" s="93"/>
      <c r="MO117" s="93"/>
      <c r="MP117" s="93"/>
      <c r="MQ117" s="93"/>
      <c r="MR117" s="93"/>
      <c r="MS117" s="93"/>
      <c r="MT117" s="93"/>
      <c r="MU117" s="93"/>
      <c r="MV117" s="93"/>
      <c r="MW117" s="93"/>
      <c r="MX117" s="93"/>
      <c r="MY117" s="93"/>
      <c r="MZ117" s="93"/>
      <c r="NA117" s="93"/>
      <c r="NB117" s="93"/>
      <c r="NC117" s="93"/>
      <c r="ND117" s="93"/>
      <c r="NE117" s="93"/>
      <c r="NF117" s="93"/>
      <c r="NG117" s="93"/>
      <c r="NH117" s="93"/>
      <c r="NI117" s="93"/>
      <c r="NJ117" s="93"/>
      <c r="NK117" s="93"/>
      <c r="NL117" s="93"/>
      <c r="NM117" s="93"/>
      <c r="NN117" s="93"/>
      <c r="NO117" s="93"/>
      <c r="NP117" s="93"/>
      <c r="NQ117" s="93"/>
      <c r="NR117" s="93"/>
      <c r="NS117" s="93"/>
      <c r="NT117" s="93"/>
      <c r="NU117" s="93"/>
      <c r="NV117" s="93"/>
      <c r="NW117" s="93"/>
      <c r="NX117" s="93"/>
      <c r="NY117" s="93"/>
      <c r="NZ117" s="93"/>
      <c r="OA117" s="93"/>
      <c r="OB117" s="93"/>
      <c r="OC117" s="93"/>
      <c r="OD117" s="93"/>
      <c r="OE117" s="93"/>
      <c r="OF117" s="93"/>
      <c r="OG117" s="93"/>
      <c r="OH117" s="93"/>
      <c r="OI117" s="93"/>
      <c r="OJ117" s="93"/>
      <c r="OK117" s="93"/>
      <c r="OL117" s="93"/>
      <c r="OM117" s="93"/>
      <c r="ON117" s="93"/>
      <c r="OO117" s="93"/>
      <c r="OP117" s="93"/>
      <c r="OQ117" s="93"/>
      <c r="OR117" s="93"/>
      <c r="OS117" s="93"/>
      <c r="OT117" s="93"/>
      <c r="OU117" s="93"/>
      <c r="OV117" s="93"/>
      <c r="OW117" s="93"/>
      <c r="OX117" s="93"/>
      <c r="OY117" s="93"/>
      <c r="OZ117" s="93"/>
      <c r="PA117" s="93"/>
      <c r="PB117" s="93"/>
      <c r="PC117" s="93"/>
      <c r="PD117" s="93"/>
      <c r="PE117" s="93"/>
      <c r="PF117" s="93"/>
      <c r="PG117" s="93"/>
      <c r="PH117" s="93"/>
      <c r="PI117" s="93"/>
      <c r="PJ117" s="93"/>
      <c r="PK117" s="93"/>
      <c r="PL117" s="93"/>
      <c r="PM117" s="93"/>
      <c r="PN117" s="93"/>
      <c r="PO117" s="93"/>
      <c r="PP117" s="93"/>
      <c r="PQ117" s="93"/>
      <c r="PR117" s="93"/>
      <c r="PS117" s="93"/>
      <c r="PT117" s="93"/>
      <c r="PU117" s="93"/>
      <c r="PV117" s="93"/>
      <c r="PW117" s="93"/>
      <c r="PX117" s="93"/>
      <c r="PY117" s="93"/>
      <c r="PZ117" s="93"/>
      <c r="QA117" s="93"/>
      <c r="QB117" s="93"/>
      <c r="QC117" s="93"/>
      <c r="QD117" s="93"/>
      <c r="QE117" s="93"/>
      <c r="QF117" s="93"/>
      <c r="QG117" s="93"/>
      <c r="QH117" s="93"/>
      <c r="QI117" s="93"/>
      <c r="QJ117" s="93"/>
      <c r="QK117" s="93"/>
      <c r="QL117" s="93"/>
      <c r="QM117" s="93"/>
      <c r="QN117" s="93"/>
      <c r="QO117" s="93"/>
      <c r="QP117" s="93"/>
      <c r="QQ117" s="93"/>
      <c r="QR117" s="93"/>
      <c r="QS117" s="93"/>
      <c r="QT117" s="93"/>
      <c r="QU117" s="93"/>
      <c r="QV117" s="93"/>
      <c r="QW117" s="93"/>
      <c r="QX117" s="93"/>
      <c r="QY117" s="93"/>
      <c r="QZ117" s="93"/>
      <c r="RA117" s="93"/>
      <c r="RB117" s="93"/>
      <c r="RC117" s="93"/>
      <c r="RD117" s="93"/>
      <c r="RE117" s="93"/>
      <c r="RF117" s="93"/>
      <c r="RG117" s="93"/>
      <c r="RH117" s="93"/>
      <c r="RI117" s="93"/>
      <c r="RJ117" s="93"/>
      <c r="RK117" s="93"/>
      <c r="RL117" s="93"/>
      <c r="RM117" s="93"/>
      <c r="RN117" s="93"/>
      <c r="RO117" s="93"/>
      <c r="RP117" s="93"/>
      <c r="RQ117" s="93"/>
      <c r="RR117" s="93"/>
      <c r="RS117" s="93"/>
      <c r="RT117" s="93"/>
      <c r="RU117" s="93"/>
      <c r="RV117" s="93"/>
      <c r="RW117" s="93"/>
      <c r="RX117" s="93"/>
      <c r="RY117" s="93"/>
      <c r="RZ117" s="93"/>
      <c r="SA117" s="93"/>
      <c r="SB117" s="93"/>
      <c r="SC117" s="93"/>
      <c r="SD117" s="93"/>
      <c r="SE117" s="93"/>
      <c r="SF117" s="93"/>
      <c r="SG117" s="93"/>
      <c r="SH117" s="93"/>
      <c r="SI117" s="93"/>
      <c r="SJ117" s="93"/>
      <c r="SK117" s="93"/>
      <c r="SL117" s="93"/>
      <c r="SM117" s="93"/>
      <c r="SN117" s="93"/>
      <c r="SO117" s="93"/>
      <c r="SP117" s="93"/>
      <c r="SQ117" s="93"/>
      <c r="SR117" s="93"/>
      <c r="SS117" s="93"/>
      <c r="ST117" s="93"/>
      <c r="SU117" s="93"/>
      <c r="SV117" s="93"/>
      <c r="SW117" s="93"/>
      <c r="SX117" s="93"/>
      <c r="SY117" s="93"/>
      <c r="SZ117" s="93"/>
      <c r="TA117" s="93"/>
      <c r="TB117" s="93"/>
      <c r="TC117" s="93"/>
      <c r="TD117" s="93"/>
      <c r="TE117" s="93"/>
      <c r="TF117" s="93"/>
      <c r="TG117" s="93"/>
      <c r="TH117" s="93"/>
      <c r="TI117" s="93"/>
      <c r="TJ117" s="93"/>
      <c r="TK117" s="93"/>
      <c r="TL117" s="93"/>
      <c r="TM117" s="93"/>
      <c r="TN117" s="93"/>
      <c r="TO117" s="93"/>
      <c r="TP117" s="93"/>
      <c r="TQ117" s="93"/>
      <c r="TR117" s="93"/>
      <c r="TS117" s="93"/>
      <c r="TT117" s="93"/>
      <c r="TU117" s="93"/>
      <c r="TV117" s="93"/>
      <c r="TW117" s="93"/>
      <c r="TX117" s="93"/>
      <c r="TY117" s="93"/>
      <c r="TZ117" s="93"/>
      <c r="UA117" s="93"/>
      <c r="UB117" s="93"/>
      <c r="UC117" s="93"/>
      <c r="UD117" s="93"/>
      <c r="UE117" s="93"/>
      <c r="UF117" s="93"/>
      <c r="UG117" s="93"/>
      <c r="UH117" s="93"/>
      <c r="UI117" s="93"/>
      <c r="UJ117" s="93"/>
      <c r="UK117" s="93"/>
      <c r="UL117" s="93"/>
      <c r="UM117" s="93"/>
      <c r="UN117" s="93"/>
      <c r="UO117" s="93"/>
      <c r="UP117" s="93"/>
      <c r="UQ117" s="93"/>
      <c r="UR117" s="93"/>
      <c r="US117" s="93"/>
      <c r="UT117" s="93"/>
      <c r="UU117" s="93"/>
      <c r="UV117" s="93"/>
      <c r="UW117" s="93"/>
      <c r="UX117" s="93"/>
      <c r="UY117" s="93"/>
      <c r="UZ117" s="93"/>
      <c r="VA117" s="93"/>
      <c r="VB117" s="93"/>
      <c r="VC117" s="93"/>
      <c r="VD117" s="93"/>
      <c r="VE117" s="93"/>
      <c r="VF117" s="93"/>
      <c r="VG117" s="93"/>
      <c r="VH117" s="93"/>
      <c r="VI117" s="93"/>
      <c r="VJ117" s="93"/>
      <c r="VK117" s="93"/>
      <c r="VL117" s="93"/>
      <c r="VM117" s="93"/>
      <c r="VN117" s="93"/>
      <c r="VO117" s="93"/>
      <c r="VP117" s="93"/>
      <c r="VQ117" s="93"/>
      <c r="VR117" s="93"/>
      <c r="VS117" s="93"/>
      <c r="VT117" s="93"/>
      <c r="VU117" s="93"/>
      <c r="VV117" s="93"/>
      <c r="VW117" s="93"/>
      <c r="VX117" s="93"/>
      <c r="VY117" s="93"/>
      <c r="VZ117" s="93"/>
      <c r="WA117" s="93"/>
      <c r="WB117" s="93"/>
      <c r="WC117" s="93"/>
      <c r="WD117" s="93"/>
      <c r="WE117" s="93"/>
      <c r="WF117" s="93"/>
      <c r="WG117" s="93"/>
      <c r="WH117" s="93"/>
      <c r="WI117" s="93"/>
      <c r="WJ117" s="93"/>
      <c r="WK117" s="93"/>
      <c r="WL117" s="93"/>
      <c r="WM117" s="93"/>
      <c r="WN117" s="93"/>
      <c r="WO117" s="93"/>
      <c r="WP117" s="93"/>
      <c r="WQ117" s="93"/>
      <c r="WR117" s="93"/>
      <c r="WS117" s="93"/>
      <c r="WT117" s="93"/>
      <c r="WU117" s="93"/>
      <c r="WV117" s="93"/>
      <c r="WW117" s="93"/>
      <c r="WX117" s="93"/>
      <c r="WY117" s="93"/>
      <c r="WZ117" s="93"/>
      <c r="XA117" s="93"/>
      <c r="XB117" s="93"/>
      <c r="XC117" s="93"/>
      <c r="XD117" s="93"/>
      <c r="XE117" s="93"/>
      <c r="XF117" s="93"/>
      <c r="XG117" s="93"/>
      <c r="XH117" s="93"/>
      <c r="XI117" s="93"/>
      <c r="XJ117" s="93"/>
      <c r="XK117" s="93"/>
      <c r="XL117" s="93"/>
      <c r="XM117" s="93"/>
      <c r="XN117" s="93"/>
      <c r="XO117" s="93"/>
      <c r="XP117" s="93"/>
      <c r="XQ117" s="93"/>
      <c r="XR117" s="93"/>
      <c r="XS117" s="93"/>
      <c r="XT117" s="93"/>
      <c r="XU117" s="93"/>
      <c r="XV117" s="93"/>
      <c r="XW117" s="93"/>
      <c r="XX117" s="93"/>
      <c r="XY117" s="93"/>
      <c r="XZ117" s="93"/>
      <c r="YA117" s="93"/>
      <c r="YB117" s="93"/>
      <c r="YC117" s="93"/>
      <c r="YD117" s="93"/>
      <c r="YE117" s="93"/>
      <c r="YF117" s="93"/>
      <c r="YG117" s="93"/>
      <c r="YH117" s="93"/>
      <c r="YI117" s="93"/>
      <c r="YJ117" s="93"/>
      <c r="YK117" s="93"/>
      <c r="YL117" s="93"/>
      <c r="YM117" s="93"/>
      <c r="YN117" s="93"/>
      <c r="YO117" s="93"/>
      <c r="YP117" s="93"/>
      <c r="YQ117" s="93"/>
      <c r="YR117" s="93"/>
      <c r="YS117" s="93"/>
      <c r="YT117" s="93"/>
      <c r="YU117" s="93"/>
      <c r="YV117" s="93"/>
      <c r="YW117" s="93"/>
      <c r="YX117" s="93"/>
      <c r="YY117" s="93"/>
      <c r="YZ117" s="93"/>
      <c r="ZA117" s="93"/>
      <c r="ZB117" s="93"/>
      <c r="ZC117" s="93"/>
      <c r="ZD117" s="93"/>
      <c r="ZE117" s="93"/>
      <c r="ZF117" s="93"/>
      <c r="ZG117" s="93"/>
      <c r="ZH117" s="93"/>
      <c r="ZI117" s="93"/>
      <c r="ZJ117" s="93"/>
      <c r="ZK117" s="93"/>
      <c r="ZL117" s="93"/>
      <c r="ZM117" s="93"/>
      <c r="ZN117" s="93"/>
      <c r="ZO117" s="93"/>
      <c r="ZP117" s="93"/>
      <c r="ZQ117" s="93"/>
      <c r="ZR117" s="93"/>
      <c r="ZS117" s="93"/>
      <c r="ZT117" s="93"/>
      <c r="ZU117" s="93"/>
      <c r="ZV117" s="93"/>
      <c r="ZW117" s="93"/>
      <c r="ZX117" s="93"/>
      <c r="ZY117" s="93"/>
      <c r="ZZ117" s="93"/>
    </row>
    <row r="118" spans="1:702" s="89" customFormat="1" ht="15.95" hidden="1" customHeight="1" x14ac:dyDescent="0.25">
      <c r="A118" s="116">
        <v>72498</v>
      </c>
      <c r="B118" s="116" t="s">
        <v>494</v>
      </c>
      <c r="C118" s="117" t="s">
        <v>396</v>
      </c>
      <c r="D118" s="118">
        <v>7</v>
      </c>
      <c r="E118" s="118">
        <v>3</v>
      </c>
      <c r="F118" s="118" t="s">
        <v>341</v>
      </c>
      <c r="G118" s="118">
        <v>912</v>
      </c>
      <c r="H118" s="118">
        <v>11461</v>
      </c>
      <c r="I118" s="118" t="s">
        <v>412</v>
      </c>
      <c r="J118" s="118" t="s">
        <v>319</v>
      </c>
      <c r="K118" s="118" t="s">
        <v>413</v>
      </c>
      <c r="L118" s="119">
        <v>150000</v>
      </c>
      <c r="M118" s="119">
        <v>150000</v>
      </c>
      <c r="N118" s="119">
        <v>0</v>
      </c>
      <c r="O118" s="119">
        <v>150000</v>
      </c>
      <c r="P118" s="119">
        <v>949.39</v>
      </c>
      <c r="Q118" s="119">
        <v>-149050.60999999999</v>
      </c>
      <c r="R118" s="120">
        <v>0.01</v>
      </c>
      <c r="S118" s="119">
        <v>0</v>
      </c>
      <c r="T118" s="119">
        <v>0</v>
      </c>
      <c r="U118" s="120">
        <v>0</v>
      </c>
      <c r="V118" s="119">
        <v>0</v>
      </c>
      <c r="W118" s="119">
        <v>0</v>
      </c>
      <c r="X118" s="120">
        <v>0</v>
      </c>
      <c r="Y118" s="119">
        <v>0</v>
      </c>
      <c r="Z118" s="119">
        <v>0</v>
      </c>
      <c r="AA118" s="120">
        <v>0</v>
      </c>
      <c r="AB118" s="119">
        <v>0</v>
      </c>
      <c r="AC118" s="119">
        <v>0</v>
      </c>
      <c r="AD118" s="120">
        <v>0</v>
      </c>
      <c r="AE118" s="119">
        <v>0</v>
      </c>
      <c r="AF118" s="119">
        <v>0</v>
      </c>
      <c r="AG118" s="120">
        <v>0</v>
      </c>
      <c r="AH118" s="119">
        <v>0</v>
      </c>
      <c r="AI118" s="119">
        <v>0</v>
      </c>
      <c r="AJ118" s="120">
        <v>0</v>
      </c>
      <c r="AK118" s="119">
        <v>0</v>
      </c>
      <c r="AL118" s="119">
        <v>0</v>
      </c>
      <c r="AM118" s="120">
        <v>0</v>
      </c>
      <c r="AN118" s="119">
        <v>0</v>
      </c>
      <c r="AO118" s="119">
        <v>0</v>
      </c>
      <c r="AP118" s="120">
        <v>0</v>
      </c>
      <c r="AQ118" s="119">
        <v>0</v>
      </c>
      <c r="AR118" s="119">
        <v>0</v>
      </c>
      <c r="AS118" s="120">
        <v>0</v>
      </c>
      <c r="AT118" s="119">
        <v>0</v>
      </c>
      <c r="AU118" s="119">
        <v>0</v>
      </c>
      <c r="AV118" s="120">
        <v>0</v>
      </c>
      <c r="AW118" s="119">
        <v>0</v>
      </c>
      <c r="AX118" s="119">
        <v>0</v>
      </c>
      <c r="AY118" s="120">
        <v>0</v>
      </c>
      <c r="AZ118" s="119">
        <v>0</v>
      </c>
      <c r="BA118" s="119">
        <v>0</v>
      </c>
      <c r="BB118" s="120">
        <v>0</v>
      </c>
      <c r="BC118" s="119">
        <v>0</v>
      </c>
      <c r="BD118" s="119">
        <v>0</v>
      </c>
      <c r="BE118" s="120">
        <v>0</v>
      </c>
      <c r="BF118" s="119">
        <v>0</v>
      </c>
      <c r="BG118" s="119">
        <v>0</v>
      </c>
      <c r="BH118" s="120">
        <v>0</v>
      </c>
      <c r="BI118" s="119">
        <v>0</v>
      </c>
      <c r="BJ118" s="119">
        <v>0</v>
      </c>
      <c r="BK118" s="120">
        <v>0</v>
      </c>
      <c r="BL118" s="119">
        <v>0</v>
      </c>
      <c r="BM118" s="119">
        <v>0</v>
      </c>
      <c r="BN118" s="120">
        <v>0</v>
      </c>
      <c r="BO118" s="119">
        <v>0</v>
      </c>
      <c r="BP118" s="119">
        <v>0</v>
      </c>
      <c r="BQ118" s="120">
        <v>0</v>
      </c>
      <c r="BR118" s="119">
        <v>0</v>
      </c>
      <c r="BS118" s="119">
        <v>0</v>
      </c>
      <c r="BT118" s="120">
        <v>0</v>
      </c>
      <c r="BU118" s="119">
        <v>150000</v>
      </c>
      <c r="BV118" s="119">
        <v>949.39</v>
      </c>
      <c r="BW118" s="120">
        <v>0.01</v>
      </c>
      <c r="BX118" s="119">
        <v>0</v>
      </c>
      <c r="BY118" s="119">
        <v>0</v>
      </c>
      <c r="BZ118" s="120">
        <v>0</v>
      </c>
      <c r="CA118" s="119">
        <v>0</v>
      </c>
      <c r="CB118" s="119">
        <v>0</v>
      </c>
      <c r="CC118" s="120">
        <v>0</v>
      </c>
      <c r="CD118" s="119">
        <v>0</v>
      </c>
      <c r="CE118" s="119">
        <v>0</v>
      </c>
      <c r="CF118" s="120">
        <v>0</v>
      </c>
      <c r="CG118" s="119">
        <v>0</v>
      </c>
      <c r="CH118" s="119">
        <v>0</v>
      </c>
      <c r="CI118" s="120">
        <v>0</v>
      </c>
      <c r="CJ118" s="119">
        <v>0</v>
      </c>
      <c r="CK118" s="119">
        <v>0</v>
      </c>
      <c r="CL118" s="120">
        <v>0</v>
      </c>
      <c r="CM118" s="119">
        <v>0</v>
      </c>
      <c r="CN118" s="119">
        <v>0</v>
      </c>
      <c r="CO118" s="120">
        <v>0</v>
      </c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100"/>
      <c r="DL118" s="100"/>
      <c r="DM118" s="100"/>
      <c r="DN118" s="100"/>
      <c r="DO118" s="100"/>
      <c r="DP118" s="100"/>
      <c r="DQ118" s="100"/>
      <c r="DR118" s="100"/>
      <c r="DS118" s="100"/>
      <c r="DT118" s="100"/>
      <c r="DU118" s="100"/>
      <c r="DV118" s="100"/>
      <c r="DW118" s="100"/>
      <c r="DX118" s="100"/>
      <c r="DY118" s="100"/>
      <c r="DZ118" s="100"/>
      <c r="EA118" s="100"/>
      <c r="EB118" s="100"/>
      <c r="EC118" s="100"/>
      <c r="ED118" s="100"/>
      <c r="EE118" s="100"/>
      <c r="EF118" s="100"/>
      <c r="EG118" s="100"/>
      <c r="EH118" s="100"/>
      <c r="EI118" s="100"/>
      <c r="EJ118" s="100"/>
      <c r="EK118" s="100"/>
      <c r="EL118" s="100"/>
      <c r="EM118" s="100"/>
      <c r="EN118" s="100"/>
      <c r="EO118" s="100"/>
      <c r="EP118" s="100"/>
      <c r="EQ118" s="100"/>
      <c r="ER118" s="100"/>
      <c r="ES118" s="100"/>
      <c r="ET118" s="100"/>
      <c r="EU118" s="100"/>
      <c r="EV118" s="100"/>
      <c r="EW118" s="100"/>
      <c r="EX118" s="100"/>
      <c r="EY118" s="100"/>
      <c r="EZ118" s="100"/>
      <c r="FA118" s="100"/>
      <c r="FB118" s="100"/>
      <c r="FC118" s="100"/>
      <c r="FD118" s="100"/>
      <c r="FE118" s="100"/>
      <c r="FF118" s="100"/>
      <c r="FG118" s="100"/>
      <c r="FH118" s="100"/>
      <c r="FI118" s="100"/>
      <c r="FJ118" s="100"/>
      <c r="FK118" s="100"/>
      <c r="FL118" s="100"/>
      <c r="FM118" s="100"/>
      <c r="FN118" s="100"/>
      <c r="FO118" s="100"/>
      <c r="FP118" s="100"/>
      <c r="FQ118" s="100"/>
      <c r="FR118" s="100"/>
      <c r="FS118" s="100"/>
      <c r="FT118" s="100"/>
      <c r="FU118" s="100"/>
      <c r="FV118" s="100"/>
      <c r="FW118" s="100"/>
      <c r="FX118" s="100"/>
      <c r="FY118" s="100"/>
      <c r="FZ118" s="100"/>
      <c r="GA118" s="100"/>
      <c r="GB118" s="100"/>
      <c r="GC118" s="100"/>
      <c r="GD118" s="100"/>
      <c r="GE118" s="100"/>
      <c r="GF118" s="100"/>
      <c r="GG118" s="100"/>
      <c r="GH118" s="100"/>
      <c r="GI118" s="100"/>
      <c r="GJ118" s="100"/>
      <c r="GK118" s="100"/>
      <c r="GL118" s="100"/>
      <c r="GM118" s="100"/>
      <c r="GN118" s="100"/>
      <c r="GO118" s="100"/>
      <c r="GP118" s="100"/>
      <c r="GQ118" s="100"/>
      <c r="GR118" s="100"/>
      <c r="GS118" s="100"/>
      <c r="GT118" s="100"/>
      <c r="GU118" s="100"/>
      <c r="GV118" s="100"/>
      <c r="GW118" s="100"/>
      <c r="GX118" s="100"/>
      <c r="GY118" s="100"/>
      <c r="GZ118" s="100"/>
      <c r="HA118" s="100"/>
      <c r="HB118" s="100"/>
      <c r="HC118" s="100"/>
      <c r="HD118" s="100"/>
      <c r="HE118" s="100"/>
      <c r="HF118" s="100"/>
      <c r="HG118" s="100"/>
      <c r="HH118" s="100"/>
      <c r="HI118" s="100"/>
      <c r="HJ118" s="100"/>
      <c r="HK118" s="100"/>
      <c r="HL118" s="100"/>
      <c r="HM118" s="100"/>
      <c r="HN118" s="100"/>
      <c r="HO118" s="100"/>
      <c r="HP118" s="100"/>
      <c r="HQ118" s="100"/>
      <c r="HR118" s="100"/>
      <c r="HS118" s="100"/>
      <c r="HT118" s="100"/>
      <c r="HU118" s="100"/>
      <c r="HV118" s="100"/>
      <c r="HW118" s="100"/>
      <c r="HX118" s="100"/>
      <c r="HY118" s="100"/>
      <c r="HZ118" s="100"/>
      <c r="IA118" s="100"/>
      <c r="IB118" s="100"/>
      <c r="IC118" s="100"/>
      <c r="ID118" s="100"/>
      <c r="IE118" s="100"/>
      <c r="IF118" s="100"/>
      <c r="IG118" s="100"/>
      <c r="IH118" s="100"/>
      <c r="II118" s="100"/>
      <c r="IJ118" s="100"/>
      <c r="IK118" s="100"/>
      <c r="IL118" s="100"/>
      <c r="IM118" s="100"/>
      <c r="IN118" s="100"/>
      <c r="IO118" s="100"/>
      <c r="IP118" s="100"/>
      <c r="IQ118" s="100"/>
      <c r="IR118" s="100"/>
      <c r="IS118" s="100"/>
      <c r="IT118" s="100"/>
      <c r="IU118" s="100"/>
      <c r="IV118" s="100"/>
      <c r="IW118" s="100"/>
      <c r="IX118" s="100"/>
      <c r="IY118" s="100"/>
      <c r="IZ118" s="100"/>
      <c r="JA118" s="100"/>
      <c r="JB118" s="100"/>
      <c r="JC118" s="100"/>
      <c r="JD118" s="100"/>
      <c r="JE118" s="100"/>
      <c r="JF118" s="100"/>
      <c r="JG118" s="100"/>
      <c r="JH118" s="100"/>
      <c r="JI118" s="100"/>
      <c r="JJ118" s="100"/>
      <c r="JK118" s="100"/>
      <c r="JL118" s="100"/>
      <c r="JM118" s="100"/>
      <c r="JN118" s="100"/>
      <c r="JO118" s="100"/>
      <c r="JP118" s="100"/>
      <c r="JQ118" s="100"/>
      <c r="JR118" s="100"/>
      <c r="JS118" s="100"/>
      <c r="JT118" s="100"/>
      <c r="JU118" s="100"/>
      <c r="JV118" s="100"/>
      <c r="JW118" s="100"/>
      <c r="JX118" s="100"/>
      <c r="JY118" s="100"/>
      <c r="JZ118" s="100"/>
      <c r="KA118" s="100"/>
      <c r="KB118" s="100"/>
      <c r="KC118" s="100"/>
      <c r="KD118" s="100"/>
      <c r="KE118" s="100"/>
      <c r="KF118" s="100"/>
      <c r="KG118" s="100"/>
      <c r="KH118" s="100"/>
      <c r="KI118" s="100"/>
      <c r="KJ118" s="100"/>
      <c r="KK118" s="100"/>
      <c r="KL118" s="100"/>
      <c r="KM118" s="100"/>
      <c r="KN118" s="100"/>
      <c r="KO118" s="100"/>
      <c r="KP118" s="100"/>
      <c r="KQ118" s="100"/>
      <c r="KR118" s="100"/>
      <c r="KS118" s="100"/>
      <c r="KT118" s="100"/>
      <c r="KU118" s="100"/>
      <c r="KV118" s="100"/>
      <c r="KW118" s="100"/>
      <c r="KX118" s="100"/>
      <c r="KY118" s="100"/>
      <c r="KZ118" s="100"/>
      <c r="LA118" s="100"/>
      <c r="LB118" s="100"/>
      <c r="LC118" s="100"/>
      <c r="LD118" s="100"/>
      <c r="LE118" s="100"/>
      <c r="LF118" s="100"/>
      <c r="LG118" s="100"/>
      <c r="LH118" s="100"/>
      <c r="LI118" s="100"/>
      <c r="LJ118" s="100"/>
      <c r="LK118" s="100"/>
      <c r="LL118" s="100"/>
      <c r="LM118" s="100"/>
      <c r="LN118" s="100"/>
      <c r="LO118" s="100"/>
      <c r="LP118" s="100"/>
      <c r="LQ118" s="100"/>
      <c r="LR118" s="100"/>
      <c r="LS118" s="100"/>
      <c r="LT118" s="100"/>
      <c r="LU118" s="100"/>
      <c r="LV118" s="100"/>
      <c r="LW118" s="100"/>
      <c r="LX118" s="100"/>
      <c r="LY118" s="100"/>
      <c r="LZ118" s="100"/>
      <c r="MA118" s="100"/>
      <c r="MB118" s="100"/>
      <c r="MC118" s="100"/>
      <c r="MD118" s="100"/>
      <c r="ME118" s="100"/>
      <c r="MF118" s="100"/>
      <c r="MG118" s="100"/>
      <c r="MH118" s="100"/>
      <c r="MI118" s="100"/>
      <c r="MJ118" s="100"/>
      <c r="MK118" s="100"/>
      <c r="ML118" s="100"/>
      <c r="MM118" s="100"/>
      <c r="MN118" s="100"/>
      <c r="MO118" s="100"/>
      <c r="MP118" s="100"/>
      <c r="MQ118" s="100"/>
      <c r="MR118" s="100"/>
      <c r="MS118" s="100"/>
      <c r="MT118" s="100"/>
      <c r="MU118" s="100"/>
      <c r="MV118" s="100"/>
      <c r="MW118" s="100"/>
      <c r="MX118" s="100"/>
      <c r="MY118" s="100"/>
      <c r="MZ118" s="100"/>
      <c r="NA118" s="100"/>
      <c r="NB118" s="100"/>
      <c r="NC118" s="100"/>
      <c r="ND118" s="100"/>
      <c r="NE118" s="100"/>
      <c r="NF118" s="100"/>
      <c r="NG118" s="100"/>
      <c r="NH118" s="100"/>
      <c r="NI118" s="100"/>
      <c r="NJ118" s="100"/>
      <c r="NK118" s="100"/>
      <c r="NL118" s="100"/>
      <c r="NM118" s="100"/>
      <c r="NN118" s="100"/>
      <c r="NO118" s="100"/>
      <c r="NP118" s="100"/>
      <c r="NQ118" s="100"/>
      <c r="NR118" s="100"/>
      <c r="NS118" s="100"/>
      <c r="NT118" s="100"/>
      <c r="NU118" s="100"/>
      <c r="NV118" s="100"/>
      <c r="NW118" s="100"/>
      <c r="NX118" s="100"/>
      <c r="NY118" s="100"/>
      <c r="NZ118" s="100"/>
      <c r="OA118" s="100"/>
      <c r="OB118" s="100"/>
      <c r="OC118" s="100"/>
      <c r="OD118" s="100"/>
      <c r="OE118" s="100"/>
      <c r="OF118" s="100"/>
      <c r="OG118" s="100"/>
      <c r="OH118" s="100"/>
      <c r="OI118" s="100"/>
      <c r="OJ118" s="100"/>
      <c r="OK118" s="100"/>
      <c r="OL118" s="100"/>
      <c r="OM118" s="100"/>
      <c r="ON118" s="100"/>
      <c r="OO118" s="100"/>
      <c r="OP118" s="100"/>
      <c r="OQ118" s="100"/>
      <c r="OR118" s="100"/>
      <c r="OS118" s="100"/>
      <c r="OT118" s="100"/>
      <c r="OU118" s="100"/>
      <c r="OV118" s="100"/>
      <c r="OW118" s="100"/>
      <c r="OX118" s="100"/>
      <c r="OY118" s="100"/>
      <c r="OZ118" s="100"/>
      <c r="PA118" s="100"/>
      <c r="PB118" s="100"/>
      <c r="PC118" s="100"/>
      <c r="PD118" s="100"/>
      <c r="PE118" s="100"/>
      <c r="PF118" s="100"/>
      <c r="PG118" s="100"/>
      <c r="PH118" s="100"/>
      <c r="PI118" s="100"/>
      <c r="PJ118" s="100"/>
      <c r="PK118" s="100"/>
      <c r="PL118" s="100"/>
      <c r="PM118" s="100"/>
      <c r="PN118" s="100"/>
      <c r="PO118" s="100"/>
      <c r="PP118" s="100"/>
      <c r="PQ118" s="100"/>
      <c r="PR118" s="100"/>
      <c r="PS118" s="100"/>
      <c r="PT118" s="100"/>
      <c r="PU118" s="100"/>
      <c r="PV118" s="100"/>
      <c r="PW118" s="100"/>
      <c r="PX118" s="100"/>
      <c r="PY118" s="100"/>
      <c r="PZ118" s="100"/>
      <c r="QA118" s="100"/>
      <c r="QB118" s="100"/>
      <c r="QC118" s="100"/>
      <c r="QD118" s="100"/>
      <c r="QE118" s="100"/>
      <c r="QF118" s="100"/>
      <c r="QG118" s="100"/>
      <c r="QH118" s="100"/>
      <c r="QI118" s="100"/>
      <c r="QJ118" s="100"/>
      <c r="QK118" s="100"/>
      <c r="QL118" s="100"/>
      <c r="QM118" s="100"/>
      <c r="QN118" s="100"/>
      <c r="QO118" s="100"/>
      <c r="QP118" s="100"/>
      <c r="QQ118" s="100"/>
      <c r="QR118" s="100"/>
      <c r="QS118" s="100"/>
      <c r="QT118" s="100"/>
      <c r="QU118" s="100"/>
      <c r="QV118" s="100"/>
      <c r="QW118" s="100"/>
      <c r="QX118" s="100"/>
      <c r="QY118" s="100"/>
      <c r="QZ118" s="100"/>
      <c r="RA118" s="100"/>
      <c r="RB118" s="100"/>
      <c r="RC118" s="100"/>
      <c r="RD118" s="100"/>
      <c r="RE118" s="100"/>
      <c r="RF118" s="100"/>
      <c r="RG118" s="100"/>
      <c r="RH118" s="100"/>
      <c r="RI118" s="100"/>
      <c r="RJ118" s="100"/>
      <c r="RK118" s="100"/>
      <c r="RL118" s="100"/>
      <c r="RM118" s="100"/>
      <c r="RN118" s="100"/>
      <c r="RO118" s="100"/>
      <c r="RP118" s="100"/>
      <c r="RQ118" s="100"/>
      <c r="RR118" s="100"/>
      <c r="RS118" s="100"/>
      <c r="RT118" s="100"/>
      <c r="RU118" s="100"/>
      <c r="RV118" s="100"/>
      <c r="RW118" s="100"/>
      <c r="RX118" s="100"/>
      <c r="RY118" s="100"/>
      <c r="RZ118" s="100"/>
      <c r="SA118" s="100"/>
      <c r="SB118" s="100"/>
      <c r="SC118" s="100"/>
      <c r="SD118" s="100"/>
      <c r="SE118" s="100"/>
      <c r="SF118" s="100"/>
      <c r="SG118" s="100"/>
      <c r="SH118" s="100"/>
      <c r="SI118" s="100"/>
      <c r="SJ118" s="100"/>
      <c r="SK118" s="100"/>
      <c r="SL118" s="100"/>
      <c r="SM118" s="100"/>
      <c r="SN118" s="100"/>
      <c r="SO118" s="100"/>
      <c r="SP118" s="100"/>
      <c r="SQ118" s="100"/>
      <c r="SR118" s="100"/>
      <c r="SS118" s="100"/>
      <c r="ST118" s="100"/>
      <c r="SU118" s="100"/>
      <c r="SV118" s="100"/>
      <c r="SW118" s="100"/>
      <c r="SX118" s="100"/>
      <c r="SY118" s="100"/>
      <c r="SZ118" s="100"/>
      <c r="TA118" s="100"/>
      <c r="TB118" s="100"/>
      <c r="TC118" s="100"/>
      <c r="TD118" s="100"/>
      <c r="TE118" s="100"/>
      <c r="TF118" s="100"/>
      <c r="TG118" s="100"/>
      <c r="TH118" s="100"/>
      <c r="TI118" s="100"/>
      <c r="TJ118" s="100"/>
      <c r="TK118" s="100"/>
      <c r="TL118" s="100"/>
      <c r="TM118" s="100"/>
      <c r="TN118" s="100"/>
      <c r="TO118" s="100"/>
      <c r="TP118" s="100"/>
      <c r="TQ118" s="100"/>
      <c r="TR118" s="100"/>
      <c r="TS118" s="100"/>
      <c r="TT118" s="100"/>
      <c r="TU118" s="100"/>
      <c r="TV118" s="100"/>
      <c r="TW118" s="100"/>
      <c r="TX118" s="100"/>
      <c r="TY118" s="100"/>
      <c r="TZ118" s="100"/>
      <c r="UA118" s="100"/>
      <c r="UB118" s="100"/>
      <c r="UC118" s="100"/>
      <c r="UD118" s="100"/>
      <c r="UE118" s="100"/>
      <c r="UF118" s="100"/>
      <c r="UG118" s="100"/>
      <c r="UH118" s="100"/>
      <c r="UI118" s="100"/>
      <c r="UJ118" s="100"/>
      <c r="UK118" s="100"/>
      <c r="UL118" s="100"/>
      <c r="UM118" s="100"/>
      <c r="UN118" s="100"/>
      <c r="UO118" s="100"/>
      <c r="UP118" s="100"/>
      <c r="UQ118" s="100"/>
      <c r="UR118" s="100"/>
      <c r="US118" s="100"/>
      <c r="UT118" s="100"/>
      <c r="UU118" s="100"/>
      <c r="UV118" s="100"/>
      <c r="UW118" s="100"/>
      <c r="UX118" s="100"/>
      <c r="UY118" s="100"/>
      <c r="UZ118" s="100"/>
      <c r="VA118" s="100"/>
      <c r="VB118" s="100"/>
      <c r="VC118" s="100"/>
      <c r="VD118" s="100"/>
      <c r="VE118" s="100"/>
      <c r="VF118" s="100"/>
      <c r="VG118" s="100"/>
      <c r="VH118" s="100"/>
      <c r="VI118" s="100"/>
      <c r="VJ118" s="100"/>
      <c r="VK118" s="100"/>
      <c r="VL118" s="100"/>
      <c r="VM118" s="100"/>
      <c r="VN118" s="100"/>
      <c r="VO118" s="100"/>
      <c r="VP118" s="100"/>
      <c r="VQ118" s="100"/>
      <c r="VR118" s="100"/>
      <c r="VS118" s="100"/>
      <c r="VT118" s="100"/>
      <c r="VU118" s="100"/>
      <c r="VV118" s="100"/>
      <c r="VW118" s="100"/>
      <c r="VX118" s="100"/>
      <c r="VY118" s="100"/>
      <c r="VZ118" s="100"/>
      <c r="WA118" s="100"/>
      <c r="WB118" s="100"/>
      <c r="WC118" s="100"/>
      <c r="WD118" s="100"/>
      <c r="WE118" s="100"/>
      <c r="WF118" s="100"/>
      <c r="WG118" s="100"/>
      <c r="WH118" s="100"/>
      <c r="WI118" s="100"/>
      <c r="WJ118" s="100"/>
      <c r="WK118" s="100"/>
      <c r="WL118" s="100"/>
      <c r="WM118" s="100"/>
      <c r="WN118" s="100"/>
      <c r="WO118" s="100"/>
      <c r="WP118" s="100"/>
      <c r="WQ118" s="100"/>
      <c r="WR118" s="100"/>
      <c r="WS118" s="100"/>
      <c r="WT118" s="100"/>
      <c r="WU118" s="100"/>
      <c r="WV118" s="100"/>
      <c r="WW118" s="100"/>
      <c r="WX118" s="100"/>
      <c r="WY118" s="100"/>
      <c r="WZ118" s="100"/>
      <c r="XA118" s="100"/>
      <c r="XB118" s="100"/>
      <c r="XC118" s="100"/>
      <c r="XD118" s="100"/>
      <c r="XE118" s="100"/>
      <c r="XF118" s="100"/>
      <c r="XG118" s="100"/>
      <c r="XH118" s="100"/>
      <c r="XI118" s="100"/>
      <c r="XJ118" s="100"/>
      <c r="XK118" s="100"/>
      <c r="XL118" s="100"/>
      <c r="XM118" s="100"/>
      <c r="XN118" s="100"/>
      <c r="XO118" s="100"/>
      <c r="XP118" s="100"/>
      <c r="XQ118" s="100"/>
      <c r="XR118" s="100"/>
      <c r="XS118" s="100"/>
      <c r="XT118" s="100"/>
      <c r="XU118" s="100"/>
      <c r="XV118" s="100"/>
      <c r="XW118" s="100"/>
      <c r="XX118" s="100"/>
      <c r="XY118" s="100"/>
      <c r="XZ118" s="100"/>
      <c r="YA118" s="100"/>
      <c r="YB118" s="100"/>
      <c r="YC118" s="100"/>
      <c r="YD118" s="100"/>
      <c r="YE118" s="100"/>
      <c r="YF118" s="100"/>
      <c r="YG118" s="100"/>
      <c r="YH118" s="100"/>
      <c r="YI118" s="100"/>
      <c r="YJ118" s="100"/>
      <c r="YK118" s="100"/>
      <c r="YL118" s="100"/>
      <c r="YM118" s="100"/>
      <c r="YN118" s="100"/>
      <c r="YO118" s="100"/>
      <c r="YP118" s="100"/>
      <c r="YQ118" s="100"/>
      <c r="YR118" s="100"/>
      <c r="YS118" s="100"/>
      <c r="YT118" s="100"/>
      <c r="YU118" s="100"/>
      <c r="YV118" s="100"/>
      <c r="YW118" s="100"/>
      <c r="YX118" s="100"/>
      <c r="YY118" s="100"/>
      <c r="YZ118" s="100"/>
      <c r="ZA118" s="100"/>
      <c r="ZB118" s="100"/>
      <c r="ZC118" s="100"/>
      <c r="ZD118" s="100"/>
      <c r="ZE118" s="100"/>
      <c r="ZF118" s="100"/>
      <c r="ZG118" s="100"/>
      <c r="ZH118" s="100"/>
      <c r="ZI118" s="100"/>
      <c r="ZJ118" s="100"/>
      <c r="ZK118" s="100"/>
      <c r="ZL118" s="100"/>
      <c r="ZM118" s="100"/>
      <c r="ZN118" s="100"/>
      <c r="ZO118" s="100"/>
      <c r="ZP118" s="100"/>
      <c r="ZQ118" s="100"/>
      <c r="ZR118" s="100"/>
      <c r="ZS118" s="100"/>
      <c r="ZT118" s="100"/>
      <c r="ZU118" s="100"/>
      <c r="ZV118" s="100"/>
      <c r="ZW118" s="100"/>
      <c r="ZX118" s="100"/>
      <c r="ZY118" s="100"/>
      <c r="ZZ118" s="100"/>
    </row>
    <row r="119" spans="1:702" ht="15.95" customHeight="1" x14ac:dyDescent="0.25">
      <c r="A119" s="92">
        <v>72500</v>
      </c>
      <c r="B119" s="92" t="s">
        <v>494</v>
      </c>
      <c r="C119" s="121" t="s">
        <v>396</v>
      </c>
      <c r="D119" s="92">
        <v>7</v>
      </c>
      <c r="E119" s="92">
        <v>3</v>
      </c>
      <c r="F119" s="92" t="s">
        <v>341</v>
      </c>
      <c r="G119" s="92">
        <v>912</v>
      </c>
      <c r="H119" s="92">
        <v>11461</v>
      </c>
      <c r="I119" s="92" t="s">
        <v>412</v>
      </c>
      <c r="J119" s="92">
        <v>4</v>
      </c>
      <c r="K119" s="92" t="s">
        <v>14</v>
      </c>
      <c r="L119" s="93">
        <v>150000</v>
      </c>
      <c r="M119" s="93">
        <v>150000</v>
      </c>
      <c r="N119" s="93">
        <v>0</v>
      </c>
      <c r="O119" s="93">
        <v>150000</v>
      </c>
      <c r="P119" s="93">
        <v>949.39</v>
      </c>
      <c r="Q119" s="93">
        <v>-149050.60999999999</v>
      </c>
      <c r="R119" s="94">
        <v>0.01</v>
      </c>
      <c r="S119" s="93">
        <v>0</v>
      </c>
      <c r="T119" s="93">
        <v>0</v>
      </c>
      <c r="U119" s="94">
        <v>0</v>
      </c>
      <c r="V119" s="93">
        <v>0</v>
      </c>
      <c r="W119" s="93">
        <v>0</v>
      </c>
      <c r="X119" s="94">
        <v>0</v>
      </c>
      <c r="Y119" s="93">
        <v>0</v>
      </c>
      <c r="Z119" s="93">
        <v>0</v>
      </c>
      <c r="AA119" s="94">
        <v>0</v>
      </c>
      <c r="AB119" s="93">
        <v>0</v>
      </c>
      <c r="AC119" s="93">
        <v>0</v>
      </c>
      <c r="AD119" s="94">
        <v>0</v>
      </c>
      <c r="AE119" s="93">
        <v>0</v>
      </c>
      <c r="AF119" s="93">
        <v>0</v>
      </c>
      <c r="AG119" s="94">
        <v>0</v>
      </c>
      <c r="AH119" s="93">
        <v>0</v>
      </c>
      <c r="AI119" s="93">
        <v>0</v>
      </c>
      <c r="AJ119" s="94">
        <v>0</v>
      </c>
      <c r="AK119" s="93">
        <v>0</v>
      </c>
      <c r="AL119" s="93">
        <v>0</v>
      </c>
      <c r="AM119" s="94">
        <v>0</v>
      </c>
      <c r="AN119" s="93">
        <v>0</v>
      </c>
      <c r="AO119" s="93">
        <v>0</v>
      </c>
      <c r="AP119" s="94">
        <v>0</v>
      </c>
      <c r="AQ119" s="93">
        <v>0</v>
      </c>
      <c r="AR119" s="93">
        <v>0</v>
      </c>
      <c r="AS119" s="94">
        <v>0</v>
      </c>
      <c r="AT119" s="93">
        <v>0</v>
      </c>
      <c r="AU119" s="93">
        <v>0</v>
      </c>
      <c r="AV119" s="94">
        <v>0</v>
      </c>
      <c r="AW119" s="93">
        <v>0</v>
      </c>
      <c r="AX119" s="93">
        <v>0</v>
      </c>
      <c r="AY119" s="94">
        <v>0</v>
      </c>
      <c r="AZ119" s="93">
        <v>0</v>
      </c>
      <c r="BA119" s="93">
        <v>0</v>
      </c>
      <c r="BB119" s="94">
        <v>0</v>
      </c>
      <c r="BC119" s="93">
        <v>0</v>
      </c>
      <c r="BD119" s="93">
        <v>0</v>
      </c>
      <c r="BE119" s="94">
        <v>0</v>
      </c>
      <c r="BF119" s="93">
        <v>0</v>
      </c>
      <c r="BG119" s="93">
        <v>0</v>
      </c>
      <c r="BH119" s="94">
        <v>0</v>
      </c>
      <c r="BI119" s="93">
        <v>0</v>
      </c>
      <c r="BJ119" s="93">
        <v>0</v>
      </c>
      <c r="BK119" s="94">
        <v>0</v>
      </c>
      <c r="BL119" s="93">
        <v>0</v>
      </c>
      <c r="BM119" s="93">
        <v>0</v>
      </c>
      <c r="BN119" s="94">
        <v>0</v>
      </c>
      <c r="BO119" s="93">
        <v>0</v>
      </c>
      <c r="BP119" s="93">
        <v>0</v>
      </c>
      <c r="BQ119" s="94">
        <v>0</v>
      </c>
      <c r="BR119" s="93">
        <v>0</v>
      </c>
      <c r="BS119" s="93">
        <v>0</v>
      </c>
      <c r="BT119" s="94">
        <v>0</v>
      </c>
      <c r="BU119" s="93">
        <v>150000</v>
      </c>
      <c r="BV119" s="93">
        <v>949.39</v>
      </c>
      <c r="BW119" s="94">
        <v>0.01</v>
      </c>
      <c r="BX119" s="93">
        <v>0</v>
      </c>
      <c r="BY119" s="93">
        <v>0</v>
      </c>
      <c r="BZ119" s="94">
        <v>0</v>
      </c>
      <c r="CA119" s="93">
        <v>0</v>
      </c>
      <c r="CB119" s="93">
        <v>0</v>
      </c>
      <c r="CC119" s="94">
        <v>0</v>
      </c>
      <c r="CD119" s="93">
        <v>0</v>
      </c>
      <c r="CE119" s="93">
        <v>0</v>
      </c>
      <c r="CF119" s="94">
        <v>0</v>
      </c>
      <c r="CG119" s="93">
        <v>0</v>
      </c>
      <c r="CH119" s="93">
        <v>0</v>
      </c>
      <c r="CI119" s="94">
        <v>0</v>
      </c>
      <c r="CJ119" s="93">
        <v>0</v>
      </c>
      <c r="CK119" s="93">
        <v>0</v>
      </c>
      <c r="CL119" s="94">
        <v>0</v>
      </c>
      <c r="CM119" s="93">
        <v>0</v>
      </c>
      <c r="CN119" s="93">
        <v>0</v>
      </c>
      <c r="CO119" s="94">
        <v>0</v>
      </c>
      <c r="CP119" s="93"/>
      <c r="CQ119" s="93"/>
      <c r="CR119" s="93"/>
      <c r="CS119" s="93"/>
      <c r="CT119" s="93"/>
      <c r="CU119" s="93"/>
      <c r="CV119" s="93"/>
      <c r="CW119" s="93"/>
      <c r="CX119" s="93"/>
      <c r="CY119" s="93"/>
      <c r="CZ119" s="93"/>
      <c r="DA119" s="93"/>
      <c r="DB119" s="93"/>
      <c r="DC119" s="93"/>
      <c r="DD119" s="93"/>
      <c r="DE119" s="93"/>
      <c r="DF119" s="93"/>
      <c r="DG119" s="93"/>
      <c r="DH119" s="93"/>
      <c r="DI119" s="93"/>
      <c r="DJ119" s="93"/>
      <c r="DK119" s="93"/>
      <c r="DL119" s="93"/>
      <c r="DM119" s="93"/>
      <c r="DN119" s="93"/>
      <c r="DO119" s="93"/>
      <c r="DP119" s="93"/>
      <c r="DQ119" s="93"/>
      <c r="DR119" s="93"/>
      <c r="DS119" s="93"/>
      <c r="DT119" s="93"/>
      <c r="DU119" s="93"/>
      <c r="DV119" s="93"/>
      <c r="DW119" s="93"/>
      <c r="DX119" s="93"/>
      <c r="DY119" s="93"/>
      <c r="DZ119" s="93"/>
      <c r="EA119" s="93"/>
      <c r="EB119" s="93"/>
      <c r="EC119" s="93"/>
      <c r="ED119" s="93"/>
      <c r="EE119" s="93"/>
      <c r="EF119" s="93"/>
      <c r="EG119" s="93"/>
      <c r="EH119" s="93"/>
      <c r="EI119" s="93"/>
      <c r="EJ119" s="93"/>
      <c r="EK119" s="93"/>
      <c r="EL119" s="93"/>
      <c r="EM119" s="93"/>
      <c r="EN119" s="93"/>
      <c r="EO119" s="93"/>
      <c r="EP119" s="93"/>
      <c r="EQ119" s="93"/>
      <c r="ER119" s="93"/>
      <c r="ES119" s="93"/>
      <c r="ET119" s="93"/>
      <c r="EU119" s="93"/>
      <c r="EV119" s="93"/>
      <c r="EW119" s="93"/>
      <c r="EX119" s="93"/>
      <c r="EY119" s="93"/>
      <c r="EZ119" s="93"/>
      <c r="FA119" s="93"/>
      <c r="FB119" s="93"/>
      <c r="FC119" s="93"/>
      <c r="FD119" s="93"/>
      <c r="FE119" s="93"/>
      <c r="FF119" s="93"/>
      <c r="FG119" s="93"/>
      <c r="FH119" s="93"/>
      <c r="FI119" s="93"/>
      <c r="FJ119" s="93"/>
      <c r="FK119" s="93"/>
      <c r="FL119" s="93"/>
      <c r="FM119" s="93"/>
      <c r="FN119" s="93"/>
      <c r="FO119" s="93"/>
      <c r="FP119" s="93"/>
      <c r="FQ119" s="93"/>
      <c r="FR119" s="93"/>
      <c r="FS119" s="93"/>
      <c r="FT119" s="93"/>
      <c r="FU119" s="93"/>
      <c r="FV119" s="93"/>
      <c r="FW119" s="93"/>
      <c r="FX119" s="93"/>
      <c r="FY119" s="93"/>
      <c r="FZ119" s="93"/>
      <c r="GA119" s="93"/>
      <c r="GB119" s="93"/>
      <c r="GC119" s="93"/>
      <c r="GD119" s="93"/>
      <c r="GE119" s="93"/>
      <c r="GF119" s="93"/>
      <c r="GG119" s="93"/>
      <c r="GH119" s="93"/>
      <c r="GI119" s="93"/>
      <c r="GJ119" s="93"/>
      <c r="GK119" s="93"/>
      <c r="GL119" s="93"/>
      <c r="GM119" s="93"/>
      <c r="GN119" s="93"/>
      <c r="GO119" s="93"/>
      <c r="GP119" s="93"/>
      <c r="GQ119" s="93"/>
      <c r="GR119" s="93"/>
      <c r="GS119" s="93"/>
      <c r="GT119" s="93"/>
      <c r="GU119" s="93"/>
      <c r="GV119" s="93"/>
      <c r="GW119" s="93"/>
      <c r="GX119" s="93"/>
      <c r="GY119" s="93"/>
      <c r="GZ119" s="93"/>
      <c r="HA119" s="93"/>
      <c r="HB119" s="93"/>
      <c r="HC119" s="93"/>
      <c r="HD119" s="93"/>
      <c r="HE119" s="93"/>
      <c r="HF119" s="93"/>
      <c r="HG119" s="93"/>
      <c r="HH119" s="93"/>
      <c r="HI119" s="93"/>
      <c r="HJ119" s="93"/>
      <c r="HK119" s="93"/>
      <c r="HL119" s="93"/>
      <c r="HM119" s="93"/>
      <c r="HN119" s="93"/>
      <c r="HO119" s="93"/>
      <c r="HP119" s="93"/>
      <c r="HQ119" s="93"/>
      <c r="HR119" s="93"/>
      <c r="HS119" s="93"/>
      <c r="HT119" s="93"/>
      <c r="HU119" s="93"/>
      <c r="HV119" s="93"/>
      <c r="HW119" s="93"/>
      <c r="HX119" s="93"/>
      <c r="HY119" s="93"/>
      <c r="HZ119" s="93"/>
      <c r="IA119" s="93"/>
      <c r="IB119" s="93"/>
      <c r="IC119" s="93"/>
      <c r="ID119" s="93"/>
      <c r="IE119" s="93"/>
      <c r="IF119" s="93"/>
      <c r="IG119" s="93"/>
      <c r="IH119" s="93"/>
      <c r="II119" s="93"/>
      <c r="IJ119" s="93"/>
      <c r="IK119" s="93"/>
      <c r="IL119" s="93"/>
      <c r="IM119" s="93"/>
      <c r="IN119" s="93"/>
      <c r="IO119" s="93"/>
      <c r="IP119" s="93"/>
      <c r="IQ119" s="93"/>
      <c r="IR119" s="93"/>
      <c r="IS119" s="93"/>
      <c r="IT119" s="93"/>
      <c r="IU119" s="93"/>
      <c r="IV119" s="93"/>
      <c r="IW119" s="93"/>
      <c r="IX119" s="93"/>
      <c r="IY119" s="93"/>
      <c r="IZ119" s="93"/>
      <c r="JA119" s="93"/>
      <c r="JB119" s="93"/>
      <c r="JC119" s="93"/>
      <c r="JD119" s="93"/>
      <c r="JE119" s="93"/>
      <c r="JF119" s="93"/>
      <c r="JG119" s="93"/>
      <c r="JH119" s="93"/>
      <c r="JI119" s="93"/>
      <c r="JJ119" s="93"/>
      <c r="JK119" s="93"/>
      <c r="JL119" s="93"/>
      <c r="JM119" s="93"/>
      <c r="JN119" s="93"/>
      <c r="JO119" s="93"/>
      <c r="JP119" s="93"/>
      <c r="JQ119" s="93"/>
      <c r="JR119" s="93"/>
      <c r="JS119" s="93"/>
      <c r="JT119" s="93"/>
      <c r="JU119" s="93"/>
      <c r="JV119" s="93"/>
      <c r="JW119" s="93"/>
      <c r="JX119" s="93"/>
      <c r="JY119" s="93"/>
      <c r="JZ119" s="93"/>
      <c r="KA119" s="93"/>
      <c r="KB119" s="93"/>
      <c r="KC119" s="93"/>
      <c r="KD119" s="93"/>
      <c r="KE119" s="93"/>
      <c r="KF119" s="93"/>
      <c r="KG119" s="93"/>
      <c r="KH119" s="93"/>
      <c r="KI119" s="93"/>
      <c r="KJ119" s="93"/>
      <c r="KK119" s="93"/>
      <c r="KL119" s="93"/>
      <c r="KM119" s="93"/>
      <c r="KN119" s="93"/>
      <c r="KO119" s="93"/>
      <c r="KP119" s="93"/>
      <c r="KQ119" s="93"/>
      <c r="KR119" s="93"/>
      <c r="KS119" s="93"/>
      <c r="KT119" s="93"/>
      <c r="KU119" s="93"/>
      <c r="KV119" s="93"/>
      <c r="KW119" s="93"/>
      <c r="KX119" s="93"/>
      <c r="KY119" s="93"/>
      <c r="KZ119" s="93"/>
      <c r="LA119" s="93"/>
      <c r="LB119" s="93"/>
      <c r="LC119" s="93"/>
      <c r="LD119" s="93"/>
      <c r="LE119" s="93"/>
      <c r="LF119" s="93"/>
      <c r="LG119" s="93"/>
      <c r="LH119" s="93"/>
      <c r="LI119" s="93"/>
      <c r="LJ119" s="93"/>
      <c r="LK119" s="93"/>
      <c r="LL119" s="93"/>
      <c r="LM119" s="93"/>
      <c r="LN119" s="93"/>
      <c r="LO119" s="93"/>
      <c r="LP119" s="93"/>
      <c r="LQ119" s="93"/>
      <c r="LR119" s="93"/>
      <c r="LS119" s="93"/>
      <c r="LT119" s="93"/>
      <c r="LU119" s="93"/>
      <c r="LV119" s="93"/>
      <c r="LW119" s="93"/>
      <c r="LX119" s="93"/>
      <c r="LY119" s="93"/>
      <c r="LZ119" s="93"/>
      <c r="MA119" s="93"/>
      <c r="MB119" s="93"/>
      <c r="MC119" s="93"/>
      <c r="MD119" s="93"/>
      <c r="ME119" s="93"/>
      <c r="MF119" s="93"/>
      <c r="MG119" s="93"/>
      <c r="MH119" s="93"/>
      <c r="MI119" s="93"/>
      <c r="MJ119" s="93"/>
      <c r="MK119" s="93"/>
      <c r="ML119" s="93"/>
      <c r="MM119" s="93"/>
      <c r="MN119" s="93"/>
      <c r="MO119" s="93"/>
      <c r="MP119" s="93"/>
      <c r="MQ119" s="93"/>
      <c r="MR119" s="93"/>
      <c r="MS119" s="93"/>
      <c r="MT119" s="93"/>
      <c r="MU119" s="93"/>
      <c r="MV119" s="93"/>
      <c r="MW119" s="93"/>
      <c r="MX119" s="93"/>
      <c r="MY119" s="93"/>
      <c r="MZ119" s="93"/>
      <c r="NA119" s="93"/>
      <c r="NB119" s="93"/>
      <c r="NC119" s="93"/>
      <c r="ND119" s="93"/>
      <c r="NE119" s="93"/>
      <c r="NF119" s="93"/>
      <c r="NG119" s="93"/>
      <c r="NH119" s="93"/>
      <c r="NI119" s="93"/>
      <c r="NJ119" s="93"/>
      <c r="NK119" s="93"/>
      <c r="NL119" s="93"/>
      <c r="NM119" s="93"/>
      <c r="NN119" s="93"/>
      <c r="NO119" s="93"/>
      <c r="NP119" s="93"/>
      <c r="NQ119" s="93"/>
      <c r="NR119" s="93"/>
      <c r="NS119" s="93"/>
      <c r="NT119" s="93"/>
      <c r="NU119" s="93"/>
      <c r="NV119" s="93"/>
      <c r="NW119" s="93"/>
      <c r="NX119" s="93"/>
      <c r="NY119" s="93"/>
      <c r="NZ119" s="93"/>
      <c r="OA119" s="93"/>
      <c r="OB119" s="93"/>
      <c r="OC119" s="93"/>
      <c r="OD119" s="93"/>
      <c r="OE119" s="93"/>
      <c r="OF119" s="93"/>
      <c r="OG119" s="93"/>
      <c r="OH119" s="93"/>
      <c r="OI119" s="93"/>
      <c r="OJ119" s="93"/>
      <c r="OK119" s="93"/>
      <c r="OL119" s="93"/>
      <c r="OM119" s="93"/>
      <c r="ON119" s="93"/>
      <c r="OO119" s="93"/>
      <c r="OP119" s="93"/>
      <c r="OQ119" s="93"/>
      <c r="OR119" s="93"/>
      <c r="OS119" s="93"/>
      <c r="OT119" s="93"/>
      <c r="OU119" s="93"/>
      <c r="OV119" s="93"/>
      <c r="OW119" s="93"/>
      <c r="OX119" s="93"/>
      <c r="OY119" s="93"/>
      <c r="OZ119" s="93"/>
      <c r="PA119" s="93"/>
      <c r="PB119" s="93"/>
      <c r="PC119" s="93"/>
      <c r="PD119" s="93"/>
      <c r="PE119" s="93"/>
      <c r="PF119" s="93"/>
      <c r="PG119" s="93"/>
      <c r="PH119" s="93"/>
      <c r="PI119" s="93"/>
      <c r="PJ119" s="93"/>
      <c r="PK119" s="93"/>
      <c r="PL119" s="93"/>
      <c r="PM119" s="93"/>
      <c r="PN119" s="93"/>
      <c r="PO119" s="93"/>
      <c r="PP119" s="93"/>
      <c r="PQ119" s="93"/>
      <c r="PR119" s="93"/>
      <c r="PS119" s="93"/>
      <c r="PT119" s="93"/>
      <c r="PU119" s="93"/>
      <c r="PV119" s="93"/>
      <c r="PW119" s="93"/>
      <c r="PX119" s="93"/>
      <c r="PY119" s="93"/>
      <c r="PZ119" s="93"/>
      <c r="QA119" s="93"/>
      <c r="QB119" s="93"/>
      <c r="QC119" s="93"/>
      <c r="QD119" s="93"/>
      <c r="QE119" s="93"/>
      <c r="QF119" s="93"/>
      <c r="QG119" s="93"/>
      <c r="QH119" s="93"/>
      <c r="QI119" s="93"/>
      <c r="QJ119" s="93"/>
      <c r="QK119" s="93"/>
      <c r="QL119" s="93"/>
      <c r="QM119" s="93"/>
      <c r="QN119" s="93"/>
      <c r="QO119" s="93"/>
      <c r="QP119" s="93"/>
      <c r="QQ119" s="93"/>
      <c r="QR119" s="93"/>
      <c r="QS119" s="93"/>
      <c r="QT119" s="93"/>
      <c r="QU119" s="93"/>
      <c r="QV119" s="93"/>
      <c r="QW119" s="93"/>
      <c r="QX119" s="93"/>
      <c r="QY119" s="93"/>
      <c r="QZ119" s="93"/>
      <c r="RA119" s="93"/>
      <c r="RB119" s="93"/>
      <c r="RC119" s="93"/>
      <c r="RD119" s="93"/>
      <c r="RE119" s="93"/>
      <c r="RF119" s="93"/>
      <c r="RG119" s="93"/>
      <c r="RH119" s="93"/>
      <c r="RI119" s="93"/>
      <c r="RJ119" s="93"/>
      <c r="RK119" s="93"/>
      <c r="RL119" s="93"/>
      <c r="RM119" s="93"/>
      <c r="RN119" s="93"/>
      <c r="RO119" s="93"/>
      <c r="RP119" s="93"/>
      <c r="RQ119" s="93"/>
      <c r="RR119" s="93"/>
      <c r="RS119" s="93"/>
      <c r="RT119" s="93"/>
      <c r="RU119" s="93"/>
      <c r="RV119" s="93"/>
      <c r="RW119" s="93"/>
      <c r="RX119" s="93"/>
      <c r="RY119" s="93"/>
      <c r="RZ119" s="93"/>
      <c r="SA119" s="93"/>
      <c r="SB119" s="93"/>
      <c r="SC119" s="93"/>
      <c r="SD119" s="93"/>
      <c r="SE119" s="93"/>
      <c r="SF119" s="93"/>
      <c r="SG119" s="93"/>
      <c r="SH119" s="93"/>
      <c r="SI119" s="93"/>
      <c r="SJ119" s="93"/>
      <c r="SK119" s="93"/>
      <c r="SL119" s="93"/>
      <c r="SM119" s="93"/>
      <c r="SN119" s="93"/>
      <c r="SO119" s="93"/>
      <c r="SP119" s="93"/>
      <c r="SQ119" s="93"/>
      <c r="SR119" s="93"/>
      <c r="SS119" s="93"/>
      <c r="ST119" s="93"/>
      <c r="SU119" s="93"/>
      <c r="SV119" s="93"/>
      <c r="SW119" s="93"/>
      <c r="SX119" s="93"/>
      <c r="SY119" s="93"/>
      <c r="SZ119" s="93"/>
      <c r="TA119" s="93"/>
      <c r="TB119" s="93"/>
      <c r="TC119" s="93"/>
      <c r="TD119" s="93"/>
      <c r="TE119" s="93"/>
      <c r="TF119" s="93"/>
      <c r="TG119" s="93"/>
      <c r="TH119" s="93"/>
      <c r="TI119" s="93"/>
      <c r="TJ119" s="93"/>
      <c r="TK119" s="93"/>
      <c r="TL119" s="93"/>
      <c r="TM119" s="93"/>
      <c r="TN119" s="93"/>
      <c r="TO119" s="93"/>
      <c r="TP119" s="93"/>
      <c r="TQ119" s="93"/>
      <c r="TR119" s="93"/>
      <c r="TS119" s="93"/>
      <c r="TT119" s="93"/>
      <c r="TU119" s="93"/>
      <c r="TV119" s="93"/>
      <c r="TW119" s="93"/>
      <c r="TX119" s="93"/>
      <c r="TY119" s="93"/>
      <c r="TZ119" s="93"/>
      <c r="UA119" s="93"/>
      <c r="UB119" s="93"/>
      <c r="UC119" s="93"/>
      <c r="UD119" s="93"/>
      <c r="UE119" s="93"/>
      <c r="UF119" s="93"/>
      <c r="UG119" s="93"/>
      <c r="UH119" s="93"/>
      <c r="UI119" s="93"/>
      <c r="UJ119" s="93"/>
      <c r="UK119" s="93"/>
      <c r="UL119" s="93"/>
      <c r="UM119" s="93"/>
      <c r="UN119" s="93"/>
      <c r="UO119" s="93"/>
      <c r="UP119" s="93"/>
      <c r="UQ119" s="93"/>
      <c r="UR119" s="93"/>
      <c r="US119" s="93"/>
      <c r="UT119" s="93"/>
      <c r="UU119" s="93"/>
      <c r="UV119" s="93"/>
      <c r="UW119" s="93"/>
      <c r="UX119" s="93"/>
      <c r="UY119" s="93"/>
      <c r="UZ119" s="93"/>
      <c r="VA119" s="93"/>
      <c r="VB119" s="93"/>
      <c r="VC119" s="93"/>
      <c r="VD119" s="93"/>
      <c r="VE119" s="93"/>
      <c r="VF119" s="93"/>
      <c r="VG119" s="93"/>
      <c r="VH119" s="93"/>
      <c r="VI119" s="93"/>
      <c r="VJ119" s="93"/>
      <c r="VK119" s="93"/>
      <c r="VL119" s="93"/>
      <c r="VM119" s="93"/>
      <c r="VN119" s="93"/>
      <c r="VO119" s="93"/>
      <c r="VP119" s="93"/>
      <c r="VQ119" s="93"/>
      <c r="VR119" s="93"/>
      <c r="VS119" s="93"/>
      <c r="VT119" s="93"/>
      <c r="VU119" s="93"/>
      <c r="VV119" s="93"/>
      <c r="VW119" s="93"/>
      <c r="VX119" s="93"/>
      <c r="VY119" s="93"/>
      <c r="VZ119" s="93"/>
      <c r="WA119" s="93"/>
      <c r="WB119" s="93"/>
      <c r="WC119" s="93"/>
      <c r="WD119" s="93"/>
      <c r="WE119" s="93"/>
      <c r="WF119" s="93"/>
      <c r="WG119" s="93"/>
      <c r="WH119" s="93"/>
      <c r="WI119" s="93"/>
      <c r="WJ119" s="93"/>
      <c r="WK119" s="93"/>
      <c r="WL119" s="93"/>
      <c r="WM119" s="93"/>
      <c r="WN119" s="93"/>
      <c r="WO119" s="93"/>
      <c r="WP119" s="93"/>
      <c r="WQ119" s="93"/>
      <c r="WR119" s="93"/>
      <c r="WS119" s="93"/>
      <c r="WT119" s="93"/>
      <c r="WU119" s="93"/>
      <c r="WV119" s="93"/>
      <c r="WW119" s="93"/>
      <c r="WX119" s="93"/>
      <c r="WY119" s="93"/>
      <c r="WZ119" s="93"/>
      <c r="XA119" s="93"/>
      <c r="XB119" s="93"/>
      <c r="XC119" s="93"/>
      <c r="XD119" s="93"/>
      <c r="XE119" s="93"/>
      <c r="XF119" s="93"/>
      <c r="XG119" s="93"/>
      <c r="XH119" s="93"/>
      <c r="XI119" s="93"/>
      <c r="XJ119" s="93"/>
      <c r="XK119" s="93"/>
      <c r="XL119" s="93"/>
      <c r="XM119" s="93"/>
      <c r="XN119" s="93"/>
      <c r="XO119" s="93"/>
      <c r="XP119" s="93"/>
      <c r="XQ119" s="93"/>
      <c r="XR119" s="93"/>
      <c r="XS119" s="93"/>
      <c r="XT119" s="93"/>
      <c r="XU119" s="93"/>
      <c r="XV119" s="93"/>
      <c r="XW119" s="93"/>
      <c r="XX119" s="93"/>
      <c r="XY119" s="93"/>
      <c r="XZ119" s="93"/>
      <c r="YA119" s="93"/>
      <c r="YB119" s="93"/>
      <c r="YC119" s="93"/>
      <c r="YD119" s="93"/>
      <c r="YE119" s="93"/>
      <c r="YF119" s="93"/>
      <c r="YG119" s="93"/>
      <c r="YH119" s="93"/>
      <c r="YI119" s="93"/>
      <c r="YJ119" s="93"/>
      <c r="YK119" s="93"/>
      <c r="YL119" s="93"/>
      <c r="YM119" s="93"/>
      <c r="YN119" s="93"/>
      <c r="YO119" s="93"/>
      <c r="YP119" s="93"/>
      <c r="YQ119" s="93"/>
      <c r="YR119" s="93"/>
      <c r="YS119" s="93"/>
      <c r="YT119" s="93"/>
      <c r="YU119" s="93"/>
      <c r="YV119" s="93"/>
      <c r="YW119" s="93"/>
      <c r="YX119" s="93"/>
      <c r="YY119" s="93"/>
      <c r="YZ119" s="93"/>
      <c r="ZA119" s="93"/>
      <c r="ZB119" s="93"/>
      <c r="ZC119" s="93"/>
      <c r="ZD119" s="93"/>
      <c r="ZE119" s="93"/>
      <c r="ZF119" s="93"/>
      <c r="ZG119" s="93"/>
      <c r="ZH119" s="93"/>
      <c r="ZI119" s="93"/>
      <c r="ZJ119" s="93"/>
      <c r="ZK119" s="93"/>
      <c r="ZL119" s="93"/>
      <c r="ZM119" s="93"/>
      <c r="ZN119" s="93"/>
      <c r="ZO119" s="93"/>
      <c r="ZP119" s="93"/>
      <c r="ZQ119" s="93"/>
      <c r="ZR119" s="93"/>
      <c r="ZS119" s="93"/>
      <c r="ZT119" s="93"/>
      <c r="ZU119" s="93"/>
      <c r="ZV119" s="93"/>
      <c r="ZW119" s="93"/>
      <c r="ZX119" s="93"/>
      <c r="ZY119" s="93"/>
      <c r="ZZ119" s="93"/>
    </row>
    <row r="120" spans="1:702" s="146" customFormat="1" ht="15.95" customHeight="1" x14ac:dyDescent="0.25">
      <c r="A120" s="142">
        <v>72502</v>
      </c>
      <c r="B120" s="142" t="s">
        <v>494</v>
      </c>
      <c r="C120" s="143" t="s">
        <v>396</v>
      </c>
      <c r="D120" s="142">
        <v>7</v>
      </c>
      <c r="E120" s="142">
        <v>3</v>
      </c>
      <c r="F120" s="142" t="s">
        <v>341</v>
      </c>
      <c r="G120" s="142">
        <v>912</v>
      </c>
      <c r="H120" s="142">
        <v>11461</v>
      </c>
      <c r="I120" s="142" t="s">
        <v>412</v>
      </c>
      <c r="J120" s="142">
        <v>42</v>
      </c>
      <c r="K120" s="142" t="s">
        <v>34</v>
      </c>
      <c r="L120" s="144">
        <v>150000</v>
      </c>
      <c r="M120" s="144">
        <v>150000</v>
      </c>
      <c r="N120" s="144">
        <v>0</v>
      </c>
      <c r="O120" s="144">
        <v>150000</v>
      </c>
      <c r="P120" s="144">
        <v>949.39</v>
      </c>
      <c r="Q120" s="144">
        <v>-149050.60999999999</v>
      </c>
      <c r="R120" s="145">
        <v>0.01</v>
      </c>
      <c r="S120" s="144">
        <v>0</v>
      </c>
      <c r="T120" s="144">
        <v>0</v>
      </c>
      <c r="U120" s="145">
        <v>0</v>
      </c>
      <c r="V120" s="144">
        <v>0</v>
      </c>
      <c r="W120" s="144">
        <v>0</v>
      </c>
      <c r="X120" s="145">
        <v>0</v>
      </c>
      <c r="Y120" s="144">
        <v>0</v>
      </c>
      <c r="Z120" s="144">
        <v>0</v>
      </c>
      <c r="AA120" s="145">
        <v>0</v>
      </c>
      <c r="AB120" s="144">
        <v>0</v>
      </c>
      <c r="AC120" s="144">
        <v>0</v>
      </c>
      <c r="AD120" s="145">
        <v>0</v>
      </c>
      <c r="AE120" s="144">
        <v>0</v>
      </c>
      <c r="AF120" s="144">
        <v>0</v>
      </c>
      <c r="AG120" s="145">
        <v>0</v>
      </c>
      <c r="AH120" s="144">
        <v>0</v>
      </c>
      <c r="AI120" s="144">
        <v>0</v>
      </c>
      <c r="AJ120" s="145">
        <v>0</v>
      </c>
      <c r="AK120" s="144">
        <v>0</v>
      </c>
      <c r="AL120" s="144">
        <v>0</v>
      </c>
      <c r="AM120" s="145">
        <v>0</v>
      </c>
      <c r="AN120" s="144">
        <v>0</v>
      </c>
      <c r="AO120" s="144">
        <v>0</v>
      </c>
      <c r="AP120" s="145">
        <v>0</v>
      </c>
      <c r="AQ120" s="144">
        <v>0</v>
      </c>
      <c r="AR120" s="144">
        <v>0</v>
      </c>
      <c r="AS120" s="145">
        <v>0</v>
      </c>
      <c r="AT120" s="144">
        <v>0</v>
      </c>
      <c r="AU120" s="144">
        <v>0</v>
      </c>
      <c r="AV120" s="145">
        <v>0</v>
      </c>
      <c r="AW120" s="144">
        <v>0</v>
      </c>
      <c r="AX120" s="144">
        <v>0</v>
      </c>
      <c r="AY120" s="145">
        <v>0</v>
      </c>
      <c r="AZ120" s="144">
        <v>0</v>
      </c>
      <c r="BA120" s="144">
        <v>0</v>
      </c>
      <c r="BB120" s="145">
        <v>0</v>
      </c>
      <c r="BC120" s="144">
        <v>0</v>
      </c>
      <c r="BD120" s="144">
        <v>0</v>
      </c>
      <c r="BE120" s="145">
        <v>0</v>
      </c>
      <c r="BF120" s="144">
        <v>0</v>
      </c>
      <c r="BG120" s="144">
        <v>0</v>
      </c>
      <c r="BH120" s="145">
        <v>0</v>
      </c>
      <c r="BI120" s="144">
        <v>0</v>
      </c>
      <c r="BJ120" s="144">
        <v>0</v>
      </c>
      <c r="BK120" s="145">
        <v>0</v>
      </c>
      <c r="BL120" s="144">
        <v>0</v>
      </c>
      <c r="BM120" s="144">
        <v>0</v>
      </c>
      <c r="BN120" s="145">
        <v>0</v>
      </c>
      <c r="BO120" s="144">
        <v>0</v>
      </c>
      <c r="BP120" s="144">
        <v>0</v>
      </c>
      <c r="BQ120" s="145">
        <v>0</v>
      </c>
      <c r="BR120" s="144">
        <v>0</v>
      </c>
      <c r="BS120" s="144">
        <v>0</v>
      </c>
      <c r="BT120" s="145">
        <v>0</v>
      </c>
      <c r="BU120" s="144">
        <v>150000</v>
      </c>
      <c r="BV120" s="144">
        <v>949.39</v>
      </c>
      <c r="BW120" s="145">
        <v>0.01</v>
      </c>
      <c r="BX120" s="144">
        <v>0</v>
      </c>
      <c r="BY120" s="144">
        <v>0</v>
      </c>
      <c r="BZ120" s="145">
        <v>0</v>
      </c>
      <c r="CA120" s="144">
        <v>0</v>
      </c>
      <c r="CB120" s="144">
        <v>0</v>
      </c>
      <c r="CC120" s="145">
        <v>0</v>
      </c>
      <c r="CD120" s="144">
        <v>0</v>
      </c>
      <c r="CE120" s="144">
        <v>0</v>
      </c>
      <c r="CF120" s="145">
        <v>0</v>
      </c>
      <c r="CG120" s="144">
        <v>0</v>
      </c>
      <c r="CH120" s="144">
        <v>0</v>
      </c>
      <c r="CI120" s="145">
        <v>0</v>
      </c>
      <c r="CJ120" s="144">
        <v>0</v>
      </c>
      <c r="CK120" s="144">
        <v>0</v>
      </c>
      <c r="CL120" s="145">
        <v>0</v>
      </c>
      <c r="CM120" s="144">
        <v>0</v>
      </c>
      <c r="CN120" s="144">
        <v>0</v>
      </c>
      <c r="CO120" s="145">
        <v>0</v>
      </c>
      <c r="CP120" s="144"/>
      <c r="CQ120" s="144"/>
      <c r="CR120" s="144"/>
      <c r="CS120" s="144"/>
      <c r="CT120" s="144"/>
      <c r="CU120" s="144"/>
      <c r="CV120" s="144"/>
      <c r="CW120" s="144"/>
      <c r="CX120" s="144"/>
      <c r="CY120" s="144"/>
      <c r="CZ120" s="144"/>
      <c r="DA120" s="144"/>
      <c r="DB120" s="144"/>
      <c r="DC120" s="144"/>
      <c r="DD120" s="144"/>
      <c r="DE120" s="144"/>
      <c r="DF120" s="144"/>
      <c r="DG120" s="144"/>
      <c r="DH120" s="144"/>
      <c r="DI120" s="144"/>
      <c r="DJ120" s="144"/>
      <c r="DK120" s="144"/>
      <c r="DL120" s="144"/>
      <c r="DM120" s="144"/>
      <c r="DN120" s="144"/>
      <c r="DO120" s="144"/>
      <c r="DP120" s="144"/>
      <c r="DQ120" s="144"/>
      <c r="DR120" s="144"/>
      <c r="DS120" s="144"/>
      <c r="DT120" s="144"/>
      <c r="DU120" s="144"/>
      <c r="DV120" s="144"/>
      <c r="DW120" s="144"/>
      <c r="DX120" s="144"/>
      <c r="DY120" s="144"/>
      <c r="DZ120" s="144"/>
      <c r="EA120" s="144"/>
      <c r="EB120" s="144"/>
      <c r="EC120" s="144"/>
      <c r="ED120" s="144"/>
      <c r="EE120" s="144"/>
      <c r="EF120" s="144"/>
      <c r="EG120" s="144"/>
      <c r="EH120" s="144"/>
      <c r="EI120" s="144"/>
      <c r="EJ120" s="144"/>
      <c r="EK120" s="144"/>
      <c r="EL120" s="144"/>
      <c r="EM120" s="144"/>
      <c r="EN120" s="144"/>
      <c r="EO120" s="144"/>
      <c r="EP120" s="144"/>
      <c r="EQ120" s="144"/>
      <c r="ER120" s="144"/>
      <c r="ES120" s="144"/>
      <c r="ET120" s="144"/>
      <c r="EU120" s="144"/>
      <c r="EV120" s="144"/>
      <c r="EW120" s="144"/>
      <c r="EX120" s="144"/>
      <c r="EY120" s="144"/>
      <c r="EZ120" s="144"/>
      <c r="FA120" s="144"/>
      <c r="FB120" s="144"/>
      <c r="FC120" s="144"/>
      <c r="FD120" s="144"/>
      <c r="FE120" s="144"/>
      <c r="FF120" s="144"/>
      <c r="FG120" s="144"/>
      <c r="FH120" s="144"/>
      <c r="FI120" s="144"/>
      <c r="FJ120" s="144"/>
      <c r="FK120" s="144"/>
      <c r="FL120" s="144"/>
      <c r="FM120" s="144"/>
      <c r="FN120" s="144"/>
      <c r="FO120" s="144"/>
      <c r="FP120" s="144"/>
      <c r="FQ120" s="144"/>
      <c r="FR120" s="144"/>
      <c r="FS120" s="144"/>
      <c r="FT120" s="144"/>
      <c r="FU120" s="144"/>
      <c r="FV120" s="144"/>
      <c r="FW120" s="144"/>
      <c r="FX120" s="144"/>
      <c r="FY120" s="144"/>
      <c r="FZ120" s="144"/>
      <c r="GA120" s="144"/>
      <c r="GB120" s="144"/>
      <c r="GC120" s="144"/>
      <c r="GD120" s="144"/>
      <c r="GE120" s="144"/>
      <c r="GF120" s="144"/>
      <c r="GG120" s="144"/>
      <c r="GH120" s="144"/>
      <c r="GI120" s="144"/>
      <c r="GJ120" s="144"/>
      <c r="GK120" s="144"/>
      <c r="GL120" s="144"/>
      <c r="GM120" s="144"/>
      <c r="GN120" s="144"/>
      <c r="GO120" s="144"/>
      <c r="GP120" s="144"/>
      <c r="GQ120" s="144"/>
      <c r="GR120" s="144"/>
      <c r="GS120" s="144"/>
      <c r="GT120" s="144"/>
      <c r="GU120" s="144"/>
      <c r="GV120" s="144"/>
      <c r="GW120" s="144"/>
      <c r="GX120" s="144"/>
      <c r="GY120" s="144"/>
      <c r="GZ120" s="144"/>
      <c r="HA120" s="144"/>
      <c r="HB120" s="144"/>
      <c r="HC120" s="144"/>
      <c r="HD120" s="144"/>
      <c r="HE120" s="144"/>
      <c r="HF120" s="144"/>
      <c r="HG120" s="144"/>
      <c r="HH120" s="144"/>
      <c r="HI120" s="144"/>
      <c r="HJ120" s="144"/>
      <c r="HK120" s="144"/>
      <c r="HL120" s="144"/>
      <c r="HM120" s="144"/>
      <c r="HN120" s="144"/>
      <c r="HO120" s="144"/>
      <c r="HP120" s="144"/>
      <c r="HQ120" s="144"/>
      <c r="HR120" s="144"/>
      <c r="HS120" s="144"/>
      <c r="HT120" s="144"/>
      <c r="HU120" s="144"/>
      <c r="HV120" s="144"/>
      <c r="HW120" s="144"/>
      <c r="HX120" s="144"/>
      <c r="HY120" s="144"/>
      <c r="HZ120" s="144"/>
      <c r="IA120" s="144"/>
      <c r="IB120" s="144"/>
      <c r="IC120" s="144"/>
      <c r="ID120" s="144"/>
      <c r="IE120" s="144"/>
      <c r="IF120" s="144"/>
      <c r="IG120" s="144"/>
      <c r="IH120" s="144"/>
      <c r="II120" s="144"/>
      <c r="IJ120" s="144"/>
      <c r="IK120" s="144"/>
      <c r="IL120" s="144"/>
      <c r="IM120" s="144"/>
      <c r="IN120" s="144"/>
      <c r="IO120" s="144"/>
      <c r="IP120" s="144"/>
      <c r="IQ120" s="144"/>
      <c r="IR120" s="144"/>
      <c r="IS120" s="144"/>
      <c r="IT120" s="144"/>
      <c r="IU120" s="144"/>
      <c r="IV120" s="144"/>
      <c r="IW120" s="144"/>
      <c r="IX120" s="144"/>
      <c r="IY120" s="144"/>
      <c r="IZ120" s="144"/>
      <c r="JA120" s="144"/>
      <c r="JB120" s="144"/>
      <c r="JC120" s="144"/>
      <c r="JD120" s="144"/>
      <c r="JE120" s="144"/>
      <c r="JF120" s="144"/>
      <c r="JG120" s="144"/>
      <c r="JH120" s="144"/>
      <c r="JI120" s="144"/>
      <c r="JJ120" s="144"/>
      <c r="JK120" s="144"/>
      <c r="JL120" s="144"/>
      <c r="JM120" s="144"/>
      <c r="JN120" s="144"/>
      <c r="JO120" s="144"/>
      <c r="JP120" s="144"/>
      <c r="JQ120" s="144"/>
      <c r="JR120" s="144"/>
      <c r="JS120" s="144"/>
      <c r="JT120" s="144"/>
      <c r="JU120" s="144"/>
      <c r="JV120" s="144"/>
      <c r="JW120" s="144"/>
      <c r="JX120" s="144"/>
      <c r="JY120" s="144"/>
      <c r="JZ120" s="144"/>
      <c r="KA120" s="144"/>
      <c r="KB120" s="144"/>
      <c r="KC120" s="144"/>
      <c r="KD120" s="144"/>
      <c r="KE120" s="144"/>
      <c r="KF120" s="144"/>
      <c r="KG120" s="144"/>
      <c r="KH120" s="144"/>
      <c r="KI120" s="144"/>
      <c r="KJ120" s="144"/>
      <c r="KK120" s="144"/>
      <c r="KL120" s="144"/>
      <c r="KM120" s="144"/>
      <c r="KN120" s="144"/>
      <c r="KO120" s="144"/>
      <c r="KP120" s="144"/>
      <c r="KQ120" s="144"/>
      <c r="KR120" s="144"/>
      <c r="KS120" s="144"/>
      <c r="KT120" s="144"/>
      <c r="KU120" s="144"/>
      <c r="KV120" s="144"/>
      <c r="KW120" s="144"/>
      <c r="KX120" s="144"/>
      <c r="KY120" s="144"/>
      <c r="KZ120" s="144"/>
      <c r="LA120" s="144"/>
      <c r="LB120" s="144"/>
      <c r="LC120" s="144"/>
      <c r="LD120" s="144"/>
      <c r="LE120" s="144"/>
      <c r="LF120" s="144"/>
      <c r="LG120" s="144"/>
      <c r="LH120" s="144"/>
      <c r="LI120" s="144"/>
      <c r="LJ120" s="144"/>
      <c r="LK120" s="144"/>
      <c r="LL120" s="144"/>
      <c r="LM120" s="144"/>
      <c r="LN120" s="144"/>
      <c r="LO120" s="144"/>
      <c r="LP120" s="144"/>
      <c r="LQ120" s="144"/>
      <c r="LR120" s="144"/>
      <c r="LS120" s="144"/>
      <c r="LT120" s="144"/>
      <c r="LU120" s="144"/>
      <c r="LV120" s="144"/>
      <c r="LW120" s="144"/>
      <c r="LX120" s="144"/>
      <c r="LY120" s="144"/>
      <c r="LZ120" s="144"/>
      <c r="MA120" s="144"/>
      <c r="MB120" s="144"/>
      <c r="MC120" s="144"/>
      <c r="MD120" s="144"/>
      <c r="ME120" s="144"/>
      <c r="MF120" s="144"/>
      <c r="MG120" s="144"/>
      <c r="MH120" s="144"/>
      <c r="MI120" s="144"/>
      <c r="MJ120" s="144"/>
      <c r="MK120" s="144"/>
      <c r="ML120" s="144"/>
      <c r="MM120" s="144"/>
      <c r="MN120" s="144"/>
      <c r="MO120" s="144"/>
      <c r="MP120" s="144"/>
      <c r="MQ120" s="144"/>
      <c r="MR120" s="144"/>
      <c r="MS120" s="144"/>
      <c r="MT120" s="144"/>
      <c r="MU120" s="144"/>
      <c r="MV120" s="144"/>
      <c r="MW120" s="144"/>
      <c r="MX120" s="144"/>
      <c r="MY120" s="144"/>
      <c r="MZ120" s="144"/>
      <c r="NA120" s="144"/>
      <c r="NB120" s="144"/>
      <c r="NC120" s="144"/>
      <c r="ND120" s="144"/>
      <c r="NE120" s="144"/>
      <c r="NF120" s="144"/>
      <c r="NG120" s="144"/>
      <c r="NH120" s="144"/>
      <c r="NI120" s="144"/>
      <c r="NJ120" s="144"/>
      <c r="NK120" s="144"/>
      <c r="NL120" s="144"/>
      <c r="NM120" s="144"/>
      <c r="NN120" s="144"/>
      <c r="NO120" s="144"/>
      <c r="NP120" s="144"/>
      <c r="NQ120" s="144"/>
      <c r="NR120" s="144"/>
      <c r="NS120" s="144"/>
      <c r="NT120" s="144"/>
      <c r="NU120" s="144"/>
      <c r="NV120" s="144"/>
      <c r="NW120" s="144"/>
      <c r="NX120" s="144"/>
      <c r="NY120" s="144"/>
      <c r="NZ120" s="144"/>
      <c r="OA120" s="144"/>
      <c r="OB120" s="144"/>
      <c r="OC120" s="144"/>
      <c r="OD120" s="144"/>
      <c r="OE120" s="144"/>
      <c r="OF120" s="144"/>
      <c r="OG120" s="144"/>
      <c r="OH120" s="144"/>
      <c r="OI120" s="144"/>
      <c r="OJ120" s="144"/>
      <c r="OK120" s="144"/>
      <c r="OL120" s="144"/>
      <c r="OM120" s="144"/>
      <c r="ON120" s="144"/>
      <c r="OO120" s="144"/>
      <c r="OP120" s="144"/>
      <c r="OQ120" s="144"/>
      <c r="OR120" s="144"/>
      <c r="OS120" s="144"/>
      <c r="OT120" s="144"/>
      <c r="OU120" s="144"/>
      <c r="OV120" s="144"/>
      <c r="OW120" s="144"/>
      <c r="OX120" s="144"/>
      <c r="OY120" s="144"/>
      <c r="OZ120" s="144"/>
      <c r="PA120" s="144"/>
      <c r="PB120" s="144"/>
      <c r="PC120" s="144"/>
      <c r="PD120" s="144"/>
      <c r="PE120" s="144"/>
      <c r="PF120" s="144"/>
      <c r="PG120" s="144"/>
      <c r="PH120" s="144"/>
      <c r="PI120" s="144"/>
      <c r="PJ120" s="144"/>
      <c r="PK120" s="144"/>
      <c r="PL120" s="144"/>
      <c r="PM120" s="144"/>
      <c r="PN120" s="144"/>
      <c r="PO120" s="144"/>
      <c r="PP120" s="144"/>
      <c r="PQ120" s="144"/>
      <c r="PR120" s="144"/>
      <c r="PS120" s="144"/>
      <c r="PT120" s="144"/>
      <c r="PU120" s="144"/>
      <c r="PV120" s="144"/>
      <c r="PW120" s="144"/>
      <c r="PX120" s="144"/>
      <c r="PY120" s="144"/>
      <c r="PZ120" s="144"/>
      <c r="QA120" s="144"/>
      <c r="QB120" s="144"/>
      <c r="QC120" s="144"/>
      <c r="QD120" s="144"/>
      <c r="QE120" s="144"/>
      <c r="QF120" s="144"/>
      <c r="QG120" s="144"/>
      <c r="QH120" s="144"/>
      <c r="QI120" s="144"/>
      <c r="QJ120" s="144"/>
      <c r="QK120" s="144"/>
      <c r="QL120" s="144"/>
      <c r="QM120" s="144"/>
      <c r="QN120" s="144"/>
      <c r="QO120" s="144"/>
      <c r="QP120" s="144"/>
      <c r="QQ120" s="144"/>
      <c r="QR120" s="144"/>
      <c r="QS120" s="144"/>
      <c r="QT120" s="144"/>
      <c r="QU120" s="144"/>
      <c r="QV120" s="144"/>
      <c r="QW120" s="144"/>
      <c r="QX120" s="144"/>
      <c r="QY120" s="144"/>
      <c r="QZ120" s="144"/>
      <c r="RA120" s="144"/>
      <c r="RB120" s="144"/>
      <c r="RC120" s="144"/>
      <c r="RD120" s="144"/>
      <c r="RE120" s="144"/>
      <c r="RF120" s="144"/>
      <c r="RG120" s="144"/>
      <c r="RH120" s="144"/>
      <c r="RI120" s="144"/>
      <c r="RJ120" s="144"/>
      <c r="RK120" s="144"/>
      <c r="RL120" s="144"/>
      <c r="RM120" s="144"/>
      <c r="RN120" s="144"/>
      <c r="RO120" s="144"/>
      <c r="RP120" s="144"/>
      <c r="RQ120" s="144"/>
      <c r="RR120" s="144"/>
      <c r="RS120" s="144"/>
      <c r="RT120" s="144"/>
      <c r="RU120" s="144"/>
      <c r="RV120" s="144"/>
      <c r="RW120" s="144"/>
      <c r="RX120" s="144"/>
      <c r="RY120" s="144"/>
      <c r="RZ120" s="144"/>
      <c r="SA120" s="144"/>
      <c r="SB120" s="144"/>
      <c r="SC120" s="144"/>
      <c r="SD120" s="144"/>
      <c r="SE120" s="144"/>
      <c r="SF120" s="144"/>
      <c r="SG120" s="144"/>
      <c r="SH120" s="144"/>
      <c r="SI120" s="144"/>
      <c r="SJ120" s="144"/>
      <c r="SK120" s="144"/>
      <c r="SL120" s="144"/>
      <c r="SM120" s="144"/>
      <c r="SN120" s="144"/>
      <c r="SO120" s="144"/>
      <c r="SP120" s="144"/>
      <c r="SQ120" s="144"/>
      <c r="SR120" s="144"/>
      <c r="SS120" s="144"/>
      <c r="ST120" s="144"/>
      <c r="SU120" s="144"/>
      <c r="SV120" s="144"/>
      <c r="SW120" s="144"/>
      <c r="SX120" s="144"/>
      <c r="SY120" s="144"/>
      <c r="SZ120" s="144"/>
      <c r="TA120" s="144"/>
      <c r="TB120" s="144"/>
      <c r="TC120" s="144"/>
      <c r="TD120" s="144"/>
      <c r="TE120" s="144"/>
      <c r="TF120" s="144"/>
      <c r="TG120" s="144"/>
      <c r="TH120" s="144"/>
      <c r="TI120" s="144"/>
      <c r="TJ120" s="144"/>
      <c r="TK120" s="144"/>
      <c r="TL120" s="144"/>
      <c r="TM120" s="144"/>
      <c r="TN120" s="144"/>
      <c r="TO120" s="144"/>
      <c r="TP120" s="144"/>
      <c r="TQ120" s="144"/>
      <c r="TR120" s="144"/>
      <c r="TS120" s="144"/>
      <c r="TT120" s="144"/>
      <c r="TU120" s="144"/>
      <c r="TV120" s="144"/>
      <c r="TW120" s="144"/>
      <c r="TX120" s="144"/>
      <c r="TY120" s="144"/>
      <c r="TZ120" s="144"/>
      <c r="UA120" s="144"/>
      <c r="UB120" s="144"/>
      <c r="UC120" s="144"/>
      <c r="UD120" s="144"/>
      <c r="UE120" s="144"/>
      <c r="UF120" s="144"/>
      <c r="UG120" s="144"/>
      <c r="UH120" s="144"/>
      <c r="UI120" s="144"/>
      <c r="UJ120" s="144"/>
      <c r="UK120" s="144"/>
      <c r="UL120" s="144"/>
      <c r="UM120" s="144"/>
      <c r="UN120" s="144"/>
      <c r="UO120" s="144"/>
      <c r="UP120" s="144"/>
      <c r="UQ120" s="144"/>
      <c r="UR120" s="144"/>
      <c r="US120" s="144"/>
      <c r="UT120" s="144"/>
      <c r="UU120" s="144"/>
      <c r="UV120" s="144"/>
      <c r="UW120" s="144"/>
      <c r="UX120" s="144"/>
      <c r="UY120" s="144"/>
      <c r="UZ120" s="144"/>
      <c r="VA120" s="144"/>
      <c r="VB120" s="144"/>
      <c r="VC120" s="144"/>
      <c r="VD120" s="144"/>
      <c r="VE120" s="144"/>
      <c r="VF120" s="144"/>
      <c r="VG120" s="144"/>
      <c r="VH120" s="144"/>
      <c r="VI120" s="144"/>
      <c r="VJ120" s="144"/>
      <c r="VK120" s="144"/>
      <c r="VL120" s="144"/>
      <c r="VM120" s="144"/>
      <c r="VN120" s="144"/>
      <c r="VO120" s="144"/>
      <c r="VP120" s="144"/>
      <c r="VQ120" s="144"/>
      <c r="VR120" s="144"/>
      <c r="VS120" s="144"/>
      <c r="VT120" s="144"/>
      <c r="VU120" s="144"/>
      <c r="VV120" s="144"/>
      <c r="VW120" s="144"/>
      <c r="VX120" s="144"/>
      <c r="VY120" s="144"/>
      <c r="VZ120" s="144"/>
      <c r="WA120" s="144"/>
      <c r="WB120" s="144"/>
      <c r="WC120" s="144"/>
      <c r="WD120" s="144"/>
      <c r="WE120" s="144"/>
      <c r="WF120" s="144"/>
      <c r="WG120" s="144"/>
      <c r="WH120" s="144"/>
      <c r="WI120" s="144"/>
      <c r="WJ120" s="144"/>
      <c r="WK120" s="144"/>
      <c r="WL120" s="144"/>
      <c r="WM120" s="144"/>
      <c r="WN120" s="144"/>
      <c r="WO120" s="144"/>
      <c r="WP120" s="144"/>
      <c r="WQ120" s="144"/>
      <c r="WR120" s="144"/>
      <c r="WS120" s="144"/>
      <c r="WT120" s="144"/>
      <c r="WU120" s="144"/>
      <c r="WV120" s="144"/>
      <c r="WW120" s="144"/>
      <c r="WX120" s="144"/>
      <c r="WY120" s="144"/>
      <c r="WZ120" s="144"/>
      <c r="XA120" s="144"/>
      <c r="XB120" s="144"/>
      <c r="XC120" s="144"/>
      <c r="XD120" s="144"/>
      <c r="XE120" s="144"/>
      <c r="XF120" s="144"/>
      <c r="XG120" s="144"/>
      <c r="XH120" s="144"/>
      <c r="XI120" s="144"/>
      <c r="XJ120" s="144"/>
      <c r="XK120" s="144"/>
      <c r="XL120" s="144"/>
      <c r="XM120" s="144"/>
      <c r="XN120" s="144"/>
      <c r="XO120" s="144"/>
      <c r="XP120" s="144"/>
      <c r="XQ120" s="144"/>
      <c r="XR120" s="144"/>
      <c r="XS120" s="144"/>
      <c r="XT120" s="144"/>
      <c r="XU120" s="144"/>
      <c r="XV120" s="144"/>
      <c r="XW120" s="144"/>
      <c r="XX120" s="144"/>
      <c r="XY120" s="144"/>
      <c r="XZ120" s="144"/>
      <c r="YA120" s="144"/>
      <c r="YB120" s="144"/>
      <c r="YC120" s="144"/>
      <c r="YD120" s="144"/>
      <c r="YE120" s="144"/>
      <c r="YF120" s="144"/>
      <c r="YG120" s="144"/>
      <c r="YH120" s="144"/>
      <c r="YI120" s="144"/>
      <c r="YJ120" s="144"/>
      <c r="YK120" s="144"/>
      <c r="YL120" s="144"/>
      <c r="YM120" s="144"/>
      <c r="YN120" s="144"/>
      <c r="YO120" s="144"/>
      <c r="YP120" s="144"/>
      <c r="YQ120" s="144"/>
      <c r="YR120" s="144"/>
      <c r="YS120" s="144"/>
      <c r="YT120" s="144"/>
      <c r="YU120" s="144"/>
      <c r="YV120" s="144"/>
      <c r="YW120" s="144"/>
      <c r="YX120" s="144"/>
      <c r="YY120" s="144"/>
      <c r="YZ120" s="144"/>
      <c r="ZA120" s="144"/>
      <c r="ZB120" s="144"/>
      <c r="ZC120" s="144"/>
      <c r="ZD120" s="144"/>
      <c r="ZE120" s="144"/>
      <c r="ZF120" s="144"/>
      <c r="ZG120" s="144"/>
      <c r="ZH120" s="144"/>
      <c r="ZI120" s="144"/>
      <c r="ZJ120" s="144"/>
      <c r="ZK120" s="144"/>
      <c r="ZL120" s="144"/>
      <c r="ZM120" s="144"/>
      <c r="ZN120" s="144"/>
      <c r="ZO120" s="144"/>
      <c r="ZP120" s="144"/>
      <c r="ZQ120" s="144"/>
      <c r="ZR120" s="144"/>
      <c r="ZS120" s="144"/>
      <c r="ZT120" s="144"/>
      <c r="ZU120" s="144"/>
      <c r="ZV120" s="144"/>
      <c r="ZW120" s="144"/>
      <c r="ZX120" s="144"/>
      <c r="ZY120" s="144"/>
      <c r="ZZ120" s="144"/>
    </row>
    <row r="121" spans="1:702" ht="15.95" hidden="1" customHeight="1" x14ac:dyDescent="0.25">
      <c r="A121" s="92">
        <v>72504</v>
      </c>
      <c r="B121" s="92" t="s">
        <v>494</v>
      </c>
      <c r="C121" s="121" t="s">
        <v>396</v>
      </c>
      <c r="D121" s="92">
        <v>7</v>
      </c>
      <c r="E121" s="92">
        <v>3</v>
      </c>
      <c r="F121" s="92" t="s">
        <v>341</v>
      </c>
      <c r="G121" s="92">
        <v>912</v>
      </c>
      <c r="H121" s="92">
        <v>11461</v>
      </c>
      <c r="I121" s="92" t="s">
        <v>412</v>
      </c>
      <c r="J121" s="92">
        <v>424</v>
      </c>
      <c r="K121" s="92" t="s">
        <v>394</v>
      </c>
      <c r="L121" s="93">
        <v>150000</v>
      </c>
      <c r="M121" s="93">
        <v>150000</v>
      </c>
      <c r="N121" s="93">
        <v>0</v>
      </c>
      <c r="O121" s="93">
        <v>150000</v>
      </c>
      <c r="P121" s="93">
        <v>949.39</v>
      </c>
      <c r="Q121" s="93">
        <v>-149050.60999999999</v>
      </c>
      <c r="R121" s="94">
        <v>0.01</v>
      </c>
      <c r="S121" s="93">
        <v>0</v>
      </c>
      <c r="T121" s="93">
        <v>0</v>
      </c>
      <c r="U121" s="94">
        <v>0</v>
      </c>
      <c r="V121" s="93">
        <v>0</v>
      </c>
      <c r="W121" s="93">
        <v>0</v>
      </c>
      <c r="X121" s="94">
        <v>0</v>
      </c>
      <c r="Y121" s="93">
        <v>0</v>
      </c>
      <c r="Z121" s="93">
        <v>0</v>
      </c>
      <c r="AA121" s="94">
        <v>0</v>
      </c>
      <c r="AB121" s="93">
        <v>0</v>
      </c>
      <c r="AC121" s="93">
        <v>0</v>
      </c>
      <c r="AD121" s="94">
        <v>0</v>
      </c>
      <c r="AE121" s="93">
        <v>0</v>
      </c>
      <c r="AF121" s="93">
        <v>0</v>
      </c>
      <c r="AG121" s="94">
        <v>0</v>
      </c>
      <c r="AH121" s="93">
        <v>0</v>
      </c>
      <c r="AI121" s="93">
        <v>0</v>
      </c>
      <c r="AJ121" s="94">
        <v>0</v>
      </c>
      <c r="AK121" s="93">
        <v>0</v>
      </c>
      <c r="AL121" s="93">
        <v>0</v>
      </c>
      <c r="AM121" s="94">
        <v>0</v>
      </c>
      <c r="AN121" s="93">
        <v>0</v>
      </c>
      <c r="AO121" s="93">
        <v>0</v>
      </c>
      <c r="AP121" s="94">
        <v>0</v>
      </c>
      <c r="AQ121" s="93">
        <v>0</v>
      </c>
      <c r="AR121" s="93">
        <v>0</v>
      </c>
      <c r="AS121" s="94">
        <v>0</v>
      </c>
      <c r="AT121" s="93">
        <v>0</v>
      </c>
      <c r="AU121" s="93">
        <v>0</v>
      </c>
      <c r="AV121" s="94">
        <v>0</v>
      </c>
      <c r="AW121" s="93">
        <v>0</v>
      </c>
      <c r="AX121" s="93">
        <v>0</v>
      </c>
      <c r="AY121" s="94">
        <v>0</v>
      </c>
      <c r="AZ121" s="93">
        <v>0</v>
      </c>
      <c r="BA121" s="93">
        <v>0</v>
      </c>
      <c r="BB121" s="94">
        <v>0</v>
      </c>
      <c r="BC121" s="93">
        <v>0</v>
      </c>
      <c r="BD121" s="93">
        <v>0</v>
      </c>
      <c r="BE121" s="94">
        <v>0</v>
      </c>
      <c r="BF121" s="93">
        <v>0</v>
      </c>
      <c r="BG121" s="93">
        <v>0</v>
      </c>
      <c r="BH121" s="94">
        <v>0</v>
      </c>
      <c r="BI121" s="93">
        <v>0</v>
      </c>
      <c r="BJ121" s="93">
        <v>0</v>
      </c>
      <c r="BK121" s="94">
        <v>0</v>
      </c>
      <c r="BL121" s="93">
        <v>0</v>
      </c>
      <c r="BM121" s="93">
        <v>0</v>
      </c>
      <c r="BN121" s="94">
        <v>0</v>
      </c>
      <c r="BO121" s="93">
        <v>0</v>
      </c>
      <c r="BP121" s="93">
        <v>0</v>
      </c>
      <c r="BQ121" s="94">
        <v>0</v>
      </c>
      <c r="BR121" s="93">
        <v>0</v>
      </c>
      <c r="BS121" s="93">
        <v>0</v>
      </c>
      <c r="BT121" s="94">
        <v>0</v>
      </c>
      <c r="BU121" s="93">
        <v>150000</v>
      </c>
      <c r="BV121" s="93">
        <v>949.39</v>
      </c>
      <c r="BW121" s="94">
        <v>0.01</v>
      </c>
      <c r="BX121" s="93">
        <v>0</v>
      </c>
      <c r="BY121" s="93">
        <v>0</v>
      </c>
      <c r="BZ121" s="94">
        <v>0</v>
      </c>
      <c r="CA121" s="93">
        <v>0</v>
      </c>
      <c r="CB121" s="93">
        <v>0</v>
      </c>
      <c r="CC121" s="94">
        <v>0</v>
      </c>
      <c r="CD121" s="93">
        <v>0</v>
      </c>
      <c r="CE121" s="93">
        <v>0</v>
      </c>
      <c r="CF121" s="94">
        <v>0</v>
      </c>
      <c r="CG121" s="93">
        <v>0</v>
      </c>
      <c r="CH121" s="93">
        <v>0</v>
      </c>
      <c r="CI121" s="94">
        <v>0</v>
      </c>
      <c r="CJ121" s="93">
        <v>0</v>
      </c>
      <c r="CK121" s="93">
        <v>0</v>
      </c>
      <c r="CL121" s="94">
        <v>0</v>
      </c>
      <c r="CM121" s="93">
        <v>0</v>
      </c>
      <c r="CN121" s="93">
        <v>0</v>
      </c>
      <c r="CO121" s="94">
        <v>0</v>
      </c>
      <c r="CP121" s="93"/>
      <c r="CQ121" s="93"/>
      <c r="CR121" s="93"/>
      <c r="CS121" s="93"/>
      <c r="CT121" s="93"/>
      <c r="CU121" s="93"/>
      <c r="CV121" s="93"/>
      <c r="CW121" s="93"/>
      <c r="CX121" s="93"/>
      <c r="CY121" s="93"/>
      <c r="CZ121" s="93"/>
      <c r="DA121" s="93"/>
      <c r="DB121" s="93"/>
      <c r="DC121" s="93"/>
      <c r="DD121" s="93"/>
      <c r="DE121" s="93"/>
      <c r="DF121" s="93"/>
      <c r="DG121" s="93"/>
      <c r="DH121" s="93"/>
      <c r="DI121" s="93"/>
      <c r="DJ121" s="93"/>
      <c r="DK121" s="93"/>
      <c r="DL121" s="93"/>
      <c r="DM121" s="93"/>
      <c r="DN121" s="93"/>
      <c r="DO121" s="93"/>
      <c r="DP121" s="93"/>
      <c r="DQ121" s="93"/>
      <c r="DR121" s="93"/>
      <c r="DS121" s="93"/>
      <c r="DT121" s="93"/>
      <c r="DU121" s="93"/>
      <c r="DV121" s="93"/>
      <c r="DW121" s="93"/>
      <c r="DX121" s="93"/>
      <c r="DY121" s="93"/>
      <c r="DZ121" s="93"/>
      <c r="EA121" s="93"/>
      <c r="EB121" s="93"/>
      <c r="EC121" s="93"/>
      <c r="ED121" s="93"/>
      <c r="EE121" s="93"/>
      <c r="EF121" s="93"/>
      <c r="EG121" s="93"/>
      <c r="EH121" s="93"/>
      <c r="EI121" s="93"/>
      <c r="EJ121" s="93"/>
      <c r="EK121" s="93"/>
      <c r="EL121" s="93"/>
      <c r="EM121" s="93"/>
      <c r="EN121" s="93"/>
      <c r="EO121" s="93"/>
      <c r="EP121" s="93"/>
      <c r="EQ121" s="93"/>
      <c r="ER121" s="93"/>
      <c r="ES121" s="93"/>
      <c r="ET121" s="93"/>
      <c r="EU121" s="93"/>
      <c r="EV121" s="93"/>
      <c r="EW121" s="93"/>
      <c r="EX121" s="93"/>
      <c r="EY121" s="93"/>
      <c r="EZ121" s="93"/>
      <c r="FA121" s="93"/>
      <c r="FB121" s="93"/>
      <c r="FC121" s="93"/>
      <c r="FD121" s="93"/>
      <c r="FE121" s="93"/>
      <c r="FF121" s="93"/>
      <c r="FG121" s="93"/>
      <c r="FH121" s="93"/>
      <c r="FI121" s="93"/>
      <c r="FJ121" s="93"/>
      <c r="FK121" s="93"/>
      <c r="FL121" s="93"/>
      <c r="FM121" s="93"/>
      <c r="FN121" s="93"/>
      <c r="FO121" s="93"/>
      <c r="FP121" s="93"/>
      <c r="FQ121" s="93"/>
      <c r="FR121" s="93"/>
      <c r="FS121" s="93"/>
      <c r="FT121" s="93"/>
      <c r="FU121" s="93"/>
      <c r="FV121" s="93"/>
      <c r="FW121" s="93"/>
      <c r="FX121" s="93"/>
      <c r="FY121" s="93"/>
      <c r="FZ121" s="93"/>
      <c r="GA121" s="93"/>
      <c r="GB121" s="93"/>
      <c r="GC121" s="93"/>
      <c r="GD121" s="93"/>
      <c r="GE121" s="93"/>
      <c r="GF121" s="93"/>
      <c r="GG121" s="93"/>
      <c r="GH121" s="93"/>
      <c r="GI121" s="93"/>
      <c r="GJ121" s="93"/>
      <c r="GK121" s="93"/>
      <c r="GL121" s="93"/>
      <c r="GM121" s="93"/>
      <c r="GN121" s="93"/>
      <c r="GO121" s="93"/>
      <c r="GP121" s="93"/>
      <c r="GQ121" s="93"/>
      <c r="GR121" s="93"/>
      <c r="GS121" s="93"/>
      <c r="GT121" s="93"/>
      <c r="GU121" s="93"/>
      <c r="GV121" s="93"/>
      <c r="GW121" s="93"/>
      <c r="GX121" s="93"/>
      <c r="GY121" s="93"/>
      <c r="GZ121" s="93"/>
      <c r="HA121" s="93"/>
      <c r="HB121" s="93"/>
      <c r="HC121" s="93"/>
      <c r="HD121" s="93"/>
      <c r="HE121" s="93"/>
      <c r="HF121" s="93"/>
      <c r="HG121" s="93"/>
      <c r="HH121" s="93"/>
      <c r="HI121" s="93"/>
      <c r="HJ121" s="93"/>
      <c r="HK121" s="93"/>
      <c r="HL121" s="93"/>
      <c r="HM121" s="93"/>
      <c r="HN121" s="93"/>
      <c r="HO121" s="93"/>
      <c r="HP121" s="93"/>
      <c r="HQ121" s="93"/>
      <c r="HR121" s="93"/>
      <c r="HS121" s="93"/>
      <c r="HT121" s="93"/>
      <c r="HU121" s="93"/>
      <c r="HV121" s="93"/>
      <c r="HW121" s="93"/>
      <c r="HX121" s="93"/>
      <c r="HY121" s="93"/>
      <c r="HZ121" s="93"/>
      <c r="IA121" s="93"/>
      <c r="IB121" s="93"/>
      <c r="IC121" s="93"/>
      <c r="ID121" s="93"/>
      <c r="IE121" s="93"/>
      <c r="IF121" s="93"/>
      <c r="IG121" s="93"/>
      <c r="IH121" s="93"/>
      <c r="II121" s="93"/>
      <c r="IJ121" s="93"/>
      <c r="IK121" s="93"/>
      <c r="IL121" s="93"/>
      <c r="IM121" s="93"/>
      <c r="IN121" s="93"/>
      <c r="IO121" s="93"/>
      <c r="IP121" s="93"/>
      <c r="IQ121" s="93"/>
      <c r="IR121" s="93"/>
      <c r="IS121" s="93"/>
      <c r="IT121" s="93"/>
      <c r="IU121" s="93"/>
      <c r="IV121" s="93"/>
      <c r="IW121" s="93"/>
      <c r="IX121" s="93"/>
      <c r="IY121" s="93"/>
      <c r="IZ121" s="93"/>
      <c r="JA121" s="93"/>
      <c r="JB121" s="93"/>
      <c r="JC121" s="93"/>
      <c r="JD121" s="93"/>
      <c r="JE121" s="93"/>
      <c r="JF121" s="93"/>
      <c r="JG121" s="93"/>
      <c r="JH121" s="93"/>
      <c r="JI121" s="93"/>
      <c r="JJ121" s="93"/>
      <c r="JK121" s="93"/>
      <c r="JL121" s="93"/>
      <c r="JM121" s="93"/>
      <c r="JN121" s="93"/>
      <c r="JO121" s="93"/>
      <c r="JP121" s="93"/>
      <c r="JQ121" s="93"/>
      <c r="JR121" s="93"/>
      <c r="JS121" s="93"/>
      <c r="JT121" s="93"/>
      <c r="JU121" s="93"/>
      <c r="JV121" s="93"/>
      <c r="JW121" s="93"/>
      <c r="JX121" s="93"/>
      <c r="JY121" s="93"/>
      <c r="JZ121" s="93"/>
      <c r="KA121" s="93"/>
      <c r="KB121" s="93"/>
      <c r="KC121" s="93"/>
      <c r="KD121" s="93"/>
      <c r="KE121" s="93"/>
      <c r="KF121" s="93"/>
      <c r="KG121" s="93"/>
      <c r="KH121" s="93"/>
      <c r="KI121" s="93"/>
      <c r="KJ121" s="93"/>
      <c r="KK121" s="93"/>
      <c r="KL121" s="93"/>
      <c r="KM121" s="93"/>
      <c r="KN121" s="93"/>
      <c r="KO121" s="93"/>
      <c r="KP121" s="93"/>
      <c r="KQ121" s="93"/>
      <c r="KR121" s="93"/>
      <c r="KS121" s="93"/>
      <c r="KT121" s="93"/>
      <c r="KU121" s="93"/>
      <c r="KV121" s="93"/>
      <c r="KW121" s="93"/>
      <c r="KX121" s="93"/>
      <c r="KY121" s="93"/>
      <c r="KZ121" s="93"/>
      <c r="LA121" s="93"/>
      <c r="LB121" s="93"/>
      <c r="LC121" s="93"/>
      <c r="LD121" s="93"/>
      <c r="LE121" s="93"/>
      <c r="LF121" s="93"/>
      <c r="LG121" s="93"/>
      <c r="LH121" s="93"/>
      <c r="LI121" s="93"/>
      <c r="LJ121" s="93"/>
      <c r="LK121" s="93"/>
      <c r="LL121" s="93"/>
      <c r="LM121" s="93"/>
      <c r="LN121" s="93"/>
      <c r="LO121" s="93"/>
      <c r="LP121" s="93"/>
      <c r="LQ121" s="93"/>
      <c r="LR121" s="93"/>
      <c r="LS121" s="93"/>
      <c r="LT121" s="93"/>
      <c r="LU121" s="93"/>
      <c r="LV121" s="93"/>
      <c r="LW121" s="93"/>
      <c r="LX121" s="93"/>
      <c r="LY121" s="93"/>
      <c r="LZ121" s="93"/>
      <c r="MA121" s="93"/>
      <c r="MB121" s="93"/>
      <c r="MC121" s="93"/>
      <c r="MD121" s="93"/>
      <c r="ME121" s="93"/>
      <c r="MF121" s="93"/>
      <c r="MG121" s="93"/>
      <c r="MH121" s="93"/>
      <c r="MI121" s="93"/>
      <c r="MJ121" s="93"/>
      <c r="MK121" s="93"/>
      <c r="ML121" s="93"/>
      <c r="MM121" s="93"/>
      <c r="MN121" s="93"/>
      <c r="MO121" s="93"/>
      <c r="MP121" s="93"/>
      <c r="MQ121" s="93"/>
      <c r="MR121" s="93"/>
      <c r="MS121" s="93"/>
      <c r="MT121" s="93"/>
      <c r="MU121" s="93"/>
      <c r="MV121" s="93"/>
      <c r="MW121" s="93"/>
      <c r="MX121" s="93"/>
      <c r="MY121" s="93"/>
      <c r="MZ121" s="93"/>
      <c r="NA121" s="93"/>
      <c r="NB121" s="93"/>
      <c r="NC121" s="93"/>
      <c r="ND121" s="93"/>
      <c r="NE121" s="93"/>
      <c r="NF121" s="93"/>
      <c r="NG121" s="93"/>
      <c r="NH121" s="93"/>
      <c r="NI121" s="93"/>
      <c r="NJ121" s="93"/>
      <c r="NK121" s="93"/>
      <c r="NL121" s="93"/>
      <c r="NM121" s="93"/>
      <c r="NN121" s="93"/>
      <c r="NO121" s="93"/>
      <c r="NP121" s="93"/>
      <c r="NQ121" s="93"/>
      <c r="NR121" s="93"/>
      <c r="NS121" s="93"/>
      <c r="NT121" s="93"/>
      <c r="NU121" s="93"/>
      <c r="NV121" s="93"/>
      <c r="NW121" s="93"/>
      <c r="NX121" s="93"/>
      <c r="NY121" s="93"/>
      <c r="NZ121" s="93"/>
      <c r="OA121" s="93"/>
      <c r="OB121" s="93"/>
      <c r="OC121" s="93"/>
      <c r="OD121" s="93"/>
      <c r="OE121" s="93"/>
      <c r="OF121" s="93"/>
      <c r="OG121" s="93"/>
      <c r="OH121" s="93"/>
      <c r="OI121" s="93"/>
      <c r="OJ121" s="93"/>
      <c r="OK121" s="93"/>
      <c r="OL121" s="93"/>
      <c r="OM121" s="93"/>
      <c r="ON121" s="93"/>
      <c r="OO121" s="93"/>
      <c r="OP121" s="93"/>
      <c r="OQ121" s="93"/>
      <c r="OR121" s="93"/>
      <c r="OS121" s="93"/>
      <c r="OT121" s="93"/>
      <c r="OU121" s="93"/>
      <c r="OV121" s="93"/>
      <c r="OW121" s="93"/>
      <c r="OX121" s="93"/>
      <c r="OY121" s="93"/>
      <c r="OZ121" s="93"/>
      <c r="PA121" s="93"/>
      <c r="PB121" s="93"/>
      <c r="PC121" s="93"/>
      <c r="PD121" s="93"/>
      <c r="PE121" s="93"/>
      <c r="PF121" s="93"/>
      <c r="PG121" s="93"/>
      <c r="PH121" s="93"/>
      <c r="PI121" s="93"/>
      <c r="PJ121" s="93"/>
      <c r="PK121" s="93"/>
      <c r="PL121" s="93"/>
      <c r="PM121" s="93"/>
      <c r="PN121" s="93"/>
      <c r="PO121" s="93"/>
      <c r="PP121" s="93"/>
      <c r="PQ121" s="93"/>
      <c r="PR121" s="93"/>
      <c r="PS121" s="93"/>
      <c r="PT121" s="93"/>
      <c r="PU121" s="93"/>
      <c r="PV121" s="93"/>
      <c r="PW121" s="93"/>
      <c r="PX121" s="93"/>
      <c r="PY121" s="93"/>
      <c r="PZ121" s="93"/>
      <c r="QA121" s="93"/>
      <c r="QB121" s="93"/>
      <c r="QC121" s="93"/>
      <c r="QD121" s="93"/>
      <c r="QE121" s="93"/>
      <c r="QF121" s="93"/>
      <c r="QG121" s="93"/>
      <c r="QH121" s="93"/>
      <c r="QI121" s="93"/>
      <c r="QJ121" s="93"/>
      <c r="QK121" s="93"/>
      <c r="QL121" s="93"/>
      <c r="QM121" s="93"/>
      <c r="QN121" s="93"/>
      <c r="QO121" s="93"/>
      <c r="QP121" s="93"/>
      <c r="QQ121" s="93"/>
      <c r="QR121" s="93"/>
      <c r="QS121" s="93"/>
      <c r="QT121" s="93"/>
      <c r="QU121" s="93"/>
      <c r="QV121" s="93"/>
      <c r="QW121" s="93"/>
      <c r="QX121" s="93"/>
      <c r="QY121" s="93"/>
      <c r="QZ121" s="93"/>
      <c r="RA121" s="93"/>
      <c r="RB121" s="93"/>
      <c r="RC121" s="93"/>
      <c r="RD121" s="93"/>
      <c r="RE121" s="93"/>
      <c r="RF121" s="93"/>
      <c r="RG121" s="93"/>
      <c r="RH121" s="93"/>
      <c r="RI121" s="93"/>
      <c r="RJ121" s="93"/>
      <c r="RK121" s="93"/>
      <c r="RL121" s="93"/>
      <c r="RM121" s="93"/>
      <c r="RN121" s="93"/>
      <c r="RO121" s="93"/>
      <c r="RP121" s="93"/>
      <c r="RQ121" s="93"/>
      <c r="RR121" s="93"/>
      <c r="RS121" s="93"/>
      <c r="RT121" s="93"/>
      <c r="RU121" s="93"/>
      <c r="RV121" s="93"/>
      <c r="RW121" s="93"/>
      <c r="RX121" s="93"/>
      <c r="RY121" s="93"/>
      <c r="RZ121" s="93"/>
      <c r="SA121" s="93"/>
      <c r="SB121" s="93"/>
      <c r="SC121" s="93"/>
      <c r="SD121" s="93"/>
      <c r="SE121" s="93"/>
      <c r="SF121" s="93"/>
      <c r="SG121" s="93"/>
      <c r="SH121" s="93"/>
      <c r="SI121" s="93"/>
      <c r="SJ121" s="93"/>
      <c r="SK121" s="93"/>
      <c r="SL121" s="93"/>
      <c r="SM121" s="93"/>
      <c r="SN121" s="93"/>
      <c r="SO121" s="93"/>
      <c r="SP121" s="93"/>
      <c r="SQ121" s="93"/>
      <c r="SR121" s="93"/>
      <c r="SS121" s="93"/>
      <c r="ST121" s="93"/>
      <c r="SU121" s="93"/>
      <c r="SV121" s="93"/>
      <c r="SW121" s="93"/>
      <c r="SX121" s="93"/>
      <c r="SY121" s="93"/>
      <c r="SZ121" s="93"/>
      <c r="TA121" s="93"/>
      <c r="TB121" s="93"/>
      <c r="TC121" s="93"/>
      <c r="TD121" s="93"/>
      <c r="TE121" s="93"/>
      <c r="TF121" s="93"/>
      <c r="TG121" s="93"/>
      <c r="TH121" s="93"/>
      <c r="TI121" s="93"/>
      <c r="TJ121" s="93"/>
      <c r="TK121" s="93"/>
      <c r="TL121" s="93"/>
      <c r="TM121" s="93"/>
      <c r="TN121" s="93"/>
      <c r="TO121" s="93"/>
      <c r="TP121" s="93"/>
      <c r="TQ121" s="93"/>
      <c r="TR121" s="93"/>
      <c r="TS121" s="93"/>
      <c r="TT121" s="93"/>
      <c r="TU121" s="93"/>
      <c r="TV121" s="93"/>
      <c r="TW121" s="93"/>
      <c r="TX121" s="93"/>
      <c r="TY121" s="93"/>
      <c r="TZ121" s="93"/>
      <c r="UA121" s="93"/>
      <c r="UB121" s="93"/>
      <c r="UC121" s="93"/>
      <c r="UD121" s="93"/>
      <c r="UE121" s="93"/>
      <c r="UF121" s="93"/>
      <c r="UG121" s="93"/>
      <c r="UH121" s="93"/>
      <c r="UI121" s="93"/>
      <c r="UJ121" s="93"/>
      <c r="UK121" s="93"/>
      <c r="UL121" s="93"/>
      <c r="UM121" s="93"/>
      <c r="UN121" s="93"/>
      <c r="UO121" s="93"/>
      <c r="UP121" s="93"/>
      <c r="UQ121" s="93"/>
      <c r="UR121" s="93"/>
      <c r="US121" s="93"/>
      <c r="UT121" s="93"/>
      <c r="UU121" s="93"/>
      <c r="UV121" s="93"/>
      <c r="UW121" s="93"/>
      <c r="UX121" s="93"/>
      <c r="UY121" s="93"/>
      <c r="UZ121" s="93"/>
      <c r="VA121" s="93"/>
      <c r="VB121" s="93"/>
      <c r="VC121" s="93"/>
      <c r="VD121" s="93"/>
      <c r="VE121" s="93"/>
      <c r="VF121" s="93"/>
      <c r="VG121" s="93"/>
      <c r="VH121" s="93"/>
      <c r="VI121" s="93"/>
      <c r="VJ121" s="93"/>
      <c r="VK121" s="93"/>
      <c r="VL121" s="93"/>
      <c r="VM121" s="93"/>
      <c r="VN121" s="93"/>
      <c r="VO121" s="93"/>
      <c r="VP121" s="93"/>
      <c r="VQ121" s="93"/>
      <c r="VR121" s="93"/>
      <c r="VS121" s="93"/>
      <c r="VT121" s="93"/>
      <c r="VU121" s="93"/>
      <c r="VV121" s="93"/>
      <c r="VW121" s="93"/>
      <c r="VX121" s="93"/>
      <c r="VY121" s="93"/>
      <c r="VZ121" s="93"/>
      <c r="WA121" s="93"/>
      <c r="WB121" s="93"/>
      <c r="WC121" s="93"/>
      <c r="WD121" s="93"/>
      <c r="WE121" s="93"/>
      <c r="WF121" s="93"/>
      <c r="WG121" s="93"/>
      <c r="WH121" s="93"/>
      <c r="WI121" s="93"/>
      <c r="WJ121" s="93"/>
      <c r="WK121" s="93"/>
      <c r="WL121" s="93"/>
      <c r="WM121" s="93"/>
      <c r="WN121" s="93"/>
      <c r="WO121" s="93"/>
      <c r="WP121" s="93"/>
      <c r="WQ121" s="93"/>
      <c r="WR121" s="93"/>
      <c r="WS121" s="93"/>
      <c r="WT121" s="93"/>
      <c r="WU121" s="93"/>
      <c r="WV121" s="93"/>
      <c r="WW121" s="93"/>
      <c r="WX121" s="93"/>
      <c r="WY121" s="93"/>
      <c r="WZ121" s="93"/>
      <c r="XA121" s="93"/>
      <c r="XB121" s="93"/>
      <c r="XC121" s="93"/>
      <c r="XD121" s="93"/>
      <c r="XE121" s="93"/>
      <c r="XF121" s="93"/>
      <c r="XG121" s="93"/>
      <c r="XH121" s="93"/>
      <c r="XI121" s="93"/>
      <c r="XJ121" s="93"/>
      <c r="XK121" s="93"/>
      <c r="XL121" s="93"/>
      <c r="XM121" s="93"/>
      <c r="XN121" s="93"/>
      <c r="XO121" s="93"/>
      <c r="XP121" s="93"/>
      <c r="XQ121" s="93"/>
      <c r="XR121" s="93"/>
      <c r="XS121" s="93"/>
      <c r="XT121" s="93"/>
      <c r="XU121" s="93"/>
      <c r="XV121" s="93"/>
      <c r="XW121" s="93"/>
      <c r="XX121" s="93"/>
      <c r="XY121" s="93"/>
      <c r="XZ121" s="93"/>
      <c r="YA121" s="93"/>
      <c r="YB121" s="93"/>
      <c r="YC121" s="93"/>
      <c r="YD121" s="93"/>
      <c r="YE121" s="93"/>
      <c r="YF121" s="93"/>
      <c r="YG121" s="93"/>
      <c r="YH121" s="93"/>
      <c r="YI121" s="93"/>
      <c r="YJ121" s="93"/>
      <c r="YK121" s="93"/>
      <c r="YL121" s="93"/>
      <c r="YM121" s="93"/>
      <c r="YN121" s="93"/>
      <c r="YO121" s="93"/>
      <c r="YP121" s="93"/>
      <c r="YQ121" s="93"/>
      <c r="YR121" s="93"/>
      <c r="YS121" s="93"/>
      <c r="YT121" s="93"/>
      <c r="YU121" s="93"/>
      <c r="YV121" s="93"/>
      <c r="YW121" s="93"/>
      <c r="YX121" s="93"/>
      <c r="YY121" s="93"/>
      <c r="YZ121" s="93"/>
      <c r="ZA121" s="93"/>
      <c r="ZB121" s="93"/>
      <c r="ZC121" s="93"/>
      <c r="ZD121" s="93"/>
      <c r="ZE121" s="93"/>
      <c r="ZF121" s="93"/>
      <c r="ZG121" s="93"/>
      <c r="ZH121" s="93"/>
      <c r="ZI121" s="93"/>
      <c r="ZJ121" s="93"/>
      <c r="ZK121" s="93"/>
      <c r="ZL121" s="93"/>
      <c r="ZM121" s="93"/>
      <c r="ZN121" s="93"/>
      <c r="ZO121" s="93"/>
      <c r="ZP121" s="93"/>
      <c r="ZQ121" s="93"/>
      <c r="ZR121" s="93"/>
      <c r="ZS121" s="93"/>
      <c r="ZT121" s="93"/>
      <c r="ZU121" s="93"/>
      <c r="ZV121" s="93"/>
      <c r="ZW121" s="93"/>
      <c r="ZX121" s="93"/>
      <c r="ZY121" s="93"/>
      <c r="ZZ121" s="93"/>
    </row>
    <row r="122" spans="1:702" s="89" customFormat="1" ht="15.95" hidden="1" customHeight="1" x14ac:dyDescent="0.25">
      <c r="A122" s="116">
        <v>72508</v>
      </c>
      <c r="B122" s="116" t="s">
        <v>495</v>
      </c>
      <c r="C122" s="117" t="s">
        <v>350</v>
      </c>
      <c r="D122" s="118">
        <v>7</v>
      </c>
      <c r="E122" s="118">
        <v>3</v>
      </c>
      <c r="F122" s="118" t="s">
        <v>341</v>
      </c>
      <c r="G122" s="118">
        <v>912</v>
      </c>
      <c r="H122" s="118">
        <v>11461</v>
      </c>
      <c r="I122" s="118" t="s">
        <v>415</v>
      </c>
      <c r="J122" s="118" t="s">
        <v>319</v>
      </c>
      <c r="K122" s="118" t="s">
        <v>416</v>
      </c>
      <c r="L122" s="119">
        <v>145000</v>
      </c>
      <c r="M122" s="119">
        <v>145000</v>
      </c>
      <c r="N122" s="119">
        <v>0</v>
      </c>
      <c r="O122" s="119">
        <v>145000</v>
      </c>
      <c r="P122" s="119">
        <v>749.25</v>
      </c>
      <c r="Q122" s="119">
        <v>-144250.75</v>
      </c>
      <c r="R122" s="120">
        <v>0.01</v>
      </c>
      <c r="S122" s="119">
        <v>0</v>
      </c>
      <c r="T122" s="119">
        <v>0</v>
      </c>
      <c r="U122" s="120">
        <v>0</v>
      </c>
      <c r="V122" s="119">
        <v>0</v>
      </c>
      <c r="W122" s="119">
        <v>0</v>
      </c>
      <c r="X122" s="120">
        <v>0</v>
      </c>
      <c r="Y122" s="119">
        <v>0</v>
      </c>
      <c r="Z122" s="119">
        <v>0</v>
      </c>
      <c r="AA122" s="120">
        <v>0</v>
      </c>
      <c r="AB122" s="119">
        <v>0</v>
      </c>
      <c r="AC122" s="119">
        <v>0</v>
      </c>
      <c r="AD122" s="120">
        <v>0</v>
      </c>
      <c r="AE122" s="119">
        <v>0</v>
      </c>
      <c r="AF122" s="119">
        <v>0</v>
      </c>
      <c r="AG122" s="120">
        <v>0</v>
      </c>
      <c r="AH122" s="119">
        <v>0</v>
      </c>
      <c r="AI122" s="119">
        <v>0</v>
      </c>
      <c r="AJ122" s="120">
        <v>0</v>
      </c>
      <c r="AK122" s="119">
        <v>0</v>
      </c>
      <c r="AL122" s="119">
        <v>0</v>
      </c>
      <c r="AM122" s="120">
        <v>0</v>
      </c>
      <c r="AN122" s="119">
        <v>0</v>
      </c>
      <c r="AO122" s="119">
        <v>0</v>
      </c>
      <c r="AP122" s="120">
        <v>0</v>
      </c>
      <c r="AQ122" s="119">
        <v>0</v>
      </c>
      <c r="AR122" s="119">
        <v>0</v>
      </c>
      <c r="AS122" s="120">
        <v>0</v>
      </c>
      <c r="AT122" s="119">
        <v>0</v>
      </c>
      <c r="AU122" s="119">
        <v>0</v>
      </c>
      <c r="AV122" s="120">
        <v>0</v>
      </c>
      <c r="AW122" s="119">
        <v>0</v>
      </c>
      <c r="AX122" s="119">
        <v>0</v>
      </c>
      <c r="AY122" s="120">
        <v>0</v>
      </c>
      <c r="AZ122" s="119">
        <v>0</v>
      </c>
      <c r="BA122" s="119">
        <v>0</v>
      </c>
      <c r="BB122" s="120">
        <v>0</v>
      </c>
      <c r="BC122" s="119">
        <v>0</v>
      </c>
      <c r="BD122" s="119">
        <v>0</v>
      </c>
      <c r="BE122" s="120">
        <v>0</v>
      </c>
      <c r="BF122" s="119">
        <v>143000</v>
      </c>
      <c r="BG122" s="119">
        <v>749.25</v>
      </c>
      <c r="BH122" s="120">
        <v>0.01</v>
      </c>
      <c r="BI122" s="119">
        <v>0</v>
      </c>
      <c r="BJ122" s="119">
        <v>0</v>
      </c>
      <c r="BK122" s="120">
        <v>0</v>
      </c>
      <c r="BL122" s="119">
        <v>0</v>
      </c>
      <c r="BM122" s="119">
        <v>0</v>
      </c>
      <c r="BN122" s="120">
        <v>0</v>
      </c>
      <c r="BO122" s="119">
        <v>0</v>
      </c>
      <c r="BP122" s="119">
        <v>0</v>
      </c>
      <c r="BQ122" s="120">
        <v>0</v>
      </c>
      <c r="BR122" s="119">
        <v>0</v>
      </c>
      <c r="BS122" s="119">
        <v>0</v>
      </c>
      <c r="BT122" s="120">
        <v>0</v>
      </c>
      <c r="BU122" s="119">
        <v>2000</v>
      </c>
      <c r="BV122" s="119">
        <v>0</v>
      </c>
      <c r="BW122" s="120">
        <v>0</v>
      </c>
      <c r="BX122" s="119">
        <v>0</v>
      </c>
      <c r="BY122" s="119">
        <v>0</v>
      </c>
      <c r="BZ122" s="120">
        <v>0</v>
      </c>
      <c r="CA122" s="119">
        <v>0</v>
      </c>
      <c r="CB122" s="119">
        <v>0</v>
      </c>
      <c r="CC122" s="120">
        <v>0</v>
      </c>
      <c r="CD122" s="119">
        <v>0</v>
      </c>
      <c r="CE122" s="119">
        <v>0</v>
      </c>
      <c r="CF122" s="120">
        <v>0</v>
      </c>
      <c r="CG122" s="119">
        <v>0</v>
      </c>
      <c r="CH122" s="119">
        <v>0</v>
      </c>
      <c r="CI122" s="120">
        <v>0</v>
      </c>
      <c r="CJ122" s="119">
        <v>0</v>
      </c>
      <c r="CK122" s="119">
        <v>0</v>
      </c>
      <c r="CL122" s="120">
        <v>0</v>
      </c>
      <c r="CM122" s="119">
        <v>0</v>
      </c>
      <c r="CN122" s="119">
        <v>0</v>
      </c>
      <c r="CO122" s="120">
        <v>0</v>
      </c>
      <c r="CP122" s="100"/>
      <c r="CQ122" s="100"/>
      <c r="CR122" s="100"/>
      <c r="CS122" s="100"/>
      <c r="CT122" s="100"/>
      <c r="CU122" s="100"/>
      <c r="CV122" s="100"/>
      <c r="CW122" s="100"/>
      <c r="CX122" s="100"/>
      <c r="CY122" s="100"/>
      <c r="CZ122" s="100"/>
      <c r="DA122" s="100"/>
      <c r="DB122" s="100"/>
      <c r="DC122" s="100"/>
      <c r="DD122" s="100"/>
      <c r="DE122" s="100"/>
      <c r="DF122" s="100"/>
      <c r="DG122" s="100"/>
      <c r="DH122" s="100"/>
      <c r="DI122" s="100"/>
      <c r="DJ122" s="100"/>
      <c r="DK122" s="100"/>
      <c r="DL122" s="100"/>
      <c r="DM122" s="100"/>
      <c r="DN122" s="100"/>
      <c r="DO122" s="100"/>
      <c r="DP122" s="100"/>
      <c r="DQ122" s="100"/>
      <c r="DR122" s="100"/>
      <c r="DS122" s="100"/>
      <c r="DT122" s="100"/>
      <c r="DU122" s="100"/>
      <c r="DV122" s="100"/>
      <c r="DW122" s="100"/>
      <c r="DX122" s="100"/>
      <c r="DY122" s="100"/>
      <c r="DZ122" s="100"/>
      <c r="EA122" s="100"/>
      <c r="EB122" s="100"/>
      <c r="EC122" s="100"/>
      <c r="ED122" s="100"/>
      <c r="EE122" s="100"/>
      <c r="EF122" s="100"/>
      <c r="EG122" s="100"/>
      <c r="EH122" s="100"/>
      <c r="EI122" s="100"/>
      <c r="EJ122" s="100"/>
      <c r="EK122" s="100"/>
      <c r="EL122" s="100"/>
      <c r="EM122" s="100"/>
      <c r="EN122" s="100"/>
      <c r="EO122" s="100"/>
      <c r="EP122" s="100"/>
      <c r="EQ122" s="100"/>
      <c r="ER122" s="100"/>
      <c r="ES122" s="100"/>
      <c r="ET122" s="100"/>
      <c r="EU122" s="100"/>
      <c r="EV122" s="100"/>
      <c r="EW122" s="100"/>
      <c r="EX122" s="100"/>
      <c r="EY122" s="100"/>
      <c r="EZ122" s="100"/>
      <c r="FA122" s="100"/>
      <c r="FB122" s="100"/>
      <c r="FC122" s="100"/>
      <c r="FD122" s="100"/>
      <c r="FE122" s="100"/>
      <c r="FF122" s="100"/>
      <c r="FG122" s="100"/>
      <c r="FH122" s="100"/>
      <c r="FI122" s="100"/>
      <c r="FJ122" s="100"/>
      <c r="FK122" s="100"/>
      <c r="FL122" s="100"/>
      <c r="FM122" s="100"/>
      <c r="FN122" s="100"/>
      <c r="FO122" s="100"/>
      <c r="FP122" s="100"/>
      <c r="FQ122" s="100"/>
      <c r="FR122" s="100"/>
      <c r="FS122" s="100"/>
      <c r="FT122" s="100"/>
      <c r="FU122" s="100"/>
      <c r="FV122" s="100"/>
      <c r="FW122" s="100"/>
      <c r="FX122" s="100"/>
      <c r="FY122" s="100"/>
      <c r="FZ122" s="100"/>
      <c r="GA122" s="100"/>
      <c r="GB122" s="100"/>
      <c r="GC122" s="100"/>
      <c r="GD122" s="100"/>
      <c r="GE122" s="100"/>
      <c r="GF122" s="100"/>
      <c r="GG122" s="100"/>
      <c r="GH122" s="100"/>
      <c r="GI122" s="100"/>
      <c r="GJ122" s="100"/>
      <c r="GK122" s="100"/>
      <c r="GL122" s="100"/>
      <c r="GM122" s="100"/>
      <c r="GN122" s="100"/>
      <c r="GO122" s="100"/>
      <c r="GP122" s="100"/>
      <c r="GQ122" s="100"/>
      <c r="GR122" s="100"/>
      <c r="GS122" s="100"/>
      <c r="GT122" s="100"/>
      <c r="GU122" s="100"/>
      <c r="GV122" s="100"/>
      <c r="GW122" s="100"/>
      <c r="GX122" s="100"/>
      <c r="GY122" s="100"/>
      <c r="GZ122" s="100"/>
      <c r="HA122" s="100"/>
      <c r="HB122" s="100"/>
      <c r="HC122" s="100"/>
      <c r="HD122" s="100"/>
      <c r="HE122" s="100"/>
      <c r="HF122" s="100"/>
      <c r="HG122" s="100"/>
      <c r="HH122" s="100"/>
      <c r="HI122" s="100"/>
      <c r="HJ122" s="100"/>
      <c r="HK122" s="100"/>
      <c r="HL122" s="100"/>
      <c r="HM122" s="100"/>
      <c r="HN122" s="100"/>
      <c r="HO122" s="100"/>
      <c r="HP122" s="100"/>
      <c r="HQ122" s="100"/>
      <c r="HR122" s="100"/>
      <c r="HS122" s="100"/>
      <c r="HT122" s="100"/>
      <c r="HU122" s="100"/>
      <c r="HV122" s="100"/>
      <c r="HW122" s="100"/>
      <c r="HX122" s="100"/>
      <c r="HY122" s="100"/>
      <c r="HZ122" s="100"/>
      <c r="IA122" s="100"/>
      <c r="IB122" s="100"/>
      <c r="IC122" s="100"/>
      <c r="ID122" s="100"/>
      <c r="IE122" s="100"/>
      <c r="IF122" s="100"/>
      <c r="IG122" s="100"/>
      <c r="IH122" s="100"/>
      <c r="II122" s="100"/>
      <c r="IJ122" s="100"/>
      <c r="IK122" s="100"/>
      <c r="IL122" s="100"/>
      <c r="IM122" s="100"/>
      <c r="IN122" s="100"/>
      <c r="IO122" s="100"/>
      <c r="IP122" s="100"/>
      <c r="IQ122" s="100"/>
      <c r="IR122" s="100"/>
      <c r="IS122" s="100"/>
      <c r="IT122" s="100"/>
      <c r="IU122" s="100"/>
      <c r="IV122" s="100"/>
      <c r="IW122" s="100"/>
      <c r="IX122" s="100"/>
      <c r="IY122" s="100"/>
      <c r="IZ122" s="100"/>
      <c r="JA122" s="100"/>
      <c r="JB122" s="100"/>
      <c r="JC122" s="100"/>
      <c r="JD122" s="100"/>
      <c r="JE122" s="100"/>
      <c r="JF122" s="100"/>
      <c r="JG122" s="100"/>
      <c r="JH122" s="100"/>
      <c r="JI122" s="100"/>
      <c r="JJ122" s="100"/>
      <c r="JK122" s="100"/>
      <c r="JL122" s="100"/>
      <c r="JM122" s="100"/>
      <c r="JN122" s="100"/>
      <c r="JO122" s="100"/>
      <c r="JP122" s="100"/>
      <c r="JQ122" s="100"/>
      <c r="JR122" s="100"/>
      <c r="JS122" s="100"/>
      <c r="JT122" s="100"/>
      <c r="JU122" s="100"/>
      <c r="JV122" s="100"/>
      <c r="JW122" s="100"/>
      <c r="JX122" s="100"/>
      <c r="JY122" s="100"/>
      <c r="JZ122" s="100"/>
      <c r="KA122" s="100"/>
      <c r="KB122" s="100"/>
      <c r="KC122" s="100"/>
      <c r="KD122" s="100"/>
      <c r="KE122" s="100"/>
      <c r="KF122" s="100"/>
      <c r="KG122" s="100"/>
      <c r="KH122" s="100"/>
      <c r="KI122" s="100"/>
      <c r="KJ122" s="100"/>
      <c r="KK122" s="100"/>
      <c r="KL122" s="100"/>
      <c r="KM122" s="100"/>
      <c r="KN122" s="100"/>
      <c r="KO122" s="100"/>
      <c r="KP122" s="100"/>
      <c r="KQ122" s="100"/>
      <c r="KR122" s="100"/>
      <c r="KS122" s="100"/>
      <c r="KT122" s="100"/>
      <c r="KU122" s="100"/>
      <c r="KV122" s="100"/>
      <c r="KW122" s="100"/>
      <c r="KX122" s="100"/>
      <c r="KY122" s="100"/>
      <c r="KZ122" s="100"/>
      <c r="LA122" s="100"/>
      <c r="LB122" s="100"/>
      <c r="LC122" s="100"/>
      <c r="LD122" s="100"/>
      <c r="LE122" s="100"/>
      <c r="LF122" s="100"/>
      <c r="LG122" s="100"/>
      <c r="LH122" s="100"/>
      <c r="LI122" s="100"/>
      <c r="LJ122" s="100"/>
      <c r="LK122" s="100"/>
      <c r="LL122" s="100"/>
      <c r="LM122" s="100"/>
      <c r="LN122" s="100"/>
      <c r="LO122" s="100"/>
      <c r="LP122" s="100"/>
      <c r="LQ122" s="100"/>
      <c r="LR122" s="100"/>
      <c r="LS122" s="100"/>
      <c r="LT122" s="100"/>
      <c r="LU122" s="100"/>
      <c r="LV122" s="100"/>
      <c r="LW122" s="100"/>
      <c r="LX122" s="100"/>
      <c r="LY122" s="100"/>
      <c r="LZ122" s="100"/>
      <c r="MA122" s="100"/>
      <c r="MB122" s="100"/>
      <c r="MC122" s="100"/>
      <c r="MD122" s="100"/>
      <c r="ME122" s="100"/>
      <c r="MF122" s="100"/>
      <c r="MG122" s="100"/>
      <c r="MH122" s="100"/>
      <c r="MI122" s="100"/>
      <c r="MJ122" s="100"/>
      <c r="MK122" s="100"/>
      <c r="ML122" s="100"/>
      <c r="MM122" s="100"/>
      <c r="MN122" s="100"/>
      <c r="MO122" s="100"/>
      <c r="MP122" s="100"/>
      <c r="MQ122" s="100"/>
      <c r="MR122" s="100"/>
      <c r="MS122" s="100"/>
      <c r="MT122" s="100"/>
      <c r="MU122" s="100"/>
      <c r="MV122" s="100"/>
      <c r="MW122" s="100"/>
      <c r="MX122" s="100"/>
      <c r="MY122" s="100"/>
      <c r="MZ122" s="100"/>
      <c r="NA122" s="100"/>
      <c r="NB122" s="100"/>
      <c r="NC122" s="100"/>
      <c r="ND122" s="100"/>
      <c r="NE122" s="100"/>
      <c r="NF122" s="100"/>
      <c r="NG122" s="100"/>
      <c r="NH122" s="100"/>
      <c r="NI122" s="100"/>
      <c r="NJ122" s="100"/>
      <c r="NK122" s="100"/>
      <c r="NL122" s="100"/>
      <c r="NM122" s="100"/>
      <c r="NN122" s="100"/>
      <c r="NO122" s="100"/>
      <c r="NP122" s="100"/>
      <c r="NQ122" s="100"/>
      <c r="NR122" s="100"/>
      <c r="NS122" s="100"/>
      <c r="NT122" s="100"/>
      <c r="NU122" s="100"/>
      <c r="NV122" s="100"/>
      <c r="NW122" s="100"/>
      <c r="NX122" s="100"/>
      <c r="NY122" s="100"/>
      <c r="NZ122" s="100"/>
      <c r="OA122" s="100"/>
      <c r="OB122" s="100"/>
      <c r="OC122" s="100"/>
      <c r="OD122" s="100"/>
      <c r="OE122" s="100"/>
      <c r="OF122" s="100"/>
      <c r="OG122" s="100"/>
      <c r="OH122" s="100"/>
      <c r="OI122" s="100"/>
      <c r="OJ122" s="100"/>
      <c r="OK122" s="100"/>
      <c r="OL122" s="100"/>
      <c r="OM122" s="100"/>
      <c r="ON122" s="100"/>
      <c r="OO122" s="100"/>
      <c r="OP122" s="100"/>
      <c r="OQ122" s="100"/>
      <c r="OR122" s="100"/>
      <c r="OS122" s="100"/>
      <c r="OT122" s="100"/>
      <c r="OU122" s="100"/>
      <c r="OV122" s="100"/>
      <c r="OW122" s="100"/>
      <c r="OX122" s="100"/>
      <c r="OY122" s="100"/>
      <c r="OZ122" s="100"/>
      <c r="PA122" s="100"/>
      <c r="PB122" s="100"/>
      <c r="PC122" s="100"/>
      <c r="PD122" s="100"/>
      <c r="PE122" s="100"/>
      <c r="PF122" s="100"/>
      <c r="PG122" s="100"/>
      <c r="PH122" s="100"/>
      <c r="PI122" s="100"/>
      <c r="PJ122" s="100"/>
      <c r="PK122" s="100"/>
      <c r="PL122" s="100"/>
      <c r="PM122" s="100"/>
      <c r="PN122" s="100"/>
      <c r="PO122" s="100"/>
      <c r="PP122" s="100"/>
      <c r="PQ122" s="100"/>
      <c r="PR122" s="100"/>
      <c r="PS122" s="100"/>
      <c r="PT122" s="100"/>
      <c r="PU122" s="100"/>
      <c r="PV122" s="100"/>
      <c r="PW122" s="100"/>
      <c r="PX122" s="100"/>
      <c r="PY122" s="100"/>
      <c r="PZ122" s="100"/>
      <c r="QA122" s="100"/>
      <c r="QB122" s="100"/>
      <c r="QC122" s="100"/>
      <c r="QD122" s="100"/>
      <c r="QE122" s="100"/>
      <c r="QF122" s="100"/>
      <c r="QG122" s="100"/>
      <c r="QH122" s="100"/>
      <c r="QI122" s="100"/>
      <c r="QJ122" s="100"/>
      <c r="QK122" s="100"/>
      <c r="QL122" s="100"/>
      <c r="QM122" s="100"/>
      <c r="QN122" s="100"/>
      <c r="QO122" s="100"/>
      <c r="QP122" s="100"/>
      <c r="QQ122" s="100"/>
      <c r="QR122" s="100"/>
      <c r="QS122" s="100"/>
      <c r="QT122" s="100"/>
      <c r="QU122" s="100"/>
      <c r="QV122" s="100"/>
      <c r="QW122" s="100"/>
      <c r="QX122" s="100"/>
      <c r="QY122" s="100"/>
      <c r="QZ122" s="100"/>
      <c r="RA122" s="100"/>
      <c r="RB122" s="100"/>
      <c r="RC122" s="100"/>
      <c r="RD122" s="100"/>
      <c r="RE122" s="100"/>
      <c r="RF122" s="100"/>
      <c r="RG122" s="100"/>
      <c r="RH122" s="100"/>
      <c r="RI122" s="100"/>
      <c r="RJ122" s="100"/>
      <c r="RK122" s="100"/>
      <c r="RL122" s="100"/>
      <c r="RM122" s="100"/>
      <c r="RN122" s="100"/>
      <c r="RO122" s="100"/>
      <c r="RP122" s="100"/>
      <c r="RQ122" s="100"/>
      <c r="RR122" s="100"/>
      <c r="RS122" s="100"/>
      <c r="RT122" s="100"/>
      <c r="RU122" s="100"/>
      <c r="RV122" s="100"/>
      <c r="RW122" s="100"/>
      <c r="RX122" s="100"/>
      <c r="RY122" s="100"/>
      <c r="RZ122" s="100"/>
      <c r="SA122" s="100"/>
      <c r="SB122" s="100"/>
      <c r="SC122" s="100"/>
      <c r="SD122" s="100"/>
      <c r="SE122" s="100"/>
      <c r="SF122" s="100"/>
      <c r="SG122" s="100"/>
      <c r="SH122" s="100"/>
      <c r="SI122" s="100"/>
      <c r="SJ122" s="100"/>
      <c r="SK122" s="100"/>
      <c r="SL122" s="100"/>
      <c r="SM122" s="100"/>
      <c r="SN122" s="100"/>
      <c r="SO122" s="100"/>
      <c r="SP122" s="100"/>
      <c r="SQ122" s="100"/>
      <c r="SR122" s="100"/>
      <c r="SS122" s="100"/>
      <c r="ST122" s="100"/>
      <c r="SU122" s="100"/>
      <c r="SV122" s="100"/>
      <c r="SW122" s="100"/>
      <c r="SX122" s="100"/>
      <c r="SY122" s="100"/>
      <c r="SZ122" s="100"/>
      <c r="TA122" s="100"/>
      <c r="TB122" s="100"/>
      <c r="TC122" s="100"/>
      <c r="TD122" s="100"/>
      <c r="TE122" s="100"/>
      <c r="TF122" s="100"/>
      <c r="TG122" s="100"/>
      <c r="TH122" s="100"/>
      <c r="TI122" s="100"/>
      <c r="TJ122" s="100"/>
      <c r="TK122" s="100"/>
      <c r="TL122" s="100"/>
      <c r="TM122" s="100"/>
      <c r="TN122" s="100"/>
      <c r="TO122" s="100"/>
      <c r="TP122" s="100"/>
      <c r="TQ122" s="100"/>
      <c r="TR122" s="100"/>
      <c r="TS122" s="100"/>
      <c r="TT122" s="100"/>
      <c r="TU122" s="100"/>
      <c r="TV122" s="100"/>
      <c r="TW122" s="100"/>
      <c r="TX122" s="100"/>
      <c r="TY122" s="100"/>
      <c r="TZ122" s="100"/>
      <c r="UA122" s="100"/>
      <c r="UB122" s="100"/>
      <c r="UC122" s="100"/>
      <c r="UD122" s="100"/>
      <c r="UE122" s="100"/>
      <c r="UF122" s="100"/>
      <c r="UG122" s="100"/>
      <c r="UH122" s="100"/>
      <c r="UI122" s="100"/>
      <c r="UJ122" s="100"/>
      <c r="UK122" s="100"/>
      <c r="UL122" s="100"/>
      <c r="UM122" s="100"/>
      <c r="UN122" s="100"/>
      <c r="UO122" s="100"/>
      <c r="UP122" s="100"/>
      <c r="UQ122" s="100"/>
      <c r="UR122" s="100"/>
      <c r="US122" s="100"/>
      <c r="UT122" s="100"/>
      <c r="UU122" s="100"/>
      <c r="UV122" s="100"/>
      <c r="UW122" s="100"/>
      <c r="UX122" s="100"/>
      <c r="UY122" s="100"/>
      <c r="UZ122" s="100"/>
      <c r="VA122" s="100"/>
      <c r="VB122" s="100"/>
      <c r="VC122" s="100"/>
      <c r="VD122" s="100"/>
      <c r="VE122" s="100"/>
      <c r="VF122" s="100"/>
      <c r="VG122" s="100"/>
      <c r="VH122" s="100"/>
      <c r="VI122" s="100"/>
      <c r="VJ122" s="100"/>
      <c r="VK122" s="100"/>
      <c r="VL122" s="100"/>
      <c r="VM122" s="100"/>
      <c r="VN122" s="100"/>
      <c r="VO122" s="100"/>
      <c r="VP122" s="100"/>
      <c r="VQ122" s="100"/>
      <c r="VR122" s="100"/>
      <c r="VS122" s="100"/>
      <c r="VT122" s="100"/>
      <c r="VU122" s="100"/>
      <c r="VV122" s="100"/>
      <c r="VW122" s="100"/>
      <c r="VX122" s="100"/>
      <c r="VY122" s="100"/>
      <c r="VZ122" s="100"/>
      <c r="WA122" s="100"/>
      <c r="WB122" s="100"/>
      <c r="WC122" s="100"/>
      <c r="WD122" s="100"/>
      <c r="WE122" s="100"/>
      <c r="WF122" s="100"/>
      <c r="WG122" s="100"/>
      <c r="WH122" s="100"/>
      <c r="WI122" s="100"/>
      <c r="WJ122" s="100"/>
      <c r="WK122" s="100"/>
      <c r="WL122" s="100"/>
      <c r="WM122" s="100"/>
      <c r="WN122" s="100"/>
      <c r="WO122" s="100"/>
      <c r="WP122" s="100"/>
      <c r="WQ122" s="100"/>
      <c r="WR122" s="100"/>
      <c r="WS122" s="100"/>
      <c r="WT122" s="100"/>
      <c r="WU122" s="100"/>
      <c r="WV122" s="100"/>
      <c r="WW122" s="100"/>
      <c r="WX122" s="100"/>
      <c r="WY122" s="100"/>
      <c r="WZ122" s="100"/>
      <c r="XA122" s="100"/>
      <c r="XB122" s="100"/>
      <c r="XC122" s="100"/>
      <c r="XD122" s="100"/>
      <c r="XE122" s="100"/>
      <c r="XF122" s="100"/>
      <c r="XG122" s="100"/>
      <c r="XH122" s="100"/>
      <c r="XI122" s="100"/>
      <c r="XJ122" s="100"/>
      <c r="XK122" s="100"/>
      <c r="XL122" s="100"/>
      <c r="XM122" s="100"/>
      <c r="XN122" s="100"/>
      <c r="XO122" s="100"/>
      <c r="XP122" s="100"/>
      <c r="XQ122" s="100"/>
      <c r="XR122" s="100"/>
      <c r="XS122" s="100"/>
      <c r="XT122" s="100"/>
      <c r="XU122" s="100"/>
      <c r="XV122" s="100"/>
      <c r="XW122" s="100"/>
      <c r="XX122" s="100"/>
      <c r="XY122" s="100"/>
      <c r="XZ122" s="100"/>
      <c r="YA122" s="100"/>
      <c r="YB122" s="100"/>
      <c r="YC122" s="100"/>
      <c r="YD122" s="100"/>
      <c r="YE122" s="100"/>
      <c r="YF122" s="100"/>
      <c r="YG122" s="100"/>
      <c r="YH122" s="100"/>
      <c r="YI122" s="100"/>
      <c r="YJ122" s="100"/>
      <c r="YK122" s="100"/>
      <c r="YL122" s="100"/>
      <c r="YM122" s="100"/>
      <c r="YN122" s="100"/>
      <c r="YO122" s="100"/>
      <c r="YP122" s="100"/>
      <c r="YQ122" s="100"/>
      <c r="YR122" s="100"/>
      <c r="YS122" s="100"/>
      <c r="YT122" s="100"/>
      <c r="YU122" s="100"/>
      <c r="YV122" s="100"/>
      <c r="YW122" s="100"/>
      <c r="YX122" s="100"/>
      <c r="YY122" s="100"/>
      <c r="YZ122" s="100"/>
      <c r="ZA122" s="100"/>
      <c r="ZB122" s="100"/>
      <c r="ZC122" s="100"/>
      <c r="ZD122" s="100"/>
      <c r="ZE122" s="100"/>
      <c r="ZF122" s="100"/>
      <c r="ZG122" s="100"/>
      <c r="ZH122" s="100"/>
      <c r="ZI122" s="100"/>
      <c r="ZJ122" s="100"/>
      <c r="ZK122" s="100"/>
      <c r="ZL122" s="100"/>
      <c r="ZM122" s="100"/>
      <c r="ZN122" s="100"/>
      <c r="ZO122" s="100"/>
      <c r="ZP122" s="100"/>
      <c r="ZQ122" s="100"/>
      <c r="ZR122" s="100"/>
      <c r="ZS122" s="100"/>
      <c r="ZT122" s="100"/>
      <c r="ZU122" s="100"/>
      <c r="ZV122" s="100"/>
      <c r="ZW122" s="100"/>
      <c r="ZX122" s="100"/>
      <c r="ZY122" s="100"/>
      <c r="ZZ122" s="100"/>
    </row>
    <row r="123" spans="1:702" ht="15.95" customHeight="1" x14ac:dyDescent="0.25">
      <c r="A123" s="92">
        <v>72510</v>
      </c>
      <c r="B123" s="92" t="s">
        <v>495</v>
      </c>
      <c r="C123" s="121" t="s">
        <v>350</v>
      </c>
      <c r="D123" s="92">
        <v>7</v>
      </c>
      <c r="E123" s="92">
        <v>3</v>
      </c>
      <c r="F123" s="92" t="s">
        <v>341</v>
      </c>
      <c r="G123" s="92">
        <v>912</v>
      </c>
      <c r="H123" s="92">
        <v>11461</v>
      </c>
      <c r="I123" s="92" t="s">
        <v>415</v>
      </c>
      <c r="J123" s="92">
        <v>3</v>
      </c>
      <c r="K123" s="92" t="s">
        <v>12</v>
      </c>
      <c r="L123" s="93">
        <v>145000</v>
      </c>
      <c r="M123" s="93">
        <v>145000</v>
      </c>
      <c r="N123" s="93">
        <v>0</v>
      </c>
      <c r="O123" s="93">
        <v>145000</v>
      </c>
      <c r="P123" s="93">
        <v>749.25</v>
      </c>
      <c r="Q123" s="93">
        <v>-144250.75</v>
      </c>
      <c r="R123" s="94">
        <v>0.01</v>
      </c>
      <c r="S123" s="93">
        <v>0</v>
      </c>
      <c r="T123" s="93">
        <v>0</v>
      </c>
      <c r="U123" s="94">
        <v>0</v>
      </c>
      <c r="V123" s="93">
        <v>0</v>
      </c>
      <c r="W123" s="93">
        <v>0</v>
      </c>
      <c r="X123" s="94">
        <v>0</v>
      </c>
      <c r="Y123" s="93">
        <v>0</v>
      </c>
      <c r="Z123" s="93">
        <v>0</v>
      </c>
      <c r="AA123" s="94">
        <v>0</v>
      </c>
      <c r="AB123" s="93">
        <v>0</v>
      </c>
      <c r="AC123" s="93">
        <v>0</v>
      </c>
      <c r="AD123" s="94">
        <v>0</v>
      </c>
      <c r="AE123" s="93">
        <v>0</v>
      </c>
      <c r="AF123" s="93">
        <v>0</v>
      </c>
      <c r="AG123" s="94">
        <v>0</v>
      </c>
      <c r="AH123" s="93">
        <v>0</v>
      </c>
      <c r="AI123" s="93">
        <v>0</v>
      </c>
      <c r="AJ123" s="94">
        <v>0</v>
      </c>
      <c r="AK123" s="93">
        <v>0</v>
      </c>
      <c r="AL123" s="93">
        <v>0</v>
      </c>
      <c r="AM123" s="94">
        <v>0</v>
      </c>
      <c r="AN123" s="93">
        <v>0</v>
      </c>
      <c r="AO123" s="93">
        <v>0</v>
      </c>
      <c r="AP123" s="94">
        <v>0</v>
      </c>
      <c r="AQ123" s="93">
        <v>0</v>
      </c>
      <c r="AR123" s="93">
        <v>0</v>
      </c>
      <c r="AS123" s="94">
        <v>0</v>
      </c>
      <c r="AT123" s="93">
        <v>0</v>
      </c>
      <c r="AU123" s="93">
        <v>0</v>
      </c>
      <c r="AV123" s="94">
        <v>0</v>
      </c>
      <c r="AW123" s="93">
        <v>0</v>
      </c>
      <c r="AX123" s="93">
        <v>0</v>
      </c>
      <c r="AY123" s="94">
        <v>0</v>
      </c>
      <c r="AZ123" s="93">
        <v>0</v>
      </c>
      <c r="BA123" s="93">
        <v>0</v>
      </c>
      <c r="BB123" s="94">
        <v>0</v>
      </c>
      <c r="BC123" s="93">
        <v>0</v>
      </c>
      <c r="BD123" s="93">
        <v>0</v>
      </c>
      <c r="BE123" s="94">
        <v>0</v>
      </c>
      <c r="BF123" s="93">
        <v>143000</v>
      </c>
      <c r="BG123" s="93">
        <v>749.25</v>
      </c>
      <c r="BH123" s="94">
        <v>0.01</v>
      </c>
      <c r="BI123" s="93">
        <v>0</v>
      </c>
      <c r="BJ123" s="93">
        <v>0</v>
      </c>
      <c r="BK123" s="94">
        <v>0</v>
      </c>
      <c r="BL123" s="93">
        <v>0</v>
      </c>
      <c r="BM123" s="93">
        <v>0</v>
      </c>
      <c r="BN123" s="94">
        <v>0</v>
      </c>
      <c r="BO123" s="93">
        <v>0</v>
      </c>
      <c r="BP123" s="93">
        <v>0</v>
      </c>
      <c r="BQ123" s="94">
        <v>0</v>
      </c>
      <c r="BR123" s="93">
        <v>0</v>
      </c>
      <c r="BS123" s="93">
        <v>0</v>
      </c>
      <c r="BT123" s="94">
        <v>0</v>
      </c>
      <c r="BU123" s="93">
        <v>2000</v>
      </c>
      <c r="BV123" s="93">
        <v>0</v>
      </c>
      <c r="BW123" s="94">
        <v>0</v>
      </c>
      <c r="BX123" s="93">
        <v>0</v>
      </c>
      <c r="BY123" s="93">
        <v>0</v>
      </c>
      <c r="BZ123" s="94">
        <v>0</v>
      </c>
      <c r="CA123" s="93">
        <v>0</v>
      </c>
      <c r="CB123" s="93">
        <v>0</v>
      </c>
      <c r="CC123" s="94">
        <v>0</v>
      </c>
      <c r="CD123" s="93">
        <v>0</v>
      </c>
      <c r="CE123" s="93">
        <v>0</v>
      </c>
      <c r="CF123" s="94">
        <v>0</v>
      </c>
      <c r="CG123" s="93">
        <v>0</v>
      </c>
      <c r="CH123" s="93">
        <v>0</v>
      </c>
      <c r="CI123" s="94">
        <v>0</v>
      </c>
      <c r="CJ123" s="93">
        <v>0</v>
      </c>
      <c r="CK123" s="93">
        <v>0</v>
      </c>
      <c r="CL123" s="94">
        <v>0</v>
      </c>
      <c r="CM123" s="93">
        <v>0</v>
      </c>
      <c r="CN123" s="93">
        <v>0</v>
      </c>
      <c r="CO123" s="94">
        <v>0</v>
      </c>
      <c r="CP123" s="93"/>
      <c r="CQ123" s="93"/>
      <c r="CR123" s="93"/>
      <c r="CS123" s="93"/>
      <c r="CT123" s="93"/>
      <c r="CU123" s="93"/>
      <c r="CV123" s="93"/>
      <c r="CW123" s="93"/>
      <c r="CX123" s="93"/>
      <c r="CY123" s="93"/>
      <c r="CZ123" s="93"/>
      <c r="DA123" s="93"/>
      <c r="DB123" s="93"/>
      <c r="DC123" s="93"/>
      <c r="DD123" s="93"/>
      <c r="DE123" s="93"/>
      <c r="DF123" s="93"/>
      <c r="DG123" s="93"/>
      <c r="DH123" s="93"/>
      <c r="DI123" s="93"/>
      <c r="DJ123" s="93"/>
      <c r="DK123" s="93"/>
      <c r="DL123" s="93"/>
      <c r="DM123" s="93"/>
      <c r="DN123" s="93"/>
      <c r="DO123" s="93"/>
      <c r="DP123" s="93"/>
      <c r="DQ123" s="93"/>
      <c r="DR123" s="93"/>
      <c r="DS123" s="93"/>
      <c r="DT123" s="93"/>
      <c r="DU123" s="93"/>
      <c r="DV123" s="93"/>
      <c r="DW123" s="93"/>
      <c r="DX123" s="93"/>
      <c r="DY123" s="93"/>
      <c r="DZ123" s="93"/>
      <c r="EA123" s="93"/>
      <c r="EB123" s="93"/>
      <c r="EC123" s="93"/>
      <c r="ED123" s="93"/>
      <c r="EE123" s="93"/>
      <c r="EF123" s="93"/>
      <c r="EG123" s="93"/>
      <c r="EH123" s="93"/>
      <c r="EI123" s="93"/>
      <c r="EJ123" s="93"/>
      <c r="EK123" s="93"/>
      <c r="EL123" s="93"/>
      <c r="EM123" s="93"/>
      <c r="EN123" s="93"/>
      <c r="EO123" s="93"/>
      <c r="EP123" s="93"/>
      <c r="EQ123" s="93"/>
      <c r="ER123" s="93"/>
      <c r="ES123" s="93"/>
      <c r="ET123" s="93"/>
      <c r="EU123" s="93"/>
      <c r="EV123" s="93"/>
      <c r="EW123" s="93"/>
      <c r="EX123" s="93"/>
      <c r="EY123" s="93"/>
      <c r="EZ123" s="93"/>
      <c r="FA123" s="93"/>
      <c r="FB123" s="93"/>
      <c r="FC123" s="93"/>
      <c r="FD123" s="93"/>
      <c r="FE123" s="93"/>
      <c r="FF123" s="93"/>
      <c r="FG123" s="93"/>
      <c r="FH123" s="93"/>
      <c r="FI123" s="93"/>
      <c r="FJ123" s="93"/>
      <c r="FK123" s="93"/>
      <c r="FL123" s="93"/>
      <c r="FM123" s="93"/>
      <c r="FN123" s="93"/>
      <c r="FO123" s="93"/>
      <c r="FP123" s="93"/>
      <c r="FQ123" s="93"/>
      <c r="FR123" s="93"/>
      <c r="FS123" s="93"/>
      <c r="FT123" s="93"/>
      <c r="FU123" s="93"/>
      <c r="FV123" s="93"/>
      <c r="FW123" s="93"/>
      <c r="FX123" s="93"/>
      <c r="FY123" s="93"/>
      <c r="FZ123" s="93"/>
      <c r="GA123" s="93"/>
      <c r="GB123" s="93"/>
      <c r="GC123" s="93"/>
      <c r="GD123" s="93"/>
      <c r="GE123" s="93"/>
      <c r="GF123" s="93"/>
      <c r="GG123" s="93"/>
      <c r="GH123" s="93"/>
      <c r="GI123" s="93"/>
      <c r="GJ123" s="93"/>
      <c r="GK123" s="93"/>
      <c r="GL123" s="93"/>
      <c r="GM123" s="93"/>
      <c r="GN123" s="93"/>
      <c r="GO123" s="93"/>
      <c r="GP123" s="93"/>
      <c r="GQ123" s="93"/>
      <c r="GR123" s="93"/>
      <c r="GS123" s="93"/>
      <c r="GT123" s="93"/>
      <c r="GU123" s="93"/>
      <c r="GV123" s="93"/>
      <c r="GW123" s="93"/>
      <c r="GX123" s="93"/>
      <c r="GY123" s="93"/>
      <c r="GZ123" s="93"/>
      <c r="HA123" s="93"/>
      <c r="HB123" s="93"/>
      <c r="HC123" s="93"/>
      <c r="HD123" s="93"/>
      <c r="HE123" s="93"/>
      <c r="HF123" s="93"/>
      <c r="HG123" s="93"/>
      <c r="HH123" s="93"/>
      <c r="HI123" s="93"/>
      <c r="HJ123" s="93"/>
      <c r="HK123" s="93"/>
      <c r="HL123" s="93"/>
      <c r="HM123" s="93"/>
      <c r="HN123" s="93"/>
      <c r="HO123" s="93"/>
      <c r="HP123" s="93"/>
      <c r="HQ123" s="93"/>
      <c r="HR123" s="93"/>
      <c r="HS123" s="93"/>
      <c r="HT123" s="93"/>
      <c r="HU123" s="93"/>
      <c r="HV123" s="93"/>
      <c r="HW123" s="93"/>
      <c r="HX123" s="93"/>
      <c r="HY123" s="93"/>
      <c r="HZ123" s="93"/>
      <c r="IA123" s="93"/>
      <c r="IB123" s="93"/>
      <c r="IC123" s="93"/>
      <c r="ID123" s="93"/>
      <c r="IE123" s="93"/>
      <c r="IF123" s="93"/>
      <c r="IG123" s="93"/>
      <c r="IH123" s="93"/>
      <c r="II123" s="93"/>
      <c r="IJ123" s="93"/>
      <c r="IK123" s="93"/>
      <c r="IL123" s="93"/>
      <c r="IM123" s="93"/>
      <c r="IN123" s="93"/>
      <c r="IO123" s="93"/>
      <c r="IP123" s="93"/>
      <c r="IQ123" s="93"/>
      <c r="IR123" s="93"/>
      <c r="IS123" s="93"/>
      <c r="IT123" s="93"/>
      <c r="IU123" s="93"/>
      <c r="IV123" s="93"/>
      <c r="IW123" s="93"/>
      <c r="IX123" s="93"/>
      <c r="IY123" s="93"/>
      <c r="IZ123" s="93"/>
      <c r="JA123" s="93"/>
      <c r="JB123" s="93"/>
      <c r="JC123" s="93"/>
      <c r="JD123" s="93"/>
      <c r="JE123" s="93"/>
      <c r="JF123" s="93"/>
      <c r="JG123" s="93"/>
      <c r="JH123" s="93"/>
      <c r="JI123" s="93"/>
      <c r="JJ123" s="93"/>
      <c r="JK123" s="93"/>
      <c r="JL123" s="93"/>
      <c r="JM123" s="93"/>
      <c r="JN123" s="93"/>
      <c r="JO123" s="93"/>
      <c r="JP123" s="93"/>
      <c r="JQ123" s="93"/>
      <c r="JR123" s="93"/>
      <c r="JS123" s="93"/>
      <c r="JT123" s="93"/>
      <c r="JU123" s="93"/>
      <c r="JV123" s="93"/>
      <c r="JW123" s="93"/>
      <c r="JX123" s="93"/>
      <c r="JY123" s="93"/>
      <c r="JZ123" s="93"/>
      <c r="KA123" s="93"/>
      <c r="KB123" s="93"/>
      <c r="KC123" s="93"/>
      <c r="KD123" s="93"/>
      <c r="KE123" s="93"/>
      <c r="KF123" s="93"/>
      <c r="KG123" s="93"/>
      <c r="KH123" s="93"/>
      <c r="KI123" s="93"/>
      <c r="KJ123" s="93"/>
      <c r="KK123" s="93"/>
      <c r="KL123" s="93"/>
      <c r="KM123" s="93"/>
      <c r="KN123" s="93"/>
      <c r="KO123" s="93"/>
      <c r="KP123" s="93"/>
      <c r="KQ123" s="93"/>
      <c r="KR123" s="93"/>
      <c r="KS123" s="93"/>
      <c r="KT123" s="93"/>
      <c r="KU123" s="93"/>
      <c r="KV123" s="93"/>
      <c r="KW123" s="93"/>
      <c r="KX123" s="93"/>
      <c r="KY123" s="93"/>
      <c r="KZ123" s="93"/>
      <c r="LA123" s="93"/>
      <c r="LB123" s="93"/>
      <c r="LC123" s="93"/>
      <c r="LD123" s="93"/>
      <c r="LE123" s="93"/>
      <c r="LF123" s="93"/>
      <c r="LG123" s="93"/>
      <c r="LH123" s="93"/>
      <c r="LI123" s="93"/>
      <c r="LJ123" s="93"/>
      <c r="LK123" s="93"/>
      <c r="LL123" s="93"/>
      <c r="LM123" s="93"/>
      <c r="LN123" s="93"/>
      <c r="LO123" s="93"/>
      <c r="LP123" s="93"/>
      <c r="LQ123" s="93"/>
      <c r="LR123" s="93"/>
      <c r="LS123" s="93"/>
      <c r="LT123" s="93"/>
      <c r="LU123" s="93"/>
      <c r="LV123" s="93"/>
      <c r="LW123" s="93"/>
      <c r="LX123" s="93"/>
      <c r="LY123" s="93"/>
      <c r="LZ123" s="93"/>
      <c r="MA123" s="93"/>
      <c r="MB123" s="93"/>
      <c r="MC123" s="93"/>
      <c r="MD123" s="93"/>
      <c r="ME123" s="93"/>
      <c r="MF123" s="93"/>
      <c r="MG123" s="93"/>
      <c r="MH123" s="93"/>
      <c r="MI123" s="93"/>
      <c r="MJ123" s="93"/>
      <c r="MK123" s="93"/>
      <c r="ML123" s="93"/>
      <c r="MM123" s="93"/>
      <c r="MN123" s="93"/>
      <c r="MO123" s="93"/>
      <c r="MP123" s="93"/>
      <c r="MQ123" s="93"/>
      <c r="MR123" s="93"/>
      <c r="MS123" s="93"/>
      <c r="MT123" s="93"/>
      <c r="MU123" s="93"/>
      <c r="MV123" s="93"/>
      <c r="MW123" s="93"/>
      <c r="MX123" s="93"/>
      <c r="MY123" s="93"/>
      <c r="MZ123" s="93"/>
      <c r="NA123" s="93"/>
      <c r="NB123" s="93"/>
      <c r="NC123" s="93"/>
      <c r="ND123" s="93"/>
      <c r="NE123" s="93"/>
      <c r="NF123" s="93"/>
      <c r="NG123" s="93"/>
      <c r="NH123" s="93"/>
      <c r="NI123" s="93"/>
      <c r="NJ123" s="93"/>
      <c r="NK123" s="93"/>
      <c r="NL123" s="93"/>
      <c r="NM123" s="93"/>
      <c r="NN123" s="93"/>
      <c r="NO123" s="93"/>
      <c r="NP123" s="93"/>
      <c r="NQ123" s="93"/>
      <c r="NR123" s="93"/>
      <c r="NS123" s="93"/>
      <c r="NT123" s="93"/>
      <c r="NU123" s="93"/>
      <c r="NV123" s="93"/>
      <c r="NW123" s="93"/>
      <c r="NX123" s="93"/>
      <c r="NY123" s="93"/>
      <c r="NZ123" s="93"/>
      <c r="OA123" s="93"/>
      <c r="OB123" s="93"/>
      <c r="OC123" s="93"/>
      <c r="OD123" s="93"/>
      <c r="OE123" s="93"/>
      <c r="OF123" s="93"/>
      <c r="OG123" s="93"/>
      <c r="OH123" s="93"/>
      <c r="OI123" s="93"/>
      <c r="OJ123" s="93"/>
      <c r="OK123" s="93"/>
      <c r="OL123" s="93"/>
      <c r="OM123" s="93"/>
      <c r="ON123" s="93"/>
      <c r="OO123" s="93"/>
      <c r="OP123" s="93"/>
      <c r="OQ123" s="93"/>
      <c r="OR123" s="93"/>
      <c r="OS123" s="93"/>
      <c r="OT123" s="93"/>
      <c r="OU123" s="93"/>
      <c r="OV123" s="93"/>
      <c r="OW123" s="93"/>
      <c r="OX123" s="93"/>
      <c r="OY123" s="93"/>
      <c r="OZ123" s="93"/>
      <c r="PA123" s="93"/>
      <c r="PB123" s="93"/>
      <c r="PC123" s="93"/>
      <c r="PD123" s="93"/>
      <c r="PE123" s="93"/>
      <c r="PF123" s="93"/>
      <c r="PG123" s="93"/>
      <c r="PH123" s="93"/>
      <c r="PI123" s="93"/>
      <c r="PJ123" s="93"/>
      <c r="PK123" s="93"/>
      <c r="PL123" s="93"/>
      <c r="PM123" s="93"/>
      <c r="PN123" s="93"/>
      <c r="PO123" s="93"/>
      <c r="PP123" s="93"/>
      <c r="PQ123" s="93"/>
      <c r="PR123" s="93"/>
      <c r="PS123" s="93"/>
      <c r="PT123" s="93"/>
      <c r="PU123" s="93"/>
      <c r="PV123" s="93"/>
      <c r="PW123" s="93"/>
      <c r="PX123" s="93"/>
      <c r="PY123" s="93"/>
      <c r="PZ123" s="93"/>
      <c r="QA123" s="93"/>
      <c r="QB123" s="93"/>
      <c r="QC123" s="93"/>
      <c r="QD123" s="93"/>
      <c r="QE123" s="93"/>
      <c r="QF123" s="93"/>
      <c r="QG123" s="93"/>
      <c r="QH123" s="93"/>
      <c r="QI123" s="93"/>
      <c r="QJ123" s="93"/>
      <c r="QK123" s="93"/>
      <c r="QL123" s="93"/>
      <c r="QM123" s="93"/>
      <c r="QN123" s="93"/>
      <c r="QO123" s="93"/>
      <c r="QP123" s="93"/>
      <c r="QQ123" s="93"/>
      <c r="QR123" s="93"/>
      <c r="QS123" s="93"/>
      <c r="QT123" s="93"/>
      <c r="QU123" s="93"/>
      <c r="QV123" s="93"/>
      <c r="QW123" s="93"/>
      <c r="QX123" s="93"/>
      <c r="QY123" s="93"/>
      <c r="QZ123" s="93"/>
      <c r="RA123" s="93"/>
      <c r="RB123" s="93"/>
      <c r="RC123" s="93"/>
      <c r="RD123" s="93"/>
      <c r="RE123" s="93"/>
      <c r="RF123" s="93"/>
      <c r="RG123" s="93"/>
      <c r="RH123" s="93"/>
      <c r="RI123" s="93"/>
      <c r="RJ123" s="93"/>
      <c r="RK123" s="93"/>
      <c r="RL123" s="93"/>
      <c r="RM123" s="93"/>
      <c r="RN123" s="93"/>
      <c r="RO123" s="93"/>
      <c r="RP123" s="93"/>
      <c r="RQ123" s="93"/>
      <c r="RR123" s="93"/>
      <c r="RS123" s="93"/>
      <c r="RT123" s="93"/>
      <c r="RU123" s="93"/>
      <c r="RV123" s="93"/>
      <c r="RW123" s="93"/>
      <c r="RX123" s="93"/>
      <c r="RY123" s="93"/>
      <c r="RZ123" s="93"/>
      <c r="SA123" s="93"/>
      <c r="SB123" s="93"/>
      <c r="SC123" s="93"/>
      <c r="SD123" s="93"/>
      <c r="SE123" s="93"/>
      <c r="SF123" s="93"/>
      <c r="SG123" s="93"/>
      <c r="SH123" s="93"/>
      <c r="SI123" s="93"/>
      <c r="SJ123" s="93"/>
      <c r="SK123" s="93"/>
      <c r="SL123" s="93"/>
      <c r="SM123" s="93"/>
      <c r="SN123" s="93"/>
      <c r="SO123" s="93"/>
      <c r="SP123" s="93"/>
      <c r="SQ123" s="93"/>
      <c r="SR123" s="93"/>
      <c r="SS123" s="93"/>
      <c r="ST123" s="93"/>
      <c r="SU123" s="93"/>
      <c r="SV123" s="93"/>
      <c r="SW123" s="93"/>
      <c r="SX123" s="93"/>
      <c r="SY123" s="93"/>
      <c r="SZ123" s="93"/>
      <c r="TA123" s="93"/>
      <c r="TB123" s="93"/>
      <c r="TC123" s="93"/>
      <c r="TD123" s="93"/>
      <c r="TE123" s="93"/>
      <c r="TF123" s="93"/>
      <c r="TG123" s="93"/>
      <c r="TH123" s="93"/>
      <c r="TI123" s="93"/>
      <c r="TJ123" s="93"/>
      <c r="TK123" s="93"/>
      <c r="TL123" s="93"/>
      <c r="TM123" s="93"/>
      <c r="TN123" s="93"/>
      <c r="TO123" s="93"/>
      <c r="TP123" s="93"/>
      <c r="TQ123" s="93"/>
      <c r="TR123" s="93"/>
      <c r="TS123" s="93"/>
      <c r="TT123" s="93"/>
      <c r="TU123" s="93"/>
      <c r="TV123" s="93"/>
      <c r="TW123" s="93"/>
      <c r="TX123" s="93"/>
      <c r="TY123" s="93"/>
      <c r="TZ123" s="93"/>
      <c r="UA123" s="93"/>
      <c r="UB123" s="93"/>
      <c r="UC123" s="93"/>
      <c r="UD123" s="93"/>
      <c r="UE123" s="93"/>
      <c r="UF123" s="93"/>
      <c r="UG123" s="93"/>
      <c r="UH123" s="93"/>
      <c r="UI123" s="93"/>
      <c r="UJ123" s="93"/>
      <c r="UK123" s="93"/>
      <c r="UL123" s="93"/>
      <c r="UM123" s="93"/>
      <c r="UN123" s="93"/>
      <c r="UO123" s="93"/>
      <c r="UP123" s="93"/>
      <c r="UQ123" s="93"/>
      <c r="UR123" s="93"/>
      <c r="US123" s="93"/>
      <c r="UT123" s="93"/>
      <c r="UU123" s="93"/>
      <c r="UV123" s="93"/>
      <c r="UW123" s="93"/>
      <c r="UX123" s="93"/>
      <c r="UY123" s="93"/>
      <c r="UZ123" s="93"/>
      <c r="VA123" s="93"/>
      <c r="VB123" s="93"/>
      <c r="VC123" s="93"/>
      <c r="VD123" s="93"/>
      <c r="VE123" s="93"/>
      <c r="VF123" s="93"/>
      <c r="VG123" s="93"/>
      <c r="VH123" s="93"/>
      <c r="VI123" s="93"/>
      <c r="VJ123" s="93"/>
      <c r="VK123" s="93"/>
      <c r="VL123" s="93"/>
      <c r="VM123" s="93"/>
      <c r="VN123" s="93"/>
      <c r="VO123" s="93"/>
      <c r="VP123" s="93"/>
      <c r="VQ123" s="93"/>
      <c r="VR123" s="93"/>
      <c r="VS123" s="93"/>
      <c r="VT123" s="93"/>
      <c r="VU123" s="93"/>
      <c r="VV123" s="93"/>
      <c r="VW123" s="93"/>
      <c r="VX123" s="93"/>
      <c r="VY123" s="93"/>
      <c r="VZ123" s="93"/>
      <c r="WA123" s="93"/>
      <c r="WB123" s="93"/>
      <c r="WC123" s="93"/>
      <c r="WD123" s="93"/>
      <c r="WE123" s="93"/>
      <c r="WF123" s="93"/>
      <c r="WG123" s="93"/>
      <c r="WH123" s="93"/>
      <c r="WI123" s="93"/>
      <c r="WJ123" s="93"/>
      <c r="WK123" s="93"/>
      <c r="WL123" s="93"/>
      <c r="WM123" s="93"/>
      <c r="WN123" s="93"/>
      <c r="WO123" s="93"/>
      <c r="WP123" s="93"/>
      <c r="WQ123" s="93"/>
      <c r="WR123" s="93"/>
      <c r="WS123" s="93"/>
      <c r="WT123" s="93"/>
      <c r="WU123" s="93"/>
      <c r="WV123" s="93"/>
      <c r="WW123" s="93"/>
      <c r="WX123" s="93"/>
      <c r="WY123" s="93"/>
      <c r="WZ123" s="93"/>
      <c r="XA123" s="93"/>
      <c r="XB123" s="93"/>
      <c r="XC123" s="93"/>
      <c r="XD123" s="93"/>
      <c r="XE123" s="93"/>
      <c r="XF123" s="93"/>
      <c r="XG123" s="93"/>
      <c r="XH123" s="93"/>
      <c r="XI123" s="93"/>
      <c r="XJ123" s="93"/>
      <c r="XK123" s="93"/>
      <c r="XL123" s="93"/>
      <c r="XM123" s="93"/>
      <c r="XN123" s="93"/>
      <c r="XO123" s="93"/>
      <c r="XP123" s="93"/>
      <c r="XQ123" s="93"/>
      <c r="XR123" s="93"/>
      <c r="XS123" s="93"/>
      <c r="XT123" s="93"/>
      <c r="XU123" s="93"/>
      <c r="XV123" s="93"/>
      <c r="XW123" s="93"/>
      <c r="XX123" s="93"/>
      <c r="XY123" s="93"/>
      <c r="XZ123" s="93"/>
      <c r="YA123" s="93"/>
      <c r="YB123" s="93"/>
      <c r="YC123" s="93"/>
      <c r="YD123" s="93"/>
      <c r="YE123" s="93"/>
      <c r="YF123" s="93"/>
      <c r="YG123" s="93"/>
      <c r="YH123" s="93"/>
      <c r="YI123" s="93"/>
      <c r="YJ123" s="93"/>
      <c r="YK123" s="93"/>
      <c r="YL123" s="93"/>
      <c r="YM123" s="93"/>
      <c r="YN123" s="93"/>
      <c r="YO123" s="93"/>
      <c r="YP123" s="93"/>
      <c r="YQ123" s="93"/>
      <c r="YR123" s="93"/>
      <c r="YS123" s="93"/>
      <c r="YT123" s="93"/>
      <c r="YU123" s="93"/>
      <c r="YV123" s="93"/>
      <c r="YW123" s="93"/>
      <c r="YX123" s="93"/>
      <c r="YY123" s="93"/>
      <c r="YZ123" s="93"/>
      <c r="ZA123" s="93"/>
      <c r="ZB123" s="93"/>
      <c r="ZC123" s="93"/>
      <c r="ZD123" s="93"/>
      <c r="ZE123" s="93"/>
      <c r="ZF123" s="93"/>
      <c r="ZG123" s="93"/>
      <c r="ZH123" s="93"/>
      <c r="ZI123" s="93"/>
      <c r="ZJ123" s="93"/>
      <c r="ZK123" s="93"/>
      <c r="ZL123" s="93"/>
      <c r="ZM123" s="93"/>
      <c r="ZN123" s="93"/>
      <c r="ZO123" s="93"/>
      <c r="ZP123" s="93"/>
      <c r="ZQ123" s="93"/>
      <c r="ZR123" s="93"/>
      <c r="ZS123" s="93"/>
      <c r="ZT123" s="93"/>
      <c r="ZU123" s="93"/>
      <c r="ZV123" s="93"/>
      <c r="ZW123" s="93"/>
      <c r="ZX123" s="93"/>
      <c r="ZY123" s="93"/>
      <c r="ZZ123" s="93"/>
    </row>
    <row r="124" spans="1:702" s="151" customFormat="1" ht="15.95" customHeight="1" x14ac:dyDescent="0.25">
      <c r="A124" s="147">
        <v>72512</v>
      </c>
      <c r="B124" s="147" t="s">
        <v>495</v>
      </c>
      <c r="C124" s="148" t="s">
        <v>350</v>
      </c>
      <c r="D124" s="147">
        <v>7</v>
      </c>
      <c r="E124" s="147">
        <v>3</v>
      </c>
      <c r="F124" s="147" t="s">
        <v>341</v>
      </c>
      <c r="G124" s="147">
        <v>912</v>
      </c>
      <c r="H124" s="147">
        <v>11461</v>
      </c>
      <c r="I124" s="147" t="s">
        <v>415</v>
      </c>
      <c r="J124" s="147">
        <v>37</v>
      </c>
      <c r="K124" s="147" t="s">
        <v>224</v>
      </c>
      <c r="L124" s="149">
        <v>145000</v>
      </c>
      <c r="M124" s="149">
        <v>145000</v>
      </c>
      <c r="N124" s="149">
        <v>0</v>
      </c>
      <c r="O124" s="149">
        <v>145000</v>
      </c>
      <c r="P124" s="149">
        <v>749.25</v>
      </c>
      <c r="Q124" s="149">
        <v>-144250.75</v>
      </c>
      <c r="R124" s="150">
        <v>0.01</v>
      </c>
      <c r="S124" s="149">
        <v>0</v>
      </c>
      <c r="T124" s="149">
        <v>0</v>
      </c>
      <c r="U124" s="150">
        <v>0</v>
      </c>
      <c r="V124" s="149">
        <v>0</v>
      </c>
      <c r="W124" s="149">
        <v>0</v>
      </c>
      <c r="X124" s="150">
        <v>0</v>
      </c>
      <c r="Y124" s="149">
        <v>0</v>
      </c>
      <c r="Z124" s="149">
        <v>0</v>
      </c>
      <c r="AA124" s="150">
        <v>0</v>
      </c>
      <c r="AB124" s="149">
        <v>0</v>
      </c>
      <c r="AC124" s="149">
        <v>0</v>
      </c>
      <c r="AD124" s="150">
        <v>0</v>
      </c>
      <c r="AE124" s="149">
        <v>0</v>
      </c>
      <c r="AF124" s="149">
        <v>0</v>
      </c>
      <c r="AG124" s="150">
        <v>0</v>
      </c>
      <c r="AH124" s="149">
        <v>0</v>
      </c>
      <c r="AI124" s="149">
        <v>0</v>
      </c>
      <c r="AJ124" s="150">
        <v>0</v>
      </c>
      <c r="AK124" s="149">
        <v>0</v>
      </c>
      <c r="AL124" s="149">
        <v>0</v>
      </c>
      <c r="AM124" s="150">
        <v>0</v>
      </c>
      <c r="AN124" s="149">
        <v>0</v>
      </c>
      <c r="AO124" s="149">
        <v>0</v>
      </c>
      <c r="AP124" s="150">
        <v>0</v>
      </c>
      <c r="AQ124" s="149">
        <v>0</v>
      </c>
      <c r="AR124" s="149">
        <v>0</v>
      </c>
      <c r="AS124" s="150">
        <v>0</v>
      </c>
      <c r="AT124" s="149">
        <v>0</v>
      </c>
      <c r="AU124" s="149">
        <v>0</v>
      </c>
      <c r="AV124" s="150">
        <v>0</v>
      </c>
      <c r="AW124" s="149">
        <v>0</v>
      </c>
      <c r="AX124" s="149">
        <v>0</v>
      </c>
      <c r="AY124" s="150">
        <v>0</v>
      </c>
      <c r="AZ124" s="149">
        <v>0</v>
      </c>
      <c r="BA124" s="149">
        <v>0</v>
      </c>
      <c r="BB124" s="150">
        <v>0</v>
      </c>
      <c r="BC124" s="149">
        <v>0</v>
      </c>
      <c r="BD124" s="149">
        <v>0</v>
      </c>
      <c r="BE124" s="150">
        <v>0</v>
      </c>
      <c r="BF124" s="149">
        <v>143000</v>
      </c>
      <c r="BG124" s="149">
        <v>749.25</v>
      </c>
      <c r="BH124" s="150">
        <v>0.01</v>
      </c>
      <c r="BI124" s="149">
        <v>0</v>
      </c>
      <c r="BJ124" s="149">
        <v>0</v>
      </c>
      <c r="BK124" s="150">
        <v>0</v>
      </c>
      <c r="BL124" s="149">
        <v>0</v>
      </c>
      <c r="BM124" s="149">
        <v>0</v>
      </c>
      <c r="BN124" s="150">
        <v>0</v>
      </c>
      <c r="BO124" s="149">
        <v>0</v>
      </c>
      <c r="BP124" s="149">
        <v>0</v>
      </c>
      <c r="BQ124" s="150">
        <v>0</v>
      </c>
      <c r="BR124" s="149">
        <v>0</v>
      </c>
      <c r="BS124" s="149">
        <v>0</v>
      </c>
      <c r="BT124" s="150">
        <v>0</v>
      </c>
      <c r="BU124" s="149">
        <v>2000</v>
      </c>
      <c r="BV124" s="149">
        <v>0</v>
      </c>
      <c r="BW124" s="150">
        <v>0</v>
      </c>
      <c r="BX124" s="149">
        <v>0</v>
      </c>
      <c r="BY124" s="149">
        <v>0</v>
      </c>
      <c r="BZ124" s="150">
        <v>0</v>
      </c>
      <c r="CA124" s="149">
        <v>0</v>
      </c>
      <c r="CB124" s="149">
        <v>0</v>
      </c>
      <c r="CC124" s="150">
        <v>0</v>
      </c>
      <c r="CD124" s="149">
        <v>0</v>
      </c>
      <c r="CE124" s="149">
        <v>0</v>
      </c>
      <c r="CF124" s="150">
        <v>0</v>
      </c>
      <c r="CG124" s="149">
        <v>0</v>
      </c>
      <c r="CH124" s="149">
        <v>0</v>
      </c>
      <c r="CI124" s="150">
        <v>0</v>
      </c>
      <c r="CJ124" s="149">
        <v>0</v>
      </c>
      <c r="CK124" s="149">
        <v>0</v>
      </c>
      <c r="CL124" s="150">
        <v>0</v>
      </c>
      <c r="CM124" s="149">
        <v>0</v>
      </c>
      <c r="CN124" s="149">
        <v>0</v>
      </c>
      <c r="CO124" s="150">
        <v>0</v>
      </c>
      <c r="CP124" s="149"/>
      <c r="CQ124" s="149"/>
      <c r="CR124" s="149"/>
      <c r="CS124" s="149"/>
      <c r="CT124" s="149"/>
      <c r="CU124" s="149"/>
      <c r="CV124" s="149"/>
      <c r="CW124" s="149"/>
      <c r="CX124" s="149"/>
      <c r="CY124" s="149"/>
      <c r="CZ124" s="149"/>
      <c r="DA124" s="149"/>
      <c r="DB124" s="149"/>
      <c r="DC124" s="149"/>
      <c r="DD124" s="149"/>
      <c r="DE124" s="149"/>
      <c r="DF124" s="149"/>
      <c r="DG124" s="149"/>
      <c r="DH124" s="149"/>
      <c r="DI124" s="149"/>
      <c r="DJ124" s="149"/>
      <c r="DK124" s="149"/>
      <c r="DL124" s="149"/>
      <c r="DM124" s="149"/>
      <c r="DN124" s="149"/>
      <c r="DO124" s="149"/>
      <c r="DP124" s="149"/>
      <c r="DQ124" s="149"/>
      <c r="DR124" s="149"/>
      <c r="DS124" s="149"/>
      <c r="DT124" s="149"/>
      <c r="DU124" s="149"/>
      <c r="DV124" s="149"/>
      <c r="DW124" s="149"/>
      <c r="DX124" s="149"/>
      <c r="DY124" s="149"/>
      <c r="DZ124" s="149"/>
      <c r="EA124" s="149"/>
      <c r="EB124" s="149"/>
      <c r="EC124" s="149"/>
      <c r="ED124" s="149"/>
      <c r="EE124" s="149"/>
      <c r="EF124" s="149"/>
      <c r="EG124" s="149"/>
      <c r="EH124" s="149"/>
      <c r="EI124" s="149"/>
      <c r="EJ124" s="149"/>
      <c r="EK124" s="149"/>
      <c r="EL124" s="149"/>
      <c r="EM124" s="149"/>
      <c r="EN124" s="149"/>
      <c r="EO124" s="149"/>
      <c r="EP124" s="149"/>
      <c r="EQ124" s="149"/>
      <c r="ER124" s="149"/>
      <c r="ES124" s="149"/>
      <c r="ET124" s="149"/>
      <c r="EU124" s="149"/>
      <c r="EV124" s="149"/>
      <c r="EW124" s="149"/>
      <c r="EX124" s="149"/>
      <c r="EY124" s="149"/>
      <c r="EZ124" s="149"/>
      <c r="FA124" s="149"/>
      <c r="FB124" s="149"/>
      <c r="FC124" s="149"/>
      <c r="FD124" s="149"/>
      <c r="FE124" s="149"/>
      <c r="FF124" s="149"/>
      <c r="FG124" s="149"/>
      <c r="FH124" s="149"/>
      <c r="FI124" s="149"/>
      <c r="FJ124" s="149"/>
      <c r="FK124" s="149"/>
      <c r="FL124" s="149"/>
      <c r="FM124" s="149"/>
      <c r="FN124" s="149"/>
      <c r="FO124" s="149"/>
      <c r="FP124" s="149"/>
      <c r="FQ124" s="149"/>
      <c r="FR124" s="149"/>
      <c r="FS124" s="149"/>
      <c r="FT124" s="149"/>
      <c r="FU124" s="149"/>
      <c r="FV124" s="149"/>
      <c r="FW124" s="149"/>
      <c r="FX124" s="149"/>
      <c r="FY124" s="149"/>
      <c r="FZ124" s="149"/>
      <c r="GA124" s="149"/>
      <c r="GB124" s="149"/>
      <c r="GC124" s="149"/>
      <c r="GD124" s="149"/>
      <c r="GE124" s="149"/>
      <c r="GF124" s="149"/>
      <c r="GG124" s="149"/>
      <c r="GH124" s="149"/>
      <c r="GI124" s="149"/>
      <c r="GJ124" s="149"/>
      <c r="GK124" s="149"/>
      <c r="GL124" s="149"/>
      <c r="GM124" s="149"/>
      <c r="GN124" s="149"/>
      <c r="GO124" s="149"/>
      <c r="GP124" s="149"/>
      <c r="GQ124" s="149"/>
      <c r="GR124" s="149"/>
      <c r="GS124" s="149"/>
      <c r="GT124" s="149"/>
      <c r="GU124" s="149"/>
      <c r="GV124" s="149"/>
      <c r="GW124" s="149"/>
      <c r="GX124" s="149"/>
      <c r="GY124" s="149"/>
      <c r="GZ124" s="149"/>
      <c r="HA124" s="149"/>
      <c r="HB124" s="149"/>
      <c r="HC124" s="149"/>
      <c r="HD124" s="149"/>
      <c r="HE124" s="149"/>
      <c r="HF124" s="149"/>
      <c r="HG124" s="149"/>
      <c r="HH124" s="149"/>
      <c r="HI124" s="149"/>
      <c r="HJ124" s="149"/>
      <c r="HK124" s="149"/>
      <c r="HL124" s="149"/>
      <c r="HM124" s="149"/>
      <c r="HN124" s="149"/>
      <c r="HO124" s="149"/>
      <c r="HP124" s="149"/>
      <c r="HQ124" s="149"/>
      <c r="HR124" s="149"/>
      <c r="HS124" s="149"/>
      <c r="HT124" s="149"/>
      <c r="HU124" s="149"/>
      <c r="HV124" s="149"/>
      <c r="HW124" s="149"/>
      <c r="HX124" s="149"/>
      <c r="HY124" s="149"/>
      <c r="HZ124" s="149"/>
      <c r="IA124" s="149"/>
      <c r="IB124" s="149"/>
      <c r="IC124" s="149"/>
      <c r="ID124" s="149"/>
      <c r="IE124" s="149"/>
      <c r="IF124" s="149"/>
      <c r="IG124" s="149"/>
      <c r="IH124" s="149"/>
      <c r="II124" s="149"/>
      <c r="IJ124" s="149"/>
      <c r="IK124" s="149"/>
      <c r="IL124" s="149"/>
      <c r="IM124" s="149"/>
      <c r="IN124" s="149"/>
      <c r="IO124" s="149"/>
      <c r="IP124" s="149"/>
      <c r="IQ124" s="149"/>
      <c r="IR124" s="149"/>
      <c r="IS124" s="149"/>
      <c r="IT124" s="149"/>
      <c r="IU124" s="149"/>
      <c r="IV124" s="149"/>
      <c r="IW124" s="149"/>
      <c r="IX124" s="149"/>
      <c r="IY124" s="149"/>
      <c r="IZ124" s="149"/>
      <c r="JA124" s="149"/>
      <c r="JB124" s="149"/>
      <c r="JC124" s="149"/>
      <c r="JD124" s="149"/>
      <c r="JE124" s="149"/>
      <c r="JF124" s="149"/>
      <c r="JG124" s="149"/>
      <c r="JH124" s="149"/>
      <c r="JI124" s="149"/>
      <c r="JJ124" s="149"/>
      <c r="JK124" s="149"/>
      <c r="JL124" s="149"/>
      <c r="JM124" s="149"/>
      <c r="JN124" s="149"/>
      <c r="JO124" s="149"/>
      <c r="JP124" s="149"/>
      <c r="JQ124" s="149"/>
      <c r="JR124" s="149"/>
      <c r="JS124" s="149"/>
      <c r="JT124" s="149"/>
      <c r="JU124" s="149"/>
      <c r="JV124" s="149"/>
      <c r="JW124" s="149"/>
      <c r="JX124" s="149"/>
      <c r="JY124" s="149"/>
      <c r="JZ124" s="149"/>
      <c r="KA124" s="149"/>
      <c r="KB124" s="149"/>
      <c r="KC124" s="149"/>
      <c r="KD124" s="149"/>
      <c r="KE124" s="149"/>
      <c r="KF124" s="149"/>
      <c r="KG124" s="149"/>
      <c r="KH124" s="149"/>
      <c r="KI124" s="149"/>
      <c r="KJ124" s="149"/>
      <c r="KK124" s="149"/>
      <c r="KL124" s="149"/>
      <c r="KM124" s="149"/>
      <c r="KN124" s="149"/>
      <c r="KO124" s="149"/>
      <c r="KP124" s="149"/>
      <c r="KQ124" s="149"/>
      <c r="KR124" s="149"/>
      <c r="KS124" s="149"/>
      <c r="KT124" s="149"/>
      <c r="KU124" s="149"/>
      <c r="KV124" s="149"/>
      <c r="KW124" s="149"/>
      <c r="KX124" s="149"/>
      <c r="KY124" s="149"/>
      <c r="KZ124" s="149"/>
      <c r="LA124" s="149"/>
      <c r="LB124" s="149"/>
      <c r="LC124" s="149"/>
      <c r="LD124" s="149"/>
      <c r="LE124" s="149"/>
      <c r="LF124" s="149"/>
      <c r="LG124" s="149"/>
      <c r="LH124" s="149"/>
      <c r="LI124" s="149"/>
      <c r="LJ124" s="149"/>
      <c r="LK124" s="149"/>
      <c r="LL124" s="149"/>
      <c r="LM124" s="149"/>
      <c r="LN124" s="149"/>
      <c r="LO124" s="149"/>
      <c r="LP124" s="149"/>
      <c r="LQ124" s="149"/>
      <c r="LR124" s="149"/>
      <c r="LS124" s="149"/>
      <c r="LT124" s="149"/>
      <c r="LU124" s="149"/>
      <c r="LV124" s="149"/>
      <c r="LW124" s="149"/>
      <c r="LX124" s="149"/>
      <c r="LY124" s="149"/>
      <c r="LZ124" s="149"/>
      <c r="MA124" s="149"/>
      <c r="MB124" s="149"/>
      <c r="MC124" s="149"/>
      <c r="MD124" s="149"/>
      <c r="ME124" s="149"/>
      <c r="MF124" s="149"/>
      <c r="MG124" s="149"/>
      <c r="MH124" s="149"/>
      <c r="MI124" s="149"/>
      <c r="MJ124" s="149"/>
      <c r="MK124" s="149"/>
      <c r="ML124" s="149"/>
      <c r="MM124" s="149"/>
      <c r="MN124" s="149"/>
      <c r="MO124" s="149"/>
      <c r="MP124" s="149"/>
      <c r="MQ124" s="149"/>
      <c r="MR124" s="149"/>
      <c r="MS124" s="149"/>
      <c r="MT124" s="149"/>
      <c r="MU124" s="149"/>
      <c r="MV124" s="149"/>
      <c r="MW124" s="149"/>
      <c r="MX124" s="149"/>
      <c r="MY124" s="149"/>
      <c r="MZ124" s="149"/>
      <c r="NA124" s="149"/>
      <c r="NB124" s="149"/>
      <c r="NC124" s="149"/>
      <c r="ND124" s="149"/>
      <c r="NE124" s="149"/>
      <c r="NF124" s="149"/>
      <c r="NG124" s="149"/>
      <c r="NH124" s="149"/>
      <c r="NI124" s="149"/>
      <c r="NJ124" s="149"/>
      <c r="NK124" s="149"/>
      <c r="NL124" s="149"/>
      <c r="NM124" s="149"/>
      <c r="NN124" s="149"/>
      <c r="NO124" s="149"/>
      <c r="NP124" s="149"/>
      <c r="NQ124" s="149"/>
      <c r="NR124" s="149"/>
      <c r="NS124" s="149"/>
      <c r="NT124" s="149"/>
      <c r="NU124" s="149"/>
      <c r="NV124" s="149"/>
      <c r="NW124" s="149"/>
      <c r="NX124" s="149"/>
      <c r="NY124" s="149"/>
      <c r="NZ124" s="149"/>
      <c r="OA124" s="149"/>
      <c r="OB124" s="149"/>
      <c r="OC124" s="149"/>
      <c r="OD124" s="149"/>
      <c r="OE124" s="149"/>
      <c r="OF124" s="149"/>
      <c r="OG124" s="149"/>
      <c r="OH124" s="149"/>
      <c r="OI124" s="149"/>
      <c r="OJ124" s="149"/>
      <c r="OK124" s="149"/>
      <c r="OL124" s="149"/>
      <c r="OM124" s="149"/>
      <c r="ON124" s="149"/>
      <c r="OO124" s="149"/>
      <c r="OP124" s="149"/>
      <c r="OQ124" s="149"/>
      <c r="OR124" s="149"/>
      <c r="OS124" s="149"/>
      <c r="OT124" s="149"/>
      <c r="OU124" s="149"/>
      <c r="OV124" s="149"/>
      <c r="OW124" s="149"/>
      <c r="OX124" s="149"/>
      <c r="OY124" s="149"/>
      <c r="OZ124" s="149"/>
      <c r="PA124" s="149"/>
      <c r="PB124" s="149"/>
      <c r="PC124" s="149"/>
      <c r="PD124" s="149"/>
      <c r="PE124" s="149"/>
      <c r="PF124" s="149"/>
      <c r="PG124" s="149"/>
      <c r="PH124" s="149"/>
      <c r="PI124" s="149"/>
      <c r="PJ124" s="149"/>
      <c r="PK124" s="149"/>
      <c r="PL124" s="149"/>
      <c r="PM124" s="149"/>
      <c r="PN124" s="149"/>
      <c r="PO124" s="149"/>
      <c r="PP124" s="149"/>
      <c r="PQ124" s="149"/>
      <c r="PR124" s="149"/>
      <c r="PS124" s="149"/>
      <c r="PT124" s="149"/>
      <c r="PU124" s="149"/>
      <c r="PV124" s="149"/>
      <c r="PW124" s="149"/>
      <c r="PX124" s="149"/>
      <c r="PY124" s="149"/>
      <c r="PZ124" s="149"/>
      <c r="QA124" s="149"/>
      <c r="QB124" s="149"/>
      <c r="QC124" s="149"/>
      <c r="QD124" s="149"/>
      <c r="QE124" s="149"/>
      <c r="QF124" s="149"/>
      <c r="QG124" s="149"/>
      <c r="QH124" s="149"/>
      <c r="QI124" s="149"/>
      <c r="QJ124" s="149"/>
      <c r="QK124" s="149"/>
      <c r="QL124" s="149"/>
      <c r="QM124" s="149"/>
      <c r="QN124" s="149"/>
      <c r="QO124" s="149"/>
      <c r="QP124" s="149"/>
      <c r="QQ124" s="149"/>
      <c r="QR124" s="149"/>
      <c r="QS124" s="149"/>
      <c r="QT124" s="149"/>
      <c r="QU124" s="149"/>
      <c r="QV124" s="149"/>
      <c r="QW124" s="149"/>
      <c r="QX124" s="149"/>
      <c r="QY124" s="149"/>
      <c r="QZ124" s="149"/>
      <c r="RA124" s="149"/>
      <c r="RB124" s="149"/>
      <c r="RC124" s="149"/>
      <c r="RD124" s="149"/>
      <c r="RE124" s="149"/>
      <c r="RF124" s="149"/>
      <c r="RG124" s="149"/>
      <c r="RH124" s="149"/>
      <c r="RI124" s="149"/>
      <c r="RJ124" s="149"/>
      <c r="RK124" s="149"/>
      <c r="RL124" s="149"/>
      <c r="RM124" s="149"/>
      <c r="RN124" s="149"/>
      <c r="RO124" s="149"/>
      <c r="RP124" s="149"/>
      <c r="RQ124" s="149"/>
      <c r="RR124" s="149"/>
      <c r="RS124" s="149"/>
      <c r="RT124" s="149"/>
      <c r="RU124" s="149"/>
      <c r="RV124" s="149"/>
      <c r="RW124" s="149"/>
      <c r="RX124" s="149"/>
      <c r="RY124" s="149"/>
      <c r="RZ124" s="149"/>
      <c r="SA124" s="149"/>
      <c r="SB124" s="149"/>
      <c r="SC124" s="149"/>
      <c r="SD124" s="149"/>
      <c r="SE124" s="149"/>
      <c r="SF124" s="149"/>
      <c r="SG124" s="149"/>
      <c r="SH124" s="149"/>
      <c r="SI124" s="149"/>
      <c r="SJ124" s="149"/>
      <c r="SK124" s="149"/>
      <c r="SL124" s="149"/>
      <c r="SM124" s="149"/>
      <c r="SN124" s="149"/>
      <c r="SO124" s="149"/>
      <c r="SP124" s="149"/>
      <c r="SQ124" s="149"/>
      <c r="SR124" s="149"/>
      <c r="SS124" s="149"/>
      <c r="ST124" s="149"/>
      <c r="SU124" s="149"/>
      <c r="SV124" s="149"/>
      <c r="SW124" s="149"/>
      <c r="SX124" s="149"/>
      <c r="SY124" s="149"/>
      <c r="SZ124" s="149"/>
      <c r="TA124" s="149"/>
      <c r="TB124" s="149"/>
      <c r="TC124" s="149"/>
      <c r="TD124" s="149"/>
      <c r="TE124" s="149"/>
      <c r="TF124" s="149"/>
      <c r="TG124" s="149"/>
      <c r="TH124" s="149"/>
      <c r="TI124" s="149"/>
      <c r="TJ124" s="149"/>
      <c r="TK124" s="149"/>
      <c r="TL124" s="149"/>
      <c r="TM124" s="149"/>
      <c r="TN124" s="149"/>
      <c r="TO124" s="149"/>
      <c r="TP124" s="149"/>
      <c r="TQ124" s="149"/>
      <c r="TR124" s="149"/>
      <c r="TS124" s="149"/>
      <c r="TT124" s="149"/>
      <c r="TU124" s="149"/>
      <c r="TV124" s="149"/>
      <c r="TW124" s="149"/>
      <c r="TX124" s="149"/>
      <c r="TY124" s="149"/>
      <c r="TZ124" s="149"/>
      <c r="UA124" s="149"/>
      <c r="UB124" s="149"/>
      <c r="UC124" s="149"/>
      <c r="UD124" s="149"/>
      <c r="UE124" s="149"/>
      <c r="UF124" s="149"/>
      <c r="UG124" s="149"/>
      <c r="UH124" s="149"/>
      <c r="UI124" s="149"/>
      <c r="UJ124" s="149"/>
      <c r="UK124" s="149"/>
      <c r="UL124" s="149"/>
      <c r="UM124" s="149"/>
      <c r="UN124" s="149"/>
      <c r="UO124" s="149"/>
      <c r="UP124" s="149"/>
      <c r="UQ124" s="149"/>
      <c r="UR124" s="149"/>
      <c r="US124" s="149"/>
      <c r="UT124" s="149"/>
      <c r="UU124" s="149"/>
      <c r="UV124" s="149"/>
      <c r="UW124" s="149"/>
      <c r="UX124" s="149"/>
      <c r="UY124" s="149"/>
      <c r="UZ124" s="149"/>
      <c r="VA124" s="149"/>
      <c r="VB124" s="149"/>
      <c r="VC124" s="149"/>
      <c r="VD124" s="149"/>
      <c r="VE124" s="149"/>
      <c r="VF124" s="149"/>
      <c r="VG124" s="149"/>
      <c r="VH124" s="149"/>
      <c r="VI124" s="149"/>
      <c r="VJ124" s="149"/>
      <c r="VK124" s="149"/>
      <c r="VL124" s="149"/>
      <c r="VM124" s="149"/>
      <c r="VN124" s="149"/>
      <c r="VO124" s="149"/>
      <c r="VP124" s="149"/>
      <c r="VQ124" s="149"/>
      <c r="VR124" s="149"/>
      <c r="VS124" s="149"/>
      <c r="VT124" s="149"/>
      <c r="VU124" s="149"/>
      <c r="VV124" s="149"/>
      <c r="VW124" s="149"/>
      <c r="VX124" s="149"/>
      <c r="VY124" s="149"/>
      <c r="VZ124" s="149"/>
      <c r="WA124" s="149"/>
      <c r="WB124" s="149"/>
      <c r="WC124" s="149"/>
      <c r="WD124" s="149"/>
      <c r="WE124" s="149"/>
      <c r="WF124" s="149"/>
      <c r="WG124" s="149"/>
      <c r="WH124" s="149"/>
      <c r="WI124" s="149"/>
      <c r="WJ124" s="149"/>
      <c r="WK124" s="149"/>
      <c r="WL124" s="149"/>
      <c r="WM124" s="149"/>
      <c r="WN124" s="149"/>
      <c r="WO124" s="149"/>
      <c r="WP124" s="149"/>
      <c r="WQ124" s="149"/>
      <c r="WR124" s="149"/>
      <c r="WS124" s="149"/>
      <c r="WT124" s="149"/>
      <c r="WU124" s="149"/>
      <c r="WV124" s="149"/>
      <c r="WW124" s="149"/>
      <c r="WX124" s="149"/>
      <c r="WY124" s="149"/>
      <c r="WZ124" s="149"/>
      <c r="XA124" s="149"/>
      <c r="XB124" s="149"/>
      <c r="XC124" s="149"/>
      <c r="XD124" s="149"/>
      <c r="XE124" s="149"/>
      <c r="XF124" s="149"/>
      <c r="XG124" s="149"/>
      <c r="XH124" s="149"/>
      <c r="XI124" s="149"/>
      <c r="XJ124" s="149"/>
      <c r="XK124" s="149"/>
      <c r="XL124" s="149"/>
      <c r="XM124" s="149"/>
      <c r="XN124" s="149"/>
      <c r="XO124" s="149"/>
      <c r="XP124" s="149"/>
      <c r="XQ124" s="149"/>
      <c r="XR124" s="149"/>
      <c r="XS124" s="149"/>
      <c r="XT124" s="149"/>
      <c r="XU124" s="149"/>
      <c r="XV124" s="149"/>
      <c r="XW124" s="149"/>
      <c r="XX124" s="149"/>
      <c r="XY124" s="149"/>
      <c r="XZ124" s="149"/>
      <c r="YA124" s="149"/>
      <c r="YB124" s="149"/>
      <c r="YC124" s="149"/>
      <c r="YD124" s="149"/>
      <c r="YE124" s="149"/>
      <c r="YF124" s="149"/>
      <c r="YG124" s="149"/>
      <c r="YH124" s="149"/>
      <c r="YI124" s="149"/>
      <c r="YJ124" s="149"/>
      <c r="YK124" s="149"/>
      <c r="YL124" s="149"/>
      <c r="YM124" s="149"/>
      <c r="YN124" s="149"/>
      <c r="YO124" s="149"/>
      <c r="YP124" s="149"/>
      <c r="YQ124" s="149"/>
      <c r="YR124" s="149"/>
      <c r="YS124" s="149"/>
      <c r="YT124" s="149"/>
      <c r="YU124" s="149"/>
      <c r="YV124" s="149"/>
      <c r="YW124" s="149"/>
      <c r="YX124" s="149"/>
      <c r="YY124" s="149"/>
      <c r="YZ124" s="149"/>
      <c r="ZA124" s="149"/>
      <c r="ZB124" s="149"/>
      <c r="ZC124" s="149"/>
      <c r="ZD124" s="149"/>
      <c r="ZE124" s="149"/>
      <c r="ZF124" s="149"/>
      <c r="ZG124" s="149"/>
      <c r="ZH124" s="149"/>
      <c r="ZI124" s="149"/>
      <c r="ZJ124" s="149"/>
      <c r="ZK124" s="149"/>
      <c r="ZL124" s="149"/>
      <c r="ZM124" s="149"/>
      <c r="ZN124" s="149"/>
      <c r="ZO124" s="149"/>
      <c r="ZP124" s="149"/>
      <c r="ZQ124" s="149"/>
      <c r="ZR124" s="149"/>
      <c r="ZS124" s="149"/>
      <c r="ZT124" s="149"/>
      <c r="ZU124" s="149"/>
      <c r="ZV124" s="149"/>
      <c r="ZW124" s="149"/>
      <c r="ZX124" s="149"/>
      <c r="ZY124" s="149"/>
      <c r="ZZ124" s="149"/>
    </row>
    <row r="125" spans="1:702" ht="15.95" hidden="1" customHeight="1" x14ac:dyDescent="0.25">
      <c r="A125" s="92">
        <v>72514</v>
      </c>
      <c r="B125" s="92" t="s">
        <v>495</v>
      </c>
      <c r="C125" s="121" t="s">
        <v>350</v>
      </c>
      <c r="D125" s="92">
        <v>7</v>
      </c>
      <c r="E125" s="92">
        <v>3</v>
      </c>
      <c r="F125" s="92" t="s">
        <v>341</v>
      </c>
      <c r="G125" s="92">
        <v>912</v>
      </c>
      <c r="H125" s="92">
        <v>11461</v>
      </c>
      <c r="I125" s="92" t="s">
        <v>415</v>
      </c>
      <c r="J125" s="92">
        <v>372</v>
      </c>
      <c r="K125" s="92" t="s">
        <v>417</v>
      </c>
      <c r="L125" s="93">
        <v>145000</v>
      </c>
      <c r="M125" s="93">
        <v>145000</v>
      </c>
      <c r="N125" s="93">
        <v>0</v>
      </c>
      <c r="O125" s="93">
        <v>145000</v>
      </c>
      <c r="P125" s="93">
        <v>749.25</v>
      </c>
      <c r="Q125" s="93">
        <v>-144250.75</v>
      </c>
      <c r="R125" s="94">
        <v>0.01</v>
      </c>
      <c r="S125" s="93">
        <v>0</v>
      </c>
      <c r="T125" s="93">
        <v>0</v>
      </c>
      <c r="U125" s="94">
        <v>0</v>
      </c>
      <c r="V125" s="93">
        <v>0</v>
      </c>
      <c r="W125" s="93">
        <v>0</v>
      </c>
      <c r="X125" s="94">
        <v>0</v>
      </c>
      <c r="Y125" s="93">
        <v>0</v>
      </c>
      <c r="Z125" s="93">
        <v>0</v>
      </c>
      <c r="AA125" s="94">
        <v>0</v>
      </c>
      <c r="AB125" s="93">
        <v>0</v>
      </c>
      <c r="AC125" s="93">
        <v>0</v>
      </c>
      <c r="AD125" s="94">
        <v>0</v>
      </c>
      <c r="AE125" s="93">
        <v>0</v>
      </c>
      <c r="AF125" s="93">
        <v>0</v>
      </c>
      <c r="AG125" s="94">
        <v>0</v>
      </c>
      <c r="AH125" s="93">
        <v>0</v>
      </c>
      <c r="AI125" s="93">
        <v>0</v>
      </c>
      <c r="AJ125" s="94">
        <v>0</v>
      </c>
      <c r="AK125" s="93">
        <v>0</v>
      </c>
      <c r="AL125" s="93">
        <v>0</v>
      </c>
      <c r="AM125" s="94">
        <v>0</v>
      </c>
      <c r="AN125" s="93">
        <v>0</v>
      </c>
      <c r="AO125" s="93">
        <v>0</v>
      </c>
      <c r="AP125" s="94">
        <v>0</v>
      </c>
      <c r="AQ125" s="93">
        <v>0</v>
      </c>
      <c r="AR125" s="93">
        <v>0</v>
      </c>
      <c r="AS125" s="94">
        <v>0</v>
      </c>
      <c r="AT125" s="93">
        <v>0</v>
      </c>
      <c r="AU125" s="93">
        <v>0</v>
      </c>
      <c r="AV125" s="94">
        <v>0</v>
      </c>
      <c r="AW125" s="93">
        <v>0</v>
      </c>
      <c r="AX125" s="93">
        <v>0</v>
      </c>
      <c r="AY125" s="94">
        <v>0</v>
      </c>
      <c r="AZ125" s="93">
        <v>0</v>
      </c>
      <c r="BA125" s="93">
        <v>0</v>
      </c>
      <c r="BB125" s="94">
        <v>0</v>
      </c>
      <c r="BC125" s="93">
        <v>0</v>
      </c>
      <c r="BD125" s="93">
        <v>0</v>
      </c>
      <c r="BE125" s="94">
        <v>0</v>
      </c>
      <c r="BF125" s="93">
        <v>143000</v>
      </c>
      <c r="BG125" s="93">
        <v>749.25</v>
      </c>
      <c r="BH125" s="94">
        <v>0.01</v>
      </c>
      <c r="BI125" s="93">
        <v>0</v>
      </c>
      <c r="BJ125" s="93">
        <v>0</v>
      </c>
      <c r="BK125" s="94">
        <v>0</v>
      </c>
      <c r="BL125" s="93">
        <v>0</v>
      </c>
      <c r="BM125" s="93">
        <v>0</v>
      </c>
      <c r="BN125" s="94">
        <v>0</v>
      </c>
      <c r="BO125" s="93">
        <v>0</v>
      </c>
      <c r="BP125" s="93">
        <v>0</v>
      </c>
      <c r="BQ125" s="94">
        <v>0</v>
      </c>
      <c r="BR125" s="93">
        <v>0</v>
      </c>
      <c r="BS125" s="93">
        <v>0</v>
      </c>
      <c r="BT125" s="94">
        <v>0</v>
      </c>
      <c r="BU125" s="93">
        <v>2000</v>
      </c>
      <c r="BV125" s="93">
        <v>0</v>
      </c>
      <c r="BW125" s="94">
        <v>0</v>
      </c>
      <c r="BX125" s="93">
        <v>0</v>
      </c>
      <c r="BY125" s="93">
        <v>0</v>
      </c>
      <c r="BZ125" s="94">
        <v>0</v>
      </c>
      <c r="CA125" s="93">
        <v>0</v>
      </c>
      <c r="CB125" s="93">
        <v>0</v>
      </c>
      <c r="CC125" s="94">
        <v>0</v>
      </c>
      <c r="CD125" s="93">
        <v>0</v>
      </c>
      <c r="CE125" s="93">
        <v>0</v>
      </c>
      <c r="CF125" s="94">
        <v>0</v>
      </c>
      <c r="CG125" s="93">
        <v>0</v>
      </c>
      <c r="CH125" s="93">
        <v>0</v>
      </c>
      <c r="CI125" s="94">
        <v>0</v>
      </c>
      <c r="CJ125" s="93">
        <v>0</v>
      </c>
      <c r="CK125" s="93">
        <v>0</v>
      </c>
      <c r="CL125" s="94">
        <v>0</v>
      </c>
      <c r="CM125" s="93">
        <v>0</v>
      </c>
      <c r="CN125" s="93">
        <v>0</v>
      </c>
      <c r="CO125" s="94">
        <v>0</v>
      </c>
      <c r="CP125" s="93"/>
      <c r="CQ125" s="93"/>
      <c r="CR125" s="93"/>
      <c r="CS125" s="93"/>
      <c r="CT125" s="93"/>
      <c r="CU125" s="93"/>
      <c r="CV125" s="93"/>
      <c r="CW125" s="93"/>
      <c r="CX125" s="93"/>
      <c r="CY125" s="93"/>
      <c r="CZ125" s="93"/>
      <c r="DA125" s="93"/>
      <c r="DB125" s="93"/>
      <c r="DC125" s="93"/>
      <c r="DD125" s="93"/>
      <c r="DE125" s="93"/>
      <c r="DF125" s="93"/>
      <c r="DG125" s="93"/>
      <c r="DH125" s="93"/>
      <c r="DI125" s="93"/>
      <c r="DJ125" s="93"/>
      <c r="DK125" s="93"/>
      <c r="DL125" s="93"/>
      <c r="DM125" s="93"/>
      <c r="DN125" s="93"/>
      <c r="DO125" s="93"/>
      <c r="DP125" s="93"/>
      <c r="DQ125" s="93"/>
      <c r="DR125" s="93"/>
      <c r="DS125" s="93"/>
      <c r="DT125" s="93"/>
      <c r="DU125" s="93"/>
      <c r="DV125" s="93"/>
      <c r="DW125" s="93"/>
      <c r="DX125" s="93"/>
      <c r="DY125" s="93"/>
      <c r="DZ125" s="93"/>
      <c r="EA125" s="93"/>
      <c r="EB125" s="93"/>
      <c r="EC125" s="93"/>
      <c r="ED125" s="93"/>
      <c r="EE125" s="93"/>
      <c r="EF125" s="93"/>
      <c r="EG125" s="93"/>
      <c r="EH125" s="93"/>
      <c r="EI125" s="93"/>
      <c r="EJ125" s="93"/>
      <c r="EK125" s="93"/>
      <c r="EL125" s="93"/>
      <c r="EM125" s="93"/>
      <c r="EN125" s="93"/>
      <c r="EO125" s="93"/>
      <c r="EP125" s="93"/>
      <c r="EQ125" s="93"/>
      <c r="ER125" s="93"/>
      <c r="ES125" s="93"/>
      <c r="ET125" s="93"/>
      <c r="EU125" s="93"/>
      <c r="EV125" s="93"/>
      <c r="EW125" s="93"/>
      <c r="EX125" s="93"/>
      <c r="EY125" s="93"/>
      <c r="EZ125" s="93"/>
      <c r="FA125" s="93"/>
      <c r="FB125" s="93"/>
      <c r="FC125" s="93"/>
      <c r="FD125" s="93"/>
      <c r="FE125" s="93"/>
      <c r="FF125" s="93"/>
      <c r="FG125" s="93"/>
      <c r="FH125" s="93"/>
      <c r="FI125" s="93"/>
      <c r="FJ125" s="93"/>
      <c r="FK125" s="93"/>
      <c r="FL125" s="93"/>
      <c r="FM125" s="93"/>
      <c r="FN125" s="93"/>
      <c r="FO125" s="93"/>
      <c r="FP125" s="93"/>
      <c r="FQ125" s="93"/>
      <c r="FR125" s="93"/>
      <c r="FS125" s="93"/>
      <c r="FT125" s="93"/>
      <c r="FU125" s="93"/>
      <c r="FV125" s="93"/>
      <c r="FW125" s="93"/>
      <c r="FX125" s="93"/>
      <c r="FY125" s="93"/>
      <c r="FZ125" s="93"/>
      <c r="GA125" s="93"/>
      <c r="GB125" s="93"/>
      <c r="GC125" s="93"/>
      <c r="GD125" s="93"/>
      <c r="GE125" s="93"/>
      <c r="GF125" s="93"/>
      <c r="GG125" s="93"/>
      <c r="GH125" s="93"/>
      <c r="GI125" s="93"/>
      <c r="GJ125" s="93"/>
      <c r="GK125" s="93"/>
      <c r="GL125" s="93"/>
      <c r="GM125" s="93"/>
      <c r="GN125" s="93"/>
      <c r="GO125" s="93"/>
      <c r="GP125" s="93"/>
      <c r="GQ125" s="93"/>
      <c r="GR125" s="93"/>
      <c r="GS125" s="93"/>
      <c r="GT125" s="93"/>
      <c r="GU125" s="93"/>
      <c r="GV125" s="93"/>
      <c r="GW125" s="93"/>
      <c r="GX125" s="93"/>
      <c r="GY125" s="93"/>
      <c r="GZ125" s="93"/>
      <c r="HA125" s="93"/>
      <c r="HB125" s="93"/>
      <c r="HC125" s="93"/>
      <c r="HD125" s="93"/>
      <c r="HE125" s="93"/>
      <c r="HF125" s="93"/>
      <c r="HG125" s="93"/>
      <c r="HH125" s="93"/>
      <c r="HI125" s="93"/>
      <c r="HJ125" s="93"/>
      <c r="HK125" s="93"/>
      <c r="HL125" s="93"/>
      <c r="HM125" s="93"/>
      <c r="HN125" s="93"/>
      <c r="HO125" s="93"/>
      <c r="HP125" s="93"/>
      <c r="HQ125" s="93"/>
      <c r="HR125" s="93"/>
      <c r="HS125" s="93"/>
      <c r="HT125" s="93"/>
      <c r="HU125" s="93"/>
      <c r="HV125" s="93"/>
      <c r="HW125" s="93"/>
      <c r="HX125" s="93"/>
      <c r="HY125" s="93"/>
      <c r="HZ125" s="93"/>
      <c r="IA125" s="93"/>
      <c r="IB125" s="93"/>
      <c r="IC125" s="93"/>
      <c r="ID125" s="93"/>
      <c r="IE125" s="93"/>
      <c r="IF125" s="93"/>
      <c r="IG125" s="93"/>
      <c r="IH125" s="93"/>
      <c r="II125" s="93"/>
      <c r="IJ125" s="93"/>
      <c r="IK125" s="93"/>
      <c r="IL125" s="93"/>
      <c r="IM125" s="93"/>
      <c r="IN125" s="93"/>
      <c r="IO125" s="93"/>
      <c r="IP125" s="93"/>
      <c r="IQ125" s="93"/>
      <c r="IR125" s="93"/>
      <c r="IS125" s="93"/>
      <c r="IT125" s="93"/>
      <c r="IU125" s="93"/>
      <c r="IV125" s="93"/>
      <c r="IW125" s="93"/>
      <c r="IX125" s="93"/>
      <c r="IY125" s="93"/>
      <c r="IZ125" s="93"/>
      <c r="JA125" s="93"/>
      <c r="JB125" s="93"/>
      <c r="JC125" s="93"/>
      <c r="JD125" s="93"/>
      <c r="JE125" s="93"/>
      <c r="JF125" s="93"/>
      <c r="JG125" s="93"/>
      <c r="JH125" s="93"/>
      <c r="JI125" s="93"/>
      <c r="JJ125" s="93"/>
      <c r="JK125" s="93"/>
      <c r="JL125" s="93"/>
      <c r="JM125" s="93"/>
      <c r="JN125" s="93"/>
      <c r="JO125" s="93"/>
      <c r="JP125" s="93"/>
      <c r="JQ125" s="93"/>
      <c r="JR125" s="93"/>
      <c r="JS125" s="93"/>
      <c r="JT125" s="93"/>
      <c r="JU125" s="93"/>
      <c r="JV125" s="93"/>
      <c r="JW125" s="93"/>
      <c r="JX125" s="93"/>
      <c r="JY125" s="93"/>
      <c r="JZ125" s="93"/>
      <c r="KA125" s="93"/>
      <c r="KB125" s="93"/>
      <c r="KC125" s="93"/>
      <c r="KD125" s="93"/>
      <c r="KE125" s="93"/>
      <c r="KF125" s="93"/>
      <c r="KG125" s="93"/>
      <c r="KH125" s="93"/>
      <c r="KI125" s="93"/>
      <c r="KJ125" s="93"/>
      <c r="KK125" s="93"/>
      <c r="KL125" s="93"/>
      <c r="KM125" s="93"/>
      <c r="KN125" s="93"/>
      <c r="KO125" s="93"/>
      <c r="KP125" s="93"/>
      <c r="KQ125" s="93"/>
      <c r="KR125" s="93"/>
      <c r="KS125" s="93"/>
      <c r="KT125" s="93"/>
      <c r="KU125" s="93"/>
      <c r="KV125" s="93"/>
      <c r="KW125" s="93"/>
      <c r="KX125" s="93"/>
      <c r="KY125" s="93"/>
      <c r="KZ125" s="93"/>
      <c r="LA125" s="93"/>
      <c r="LB125" s="93"/>
      <c r="LC125" s="93"/>
      <c r="LD125" s="93"/>
      <c r="LE125" s="93"/>
      <c r="LF125" s="93"/>
      <c r="LG125" s="93"/>
      <c r="LH125" s="93"/>
      <c r="LI125" s="93"/>
      <c r="LJ125" s="93"/>
      <c r="LK125" s="93"/>
      <c r="LL125" s="93"/>
      <c r="LM125" s="93"/>
      <c r="LN125" s="93"/>
      <c r="LO125" s="93"/>
      <c r="LP125" s="93"/>
      <c r="LQ125" s="93"/>
      <c r="LR125" s="93"/>
      <c r="LS125" s="93"/>
      <c r="LT125" s="93"/>
      <c r="LU125" s="93"/>
      <c r="LV125" s="93"/>
      <c r="LW125" s="93"/>
      <c r="LX125" s="93"/>
      <c r="LY125" s="93"/>
      <c r="LZ125" s="93"/>
      <c r="MA125" s="93"/>
      <c r="MB125" s="93"/>
      <c r="MC125" s="93"/>
      <c r="MD125" s="93"/>
      <c r="ME125" s="93"/>
      <c r="MF125" s="93"/>
      <c r="MG125" s="93"/>
      <c r="MH125" s="93"/>
      <c r="MI125" s="93"/>
      <c r="MJ125" s="93"/>
      <c r="MK125" s="93"/>
      <c r="ML125" s="93"/>
      <c r="MM125" s="93"/>
      <c r="MN125" s="93"/>
      <c r="MO125" s="93"/>
      <c r="MP125" s="93"/>
      <c r="MQ125" s="93"/>
      <c r="MR125" s="93"/>
      <c r="MS125" s="93"/>
      <c r="MT125" s="93"/>
      <c r="MU125" s="93"/>
      <c r="MV125" s="93"/>
      <c r="MW125" s="93"/>
      <c r="MX125" s="93"/>
      <c r="MY125" s="93"/>
      <c r="MZ125" s="93"/>
      <c r="NA125" s="93"/>
      <c r="NB125" s="93"/>
      <c r="NC125" s="93"/>
      <c r="ND125" s="93"/>
      <c r="NE125" s="93"/>
      <c r="NF125" s="93"/>
      <c r="NG125" s="93"/>
      <c r="NH125" s="93"/>
      <c r="NI125" s="93"/>
      <c r="NJ125" s="93"/>
      <c r="NK125" s="93"/>
      <c r="NL125" s="93"/>
      <c r="NM125" s="93"/>
      <c r="NN125" s="93"/>
      <c r="NO125" s="93"/>
      <c r="NP125" s="93"/>
      <c r="NQ125" s="93"/>
      <c r="NR125" s="93"/>
      <c r="NS125" s="93"/>
      <c r="NT125" s="93"/>
      <c r="NU125" s="93"/>
      <c r="NV125" s="93"/>
      <c r="NW125" s="93"/>
      <c r="NX125" s="93"/>
      <c r="NY125" s="93"/>
      <c r="NZ125" s="93"/>
      <c r="OA125" s="93"/>
      <c r="OB125" s="93"/>
      <c r="OC125" s="93"/>
      <c r="OD125" s="93"/>
      <c r="OE125" s="93"/>
      <c r="OF125" s="93"/>
      <c r="OG125" s="93"/>
      <c r="OH125" s="93"/>
      <c r="OI125" s="93"/>
      <c r="OJ125" s="93"/>
      <c r="OK125" s="93"/>
      <c r="OL125" s="93"/>
      <c r="OM125" s="93"/>
      <c r="ON125" s="93"/>
      <c r="OO125" s="93"/>
      <c r="OP125" s="93"/>
      <c r="OQ125" s="93"/>
      <c r="OR125" s="93"/>
      <c r="OS125" s="93"/>
      <c r="OT125" s="93"/>
      <c r="OU125" s="93"/>
      <c r="OV125" s="93"/>
      <c r="OW125" s="93"/>
      <c r="OX125" s="93"/>
      <c r="OY125" s="93"/>
      <c r="OZ125" s="93"/>
      <c r="PA125" s="93"/>
      <c r="PB125" s="93"/>
      <c r="PC125" s="93"/>
      <c r="PD125" s="93"/>
      <c r="PE125" s="93"/>
      <c r="PF125" s="93"/>
      <c r="PG125" s="93"/>
      <c r="PH125" s="93"/>
      <c r="PI125" s="93"/>
      <c r="PJ125" s="93"/>
      <c r="PK125" s="93"/>
      <c r="PL125" s="93"/>
      <c r="PM125" s="93"/>
      <c r="PN125" s="93"/>
      <c r="PO125" s="93"/>
      <c r="PP125" s="93"/>
      <c r="PQ125" s="93"/>
      <c r="PR125" s="93"/>
      <c r="PS125" s="93"/>
      <c r="PT125" s="93"/>
      <c r="PU125" s="93"/>
      <c r="PV125" s="93"/>
      <c r="PW125" s="93"/>
      <c r="PX125" s="93"/>
      <c r="PY125" s="93"/>
      <c r="PZ125" s="93"/>
      <c r="QA125" s="93"/>
      <c r="QB125" s="93"/>
      <c r="QC125" s="93"/>
      <c r="QD125" s="93"/>
      <c r="QE125" s="93"/>
      <c r="QF125" s="93"/>
      <c r="QG125" s="93"/>
      <c r="QH125" s="93"/>
      <c r="QI125" s="93"/>
      <c r="QJ125" s="93"/>
      <c r="QK125" s="93"/>
      <c r="QL125" s="93"/>
      <c r="QM125" s="93"/>
      <c r="QN125" s="93"/>
      <c r="QO125" s="93"/>
      <c r="QP125" s="93"/>
      <c r="QQ125" s="93"/>
      <c r="QR125" s="93"/>
      <c r="QS125" s="93"/>
      <c r="QT125" s="93"/>
      <c r="QU125" s="93"/>
      <c r="QV125" s="93"/>
      <c r="QW125" s="93"/>
      <c r="QX125" s="93"/>
      <c r="QY125" s="93"/>
      <c r="QZ125" s="93"/>
      <c r="RA125" s="93"/>
      <c r="RB125" s="93"/>
      <c r="RC125" s="93"/>
      <c r="RD125" s="93"/>
      <c r="RE125" s="93"/>
      <c r="RF125" s="93"/>
      <c r="RG125" s="93"/>
      <c r="RH125" s="93"/>
      <c r="RI125" s="93"/>
      <c r="RJ125" s="93"/>
      <c r="RK125" s="93"/>
      <c r="RL125" s="93"/>
      <c r="RM125" s="93"/>
      <c r="RN125" s="93"/>
      <c r="RO125" s="93"/>
      <c r="RP125" s="93"/>
      <c r="RQ125" s="93"/>
      <c r="RR125" s="93"/>
      <c r="RS125" s="93"/>
      <c r="RT125" s="93"/>
      <c r="RU125" s="93"/>
      <c r="RV125" s="93"/>
      <c r="RW125" s="93"/>
      <c r="RX125" s="93"/>
      <c r="RY125" s="93"/>
      <c r="RZ125" s="93"/>
      <c r="SA125" s="93"/>
      <c r="SB125" s="93"/>
      <c r="SC125" s="93"/>
      <c r="SD125" s="93"/>
      <c r="SE125" s="93"/>
      <c r="SF125" s="93"/>
      <c r="SG125" s="93"/>
      <c r="SH125" s="93"/>
      <c r="SI125" s="93"/>
      <c r="SJ125" s="93"/>
      <c r="SK125" s="93"/>
      <c r="SL125" s="93"/>
      <c r="SM125" s="93"/>
      <c r="SN125" s="93"/>
      <c r="SO125" s="93"/>
      <c r="SP125" s="93"/>
      <c r="SQ125" s="93"/>
      <c r="SR125" s="93"/>
      <c r="SS125" s="93"/>
      <c r="ST125" s="93"/>
      <c r="SU125" s="93"/>
      <c r="SV125" s="93"/>
      <c r="SW125" s="93"/>
      <c r="SX125" s="93"/>
      <c r="SY125" s="93"/>
      <c r="SZ125" s="93"/>
      <c r="TA125" s="93"/>
      <c r="TB125" s="93"/>
      <c r="TC125" s="93"/>
      <c r="TD125" s="93"/>
      <c r="TE125" s="93"/>
      <c r="TF125" s="93"/>
      <c r="TG125" s="93"/>
      <c r="TH125" s="93"/>
      <c r="TI125" s="93"/>
      <c r="TJ125" s="93"/>
      <c r="TK125" s="93"/>
      <c r="TL125" s="93"/>
      <c r="TM125" s="93"/>
      <c r="TN125" s="93"/>
      <c r="TO125" s="93"/>
      <c r="TP125" s="93"/>
      <c r="TQ125" s="93"/>
      <c r="TR125" s="93"/>
      <c r="TS125" s="93"/>
      <c r="TT125" s="93"/>
      <c r="TU125" s="93"/>
      <c r="TV125" s="93"/>
      <c r="TW125" s="93"/>
      <c r="TX125" s="93"/>
      <c r="TY125" s="93"/>
      <c r="TZ125" s="93"/>
      <c r="UA125" s="93"/>
      <c r="UB125" s="93"/>
      <c r="UC125" s="93"/>
      <c r="UD125" s="93"/>
      <c r="UE125" s="93"/>
      <c r="UF125" s="93"/>
      <c r="UG125" s="93"/>
      <c r="UH125" s="93"/>
      <c r="UI125" s="93"/>
      <c r="UJ125" s="93"/>
      <c r="UK125" s="93"/>
      <c r="UL125" s="93"/>
      <c r="UM125" s="93"/>
      <c r="UN125" s="93"/>
      <c r="UO125" s="93"/>
      <c r="UP125" s="93"/>
      <c r="UQ125" s="93"/>
      <c r="UR125" s="93"/>
      <c r="US125" s="93"/>
      <c r="UT125" s="93"/>
      <c r="UU125" s="93"/>
      <c r="UV125" s="93"/>
      <c r="UW125" s="93"/>
      <c r="UX125" s="93"/>
      <c r="UY125" s="93"/>
      <c r="UZ125" s="93"/>
      <c r="VA125" s="93"/>
      <c r="VB125" s="93"/>
      <c r="VC125" s="93"/>
      <c r="VD125" s="93"/>
      <c r="VE125" s="93"/>
      <c r="VF125" s="93"/>
      <c r="VG125" s="93"/>
      <c r="VH125" s="93"/>
      <c r="VI125" s="93"/>
      <c r="VJ125" s="93"/>
      <c r="VK125" s="93"/>
      <c r="VL125" s="93"/>
      <c r="VM125" s="93"/>
      <c r="VN125" s="93"/>
      <c r="VO125" s="93"/>
      <c r="VP125" s="93"/>
      <c r="VQ125" s="93"/>
      <c r="VR125" s="93"/>
      <c r="VS125" s="93"/>
      <c r="VT125" s="93"/>
      <c r="VU125" s="93"/>
      <c r="VV125" s="93"/>
      <c r="VW125" s="93"/>
      <c r="VX125" s="93"/>
      <c r="VY125" s="93"/>
      <c r="VZ125" s="93"/>
      <c r="WA125" s="93"/>
      <c r="WB125" s="93"/>
      <c r="WC125" s="93"/>
      <c r="WD125" s="93"/>
      <c r="WE125" s="93"/>
      <c r="WF125" s="93"/>
      <c r="WG125" s="93"/>
      <c r="WH125" s="93"/>
      <c r="WI125" s="93"/>
      <c r="WJ125" s="93"/>
      <c r="WK125" s="93"/>
      <c r="WL125" s="93"/>
      <c r="WM125" s="93"/>
      <c r="WN125" s="93"/>
      <c r="WO125" s="93"/>
      <c r="WP125" s="93"/>
      <c r="WQ125" s="93"/>
      <c r="WR125" s="93"/>
      <c r="WS125" s="93"/>
      <c r="WT125" s="93"/>
      <c r="WU125" s="93"/>
      <c r="WV125" s="93"/>
      <c r="WW125" s="93"/>
      <c r="WX125" s="93"/>
      <c r="WY125" s="93"/>
      <c r="WZ125" s="93"/>
      <c r="XA125" s="93"/>
      <c r="XB125" s="93"/>
      <c r="XC125" s="93"/>
      <c r="XD125" s="93"/>
      <c r="XE125" s="93"/>
      <c r="XF125" s="93"/>
      <c r="XG125" s="93"/>
      <c r="XH125" s="93"/>
      <c r="XI125" s="93"/>
      <c r="XJ125" s="93"/>
      <c r="XK125" s="93"/>
      <c r="XL125" s="93"/>
      <c r="XM125" s="93"/>
      <c r="XN125" s="93"/>
      <c r="XO125" s="93"/>
      <c r="XP125" s="93"/>
      <c r="XQ125" s="93"/>
      <c r="XR125" s="93"/>
      <c r="XS125" s="93"/>
      <c r="XT125" s="93"/>
      <c r="XU125" s="93"/>
      <c r="XV125" s="93"/>
      <c r="XW125" s="93"/>
      <c r="XX125" s="93"/>
      <c r="XY125" s="93"/>
      <c r="XZ125" s="93"/>
      <c r="YA125" s="93"/>
      <c r="YB125" s="93"/>
      <c r="YC125" s="93"/>
      <c r="YD125" s="93"/>
      <c r="YE125" s="93"/>
      <c r="YF125" s="93"/>
      <c r="YG125" s="93"/>
      <c r="YH125" s="93"/>
      <c r="YI125" s="93"/>
      <c r="YJ125" s="93"/>
      <c r="YK125" s="93"/>
      <c r="YL125" s="93"/>
      <c r="YM125" s="93"/>
      <c r="YN125" s="93"/>
      <c r="YO125" s="93"/>
      <c r="YP125" s="93"/>
      <c r="YQ125" s="93"/>
      <c r="YR125" s="93"/>
      <c r="YS125" s="93"/>
      <c r="YT125" s="93"/>
      <c r="YU125" s="93"/>
      <c r="YV125" s="93"/>
      <c r="YW125" s="93"/>
      <c r="YX125" s="93"/>
      <c r="YY125" s="93"/>
      <c r="YZ125" s="93"/>
      <c r="ZA125" s="93"/>
      <c r="ZB125" s="93"/>
      <c r="ZC125" s="93"/>
      <c r="ZD125" s="93"/>
      <c r="ZE125" s="93"/>
      <c r="ZF125" s="93"/>
      <c r="ZG125" s="93"/>
      <c r="ZH125" s="93"/>
      <c r="ZI125" s="93"/>
      <c r="ZJ125" s="93"/>
      <c r="ZK125" s="93"/>
      <c r="ZL125" s="93"/>
      <c r="ZM125" s="93"/>
      <c r="ZN125" s="93"/>
      <c r="ZO125" s="93"/>
      <c r="ZP125" s="93"/>
      <c r="ZQ125" s="93"/>
      <c r="ZR125" s="93"/>
      <c r="ZS125" s="93"/>
      <c r="ZT125" s="93"/>
      <c r="ZU125" s="93"/>
      <c r="ZV125" s="93"/>
      <c r="ZW125" s="93"/>
      <c r="ZX125" s="93"/>
      <c r="ZY125" s="93"/>
      <c r="ZZ125" s="93"/>
    </row>
    <row r="126" spans="1:702" s="89" customFormat="1" ht="15.95" hidden="1" customHeight="1" x14ac:dyDescent="0.25">
      <c r="A126" s="116">
        <v>72518</v>
      </c>
      <c r="B126" s="116" t="s">
        <v>496</v>
      </c>
      <c r="C126" s="117" t="s">
        <v>391</v>
      </c>
      <c r="D126" s="118">
        <v>7</v>
      </c>
      <c r="E126" s="118">
        <v>3</v>
      </c>
      <c r="F126" s="118" t="s">
        <v>341</v>
      </c>
      <c r="G126" s="118">
        <v>912</v>
      </c>
      <c r="H126" s="118">
        <v>11461</v>
      </c>
      <c r="I126" s="118" t="s">
        <v>419</v>
      </c>
      <c r="J126" s="118" t="s">
        <v>319</v>
      </c>
      <c r="K126" s="118" t="s">
        <v>420</v>
      </c>
      <c r="L126" s="119">
        <v>0</v>
      </c>
      <c r="M126" s="119">
        <v>0</v>
      </c>
      <c r="N126" s="119">
        <v>0</v>
      </c>
      <c r="O126" s="119">
        <v>0</v>
      </c>
      <c r="P126" s="119">
        <v>0</v>
      </c>
      <c r="Q126" s="119">
        <v>0</v>
      </c>
      <c r="R126" s="120">
        <v>0</v>
      </c>
      <c r="S126" s="119">
        <v>0</v>
      </c>
      <c r="T126" s="119">
        <v>0</v>
      </c>
      <c r="U126" s="120">
        <v>0</v>
      </c>
      <c r="V126" s="119">
        <v>0</v>
      </c>
      <c r="W126" s="119">
        <v>0</v>
      </c>
      <c r="X126" s="120">
        <v>0</v>
      </c>
      <c r="Y126" s="119">
        <v>0</v>
      </c>
      <c r="Z126" s="119">
        <v>0</v>
      </c>
      <c r="AA126" s="120">
        <v>0</v>
      </c>
      <c r="AB126" s="119">
        <v>0</v>
      </c>
      <c r="AC126" s="119">
        <v>0</v>
      </c>
      <c r="AD126" s="120">
        <v>0</v>
      </c>
      <c r="AE126" s="119">
        <v>0</v>
      </c>
      <c r="AF126" s="119">
        <v>0</v>
      </c>
      <c r="AG126" s="120">
        <v>0</v>
      </c>
      <c r="AH126" s="119">
        <v>0</v>
      </c>
      <c r="AI126" s="119">
        <v>0</v>
      </c>
      <c r="AJ126" s="120">
        <v>0</v>
      </c>
      <c r="AK126" s="119">
        <v>0</v>
      </c>
      <c r="AL126" s="119">
        <v>0</v>
      </c>
      <c r="AM126" s="120">
        <v>0</v>
      </c>
      <c r="AN126" s="119">
        <v>0</v>
      </c>
      <c r="AO126" s="119">
        <v>0</v>
      </c>
      <c r="AP126" s="120">
        <v>0</v>
      </c>
      <c r="AQ126" s="119">
        <v>0</v>
      </c>
      <c r="AR126" s="119">
        <v>0</v>
      </c>
      <c r="AS126" s="120">
        <v>0</v>
      </c>
      <c r="AT126" s="119">
        <v>0</v>
      </c>
      <c r="AU126" s="119">
        <v>0</v>
      </c>
      <c r="AV126" s="120">
        <v>0</v>
      </c>
      <c r="AW126" s="119">
        <v>0</v>
      </c>
      <c r="AX126" s="119">
        <v>0</v>
      </c>
      <c r="AY126" s="120">
        <v>0</v>
      </c>
      <c r="AZ126" s="119">
        <v>0</v>
      </c>
      <c r="BA126" s="119">
        <v>0</v>
      </c>
      <c r="BB126" s="120">
        <v>0</v>
      </c>
      <c r="BC126" s="119">
        <v>0</v>
      </c>
      <c r="BD126" s="119">
        <v>0</v>
      </c>
      <c r="BE126" s="120">
        <v>0</v>
      </c>
      <c r="BF126" s="119">
        <v>0</v>
      </c>
      <c r="BG126" s="119">
        <v>0</v>
      </c>
      <c r="BH126" s="120">
        <v>0</v>
      </c>
      <c r="BI126" s="119">
        <v>0</v>
      </c>
      <c r="BJ126" s="119">
        <v>0</v>
      </c>
      <c r="BK126" s="120">
        <v>0</v>
      </c>
      <c r="BL126" s="119">
        <v>0</v>
      </c>
      <c r="BM126" s="119">
        <v>0</v>
      </c>
      <c r="BN126" s="120">
        <v>0</v>
      </c>
      <c r="BO126" s="119">
        <v>0</v>
      </c>
      <c r="BP126" s="119">
        <v>0</v>
      </c>
      <c r="BQ126" s="120">
        <v>0</v>
      </c>
      <c r="BR126" s="119">
        <v>0</v>
      </c>
      <c r="BS126" s="119">
        <v>0</v>
      </c>
      <c r="BT126" s="120">
        <v>0</v>
      </c>
      <c r="BU126" s="119">
        <v>0</v>
      </c>
      <c r="BV126" s="119">
        <v>0</v>
      </c>
      <c r="BW126" s="120">
        <v>0</v>
      </c>
      <c r="BX126" s="119">
        <v>0</v>
      </c>
      <c r="BY126" s="119">
        <v>0</v>
      </c>
      <c r="BZ126" s="120">
        <v>0</v>
      </c>
      <c r="CA126" s="119">
        <v>0</v>
      </c>
      <c r="CB126" s="119">
        <v>0</v>
      </c>
      <c r="CC126" s="120">
        <v>0</v>
      </c>
      <c r="CD126" s="119">
        <v>0</v>
      </c>
      <c r="CE126" s="119">
        <v>0</v>
      </c>
      <c r="CF126" s="120">
        <v>0</v>
      </c>
      <c r="CG126" s="119">
        <v>0</v>
      </c>
      <c r="CH126" s="119">
        <v>0</v>
      </c>
      <c r="CI126" s="120">
        <v>0</v>
      </c>
      <c r="CJ126" s="119">
        <v>0</v>
      </c>
      <c r="CK126" s="119">
        <v>0</v>
      </c>
      <c r="CL126" s="120">
        <v>0</v>
      </c>
      <c r="CM126" s="119">
        <v>0</v>
      </c>
      <c r="CN126" s="119">
        <v>0</v>
      </c>
      <c r="CO126" s="120">
        <v>0</v>
      </c>
      <c r="CP126" s="100"/>
      <c r="CQ126" s="100"/>
      <c r="CR126" s="100"/>
      <c r="CS126" s="100"/>
      <c r="CT126" s="100"/>
      <c r="CU126" s="100"/>
      <c r="CV126" s="100"/>
      <c r="CW126" s="100"/>
      <c r="CX126" s="100"/>
      <c r="CY126" s="100"/>
      <c r="CZ126" s="100"/>
      <c r="DA126" s="100"/>
      <c r="DB126" s="100"/>
      <c r="DC126" s="100"/>
      <c r="DD126" s="100"/>
      <c r="DE126" s="100"/>
      <c r="DF126" s="100"/>
      <c r="DG126" s="100"/>
      <c r="DH126" s="100"/>
      <c r="DI126" s="100"/>
      <c r="DJ126" s="100"/>
      <c r="DK126" s="100"/>
      <c r="DL126" s="100"/>
      <c r="DM126" s="100"/>
      <c r="DN126" s="100"/>
      <c r="DO126" s="100"/>
      <c r="DP126" s="100"/>
      <c r="DQ126" s="100"/>
      <c r="DR126" s="100"/>
      <c r="DS126" s="100"/>
      <c r="DT126" s="100"/>
      <c r="DU126" s="100"/>
      <c r="DV126" s="100"/>
      <c r="DW126" s="100"/>
      <c r="DX126" s="100"/>
      <c r="DY126" s="100"/>
      <c r="DZ126" s="100"/>
      <c r="EA126" s="100"/>
      <c r="EB126" s="100"/>
      <c r="EC126" s="100"/>
      <c r="ED126" s="100"/>
      <c r="EE126" s="100"/>
      <c r="EF126" s="100"/>
      <c r="EG126" s="100"/>
      <c r="EH126" s="100"/>
      <c r="EI126" s="100"/>
      <c r="EJ126" s="100"/>
      <c r="EK126" s="100"/>
      <c r="EL126" s="100"/>
      <c r="EM126" s="100"/>
      <c r="EN126" s="100"/>
      <c r="EO126" s="100"/>
      <c r="EP126" s="100"/>
      <c r="EQ126" s="100"/>
      <c r="ER126" s="100"/>
      <c r="ES126" s="100"/>
      <c r="ET126" s="100"/>
      <c r="EU126" s="100"/>
      <c r="EV126" s="100"/>
      <c r="EW126" s="100"/>
      <c r="EX126" s="100"/>
      <c r="EY126" s="100"/>
      <c r="EZ126" s="100"/>
      <c r="FA126" s="100"/>
      <c r="FB126" s="100"/>
      <c r="FC126" s="100"/>
      <c r="FD126" s="100"/>
      <c r="FE126" s="100"/>
      <c r="FF126" s="100"/>
      <c r="FG126" s="100"/>
      <c r="FH126" s="100"/>
      <c r="FI126" s="100"/>
      <c r="FJ126" s="100"/>
      <c r="FK126" s="100"/>
      <c r="FL126" s="100"/>
      <c r="FM126" s="100"/>
      <c r="FN126" s="100"/>
      <c r="FO126" s="100"/>
      <c r="FP126" s="100"/>
      <c r="FQ126" s="100"/>
      <c r="FR126" s="100"/>
      <c r="FS126" s="100"/>
      <c r="FT126" s="100"/>
      <c r="FU126" s="100"/>
      <c r="FV126" s="100"/>
      <c r="FW126" s="100"/>
      <c r="FX126" s="100"/>
      <c r="FY126" s="100"/>
      <c r="FZ126" s="100"/>
      <c r="GA126" s="100"/>
      <c r="GB126" s="100"/>
      <c r="GC126" s="100"/>
      <c r="GD126" s="100"/>
      <c r="GE126" s="100"/>
      <c r="GF126" s="100"/>
      <c r="GG126" s="100"/>
      <c r="GH126" s="100"/>
      <c r="GI126" s="100"/>
      <c r="GJ126" s="100"/>
      <c r="GK126" s="100"/>
      <c r="GL126" s="100"/>
      <c r="GM126" s="100"/>
      <c r="GN126" s="100"/>
      <c r="GO126" s="100"/>
      <c r="GP126" s="100"/>
      <c r="GQ126" s="100"/>
      <c r="GR126" s="100"/>
      <c r="GS126" s="100"/>
      <c r="GT126" s="100"/>
      <c r="GU126" s="100"/>
      <c r="GV126" s="100"/>
      <c r="GW126" s="100"/>
      <c r="GX126" s="100"/>
      <c r="GY126" s="100"/>
      <c r="GZ126" s="100"/>
      <c r="HA126" s="100"/>
      <c r="HB126" s="100"/>
      <c r="HC126" s="100"/>
      <c r="HD126" s="100"/>
      <c r="HE126" s="100"/>
      <c r="HF126" s="100"/>
      <c r="HG126" s="100"/>
      <c r="HH126" s="100"/>
      <c r="HI126" s="100"/>
      <c r="HJ126" s="100"/>
      <c r="HK126" s="100"/>
      <c r="HL126" s="100"/>
      <c r="HM126" s="100"/>
      <c r="HN126" s="100"/>
      <c r="HO126" s="100"/>
      <c r="HP126" s="100"/>
      <c r="HQ126" s="100"/>
      <c r="HR126" s="100"/>
      <c r="HS126" s="100"/>
      <c r="HT126" s="100"/>
      <c r="HU126" s="100"/>
      <c r="HV126" s="100"/>
      <c r="HW126" s="100"/>
      <c r="HX126" s="100"/>
      <c r="HY126" s="100"/>
      <c r="HZ126" s="100"/>
      <c r="IA126" s="100"/>
      <c r="IB126" s="100"/>
      <c r="IC126" s="100"/>
      <c r="ID126" s="100"/>
      <c r="IE126" s="100"/>
      <c r="IF126" s="100"/>
      <c r="IG126" s="100"/>
      <c r="IH126" s="100"/>
      <c r="II126" s="100"/>
      <c r="IJ126" s="100"/>
      <c r="IK126" s="100"/>
      <c r="IL126" s="100"/>
      <c r="IM126" s="100"/>
      <c r="IN126" s="100"/>
      <c r="IO126" s="100"/>
      <c r="IP126" s="100"/>
      <c r="IQ126" s="100"/>
      <c r="IR126" s="100"/>
      <c r="IS126" s="100"/>
      <c r="IT126" s="100"/>
      <c r="IU126" s="100"/>
      <c r="IV126" s="100"/>
      <c r="IW126" s="100"/>
      <c r="IX126" s="100"/>
      <c r="IY126" s="100"/>
      <c r="IZ126" s="100"/>
      <c r="JA126" s="100"/>
      <c r="JB126" s="100"/>
      <c r="JC126" s="100"/>
      <c r="JD126" s="100"/>
      <c r="JE126" s="100"/>
      <c r="JF126" s="100"/>
      <c r="JG126" s="100"/>
      <c r="JH126" s="100"/>
      <c r="JI126" s="100"/>
      <c r="JJ126" s="100"/>
      <c r="JK126" s="100"/>
      <c r="JL126" s="100"/>
      <c r="JM126" s="100"/>
      <c r="JN126" s="100"/>
      <c r="JO126" s="100"/>
      <c r="JP126" s="100"/>
      <c r="JQ126" s="100"/>
      <c r="JR126" s="100"/>
      <c r="JS126" s="100"/>
      <c r="JT126" s="100"/>
      <c r="JU126" s="100"/>
      <c r="JV126" s="100"/>
      <c r="JW126" s="100"/>
      <c r="JX126" s="100"/>
      <c r="JY126" s="100"/>
      <c r="JZ126" s="100"/>
      <c r="KA126" s="100"/>
      <c r="KB126" s="100"/>
      <c r="KC126" s="100"/>
      <c r="KD126" s="100"/>
      <c r="KE126" s="100"/>
      <c r="KF126" s="100"/>
      <c r="KG126" s="100"/>
      <c r="KH126" s="100"/>
      <c r="KI126" s="100"/>
      <c r="KJ126" s="100"/>
      <c r="KK126" s="100"/>
      <c r="KL126" s="100"/>
      <c r="KM126" s="100"/>
      <c r="KN126" s="100"/>
      <c r="KO126" s="100"/>
      <c r="KP126" s="100"/>
      <c r="KQ126" s="100"/>
      <c r="KR126" s="100"/>
      <c r="KS126" s="100"/>
      <c r="KT126" s="100"/>
      <c r="KU126" s="100"/>
      <c r="KV126" s="100"/>
      <c r="KW126" s="100"/>
      <c r="KX126" s="100"/>
      <c r="KY126" s="100"/>
      <c r="KZ126" s="100"/>
      <c r="LA126" s="100"/>
      <c r="LB126" s="100"/>
      <c r="LC126" s="100"/>
      <c r="LD126" s="100"/>
      <c r="LE126" s="100"/>
      <c r="LF126" s="100"/>
      <c r="LG126" s="100"/>
      <c r="LH126" s="100"/>
      <c r="LI126" s="100"/>
      <c r="LJ126" s="100"/>
      <c r="LK126" s="100"/>
      <c r="LL126" s="100"/>
      <c r="LM126" s="100"/>
      <c r="LN126" s="100"/>
      <c r="LO126" s="100"/>
      <c r="LP126" s="100"/>
      <c r="LQ126" s="100"/>
      <c r="LR126" s="100"/>
      <c r="LS126" s="100"/>
      <c r="LT126" s="100"/>
      <c r="LU126" s="100"/>
      <c r="LV126" s="100"/>
      <c r="LW126" s="100"/>
      <c r="LX126" s="100"/>
      <c r="LY126" s="100"/>
      <c r="LZ126" s="100"/>
      <c r="MA126" s="100"/>
      <c r="MB126" s="100"/>
      <c r="MC126" s="100"/>
      <c r="MD126" s="100"/>
      <c r="ME126" s="100"/>
      <c r="MF126" s="100"/>
      <c r="MG126" s="100"/>
      <c r="MH126" s="100"/>
      <c r="MI126" s="100"/>
      <c r="MJ126" s="100"/>
      <c r="MK126" s="100"/>
      <c r="ML126" s="100"/>
      <c r="MM126" s="100"/>
      <c r="MN126" s="100"/>
      <c r="MO126" s="100"/>
      <c r="MP126" s="100"/>
      <c r="MQ126" s="100"/>
      <c r="MR126" s="100"/>
      <c r="MS126" s="100"/>
      <c r="MT126" s="100"/>
      <c r="MU126" s="100"/>
      <c r="MV126" s="100"/>
      <c r="MW126" s="100"/>
      <c r="MX126" s="100"/>
      <c r="MY126" s="100"/>
      <c r="MZ126" s="100"/>
      <c r="NA126" s="100"/>
      <c r="NB126" s="100"/>
      <c r="NC126" s="100"/>
      <c r="ND126" s="100"/>
      <c r="NE126" s="100"/>
      <c r="NF126" s="100"/>
      <c r="NG126" s="100"/>
      <c r="NH126" s="100"/>
      <c r="NI126" s="100"/>
      <c r="NJ126" s="100"/>
      <c r="NK126" s="100"/>
      <c r="NL126" s="100"/>
      <c r="NM126" s="100"/>
      <c r="NN126" s="100"/>
      <c r="NO126" s="100"/>
      <c r="NP126" s="100"/>
      <c r="NQ126" s="100"/>
      <c r="NR126" s="100"/>
      <c r="NS126" s="100"/>
      <c r="NT126" s="100"/>
      <c r="NU126" s="100"/>
      <c r="NV126" s="100"/>
      <c r="NW126" s="100"/>
      <c r="NX126" s="100"/>
      <c r="NY126" s="100"/>
      <c r="NZ126" s="100"/>
      <c r="OA126" s="100"/>
      <c r="OB126" s="100"/>
      <c r="OC126" s="100"/>
      <c r="OD126" s="100"/>
      <c r="OE126" s="100"/>
      <c r="OF126" s="100"/>
      <c r="OG126" s="100"/>
      <c r="OH126" s="100"/>
      <c r="OI126" s="100"/>
      <c r="OJ126" s="100"/>
      <c r="OK126" s="100"/>
      <c r="OL126" s="100"/>
      <c r="OM126" s="100"/>
      <c r="ON126" s="100"/>
      <c r="OO126" s="100"/>
      <c r="OP126" s="100"/>
      <c r="OQ126" s="100"/>
      <c r="OR126" s="100"/>
      <c r="OS126" s="100"/>
      <c r="OT126" s="100"/>
      <c r="OU126" s="100"/>
      <c r="OV126" s="100"/>
      <c r="OW126" s="100"/>
      <c r="OX126" s="100"/>
      <c r="OY126" s="100"/>
      <c r="OZ126" s="100"/>
      <c r="PA126" s="100"/>
      <c r="PB126" s="100"/>
      <c r="PC126" s="100"/>
      <c r="PD126" s="100"/>
      <c r="PE126" s="100"/>
      <c r="PF126" s="100"/>
      <c r="PG126" s="100"/>
      <c r="PH126" s="100"/>
      <c r="PI126" s="100"/>
      <c r="PJ126" s="100"/>
      <c r="PK126" s="100"/>
      <c r="PL126" s="100"/>
      <c r="PM126" s="100"/>
      <c r="PN126" s="100"/>
      <c r="PO126" s="100"/>
      <c r="PP126" s="100"/>
      <c r="PQ126" s="100"/>
      <c r="PR126" s="100"/>
      <c r="PS126" s="100"/>
      <c r="PT126" s="100"/>
      <c r="PU126" s="100"/>
      <c r="PV126" s="100"/>
      <c r="PW126" s="100"/>
      <c r="PX126" s="100"/>
      <c r="PY126" s="100"/>
      <c r="PZ126" s="100"/>
      <c r="QA126" s="100"/>
      <c r="QB126" s="100"/>
      <c r="QC126" s="100"/>
      <c r="QD126" s="100"/>
      <c r="QE126" s="100"/>
      <c r="QF126" s="100"/>
      <c r="QG126" s="100"/>
      <c r="QH126" s="100"/>
      <c r="QI126" s="100"/>
      <c r="QJ126" s="100"/>
      <c r="QK126" s="100"/>
      <c r="QL126" s="100"/>
      <c r="QM126" s="100"/>
      <c r="QN126" s="100"/>
      <c r="QO126" s="100"/>
      <c r="QP126" s="100"/>
      <c r="QQ126" s="100"/>
      <c r="QR126" s="100"/>
      <c r="QS126" s="100"/>
      <c r="QT126" s="100"/>
      <c r="QU126" s="100"/>
      <c r="QV126" s="100"/>
      <c r="QW126" s="100"/>
      <c r="QX126" s="100"/>
      <c r="QY126" s="100"/>
      <c r="QZ126" s="100"/>
      <c r="RA126" s="100"/>
      <c r="RB126" s="100"/>
      <c r="RC126" s="100"/>
      <c r="RD126" s="100"/>
      <c r="RE126" s="100"/>
      <c r="RF126" s="100"/>
      <c r="RG126" s="100"/>
      <c r="RH126" s="100"/>
      <c r="RI126" s="100"/>
      <c r="RJ126" s="100"/>
      <c r="RK126" s="100"/>
      <c r="RL126" s="100"/>
      <c r="RM126" s="100"/>
      <c r="RN126" s="100"/>
      <c r="RO126" s="100"/>
      <c r="RP126" s="100"/>
      <c r="RQ126" s="100"/>
      <c r="RR126" s="100"/>
      <c r="RS126" s="100"/>
      <c r="RT126" s="100"/>
      <c r="RU126" s="100"/>
      <c r="RV126" s="100"/>
      <c r="RW126" s="100"/>
      <c r="RX126" s="100"/>
      <c r="RY126" s="100"/>
      <c r="RZ126" s="100"/>
      <c r="SA126" s="100"/>
      <c r="SB126" s="100"/>
      <c r="SC126" s="100"/>
      <c r="SD126" s="100"/>
      <c r="SE126" s="100"/>
      <c r="SF126" s="100"/>
      <c r="SG126" s="100"/>
      <c r="SH126" s="100"/>
      <c r="SI126" s="100"/>
      <c r="SJ126" s="100"/>
      <c r="SK126" s="100"/>
      <c r="SL126" s="100"/>
      <c r="SM126" s="100"/>
      <c r="SN126" s="100"/>
      <c r="SO126" s="100"/>
      <c r="SP126" s="100"/>
      <c r="SQ126" s="100"/>
      <c r="SR126" s="100"/>
      <c r="SS126" s="100"/>
      <c r="ST126" s="100"/>
      <c r="SU126" s="100"/>
      <c r="SV126" s="100"/>
      <c r="SW126" s="100"/>
      <c r="SX126" s="100"/>
      <c r="SY126" s="100"/>
      <c r="SZ126" s="100"/>
      <c r="TA126" s="100"/>
      <c r="TB126" s="100"/>
      <c r="TC126" s="100"/>
      <c r="TD126" s="100"/>
      <c r="TE126" s="100"/>
      <c r="TF126" s="100"/>
      <c r="TG126" s="100"/>
      <c r="TH126" s="100"/>
      <c r="TI126" s="100"/>
      <c r="TJ126" s="100"/>
      <c r="TK126" s="100"/>
      <c r="TL126" s="100"/>
      <c r="TM126" s="100"/>
      <c r="TN126" s="100"/>
      <c r="TO126" s="100"/>
      <c r="TP126" s="100"/>
      <c r="TQ126" s="100"/>
      <c r="TR126" s="100"/>
      <c r="TS126" s="100"/>
      <c r="TT126" s="100"/>
      <c r="TU126" s="100"/>
      <c r="TV126" s="100"/>
      <c r="TW126" s="100"/>
      <c r="TX126" s="100"/>
      <c r="TY126" s="100"/>
      <c r="TZ126" s="100"/>
      <c r="UA126" s="100"/>
      <c r="UB126" s="100"/>
      <c r="UC126" s="100"/>
      <c r="UD126" s="100"/>
      <c r="UE126" s="100"/>
      <c r="UF126" s="100"/>
      <c r="UG126" s="100"/>
      <c r="UH126" s="100"/>
      <c r="UI126" s="100"/>
      <c r="UJ126" s="100"/>
      <c r="UK126" s="100"/>
      <c r="UL126" s="100"/>
      <c r="UM126" s="100"/>
      <c r="UN126" s="100"/>
      <c r="UO126" s="100"/>
      <c r="UP126" s="100"/>
      <c r="UQ126" s="100"/>
      <c r="UR126" s="100"/>
      <c r="US126" s="100"/>
      <c r="UT126" s="100"/>
      <c r="UU126" s="100"/>
      <c r="UV126" s="100"/>
      <c r="UW126" s="100"/>
      <c r="UX126" s="100"/>
      <c r="UY126" s="100"/>
      <c r="UZ126" s="100"/>
      <c r="VA126" s="100"/>
      <c r="VB126" s="100"/>
      <c r="VC126" s="100"/>
      <c r="VD126" s="100"/>
      <c r="VE126" s="100"/>
      <c r="VF126" s="100"/>
      <c r="VG126" s="100"/>
      <c r="VH126" s="100"/>
      <c r="VI126" s="100"/>
      <c r="VJ126" s="100"/>
      <c r="VK126" s="100"/>
      <c r="VL126" s="100"/>
      <c r="VM126" s="100"/>
      <c r="VN126" s="100"/>
      <c r="VO126" s="100"/>
      <c r="VP126" s="100"/>
      <c r="VQ126" s="100"/>
      <c r="VR126" s="100"/>
      <c r="VS126" s="100"/>
      <c r="VT126" s="100"/>
      <c r="VU126" s="100"/>
      <c r="VV126" s="100"/>
      <c r="VW126" s="100"/>
      <c r="VX126" s="100"/>
      <c r="VY126" s="100"/>
      <c r="VZ126" s="100"/>
      <c r="WA126" s="100"/>
      <c r="WB126" s="100"/>
      <c r="WC126" s="100"/>
      <c r="WD126" s="100"/>
      <c r="WE126" s="100"/>
      <c r="WF126" s="100"/>
      <c r="WG126" s="100"/>
      <c r="WH126" s="100"/>
      <c r="WI126" s="100"/>
      <c r="WJ126" s="100"/>
      <c r="WK126" s="100"/>
      <c r="WL126" s="100"/>
      <c r="WM126" s="100"/>
      <c r="WN126" s="100"/>
      <c r="WO126" s="100"/>
      <c r="WP126" s="100"/>
      <c r="WQ126" s="100"/>
      <c r="WR126" s="100"/>
      <c r="WS126" s="100"/>
      <c r="WT126" s="100"/>
      <c r="WU126" s="100"/>
      <c r="WV126" s="100"/>
      <c r="WW126" s="100"/>
      <c r="WX126" s="100"/>
      <c r="WY126" s="100"/>
      <c r="WZ126" s="100"/>
      <c r="XA126" s="100"/>
      <c r="XB126" s="100"/>
      <c r="XC126" s="100"/>
      <c r="XD126" s="100"/>
      <c r="XE126" s="100"/>
      <c r="XF126" s="100"/>
      <c r="XG126" s="100"/>
      <c r="XH126" s="100"/>
      <c r="XI126" s="100"/>
      <c r="XJ126" s="100"/>
      <c r="XK126" s="100"/>
      <c r="XL126" s="100"/>
      <c r="XM126" s="100"/>
      <c r="XN126" s="100"/>
      <c r="XO126" s="100"/>
      <c r="XP126" s="100"/>
      <c r="XQ126" s="100"/>
      <c r="XR126" s="100"/>
      <c r="XS126" s="100"/>
      <c r="XT126" s="100"/>
      <c r="XU126" s="100"/>
      <c r="XV126" s="100"/>
      <c r="XW126" s="100"/>
      <c r="XX126" s="100"/>
      <c r="XY126" s="100"/>
      <c r="XZ126" s="100"/>
      <c r="YA126" s="100"/>
      <c r="YB126" s="100"/>
      <c r="YC126" s="100"/>
      <c r="YD126" s="100"/>
      <c r="YE126" s="100"/>
      <c r="YF126" s="100"/>
      <c r="YG126" s="100"/>
      <c r="YH126" s="100"/>
      <c r="YI126" s="100"/>
      <c r="YJ126" s="100"/>
      <c r="YK126" s="100"/>
      <c r="YL126" s="100"/>
      <c r="YM126" s="100"/>
      <c r="YN126" s="100"/>
      <c r="YO126" s="100"/>
      <c r="YP126" s="100"/>
      <c r="YQ126" s="100"/>
      <c r="YR126" s="100"/>
      <c r="YS126" s="100"/>
      <c r="YT126" s="100"/>
      <c r="YU126" s="100"/>
      <c r="YV126" s="100"/>
      <c r="YW126" s="100"/>
      <c r="YX126" s="100"/>
      <c r="YY126" s="100"/>
      <c r="YZ126" s="100"/>
      <c r="ZA126" s="100"/>
      <c r="ZB126" s="100"/>
      <c r="ZC126" s="100"/>
      <c r="ZD126" s="100"/>
      <c r="ZE126" s="100"/>
      <c r="ZF126" s="100"/>
      <c r="ZG126" s="100"/>
      <c r="ZH126" s="100"/>
      <c r="ZI126" s="100"/>
      <c r="ZJ126" s="100"/>
      <c r="ZK126" s="100"/>
      <c r="ZL126" s="100"/>
      <c r="ZM126" s="100"/>
      <c r="ZN126" s="100"/>
      <c r="ZO126" s="100"/>
      <c r="ZP126" s="100"/>
      <c r="ZQ126" s="100"/>
      <c r="ZR126" s="100"/>
      <c r="ZS126" s="100"/>
      <c r="ZT126" s="100"/>
      <c r="ZU126" s="100"/>
      <c r="ZV126" s="100"/>
      <c r="ZW126" s="100"/>
      <c r="ZX126" s="100"/>
      <c r="ZY126" s="100"/>
      <c r="ZZ126" s="100"/>
    </row>
    <row r="127" spans="1:702" ht="15.95" customHeight="1" x14ac:dyDescent="0.25">
      <c r="A127" s="92">
        <v>72520</v>
      </c>
      <c r="B127" s="92" t="s">
        <v>496</v>
      </c>
      <c r="C127" s="121" t="s">
        <v>391</v>
      </c>
      <c r="D127" s="92">
        <v>7</v>
      </c>
      <c r="E127" s="92">
        <v>3</v>
      </c>
      <c r="F127" s="92" t="s">
        <v>341</v>
      </c>
      <c r="G127" s="92">
        <v>912</v>
      </c>
      <c r="H127" s="92">
        <v>11461</v>
      </c>
      <c r="I127" s="92" t="s">
        <v>419</v>
      </c>
      <c r="J127" s="92">
        <v>3</v>
      </c>
      <c r="K127" s="92" t="s">
        <v>12</v>
      </c>
      <c r="L127" s="93">
        <v>0</v>
      </c>
      <c r="M127" s="93">
        <v>0</v>
      </c>
      <c r="N127" s="93">
        <v>0</v>
      </c>
      <c r="O127" s="93">
        <v>0</v>
      </c>
      <c r="P127" s="93">
        <v>0</v>
      </c>
      <c r="Q127" s="93">
        <v>0</v>
      </c>
      <c r="R127" s="94">
        <v>0</v>
      </c>
      <c r="S127" s="93">
        <v>0</v>
      </c>
      <c r="T127" s="93">
        <v>0</v>
      </c>
      <c r="U127" s="94">
        <v>0</v>
      </c>
      <c r="V127" s="93">
        <v>0</v>
      </c>
      <c r="W127" s="93">
        <v>0</v>
      </c>
      <c r="X127" s="94">
        <v>0</v>
      </c>
      <c r="Y127" s="93">
        <v>0</v>
      </c>
      <c r="Z127" s="93">
        <v>0</v>
      </c>
      <c r="AA127" s="94">
        <v>0</v>
      </c>
      <c r="AB127" s="93">
        <v>0</v>
      </c>
      <c r="AC127" s="93">
        <v>0</v>
      </c>
      <c r="AD127" s="94">
        <v>0</v>
      </c>
      <c r="AE127" s="93">
        <v>0</v>
      </c>
      <c r="AF127" s="93">
        <v>0</v>
      </c>
      <c r="AG127" s="94">
        <v>0</v>
      </c>
      <c r="AH127" s="93">
        <v>0</v>
      </c>
      <c r="AI127" s="93">
        <v>0</v>
      </c>
      <c r="AJ127" s="94">
        <v>0</v>
      </c>
      <c r="AK127" s="93">
        <v>0</v>
      </c>
      <c r="AL127" s="93">
        <v>0</v>
      </c>
      <c r="AM127" s="94">
        <v>0</v>
      </c>
      <c r="AN127" s="93">
        <v>0</v>
      </c>
      <c r="AO127" s="93">
        <v>0</v>
      </c>
      <c r="AP127" s="94">
        <v>0</v>
      </c>
      <c r="AQ127" s="93">
        <v>0</v>
      </c>
      <c r="AR127" s="93">
        <v>0</v>
      </c>
      <c r="AS127" s="94">
        <v>0</v>
      </c>
      <c r="AT127" s="93">
        <v>0</v>
      </c>
      <c r="AU127" s="93">
        <v>0</v>
      </c>
      <c r="AV127" s="94">
        <v>0</v>
      </c>
      <c r="AW127" s="93">
        <v>0</v>
      </c>
      <c r="AX127" s="93">
        <v>0</v>
      </c>
      <c r="AY127" s="94">
        <v>0</v>
      </c>
      <c r="AZ127" s="93">
        <v>0</v>
      </c>
      <c r="BA127" s="93">
        <v>0</v>
      </c>
      <c r="BB127" s="94">
        <v>0</v>
      </c>
      <c r="BC127" s="93">
        <v>0</v>
      </c>
      <c r="BD127" s="93">
        <v>0</v>
      </c>
      <c r="BE127" s="94">
        <v>0</v>
      </c>
      <c r="BF127" s="93">
        <v>0</v>
      </c>
      <c r="BG127" s="93">
        <v>0</v>
      </c>
      <c r="BH127" s="94">
        <v>0</v>
      </c>
      <c r="BI127" s="93">
        <v>0</v>
      </c>
      <c r="BJ127" s="93">
        <v>0</v>
      </c>
      <c r="BK127" s="94">
        <v>0</v>
      </c>
      <c r="BL127" s="93">
        <v>0</v>
      </c>
      <c r="BM127" s="93">
        <v>0</v>
      </c>
      <c r="BN127" s="94">
        <v>0</v>
      </c>
      <c r="BO127" s="93">
        <v>0</v>
      </c>
      <c r="BP127" s="93">
        <v>0</v>
      </c>
      <c r="BQ127" s="94">
        <v>0</v>
      </c>
      <c r="BR127" s="93">
        <v>0</v>
      </c>
      <c r="BS127" s="93">
        <v>0</v>
      </c>
      <c r="BT127" s="94">
        <v>0</v>
      </c>
      <c r="BU127" s="93">
        <v>0</v>
      </c>
      <c r="BV127" s="93">
        <v>0</v>
      </c>
      <c r="BW127" s="94">
        <v>0</v>
      </c>
      <c r="BX127" s="93">
        <v>0</v>
      </c>
      <c r="BY127" s="93">
        <v>0</v>
      </c>
      <c r="BZ127" s="94">
        <v>0</v>
      </c>
      <c r="CA127" s="93">
        <v>0</v>
      </c>
      <c r="CB127" s="93">
        <v>0</v>
      </c>
      <c r="CC127" s="94">
        <v>0</v>
      </c>
      <c r="CD127" s="93">
        <v>0</v>
      </c>
      <c r="CE127" s="93">
        <v>0</v>
      </c>
      <c r="CF127" s="94">
        <v>0</v>
      </c>
      <c r="CG127" s="93">
        <v>0</v>
      </c>
      <c r="CH127" s="93">
        <v>0</v>
      </c>
      <c r="CI127" s="94">
        <v>0</v>
      </c>
      <c r="CJ127" s="93">
        <v>0</v>
      </c>
      <c r="CK127" s="93">
        <v>0</v>
      </c>
      <c r="CL127" s="94">
        <v>0</v>
      </c>
      <c r="CM127" s="93">
        <v>0</v>
      </c>
      <c r="CN127" s="93">
        <v>0</v>
      </c>
      <c r="CO127" s="94">
        <v>0</v>
      </c>
      <c r="CP127" s="93"/>
      <c r="CQ127" s="93"/>
      <c r="CR127" s="93"/>
      <c r="CS127" s="93"/>
      <c r="CT127" s="93"/>
      <c r="CU127" s="93"/>
      <c r="CV127" s="93"/>
      <c r="CW127" s="93"/>
      <c r="CX127" s="93"/>
      <c r="CY127" s="93"/>
      <c r="CZ127" s="93"/>
      <c r="DA127" s="93"/>
      <c r="DB127" s="93"/>
      <c r="DC127" s="93"/>
      <c r="DD127" s="93"/>
      <c r="DE127" s="93"/>
      <c r="DF127" s="93"/>
      <c r="DG127" s="93"/>
      <c r="DH127" s="93"/>
      <c r="DI127" s="93"/>
      <c r="DJ127" s="93"/>
      <c r="DK127" s="93"/>
      <c r="DL127" s="93"/>
      <c r="DM127" s="93"/>
      <c r="DN127" s="93"/>
      <c r="DO127" s="93"/>
      <c r="DP127" s="93"/>
      <c r="DQ127" s="93"/>
      <c r="DR127" s="93"/>
      <c r="DS127" s="93"/>
      <c r="DT127" s="93"/>
      <c r="DU127" s="93"/>
      <c r="DV127" s="93"/>
      <c r="DW127" s="93"/>
      <c r="DX127" s="93"/>
      <c r="DY127" s="93"/>
      <c r="DZ127" s="93"/>
      <c r="EA127" s="93"/>
      <c r="EB127" s="93"/>
      <c r="EC127" s="93"/>
      <c r="ED127" s="93"/>
      <c r="EE127" s="93"/>
      <c r="EF127" s="93"/>
      <c r="EG127" s="93"/>
      <c r="EH127" s="93"/>
      <c r="EI127" s="93"/>
      <c r="EJ127" s="93"/>
      <c r="EK127" s="93"/>
      <c r="EL127" s="93"/>
      <c r="EM127" s="93"/>
      <c r="EN127" s="93"/>
      <c r="EO127" s="93"/>
      <c r="EP127" s="93"/>
      <c r="EQ127" s="93"/>
      <c r="ER127" s="93"/>
      <c r="ES127" s="93"/>
      <c r="ET127" s="93"/>
      <c r="EU127" s="93"/>
      <c r="EV127" s="93"/>
      <c r="EW127" s="93"/>
      <c r="EX127" s="93"/>
      <c r="EY127" s="93"/>
      <c r="EZ127" s="93"/>
      <c r="FA127" s="93"/>
      <c r="FB127" s="93"/>
      <c r="FC127" s="93"/>
      <c r="FD127" s="93"/>
      <c r="FE127" s="93"/>
      <c r="FF127" s="93"/>
      <c r="FG127" s="93"/>
      <c r="FH127" s="93"/>
      <c r="FI127" s="93"/>
      <c r="FJ127" s="93"/>
      <c r="FK127" s="93"/>
      <c r="FL127" s="93"/>
      <c r="FM127" s="93"/>
      <c r="FN127" s="93"/>
      <c r="FO127" s="93"/>
      <c r="FP127" s="93"/>
      <c r="FQ127" s="93"/>
      <c r="FR127" s="93"/>
      <c r="FS127" s="93"/>
      <c r="FT127" s="93"/>
      <c r="FU127" s="93"/>
      <c r="FV127" s="93"/>
      <c r="FW127" s="93"/>
      <c r="FX127" s="93"/>
      <c r="FY127" s="93"/>
      <c r="FZ127" s="93"/>
      <c r="GA127" s="93"/>
      <c r="GB127" s="93"/>
      <c r="GC127" s="93"/>
      <c r="GD127" s="93"/>
      <c r="GE127" s="93"/>
      <c r="GF127" s="93"/>
      <c r="GG127" s="93"/>
      <c r="GH127" s="93"/>
      <c r="GI127" s="93"/>
      <c r="GJ127" s="93"/>
      <c r="GK127" s="93"/>
      <c r="GL127" s="93"/>
      <c r="GM127" s="93"/>
      <c r="GN127" s="93"/>
      <c r="GO127" s="93"/>
      <c r="GP127" s="93"/>
      <c r="GQ127" s="93"/>
      <c r="GR127" s="93"/>
      <c r="GS127" s="93"/>
      <c r="GT127" s="93"/>
      <c r="GU127" s="93"/>
      <c r="GV127" s="93"/>
      <c r="GW127" s="93"/>
      <c r="GX127" s="93"/>
      <c r="GY127" s="93"/>
      <c r="GZ127" s="93"/>
      <c r="HA127" s="93"/>
      <c r="HB127" s="93"/>
      <c r="HC127" s="93"/>
      <c r="HD127" s="93"/>
      <c r="HE127" s="93"/>
      <c r="HF127" s="93"/>
      <c r="HG127" s="93"/>
      <c r="HH127" s="93"/>
      <c r="HI127" s="93"/>
      <c r="HJ127" s="93"/>
      <c r="HK127" s="93"/>
      <c r="HL127" s="93"/>
      <c r="HM127" s="93"/>
      <c r="HN127" s="93"/>
      <c r="HO127" s="93"/>
      <c r="HP127" s="93"/>
      <c r="HQ127" s="93"/>
      <c r="HR127" s="93"/>
      <c r="HS127" s="93"/>
      <c r="HT127" s="93"/>
      <c r="HU127" s="93"/>
      <c r="HV127" s="93"/>
      <c r="HW127" s="93"/>
      <c r="HX127" s="93"/>
      <c r="HY127" s="93"/>
      <c r="HZ127" s="93"/>
      <c r="IA127" s="93"/>
      <c r="IB127" s="93"/>
      <c r="IC127" s="93"/>
      <c r="ID127" s="93"/>
      <c r="IE127" s="93"/>
      <c r="IF127" s="93"/>
      <c r="IG127" s="93"/>
      <c r="IH127" s="93"/>
      <c r="II127" s="93"/>
      <c r="IJ127" s="93"/>
      <c r="IK127" s="93"/>
      <c r="IL127" s="93"/>
      <c r="IM127" s="93"/>
      <c r="IN127" s="93"/>
      <c r="IO127" s="93"/>
      <c r="IP127" s="93"/>
      <c r="IQ127" s="93"/>
      <c r="IR127" s="93"/>
      <c r="IS127" s="93"/>
      <c r="IT127" s="93"/>
      <c r="IU127" s="93"/>
      <c r="IV127" s="93"/>
      <c r="IW127" s="93"/>
      <c r="IX127" s="93"/>
      <c r="IY127" s="93"/>
      <c r="IZ127" s="93"/>
      <c r="JA127" s="93"/>
      <c r="JB127" s="93"/>
      <c r="JC127" s="93"/>
      <c r="JD127" s="93"/>
      <c r="JE127" s="93"/>
      <c r="JF127" s="93"/>
      <c r="JG127" s="93"/>
      <c r="JH127" s="93"/>
      <c r="JI127" s="93"/>
      <c r="JJ127" s="93"/>
      <c r="JK127" s="93"/>
      <c r="JL127" s="93"/>
      <c r="JM127" s="93"/>
      <c r="JN127" s="93"/>
      <c r="JO127" s="93"/>
      <c r="JP127" s="93"/>
      <c r="JQ127" s="93"/>
      <c r="JR127" s="93"/>
      <c r="JS127" s="93"/>
      <c r="JT127" s="93"/>
      <c r="JU127" s="93"/>
      <c r="JV127" s="93"/>
      <c r="JW127" s="93"/>
      <c r="JX127" s="93"/>
      <c r="JY127" s="93"/>
      <c r="JZ127" s="93"/>
      <c r="KA127" s="93"/>
      <c r="KB127" s="93"/>
      <c r="KC127" s="93"/>
      <c r="KD127" s="93"/>
      <c r="KE127" s="93"/>
      <c r="KF127" s="93"/>
      <c r="KG127" s="93"/>
      <c r="KH127" s="93"/>
      <c r="KI127" s="93"/>
      <c r="KJ127" s="93"/>
      <c r="KK127" s="93"/>
      <c r="KL127" s="93"/>
      <c r="KM127" s="93"/>
      <c r="KN127" s="93"/>
      <c r="KO127" s="93"/>
      <c r="KP127" s="93"/>
      <c r="KQ127" s="93"/>
      <c r="KR127" s="93"/>
      <c r="KS127" s="93"/>
      <c r="KT127" s="93"/>
      <c r="KU127" s="93"/>
      <c r="KV127" s="93"/>
      <c r="KW127" s="93"/>
      <c r="KX127" s="93"/>
      <c r="KY127" s="93"/>
      <c r="KZ127" s="93"/>
      <c r="LA127" s="93"/>
      <c r="LB127" s="93"/>
      <c r="LC127" s="93"/>
      <c r="LD127" s="93"/>
      <c r="LE127" s="93"/>
      <c r="LF127" s="93"/>
      <c r="LG127" s="93"/>
      <c r="LH127" s="93"/>
      <c r="LI127" s="93"/>
      <c r="LJ127" s="93"/>
      <c r="LK127" s="93"/>
      <c r="LL127" s="93"/>
      <c r="LM127" s="93"/>
      <c r="LN127" s="93"/>
      <c r="LO127" s="93"/>
      <c r="LP127" s="93"/>
      <c r="LQ127" s="93"/>
      <c r="LR127" s="93"/>
      <c r="LS127" s="93"/>
      <c r="LT127" s="93"/>
      <c r="LU127" s="93"/>
      <c r="LV127" s="93"/>
      <c r="LW127" s="93"/>
      <c r="LX127" s="93"/>
      <c r="LY127" s="93"/>
      <c r="LZ127" s="93"/>
      <c r="MA127" s="93"/>
      <c r="MB127" s="93"/>
      <c r="MC127" s="93"/>
      <c r="MD127" s="93"/>
      <c r="ME127" s="93"/>
      <c r="MF127" s="93"/>
      <c r="MG127" s="93"/>
      <c r="MH127" s="93"/>
      <c r="MI127" s="93"/>
      <c r="MJ127" s="93"/>
      <c r="MK127" s="93"/>
      <c r="ML127" s="93"/>
      <c r="MM127" s="93"/>
      <c r="MN127" s="93"/>
      <c r="MO127" s="93"/>
      <c r="MP127" s="93"/>
      <c r="MQ127" s="93"/>
      <c r="MR127" s="93"/>
      <c r="MS127" s="93"/>
      <c r="MT127" s="93"/>
      <c r="MU127" s="93"/>
      <c r="MV127" s="93"/>
      <c r="MW127" s="93"/>
      <c r="MX127" s="93"/>
      <c r="MY127" s="93"/>
      <c r="MZ127" s="93"/>
      <c r="NA127" s="93"/>
      <c r="NB127" s="93"/>
      <c r="NC127" s="93"/>
      <c r="ND127" s="93"/>
      <c r="NE127" s="93"/>
      <c r="NF127" s="93"/>
      <c r="NG127" s="93"/>
      <c r="NH127" s="93"/>
      <c r="NI127" s="93"/>
      <c r="NJ127" s="93"/>
      <c r="NK127" s="93"/>
      <c r="NL127" s="93"/>
      <c r="NM127" s="93"/>
      <c r="NN127" s="93"/>
      <c r="NO127" s="93"/>
      <c r="NP127" s="93"/>
      <c r="NQ127" s="93"/>
      <c r="NR127" s="93"/>
      <c r="NS127" s="93"/>
      <c r="NT127" s="93"/>
      <c r="NU127" s="93"/>
      <c r="NV127" s="93"/>
      <c r="NW127" s="93"/>
      <c r="NX127" s="93"/>
      <c r="NY127" s="93"/>
      <c r="NZ127" s="93"/>
      <c r="OA127" s="93"/>
      <c r="OB127" s="93"/>
      <c r="OC127" s="93"/>
      <c r="OD127" s="93"/>
      <c r="OE127" s="93"/>
      <c r="OF127" s="93"/>
      <c r="OG127" s="93"/>
      <c r="OH127" s="93"/>
      <c r="OI127" s="93"/>
      <c r="OJ127" s="93"/>
      <c r="OK127" s="93"/>
      <c r="OL127" s="93"/>
      <c r="OM127" s="93"/>
      <c r="ON127" s="93"/>
      <c r="OO127" s="93"/>
      <c r="OP127" s="93"/>
      <c r="OQ127" s="93"/>
      <c r="OR127" s="93"/>
      <c r="OS127" s="93"/>
      <c r="OT127" s="93"/>
      <c r="OU127" s="93"/>
      <c r="OV127" s="93"/>
      <c r="OW127" s="93"/>
      <c r="OX127" s="93"/>
      <c r="OY127" s="93"/>
      <c r="OZ127" s="93"/>
      <c r="PA127" s="93"/>
      <c r="PB127" s="93"/>
      <c r="PC127" s="93"/>
      <c r="PD127" s="93"/>
      <c r="PE127" s="93"/>
      <c r="PF127" s="93"/>
      <c r="PG127" s="93"/>
      <c r="PH127" s="93"/>
      <c r="PI127" s="93"/>
      <c r="PJ127" s="93"/>
      <c r="PK127" s="93"/>
      <c r="PL127" s="93"/>
      <c r="PM127" s="93"/>
      <c r="PN127" s="93"/>
      <c r="PO127" s="93"/>
      <c r="PP127" s="93"/>
      <c r="PQ127" s="93"/>
      <c r="PR127" s="93"/>
      <c r="PS127" s="93"/>
      <c r="PT127" s="93"/>
      <c r="PU127" s="93"/>
      <c r="PV127" s="93"/>
      <c r="PW127" s="93"/>
      <c r="PX127" s="93"/>
      <c r="PY127" s="93"/>
      <c r="PZ127" s="93"/>
      <c r="QA127" s="93"/>
      <c r="QB127" s="93"/>
      <c r="QC127" s="93"/>
      <c r="QD127" s="93"/>
      <c r="QE127" s="93"/>
      <c r="QF127" s="93"/>
      <c r="QG127" s="93"/>
      <c r="QH127" s="93"/>
      <c r="QI127" s="93"/>
      <c r="QJ127" s="93"/>
      <c r="QK127" s="93"/>
      <c r="QL127" s="93"/>
      <c r="QM127" s="93"/>
      <c r="QN127" s="93"/>
      <c r="QO127" s="93"/>
      <c r="QP127" s="93"/>
      <c r="QQ127" s="93"/>
      <c r="QR127" s="93"/>
      <c r="QS127" s="93"/>
      <c r="QT127" s="93"/>
      <c r="QU127" s="93"/>
      <c r="QV127" s="93"/>
      <c r="QW127" s="93"/>
      <c r="QX127" s="93"/>
      <c r="QY127" s="93"/>
      <c r="QZ127" s="93"/>
      <c r="RA127" s="93"/>
      <c r="RB127" s="93"/>
      <c r="RC127" s="93"/>
      <c r="RD127" s="93"/>
      <c r="RE127" s="93"/>
      <c r="RF127" s="93"/>
      <c r="RG127" s="93"/>
      <c r="RH127" s="93"/>
      <c r="RI127" s="93"/>
      <c r="RJ127" s="93"/>
      <c r="RK127" s="93"/>
      <c r="RL127" s="93"/>
      <c r="RM127" s="93"/>
      <c r="RN127" s="93"/>
      <c r="RO127" s="93"/>
      <c r="RP127" s="93"/>
      <c r="RQ127" s="93"/>
      <c r="RR127" s="93"/>
      <c r="RS127" s="93"/>
      <c r="RT127" s="93"/>
      <c r="RU127" s="93"/>
      <c r="RV127" s="93"/>
      <c r="RW127" s="93"/>
      <c r="RX127" s="93"/>
      <c r="RY127" s="93"/>
      <c r="RZ127" s="93"/>
      <c r="SA127" s="93"/>
      <c r="SB127" s="93"/>
      <c r="SC127" s="93"/>
      <c r="SD127" s="93"/>
      <c r="SE127" s="93"/>
      <c r="SF127" s="93"/>
      <c r="SG127" s="93"/>
      <c r="SH127" s="93"/>
      <c r="SI127" s="93"/>
      <c r="SJ127" s="93"/>
      <c r="SK127" s="93"/>
      <c r="SL127" s="93"/>
      <c r="SM127" s="93"/>
      <c r="SN127" s="93"/>
      <c r="SO127" s="93"/>
      <c r="SP127" s="93"/>
      <c r="SQ127" s="93"/>
      <c r="SR127" s="93"/>
      <c r="SS127" s="93"/>
      <c r="ST127" s="93"/>
      <c r="SU127" s="93"/>
      <c r="SV127" s="93"/>
      <c r="SW127" s="93"/>
      <c r="SX127" s="93"/>
      <c r="SY127" s="93"/>
      <c r="SZ127" s="93"/>
      <c r="TA127" s="93"/>
      <c r="TB127" s="93"/>
      <c r="TC127" s="93"/>
      <c r="TD127" s="93"/>
      <c r="TE127" s="93"/>
      <c r="TF127" s="93"/>
      <c r="TG127" s="93"/>
      <c r="TH127" s="93"/>
      <c r="TI127" s="93"/>
      <c r="TJ127" s="93"/>
      <c r="TK127" s="93"/>
      <c r="TL127" s="93"/>
      <c r="TM127" s="93"/>
      <c r="TN127" s="93"/>
      <c r="TO127" s="93"/>
      <c r="TP127" s="93"/>
      <c r="TQ127" s="93"/>
      <c r="TR127" s="93"/>
      <c r="TS127" s="93"/>
      <c r="TT127" s="93"/>
      <c r="TU127" s="93"/>
      <c r="TV127" s="93"/>
      <c r="TW127" s="93"/>
      <c r="TX127" s="93"/>
      <c r="TY127" s="93"/>
      <c r="TZ127" s="93"/>
      <c r="UA127" s="93"/>
      <c r="UB127" s="93"/>
      <c r="UC127" s="93"/>
      <c r="UD127" s="93"/>
      <c r="UE127" s="93"/>
      <c r="UF127" s="93"/>
      <c r="UG127" s="93"/>
      <c r="UH127" s="93"/>
      <c r="UI127" s="93"/>
      <c r="UJ127" s="93"/>
      <c r="UK127" s="93"/>
      <c r="UL127" s="93"/>
      <c r="UM127" s="93"/>
      <c r="UN127" s="93"/>
      <c r="UO127" s="93"/>
      <c r="UP127" s="93"/>
      <c r="UQ127" s="93"/>
      <c r="UR127" s="93"/>
      <c r="US127" s="93"/>
      <c r="UT127" s="93"/>
      <c r="UU127" s="93"/>
      <c r="UV127" s="93"/>
      <c r="UW127" s="93"/>
      <c r="UX127" s="93"/>
      <c r="UY127" s="93"/>
      <c r="UZ127" s="93"/>
      <c r="VA127" s="93"/>
      <c r="VB127" s="93"/>
      <c r="VC127" s="93"/>
      <c r="VD127" s="93"/>
      <c r="VE127" s="93"/>
      <c r="VF127" s="93"/>
      <c r="VG127" s="93"/>
      <c r="VH127" s="93"/>
      <c r="VI127" s="93"/>
      <c r="VJ127" s="93"/>
      <c r="VK127" s="93"/>
      <c r="VL127" s="93"/>
      <c r="VM127" s="93"/>
      <c r="VN127" s="93"/>
      <c r="VO127" s="93"/>
      <c r="VP127" s="93"/>
      <c r="VQ127" s="93"/>
      <c r="VR127" s="93"/>
      <c r="VS127" s="93"/>
      <c r="VT127" s="93"/>
      <c r="VU127" s="93"/>
      <c r="VV127" s="93"/>
      <c r="VW127" s="93"/>
      <c r="VX127" s="93"/>
      <c r="VY127" s="93"/>
      <c r="VZ127" s="93"/>
      <c r="WA127" s="93"/>
      <c r="WB127" s="93"/>
      <c r="WC127" s="93"/>
      <c r="WD127" s="93"/>
      <c r="WE127" s="93"/>
      <c r="WF127" s="93"/>
      <c r="WG127" s="93"/>
      <c r="WH127" s="93"/>
      <c r="WI127" s="93"/>
      <c r="WJ127" s="93"/>
      <c r="WK127" s="93"/>
      <c r="WL127" s="93"/>
      <c r="WM127" s="93"/>
      <c r="WN127" s="93"/>
      <c r="WO127" s="93"/>
      <c r="WP127" s="93"/>
      <c r="WQ127" s="93"/>
      <c r="WR127" s="93"/>
      <c r="WS127" s="93"/>
      <c r="WT127" s="93"/>
      <c r="WU127" s="93"/>
      <c r="WV127" s="93"/>
      <c r="WW127" s="93"/>
      <c r="WX127" s="93"/>
      <c r="WY127" s="93"/>
      <c r="WZ127" s="93"/>
      <c r="XA127" s="93"/>
      <c r="XB127" s="93"/>
      <c r="XC127" s="93"/>
      <c r="XD127" s="93"/>
      <c r="XE127" s="93"/>
      <c r="XF127" s="93"/>
      <c r="XG127" s="93"/>
      <c r="XH127" s="93"/>
      <c r="XI127" s="93"/>
      <c r="XJ127" s="93"/>
      <c r="XK127" s="93"/>
      <c r="XL127" s="93"/>
      <c r="XM127" s="93"/>
      <c r="XN127" s="93"/>
      <c r="XO127" s="93"/>
      <c r="XP127" s="93"/>
      <c r="XQ127" s="93"/>
      <c r="XR127" s="93"/>
      <c r="XS127" s="93"/>
      <c r="XT127" s="93"/>
      <c r="XU127" s="93"/>
      <c r="XV127" s="93"/>
      <c r="XW127" s="93"/>
      <c r="XX127" s="93"/>
      <c r="XY127" s="93"/>
      <c r="XZ127" s="93"/>
      <c r="YA127" s="93"/>
      <c r="YB127" s="93"/>
      <c r="YC127" s="93"/>
      <c r="YD127" s="93"/>
      <c r="YE127" s="93"/>
      <c r="YF127" s="93"/>
      <c r="YG127" s="93"/>
      <c r="YH127" s="93"/>
      <c r="YI127" s="93"/>
      <c r="YJ127" s="93"/>
      <c r="YK127" s="93"/>
      <c r="YL127" s="93"/>
      <c r="YM127" s="93"/>
      <c r="YN127" s="93"/>
      <c r="YO127" s="93"/>
      <c r="YP127" s="93"/>
      <c r="YQ127" s="93"/>
      <c r="YR127" s="93"/>
      <c r="YS127" s="93"/>
      <c r="YT127" s="93"/>
      <c r="YU127" s="93"/>
      <c r="YV127" s="93"/>
      <c r="YW127" s="93"/>
      <c r="YX127" s="93"/>
      <c r="YY127" s="93"/>
      <c r="YZ127" s="93"/>
      <c r="ZA127" s="93"/>
      <c r="ZB127" s="93"/>
      <c r="ZC127" s="93"/>
      <c r="ZD127" s="93"/>
      <c r="ZE127" s="93"/>
      <c r="ZF127" s="93"/>
      <c r="ZG127" s="93"/>
      <c r="ZH127" s="93"/>
      <c r="ZI127" s="93"/>
      <c r="ZJ127" s="93"/>
      <c r="ZK127" s="93"/>
      <c r="ZL127" s="93"/>
      <c r="ZM127" s="93"/>
      <c r="ZN127" s="93"/>
      <c r="ZO127" s="93"/>
      <c r="ZP127" s="93"/>
      <c r="ZQ127" s="93"/>
      <c r="ZR127" s="93"/>
      <c r="ZS127" s="93"/>
      <c r="ZT127" s="93"/>
      <c r="ZU127" s="93"/>
      <c r="ZV127" s="93"/>
      <c r="ZW127" s="93"/>
      <c r="ZX127" s="93"/>
      <c r="ZY127" s="93"/>
      <c r="ZZ127" s="93"/>
    </row>
    <row r="128" spans="1:702" s="126" customFormat="1" ht="15.95" customHeight="1" x14ac:dyDescent="0.25">
      <c r="A128" s="122">
        <v>72522</v>
      </c>
      <c r="B128" s="122" t="s">
        <v>496</v>
      </c>
      <c r="C128" s="123" t="s">
        <v>391</v>
      </c>
      <c r="D128" s="122">
        <v>7</v>
      </c>
      <c r="E128" s="122">
        <v>3</v>
      </c>
      <c r="F128" s="122" t="s">
        <v>341</v>
      </c>
      <c r="G128" s="122">
        <v>912</v>
      </c>
      <c r="H128" s="122">
        <v>11461</v>
      </c>
      <c r="I128" s="122" t="s">
        <v>419</v>
      </c>
      <c r="J128" s="122">
        <v>32</v>
      </c>
      <c r="K128" s="122" t="s">
        <v>25</v>
      </c>
      <c r="L128" s="124">
        <v>0</v>
      </c>
      <c r="M128" s="124">
        <v>0</v>
      </c>
      <c r="N128" s="124">
        <v>0</v>
      </c>
      <c r="O128" s="124">
        <v>0</v>
      </c>
      <c r="P128" s="124">
        <v>0</v>
      </c>
      <c r="Q128" s="124">
        <v>0</v>
      </c>
      <c r="R128" s="125">
        <v>0</v>
      </c>
      <c r="S128" s="124">
        <v>0</v>
      </c>
      <c r="T128" s="124">
        <v>0</v>
      </c>
      <c r="U128" s="125">
        <v>0</v>
      </c>
      <c r="V128" s="124">
        <v>0</v>
      </c>
      <c r="W128" s="124">
        <v>0</v>
      </c>
      <c r="X128" s="125">
        <v>0</v>
      </c>
      <c r="Y128" s="124">
        <v>0</v>
      </c>
      <c r="Z128" s="124">
        <v>0</v>
      </c>
      <c r="AA128" s="125">
        <v>0</v>
      </c>
      <c r="AB128" s="124">
        <v>0</v>
      </c>
      <c r="AC128" s="124">
        <v>0</v>
      </c>
      <c r="AD128" s="125">
        <v>0</v>
      </c>
      <c r="AE128" s="124">
        <v>0</v>
      </c>
      <c r="AF128" s="124">
        <v>0</v>
      </c>
      <c r="AG128" s="125">
        <v>0</v>
      </c>
      <c r="AH128" s="124">
        <v>0</v>
      </c>
      <c r="AI128" s="124">
        <v>0</v>
      </c>
      <c r="AJ128" s="125">
        <v>0</v>
      </c>
      <c r="AK128" s="124">
        <v>0</v>
      </c>
      <c r="AL128" s="124">
        <v>0</v>
      </c>
      <c r="AM128" s="125">
        <v>0</v>
      </c>
      <c r="AN128" s="124">
        <v>0</v>
      </c>
      <c r="AO128" s="124">
        <v>0</v>
      </c>
      <c r="AP128" s="125">
        <v>0</v>
      </c>
      <c r="AQ128" s="124">
        <v>0</v>
      </c>
      <c r="AR128" s="124">
        <v>0</v>
      </c>
      <c r="AS128" s="125">
        <v>0</v>
      </c>
      <c r="AT128" s="124">
        <v>0</v>
      </c>
      <c r="AU128" s="124">
        <v>0</v>
      </c>
      <c r="AV128" s="125">
        <v>0</v>
      </c>
      <c r="AW128" s="124">
        <v>0</v>
      </c>
      <c r="AX128" s="124">
        <v>0</v>
      </c>
      <c r="AY128" s="125">
        <v>0</v>
      </c>
      <c r="AZ128" s="124">
        <v>0</v>
      </c>
      <c r="BA128" s="124">
        <v>0</v>
      </c>
      <c r="BB128" s="125">
        <v>0</v>
      </c>
      <c r="BC128" s="124">
        <v>0</v>
      </c>
      <c r="BD128" s="124">
        <v>0</v>
      </c>
      <c r="BE128" s="125">
        <v>0</v>
      </c>
      <c r="BF128" s="124">
        <v>0</v>
      </c>
      <c r="BG128" s="124">
        <v>0</v>
      </c>
      <c r="BH128" s="125">
        <v>0</v>
      </c>
      <c r="BI128" s="124">
        <v>0</v>
      </c>
      <c r="BJ128" s="124">
        <v>0</v>
      </c>
      <c r="BK128" s="125">
        <v>0</v>
      </c>
      <c r="BL128" s="124">
        <v>0</v>
      </c>
      <c r="BM128" s="124">
        <v>0</v>
      </c>
      <c r="BN128" s="125">
        <v>0</v>
      </c>
      <c r="BO128" s="124">
        <v>0</v>
      </c>
      <c r="BP128" s="124">
        <v>0</v>
      </c>
      <c r="BQ128" s="125">
        <v>0</v>
      </c>
      <c r="BR128" s="124">
        <v>0</v>
      </c>
      <c r="BS128" s="124">
        <v>0</v>
      </c>
      <c r="BT128" s="125">
        <v>0</v>
      </c>
      <c r="BU128" s="124">
        <v>0</v>
      </c>
      <c r="BV128" s="124">
        <v>0</v>
      </c>
      <c r="BW128" s="125">
        <v>0</v>
      </c>
      <c r="BX128" s="124">
        <v>0</v>
      </c>
      <c r="BY128" s="124">
        <v>0</v>
      </c>
      <c r="BZ128" s="125">
        <v>0</v>
      </c>
      <c r="CA128" s="124">
        <v>0</v>
      </c>
      <c r="CB128" s="124">
        <v>0</v>
      </c>
      <c r="CC128" s="125">
        <v>0</v>
      </c>
      <c r="CD128" s="124">
        <v>0</v>
      </c>
      <c r="CE128" s="124">
        <v>0</v>
      </c>
      <c r="CF128" s="125">
        <v>0</v>
      </c>
      <c r="CG128" s="124">
        <v>0</v>
      </c>
      <c r="CH128" s="124">
        <v>0</v>
      </c>
      <c r="CI128" s="125">
        <v>0</v>
      </c>
      <c r="CJ128" s="124">
        <v>0</v>
      </c>
      <c r="CK128" s="124">
        <v>0</v>
      </c>
      <c r="CL128" s="125">
        <v>0</v>
      </c>
      <c r="CM128" s="124">
        <v>0</v>
      </c>
      <c r="CN128" s="124">
        <v>0</v>
      </c>
      <c r="CO128" s="125">
        <v>0</v>
      </c>
      <c r="CP128" s="124"/>
      <c r="CQ128" s="124"/>
      <c r="CR128" s="124"/>
      <c r="CS128" s="124"/>
      <c r="CT128" s="124"/>
      <c r="CU128" s="124"/>
      <c r="CV128" s="124"/>
      <c r="CW128" s="124"/>
      <c r="CX128" s="124"/>
      <c r="CY128" s="124"/>
      <c r="CZ128" s="124"/>
      <c r="DA128" s="124"/>
      <c r="DB128" s="124"/>
      <c r="DC128" s="124"/>
      <c r="DD128" s="124"/>
      <c r="DE128" s="124"/>
      <c r="DF128" s="124"/>
      <c r="DG128" s="124"/>
      <c r="DH128" s="124"/>
      <c r="DI128" s="124"/>
      <c r="DJ128" s="124"/>
      <c r="DK128" s="124"/>
      <c r="DL128" s="124"/>
      <c r="DM128" s="124"/>
      <c r="DN128" s="124"/>
      <c r="DO128" s="124"/>
      <c r="DP128" s="124"/>
      <c r="DQ128" s="124"/>
      <c r="DR128" s="124"/>
      <c r="DS128" s="124"/>
      <c r="DT128" s="124"/>
      <c r="DU128" s="124"/>
      <c r="DV128" s="124"/>
      <c r="DW128" s="124"/>
      <c r="DX128" s="124"/>
      <c r="DY128" s="124"/>
      <c r="DZ128" s="124"/>
      <c r="EA128" s="124"/>
      <c r="EB128" s="124"/>
      <c r="EC128" s="124"/>
      <c r="ED128" s="124"/>
      <c r="EE128" s="124"/>
      <c r="EF128" s="124"/>
      <c r="EG128" s="124"/>
      <c r="EH128" s="124"/>
      <c r="EI128" s="124"/>
      <c r="EJ128" s="124"/>
      <c r="EK128" s="124"/>
      <c r="EL128" s="124"/>
      <c r="EM128" s="124"/>
      <c r="EN128" s="124"/>
      <c r="EO128" s="124"/>
      <c r="EP128" s="124"/>
      <c r="EQ128" s="124"/>
      <c r="ER128" s="124"/>
      <c r="ES128" s="124"/>
      <c r="ET128" s="124"/>
      <c r="EU128" s="124"/>
      <c r="EV128" s="124"/>
      <c r="EW128" s="124"/>
      <c r="EX128" s="124"/>
      <c r="EY128" s="124"/>
      <c r="EZ128" s="124"/>
      <c r="FA128" s="124"/>
      <c r="FB128" s="124"/>
      <c r="FC128" s="124"/>
      <c r="FD128" s="124"/>
      <c r="FE128" s="124"/>
      <c r="FF128" s="124"/>
      <c r="FG128" s="124"/>
      <c r="FH128" s="124"/>
      <c r="FI128" s="124"/>
      <c r="FJ128" s="124"/>
      <c r="FK128" s="124"/>
      <c r="FL128" s="124"/>
      <c r="FM128" s="124"/>
      <c r="FN128" s="124"/>
      <c r="FO128" s="124"/>
      <c r="FP128" s="124"/>
      <c r="FQ128" s="124"/>
      <c r="FR128" s="124"/>
      <c r="FS128" s="124"/>
      <c r="FT128" s="124"/>
      <c r="FU128" s="124"/>
      <c r="FV128" s="124"/>
      <c r="FW128" s="124"/>
      <c r="FX128" s="124"/>
      <c r="FY128" s="124"/>
      <c r="FZ128" s="124"/>
      <c r="GA128" s="124"/>
      <c r="GB128" s="124"/>
      <c r="GC128" s="124"/>
      <c r="GD128" s="124"/>
      <c r="GE128" s="124"/>
      <c r="GF128" s="124"/>
      <c r="GG128" s="124"/>
      <c r="GH128" s="124"/>
      <c r="GI128" s="124"/>
      <c r="GJ128" s="124"/>
      <c r="GK128" s="124"/>
      <c r="GL128" s="124"/>
      <c r="GM128" s="124"/>
      <c r="GN128" s="124"/>
      <c r="GO128" s="124"/>
      <c r="GP128" s="124"/>
      <c r="GQ128" s="124"/>
      <c r="GR128" s="124"/>
      <c r="GS128" s="124"/>
      <c r="GT128" s="124"/>
      <c r="GU128" s="124"/>
      <c r="GV128" s="124"/>
      <c r="GW128" s="124"/>
      <c r="GX128" s="124"/>
      <c r="GY128" s="124"/>
      <c r="GZ128" s="124"/>
      <c r="HA128" s="124"/>
      <c r="HB128" s="124"/>
      <c r="HC128" s="124"/>
      <c r="HD128" s="124"/>
      <c r="HE128" s="124"/>
      <c r="HF128" s="124"/>
      <c r="HG128" s="124"/>
      <c r="HH128" s="124"/>
      <c r="HI128" s="124"/>
      <c r="HJ128" s="124"/>
      <c r="HK128" s="124"/>
      <c r="HL128" s="124"/>
      <c r="HM128" s="124"/>
      <c r="HN128" s="124"/>
      <c r="HO128" s="124"/>
      <c r="HP128" s="124"/>
      <c r="HQ128" s="124"/>
      <c r="HR128" s="124"/>
      <c r="HS128" s="124"/>
      <c r="HT128" s="124"/>
      <c r="HU128" s="124"/>
      <c r="HV128" s="124"/>
      <c r="HW128" s="124"/>
      <c r="HX128" s="124"/>
      <c r="HY128" s="124"/>
      <c r="HZ128" s="124"/>
      <c r="IA128" s="124"/>
      <c r="IB128" s="124"/>
      <c r="IC128" s="124"/>
      <c r="ID128" s="124"/>
      <c r="IE128" s="124"/>
      <c r="IF128" s="124"/>
      <c r="IG128" s="124"/>
      <c r="IH128" s="124"/>
      <c r="II128" s="124"/>
      <c r="IJ128" s="124"/>
      <c r="IK128" s="124"/>
      <c r="IL128" s="124"/>
      <c r="IM128" s="124"/>
      <c r="IN128" s="124"/>
      <c r="IO128" s="124"/>
      <c r="IP128" s="124"/>
      <c r="IQ128" s="124"/>
      <c r="IR128" s="124"/>
      <c r="IS128" s="124"/>
      <c r="IT128" s="124"/>
      <c r="IU128" s="124"/>
      <c r="IV128" s="124"/>
      <c r="IW128" s="124"/>
      <c r="IX128" s="124"/>
      <c r="IY128" s="124"/>
      <c r="IZ128" s="124"/>
      <c r="JA128" s="124"/>
      <c r="JB128" s="124"/>
      <c r="JC128" s="124"/>
      <c r="JD128" s="124"/>
      <c r="JE128" s="124"/>
      <c r="JF128" s="124"/>
      <c r="JG128" s="124"/>
      <c r="JH128" s="124"/>
      <c r="JI128" s="124"/>
      <c r="JJ128" s="124"/>
      <c r="JK128" s="124"/>
      <c r="JL128" s="124"/>
      <c r="JM128" s="124"/>
      <c r="JN128" s="124"/>
      <c r="JO128" s="124"/>
      <c r="JP128" s="124"/>
      <c r="JQ128" s="124"/>
      <c r="JR128" s="124"/>
      <c r="JS128" s="124"/>
      <c r="JT128" s="124"/>
      <c r="JU128" s="124"/>
      <c r="JV128" s="124"/>
      <c r="JW128" s="124"/>
      <c r="JX128" s="124"/>
      <c r="JY128" s="124"/>
      <c r="JZ128" s="124"/>
      <c r="KA128" s="124"/>
      <c r="KB128" s="124"/>
      <c r="KC128" s="124"/>
      <c r="KD128" s="124"/>
      <c r="KE128" s="124"/>
      <c r="KF128" s="124"/>
      <c r="KG128" s="124"/>
      <c r="KH128" s="124"/>
      <c r="KI128" s="124"/>
      <c r="KJ128" s="124"/>
      <c r="KK128" s="124"/>
      <c r="KL128" s="124"/>
      <c r="KM128" s="124"/>
      <c r="KN128" s="124"/>
      <c r="KO128" s="124"/>
      <c r="KP128" s="124"/>
      <c r="KQ128" s="124"/>
      <c r="KR128" s="124"/>
      <c r="KS128" s="124"/>
      <c r="KT128" s="124"/>
      <c r="KU128" s="124"/>
      <c r="KV128" s="124"/>
      <c r="KW128" s="124"/>
      <c r="KX128" s="124"/>
      <c r="KY128" s="124"/>
      <c r="KZ128" s="124"/>
      <c r="LA128" s="124"/>
      <c r="LB128" s="124"/>
      <c r="LC128" s="124"/>
      <c r="LD128" s="124"/>
      <c r="LE128" s="124"/>
      <c r="LF128" s="124"/>
      <c r="LG128" s="124"/>
      <c r="LH128" s="124"/>
      <c r="LI128" s="124"/>
      <c r="LJ128" s="124"/>
      <c r="LK128" s="124"/>
      <c r="LL128" s="124"/>
      <c r="LM128" s="124"/>
      <c r="LN128" s="124"/>
      <c r="LO128" s="124"/>
      <c r="LP128" s="124"/>
      <c r="LQ128" s="124"/>
      <c r="LR128" s="124"/>
      <c r="LS128" s="124"/>
      <c r="LT128" s="124"/>
      <c r="LU128" s="124"/>
      <c r="LV128" s="124"/>
      <c r="LW128" s="124"/>
      <c r="LX128" s="124"/>
      <c r="LY128" s="124"/>
      <c r="LZ128" s="124"/>
      <c r="MA128" s="124"/>
      <c r="MB128" s="124"/>
      <c r="MC128" s="124"/>
      <c r="MD128" s="124"/>
      <c r="ME128" s="124"/>
      <c r="MF128" s="124"/>
      <c r="MG128" s="124"/>
      <c r="MH128" s="124"/>
      <c r="MI128" s="124"/>
      <c r="MJ128" s="124"/>
      <c r="MK128" s="124"/>
      <c r="ML128" s="124"/>
      <c r="MM128" s="124"/>
      <c r="MN128" s="124"/>
      <c r="MO128" s="124"/>
      <c r="MP128" s="124"/>
      <c r="MQ128" s="124"/>
      <c r="MR128" s="124"/>
      <c r="MS128" s="124"/>
      <c r="MT128" s="124"/>
      <c r="MU128" s="124"/>
      <c r="MV128" s="124"/>
      <c r="MW128" s="124"/>
      <c r="MX128" s="124"/>
      <c r="MY128" s="124"/>
      <c r="MZ128" s="124"/>
      <c r="NA128" s="124"/>
      <c r="NB128" s="124"/>
      <c r="NC128" s="124"/>
      <c r="ND128" s="124"/>
      <c r="NE128" s="124"/>
      <c r="NF128" s="124"/>
      <c r="NG128" s="124"/>
      <c r="NH128" s="124"/>
      <c r="NI128" s="124"/>
      <c r="NJ128" s="124"/>
      <c r="NK128" s="124"/>
      <c r="NL128" s="124"/>
      <c r="NM128" s="124"/>
      <c r="NN128" s="124"/>
      <c r="NO128" s="124"/>
      <c r="NP128" s="124"/>
      <c r="NQ128" s="124"/>
      <c r="NR128" s="124"/>
      <c r="NS128" s="124"/>
      <c r="NT128" s="124"/>
      <c r="NU128" s="124"/>
      <c r="NV128" s="124"/>
      <c r="NW128" s="124"/>
      <c r="NX128" s="124"/>
      <c r="NY128" s="124"/>
      <c r="NZ128" s="124"/>
      <c r="OA128" s="124"/>
      <c r="OB128" s="124"/>
      <c r="OC128" s="124"/>
      <c r="OD128" s="124"/>
      <c r="OE128" s="124"/>
      <c r="OF128" s="124"/>
      <c r="OG128" s="124"/>
      <c r="OH128" s="124"/>
      <c r="OI128" s="124"/>
      <c r="OJ128" s="124"/>
      <c r="OK128" s="124"/>
      <c r="OL128" s="124"/>
      <c r="OM128" s="124"/>
      <c r="ON128" s="124"/>
      <c r="OO128" s="124"/>
      <c r="OP128" s="124"/>
      <c r="OQ128" s="124"/>
      <c r="OR128" s="124"/>
      <c r="OS128" s="124"/>
      <c r="OT128" s="124"/>
      <c r="OU128" s="124"/>
      <c r="OV128" s="124"/>
      <c r="OW128" s="124"/>
      <c r="OX128" s="124"/>
      <c r="OY128" s="124"/>
      <c r="OZ128" s="124"/>
      <c r="PA128" s="124"/>
      <c r="PB128" s="124"/>
      <c r="PC128" s="124"/>
      <c r="PD128" s="124"/>
      <c r="PE128" s="124"/>
      <c r="PF128" s="124"/>
      <c r="PG128" s="124"/>
      <c r="PH128" s="124"/>
      <c r="PI128" s="124"/>
      <c r="PJ128" s="124"/>
      <c r="PK128" s="124"/>
      <c r="PL128" s="124"/>
      <c r="PM128" s="124"/>
      <c r="PN128" s="124"/>
      <c r="PO128" s="124"/>
      <c r="PP128" s="124"/>
      <c r="PQ128" s="124"/>
      <c r="PR128" s="124"/>
      <c r="PS128" s="124"/>
      <c r="PT128" s="124"/>
      <c r="PU128" s="124"/>
      <c r="PV128" s="124"/>
      <c r="PW128" s="124"/>
      <c r="PX128" s="124"/>
      <c r="PY128" s="124"/>
      <c r="PZ128" s="124"/>
      <c r="QA128" s="124"/>
      <c r="QB128" s="124"/>
      <c r="QC128" s="124"/>
      <c r="QD128" s="124"/>
      <c r="QE128" s="124"/>
      <c r="QF128" s="124"/>
      <c r="QG128" s="124"/>
      <c r="QH128" s="124"/>
      <c r="QI128" s="124"/>
      <c r="QJ128" s="124"/>
      <c r="QK128" s="124"/>
      <c r="QL128" s="124"/>
      <c r="QM128" s="124"/>
      <c r="QN128" s="124"/>
      <c r="QO128" s="124"/>
      <c r="QP128" s="124"/>
      <c r="QQ128" s="124"/>
      <c r="QR128" s="124"/>
      <c r="QS128" s="124"/>
      <c r="QT128" s="124"/>
      <c r="QU128" s="124"/>
      <c r="QV128" s="124"/>
      <c r="QW128" s="124"/>
      <c r="QX128" s="124"/>
      <c r="QY128" s="124"/>
      <c r="QZ128" s="124"/>
      <c r="RA128" s="124"/>
      <c r="RB128" s="124"/>
      <c r="RC128" s="124"/>
      <c r="RD128" s="124"/>
      <c r="RE128" s="124"/>
      <c r="RF128" s="124"/>
      <c r="RG128" s="124"/>
      <c r="RH128" s="124"/>
      <c r="RI128" s="124"/>
      <c r="RJ128" s="124"/>
      <c r="RK128" s="124"/>
      <c r="RL128" s="124"/>
      <c r="RM128" s="124"/>
      <c r="RN128" s="124"/>
      <c r="RO128" s="124"/>
      <c r="RP128" s="124"/>
      <c r="RQ128" s="124"/>
      <c r="RR128" s="124"/>
      <c r="RS128" s="124"/>
      <c r="RT128" s="124"/>
      <c r="RU128" s="124"/>
      <c r="RV128" s="124"/>
      <c r="RW128" s="124"/>
      <c r="RX128" s="124"/>
      <c r="RY128" s="124"/>
      <c r="RZ128" s="124"/>
      <c r="SA128" s="124"/>
      <c r="SB128" s="124"/>
      <c r="SC128" s="124"/>
      <c r="SD128" s="124"/>
      <c r="SE128" s="124"/>
      <c r="SF128" s="124"/>
      <c r="SG128" s="124"/>
      <c r="SH128" s="124"/>
      <c r="SI128" s="124"/>
      <c r="SJ128" s="124"/>
      <c r="SK128" s="124"/>
      <c r="SL128" s="124"/>
      <c r="SM128" s="124"/>
      <c r="SN128" s="124"/>
      <c r="SO128" s="124"/>
      <c r="SP128" s="124"/>
      <c r="SQ128" s="124"/>
      <c r="SR128" s="124"/>
      <c r="SS128" s="124"/>
      <c r="ST128" s="124"/>
      <c r="SU128" s="124"/>
      <c r="SV128" s="124"/>
      <c r="SW128" s="124"/>
      <c r="SX128" s="124"/>
      <c r="SY128" s="124"/>
      <c r="SZ128" s="124"/>
      <c r="TA128" s="124"/>
      <c r="TB128" s="124"/>
      <c r="TC128" s="124"/>
      <c r="TD128" s="124"/>
      <c r="TE128" s="124"/>
      <c r="TF128" s="124"/>
      <c r="TG128" s="124"/>
      <c r="TH128" s="124"/>
      <c r="TI128" s="124"/>
      <c r="TJ128" s="124"/>
      <c r="TK128" s="124"/>
      <c r="TL128" s="124"/>
      <c r="TM128" s="124"/>
      <c r="TN128" s="124"/>
      <c r="TO128" s="124"/>
      <c r="TP128" s="124"/>
      <c r="TQ128" s="124"/>
      <c r="TR128" s="124"/>
      <c r="TS128" s="124"/>
      <c r="TT128" s="124"/>
      <c r="TU128" s="124"/>
      <c r="TV128" s="124"/>
      <c r="TW128" s="124"/>
      <c r="TX128" s="124"/>
      <c r="TY128" s="124"/>
      <c r="TZ128" s="124"/>
      <c r="UA128" s="124"/>
      <c r="UB128" s="124"/>
      <c r="UC128" s="124"/>
      <c r="UD128" s="124"/>
      <c r="UE128" s="124"/>
      <c r="UF128" s="124"/>
      <c r="UG128" s="124"/>
      <c r="UH128" s="124"/>
      <c r="UI128" s="124"/>
      <c r="UJ128" s="124"/>
      <c r="UK128" s="124"/>
      <c r="UL128" s="124"/>
      <c r="UM128" s="124"/>
      <c r="UN128" s="124"/>
      <c r="UO128" s="124"/>
      <c r="UP128" s="124"/>
      <c r="UQ128" s="124"/>
      <c r="UR128" s="124"/>
      <c r="US128" s="124"/>
      <c r="UT128" s="124"/>
      <c r="UU128" s="124"/>
      <c r="UV128" s="124"/>
      <c r="UW128" s="124"/>
      <c r="UX128" s="124"/>
      <c r="UY128" s="124"/>
      <c r="UZ128" s="124"/>
      <c r="VA128" s="124"/>
      <c r="VB128" s="124"/>
      <c r="VC128" s="124"/>
      <c r="VD128" s="124"/>
      <c r="VE128" s="124"/>
      <c r="VF128" s="124"/>
      <c r="VG128" s="124"/>
      <c r="VH128" s="124"/>
      <c r="VI128" s="124"/>
      <c r="VJ128" s="124"/>
      <c r="VK128" s="124"/>
      <c r="VL128" s="124"/>
      <c r="VM128" s="124"/>
      <c r="VN128" s="124"/>
      <c r="VO128" s="124"/>
      <c r="VP128" s="124"/>
      <c r="VQ128" s="124"/>
      <c r="VR128" s="124"/>
      <c r="VS128" s="124"/>
      <c r="VT128" s="124"/>
      <c r="VU128" s="124"/>
      <c r="VV128" s="124"/>
      <c r="VW128" s="124"/>
      <c r="VX128" s="124"/>
      <c r="VY128" s="124"/>
      <c r="VZ128" s="124"/>
      <c r="WA128" s="124"/>
      <c r="WB128" s="124"/>
      <c r="WC128" s="124"/>
      <c r="WD128" s="124"/>
      <c r="WE128" s="124"/>
      <c r="WF128" s="124"/>
      <c r="WG128" s="124"/>
      <c r="WH128" s="124"/>
      <c r="WI128" s="124"/>
      <c r="WJ128" s="124"/>
      <c r="WK128" s="124"/>
      <c r="WL128" s="124"/>
      <c r="WM128" s="124"/>
      <c r="WN128" s="124"/>
      <c r="WO128" s="124"/>
      <c r="WP128" s="124"/>
      <c r="WQ128" s="124"/>
      <c r="WR128" s="124"/>
      <c r="WS128" s="124"/>
      <c r="WT128" s="124"/>
      <c r="WU128" s="124"/>
      <c r="WV128" s="124"/>
      <c r="WW128" s="124"/>
      <c r="WX128" s="124"/>
      <c r="WY128" s="124"/>
      <c r="WZ128" s="124"/>
      <c r="XA128" s="124"/>
      <c r="XB128" s="124"/>
      <c r="XC128" s="124"/>
      <c r="XD128" s="124"/>
      <c r="XE128" s="124"/>
      <c r="XF128" s="124"/>
      <c r="XG128" s="124"/>
      <c r="XH128" s="124"/>
      <c r="XI128" s="124"/>
      <c r="XJ128" s="124"/>
      <c r="XK128" s="124"/>
      <c r="XL128" s="124"/>
      <c r="XM128" s="124"/>
      <c r="XN128" s="124"/>
      <c r="XO128" s="124"/>
      <c r="XP128" s="124"/>
      <c r="XQ128" s="124"/>
      <c r="XR128" s="124"/>
      <c r="XS128" s="124"/>
      <c r="XT128" s="124"/>
      <c r="XU128" s="124"/>
      <c r="XV128" s="124"/>
      <c r="XW128" s="124"/>
      <c r="XX128" s="124"/>
      <c r="XY128" s="124"/>
      <c r="XZ128" s="124"/>
      <c r="YA128" s="124"/>
      <c r="YB128" s="124"/>
      <c r="YC128" s="124"/>
      <c r="YD128" s="124"/>
      <c r="YE128" s="124"/>
      <c r="YF128" s="124"/>
      <c r="YG128" s="124"/>
      <c r="YH128" s="124"/>
      <c r="YI128" s="124"/>
      <c r="YJ128" s="124"/>
      <c r="YK128" s="124"/>
      <c r="YL128" s="124"/>
      <c r="YM128" s="124"/>
      <c r="YN128" s="124"/>
      <c r="YO128" s="124"/>
      <c r="YP128" s="124"/>
      <c r="YQ128" s="124"/>
      <c r="YR128" s="124"/>
      <c r="YS128" s="124"/>
      <c r="YT128" s="124"/>
      <c r="YU128" s="124"/>
      <c r="YV128" s="124"/>
      <c r="YW128" s="124"/>
      <c r="YX128" s="124"/>
      <c r="YY128" s="124"/>
      <c r="YZ128" s="124"/>
      <c r="ZA128" s="124"/>
      <c r="ZB128" s="124"/>
      <c r="ZC128" s="124"/>
      <c r="ZD128" s="124"/>
      <c r="ZE128" s="124"/>
      <c r="ZF128" s="124"/>
      <c r="ZG128" s="124"/>
      <c r="ZH128" s="124"/>
      <c r="ZI128" s="124"/>
      <c r="ZJ128" s="124"/>
      <c r="ZK128" s="124"/>
      <c r="ZL128" s="124"/>
      <c r="ZM128" s="124"/>
      <c r="ZN128" s="124"/>
      <c r="ZO128" s="124"/>
      <c r="ZP128" s="124"/>
      <c r="ZQ128" s="124"/>
      <c r="ZR128" s="124"/>
      <c r="ZS128" s="124"/>
      <c r="ZT128" s="124"/>
      <c r="ZU128" s="124"/>
      <c r="ZV128" s="124"/>
      <c r="ZW128" s="124"/>
      <c r="ZX128" s="124"/>
      <c r="ZY128" s="124"/>
      <c r="ZZ128" s="124"/>
    </row>
    <row r="129" spans="1:702" s="89" customFormat="1" ht="15.95" hidden="1" customHeight="1" x14ac:dyDescent="0.25">
      <c r="A129" s="116">
        <v>72528</v>
      </c>
      <c r="B129" s="116" t="s">
        <v>497</v>
      </c>
      <c r="C129" s="117" t="s">
        <v>422</v>
      </c>
      <c r="D129" s="118">
        <v>7</v>
      </c>
      <c r="E129" s="118">
        <v>3</v>
      </c>
      <c r="F129" s="118" t="s">
        <v>341</v>
      </c>
      <c r="G129" s="118">
        <v>912</v>
      </c>
      <c r="H129" s="118">
        <v>11461</v>
      </c>
      <c r="I129" s="118" t="s">
        <v>423</v>
      </c>
      <c r="J129" s="118" t="s">
        <v>319</v>
      </c>
      <c r="K129" s="118" t="s">
        <v>424</v>
      </c>
      <c r="L129" s="119">
        <v>212500</v>
      </c>
      <c r="M129" s="119">
        <v>212500</v>
      </c>
      <c r="N129" s="119">
        <v>0</v>
      </c>
      <c r="O129" s="119">
        <v>212500</v>
      </c>
      <c r="P129" s="119">
        <v>118171.97</v>
      </c>
      <c r="Q129" s="119">
        <v>-94328.03</v>
      </c>
      <c r="R129" s="120">
        <v>0.56000000000000005</v>
      </c>
      <c r="S129" s="119">
        <v>0</v>
      </c>
      <c r="T129" s="119">
        <v>0</v>
      </c>
      <c r="U129" s="120">
        <v>0</v>
      </c>
      <c r="V129" s="119">
        <v>0</v>
      </c>
      <c r="W129" s="119">
        <v>0</v>
      </c>
      <c r="X129" s="120">
        <v>0</v>
      </c>
      <c r="Y129" s="119">
        <v>0</v>
      </c>
      <c r="Z129" s="119">
        <v>0</v>
      </c>
      <c r="AA129" s="120">
        <v>0</v>
      </c>
      <c r="AB129" s="119">
        <v>0</v>
      </c>
      <c r="AC129" s="119">
        <v>0</v>
      </c>
      <c r="AD129" s="120">
        <v>0</v>
      </c>
      <c r="AE129" s="119">
        <v>0</v>
      </c>
      <c r="AF129" s="119">
        <v>0</v>
      </c>
      <c r="AG129" s="120">
        <v>0</v>
      </c>
      <c r="AH129" s="119">
        <v>0</v>
      </c>
      <c r="AI129" s="119">
        <v>0</v>
      </c>
      <c r="AJ129" s="120">
        <v>0</v>
      </c>
      <c r="AK129" s="119">
        <v>0</v>
      </c>
      <c r="AL129" s="119">
        <v>0</v>
      </c>
      <c r="AM129" s="120">
        <v>0</v>
      </c>
      <c r="AN129" s="119">
        <v>0</v>
      </c>
      <c r="AO129" s="119">
        <v>0</v>
      </c>
      <c r="AP129" s="120">
        <v>0</v>
      </c>
      <c r="AQ129" s="119">
        <v>0</v>
      </c>
      <c r="AR129" s="119">
        <v>0</v>
      </c>
      <c r="AS129" s="120">
        <v>0</v>
      </c>
      <c r="AT129" s="119">
        <v>0</v>
      </c>
      <c r="AU129" s="119">
        <v>0</v>
      </c>
      <c r="AV129" s="120">
        <v>0</v>
      </c>
      <c r="AW129" s="119">
        <v>0</v>
      </c>
      <c r="AX129" s="119">
        <v>0</v>
      </c>
      <c r="AY129" s="120">
        <v>0</v>
      </c>
      <c r="AZ129" s="119">
        <v>0</v>
      </c>
      <c r="BA129" s="119">
        <v>0</v>
      </c>
      <c r="BB129" s="120">
        <v>0</v>
      </c>
      <c r="BC129" s="119">
        <v>0</v>
      </c>
      <c r="BD129" s="119">
        <v>0</v>
      </c>
      <c r="BE129" s="120">
        <v>0</v>
      </c>
      <c r="BF129" s="119">
        <v>0</v>
      </c>
      <c r="BG129" s="119">
        <v>0</v>
      </c>
      <c r="BH129" s="120">
        <v>0</v>
      </c>
      <c r="BI129" s="119">
        <v>0</v>
      </c>
      <c r="BJ129" s="119">
        <v>0</v>
      </c>
      <c r="BK129" s="120">
        <v>0</v>
      </c>
      <c r="BL129" s="119">
        <v>0</v>
      </c>
      <c r="BM129" s="119">
        <v>0</v>
      </c>
      <c r="BN129" s="120">
        <v>0</v>
      </c>
      <c r="BO129" s="119">
        <v>0</v>
      </c>
      <c r="BP129" s="119">
        <v>0</v>
      </c>
      <c r="BQ129" s="120">
        <v>0</v>
      </c>
      <c r="BR129" s="119">
        <v>0</v>
      </c>
      <c r="BS129" s="119">
        <v>0</v>
      </c>
      <c r="BT129" s="120">
        <v>0</v>
      </c>
      <c r="BU129" s="119">
        <v>0</v>
      </c>
      <c r="BV129" s="119">
        <v>0</v>
      </c>
      <c r="BW129" s="120">
        <v>0</v>
      </c>
      <c r="BX129" s="119">
        <v>212500</v>
      </c>
      <c r="BY129" s="119">
        <v>118171.97</v>
      </c>
      <c r="BZ129" s="120">
        <v>0.56000000000000005</v>
      </c>
      <c r="CA129" s="119">
        <v>0</v>
      </c>
      <c r="CB129" s="119">
        <v>0</v>
      </c>
      <c r="CC129" s="120">
        <v>0</v>
      </c>
      <c r="CD129" s="119">
        <v>0</v>
      </c>
      <c r="CE129" s="119">
        <v>0</v>
      </c>
      <c r="CF129" s="120">
        <v>0</v>
      </c>
      <c r="CG129" s="119">
        <v>0</v>
      </c>
      <c r="CH129" s="119">
        <v>0</v>
      </c>
      <c r="CI129" s="120">
        <v>0</v>
      </c>
      <c r="CJ129" s="119">
        <v>0</v>
      </c>
      <c r="CK129" s="119">
        <v>0</v>
      </c>
      <c r="CL129" s="120">
        <v>0</v>
      </c>
      <c r="CM129" s="119">
        <v>0</v>
      </c>
      <c r="CN129" s="119">
        <v>0</v>
      </c>
      <c r="CO129" s="120">
        <v>0</v>
      </c>
      <c r="CP129" s="100"/>
      <c r="CQ129" s="100"/>
      <c r="CR129" s="100"/>
      <c r="CS129" s="100"/>
      <c r="CT129" s="100"/>
      <c r="CU129" s="100"/>
      <c r="CV129" s="100"/>
      <c r="CW129" s="100"/>
      <c r="CX129" s="100"/>
      <c r="CY129" s="100"/>
      <c r="CZ129" s="100"/>
      <c r="DA129" s="100"/>
      <c r="DB129" s="100"/>
      <c r="DC129" s="100"/>
      <c r="DD129" s="100"/>
      <c r="DE129" s="100"/>
      <c r="DF129" s="100"/>
      <c r="DG129" s="100"/>
      <c r="DH129" s="100"/>
      <c r="DI129" s="100"/>
      <c r="DJ129" s="100"/>
      <c r="DK129" s="100"/>
      <c r="DL129" s="100"/>
      <c r="DM129" s="100"/>
      <c r="DN129" s="100"/>
      <c r="DO129" s="100"/>
      <c r="DP129" s="100"/>
      <c r="DQ129" s="100"/>
      <c r="DR129" s="100"/>
      <c r="DS129" s="100"/>
      <c r="DT129" s="100"/>
      <c r="DU129" s="100"/>
      <c r="DV129" s="100"/>
      <c r="DW129" s="100"/>
      <c r="DX129" s="100"/>
      <c r="DY129" s="100"/>
      <c r="DZ129" s="100"/>
      <c r="EA129" s="100"/>
      <c r="EB129" s="100"/>
      <c r="EC129" s="100"/>
      <c r="ED129" s="100"/>
      <c r="EE129" s="100"/>
      <c r="EF129" s="100"/>
      <c r="EG129" s="100"/>
      <c r="EH129" s="100"/>
      <c r="EI129" s="100"/>
      <c r="EJ129" s="100"/>
      <c r="EK129" s="100"/>
      <c r="EL129" s="100"/>
      <c r="EM129" s="100"/>
      <c r="EN129" s="100"/>
      <c r="EO129" s="100"/>
      <c r="EP129" s="100"/>
      <c r="EQ129" s="100"/>
      <c r="ER129" s="100"/>
      <c r="ES129" s="100"/>
      <c r="ET129" s="100"/>
      <c r="EU129" s="100"/>
      <c r="EV129" s="100"/>
      <c r="EW129" s="100"/>
      <c r="EX129" s="100"/>
      <c r="EY129" s="100"/>
      <c r="EZ129" s="100"/>
      <c r="FA129" s="100"/>
      <c r="FB129" s="100"/>
      <c r="FC129" s="100"/>
      <c r="FD129" s="100"/>
      <c r="FE129" s="100"/>
      <c r="FF129" s="100"/>
      <c r="FG129" s="100"/>
      <c r="FH129" s="100"/>
      <c r="FI129" s="100"/>
      <c r="FJ129" s="100"/>
      <c r="FK129" s="100"/>
      <c r="FL129" s="100"/>
      <c r="FM129" s="100"/>
      <c r="FN129" s="100"/>
      <c r="FO129" s="100"/>
      <c r="FP129" s="100"/>
      <c r="FQ129" s="100"/>
      <c r="FR129" s="100"/>
      <c r="FS129" s="100"/>
      <c r="FT129" s="100"/>
      <c r="FU129" s="100"/>
      <c r="FV129" s="100"/>
      <c r="FW129" s="100"/>
      <c r="FX129" s="100"/>
      <c r="FY129" s="100"/>
      <c r="FZ129" s="100"/>
      <c r="GA129" s="100"/>
      <c r="GB129" s="100"/>
      <c r="GC129" s="100"/>
      <c r="GD129" s="100"/>
      <c r="GE129" s="100"/>
      <c r="GF129" s="100"/>
      <c r="GG129" s="100"/>
      <c r="GH129" s="100"/>
      <c r="GI129" s="100"/>
      <c r="GJ129" s="100"/>
      <c r="GK129" s="100"/>
      <c r="GL129" s="100"/>
      <c r="GM129" s="100"/>
      <c r="GN129" s="100"/>
      <c r="GO129" s="100"/>
      <c r="GP129" s="100"/>
      <c r="GQ129" s="100"/>
      <c r="GR129" s="100"/>
      <c r="GS129" s="100"/>
      <c r="GT129" s="100"/>
      <c r="GU129" s="100"/>
      <c r="GV129" s="100"/>
      <c r="GW129" s="100"/>
      <c r="GX129" s="100"/>
      <c r="GY129" s="100"/>
      <c r="GZ129" s="100"/>
      <c r="HA129" s="100"/>
      <c r="HB129" s="100"/>
      <c r="HC129" s="100"/>
      <c r="HD129" s="100"/>
      <c r="HE129" s="100"/>
      <c r="HF129" s="100"/>
      <c r="HG129" s="100"/>
      <c r="HH129" s="100"/>
      <c r="HI129" s="100"/>
      <c r="HJ129" s="100"/>
      <c r="HK129" s="100"/>
      <c r="HL129" s="100"/>
      <c r="HM129" s="100"/>
      <c r="HN129" s="100"/>
      <c r="HO129" s="100"/>
      <c r="HP129" s="100"/>
      <c r="HQ129" s="100"/>
      <c r="HR129" s="100"/>
      <c r="HS129" s="100"/>
      <c r="HT129" s="100"/>
      <c r="HU129" s="100"/>
      <c r="HV129" s="100"/>
      <c r="HW129" s="100"/>
      <c r="HX129" s="100"/>
      <c r="HY129" s="100"/>
      <c r="HZ129" s="100"/>
      <c r="IA129" s="100"/>
      <c r="IB129" s="100"/>
      <c r="IC129" s="100"/>
      <c r="ID129" s="100"/>
      <c r="IE129" s="100"/>
      <c r="IF129" s="100"/>
      <c r="IG129" s="100"/>
      <c r="IH129" s="100"/>
      <c r="II129" s="100"/>
      <c r="IJ129" s="100"/>
      <c r="IK129" s="100"/>
      <c r="IL129" s="100"/>
      <c r="IM129" s="100"/>
      <c r="IN129" s="100"/>
      <c r="IO129" s="100"/>
      <c r="IP129" s="100"/>
      <c r="IQ129" s="100"/>
      <c r="IR129" s="100"/>
      <c r="IS129" s="100"/>
      <c r="IT129" s="100"/>
      <c r="IU129" s="100"/>
      <c r="IV129" s="100"/>
      <c r="IW129" s="100"/>
      <c r="IX129" s="100"/>
      <c r="IY129" s="100"/>
      <c r="IZ129" s="100"/>
      <c r="JA129" s="100"/>
      <c r="JB129" s="100"/>
      <c r="JC129" s="100"/>
      <c r="JD129" s="100"/>
      <c r="JE129" s="100"/>
      <c r="JF129" s="100"/>
      <c r="JG129" s="100"/>
      <c r="JH129" s="100"/>
      <c r="JI129" s="100"/>
      <c r="JJ129" s="100"/>
      <c r="JK129" s="100"/>
      <c r="JL129" s="100"/>
      <c r="JM129" s="100"/>
      <c r="JN129" s="100"/>
      <c r="JO129" s="100"/>
      <c r="JP129" s="100"/>
      <c r="JQ129" s="100"/>
      <c r="JR129" s="100"/>
      <c r="JS129" s="100"/>
      <c r="JT129" s="100"/>
      <c r="JU129" s="100"/>
      <c r="JV129" s="100"/>
      <c r="JW129" s="100"/>
      <c r="JX129" s="100"/>
      <c r="JY129" s="100"/>
      <c r="JZ129" s="100"/>
      <c r="KA129" s="100"/>
      <c r="KB129" s="100"/>
      <c r="KC129" s="100"/>
      <c r="KD129" s="100"/>
      <c r="KE129" s="100"/>
      <c r="KF129" s="100"/>
      <c r="KG129" s="100"/>
      <c r="KH129" s="100"/>
      <c r="KI129" s="100"/>
      <c r="KJ129" s="100"/>
      <c r="KK129" s="100"/>
      <c r="KL129" s="100"/>
      <c r="KM129" s="100"/>
      <c r="KN129" s="100"/>
      <c r="KO129" s="100"/>
      <c r="KP129" s="100"/>
      <c r="KQ129" s="100"/>
      <c r="KR129" s="100"/>
      <c r="KS129" s="100"/>
      <c r="KT129" s="100"/>
      <c r="KU129" s="100"/>
      <c r="KV129" s="100"/>
      <c r="KW129" s="100"/>
      <c r="KX129" s="100"/>
      <c r="KY129" s="100"/>
      <c r="KZ129" s="100"/>
      <c r="LA129" s="100"/>
      <c r="LB129" s="100"/>
      <c r="LC129" s="100"/>
      <c r="LD129" s="100"/>
      <c r="LE129" s="100"/>
      <c r="LF129" s="100"/>
      <c r="LG129" s="100"/>
      <c r="LH129" s="100"/>
      <c r="LI129" s="100"/>
      <c r="LJ129" s="100"/>
      <c r="LK129" s="100"/>
      <c r="LL129" s="100"/>
      <c r="LM129" s="100"/>
      <c r="LN129" s="100"/>
      <c r="LO129" s="100"/>
      <c r="LP129" s="100"/>
      <c r="LQ129" s="100"/>
      <c r="LR129" s="100"/>
      <c r="LS129" s="100"/>
      <c r="LT129" s="100"/>
      <c r="LU129" s="100"/>
      <c r="LV129" s="100"/>
      <c r="LW129" s="100"/>
      <c r="LX129" s="100"/>
      <c r="LY129" s="100"/>
      <c r="LZ129" s="100"/>
      <c r="MA129" s="100"/>
      <c r="MB129" s="100"/>
      <c r="MC129" s="100"/>
      <c r="MD129" s="100"/>
      <c r="ME129" s="100"/>
      <c r="MF129" s="100"/>
      <c r="MG129" s="100"/>
      <c r="MH129" s="100"/>
      <c r="MI129" s="100"/>
      <c r="MJ129" s="100"/>
      <c r="MK129" s="100"/>
      <c r="ML129" s="100"/>
      <c r="MM129" s="100"/>
      <c r="MN129" s="100"/>
      <c r="MO129" s="100"/>
      <c r="MP129" s="100"/>
      <c r="MQ129" s="100"/>
      <c r="MR129" s="100"/>
      <c r="MS129" s="100"/>
      <c r="MT129" s="100"/>
      <c r="MU129" s="100"/>
      <c r="MV129" s="100"/>
      <c r="MW129" s="100"/>
      <c r="MX129" s="100"/>
      <c r="MY129" s="100"/>
      <c r="MZ129" s="100"/>
      <c r="NA129" s="100"/>
      <c r="NB129" s="100"/>
      <c r="NC129" s="100"/>
      <c r="ND129" s="100"/>
      <c r="NE129" s="100"/>
      <c r="NF129" s="100"/>
      <c r="NG129" s="100"/>
      <c r="NH129" s="100"/>
      <c r="NI129" s="100"/>
      <c r="NJ129" s="100"/>
      <c r="NK129" s="100"/>
      <c r="NL129" s="100"/>
      <c r="NM129" s="100"/>
      <c r="NN129" s="100"/>
      <c r="NO129" s="100"/>
      <c r="NP129" s="100"/>
      <c r="NQ129" s="100"/>
      <c r="NR129" s="100"/>
      <c r="NS129" s="100"/>
      <c r="NT129" s="100"/>
      <c r="NU129" s="100"/>
      <c r="NV129" s="100"/>
      <c r="NW129" s="100"/>
      <c r="NX129" s="100"/>
      <c r="NY129" s="100"/>
      <c r="NZ129" s="100"/>
      <c r="OA129" s="100"/>
      <c r="OB129" s="100"/>
      <c r="OC129" s="100"/>
      <c r="OD129" s="100"/>
      <c r="OE129" s="100"/>
      <c r="OF129" s="100"/>
      <c r="OG129" s="100"/>
      <c r="OH129" s="100"/>
      <c r="OI129" s="100"/>
      <c r="OJ129" s="100"/>
      <c r="OK129" s="100"/>
      <c r="OL129" s="100"/>
      <c r="OM129" s="100"/>
      <c r="ON129" s="100"/>
      <c r="OO129" s="100"/>
      <c r="OP129" s="100"/>
      <c r="OQ129" s="100"/>
      <c r="OR129" s="100"/>
      <c r="OS129" s="100"/>
      <c r="OT129" s="100"/>
      <c r="OU129" s="100"/>
      <c r="OV129" s="100"/>
      <c r="OW129" s="100"/>
      <c r="OX129" s="100"/>
      <c r="OY129" s="100"/>
      <c r="OZ129" s="100"/>
      <c r="PA129" s="100"/>
      <c r="PB129" s="100"/>
      <c r="PC129" s="100"/>
      <c r="PD129" s="100"/>
      <c r="PE129" s="100"/>
      <c r="PF129" s="100"/>
      <c r="PG129" s="100"/>
      <c r="PH129" s="100"/>
      <c r="PI129" s="100"/>
      <c r="PJ129" s="100"/>
      <c r="PK129" s="100"/>
      <c r="PL129" s="100"/>
      <c r="PM129" s="100"/>
      <c r="PN129" s="100"/>
      <c r="PO129" s="100"/>
      <c r="PP129" s="100"/>
      <c r="PQ129" s="100"/>
      <c r="PR129" s="100"/>
      <c r="PS129" s="100"/>
      <c r="PT129" s="100"/>
      <c r="PU129" s="100"/>
      <c r="PV129" s="100"/>
      <c r="PW129" s="100"/>
      <c r="PX129" s="100"/>
      <c r="PY129" s="100"/>
      <c r="PZ129" s="100"/>
      <c r="QA129" s="100"/>
      <c r="QB129" s="100"/>
      <c r="QC129" s="100"/>
      <c r="QD129" s="100"/>
      <c r="QE129" s="100"/>
      <c r="QF129" s="100"/>
      <c r="QG129" s="100"/>
      <c r="QH129" s="100"/>
      <c r="QI129" s="100"/>
      <c r="QJ129" s="100"/>
      <c r="QK129" s="100"/>
      <c r="QL129" s="100"/>
      <c r="QM129" s="100"/>
      <c r="QN129" s="100"/>
      <c r="QO129" s="100"/>
      <c r="QP129" s="100"/>
      <c r="QQ129" s="100"/>
      <c r="QR129" s="100"/>
      <c r="QS129" s="100"/>
      <c r="QT129" s="100"/>
      <c r="QU129" s="100"/>
      <c r="QV129" s="100"/>
      <c r="QW129" s="100"/>
      <c r="QX129" s="100"/>
      <c r="QY129" s="100"/>
      <c r="QZ129" s="100"/>
      <c r="RA129" s="100"/>
      <c r="RB129" s="100"/>
      <c r="RC129" s="100"/>
      <c r="RD129" s="100"/>
      <c r="RE129" s="100"/>
      <c r="RF129" s="100"/>
      <c r="RG129" s="100"/>
      <c r="RH129" s="100"/>
      <c r="RI129" s="100"/>
      <c r="RJ129" s="100"/>
      <c r="RK129" s="100"/>
      <c r="RL129" s="100"/>
      <c r="RM129" s="100"/>
      <c r="RN129" s="100"/>
      <c r="RO129" s="100"/>
      <c r="RP129" s="100"/>
      <c r="RQ129" s="100"/>
      <c r="RR129" s="100"/>
      <c r="RS129" s="100"/>
      <c r="RT129" s="100"/>
      <c r="RU129" s="100"/>
      <c r="RV129" s="100"/>
      <c r="RW129" s="100"/>
      <c r="RX129" s="100"/>
      <c r="RY129" s="100"/>
      <c r="RZ129" s="100"/>
      <c r="SA129" s="100"/>
      <c r="SB129" s="100"/>
      <c r="SC129" s="100"/>
      <c r="SD129" s="100"/>
      <c r="SE129" s="100"/>
      <c r="SF129" s="100"/>
      <c r="SG129" s="100"/>
      <c r="SH129" s="100"/>
      <c r="SI129" s="100"/>
      <c r="SJ129" s="100"/>
      <c r="SK129" s="100"/>
      <c r="SL129" s="100"/>
      <c r="SM129" s="100"/>
      <c r="SN129" s="100"/>
      <c r="SO129" s="100"/>
      <c r="SP129" s="100"/>
      <c r="SQ129" s="100"/>
      <c r="SR129" s="100"/>
      <c r="SS129" s="100"/>
      <c r="ST129" s="100"/>
      <c r="SU129" s="100"/>
      <c r="SV129" s="100"/>
      <c r="SW129" s="100"/>
      <c r="SX129" s="100"/>
      <c r="SY129" s="100"/>
      <c r="SZ129" s="100"/>
      <c r="TA129" s="100"/>
      <c r="TB129" s="100"/>
      <c r="TC129" s="100"/>
      <c r="TD129" s="100"/>
      <c r="TE129" s="100"/>
      <c r="TF129" s="100"/>
      <c r="TG129" s="100"/>
      <c r="TH129" s="100"/>
      <c r="TI129" s="100"/>
      <c r="TJ129" s="100"/>
      <c r="TK129" s="100"/>
      <c r="TL129" s="100"/>
      <c r="TM129" s="100"/>
      <c r="TN129" s="100"/>
      <c r="TO129" s="100"/>
      <c r="TP129" s="100"/>
      <c r="TQ129" s="100"/>
      <c r="TR129" s="100"/>
      <c r="TS129" s="100"/>
      <c r="TT129" s="100"/>
      <c r="TU129" s="100"/>
      <c r="TV129" s="100"/>
      <c r="TW129" s="100"/>
      <c r="TX129" s="100"/>
      <c r="TY129" s="100"/>
      <c r="TZ129" s="100"/>
      <c r="UA129" s="100"/>
      <c r="UB129" s="100"/>
      <c r="UC129" s="100"/>
      <c r="UD129" s="100"/>
      <c r="UE129" s="100"/>
      <c r="UF129" s="100"/>
      <c r="UG129" s="100"/>
      <c r="UH129" s="100"/>
      <c r="UI129" s="100"/>
      <c r="UJ129" s="100"/>
      <c r="UK129" s="100"/>
      <c r="UL129" s="100"/>
      <c r="UM129" s="100"/>
      <c r="UN129" s="100"/>
      <c r="UO129" s="100"/>
      <c r="UP129" s="100"/>
      <c r="UQ129" s="100"/>
      <c r="UR129" s="100"/>
      <c r="US129" s="100"/>
      <c r="UT129" s="100"/>
      <c r="UU129" s="100"/>
      <c r="UV129" s="100"/>
      <c r="UW129" s="100"/>
      <c r="UX129" s="100"/>
      <c r="UY129" s="100"/>
      <c r="UZ129" s="100"/>
      <c r="VA129" s="100"/>
      <c r="VB129" s="100"/>
      <c r="VC129" s="100"/>
      <c r="VD129" s="100"/>
      <c r="VE129" s="100"/>
      <c r="VF129" s="100"/>
      <c r="VG129" s="100"/>
      <c r="VH129" s="100"/>
      <c r="VI129" s="100"/>
      <c r="VJ129" s="100"/>
      <c r="VK129" s="100"/>
      <c r="VL129" s="100"/>
      <c r="VM129" s="100"/>
      <c r="VN129" s="100"/>
      <c r="VO129" s="100"/>
      <c r="VP129" s="100"/>
      <c r="VQ129" s="100"/>
      <c r="VR129" s="100"/>
      <c r="VS129" s="100"/>
      <c r="VT129" s="100"/>
      <c r="VU129" s="100"/>
      <c r="VV129" s="100"/>
      <c r="VW129" s="100"/>
      <c r="VX129" s="100"/>
      <c r="VY129" s="100"/>
      <c r="VZ129" s="100"/>
      <c r="WA129" s="100"/>
      <c r="WB129" s="100"/>
      <c r="WC129" s="100"/>
      <c r="WD129" s="100"/>
      <c r="WE129" s="100"/>
      <c r="WF129" s="100"/>
      <c r="WG129" s="100"/>
      <c r="WH129" s="100"/>
      <c r="WI129" s="100"/>
      <c r="WJ129" s="100"/>
      <c r="WK129" s="100"/>
      <c r="WL129" s="100"/>
      <c r="WM129" s="100"/>
      <c r="WN129" s="100"/>
      <c r="WO129" s="100"/>
      <c r="WP129" s="100"/>
      <c r="WQ129" s="100"/>
      <c r="WR129" s="100"/>
      <c r="WS129" s="100"/>
      <c r="WT129" s="100"/>
      <c r="WU129" s="100"/>
      <c r="WV129" s="100"/>
      <c r="WW129" s="100"/>
      <c r="WX129" s="100"/>
      <c r="WY129" s="100"/>
      <c r="WZ129" s="100"/>
      <c r="XA129" s="100"/>
      <c r="XB129" s="100"/>
      <c r="XC129" s="100"/>
      <c r="XD129" s="100"/>
      <c r="XE129" s="100"/>
      <c r="XF129" s="100"/>
      <c r="XG129" s="100"/>
      <c r="XH129" s="100"/>
      <c r="XI129" s="100"/>
      <c r="XJ129" s="100"/>
      <c r="XK129" s="100"/>
      <c r="XL129" s="100"/>
      <c r="XM129" s="100"/>
      <c r="XN129" s="100"/>
      <c r="XO129" s="100"/>
      <c r="XP129" s="100"/>
      <c r="XQ129" s="100"/>
      <c r="XR129" s="100"/>
      <c r="XS129" s="100"/>
      <c r="XT129" s="100"/>
      <c r="XU129" s="100"/>
      <c r="XV129" s="100"/>
      <c r="XW129" s="100"/>
      <c r="XX129" s="100"/>
      <c r="XY129" s="100"/>
      <c r="XZ129" s="100"/>
      <c r="YA129" s="100"/>
      <c r="YB129" s="100"/>
      <c r="YC129" s="100"/>
      <c r="YD129" s="100"/>
      <c r="YE129" s="100"/>
      <c r="YF129" s="100"/>
      <c r="YG129" s="100"/>
      <c r="YH129" s="100"/>
      <c r="YI129" s="100"/>
      <c r="YJ129" s="100"/>
      <c r="YK129" s="100"/>
      <c r="YL129" s="100"/>
      <c r="YM129" s="100"/>
      <c r="YN129" s="100"/>
      <c r="YO129" s="100"/>
      <c r="YP129" s="100"/>
      <c r="YQ129" s="100"/>
      <c r="YR129" s="100"/>
      <c r="YS129" s="100"/>
      <c r="YT129" s="100"/>
      <c r="YU129" s="100"/>
      <c r="YV129" s="100"/>
      <c r="YW129" s="100"/>
      <c r="YX129" s="100"/>
      <c r="YY129" s="100"/>
      <c r="YZ129" s="100"/>
      <c r="ZA129" s="100"/>
      <c r="ZB129" s="100"/>
      <c r="ZC129" s="100"/>
      <c r="ZD129" s="100"/>
      <c r="ZE129" s="100"/>
      <c r="ZF129" s="100"/>
      <c r="ZG129" s="100"/>
      <c r="ZH129" s="100"/>
      <c r="ZI129" s="100"/>
      <c r="ZJ129" s="100"/>
      <c r="ZK129" s="100"/>
      <c r="ZL129" s="100"/>
      <c r="ZM129" s="100"/>
      <c r="ZN129" s="100"/>
      <c r="ZO129" s="100"/>
      <c r="ZP129" s="100"/>
      <c r="ZQ129" s="100"/>
      <c r="ZR129" s="100"/>
      <c r="ZS129" s="100"/>
      <c r="ZT129" s="100"/>
      <c r="ZU129" s="100"/>
      <c r="ZV129" s="100"/>
      <c r="ZW129" s="100"/>
      <c r="ZX129" s="100"/>
      <c r="ZY129" s="100"/>
      <c r="ZZ129" s="100"/>
    </row>
    <row r="130" spans="1:702" ht="15.95" customHeight="1" x14ac:dyDescent="0.25">
      <c r="A130" s="92">
        <v>72530</v>
      </c>
      <c r="B130" s="92" t="s">
        <v>497</v>
      </c>
      <c r="C130" s="121" t="s">
        <v>422</v>
      </c>
      <c r="D130" s="92">
        <v>7</v>
      </c>
      <c r="E130" s="92">
        <v>3</v>
      </c>
      <c r="F130" s="92" t="s">
        <v>341</v>
      </c>
      <c r="G130" s="92">
        <v>912</v>
      </c>
      <c r="H130" s="92">
        <v>11461</v>
      </c>
      <c r="I130" s="92" t="s">
        <v>423</v>
      </c>
      <c r="J130" s="92">
        <v>3</v>
      </c>
      <c r="K130" s="92" t="s">
        <v>12</v>
      </c>
      <c r="L130" s="93">
        <v>212500</v>
      </c>
      <c r="M130" s="93">
        <v>212500</v>
      </c>
      <c r="N130" s="93">
        <v>0</v>
      </c>
      <c r="O130" s="93">
        <v>212500</v>
      </c>
      <c r="P130" s="93">
        <v>118171.97</v>
      </c>
      <c r="Q130" s="93">
        <v>-94328.03</v>
      </c>
      <c r="R130" s="94">
        <v>0.56000000000000005</v>
      </c>
      <c r="S130" s="93">
        <v>0</v>
      </c>
      <c r="T130" s="93">
        <v>0</v>
      </c>
      <c r="U130" s="94">
        <v>0</v>
      </c>
      <c r="V130" s="93">
        <v>0</v>
      </c>
      <c r="W130" s="93">
        <v>0</v>
      </c>
      <c r="X130" s="94">
        <v>0</v>
      </c>
      <c r="Y130" s="93">
        <v>0</v>
      </c>
      <c r="Z130" s="93">
        <v>0</v>
      </c>
      <c r="AA130" s="94">
        <v>0</v>
      </c>
      <c r="AB130" s="93">
        <v>0</v>
      </c>
      <c r="AC130" s="93">
        <v>0</v>
      </c>
      <c r="AD130" s="94">
        <v>0</v>
      </c>
      <c r="AE130" s="93">
        <v>0</v>
      </c>
      <c r="AF130" s="93">
        <v>0</v>
      </c>
      <c r="AG130" s="94">
        <v>0</v>
      </c>
      <c r="AH130" s="93">
        <v>0</v>
      </c>
      <c r="AI130" s="93">
        <v>0</v>
      </c>
      <c r="AJ130" s="94">
        <v>0</v>
      </c>
      <c r="AK130" s="93">
        <v>0</v>
      </c>
      <c r="AL130" s="93">
        <v>0</v>
      </c>
      <c r="AM130" s="94">
        <v>0</v>
      </c>
      <c r="AN130" s="93">
        <v>0</v>
      </c>
      <c r="AO130" s="93">
        <v>0</v>
      </c>
      <c r="AP130" s="94">
        <v>0</v>
      </c>
      <c r="AQ130" s="93">
        <v>0</v>
      </c>
      <c r="AR130" s="93">
        <v>0</v>
      </c>
      <c r="AS130" s="94">
        <v>0</v>
      </c>
      <c r="AT130" s="93">
        <v>0</v>
      </c>
      <c r="AU130" s="93">
        <v>0</v>
      </c>
      <c r="AV130" s="94">
        <v>0</v>
      </c>
      <c r="AW130" s="93">
        <v>0</v>
      </c>
      <c r="AX130" s="93">
        <v>0</v>
      </c>
      <c r="AY130" s="94">
        <v>0</v>
      </c>
      <c r="AZ130" s="93">
        <v>0</v>
      </c>
      <c r="BA130" s="93">
        <v>0</v>
      </c>
      <c r="BB130" s="94">
        <v>0</v>
      </c>
      <c r="BC130" s="93">
        <v>0</v>
      </c>
      <c r="BD130" s="93">
        <v>0</v>
      </c>
      <c r="BE130" s="94">
        <v>0</v>
      </c>
      <c r="BF130" s="93">
        <v>0</v>
      </c>
      <c r="BG130" s="93">
        <v>0</v>
      </c>
      <c r="BH130" s="94">
        <v>0</v>
      </c>
      <c r="BI130" s="93">
        <v>0</v>
      </c>
      <c r="BJ130" s="93">
        <v>0</v>
      </c>
      <c r="BK130" s="94">
        <v>0</v>
      </c>
      <c r="BL130" s="93">
        <v>0</v>
      </c>
      <c r="BM130" s="93">
        <v>0</v>
      </c>
      <c r="BN130" s="94">
        <v>0</v>
      </c>
      <c r="BO130" s="93">
        <v>0</v>
      </c>
      <c r="BP130" s="93">
        <v>0</v>
      </c>
      <c r="BQ130" s="94">
        <v>0</v>
      </c>
      <c r="BR130" s="93">
        <v>0</v>
      </c>
      <c r="BS130" s="93">
        <v>0</v>
      </c>
      <c r="BT130" s="94">
        <v>0</v>
      </c>
      <c r="BU130" s="93">
        <v>0</v>
      </c>
      <c r="BV130" s="93">
        <v>0</v>
      </c>
      <c r="BW130" s="94">
        <v>0</v>
      </c>
      <c r="BX130" s="93">
        <v>212500</v>
      </c>
      <c r="BY130" s="93">
        <v>118171.97</v>
      </c>
      <c r="BZ130" s="94">
        <v>0.56000000000000005</v>
      </c>
      <c r="CA130" s="93">
        <v>0</v>
      </c>
      <c r="CB130" s="93">
        <v>0</v>
      </c>
      <c r="CC130" s="94">
        <v>0</v>
      </c>
      <c r="CD130" s="93">
        <v>0</v>
      </c>
      <c r="CE130" s="93">
        <v>0</v>
      </c>
      <c r="CF130" s="94">
        <v>0</v>
      </c>
      <c r="CG130" s="93">
        <v>0</v>
      </c>
      <c r="CH130" s="93">
        <v>0</v>
      </c>
      <c r="CI130" s="94">
        <v>0</v>
      </c>
      <c r="CJ130" s="93">
        <v>0</v>
      </c>
      <c r="CK130" s="93">
        <v>0</v>
      </c>
      <c r="CL130" s="94">
        <v>0</v>
      </c>
      <c r="CM130" s="93">
        <v>0</v>
      </c>
      <c r="CN130" s="93">
        <v>0</v>
      </c>
      <c r="CO130" s="94">
        <v>0</v>
      </c>
      <c r="CP130" s="93"/>
      <c r="CQ130" s="93"/>
      <c r="CR130" s="93"/>
      <c r="CS130" s="93"/>
      <c r="CT130" s="93"/>
      <c r="CU130" s="93"/>
      <c r="CV130" s="93"/>
      <c r="CW130" s="93"/>
      <c r="CX130" s="93"/>
      <c r="CY130" s="93"/>
      <c r="CZ130" s="93"/>
      <c r="DA130" s="93"/>
      <c r="DB130" s="93"/>
      <c r="DC130" s="93"/>
      <c r="DD130" s="93"/>
      <c r="DE130" s="93"/>
      <c r="DF130" s="93"/>
      <c r="DG130" s="93"/>
      <c r="DH130" s="93"/>
      <c r="DI130" s="93"/>
      <c r="DJ130" s="93"/>
      <c r="DK130" s="93"/>
      <c r="DL130" s="93"/>
      <c r="DM130" s="93"/>
      <c r="DN130" s="93"/>
      <c r="DO130" s="93"/>
      <c r="DP130" s="93"/>
      <c r="DQ130" s="93"/>
      <c r="DR130" s="93"/>
      <c r="DS130" s="93"/>
      <c r="DT130" s="93"/>
      <c r="DU130" s="93"/>
      <c r="DV130" s="93"/>
      <c r="DW130" s="93"/>
      <c r="DX130" s="93"/>
      <c r="DY130" s="93"/>
      <c r="DZ130" s="93"/>
      <c r="EA130" s="93"/>
      <c r="EB130" s="93"/>
      <c r="EC130" s="93"/>
      <c r="ED130" s="93"/>
      <c r="EE130" s="93"/>
      <c r="EF130" s="93"/>
      <c r="EG130" s="93"/>
      <c r="EH130" s="93"/>
      <c r="EI130" s="93"/>
      <c r="EJ130" s="93"/>
      <c r="EK130" s="93"/>
      <c r="EL130" s="93"/>
      <c r="EM130" s="93"/>
      <c r="EN130" s="93"/>
      <c r="EO130" s="93"/>
      <c r="EP130" s="93"/>
      <c r="EQ130" s="93"/>
      <c r="ER130" s="93"/>
      <c r="ES130" s="93"/>
      <c r="ET130" s="93"/>
      <c r="EU130" s="93"/>
      <c r="EV130" s="93"/>
      <c r="EW130" s="93"/>
      <c r="EX130" s="93"/>
      <c r="EY130" s="93"/>
      <c r="EZ130" s="93"/>
      <c r="FA130" s="93"/>
      <c r="FB130" s="93"/>
      <c r="FC130" s="93"/>
      <c r="FD130" s="93"/>
      <c r="FE130" s="93"/>
      <c r="FF130" s="93"/>
      <c r="FG130" s="93"/>
      <c r="FH130" s="93"/>
      <c r="FI130" s="93"/>
      <c r="FJ130" s="93"/>
      <c r="FK130" s="93"/>
      <c r="FL130" s="93"/>
      <c r="FM130" s="93"/>
      <c r="FN130" s="93"/>
      <c r="FO130" s="93"/>
      <c r="FP130" s="93"/>
      <c r="FQ130" s="93"/>
      <c r="FR130" s="93"/>
      <c r="FS130" s="93"/>
      <c r="FT130" s="93"/>
      <c r="FU130" s="93"/>
      <c r="FV130" s="93"/>
      <c r="FW130" s="93"/>
      <c r="FX130" s="93"/>
      <c r="FY130" s="93"/>
      <c r="FZ130" s="93"/>
      <c r="GA130" s="93"/>
      <c r="GB130" s="93"/>
      <c r="GC130" s="93"/>
      <c r="GD130" s="93"/>
      <c r="GE130" s="93"/>
      <c r="GF130" s="93"/>
      <c r="GG130" s="93"/>
      <c r="GH130" s="93"/>
      <c r="GI130" s="93"/>
      <c r="GJ130" s="93"/>
      <c r="GK130" s="93"/>
      <c r="GL130" s="93"/>
      <c r="GM130" s="93"/>
      <c r="GN130" s="93"/>
      <c r="GO130" s="93"/>
      <c r="GP130" s="93"/>
      <c r="GQ130" s="93"/>
      <c r="GR130" s="93"/>
      <c r="GS130" s="93"/>
      <c r="GT130" s="93"/>
      <c r="GU130" s="93"/>
      <c r="GV130" s="93"/>
      <c r="GW130" s="93"/>
      <c r="GX130" s="93"/>
      <c r="GY130" s="93"/>
      <c r="GZ130" s="93"/>
      <c r="HA130" s="93"/>
      <c r="HB130" s="93"/>
      <c r="HC130" s="93"/>
      <c r="HD130" s="93"/>
      <c r="HE130" s="93"/>
      <c r="HF130" s="93"/>
      <c r="HG130" s="93"/>
      <c r="HH130" s="93"/>
      <c r="HI130" s="93"/>
      <c r="HJ130" s="93"/>
      <c r="HK130" s="93"/>
      <c r="HL130" s="93"/>
      <c r="HM130" s="93"/>
      <c r="HN130" s="93"/>
      <c r="HO130" s="93"/>
      <c r="HP130" s="93"/>
      <c r="HQ130" s="93"/>
      <c r="HR130" s="93"/>
      <c r="HS130" s="93"/>
      <c r="HT130" s="93"/>
      <c r="HU130" s="93"/>
      <c r="HV130" s="93"/>
      <c r="HW130" s="93"/>
      <c r="HX130" s="93"/>
      <c r="HY130" s="93"/>
      <c r="HZ130" s="93"/>
      <c r="IA130" s="93"/>
      <c r="IB130" s="93"/>
      <c r="IC130" s="93"/>
      <c r="ID130" s="93"/>
      <c r="IE130" s="93"/>
      <c r="IF130" s="93"/>
      <c r="IG130" s="93"/>
      <c r="IH130" s="93"/>
      <c r="II130" s="93"/>
      <c r="IJ130" s="93"/>
      <c r="IK130" s="93"/>
      <c r="IL130" s="93"/>
      <c r="IM130" s="93"/>
      <c r="IN130" s="93"/>
      <c r="IO130" s="93"/>
      <c r="IP130" s="93"/>
      <c r="IQ130" s="93"/>
      <c r="IR130" s="93"/>
      <c r="IS130" s="93"/>
      <c r="IT130" s="93"/>
      <c r="IU130" s="93"/>
      <c r="IV130" s="93"/>
      <c r="IW130" s="93"/>
      <c r="IX130" s="93"/>
      <c r="IY130" s="93"/>
      <c r="IZ130" s="93"/>
      <c r="JA130" s="93"/>
      <c r="JB130" s="93"/>
      <c r="JC130" s="93"/>
      <c r="JD130" s="93"/>
      <c r="JE130" s="93"/>
      <c r="JF130" s="93"/>
      <c r="JG130" s="93"/>
      <c r="JH130" s="93"/>
      <c r="JI130" s="93"/>
      <c r="JJ130" s="93"/>
      <c r="JK130" s="93"/>
      <c r="JL130" s="93"/>
      <c r="JM130" s="93"/>
      <c r="JN130" s="93"/>
      <c r="JO130" s="93"/>
      <c r="JP130" s="93"/>
      <c r="JQ130" s="93"/>
      <c r="JR130" s="93"/>
      <c r="JS130" s="93"/>
      <c r="JT130" s="93"/>
      <c r="JU130" s="93"/>
      <c r="JV130" s="93"/>
      <c r="JW130" s="93"/>
      <c r="JX130" s="93"/>
      <c r="JY130" s="93"/>
      <c r="JZ130" s="93"/>
      <c r="KA130" s="93"/>
      <c r="KB130" s="93"/>
      <c r="KC130" s="93"/>
      <c r="KD130" s="93"/>
      <c r="KE130" s="93"/>
      <c r="KF130" s="93"/>
      <c r="KG130" s="93"/>
      <c r="KH130" s="93"/>
      <c r="KI130" s="93"/>
      <c r="KJ130" s="93"/>
      <c r="KK130" s="93"/>
      <c r="KL130" s="93"/>
      <c r="KM130" s="93"/>
      <c r="KN130" s="93"/>
      <c r="KO130" s="93"/>
      <c r="KP130" s="93"/>
      <c r="KQ130" s="93"/>
      <c r="KR130" s="93"/>
      <c r="KS130" s="93"/>
      <c r="KT130" s="93"/>
      <c r="KU130" s="93"/>
      <c r="KV130" s="93"/>
      <c r="KW130" s="93"/>
      <c r="KX130" s="93"/>
      <c r="KY130" s="93"/>
      <c r="KZ130" s="93"/>
      <c r="LA130" s="93"/>
      <c r="LB130" s="93"/>
      <c r="LC130" s="93"/>
      <c r="LD130" s="93"/>
      <c r="LE130" s="93"/>
      <c r="LF130" s="93"/>
      <c r="LG130" s="93"/>
      <c r="LH130" s="93"/>
      <c r="LI130" s="93"/>
      <c r="LJ130" s="93"/>
      <c r="LK130" s="93"/>
      <c r="LL130" s="93"/>
      <c r="LM130" s="93"/>
      <c r="LN130" s="93"/>
      <c r="LO130" s="93"/>
      <c r="LP130" s="93"/>
      <c r="LQ130" s="93"/>
      <c r="LR130" s="93"/>
      <c r="LS130" s="93"/>
      <c r="LT130" s="93"/>
      <c r="LU130" s="93"/>
      <c r="LV130" s="93"/>
      <c r="LW130" s="93"/>
      <c r="LX130" s="93"/>
      <c r="LY130" s="93"/>
      <c r="LZ130" s="93"/>
      <c r="MA130" s="93"/>
      <c r="MB130" s="93"/>
      <c r="MC130" s="93"/>
      <c r="MD130" s="93"/>
      <c r="ME130" s="93"/>
      <c r="MF130" s="93"/>
      <c r="MG130" s="93"/>
      <c r="MH130" s="93"/>
      <c r="MI130" s="93"/>
      <c r="MJ130" s="93"/>
      <c r="MK130" s="93"/>
      <c r="ML130" s="93"/>
      <c r="MM130" s="93"/>
      <c r="MN130" s="93"/>
      <c r="MO130" s="93"/>
      <c r="MP130" s="93"/>
      <c r="MQ130" s="93"/>
      <c r="MR130" s="93"/>
      <c r="MS130" s="93"/>
      <c r="MT130" s="93"/>
      <c r="MU130" s="93"/>
      <c r="MV130" s="93"/>
      <c r="MW130" s="93"/>
      <c r="MX130" s="93"/>
      <c r="MY130" s="93"/>
      <c r="MZ130" s="93"/>
      <c r="NA130" s="93"/>
      <c r="NB130" s="93"/>
      <c r="NC130" s="93"/>
      <c r="ND130" s="93"/>
      <c r="NE130" s="93"/>
      <c r="NF130" s="93"/>
      <c r="NG130" s="93"/>
      <c r="NH130" s="93"/>
      <c r="NI130" s="93"/>
      <c r="NJ130" s="93"/>
      <c r="NK130" s="93"/>
      <c r="NL130" s="93"/>
      <c r="NM130" s="93"/>
      <c r="NN130" s="93"/>
      <c r="NO130" s="93"/>
      <c r="NP130" s="93"/>
      <c r="NQ130" s="93"/>
      <c r="NR130" s="93"/>
      <c r="NS130" s="93"/>
      <c r="NT130" s="93"/>
      <c r="NU130" s="93"/>
      <c r="NV130" s="93"/>
      <c r="NW130" s="93"/>
      <c r="NX130" s="93"/>
      <c r="NY130" s="93"/>
      <c r="NZ130" s="93"/>
      <c r="OA130" s="93"/>
      <c r="OB130" s="93"/>
      <c r="OC130" s="93"/>
      <c r="OD130" s="93"/>
      <c r="OE130" s="93"/>
      <c r="OF130" s="93"/>
      <c r="OG130" s="93"/>
      <c r="OH130" s="93"/>
      <c r="OI130" s="93"/>
      <c r="OJ130" s="93"/>
      <c r="OK130" s="93"/>
      <c r="OL130" s="93"/>
      <c r="OM130" s="93"/>
      <c r="ON130" s="93"/>
      <c r="OO130" s="93"/>
      <c r="OP130" s="93"/>
      <c r="OQ130" s="93"/>
      <c r="OR130" s="93"/>
      <c r="OS130" s="93"/>
      <c r="OT130" s="93"/>
      <c r="OU130" s="93"/>
      <c r="OV130" s="93"/>
      <c r="OW130" s="93"/>
      <c r="OX130" s="93"/>
      <c r="OY130" s="93"/>
      <c r="OZ130" s="93"/>
      <c r="PA130" s="93"/>
      <c r="PB130" s="93"/>
      <c r="PC130" s="93"/>
      <c r="PD130" s="93"/>
      <c r="PE130" s="93"/>
      <c r="PF130" s="93"/>
      <c r="PG130" s="93"/>
      <c r="PH130" s="93"/>
      <c r="PI130" s="93"/>
      <c r="PJ130" s="93"/>
      <c r="PK130" s="93"/>
      <c r="PL130" s="93"/>
      <c r="PM130" s="93"/>
      <c r="PN130" s="93"/>
      <c r="PO130" s="93"/>
      <c r="PP130" s="93"/>
      <c r="PQ130" s="93"/>
      <c r="PR130" s="93"/>
      <c r="PS130" s="93"/>
      <c r="PT130" s="93"/>
      <c r="PU130" s="93"/>
      <c r="PV130" s="93"/>
      <c r="PW130" s="93"/>
      <c r="PX130" s="93"/>
      <c r="PY130" s="93"/>
      <c r="PZ130" s="93"/>
      <c r="QA130" s="93"/>
      <c r="QB130" s="93"/>
      <c r="QC130" s="93"/>
      <c r="QD130" s="93"/>
      <c r="QE130" s="93"/>
      <c r="QF130" s="93"/>
      <c r="QG130" s="93"/>
      <c r="QH130" s="93"/>
      <c r="QI130" s="93"/>
      <c r="QJ130" s="93"/>
      <c r="QK130" s="93"/>
      <c r="QL130" s="93"/>
      <c r="QM130" s="93"/>
      <c r="QN130" s="93"/>
      <c r="QO130" s="93"/>
      <c r="QP130" s="93"/>
      <c r="QQ130" s="93"/>
      <c r="QR130" s="93"/>
      <c r="QS130" s="93"/>
      <c r="QT130" s="93"/>
      <c r="QU130" s="93"/>
      <c r="QV130" s="93"/>
      <c r="QW130" s="93"/>
      <c r="QX130" s="93"/>
      <c r="QY130" s="93"/>
      <c r="QZ130" s="93"/>
      <c r="RA130" s="93"/>
      <c r="RB130" s="93"/>
      <c r="RC130" s="93"/>
      <c r="RD130" s="93"/>
      <c r="RE130" s="93"/>
      <c r="RF130" s="93"/>
      <c r="RG130" s="93"/>
      <c r="RH130" s="93"/>
      <c r="RI130" s="93"/>
      <c r="RJ130" s="93"/>
      <c r="RK130" s="93"/>
      <c r="RL130" s="93"/>
      <c r="RM130" s="93"/>
      <c r="RN130" s="93"/>
      <c r="RO130" s="93"/>
      <c r="RP130" s="93"/>
      <c r="RQ130" s="93"/>
      <c r="RR130" s="93"/>
      <c r="RS130" s="93"/>
      <c r="RT130" s="93"/>
      <c r="RU130" s="93"/>
      <c r="RV130" s="93"/>
      <c r="RW130" s="93"/>
      <c r="RX130" s="93"/>
      <c r="RY130" s="93"/>
      <c r="RZ130" s="93"/>
      <c r="SA130" s="93"/>
      <c r="SB130" s="93"/>
      <c r="SC130" s="93"/>
      <c r="SD130" s="93"/>
      <c r="SE130" s="93"/>
      <c r="SF130" s="93"/>
      <c r="SG130" s="93"/>
      <c r="SH130" s="93"/>
      <c r="SI130" s="93"/>
      <c r="SJ130" s="93"/>
      <c r="SK130" s="93"/>
      <c r="SL130" s="93"/>
      <c r="SM130" s="93"/>
      <c r="SN130" s="93"/>
      <c r="SO130" s="93"/>
      <c r="SP130" s="93"/>
      <c r="SQ130" s="93"/>
      <c r="SR130" s="93"/>
      <c r="SS130" s="93"/>
      <c r="ST130" s="93"/>
      <c r="SU130" s="93"/>
      <c r="SV130" s="93"/>
      <c r="SW130" s="93"/>
      <c r="SX130" s="93"/>
      <c r="SY130" s="93"/>
      <c r="SZ130" s="93"/>
      <c r="TA130" s="93"/>
      <c r="TB130" s="93"/>
      <c r="TC130" s="93"/>
      <c r="TD130" s="93"/>
      <c r="TE130" s="93"/>
      <c r="TF130" s="93"/>
      <c r="TG130" s="93"/>
      <c r="TH130" s="93"/>
      <c r="TI130" s="93"/>
      <c r="TJ130" s="93"/>
      <c r="TK130" s="93"/>
      <c r="TL130" s="93"/>
      <c r="TM130" s="93"/>
      <c r="TN130" s="93"/>
      <c r="TO130" s="93"/>
      <c r="TP130" s="93"/>
      <c r="TQ130" s="93"/>
      <c r="TR130" s="93"/>
      <c r="TS130" s="93"/>
      <c r="TT130" s="93"/>
      <c r="TU130" s="93"/>
      <c r="TV130" s="93"/>
      <c r="TW130" s="93"/>
      <c r="TX130" s="93"/>
      <c r="TY130" s="93"/>
      <c r="TZ130" s="93"/>
      <c r="UA130" s="93"/>
      <c r="UB130" s="93"/>
      <c r="UC130" s="93"/>
      <c r="UD130" s="93"/>
      <c r="UE130" s="93"/>
      <c r="UF130" s="93"/>
      <c r="UG130" s="93"/>
      <c r="UH130" s="93"/>
      <c r="UI130" s="93"/>
      <c r="UJ130" s="93"/>
      <c r="UK130" s="93"/>
      <c r="UL130" s="93"/>
      <c r="UM130" s="93"/>
      <c r="UN130" s="93"/>
      <c r="UO130" s="93"/>
      <c r="UP130" s="93"/>
      <c r="UQ130" s="93"/>
      <c r="UR130" s="93"/>
      <c r="US130" s="93"/>
      <c r="UT130" s="93"/>
      <c r="UU130" s="93"/>
      <c r="UV130" s="93"/>
      <c r="UW130" s="93"/>
      <c r="UX130" s="93"/>
      <c r="UY130" s="93"/>
      <c r="UZ130" s="93"/>
      <c r="VA130" s="93"/>
      <c r="VB130" s="93"/>
      <c r="VC130" s="93"/>
      <c r="VD130" s="93"/>
      <c r="VE130" s="93"/>
      <c r="VF130" s="93"/>
      <c r="VG130" s="93"/>
      <c r="VH130" s="93"/>
      <c r="VI130" s="93"/>
      <c r="VJ130" s="93"/>
      <c r="VK130" s="93"/>
      <c r="VL130" s="93"/>
      <c r="VM130" s="93"/>
      <c r="VN130" s="93"/>
      <c r="VO130" s="93"/>
      <c r="VP130" s="93"/>
      <c r="VQ130" s="93"/>
      <c r="VR130" s="93"/>
      <c r="VS130" s="93"/>
      <c r="VT130" s="93"/>
      <c r="VU130" s="93"/>
      <c r="VV130" s="93"/>
      <c r="VW130" s="93"/>
      <c r="VX130" s="93"/>
      <c r="VY130" s="93"/>
      <c r="VZ130" s="93"/>
      <c r="WA130" s="93"/>
      <c r="WB130" s="93"/>
      <c r="WC130" s="93"/>
      <c r="WD130" s="93"/>
      <c r="WE130" s="93"/>
      <c r="WF130" s="93"/>
      <c r="WG130" s="93"/>
      <c r="WH130" s="93"/>
      <c r="WI130" s="93"/>
      <c r="WJ130" s="93"/>
      <c r="WK130" s="93"/>
      <c r="WL130" s="93"/>
      <c r="WM130" s="93"/>
      <c r="WN130" s="93"/>
      <c r="WO130" s="93"/>
      <c r="WP130" s="93"/>
      <c r="WQ130" s="93"/>
      <c r="WR130" s="93"/>
      <c r="WS130" s="93"/>
      <c r="WT130" s="93"/>
      <c r="WU130" s="93"/>
      <c r="WV130" s="93"/>
      <c r="WW130" s="93"/>
      <c r="WX130" s="93"/>
      <c r="WY130" s="93"/>
      <c r="WZ130" s="93"/>
      <c r="XA130" s="93"/>
      <c r="XB130" s="93"/>
      <c r="XC130" s="93"/>
      <c r="XD130" s="93"/>
      <c r="XE130" s="93"/>
      <c r="XF130" s="93"/>
      <c r="XG130" s="93"/>
      <c r="XH130" s="93"/>
      <c r="XI130" s="93"/>
      <c r="XJ130" s="93"/>
      <c r="XK130" s="93"/>
      <c r="XL130" s="93"/>
      <c r="XM130" s="93"/>
      <c r="XN130" s="93"/>
      <c r="XO130" s="93"/>
      <c r="XP130" s="93"/>
      <c r="XQ130" s="93"/>
      <c r="XR130" s="93"/>
      <c r="XS130" s="93"/>
      <c r="XT130" s="93"/>
      <c r="XU130" s="93"/>
      <c r="XV130" s="93"/>
      <c r="XW130" s="93"/>
      <c r="XX130" s="93"/>
      <c r="XY130" s="93"/>
      <c r="XZ130" s="93"/>
      <c r="YA130" s="93"/>
      <c r="YB130" s="93"/>
      <c r="YC130" s="93"/>
      <c r="YD130" s="93"/>
      <c r="YE130" s="93"/>
      <c r="YF130" s="93"/>
      <c r="YG130" s="93"/>
      <c r="YH130" s="93"/>
      <c r="YI130" s="93"/>
      <c r="YJ130" s="93"/>
      <c r="YK130" s="93"/>
      <c r="YL130" s="93"/>
      <c r="YM130" s="93"/>
      <c r="YN130" s="93"/>
      <c r="YO130" s="93"/>
      <c r="YP130" s="93"/>
      <c r="YQ130" s="93"/>
      <c r="YR130" s="93"/>
      <c r="YS130" s="93"/>
      <c r="YT130" s="93"/>
      <c r="YU130" s="93"/>
      <c r="YV130" s="93"/>
      <c r="YW130" s="93"/>
      <c r="YX130" s="93"/>
      <c r="YY130" s="93"/>
      <c r="YZ130" s="93"/>
      <c r="ZA130" s="93"/>
      <c r="ZB130" s="93"/>
      <c r="ZC130" s="93"/>
      <c r="ZD130" s="93"/>
      <c r="ZE130" s="93"/>
      <c r="ZF130" s="93"/>
      <c r="ZG130" s="93"/>
      <c r="ZH130" s="93"/>
      <c r="ZI130" s="93"/>
      <c r="ZJ130" s="93"/>
      <c r="ZK130" s="93"/>
      <c r="ZL130" s="93"/>
      <c r="ZM130" s="93"/>
      <c r="ZN130" s="93"/>
      <c r="ZO130" s="93"/>
      <c r="ZP130" s="93"/>
      <c r="ZQ130" s="93"/>
      <c r="ZR130" s="93"/>
      <c r="ZS130" s="93"/>
      <c r="ZT130" s="93"/>
      <c r="ZU130" s="93"/>
      <c r="ZV130" s="93"/>
      <c r="ZW130" s="93"/>
      <c r="ZX130" s="93"/>
      <c r="ZY130" s="93"/>
      <c r="ZZ130" s="93"/>
    </row>
    <row r="131" spans="1:702" s="131" customFormat="1" ht="15.95" customHeight="1" x14ac:dyDescent="0.25">
      <c r="A131" s="127">
        <v>72532</v>
      </c>
      <c r="B131" s="127" t="s">
        <v>497</v>
      </c>
      <c r="C131" s="128" t="s">
        <v>422</v>
      </c>
      <c r="D131" s="127">
        <v>7</v>
      </c>
      <c r="E131" s="127">
        <v>3</v>
      </c>
      <c r="F131" s="127" t="s">
        <v>341</v>
      </c>
      <c r="G131" s="127">
        <v>912</v>
      </c>
      <c r="H131" s="127">
        <v>11461</v>
      </c>
      <c r="I131" s="127" t="s">
        <v>423</v>
      </c>
      <c r="J131" s="127">
        <v>31</v>
      </c>
      <c r="K131" s="127" t="s">
        <v>13</v>
      </c>
      <c r="L131" s="129">
        <v>204200</v>
      </c>
      <c r="M131" s="129">
        <v>204200</v>
      </c>
      <c r="N131" s="129">
        <v>0</v>
      </c>
      <c r="O131" s="129">
        <v>204200</v>
      </c>
      <c r="P131" s="129">
        <v>113992.37</v>
      </c>
      <c r="Q131" s="129">
        <v>-90207.63</v>
      </c>
      <c r="R131" s="130">
        <v>0.56000000000000005</v>
      </c>
      <c r="S131" s="129">
        <v>0</v>
      </c>
      <c r="T131" s="129">
        <v>0</v>
      </c>
      <c r="U131" s="130">
        <v>0</v>
      </c>
      <c r="V131" s="129">
        <v>0</v>
      </c>
      <c r="W131" s="129">
        <v>0</v>
      </c>
      <c r="X131" s="130">
        <v>0</v>
      </c>
      <c r="Y131" s="129">
        <v>0</v>
      </c>
      <c r="Z131" s="129">
        <v>0</v>
      </c>
      <c r="AA131" s="130">
        <v>0</v>
      </c>
      <c r="AB131" s="129">
        <v>0</v>
      </c>
      <c r="AC131" s="129">
        <v>0</v>
      </c>
      <c r="AD131" s="130">
        <v>0</v>
      </c>
      <c r="AE131" s="129">
        <v>0</v>
      </c>
      <c r="AF131" s="129">
        <v>0</v>
      </c>
      <c r="AG131" s="130">
        <v>0</v>
      </c>
      <c r="AH131" s="129">
        <v>0</v>
      </c>
      <c r="AI131" s="129">
        <v>0</v>
      </c>
      <c r="AJ131" s="130">
        <v>0</v>
      </c>
      <c r="AK131" s="129">
        <v>0</v>
      </c>
      <c r="AL131" s="129">
        <v>0</v>
      </c>
      <c r="AM131" s="130">
        <v>0</v>
      </c>
      <c r="AN131" s="129">
        <v>0</v>
      </c>
      <c r="AO131" s="129">
        <v>0</v>
      </c>
      <c r="AP131" s="130">
        <v>0</v>
      </c>
      <c r="AQ131" s="129">
        <v>0</v>
      </c>
      <c r="AR131" s="129">
        <v>0</v>
      </c>
      <c r="AS131" s="130">
        <v>0</v>
      </c>
      <c r="AT131" s="129">
        <v>0</v>
      </c>
      <c r="AU131" s="129">
        <v>0</v>
      </c>
      <c r="AV131" s="130">
        <v>0</v>
      </c>
      <c r="AW131" s="129">
        <v>0</v>
      </c>
      <c r="AX131" s="129">
        <v>0</v>
      </c>
      <c r="AY131" s="130">
        <v>0</v>
      </c>
      <c r="AZ131" s="129">
        <v>0</v>
      </c>
      <c r="BA131" s="129">
        <v>0</v>
      </c>
      <c r="BB131" s="130">
        <v>0</v>
      </c>
      <c r="BC131" s="129">
        <v>0</v>
      </c>
      <c r="BD131" s="129">
        <v>0</v>
      </c>
      <c r="BE131" s="130">
        <v>0</v>
      </c>
      <c r="BF131" s="129">
        <v>0</v>
      </c>
      <c r="BG131" s="129">
        <v>0</v>
      </c>
      <c r="BH131" s="130">
        <v>0</v>
      </c>
      <c r="BI131" s="129">
        <v>0</v>
      </c>
      <c r="BJ131" s="129">
        <v>0</v>
      </c>
      <c r="BK131" s="130">
        <v>0</v>
      </c>
      <c r="BL131" s="129">
        <v>0</v>
      </c>
      <c r="BM131" s="129">
        <v>0</v>
      </c>
      <c r="BN131" s="130">
        <v>0</v>
      </c>
      <c r="BO131" s="129">
        <v>0</v>
      </c>
      <c r="BP131" s="129">
        <v>0</v>
      </c>
      <c r="BQ131" s="130">
        <v>0</v>
      </c>
      <c r="BR131" s="129">
        <v>0</v>
      </c>
      <c r="BS131" s="129">
        <v>0</v>
      </c>
      <c r="BT131" s="130">
        <v>0</v>
      </c>
      <c r="BU131" s="129">
        <v>0</v>
      </c>
      <c r="BV131" s="129">
        <v>0</v>
      </c>
      <c r="BW131" s="130">
        <v>0</v>
      </c>
      <c r="BX131" s="129">
        <v>204200</v>
      </c>
      <c r="BY131" s="129">
        <v>113992.37</v>
      </c>
      <c r="BZ131" s="130">
        <v>0.56000000000000005</v>
      </c>
      <c r="CA131" s="129">
        <v>0</v>
      </c>
      <c r="CB131" s="129">
        <v>0</v>
      </c>
      <c r="CC131" s="130">
        <v>0</v>
      </c>
      <c r="CD131" s="129">
        <v>0</v>
      </c>
      <c r="CE131" s="129">
        <v>0</v>
      </c>
      <c r="CF131" s="130">
        <v>0</v>
      </c>
      <c r="CG131" s="129">
        <v>0</v>
      </c>
      <c r="CH131" s="129">
        <v>0</v>
      </c>
      <c r="CI131" s="130">
        <v>0</v>
      </c>
      <c r="CJ131" s="129">
        <v>0</v>
      </c>
      <c r="CK131" s="129">
        <v>0</v>
      </c>
      <c r="CL131" s="130">
        <v>0</v>
      </c>
      <c r="CM131" s="129">
        <v>0</v>
      </c>
      <c r="CN131" s="129">
        <v>0</v>
      </c>
      <c r="CO131" s="130">
        <v>0</v>
      </c>
      <c r="CP131" s="129"/>
      <c r="CQ131" s="129"/>
      <c r="CR131" s="129"/>
      <c r="CS131" s="129"/>
      <c r="CT131" s="129"/>
      <c r="CU131" s="129"/>
      <c r="CV131" s="129"/>
      <c r="CW131" s="129"/>
      <c r="CX131" s="129"/>
      <c r="CY131" s="129"/>
      <c r="CZ131" s="129"/>
      <c r="DA131" s="129"/>
      <c r="DB131" s="129"/>
      <c r="DC131" s="129"/>
      <c r="DD131" s="129"/>
      <c r="DE131" s="129"/>
      <c r="DF131" s="129"/>
      <c r="DG131" s="129"/>
      <c r="DH131" s="129"/>
      <c r="DI131" s="129"/>
      <c r="DJ131" s="129"/>
      <c r="DK131" s="129"/>
      <c r="DL131" s="129"/>
      <c r="DM131" s="129"/>
      <c r="DN131" s="129"/>
      <c r="DO131" s="129"/>
      <c r="DP131" s="129"/>
      <c r="DQ131" s="129"/>
      <c r="DR131" s="129"/>
      <c r="DS131" s="129"/>
      <c r="DT131" s="129"/>
      <c r="DU131" s="129"/>
      <c r="DV131" s="129"/>
      <c r="DW131" s="129"/>
      <c r="DX131" s="129"/>
      <c r="DY131" s="129"/>
      <c r="DZ131" s="129"/>
      <c r="EA131" s="129"/>
      <c r="EB131" s="129"/>
      <c r="EC131" s="129"/>
      <c r="ED131" s="129"/>
      <c r="EE131" s="129"/>
      <c r="EF131" s="129"/>
      <c r="EG131" s="129"/>
      <c r="EH131" s="129"/>
      <c r="EI131" s="129"/>
      <c r="EJ131" s="129"/>
      <c r="EK131" s="129"/>
      <c r="EL131" s="129"/>
      <c r="EM131" s="129"/>
      <c r="EN131" s="129"/>
      <c r="EO131" s="129"/>
      <c r="EP131" s="129"/>
      <c r="EQ131" s="129"/>
      <c r="ER131" s="129"/>
      <c r="ES131" s="129"/>
      <c r="ET131" s="129"/>
      <c r="EU131" s="129"/>
      <c r="EV131" s="129"/>
      <c r="EW131" s="129"/>
      <c r="EX131" s="129"/>
      <c r="EY131" s="129"/>
      <c r="EZ131" s="129"/>
      <c r="FA131" s="129"/>
      <c r="FB131" s="129"/>
      <c r="FC131" s="129"/>
      <c r="FD131" s="129"/>
      <c r="FE131" s="129"/>
      <c r="FF131" s="129"/>
      <c r="FG131" s="129"/>
      <c r="FH131" s="129"/>
      <c r="FI131" s="129"/>
      <c r="FJ131" s="129"/>
      <c r="FK131" s="129"/>
      <c r="FL131" s="129"/>
      <c r="FM131" s="129"/>
      <c r="FN131" s="129"/>
      <c r="FO131" s="129"/>
      <c r="FP131" s="129"/>
      <c r="FQ131" s="129"/>
      <c r="FR131" s="129"/>
      <c r="FS131" s="129"/>
      <c r="FT131" s="129"/>
      <c r="FU131" s="129"/>
      <c r="FV131" s="129"/>
      <c r="FW131" s="129"/>
      <c r="FX131" s="129"/>
      <c r="FY131" s="129"/>
      <c r="FZ131" s="129"/>
      <c r="GA131" s="129"/>
      <c r="GB131" s="129"/>
      <c r="GC131" s="129"/>
      <c r="GD131" s="129"/>
      <c r="GE131" s="129"/>
      <c r="GF131" s="129"/>
      <c r="GG131" s="129"/>
      <c r="GH131" s="129"/>
      <c r="GI131" s="129"/>
      <c r="GJ131" s="129"/>
      <c r="GK131" s="129"/>
      <c r="GL131" s="129"/>
      <c r="GM131" s="129"/>
      <c r="GN131" s="129"/>
      <c r="GO131" s="129"/>
      <c r="GP131" s="129"/>
      <c r="GQ131" s="129"/>
      <c r="GR131" s="129"/>
      <c r="GS131" s="129"/>
      <c r="GT131" s="129"/>
      <c r="GU131" s="129"/>
      <c r="GV131" s="129"/>
      <c r="GW131" s="129"/>
      <c r="GX131" s="129"/>
      <c r="GY131" s="129"/>
      <c r="GZ131" s="129"/>
      <c r="HA131" s="129"/>
      <c r="HB131" s="129"/>
      <c r="HC131" s="129"/>
      <c r="HD131" s="129"/>
      <c r="HE131" s="129"/>
      <c r="HF131" s="129"/>
      <c r="HG131" s="129"/>
      <c r="HH131" s="129"/>
      <c r="HI131" s="129"/>
      <c r="HJ131" s="129"/>
      <c r="HK131" s="129"/>
      <c r="HL131" s="129"/>
      <c r="HM131" s="129"/>
      <c r="HN131" s="129"/>
      <c r="HO131" s="129"/>
      <c r="HP131" s="129"/>
      <c r="HQ131" s="129"/>
      <c r="HR131" s="129"/>
      <c r="HS131" s="129"/>
      <c r="HT131" s="129"/>
      <c r="HU131" s="129"/>
      <c r="HV131" s="129"/>
      <c r="HW131" s="129"/>
      <c r="HX131" s="129"/>
      <c r="HY131" s="129"/>
      <c r="HZ131" s="129"/>
      <c r="IA131" s="129"/>
      <c r="IB131" s="129"/>
      <c r="IC131" s="129"/>
      <c r="ID131" s="129"/>
      <c r="IE131" s="129"/>
      <c r="IF131" s="129"/>
      <c r="IG131" s="129"/>
      <c r="IH131" s="129"/>
      <c r="II131" s="129"/>
      <c r="IJ131" s="129"/>
      <c r="IK131" s="129"/>
      <c r="IL131" s="129"/>
      <c r="IM131" s="129"/>
      <c r="IN131" s="129"/>
      <c r="IO131" s="129"/>
      <c r="IP131" s="129"/>
      <c r="IQ131" s="129"/>
      <c r="IR131" s="129"/>
      <c r="IS131" s="129"/>
      <c r="IT131" s="129"/>
      <c r="IU131" s="129"/>
      <c r="IV131" s="129"/>
      <c r="IW131" s="129"/>
      <c r="IX131" s="129"/>
      <c r="IY131" s="129"/>
      <c r="IZ131" s="129"/>
      <c r="JA131" s="129"/>
      <c r="JB131" s="129"/>
      <c r="JC131" s="129"/>
      <c r="JD131" s="129"/>
      <c r="JE131" s="129"/>
      <c r="JF131" s="129"/>
      <c r="JG131" s="129"/>
      <c r="JH131" s="129"/>
      <c r="JI131" s="129"/>
      <c r="JJ131" s="129"/>
      <c r="JK131" s="129"/>
      <c r="JL131" s="129"/>
      <c r="JM131" s="129"/>
      <c r="JN131" s="129"/>
      <c r="JO131" s="129"/>
      <c r="JP131" s="129"/>
      <c r="JQ131" s="129"/>
      <c r="JR131" s="129"/>
      <c r="JS131" s="129"/>
      <c r="JT131" s="129"/>
      <c r="JU131" s="129"/>
      <c r="JV131" s="129"/>
      <c r="JW131" s="129"/>
      <c r="JX131" s="129"/>
      <c r="JY131" s="129"/>
      <c r="JZ131" s="129"/>
      <c r="KA131" s="129"/>
      <c r="KB131" s="129"/>
      <c r="KC131" s="129"/>
      <c r="KD131" s="129"/>
      <c r="KE131" s="129"/>
      <c r="KF131" s="129"/>
      <c r="KG131" s="129"/>
      <c r="KH131" s="129"/>
      <c r="KI131" s="129"/>
      <c r="KJ131" s="129"/>
      <c r="KK131" s="129"/>
      <c r="KL131" s="129"/>
      <c r="KM131" s="129"/>
      <c r="KN131" s="129"/>
      <c r="KO131" s="129"/>
      <c r="KP131" s="129"/>
      <c r="KQ131" s="129"/>
      <c r="KR131" s="129"/>
      <c r="KS131" s="129"/>
      <c r="KT131" s="129"/>
      <c r="KU131" s="129"/>
      <c r="KV131" s="129"/>
      <c r="KW131" s="129"/>
      <c r="KX131" s="129"/>
      <c r="KY131" s="129"/>
      <c r="KZ131" s="129"/>
      <c r="LA131" s="129"/>
      <c r="LB131" s="129"/>
      <c r="LC131" s="129"/>
      <c r="LD131" s="129"/>
      <c r="LE131" s="129"/>
      <c r="LF131" s="129"/>
      <c r="LG131" s="129"/>
      <c r="LH131" s="129"/>
      <c r="LI131" s="129"/>
      <c r="LJ131" s="129"/>
      <c r="LK131" s="129"/>
      <c r="LL131" s="129"/>
      <c r="LM131" s="129"/>
      <c r="LN131" s="129"/>
      <c r="LO131" s="129"/>
      <c r="LP131" s="129"/>
      <c r="LQ131" s="129"/>
      <c r="LR131" s="129"/>
      <c r="LS131" s="129"/>
      <c r="LT131" s="129"/>
      <c r="LU131" s="129"/>
      <c r="LV131" s="129"/>
      <c r="LW131" s="129"/>
      <c r="LX131" s="129"/>
      <c r="LY131" s="129"/>
      <c r="LZ131" s="129"/>
      <c r="MA131" s="129"/>
      <c r="MB131" s="129"/>
      <c r="MC131" s="129"/>
      <c r="MD131" s="129"/>
      <c r="ME131" s="129"/>
      <c r="MF131" s="129"/>
      <c r="MG131" s="129"/>
      <c r="MH131" s="129"/>
      <c r="MI131" s="129"/>
      <c r="MJ131" s="129"/>
      <c r="MK131" s="129"/>
      <c r="ML131" s="129"/>
      <c r="MM131" s="129"/>
      <c r="MN131" s="129"/>
      <c r="MO131" s="129"/>
      <c r="MP131" s="129"/>
      <c r="MQ131" s="129"/>
      <c r="MR131" s="129"/>
      <c r="MS131" s="129"/>
      <c r="MT131" s="129"/>
      <c r="MU131" s="129"/>
      <c r="MV131" s="129"/>
      <c r="MW131" s="129"/>
      <c r="MX131" s="129"/>
      <c r="MY131" s="129"/>
      <c r="MZ131" s="129"/>
      <c r="NA131" s="129"/>
      <c r="NB131" s="129"/>
      <c r="NC131" s="129"/>
      <c r="ND131" s="129"/>
      <c r="NE131" s="129"/>
      <c r="NF131" s="129"/>
      <c r="NG131" s="129"/>
      <c r="NH131" s="129"/>
      <c r="NI131" s="129"/>
      <c r="NJ131" s="129"/>
      <c r="NK131" s="129"/>
      <c r="NL131" s="129"/>
      <c r="NM131" s="129"/>
      <c r="NN131" s="129"/>
      <c r="NO131" s="129"/>
      <c r="NP131" s="129"/>
      <c r="NQ131" s="129"/>
      <c r="NR131" s="129"/>
      <c r="NS131" s="129"/>
      <c r="NT131" s="129"/>
      <c r="NU131" s="129"/>
      <c r="NV131" s="129"/>
      <c r="NW131" s="129"/>
      <c r="NX131" s="129"/>
      <c r="NY131" s="129"/>
      <c r="NZ131" s="129"/>
      <c r="OA131" s="129"/>
      <c r="OB131" s="129"/>
      <c r="OC131" s="129"/>
      <c r="OD131" s="129"/>
      <c r="OE131" s="129"/>
      <c r="OF131" s="129"/>
      <c r="OG131" s="129"/>
      <c r="OH131" s="129"/>
      <c r="OI131" s="129"/>
      <c r="OJ131" s="129"/>
      <c r="OK131" s="129"/>
      <c r="OL131" s="129"/>
      <c r="OM131" s="129"/>
      <c r="ON131" s="129"/>
      <c r="OO131" s="129"/>
      <c r="OP131" s="129"/>
      <c r="OQ131" s="129"/>
      <c r="OR131" s="129"/>
      <c r="OS131" s="129"/>
      <c r="OT131" s="129"/>
      <c r="OU131" s="129"/>
      <c r="OV131" s="129"/>
      <c r="OW131" s="129"/>
      <c r="OX131" s="129"/>
      <c r="OY131" s="129"/>
      <c r="OZ131" s="129"/>
      <c r="PA131" s="129"/>
      <c r="PB131" s="129"/>
      <c r="PC131" s="129"/>
      <c r="PD131" s="129"/>
      <c r="PE131" s="129"/>
      <c r="PF131" s="129"/>
      <c r="PG131" s="129"/>
      <c r="PH131" s="129"/>
      <c r="PI131" s="129"/>
      <c r="PJ131" s="129"/>
      <c r="PK131" s="129"/>
      <c r="PL131" s="129"/>
      <c r="PM131" s="129"/>
      <c r="PN131" s="129"/>
      <c r="PO131" s="129"/>
      <c r="PP131" s="129"/>
      <c r="PQ131" s="129"/>
      <c r="PR131" s="129"/>
      <c r="PS131" s="129"/>
      <c r="PT131" s="129"/>
      <c r="PU131" s="129"/>
      <c r="PV131" s="129"/>
      <c r="PW131" s="129"/>
      <c r="PX131" s="129"/>
      <c r="PY131" s="129"/>
      <c r="PZ131" s="129"/>
      <c r="QA131" s="129"/>
      <c r="QB131" s="129"/>
      <c r="QC131" s="129"/>
      <c r="QD131" s="129"/>
      <c r="QE131" s="129"/>
      <c r="QF131" s="129"/>
      <c r="QG131" s="129"/>
      <c r="QH131" s="129"/>
      <c r="QI131" s="129"/>
      <c r="QJ131" s="129"/>
      <c r="QK131" s="129"/>
      <c r="QL131" s="129"/>
      <c r="QM131" s="129"/>
      <c r="QN131" s="129"/>
      <c r="QO131" s="129"/>
      <c r="QP131" s="129"/>
      <c r="QQ131" s="129"/>
      <c r="QR131" s="129"/>
      <c r="QS131" s="129"/>
      <c r="QT131" s="129"/>
      <c r="QU131" s="129"/>
      <c r="QV131" s="129"/>
      <c r="QW131" s="129"/>
      <c r="QX131" s="129"/>
      <c r="QY131" s="129"/>
      <c r="QZ131" s="129"/>
      <c r="RA131" s="129"/>
      <c r="RB131" s="129"/>
      <c r="RC131" s="129"/>
      <c r="RD131" s="129"/>
      <c r="RE131" s="129"/>
      <c r="RF131" s="129"/>
      <c r="RG131" s="129"/>
      <c r="RH131" s="129"/>
      <c r="RI131" s="129"/>
      <c r="RJ131" s="129"/>
      <c r="RK131" s="129"/>
      <c r="RL131" s="129"/>
      <c r="RM131" s="129"/>
      <c r="RN131" s="129"/>
      <c r="RO131" s="129"/>
      <c r="RP131" s="129"/>
      <c r="RQ131" s="129"/>
      <c r="RR131" s="129"/>
      <c r="RS131" s="129"/>
      <c r="RT131" s="129"/>
      <c r="RU131" s="129"/>
      <c r="RV131" s="129"/>
      <c r="RW131" s="129"/>
      <c r="RX131" s="129"/>
      <c r="RY131" s="129"/>
      <c r="RZ131" s="129"/>
      <c r="SA131" s="129"/>
      <c r="SB131" s="129"/>
      <c r="SC131" s="129"/>
      <c r="SD131" s="129"/>
      <c r="SE131" s="129"/>
      <c r="SF131" s="129"/>
      <c r="SG131" s="129"/>
      <c r="SH131" s="129"/>
      <c r="SI131" s="129"/>
      <c r="SJ131" s="129"/>
      <c r="SK131" s="129"/>
      <c r="SL131" s="129"/>
      <c r="SM131" s="129"/>
      <c r="SN131" s="129"/>
      <c r="SO131" s="129"/>
      <c r="SP131" s="129"/>
      <c r="SQ131" s="129"/>
      <c r="SR131" s="129"/>
      <c r="SS131" s="129"/>
      <c r="ST131" s="129"/>
      <c r="SU131" s="129"/>
      <c r="SV131" s="129"/>
      <c r="SW131" s="129"/>
      <c r="SX131" s="129"/>
      <c r="SY131" s="129"/>
      <c r="SZ131" s="129"/>
      <c r="TA131" s="129"/>
      <c r="TB131" s="129"/>
      <c r="TC131" s="129"/>
      <c r="TD131" s="129"/>
      <c r="TE131" s="129"/>
      <c r="TF131" s="129"/>
      <c r="TG131" s="129"/>
      <c r="TH131" s="129"/>
      <c r="TI131" s="129"/>
      <c r="TJ131" s="129"/>
      <c r="TK131" s="129"/>
      <c r="TL131" s="129"/>
      <c r="TM131" s="129"/>
      <c r="TN131" s="129"/>
      <c r="TO131" s="129"/>
      <c r="TP131" s="129"/>
      <c r="TQ131" s="129"/>
      <c r="TR131" s="129"/>
      <c r="TS131" s="129"/>
      <c r="TT131" s="129"/>
      <c r="TU131" s="129"/>
      <c r="TV131" s="129"/>
      <c r="TW131" s="129"/>
      <c r="TX131" s="129"/>
      <c r="TY131" s="129"/>
      <c r="TZ131" s="129"/>
      <c r="UA131" s="129"/>
      <c r="UB131" s="129"/>
      <c r="UC131" s="129"/>
      <c r="UD131" s="129"/>
      <c r="UE131" s="129"/>
      <c r="UF131" s="129"/>
      <c r="UG131" s="129"/>
      <c r="UH131" s="129"/>
      <c r="UI131" s="129"/>
      <c r="UJ131" s="129"/>
      <c r="UK131" s="129"/>
      <c r="UL131" s="129"/>
      <c r="UM131" s="129"/>
      <c r="UN131" s="129"/>
      <c r="UO131" s="129"/>
      <c r="UP131" s="129"/>
      <c r="UQ131" s="129"/>
      <c r="UR131" s="129"/>
      <c r="US131" s="129"/>
      <c r="UT131" s="129"/>
      <c r="UU131" s="129"/>
      <c r="UV131" s="129"/>
      <c r="UW131" s="129"/>
      <c r="UX131" s="129"/>
      <c r="UY131" s="129"/>
      <c r="UZ131" s="129"/>
      <c r="VA131" s="129"/>
      <c r="VB131" s="129"/>
      <c r="VC131" s="129"/>
      <c r="VD131" s="129"/>
      <c r="VE131" s="129"/>
      <c r="VF131" s="129"/>
      <c r="VG131" s="129"/>
      <c r="VH131" s="129"/>
      <c r="VI131" s="129"/>
      <c r="VJ131" s="129"/>
      <c r="VK131" s="129"/>
      <c r="VL131" s="129"/>
      <c r="VM131" s="129"/>
      <c r="VN131" s="129"/>
      <c r="VO131" s="129"/>
      <c r="VP131" s="129"/>
      <c r="VQ131" s="129"/>
      <c r="VR131" s="129"/>
      <c r="VS131" s="129"/>
      <c r="VT131" s="129"/>
      <c r="VU131" s="129"/>
      <c r="VV131" s="129"/>
      <c r="VW131" s="129"/>
      <c r="VX131" s="129"/>
      <c r="VY131" s="129"/>
      <c r="VZ131" s="129"/>
      <c r="WA131" s="129"/>
      <c r="WB131" s="129"/>
      <c r="WC131" s="129"/>
      <c r="WD131" s="129"/>
      <c r="WE131" s="129"/>
      <c r="WF131" s="129"/>
      <c r="WG131" s="129"/>
      <c r="WH131" s="129"/>
      <c r="WI131" s="129"/>
      <c r="WJ131" s="129"/>
      <c r="WK131" s="129"/>
      <c r="WL131" s="129"/>
      <c r="WM131" s="129"/>
      <c r="WN131" s="129"/>
      <c r="WO131" s="129"/>
      <c r="WP131" s="129"/>
      <c r="WQ131" s="129"/>
      <c r="WR131" s="129"/>
      <c r="WS131" s="129"/>
      <c r="WT131" s="129"/>
      <c r="WU131" s="129"/>
      <c r="WV131" s="129"/>
      <c r="WW131" s="129"/>
      <c r="WX131" s="129"/>
      <c r="WY131" s="129"/>
      <c r="WZ131" s="129"/>
      <c r="XA131" s="129"/>
      <c r="XB131" s="129"/>
      <c r="XC131" s="129"/>
      <c r="XD131" s="129"/>
      <c r="XE131" s="129"/>
      <c r="XF131" s="129"/>
      <c r="XG131" s="129"/>
      <c r="XH131" s="129"/>
      <c r="XI131" s="129"/>
      <c r="XJ131" s="129"/>
      <c r="XK131" s="129"/>
      <c r="XL131" s="129"/>
      <c r="XM131" s="129"/>
      <c r="XN131" s="129"/>
      <c r="XO131" s="129"/>
      <c r="XP131" s="129"/>
      <c r="XQ131" s="129"/>
      <c r="XR131" s="129"/>
      <c r="XS131" s="129"/>
      <c r="XT131" s="129"/>
      <c r="XU131" s="129"/>
      <c r="XV131" s="129"/>
      <c r="XW131" s="129"/>
      <c r="XX131" s="129"/>
      <c r="XY131" s="129"/>
      <c r="XZ131" s="129"/>
      <c r="YA131" s="129"/>
      <c r="YB131" s="129"/>
      <c r="YC131" s="129"/>
      <c r="YD131" s="129"/>
      <c r="YE131" s="129"/>
      <c r="YF131" s="129"/>
      <c r="YG131" s="129"/>
      <c r="YH131" s="129"/>
      <c r="YI131" s="129"/>
      <c r="YJ131" s="129"/>
      <c r="YK131" s="129"/>
      <c r="YL131" s="129"/>
      <c r="YM131" s="129"/>
      <c r="YN131" s="129"/>
      <c r="YO131" s="129"/>
      <c r="YP131" s="129"/>
      <c r="YQ131" s="129"/>
      <c r="YR131" s="129"/>
      <c r="YS131" s="129"/>
      <c r="YT131" s="129"/>
      <c r="YU131" s="129"/>
      <c r="YV131" s="129"/>
      <c r="YW131" s="129"/>
      <c r="YX131" s="129"/>
      <c r="YY131" s="129"/>
      <c r="YZ131" s="129"/>
      <c r="ZA131" s="129"/>
      <c r="ZB131" s="129"/>
      <c r="ZC131" s="129"/>
      <c r="ZD131" s="129"/>
      <c r="ZE131" s="129"/>
      <c r="ZF131" s="129"/>
      <c r="ZG131" s="129"/>
      <c r="ZH131" s="129"/>
      <c r="ZI131" s="129"/>
      <c r="ZJ131" s="129"/>
      <c r="ZK131" s="129"/>
      <c r="ZL131" s="129"/>
      <c r="ZM131" s="129"/>
      <c r="ZN131" s="129"/>
      <c r="ZO131" s="129"/>
      <c r="ZP131" s="129"/>
      <c r="ZQ131" s="129"/>
      <c r="ZR131" s="129"/>
      <c r="ZS131" s="129"/>
      <c r="ZT131" s="129"/>
      <c r="ZU131" s="129"/>
      <c r="ZV131" s="129"/>
      <c r="ZW131" s="129"/>
      <c r="ZX131" s="129"/>
      <c r="ZY131" s="129"/>
      <c r="ZZ131" s="129"/>
    </row>
    <row r="132" spans="1:702" ht="15.95" hidden="1" customHeight="1" x14ac:dyDescent="0.25">
      <c r="A132" s="92">
        <v>72534</v>
      </c>
      <c r="B132" s="92" t="s">
        <v>497</v>
      </c>
      <c r="C132" s="121" t="s">
        <v>422</v>
      </c>
      <c r="D132" s="92">
        <v>7</v>
      </c>
      <c r="E132" s="92">
        <v>3</v>
      </c>
      <c r="F132" s="92" t="s">
        <v>341</v>
      </c>
      <c r="G132" s="92">
        <v>912</v>
      </c>
      <c r="H132" s="92">
        <v>11461</v>
      </c>
      <c r="I132" s="92" t="s">
        <v>423</v>
      </c>
      <c r="J132" s="92">
        <v>311</v>
      </c>
      <c r="K132" s="92" t="s">
        <v>332</v>
      </c>
      <c r="L132" s="93">
        <v>159000</v>
      </c>
      <c r="M132" s="93">
        <v>159000</v>
      </c>
      <c r="N132" s="93">
        <v>0</v>
      </c>
      <c r="O132" s="93">
        <v>159000</v>
      </c>
      <c r="P132" s="93">
        <v>91409.75</v>
      </c>
      <c r="Q132" s="93">
        <v>-67590.25</v>
      </c>
      <c r="R132" s="94">
        <v>0.56999999999999995</v>
      </c>
      <c r="S132" s="93">
        <v>0</v>
      </c>
      <c r="T132" s="93">
        <v>0</v>
      </c>
      <c r="U132" s="94">
        <v>0</v>
      </c>
      <c r="V132" s="93">
        <v>0</v>
      </c>
      <c r="W132" s="93">
        <v>0</v>
      </c>
      <c r="X132" s="94">
        <v>0</v>
      </c>
      <c r="Y132" s="93">
        <v>0</v>
      </c>
      <c r="Z132" s="93">
        <v>0</v>
      </c>
      <c r="AA132" s="94">
        <v>0</v>
      </c>
      <c r="AB132" s="93">
        <v>0</v>
      </c>
      <c r="AC132" s="93">
        <v>0</v>
      </c>
      <c r="AD132" s="94">
        <v>0</v>
      </c>
      <c r="AE132" s="93">
        <v>0</v>
      </c>
      <c r="AF132" s="93">
        <v>0</v>
      </c>
      <c r="AG132" s="94">
        <v>0</v>
      </c>
      <c r="AH132" s="93">
        <v>0</v>
      </c>
      <c r="AI132" s="93">
        <v>0</v>
      </c>
      <c r="AJ132" s="94">
        <v>0</v>
      </c>
      <c r="AK132" s="93">
        <v>0</v>
      </c>
      <c r="AL132" s="93">
        <v>0</v>
      </c>
      <c r="AM132" s="94">
        <v>0</v>
      </c>
      <c r="AN132" s="93">
        <v>0</v>
      </c>
      <c r="AO132" s="93">
        <v>0</v>
      </c>
      <c r="AP132" s="94">
        <v>0</v>
      </c>
      <c r="AQ132" s="93">
        <v>0</v>
      </c>
      <c r="AR132" s="93">
        <v>0</v>
      </c>
      <c r="AS132" s="94">
        <v>0</v>
      </c>
      <c r="AT132" s="93">
        <v>0</v>
      </c>
      <c r="AU132" s="93">
        <v>0</v>
      </c>
      <c r="AV132" s="94">
        <v>0</v>
      </c>
      <c r="AW132" s="93">
        <v>0</v>
      </c>
      <c r="AX132" s="93">
        <v>0</v>
      </c>
      <c r="AY132" s="94">
        <v>0</v>
      </c>
      <c r="AZ132" s="93">
        <v>0</v>
      </c>
      <c r="BA132" s="93">
        <v>0</v>
      </c>
      <c r="BB132" s="94">
        <v>0</v>
      </c>
      <c r="BC132" s="93">
        <v>0</v>
      </c>
      <c r="BD132" s="93">
        <v>0</v>
      </c>
      <c r="BE132" s="94">
        <v>0</v>
      </c>
      <c r="BF132" s="93">
        <v>0</v>
      </c>
      <c r="BG132" s="93">
        <v>0</v>
      </c>
      <c r="BH132" s="94">
        <v>0</v>
      </c>
      <c r="BI132" s="93">
        <v>0</v>
      </c>
      <c r="BJ132" s="93">
        <v>0</v>
      </c>
      <c r="BK132" s="94">
        <v>0</v>
      </c>
      <c r="BL132" s="93">
        <v>0</v>
      </c>
      <c r="BM132" s="93">
        <v>0</v>
      </c>
      <c r="BN132" s="94">
        <v>0</v>
      </c>
      <c r="BO132" s="93">
        <v>0</v>
      </c>
      <c r="BP132" s="93">
        <v>0</v>
      </c>
      <c r="BQ132" s="94">
        <v>0</v>
      </c>
      <c r="BR132" s="93">
        <v>0</v>
      </c>
      <c r="BS132" s="93">
        <v>0</v>
      </c>
      <c r="BT132" s="94">
        <v>0</v>
      </c>
      <c r="BU132" s="93">
        <v>0</v>
      </c>
      <c r="BV132" s="93">
        <v>0</v>
      </c>
      <c r="BW132" s="94">
        <v>0</v>
      </c>
      <c r="BX132" s="93">
        <v>159000</v>
      </c>
      <c r="BY132" s="93">
        <v>91409.75</v>
      </c>
      <c r="BZ132" s="94">
        <v>0.56999999999999995</v>
      </c>
      <c r="CA132" s="93">
        <v>0</v>
      </c>
      <c r="CB132" s="93">
        <v>0</v>
      </c>
      <c r="CC132" s="94">
        <v>0</v>
      </c>
      <c r="CD132" s="93">
        <v>0</v>
      </c>
      <c r="CE132" s="93">
        <v>0</v>
      </c>
      <c r="CF132" s="94">
        <v>0</v>
      </c>
      <c r="CG132" s="93">
        <v>0</v>
      </c>
      <c r="CH132" s="93">
        <v>0</v>
      </c>
      <c r="CI132" s="94">
        <v>0</v>
      </c>
      <c r="CJ132" s="93">
        <v>0</v>
      </c>
      <c r="CK132" s="93">
        <v>0</v>
      </c>
      <c r="CL132" s="94">
        <v>0</v>
      </c>
      <c r="CM132" s="93">
        <v>0</v>
      </c>
      <c r="CN132" s="93">
        <v>0</v>
      </c>
      <c r="CO132" s="94">
        <v>0</v>
      </c>
      <c r="CP132" s="93"/>
      <c r="CQ132" s="93"/>
      <c r="CR132" s="93"/>
      <c r="CS132" s="93"/>
      <c r="CT132" s="93"/>
      <c r="CU132" s="93"/>
      <c r="CV132" s="93"/>
      <c r="CW132" s="93"/>
      <c r="CX132" s="93"/>
      <c r="CY132" s="93"/>
      <c r="CZ132" s="93"/>
      <c r="DA132" s="93"/>
      <c r="DB132" s="93"/>
      <c r="DC132" s="93"/>
      <c r="DD132" s="93"/>
      <c r="DE132" s="93"/>
      <c r="DF132" s="93"/>
      <c r="DG132" s="93"/>
      <c r="DH132" s="93"/>
      <c r="DI132" s="93"/>
      <c r="DJ132" s="93"/>
      <c r="DK132" s="93"/>
      <c r="DL132" s="93"/>
      <c r="DM132" s="93"/>
      <c r="DN132" s="93"/>
      <c r="DO132" s="93"/>
      <c r="DP132" s="93"/>
      <c r="DQ132" s="93"/>
      <c r="DR132" s="93"/>
      <c r="DS132" s="93"/>
      <c r="DT132" s="93"/>
      <c r="DU132" s="93"/>
      <c r="DV132" s="93"/>
      <c r="DW132" s="93"/>
      <c r="DX132" s="93"/>
      <c r="DY132" s="93"/>
      <c r="DZ132" s="93"/>
      <c r="EA132" s="93"/>
      <c r="EB132" s="93"/>
      <c r="EC132" s="93"/>
      <c r="ED132" s="93"/>
      <c r="EE132" s="93"/>
      <c r="EF132" s="93"/>
      <c r="EG132" s="93"/>
      <c r="EH132" s="93"/>
      <c r="EI132" s="93"/>
      <c r="EJ132" s="93"/>
      <c r="EK132" s="93"/>
      <c r="EL132" s="93"/>
      <c r="EM132" s="93"/>
      <c r="EN132" s="93"/>
      <c r="EO132" s="93"/>
      <c r="EP132" s="93"/>
      <c r="EQ132" s="93"/>
      <c r="ER132" s="93"/>
      <c r="ES132" s="93"/>
      <c r="ET132" s="93"/>
      <c r="EU132" s="93"/>
      <c r="EV132" s="93"/>
      <c r="EW132" s="93"/>
      <c r="EX132" s="93"/>
      <c r="EY132" s="93"/>
      <c r="EZ132" s="93"/>
      <c r="FA132" s="93"/>
      <c r="FB132" s="93"/>
      <c r="FC132" s="93"/>
      <c r="FD132" s="93"/>
      <c r="FE132" s="93"/>
      <c r="FF132" s="93"/>
      <c r="FG132" s="93"/>
      <c r="FH132" s="93"/>
      <c r="FI132" s="93"/>
      <c r="FJ132" s="93"/>
      <c r="FK132" s="93"/>
      <c r="FL132" s="93"/>
      <c r="FM132" s="93"/>
      <c r="FN132" s="93"/>
      <c r="FO132" s="93"/>
      <c r="FP132" s="93"/>
      <c r="FQ132" s="93"/>
      <c r="FR132" s="93"/>
      <c r="FS132" s="93"/>
      <c r="FT132" s="93"/>
      <c r="FU132" s="93"/>
      <c r="FV132" s="93"/>
      <c r="FW132" s="93"/>
      <c r="FX132" s="93"/>
      <c r="FY132" s="93"/>
      <c r="FZ132" s="93"/>
      <c r="GA132" s="93"/>
      <c r="GB132" s="93"/>
      <c r="GC132" s="93"/>
      <c r="GD132" s="93"/>
      <c r="GE132" s="93"/>
      <c r="GF132" s="93"/>
      <c r="GG132" s="93"/>
      <c r="GH132" s="93"/>
      <c r="GI132" s="93"/>
      <c r="GJ132" s="93"/>
      <c r="GK132" s="93"/>
      <c r="GL132" s="93"/>
      <c r="GM132" s="93"/>
      <c r="GN132" s="93"/>
      <c r="GO132" s="93"/>
      <c r="GP132" s="93"/>
      <c r="GQ132" s="93"/>
      <c r="GR132" s="93"/>
      <c r="GS132" s="93"/>
      <c r="GT132" s="93"/>
      <c r="GU132" s="93"/>
      <c r="GV132" s="93"/>
      <c r="GW132" s="93"/>
      <c r="GX132" s="93"/>
      <c r="GY132" s="93"/>
      <c r="GZ132" s="93"/>
      <c r="HA132" s="93"/>
      <c r="HB132" s="93"/>
      <c r="HC132" s="93"/>
      <c r="HD132" s="93"/>
      <c r="HE132" s="93"/>
      <c r="HF132" s="93"/>
      <c r="HG132" s="93"/>
      <c r="HH132" s="93"/>
      <c r="HI132" s="93"/>
      <c r="HJ132" s="93"/>
      <c r="HK132" s="93"/>
      <c r="HL132" s="93"/>
      <c r="HM132" s="93"/>
      <c r="HN132" s="93"/>
      <c r="HO132" s="93"/>
      <c r="HP132" s="93"/>
      <c r="HQ132" s="93"/>
      <c r="HR132" s="93"/>
      <c r="HS132" s="93"/>
      <c r="HT132" s="93"/>
      <c r="HU132" s="93"/>
      <c r="HV132" s="93"/>
      <c r="HW132" s="93"/>
      <c r="HX132" s="93"/>
      <c r="HY132" s="93"/>
      <c r="HZ132" s="93"/>
      <c r="IA132" s="93"/>
      <c r="IB132" s="93"/>
      <c r="IC132" s="93"/>
      <c r="ID132" s="93"/>
      <c r="IE132" s="93"/>
      <c r="IF132" s="93"/>
      <c r="IG132" s="93"/>
      <c r="IH132" s="93"/>
      <c r="II132" s="93"/>
      <c r="IJ132" s="93"/>
      <c r="IK132" s="93"/>
      <c r="IL132" s="93"/>
      <c r="IM132" s="93"/>
      <c r="IN132" s="93"/>
      <c r="IO132" s="93"/>
      <c r="IP132" s="93"/>
      <c r="IQ132" s="93"/>
      <c r="IR132" s="93"/>
      <c r="IS132" s="93"/>
      <c r="IT132" s="93"/>
      <c r="IU132" s="93"/>
      <c r="IV132" s="93"/>
      <c r="IW132" s="93"/>
      <c r="IX132" s="93"/>
      <c r="IY132" s="93"/>
      <c r="IZ132" s="93"/>
      <c r="JA132" s="93"/>
      <c r="JB132" s="93"/>
      <c r="JC132" s="93"/>
      <c r="JD132" s="93"/>
      <c r="JE132" s="93"/>
      <c r="JF132" s="93"/>
      <c r="JG132" s="93"/>
      <c r="JH132" s="93"/>
      <c r="JI132" s="93"/>
      <c r="JJ132" s="93"/>
      <c r="JK132" s="93"/>
      <c r="JL132" s="93"/>
      <c r="JM132" s="93"/>
      <c r="JN132" s="93"/>
      <c r="JO132" s="93"/>
      <c r="JP132" s="93"/>
      <c r="JQ132" s="93"/>
      <c r="JR132" s="93"/>
      <c r="JS132" s="93"/>
      <c r="JT132" s="93"/>
      <c r="JU132" s="93"/>
      <c r="JV132" s="93"/>
      <c r="JW132" s="93"/>
      <c r="JX132" s="93"/>
      <c r="JY132" s="93"/>
      <c r="JZ132" s="93"/>
      <c r="KA132" s="93"/>
      <c r="KB132" s="93"/>
      <c r="KC132" s="93"/>
      <c r="KD132" s="93"/>
      <c r="KE132" s="93"/>
      <c r="KF132" s="93"/>
      <c r="KG132" s="93"/>
      <c r="KH132" s="93"/>
      <c r="KI132" s="93"/>
      <c r="KJ132" s="93"/>
      <c r="KK132" s="93"/>
      <c r="KL132" s="93"/>
      <c r="KM132" s="93"/>
      <c r="KN132" s="93"/>
      <c r="KO132" s="93"/>
      <c r="KP132" s="93"/>
      <c r="KQ132" s="93"/>
      <c r="KR132" s="93"/>
      <c r="KS132" s="93"/>
      <c r="KT132" s="93"/>
      <c r="KU132" s="93"/>
      <c r="KV132" s="93"/>
      <c r="KW132" s="93"/>
      <c r="KX132" s="93"/>
      <c r="KY132" s="93"/>
      <c r="KZ132" s="93"/>
      <c r="LA132" s="93"/>
      <c r="LB132" s="93"/>
      <c r="LC132" s="93"/>
      <c r="LD132" s="93"/>
      <c r="LE132" s="93"/>
      <c r="LF132" s="93"/>
      <c r="LG132" s="93"/>
      <c r="LH132" s="93"/>
      <c r="LI132" s="93"/>
      <c r="LJ132" s="93"/>
      <c r="LK132" s="93"/>
      <c r="LL132" s="93"/>
      <c r="LM132" s="93"/>
      <c r="LN132" s="93"/>
      <c r="LO132" s="93"/>
      <c r="LP132" s="93"/>
      <c r="LQ132" s="93"/>
      <c r="LR132" s="93"/>
      <c r="LS132" s="93"/>
      <c r="LT132" s="93"/>
      <c r="LU132" s="93"/>
      <c r="LV132" s="93"/>
      <c r="LW132" s="93"/>
      <c r="LX132" s="93"/>
      <c r="LY132" s="93"/>
      <c r="LZ132" s="93"/>
      <c r="MA132" s="93"/>
      <c r="MB132" s="93"/>
      <c r="MC132" s="93"/>
      <c r="MD132" s="93"/>
      <c r="ME132" s="93"/>
      <c r="MF132" s="93"/>
      <c r="MG132" s="93"/>
      <c r="MH132" s="93"/>
      <c r="MI132" s="93"/>
      <c r="MJ132" s="93"/>
      <c r="MK132" s="93"/>
      <c r="ML132" s="93"/>
      <c r="MM132" s="93"/>
      <c r="MN132" s="93"/>
      <c r="MO132" s="93"/>
      <c r="MP132" s="93"/>
      <c r="MQ132" s="93"/>
      <c r="MR132" s="93"/>
      <c r="MS132" s="93"/>
      <c r="MT132" s="93"/>
      <c r="MU132" s="93"/>
      <c r="MV132" s="93"/>
      <c r="MW132" s="93"/>
      <c r="MX132" s="93"/>
      <c r="MY132" s="93"/>
      <c r="MZ132" s="93"/>
      <c r="NA132" s="93"/>
      <c r="NB132" s="93"/>
      <c r="NC132" s="93"/>
      <c r="ND132" s="93"/>
      <c r="NE132" s="93"/>
      <c r="NF132" s="93"/>
      <c r="NG132" s="93"/>
      <c r="NH132" s="93"/>
      <c r="NI132" s="93"/>
      <c r="NJ132" s="93"/>
      <c r="NK132" s="93"/>
      <c r="NL132" s="93"/>
      <c r="NM132" s="93"/>
      <c r="NN132" s="93"/>
      <c r="NO132" s="93"/>
      <c r="NP132" s="93"/>
      <c r="NQ132" s="93"/>
      <c r="NR132" s="93"/>
      <c r="NS132" s="93"/>
      <c r="NT132" s="93"/>
      <c r="NU132" s="93"/>
      <c r="NV132" s="93"/>
      <c r="NW132" s="93"/>
      <c r="NX132" s="93"/>
      <c r="NY132" s="93"/>
      <c r="NZ132" s="93"/>
      <c r="OA132" s="93"/>
      <c r="OB132" s="93"/>
      <c r="OC132" s="93"/>
      <c r="OD132" s="93"/>
      <c r="OE132" s="93"/>
      <c r="OF132" s="93"/>
      <c r="OG132" s="93"/>
      <c r="OH132" s="93"/>
      <c r="OI132" s="93"/>
      <c r="OJ132" s="93"/>
      <c r="OK132" s="93"/>
      <c r="OL132" s="93"/>
      <c r="OM132" s="93"/>
      <c r="ON132" s="93"/>
      <c r="OO132" s="93"/>
      <c r="OP132" s="93"/>
      <c r="OQ132" s="93"/>
      <c r="OR132" s="93"/>
      <c r="OS132" s="93"/>
      <c r="OT132" s="93"/>
      <c r="OU132" s="93"/>
      <c r="OV132" s="93"/>
      <c r="OW132" s="93"/>
      <c r="OX132" s="93"/>
      <c r="OY132" s="93"/>
      <c r="OZ132" s="93"/>
      <c r="PA132" s="93"/>
      <c r="PB132" s="93"/>
      <c r="PC132" s="93"/>
      <c r="PD132" s="93"/>
      <c r="PE132" s="93"/>
      <c r="PF132" s="93"/>
      <c r="PG132" s="93"/>
      <c r="PH132" s="93"/>
      <c r="PI132" s="93"/>
      <c r="PJ132" s="93"/>
      <c r="PK132" s="93"/>
      <c r="PL132" s="93"/>
      <c r="PM132" s="93"/>
      <c r="PN132" s="93"/>
      <c r="PO132" s="93"/>
      <c r="PP132" s="93"/>
      <c r="PQ132" s="93"/>
      <c r="PR132" s="93"/>
      <c r="PS132" s="93"/>
      <c r="PT132" s="93"/>
      <c r="PU132" s="93"/>
      <c r="PV132" s="93"/>
      <c r="PW132" s="93"/>
      <c r="PX132" s="93"/>
      <c r="PY132" s="93"/>
      <c r="PZ132" s="93"/>
      <c r="QA132" s="93"/>
      <c r="QB132" s="93"/>
      <c r="QC132" s="93"/>
      <c r="QD132" s="93"/>
      <c r="QE132" s="93"/>
      <c r="QF132" s="93"/>
      <c r="QG132" s="93"/>
      <c r="QH132" s="93"/>
      <c r="QI132" s="93"/>
      <c r="QJ132" s="93"/>
      <c r="QK132" s="93"/>
      <c r="QL132" s="93"/>
      <c r="QM132" s="93"/>
      <c r="QN132" s="93"/>
      <c r="QO132" s="93"/>
      <c r="QP132" s="93"/>
      <c r="QQ132" s="93"/>
      <c r="QR132" s="93"/>
      <c r="QS132" s="93"/>
      <c r="QT132" s="93"/>
      <c r="QU132" s="93"/>
      <c r="QV132" s="93"/>
      <c r="QW132" s="93"/>
      <c r="QX132" s="93"/>
      <c r="QY132" s="93"/>
      <c r="QZ132" s="93"/>
      <c r="RA132" s="93"/>
      <c r="RB132" s="93"/>
      <c r="RC132" s="93"/>
      <c r="RD132" s="93"/>
      <c r="RE132" s="93"/>
      <c r="RF132" s="93"/>
      <c r="RG132" s="93"/>
      <c r="RH132" s="93"/>
      <c r="RI132" s="93"/>
      <c r="RJ132" s="93"/>
      <c r="RK132" s="93"/>
      <c r="RL132" s="93"/>
      <c r="RM132" s="93"/>
      <c r="RN132" s="93"/>
      <c r="RO132" s="93"/>
      <c r="RP132" s="93"/>
      <c r="RQ132" s="93"/>
      <c r="RR132" s="93"/>
      <c r="RS132" s="93"/>
      <c r="RT132" s="93"/>
      <c r="RU132" s="93"/>
      <c r="RV132" s="93"/>
      <c r="RW132" s="93"/>
      <c r="RX132" s="93"/>
      <c r="RY132" s="93"/>
      <c r="RZ132" s="93"/>
      <c r="SA132" s="93"/>
      <c r="SB132" s="93"/>
      <c r="SC132" s="93"/>
      <c r="SD132" s="93"/>
      <c r="SE132" s="93"/>
      <c r="SF132" s="93"/>
      <c r="SG132" s="93"/>
      <c r="SH132" s="93"/>
      <c r="SI132" s="93"/>
      <c r="SJ132" s="93"/>
      <c r="SK132" s="93"/>
      <c r="SL132" s="93"/>
      <c r="SM132" s="93"/>
      <c r="SN132" s="93"/>
      <c r="SO132" s="93"/>
      <c r="SP132" s="93"/>
      <c r="SQ132" s="93"/>
      <c r="SR132" s="93"/>
      <c r="SS132" s="93"/>
      <c r="ST132" s="93"/>
      <c r="SU132" s="93"/>
      <c r="SV132" s="93"/>
      <c r="SW132" s="93"/>
      <c r="SX132" s="93"/>
      <c r="SY132" s="93"/>
      <c r="SZ132" s="93"/>
      <c r="TA132" s="93"/>
      <c r="TB132" s="93"/>
      <c r="TC132" s="93"/>
      <c r="TD132" s="93"/>
      <c r="TE132" s="93"/>
      <c r="TF132" s="93"/>
      <c r="TG132" s="93"/>
      <c r="TH132" s="93"/>
      <c r="TI132" s="93"/>
      <c r="TJ132" s="93"/>
      <c r="TK132" s="93"/>
      <c r="TL132" s="93"/>
      <c r="TM132" s="93"/>
      <c r="TN132" s="93"/>
      <c r="TO132" s="93"/>
      <c r="TP132" s="93"/>
      <c r="TQ132" s="93"/>
      <c r="TR132" s="93"/>
      <c r="TS132" s="93"/>
      <c r="TT132" s="93"/>
      <c r="TU132" s="93"/>
      <c r="TV132" s="93"/>
      <c r="TW132" s="93"/>
      <c r="TX132" s="93"/>
      <c r="TY132" s="93"/>
      <c r="TZ132" s="93"/>
      <c r="UA132" s="93"/>
      <c r="UB132" s="93"/>
      <c r="UC132" s="93"/>
      <c r="UD132" s="93"/>
      <c r="UE132" s="93"/>
      <c r="UF132" s="93"/>
      <c r="UG132" s="93"/>
      <c r="UH132" s="93"/>
      <c r="UI132" s="93"/>
      <c r="UJ132" s="93"/>
      <c r="UK132" s="93"/>
      <c r="UL132" s="93"/>
      <c r="UM132" s="93"/>
      <c r="UN132" s="93"/>
      <c r="UO132" s="93"/>
      <c r="UP132" s="93"/>
      <c r="UQ132" s="93"/>
      <c r="UR132" s="93"/>
      <c r="US132" s="93"/>
      <c r="UT132" s="93"/>
      <c r="UU132" s="93"/>
      <c r="UV132" s="93"/>
      <c r="UW132" s="93"/>
      <c r="UX132" s="93"/>
      <c r="UY132" s="93"/>
      <c r="UZ132" s="93"/>
      <c r="VA132" s="93"/>
      <c r="VB132" s="93"/>
      <c r="VC132" s="93"/>
      <c r="VD132" s="93"/>
      <c r="VE132" s="93"/>
      <c r="VF132" s="93"/>
      <c r="VG132" s="93"/>
      <c r="VH132" s="93"/>
      <c r="VI132" s="93"/>
      <c r="VJ132" s="93"/>
      <c r="VK132" s="93"/>
      <c r="VL132" s="93"/>
      <c r="VM132" s="93"/>
      <c r="VN132" s="93"/>
      <c r="VO132" s="93"/>
      <c r="VP132" s="93"/>
      <c r="VQ132" s="93"/>
      <c r="VR132" s="93"/>
      <c r="VS132" s="93"/>
      <c r="VT132" s="93"/>
      <c r="VU132" s="93"/>
      <c r="VV132" s="93"/>
      <c r="VW132" s="93"/>
      <c r="VX132" s="93"/>
      <c r="VY132" s="93"/>
      <c r="VZ132" s="93"/>
      <c r="WA132" s="93"/>
      <c r="WB132" s="93"/>
      <c r="WC132" s="93"/>
      <c r="WD132" s="93"/>
      <c r="WE132" s="93"/>
      <c r="WF132" s="93"/>
      <c r="WG132" s="93"/>
      <c r="WH132" s="93"/>
      <c r="WI132" s="93"/>
      <c r="WJ132" s="93"/>
      <c r="WK132" s="93"/>
      <c r="WL132" s="93"/>
      <c r="WM132" s="93"/>
      <c r="WN132" s="93"/>
      <c r="WO132" s="93"/>
      <c r="WP132" s="93"/>
      <c r="WQ132" s="93"/>
      <c r="WR132" s="93"/>
      <c r="WS132" s="93"/>
      <c r="WT132" s="93"/>
      <c r="WU132" s="93"/>
      <c r="WV132" s="93"/>
      <c r="WW132" s="93"/>
      <c r="WX132" s="93"/>
      <c r="WY132" s="93"/>
      <c r="WZ132" s="93"/>
      <c r="XA132" s="93"/>
      <c r="XB132" s="93"/>
      <c r="XC132" s="93"/>
      <c r="XD132" s="93"/>
      <c r="XE132" s="93"/>
      <c r="XF132" s="93"/>
      <c r="XG132" s="93"/>
      <c r="XH132" s="93"/>
      <c r="XI132" s="93"/>
      <c r="XJ132" s="93"/>
      <c r="XK132" s="93"/>
      <c r="XL132" s="93"/>
      <c r="XM132" s="93"/>
      <c r="XN132" s="93"/>
      <c r="XO132" s="93"/>
      <c r="XP132" s="93"/>
      <c r="XQ132" s="93"/>
      <c r="XR132" s="93"/>
      <c r="XS132" s="93"/>
      <c r="XT132" s="93"/>
      <c r="XU132" s="93"/>
      <c r="XV132" s="93"/>
      <c r="XW132" s="93"/>
      <c r="XX132" s="93"/>
      <c r="XY132" s="93"/>
      <c r="XZ132" s="93"/>
      <c r="YA132" s="93"/>
      <c r="YB132" s="93"/>
      <c r="YC132" s="93"/>
      <c r="YD132" s="93"/>
      <c r="YE132" s="93"/>
      <c r="YF132" s="93"/>
      <c r="YG132" s="93"/>
      <c r="YH132" s="93"/>
      <c r="YI132" s="93"/>
      <c r="YJ132" s="93"/>
      <c r="YK132" s="93"/>
      <c r="YL132" s="93"/>
      <c r="YM132" s="93"/>
      <c r="YN132" s="93"/>
      <c r="YO132" s="93"/>
      <c r="YP132" s="93"/>
      <c r="YQ132" s="93"/>
      <c r="YR132" s="93"/>
      <c r="YS132" s="93"/>
      <c r="YT132" s="93"/>
      <c r="YU132" s="93"/>
      <c r="YV132" s="93"/>
      <c r="YW132" s="93"/>
      <c r="YX132" s="93"/>
      <c r="YY132" s="93"/>
      <c r="YZ132" s="93"/>
      <c r="ZA132" s="93"/>
      <c r="ZB132" s="93"/>
      <c r="ZC132" s="93"/>
      <c r="ZD132" s="93"/>
      <c r="ZE132" s="93"/>
      <c r="ZF132" s="93"/>
      <c r="ZG132" s="93"/>
      <c r="ZH132" s="93"/>
      <c r="ZI132" s="93"/>
      <c r="ZJ132" s="93"/>
      <c r="ZK132" s="93"/>
      <c r="ZL132" s="93"/>
      <c r="ZM132" s="93"/>
      <c r="ZN132" s="93"/>
      <c r="ZO132" s="93"/>
      <c r="ZP132" s="93"/>
      <c r="ZQ132" s="93"/>
      <c r="ZR132" s="93"/>
      <c r="ZS132" s="93"/>
      <c r="ZT132" s="93"/>
      <c r="ZU132" s="93"/>
      <c r="ZV132" s="93"/>
      <c r="ZW132" s="93"/>
      <c r="ZX132" s="93"/>
      <c r="ZY132" s="93"/>
      <c r="ZZ132" s="93"/>
    </row>
    <row r="133" spans="1:702" ht="15.95" hidden="1" customHeight="1" x14ac:dyDescent="0.25">
      <c r="A133" s="92">
        <v>72538</v>
      </c>
      <c r="B133" s="92" t="s">
        <v>497</v>
      </c>
      <c r="C133" s="121" t="s">
        <v>422</v>
      </c>
      <c r="D133" s="92">
        <v>7</v>
      </c>
      <c r="E133" s="92">
        <v>3</v>
      </c>
      <c r="F133" s="92" t="s">
        <v>341</v>
      </c>
      <c r="G133" s="92">
        <v>912</v>
      </c>
      <c r="H133" s="92">
        <v>11461</v>
      </c>
      <c r="I133" s="92" t="s">
        <v>423</v>
      </c>
      <c r="J133" s="92">
        <v>312</v>
      </c>
      <c r="K133" s="92" t="s">
        <v>84</v>
      </c>
      <c r="L133" s="93">
        <v>19000</v>
      </c>
      <c r="M133" s="93">
        <v>19000</v>
      </c>
      <c r="N133" s="93">
        <v>0</v>
      </c>
      <c r="O133" s="93">
        <v>19000</v>
      </c>
      <c r="P133" s="93">
        <v>7500</v>
      </c>
      <c r="Q133" s="93">
        <v>-11500</v>
      </c>
      <c r="R133" s="94">
        <v>0.39</v>
      </c>
      <c r="S133" s="93">
        <v>0</v>
      </c>
      <c r="T133" s="93">
        <v>0</v>
      </c>
      <c r="U133" s="94">
        <v>0</v>
      </c>
      <c r="V133" s="93">
        <v>0</v>
      </c>
      <c r="W133" s="93">
        <v>0</v>
      </c>
      <c r="X133" s="94">
        <v>0</v>
      </c>
      <c r="Y133" s="93">
        <v>0</v>
      </c>
      <c r="Z133" s="93">
        <v>0</v>
      </c>
      <c r="AA133" s="94">
        <v>0</v>
      </c>
      <c r="AB133" s="93">
        <v>0</v>
      </c>
      <c r="AC133" s="93">
        <v>0</v>
      </c>
      <c r="AD133" s="94">
        <v>0</v>
      </c>
      <c r="AE133" s="93">
        <v>0</v>
      </c>
      <c r="AF133" s="93">
        <v>0</v>
      </c>
      <c r="AG133" s="94">
        <v>0</v>
      </c>
      <c r="AH133" s="93">
        <v>0</v>
      </c>
      <c r="AI133" s="93">
        <v>0</v>
      </c>
      <c r="AJ133" s="94">
        <v>0</v>
      </c>
      <c r="AK133" s="93">
        <v>0</v>
      </c>
      <c r="AL133" s="93">
        <v>0</v>
      </c>
      <c r="AM133" s="94">
        <v>0</v>
      </c>
      <c r="AN133" s="93">
        <v>0</v>
      </c>
      <c r="AO133" s="93">
        <v>0</v>
      </c>
      <c r="AP133" s="94">
        <v>0</v>
      </c>
      <c r="AQ133" s="93">
        <v>0</v>
      </c>
      <c r="AR133" s="93">
        <v>0</v>
      </c>
      <c r="AS133" s="94">
        <v>0</v>
      </c>
      <c r="AT133" s="93">
        <v>0</v>
      </c>
      <c r="AU133" s="93">
        <v>0</v>
      </c>
      <c r="AV133" s="94">
        <v>0</v>
      </c>
      <c r="AW133" s="93">
        <v>0</v>
      </c>
      <c r="AX133" s="93">
        <v>0</v>
      </c>
      <c r="AY133" s="94">
        <v>0</v>
      </c>
      <c r="AZ133" s="93">
        <v>0</v>
      </c>
      <c r="BA133" s="93">
        <v>0</v>
      </c>
      <c r="BB133" s="94">
        <v>0</v>
      </c>
      <c r="BC133" s="93">
        <v>0</v>
      </c>
      <c r="BD133" s="93">
        <v>0</v>
      </c>
      <c r="BE133" s="94">
        <v>0</v>
      </c>
      <c r="BF133" s="93">
        <v>0</v>
      </c>
      <c r="BG133" s="93">
        <v>0</v>
      </c>
      <c r="BH133" s="94">
        <v>0</v>
      </c>
      <c r="BI133" s="93">
        <v>0</v>
      </c>
      <c r="BJ133" s="93">
        <v>0</v>
      </c>
      <c r="BK133" s="94">
        <v>0</v>
      </c>
      <c r="BL133" s="93">
        <v>0</v>
      </c>
      <c r="BM133" s="93">
        <v>0</v>
      </c>
      <c r="BN133" s="94">
        <v>0</v>
      </c>
      <c r="BO133" s="93">
        <v>0</v>
      </c>
      <c r="BP133" s="93">
        <v>0</v>
      </c>
      <c r="BQ133" s="94">
        <v>0</v>
      </c>
      <c r="BR133" s="93">
        <v>0</v>
      </c>
      <c r="BS133" s="93">
        <v>0</v>
      </c>
      <c r="BT133" s="94">
        <v>0</v>
      </c>
      <c r="BU133" s="93">
        <v>0</v>
      </c>
      <c r="BV133" s="93">
        <v>0</v>
      </c>
      <c r="BW133" s="94">
        <v>0</v>
      </c>
      <c r="BX133" s="93">
        <v>19000</v>
      </c>
      <c r="BY133" s="93">
        <v>7500</v>
      </c>
      <c r="BZ133" s="94">
        <v>0.39</v>
      </c>
      <c r="CA133" s="93">
        <v>0</v>
      </c>
      <c r="CB133" s="93">
        <v>0</v>
      </c>
      <c r="CC133" s="94">
        <v>0</v>
      </c>
      <c r="CD133" s="93">
        <v>0</v>
      </c>
      <c r="CE133" s="93">
        <v>0</v>
      </c>
      <c r="CF133" s="94">
        <v>0</v>
      </c>
      <c r="CG133" s="93">
        <v>0</v>
      </c>
      <c r="CH133" s="93">
        <v>0</v>
      </c>
      <c r="CI133" s="94">
        <v>0</v>
      </c>
      <c r="CJ133" s="93">
        <v>0</v>
      </c>
      <c r="CK133" s="93">
        <v>0</v>
      </c>
      <c r="CL133" s="94">
        <v>0</v>
      </c>
      <c r="CM133" s="93">
        <v>0</v>
      </c>
      <c r="CN133" s="93">
        <v>0</v>
      </c>
      <c r="CO133" s="94">
        <v>0</v>
      </c>
      <c r="CP133" s="93"/>
      <c r="CQ133" s="93"/>
      <c r="CR133" s="93"/>
      <c r="CS133" s="93"/>
      <c r="CT133" s="93"/>
      <c r="CU133" s="93"/>
      <c r="CV133" s="93"/>
      <c r="CW133" s="93"/>
      <c r="CX133" s="93"/>
      <c r="CY133" s="93"/>
      <c r="CZ133" s="93"/>
      <c r="DA133" s="93"/>
      <c r="DB133" s="93"/>
      <c r="DC133" s="93"/>
      <c r="DD133" s="93"/>
      <c r="DE133" s="93"/>
      <c r="DF133" s="93"/>
      <c r="DG133" s="93"/>
      <c r="DH133" s="93"/>
      <c r="DI133" s="93"/>
      <c r="DJ133" s="93"/>
      <c r="DK133" s="93"/>
      <c r="DL133" s="93"/>
      <c r="DM133" s="93"/>
      <c r="DN133" s="93"/>
      <c r="DO133" s="93"/>
      <c r="DP133" s="93"/>
      <c r="DQ133" s="93"/>
      <c r="DR133" s="93"/>
      <c r="DS133" s="93"/>
      <c r="DT133" s="93"/>
      <c r="DU133" s="93"/>
      <c r="DV133" s="93"/>
      <c r="DW133" s="93"/>
      <c r="DX133" s="93"/>
      <c r="DY133" s="93"/>
      <c r="DZ133" s="93"/>
      <c r="EA133" s="93"/>
      <c r="EB133" s="93"/>
      <c r="EC133" s="93"/>
      <c r="ED133" s="93"/>
      <c r="EE133" s="93"/>
      <c r="EF133" s="93"/>
      <c r="EG133" s="93"/>
      <c r="EH133" s="93"/>
      <c r="EI133" s="93"/>
      <c r="EJ133" s="93"/>
      <c r="EK133" s="93"/>
      <c r="EL133" s="93"/>
      <c r="EM133" s="93"/>
      <c r="EN133" s="93"/>
      <c r="EO133" s="93"/>
      <c r="EP133" s="93"/>
      <c r="EQ133" s="93"/>
      <c r="ER133" s="93"/>
      <c r="ES133" s="93"/>
      <c r="ET133" s="93"/>
      <c r="EU133" s="93"/>
      <c r="EV133" s="93"/>
      <c r="EW133" s="93"/>
      <c r="EX133" s="93"/>
      <c r="EY133" s="93"/>
      <c r="EZ133" s="93"/>
      <c r="FA133" s="93"/>
      <c r="FB133" s="93"/>
      <c r="FC133" s="93"/>
      <c r="FD133" s="93"/>
      <c r="FE133" s="93"/>
      <c r="FF133" s="93"/>
      <c r="FG133" s="93"/>
      <c r="FH133" s="93"/>
      <c r="FI133" s="93"/>
      <c r="FJ133" s="93"/>
      <c r="FK133" s="93"/>
      <c r="FL133" s="93"/>
      <c r="FM133" s="93"/>
      <c r="FN133" s="93"/>
      <c r="FO133" s="93"/>
      <c r="FP133" s="93"/>
      <c r="FQ133" s="93"/>
      <c r="FR133" s="93"/>
      <c r="FS133" s="93"/>
      <c r="FT133" s="93"/>
      <c r="FU133" s="93"/>
      <c r="FV133" s="93"/>
      <c r="FW133" s="93"/>
      <c r="FX133" s="93"/>
      <c r="FY133" s="93"/>
      <c r="FZ133" s="93"/>
      <c r="GA133" s="93"/>
      <c r="GB133" s="93"/>
      <c r="GC133" s="93"/>
      <c r="GD133" s="93"/>
      <c r="GE133" s="93"/>
      <c r="GF133" s="93"/>
      <c r="GG133" s="93"/>
      <c r="GH133" s="93"/>
      <c r="GI133" s="93"/>
      <c r="GJ133" s="93"/>
      <c r="GK133" s="93"/>
      <c r="GL133" s="93"/>
      <c r="GM133" s="93"/>
      <c r="GN133" s="93"/>
      <c r="GO133" s="93"/>
      <c r="GP133" s="93"/>
      <c r="GQ133" s="93"/>
      <c r="GR133" s="93"/>
      <c r="GS133" s="93"/>
      <c r="GT133" s="93"/>
      <c r="GU133" s="93"/>
      <c r="GV133" s="93"/>
      <c r="GW133" s="93"/>
      <c r="GX133" s="93"/>
      <c r="GY133" s="93"/>
      <c r="GZ133" s="93"/>
      <c r="HA133" s="93"/>
      <c r="HB133" s="93"/>
      <c r="HC133" s="93"/>
      <c r="HD133" s="93"/>
      <c r="HE133" s="93"/>
      <c r="HF133" s="93"/>
      <c r="HG133" s="93"/>
      <c r="HH133" s="93"/>
      <c r="HI133" s="93"/>
      <c r="HJ133" s="93"/>
      <c r="HK133" s="93"/>
      <c r="HL133" s="93"/>
      <c r="HM133" s="93"/>
      <c r="HN133" s="93"/>
      <c r="HO133" s="93"/>
      <c r="HP133" s="93"/>
      <c r="HQ133" s="93"/>
      <c r="HR133" s="93"/>
      <c r="HS133" s="93"/>
      <c r="HT133" s="93"/>
      <c r="HU133" s="93"/>
      <c r="HV133" s="93"/>
      <c r="HW133" s="93"/>
      <c r="HX133" s="93"/>
      <c r="HY133" s="93"/>
      <c r="HZ133" s="93"/>
      <c r="IA133" s="93"/>
      <c r="IB133" s="93"/>
      <c r="IC133" s="93"/>
      <c r="ID133" s="93"/>
      <c r="IE133" s="93"/>
      <c r="IF133" s="93"/>
      <c r="IG133" s="93"/>
      <c r="IH133" s="93"/>
      <c r="II133" s="93"/>
      <c r="IJ133" s="93"/>
      <c r="IK133" s="93"/>
      <c r="IL133" s="93"/>
      <c r="IM133" s="93"/>
      <c r="IN133" s="93"/>
      <c r="IO133" s="93"/>
      <c r="IP133" s="93"/>
      <c r="IQ133" s="93"/>
      <c r="IR133" s="93"/>
      <c r="IS133" s="93"/>
      <c r="IT133" s="93"/>
      <c r="IU133" s="93"/>
      <c r="IV133" s="93"/>
      <c r="IW133" s="93"/>
      <c r="IX133" s="93"/>
      <c r="IY133" s="93"/>
      <c r="IZ133" s="93"/>
      <c r="JA133" s="93"/>
      <c r="JB133" s="93"/>
      <c r="JC133" s="93"/>
      <c r="JD133" s="93"/>
      <c r="JE133" s="93"/>
      <c r="JF133" s="93"/>
      <c r="JG133" s="93"/>
      <c r="JH133" s="93"/>
      <c r="JI133" s="93"/>
      <c r="JJ133" s="93"/>
      <c r="JK133" s="93"/>
      <c r="JL133" s="93"/>
      <c r="JM133" s="93"/>
      <c r="JN133" s="93"/>
      <c r="JO133" s="93"/>
      <c r="JP133" s="93"/>
      <c r="JQ133" s="93"/>
      <c r="JR133" s="93"/>
      <c r="JS133" s="93"/>
      <c r="JT133" s="93"/>
      <c r="JU133" s="93"/>
      <c r="JV133" s="93"/>
      <c r="JW133" s="93"/>
      <c r="JX133" s="93"/>
      <c r="JY133" s="93"/>
      <c r="JZ133" s="93"/>
      <c r="KA133" s="93"/>
      <c r="KB133" s="93"/>
      <c r="KC133" s="93"/>
      <c r="KD133" s="93"/>
      <c r="KE133" s="93"/>
      <c r="KF133" s="93"/>
      <c r="KG133" s="93"/>
      <c r="KH133" s="93"/>
      <c r="KI133" s="93"/>
      <c r="KJ133" s="93"/>
      <c r="KK133" s="93"/>
      <c r="KL133" s="93"/>
      <c r="KM133" s="93"/>
      <c r="KN133" s="93"/>
      <c r="KO133" s="93"/>
      <c r="KP133" s="93"/>
      <c r="KQ133" s="93"/>
      <c r="KR133" s="93"/>
      <c r="KS133" s="93"/>
      <c r="KT133" s="93"/>
      <c r="KU133" s="93"/>
      <c r="KV133" s="93"/>
      <c r="KW133" s="93"/>
      <c r="KX133" s="93"/>
      <c r="KY133" s="93"/>
      <c r="KZ133" s="93"/>
      <c r="LA133" s="93"/>
      <c r="LB133" s="93"/>
      <c r="LC133" s="93"/>
      <c r="LD133" s="93"/>
      <c r="LE133" s="93"/>
      <c r="LF133" s="93"/>
      <c r="LG133" s="93"/>
      <c r="LH133" s="93"/>
      <c r="LI133" s="93"/>
      <c r="LJ133" s="93"/>
      <c r="LK133" s="93"/>
      <c r="LL133" s="93"/>
      <c r="LM133" s="93"/>
      <c r="LN133" s="93"/>
      <c r="LO133" s="93"/>
      <c r="LP133" s="93"/>
      <c r="LQ133" s="93"/>
      <c r="LR133" s="93"/>
      <c r="LS133" s="93"/>
      <c r="LT133" s="93"/>
      <c r="LU133" s="93"/>
      <c r="LV133" s="93"/>
      <c r="LW133" s="93"/>
      <c r="LX133" s="93"/>
      <c r="LY133" s="93"/>
      <c r="LZ133" s="93"/>
      <c r="MA133" s="93"/>
      <c r="MB133" s="93"/>
      <c r="MC133" s="93"/>
      <c r="MD133" s="93"/>
      <c r="ME133" s="93"/>
      <c r="MF133" s="93"/>
      <c r="MG133" s="93"/>
      <c r="MH133" s="93"/>
      <c r="MI133" s="93"/>
      <c r="MJ133" s="93"/>
      <c r="MK133" s="93"/>
      <c r="ML133" s="93"/>
      <c r="MM133" s="93"/>
      <c r="MN133" s="93"/>
      <c r="MO133" s="93"/>
      <c r="MP133" s="93"/>
      <c r="MQ133" s="93"/>
      <c r="MR133" s="93"/>
      <c r="MS133" s="93"/>
      <c r="MT133" s="93"/>
      <c r="MU133" s="93"/>
      <c r="MV133" s="93"/>
      <c r="MW133" s="93"/>
      <c r="MX133" s="93"/>
      <c r="MY133" s="93"/>
      <c r="MZ133" s="93"/>
      <c r="NA133" s="93"/>
      <c r="NB133" s="93"/>
      <c r="NC133" s="93"/>
      <c r="ND133" s="93"/>
      <c r="NE133" s="93"/>
      <c r="NF133" s="93"/>
      <c r="NG133" s="93"/>
      <c r="NH133" s="93"/>
      <c r="NI133" s="93"/>
      <c r="NJ133" s="93"/>
      <c r="NK133" s="93"/>
      <c r="NL133" s="93"/>
      <c r="NM133" s="93"/>
      <c r="NN133" s="93"/>
      <c r="NO133" s="93"/>
      <c r="NP133" s="93"/>
      <c r="NQ133" s="93"/>
      <c r="NR133" s="93"/>
      <c r="NS133" s="93"/>
      <c r="NT133" s="93"/>
      <c r="NU133" s="93"/>
      <c r="NV133" s="93"/>
      <c r="NW133" s="93"/>
      <c r="NX133" s="93"/>
      <c r="NY133" s="93"/>
      <c r="NZ133" s="93"/>
      <c r="OA133" s="93"/>
      <c r="OB133" s="93"/>
      <c r="OC133" s="93"/>
      <c r="OD133" s="93"/>
      <c r="OE133" s="93"/>
      <c r="OF133" s="93"/>
      <c r="OG133" s="93"/>
      <c r="OH133" s="93"/>
      <c r="OI133" s="93"/>
      <c r="OJ133" s="93"/>
      <c r="OK133" s="93"/>
      <c r="OL133" s="93"/>
      <c r="OM133" s="93"/>
      <c r="ON133" s="93"/>
      <c r="OO133" s="93"/>
      <c r="OP133" s="93"/>
      <c r="OQ133" s="93"/>
      <c r="OR133" s="93"/>
      <c r="OS133" s="93"/>
      <c r="OT133" s="93"/>
      <c r="OU133" s="93"/>
      <c r="OV133" s="93"/>
      <c r="OW133" s="93"/>
      <c r="OX133" s="93"/>
      <c r="OY133" s="93"/>
      <c r="OZ133" s="93"/>
      <c r="PA133" s="93"/>
      <c r="PB133" s="93"/>
      <c r="PC133" s="93"/>
      <c r="PD133" s="93"/>
      <c r="PE133" s="93"/>
      <c r="PF133" s="93"/>
      <c r="PG133" s="93"/>
      <c r="PH133" s="93"/>
      <c r="PI133" s="93"/>
      <c r="PJ133" s="93"/>
      <c r="PK133" s="93"/>
      <c r="PL133" s="93"/>
      <c r="PM133" s="93"/>
      <c r="PN133" s="93"/>
      <c r="PO133" s="93"/>
      <c r="PP133" s="93"/>
      <c r="PQ133" s="93"/>
      <c r="PR133" s="93"/>
      <c r="PS133" s="93"/>
      <c r="PT133" s="93"/>
      <c r="PU133" s="93"/>
      <c r="PV133" s="93"/>
      <c r="PW133" s="93"/>
      <c r="PX133" s="93"/>
      <c r="PY133" s="93"/>
      <c r="PZ133" s="93"/>
      <c r="QA133" s="93"/>
      <c r="QB133" s="93"/>
      <c r="QC133" s="93"/>
      <c r="QD133" s="93"/>
      <c r="QE133" s="93"/>
      <c r="QF133" s="93"/>
      <c r="QG133" s="93"/>
      <c r="QH133" s="93"/>
      <c r="QI133" s="93"/>
      <c r="QJ133" s="93"/>
      <c r="QK133" s="93"/>
      <c r="QL133" s="93"/>
      <c r="QM133" s="93"/>
      <c r="QN133" s="93"/>
      <c r="QO133" s="93"/>
      <c r="QP133" s="93"/>
      <c r="QQ133" s="93"/>
      <c r="QR133" s="93"/>
      <c r="QS133" s="93"/>
      <c r="QT133" s="93"/>
      <c r="QU133" s="93"/>
      <c r="QV133" s="93"/>
      <c r="QW133" s="93"/>
      <c r="QX133" s="93"/>
      <c r="QY133" s="93"/>
      <c r="QZ133" s="93"/>
      <c r="RA133" s="93"/>
      <c r="RB133" s="93"/>
      <c r="RC133" s="93"/>
      <c r="RD133" s="93"/>
      <c r="RE133" s="93"/>
      <c r="RF133" s="93"/>
      <c r="RG133" s="93"/>
      <c r="RH133" s="93"/>
      <c r="RI133" s="93"/>
      <c r="RJ133" s="93"/>
      <c r="RK133" s="93"/>
      <c r="RL133" s="93"/>
      <c r="RM133" s="93"/>
      <c r="RN133" s="93"/>
      <c r="RO133" s="93"/>
      <c r="RP133" s="93"/>
      <c r="RQ133" s="93"/>
      <c r="RR133" s="93"/>
      <c r="RS133" s="93"/>
      <c r="RT133" s="93"/>
      <c r="RU133" s="93"/>
      <c r="RV133" s="93"/>
      <c r="RW133" s="93"/>
      <c r="RX133" s="93"/>
      <c r="RY133" s="93"/>
      <c r="RZ133" s="93"/>
      <c r="SA133" s="93"/>
      <c r="SB133" s="93"/>
      <c r="SC133" s="93"/>
      <c r="SD133" s="93"/>
      <c r="SE133" s="93"/>
      <c r="SF133" s="93"/>
      <c r="SG133" s="93"/>
      <c r="SH133" s="93"/>
      <c r="SI133" s="93"/>
      <c r="SJ133" s="93"/>
      <c r="SK133" s="93"/>
      <c r="SL133" s="93"/>
      <c r="SM133" s="93"/>
      <c r="SN133" s="93"/>
      <c r="SO133" s="93"/>
      <c r="SP133" s="93"/>
      <c r="SQ133" s="93"/>
      <c r="SR133" s="93"/>
      <c r="SS133" s="93"/>
      <c r="ST133" s="93"/>
      <c r="SU133" s="93"/>
      <c r="SV133" s="93"/>
      <c r="SW133" s="93"/>
      <c r="SX133" s="93"/>
      <c r="SY133" s="93"/>
      <c r="SZ133" s="93"/>
      <c r="TA133" s="93"/>
      <c r="TB133" s="93"/>
      <c r="TC133" s="93"/>
      <c r="TD133" s="93"/>
      <c r="TE133" s="93"/>
      <c r="TF133" s="93"/>
      <c r="TG133" s="93"/>
      <c r="TH133" s="93"/>
      <c r="TI133" s="93"/>
      <c r="TJ133" s="93"/>
      <c r="TK133" s="93"/>
      <c r="TL133" s="93"/>
      <c r="TM133" s="93"/>
      <c r="TN133" s="93"/>
      <c r="TO133" s="93"/>
      <c r="TP133" s="93"/>
      <c r="TQ133" s="93"/>
      <c r="TR133" s="93"/>
      <c r="TS133" s="93"/>
      <c r="TT133" s="93"/>
      <c r="TU133" s="93"/>
      <c r="TV133" s="93"/>
      <c r="TW133" s="93"/>
      <c r="TX133" s="93"/>
      <c r="TY133" s="93"/>
      <c r="TZ133" s="93"/>
      <c r="UA133" s="93"/>
      <c r="UB133" s="93"/>
      <c r="UC133" s="93"/>
      <c r="UD133" s="93"/>
      <c r="UE133" s="93"/>
      <c r="UF133" s="93"/>
      <c r="UG133" s="93"/>
      <c r="UH133" s="93"/>
      <c r="UI133" s="93"/>
      <c r="UJ133" s="93"/>
      <c r="UK133" s="93"/>
      <c r="UL133" s="93"/>
      <c r="UM133" s="93"/>
      <c r="UN133" s="93"/>
      <c r="UO133" s="93"/>
      <c r="UP133" s="93"/>
      <c r="UQ133" s="93"/>
      <c r="UR133" s="93"/>
      <c r="US133" s="93"/>
      <c r="UT133" s="93"/>
      <c r="UU133" s="93"/>
      <c r="UV133" s="93"/>
      <c r="UW133" s="93"/>
      <c r="UX133" s="93"/>
      <c r="UY133" s="93"/>
      <c r="UZ133" s="93"/>
      <c r="VA133" s="93"/>
      <c r="VB133" s="93"/>
      <c r="VC133" s="93"/>
      <c r="VD133" s="93"/>
      <c r="VE133" s="93"/>
      <c r="VF133" s="93"/>
      <c r="VG133" s="93"/>
      <c r="VH133" s="93"/>
      <c r="VI133" s="93"/>
      <c r="VJ133" s="93"/>
      <c r="VK133" s="93"/>
      <c r="VL133" s="93"/>
      <c r="VM133" s="93"/>
      <c r="VN133" s="93"/>
      <c r="VO133" s="93"/>
      <c r="VP133" s="93"/>
      <c r="VQ133" s="93"/>
      <c r="VR133" s="93"/>
      <c r="VS133" s="93"/>
      <c r="VT133" s="93"/>
      <c r="VU133" s="93"/>
      <c r="VV133" s="93"/>
      <c r="VW133" s="93"/>
      <c r="VX133" s="93"/>
      <c r="VY133" s="93"/>
      <c r="VZ133" s="93"/>
      <c r="WA133" s="93"/>
      <c r="WB133" s="93"/>
      <c r="WC133" s="93"/>
      <c r="WD133" s="93"/>
      <c r="WE133" s="93"/>
      <c r="WF133" s="93"/>
      <c r="WG133" s="93"/>
      <c r="WH133" s="93"/>
      <c r="WI133" s="93"/>
      <c r="WJ133" s="93"/>
      <c r="WK133" s="93"/>
      <c r="WL133" s="93"/>
      <c r="WM133" s="93"/>
      <c r="WN133" s="93"/>
      <c r="WO133" s="93"/>
      <c r="WP133" s="93"/>
      <c r="WQ133" s="93"/>
      <c r="WR133" s="93"/>
      <c r="WS133" s="93"/>
      <c r="WT133" s="93"/>
      <c r="WU133" s="93"/>
      <c r="WV133" s="93"/>
      <c r="WW133" s="93"/>
      <c r="WX133" s="93"/>
      <c r="WY133" s="93"/>
      <c r="WZ133" s="93"/>
      <c r="XA133" s="93"/>
      <c r="XB133" s="93"/>
      <c r="XC133" s="93"/>
      <c r="XD133" s="93"/>
      <c r="XE133" s="93"/>
      <c r="XF133" s="93"/>
      <c r="XG133" s="93"/>
      <c r="XH133" s="93"/>
      <c r="XI133" s="93"/>
      <c r="XJ133" s="93"/>
      <c r="XK133" s="93"/>
      <c r="XL133" s="93"/>
      <c r="XM133" s="93"/>
      <c r="XN133" s="93"/>
      <c r="XO133" s="93"/>
      <c r="XP133" s="93"/>
      <c r="XQ133" s="93"/>
      <c r="XR133" s="93"/>
      <c r="XS133" s="93"/>
      <c r="XT133" s="93"/>
      <c r="XU133" s="93"/>
      <c r="XV133" s="93"/>
      <c r="XW133" s="93"/>
      <c r="XX133" s="93"/>
      <c r="XY133" s="93"/>
      <c r="XZ133" s="93"/>
      <c r="YA133" s="93"/>
      <c r="YB133" s="93"/>
      <c r="YC133" s="93"/>
      <c r="YD133" s="93"/>
      <c r="YE133" s="93"/>
      <c r="YF133" s="93"/>
      <c r="YG133" s="93"/>
      <c r="YH133" s="93"/>
      <c r="YI133" s="93"/>
      <c r="YJ133" s="93"/>
      <c r="YK133" s="93"/>
      <c r="YL133" s="93"/>
      <c r="YM133" s="93"/>
      <c r="YN133" s="93"/>
      <c r="YO133" s="93"/>
      <c r="YP133" s="93"/>
      <c r="YQ133" s="93"/>
      <c r="YR133" s="93"/>
      <c r="YS133" s="93"/>
      <c r="YT133" s="93"/>
      <c r="YU133" s="93"/>
      <c r="YV133" s="93"/>
      <c r="YW133" s="93"/>
      <c r="YX133" s="93"/>
      <c r="YY133" s="93"/>
      <c r="YZ133" s="93"/>
      <c r="ZA133" s="93"/>
      <c r="ZB133" s="93"/>
      <c r="ZC133" s="93"/>
      <c r="ZD133" s="93"/>
      <c r="ZE133" s="93"/>
      <c r="ZF133" s="93"/>
      <c r="ZG133" s="93"/>
      <c r="ZH133" s="93"/>
      <c r="ZI133" s="93"/>
      <c r="ZJ133" s="93"/>
      <c r="ZK133" s="93"/>
      <c r="ZL133" s="93"/>
      <c r="ZM133" s="93"/>
      <c r="ZN133" s="93"/>
      <c r="ZO133" s="93"/>
      <c r="ZP133" s="93"/>
      <c r="ZQ133" s="93"/>
      <c r="ZR133" s="93"/>
      <c r="ZS133" s="93"/>
      <c r="ZT133" s="93"/>
      <c r="ZU133" s="93"/>
      <c r="ZV133" s="93"/>
      <c r="ZW133" s="93"/>
      <c r="ZX133" s="93"/>
      <c r="ZY133" s="93"/>
      <c r="ZZ133" s="93"/>
    </row>
    <row r="134" spans="1:702" ht="15.95" hidden="1" customHeight="1" x14ac:dyDescent="0.25">
      <c r="A134" s="92">
        <v>72542</v>
      </c>
      <c r="B134" s="92" t="s">
        <v>497</v>
      </c>
      <c r="C134" s="121" t="s">
        <v>422</v>
      </c>
      <c r="D134" s="92">
        <v>7</v>
      </c>
      <c r="E134" s="92">
        <v>3</v>
      </c>
      <c r="F134" s="92" t="s">
        <v>341</v>
      </c>
      <c r="G134" s="92">
        <v>912</v>
      </c>
      <c r="H134" s="92">
        <v>11461</v>
      </c>
      <c r="I134" s="92" t="s">
        <v>423</v>
      </c>
      <c r="J134" s="92">
        <v>313</v>
      </c>
      <c r="K134" s="92" t="s">
        <v>333</v>
      </c>
      <c r="L134" s="93">
        <v>26200</v>
      </c>
      <c r="M134" s="93">
        <v>26200</v>
      </c>
      <c r="N134" s="93">
        <v>0</v>
      </c>
      <c r="O134" s="93">
        <v>26200</v>
      </c>
      <c r="P134" s="93">
        <v>15082.62</v>
      </c>
      <c r="Q134" s="93">
        <v>-11117.38</v>
      </c>
      <c r="R134" s="94">
        <v>0.57999999999999996</v>
      </c>
      <c r="S134" s="93">
        <v>0</v>
      </c>
      <c r="T134" s="93">
        <v>0</v>
      </c>
      <c r="U134" s="94">
        <v>0</v>
      </c>
      <c r="V134" s="93">
        <v>0</v>
      </c>
      <c r="W134" s="93">
        <v>0</v>
      </c>
      <c r="X134" s="94">
        <v>0</v>
      </c>
      <c r="Y134" s="93">
        <v>0</v>
      </c>
      <c r="Z134" s="93">
        <v>0</v>
      </c>
      <c r="AA134" s="94">
        <v>0</v>
      </c>
      <c r="AB134" s="93">
        <v>0</v>
      </c>
      <c r="AC134" s="93">
        <v>0</v>
      </c>
      <c r="AD134" s="94">
        <v>0</v>
      </c>
      <c r="AE134" s="93">
        <v>0</v>
      </c>
      <c r="AF134" s="93">
        <v>0</v>
      </c>
      <c r="AG134" s="94">
        <v>0</v>
      </c>
      <c r="AH134" s="93">
        <v>0</v>
      </c>
      <c r="AI134" s="93">
        <v>0</v>
      </c>
      <c r="AJ134" s="94">
        <v>0</v>
      </c>
      <c r="AK134" s="93">
        <v>0</v>
      </c>
      <c r="AL134" s="93">
        <v>0</v>
      </c>
      <c r="AM134" s="94">
        <v>0</v>
      </c>
      <c r="AN134" s="93">
        <v>0</v>
      </c>
      <c r="AO134" s="93">
        <v>0</v>
      </c>
      <c r="AP134" s="94">
        <v>0</v>
      </c>
      <c r="AQ134" s="93">
        <v>0</v>
      </c>
      <c r="AR134" s="93">
        <v>0</v>
      </c>
      <c r="AS134" s="94">
        <v>0</v>
      </c>
      <c r="AT134" s="93">
        <v>0</v>
      </c>
      <c r="AU134" s="93">
        <v>0</v>
      </c>
      <c r="AV134" s="94">
        <v>0</v>
      </c>
      <c r="AW134" s="93">
        <v>0</v>
      </c>
      <c r="AX134" s="93">
        <v>0</v>
      </c>
      <c r="AY134" s="94">
        <v>0</v>
      </c>
      <c r="AZ134" s="93">
        <v>0</v>
      </c>
      <c r="BA134" s="93">
        <v>0</v>
      </c>
      <c r="BB134" s="94">
        <v>0</v>
      </c>
      <c r="BC134" s="93">
        <v>0</v>
      </c>
      <c r="BD134" s="93">
        <v>0</v>
      </c>
      <c r="BE134" s="94">
        <v>0</v>
      </c>
      <c r="BF134" s="93">
        <v>0</v>
      </c>
      <c r="BG134" s="93">
        <v>0</v>
      </c>
      <c r="BH134" s="94">
        <v>0</v>
      </c>
      <c r="BI134" s="93">
        <v>0</v>
      </c>
      <c r="BJ134" s="93">
        <v>0</v>
      </c>
      <c r="BK134" s="94">
        <v>0</v>
      </c>
      <c r="BL134" s="93">
        <v>0</v>
      </c>
      <c r="BM134" s="93">
        <v>0</v>
      </c>
      <c r="BN134" s="94">
        <v>0</v>
      </c>
      <c r="BO134" s="93">
        <v>0</v>
      </c>
      <c r="BP134" s="93">
        <v>0</v>
      </c>
      <c r="BQ134" s="94">
        <v>0</v>
      </c>
      <c r="BR134" s="93">
        <v>0</v>
      </c>
      <c r="BS134" s="93">
        <v>0</v>
      </c>
      <c r="BT134" s="94">
        <v>0</v>
      </c>
      <c r="BU134" s="93">
        <v>0</v>
      </c>
      <c r="BV134" s="93">
        <v>0</v>
      </c>
      <c r="BW134" s="94">
        <v>0</v>
      </c>
      <c r="BX134" s="93">
        <v>26200</v>
      </c>
      <c r="BY134" s="93">
        <v>15082.62</v>
      </c>
      <c r="BZ134" s="94">
        <v>0.57999999999999996</v>
      </c>
      <c r="CA134" s="93">
        <v>0</v>
      </c>
      <c r="CB134" s="93">
        <v>0</v>
      </c>
      <c r="CC134" s="94">
        <v>0</v>
      </c>
      <c r="CD134" s="93">
        <v>0</v>
      </c>
      <c r="CE134" s="93">
        <v>0</v>
      </c>
      <c r="CF134" s="94">
        <v>0</v>
      </c>
      <c r="CG134" s="93">
        <v>0</v>
      </c>
      <c r="CH134" s="93">
        <v>0</v>
      </c>
      <c r="CI134" s="94">
        <v>0</v>
      </c>
      <c r="CJ134" s="93">
        <v>0</v>
      </c>
      <c r="CK134" s="93">
        <v>0</v>
      </c>
      <c r="CL134" s="94">
        <v>0</v>
      </c>
      <c r="CM134" s="93">
        <v>0</v>
      </c>
      <c r="CN134" s="93">
        <v>0</v>
      </c>
      <c r="CO134" s="94">
        <v>0</v>
      </c>
      <c r="CP134" s="93"/>
      <c r="CQ134" s="93"/>
      <c r="CR134" s="93"/>
      <c r="CS134" s="93"/>
      <c r="CT134" s="93"/>
      <c r="CU134" s="93"/>
      <c r="CV134" s="93"/>
      <c r="CW134" s="93"/>
      <c r="CX134" s="93"/>
      <c r="CY134" s="93"/>
      <c r="CZ134" s="93"/>
      <c r="DA134" s="93"/>
      <c r="DB134" s="93"/>
      <c r="DC134" s="93"/>
      <c r="DD134" s="93"/>
      <c r="DE134" s="93"/>
      <c r="DF134" s="93"/>
      <c r="DG134" s="93"/>
      <c r="DH134" s="93"/>
      <c r="DI134" s="93"/>
      <c r="DJ134" s="93"/>
      <c r="DK134" s="93"/>
      <c r="DL134" s="93"/>
      <c r="DM134" s="93"/>
      <c r="DN134" s="93"/>
      <c r="DO134" s="93"/>
      <c r="DP134" s="93"/>
      <c r="DQ134" s="93"/>
      <c r="DR134" s="93"/>
      <c r="DS134" s="93"/>
      <c r="DT134" s="93"/>
      <c r="DU134" s="93"/>
      <c r="DV134" s="93"/>
      <c r="DW134" s="93"/>
      <c r="DX134" s="93"/>
      <c r="DY134" s="93"/>
      <c r="DZ134" s="93"/>
      <c r="EA134" s="93"/>
      <c r="EB134" s="93"/>
      <c r="EC134" s="93"/>
      <c r="ED134" s="93"/>
      <c r="EE134" s="93"/>
      <c r="EF134" s="93"/>
      <c r="EG134" s="93"/>
      <c r="EH134" s="93"/>
      <c r="EI134" s="93"/>
      <c r="EJ134" s="93"/>
      <c r="EK134" s="93"/>
      <c r="EL134" s="93"/>
      <c r="EM134" s="93"/>
      <c r="EN134" s="93"/>
      <c r="EO134" s="93"/>
      <c r="EP134" s="93"/>
      <c r="EQ134" s="93"/>
      <c r="ER134" s="93"/>
      <c r="ES134" s="93"/>
      <c r="ET134" s="93"/>
      <c r="EU134" s="93"/>
      <c r="EV134" s="93"/>
      <c r="EW134" s="93"/>
      <c r="EX134" s="93"/>
      <c r="EY134" s="93"/>
      <c r="EZ134" s="93"/>
      <c r="FA134" s="93"/>
      <c r="FB134" s="93"/>
      <c r="FC134" s="93"/>
      <c r="FD134" s="93"/>
      <c r="FE134" s="93"/>
      <c r="FF134" s="93"/>
      <c r="FG134" s="93"/>
      <c r="FH134" s="93"/>
      <c r="FI134" s="93"/>
      <c r="FJ134" s="93"/>
      <c r="FK134" s="93"/>
      <c r="FL134" s="93"/>
      <c r="FM134" s="93"/>
      <c r="FN134" s="93"/>
      <c r="FO134" s="93"/>
      <c r="FP134" s="93"/>
      <c r="FQ134" s="93"/>
      <c r="FR134" s="93"/>
      <c r="FS134" s="93"/>
      <c r="FT134" s="93"/>
      <c r="FU134" s="93"/>
      <c r="FV134" s="93"/>
      <c r="FW134" s="93"/>
      <c r="FX134" s="93"/>
      <c r="FY134" s="93"/>
      <c r="FZ134" s="93"/>
      <c r="GA134" s="93"/>
      <c r="GB134" s="93"/>
      <c r="GC134" s="93"/>
      <c r="GD134" s="93"/>
      <c r="GE134" s="93"/>
      <c r="GF134" s="93"/>
      <c r="GG134" s="93"/>
      <c r="GH134" s="93"/>
      <c r="GI134" s="93"/>
      <c r="GJ134" s="93"/>
      <c r="GK134" s="93"/>
      <c r="GL134" s="93"/>
      <c r="GM134" s="93"/>
      <c r="GN134" s="93"/>
      <c r="GO134" s="93"/>
      <c r="GP134" s="93"/>
      <c r="GQ134" s="93"/>
      <c r="GR134" s="93"/>
      <c r="GS134" s="93"/>
      <c r="GT134" s="93"/>
      <c r="GU134" s="93"/>
      <c r="GV134" s="93"/>
      <c r="GW134" s="93"/>
      <c r="GX134" s="93"/>
      <c r="GY134" s="93"/>
      <c r="GZ134" s="93"/>
      <c r="HA134" s="93"/>
      <c r="HB134" s="93"/>
      <c r="HC134" s="93"/>
      <c r="HD134" s="93"/>
      <c r="HE134" s="93"/>
      <c r="HF134" s="93"/>
      <c r="HG134" s="93"/>
      <c r="HH134" s="93"/>
      <c r="HI134" s="93"/>
      <c r="HJ134" s="93"/>
      <c r="HK134" s="93"/>
      <c r="HL134" s="93"/>
      <c r="HM134" s="93"/>
      <c r="HN134" s="93"/>
      <c r="HO134" s="93"/>
      <c r="HP134" s="93"/>
      <c r="HQ134" s="93"/>
      <c r="HR134" s="93"/>
      <c r="HS134" s="93"/>
      <c r="HT134" s="93"/>
      <c r="HU134" s="93"/>
      <c r="HV134" s="93"/>
      <c r="HW134" s="93"/>
      <c r="HX134" s="93"/>
      <c r="HY134" s="93"/>
      <c r="HZ134" s="93"/>
      <c r="IA134" s="93"/>
      <c r="IB134" s="93"/>
      <c r="IC134" s="93"/>
      <c r="ID134" s="93"/>
      <c r="IE134" s="93"/>
      <c r="IF134" s="93"/>
      <c r="IG134" s="93"/>
      <c r="IH134" s="93"/>
      <c r="II134" s="93"/>
      <c r="IJ134" s="93"/>
      <c r="IK134" s="93"/>
      <c r="IL134" s="93"/>
      <c r="IM134" s="93"/>
      <c r="IN134" s="93"/>
      <c r="IO134" s="93"/>
      <c r="IP134" s="93"/>
      <c r="IQ134" s="93"/>
      <c r="IR134" s="93"/>
      <c r="IS134" s="93"/>
      <c r="IT134" s="93"/>
      <c r="IU134" s="93"/>
      <c r="IV134" s="93"/>
      <c r="IW134" s="93"/>
      <c r="IX134" s="93"/>
      <c r="IY134" s="93"/>
      <c r="IZ134" s="93"/>
      <c r="JA134" s="93"/>
      <c r="JB134" s="93"/>
      <c r="JC134" s="93"/>
      <c r="JD134" s="93"/>
      <c r="JE134" s="93"/>
      <c r="JF134" s="93"/>
      <c r="JG134" s="93"/>
      <c r="JH134" s="93"/>
      <c r="JI134" s="93"/>
      <c r="JJ134" s="93"/>
      <c r="JK134" s="93"/>
      <c r="JL134" s="93"/>
      <c r="JM134" s="93"/>
      <c r="JN134" s="93"/>
      <c r="JO134" s="93"/>
      <c r="JP134" s="93"/>
      <c r="JQ134" s="93"/>
      <c r="JR134" s="93"/>
      <c r="JS134" s="93"/>
      <c r="JT134" s="93"/>
      <c r="JU134" s="93"/>
      <c r="JV134" s="93"/>
      <c r="JW134" s="93"/>
      <c r="JX134" s="93"/>
      <c r="JY134" s="93"/>
      <c r="JZ134" s="93"/>
      <c r="KA134" s="93"/>
      <c r="KB134" s="93"/>
      <c r="KC134" s="93"/>
      <c r="KD134" s="93"/>
      <c r="KE134" s="93"/>
      <c r="KF134" s="93"/>
      <c r="KG134" s="93"/>
      <c r="KH134" s="93"/>
      <c r="KI134" s="93"/>
      <c r="KJ134" s="93"/>
      <c r="KK134" s="93"/>
      <c r="KL134" s="93"/>
      <c r="KM134" s="93"/>
      <c r="KN134" s="93"/>
      <c r="KO134" s="93"/>
      <c r="KP134" s="93"/>
      <c r="KQ134" s="93"/>
      <c r="KR134" s="93"/>
      <c r="KS134" s="93"/>
      <c r="KT134" s="93"/>
      <c r="KU134" s="93"/>
      <c r="KV134" s="93"/>
      <c r="KW134" s="93"/>
      <c r="KX134" s="93"/>
      <c r="KY134" s="93"/>
      <c r="KZ134" s="93"/>
      <c r="LA134" s="93"/>
      <c r="LB134" s="93"/>
      <c r="LC134" s="93"/>
      <c r="LD134" s="93"/>
      <c r="LE134" s="93"/>
      <c r="LF134" s="93"/>
      <c r="LG134" s="93"/>
      <c r="LH134" s="93"/>
      <c r="LI134" s="93"/>
      <c r="LJ134" s="93"/>
      <c r="LK134" s="93"/>
      <c r="LL134" s="93"/>
      <c r="LM134" s="93"/>
      <c r="LN134" s="93"/>
      <c r="LO134" s="93"/>
      <c r="LP134" s="93"/>
      <c r="LQ134" s="93"/>
      <c r="LR134" s="93"/>
      <c r="LS134" s="93"/>
      <c r="LT134" s="93"/>
      <c r="LU134" s="93"/>
      <c r="LV134" s="93"/>
      <c r="LW134" s="93"/>
      <c r="LX134" s="93"/>
      <c r="LY134" s="93"/>
      <c r="LZ134" s="93"/>
      <c r="MA134" s="93"/>
      <c r="MB134" s="93"/>
      <c r="MC134" s="93"/>
      <c r="MD134" s="93"/>
      <c r="ME134" s="93"/>
      <c r="MF134" s="93"/>
      <c r="MG134" s="93"/>
      <c r="MH134" s="93"/>
      <c r="MI134" s="93"/>
      <c r="MJ134" s="93"/>
      <c r="MK134" s="93"/>
      <c r="ML134" s="93"/>
      <c r="MM134" s="93"/>
      <c r="MN134" s="93"/>
      <c r="MO134" s="93"/>
      <c r="MP134" s="93"/>
      <c r="MQ134" s="93"/>
      <c r="MR134" s="93"/>
      <c r="MS134" s="93"/>
      <c r="MT134" s="93"/>
      <c r="MU134" s="93"/>
      <c r="MV134" s="93"/>
      <c r="MW134" s="93"/>
      <c r="MX134" s="93"/>
      <c r="MY134" s="93"/>
      <c r="MZ134" s="93"/>
      <c r="NA134" s="93"/>
      <c r="NB134" s="93"/>
      <c r="NC134" s="93"/>
      <c r="ND134" s="93"/>
      <c r="NE134" s="93"/>
      <c r="NF134" s="93"/>
      <c r="NG134" s="93"/>
      <c r="NH134" s="93"/>
      <c r="NI134" s="93"/>
      <c r="NJ134" s="93"/>
      <c r="NK134" s="93"/>
      <c r="NL134" s="93"/>
      <c r="NM134" s="93"/>
      <c r="NN134" s="93"/>
      <c r="NO134" s="93"/>
      <c r="NP134" s="93"/>
      <c r="NQ134" s="93"/>
      <c r="NR134" s="93"/>
      <c r="NS134" s="93"/>
      <c r="NT134" s="93"/>
      <c r="NU134" s="93"/>
      <c r="NV134" s="93"/>
      <c r="NW134" s="93"/>
      <c r="NX134" s="93"/>
      <c r="NY134" s="93"/>
      <c r="NZ134" s="93"/>
      <c r="OA134" s="93"/>
      <c r="OB134" s="93"/>
      <c r="OC134" s="93"/>
      <c r="OD134" s="93"/>
      <c r="OE134" s="93"/>
      <c r="OF134" s="93"/>
      <c r="OG134" s="93"/>
      <c r="OH134" s="93"/>
      <c r="OI134" s="93"/>
      <c r="OJ134" s="93"/>
      <c r="OK134" s="93"/>
      <c r="OL134" s="93"/>
      <c r="OM134" s="93"/>
      <c r="ON134" s="93"/>
      <c r="OO134" s="93"/>
      <c r="OP134" s="93"/>
      <c r="OQ134" s="93"/>
      <c r="OR134" s="93"/>
      <c r="OS134" s="93"/>
      <c r="OT134" s="93"/>
      <c r="OU134" s="93"/>
      <c r="OV134" s="93"/>
      <c r="OW134" s="93"/>
      <c r="OX134" s="93"/>
      <c r="OY134" s="93"/>
      <c r="OZ134" s="93"/>
      <c r="PA134" s="93"/>
      <c r="PB134" s="93"/>
      <c r="PC134" s="93"/>
      <c r="PD134" s="93"/>
      <c r="PE134" s="93"/>
      <c r="PF134" s="93"/>
      <c r="PG134" s="93"/>
      <c r="PH134" s="93"/>
      <c r="PI134" s="93"/>
      <c r="PJ134" s="93"/>
      <c r="PK134" s="93"/>
      <c r="PL134" s="93"/>
      <c r="PM134" s="93"/>
      <c r="PN134" s="93"/>
      <c r="PO134" s="93"/>
      <c r="PP134" s="93"/>
      <c r="PQ134" s="93"/>
      <c r="PR134" s="93"/>
      <c r="PS134" s="93"/>
      <c r="PT134" s="93"/>
      <c r="PU134" s="93"/>
      <c r="PV134" s="93"/>
      <c r="PW134" s="93"/>
      <c r="PX134" s="93"/>
      <c r="PY134" s="93"/>
      <c r="PZ134" s="93"/>
      <c r="QA134" s="93"/>
      <c r="QB134" s="93"/>
      <c r="QC134" s="93"/>
      <c r="QD134" s="93"/>
      <c r="QE134" s="93"/>
      <c r="QF134" s="93"/>
      <c r="QG134" s="93"/>
      <c r="QH134" s="93"/>
      <c r="QI134" s="93"/>
      <c r="QJ134" s="93"/>
      <c r="QK134" s="93"/>
      <c r="QL134" s="93"/>
      <c r="QM134" s="93"/>
      <c r="QN134" s="93"/>
      <c r="QO134" s="93"/>
      <c r="QP134" s="93"/>
      <c r="QQ134" s="93"/>
      <c r="QR134" s="93"/>
      <c r="QS134" s="93"/>
      <c r="QT134" s="93"/>
      <c r="QU134" s="93"/>
      <c r="QV134" s="93"/>
      <c r="QW134" s="93"/>
      <c r="QX134" s="93"/>
      <c r="QY134" s="93"/>
      <c r="QZ134" s="93"/>
      <c r="RA134" s="93"/>
      <c r="RB134" s="93"/>
      <c r="RC134" s="93"/>
      <c r="RD134" s="93"/>
      <c r="RE134" s="93"/>
      <c r="RF134" s="93"/>
      <c r="RG134" s="93"/>
      <c r="RH134" s="93"/>
      <c r="RI134" s="93"/>
      <c r="RJ134" s="93"/>
      <c r="RK134" s="93"/>
      <c r="RL134" s="93"/>
      <c r="RM134" s="93"/>
      <c r="RN134" s="93"/>
      <c r="RO134" s="93"/>
      <c r="RP134" s="93"/>
      <c r="RQ134" s="93"/>
      <c r="RR134" s="93"/>
      <c r="RS134" s="93"/>
      <c r="RT134" s="93"/>
      <c r="RU134" s="93"/>
      <c r="RV134" s="93"/>
      <c r="RW134" s="93"/>
      <c r="RX134" s="93"/>
      <c r="RY134" s="93"/>
      <c r="RZ134" s="93"/>
      <c r="SA134" s="93"/>
      <c r="SB134" s="93"/>
      <c r="SC134" s="93"/>
      <c r="SD134" s="93"/>
      <c r="SE134" s="93"/>
      <c r="SF134" s="93"/>
      <c r="SG134" s="93"/>
      <c r="SH134" s="93"/>
      <c r="SI134" s="93"/>
      <c r="SJ134" s="93"/>
      <c r="SK134" s="93"/>
      <c r="SL134" s="93"/>
      <c r="SM134" s="93"/>
      <c r="SN134" s="93"/>
      <c r="SO134" s="93"/>
      <c r="SP134" s="93"/>
      <c r="SQ134" s="93"/>
      <c r="SR134" s="93"/>
      <c r="SS134" s="93"/>
      <c r="ST134" s="93"/>
      <c r="SU134" s="93"/>
      <c r="SV134" s="93"/>
      <c r="SW134" s="93"/>
      <c r="SX134" s="93"/>
      <c r="SY134" s="93"/>
      <c r="SZ134" s="93"/>
      <c r="TA134" s="93"/>
      <c r="TB134" s="93"/>
      <c r="TC134" s="93"/>
      <c r="TD134" s="93"/>
      <c r="TE134" s="93"/>
      <c r="TF134" s="93"/>
      <c r="TG134" s="93"/>
      <c r="TH134" s="93"/>
      <c r="TI134" s="93"/>
      <c r="TJ134" s="93"/>
      <c r="TK134" s="93"/>
      <c r="TL134" s="93"/>
      <c r="TM134" s="93"/>
      <c r="TN134" s="93"/>
      <c r="TO134" s="93"/>
      <c r="TP134" s="93"/>
      <c r="TQ134" s="93"/>
      <c r="TR134" s="93"/>
      <c r="TS134" s="93"/>
      <c r="TT134" s="93"/>
      <c r="TU134" s="93"/>
      <c r="TV134" s="93"/>
      <c r="TW134" s="93"/>
      <c r="TX134" s="93"/>
      <c r="TY134" s="93"/>
      <c r="TZ134" s="93"/>
      <c r="UA134" s="93"/>
      <c r="UB134" s="93"/>
      <c r="UC134" s="93"/>
      <c r="UD134" s="93"/>
      <c r="UE134" s="93"/>
      <c r="UF134" s="93"/>
      <c r="UG134" s="93"/>
      <c r="UH134" s="93"/>
      <c r="UI134" s="93"/>
      <c r="UJ134" s="93"/>
      <c r="UK134" s="93"/>
      <c r="UL134" s="93"/>
      <c r="UM134" s="93"/>
      <c r="UN134" s="93"/>
      <c r="UO134" s="93"/>
      <c r="UP134" s="93"/>
      <c r="UQ134" s="93"/>
      <c r="UR134" s="93"/>
      <c r="US134" s="93"/>
      <c r="UT134" s="93"/>
      <c r="UU134" s="93"/>
      <c r="UV134" s="93"/>
      <c r="UW134" s="93"/>
      <c r="UX134" s="93"/>
      <c r="UY134" s="93"/>
      <c r="UZ134" s="93"/>
      <c r="VA134" s="93"/>
      <c r="VB134" s="93"/>
      <c r="VC134" s="93"/>
      <c r="VD134" s="93"/>
      <c r="VE134" s="93"/>
      <c r="VF134" s="93"/>
      <c r="VG134" s="93"/>
      <c r="VH134" s="93"/>
      <c r="VI134" s="93"/>
      <c r="VJ134" s="93"/>
      <c r="VK134" s="93"/>
      <c r="VL134" s="93"/>
      <c r="VM134" s="93"/>
      <c r="VN134" s="93"/>
      <c r="VO134" s="93"/>
      <c r="VP134" s="93"/>
      <c r="VQ134" s="93"/>
      <c r="VR134" s="93"/>
      <c r="VS134" s="93"/>
      <c r="VT134" s="93"/>
      <c r="VU134" s="93"/>
      <c r="VV134" s="93"/>
      <c r="VW134" s="93"/>
      <c r="VX134" s="93"/>
      <c r="VY134" s="93"/>
      <c r="VZ134" s="93"/>
      <c r="WA134" s="93"/>
      <c r="WB134" s="93"/>
      <c r="WC134" s="93"/>
      <c r="WD134" s="93"/>
      <c r="WE134" s="93"/>
      <c r="WF134" s="93"/>
      <c r="WG134" s="93"/>
      <c r="WH134" s="93"/>
      <c r="WI134" s="93"/>
      <c r="WJ134" s="93"/>
      <c r="WK134" s="93"/>
      <c r="WL134" s="93"/>
      <c r="WM134" s="93"/>
      <c r="WN134" s="93"/>
      <c r="WO134" s="93"/>
      <c r="WP134" s="93"/>
      <c r="WQ134" s="93"/>
      <c r="WR134" s="93"/>
      <c r="WS134" s="93"/>
      <c r="WT134" s="93"/>
      <c r="WU134" s="93"/>
      <c r="WV134" s="93"/>
      <c r="WW134" s="93"/>
      <c r="WX134" s="93"/>
      <c r="WY134" s="93"/>
      <c r="WZ134" s="93"/>
      <c r="XA134" s="93"/>
      <c r="XB134" s="93"/>
      <c r="XC134" s="93"/>
      <c r="XD134" s="93"/>
      <c r="XE134" s="93"/>
      <c r="XF134" s="93"/>
      <c r="XG134" s="93"/>
      <c r="XH134" s="93"/>
      <c r="XI134" s="93"/>
      <c r="XJ134" s="93"/>
      <c r="XK134" s="93"/>
      <c r="XL134" s="93"/>
      <c r="XM134" s="93"/>
      <c r="XN134" s="93"/>
      <c r="XO134" s="93"/>
      <c r="XP134" s="93"/>
      <c r="XQ134" s="93"/>
      <c r="XR134" s="93"/>
      <c r="XS134" s="93"/>
      <c r="XT134" s="93"/>
      <c r="XU134" s="93"/>
      <c r="XV134" s="93"/>
      <c r="XW134" s="93"/>
      <c r="XX134" s="93"/>
      <c r="XY134" s="93"/>
      <c r="XZ134" s="93"/>
      <c r="YA134" s="93"/>
      <c r="YB134" s="93"/>
      <c r="YC134" s="93"/>
      <c r="YD134" s="93"/>
      <c r="YE134" s="93"/>
      <c r="YF134" s="93"/>
      <c r="YG134" s="93"/>
      <c r="YH134" s="93"/>
      <c r="YI134" s="93"/>
      <c r="YJ134" s="93"/>
      <c r="YK134" s="93"/>
      <c r="YL134" s="93"/>
      <c r="YM134" s="93"/>
      <c r="YN134" s="93"/>
      <c r="YO134" s="93"/>
      <c r="YP134" s="93"/>
      <c r="YQ134" s="93"/>
      <c r="YR134" s="93"/>
      <c r="YS134" s="93"/>
      <c r="YT134" s="93"/>
      <c r="YU134" s="93"/>
      <c r="YV134" s="93"/>
      <c r="YW134" s="93"/>
      <c r="YX134" s="93"/>
      <c r="YY134" s="93"/>
      <c r="YZ134" s="93"/>
      <c r="ZA134" s="93"/>
      <c r="ZB134" s="93"/>
      <c r="ZC134" s="93"/>
      <c r="ZD134" s="93"/>
      <c r="ZE134" s="93"/>
      <c r="ZF134" s="93"/>
      <c r="ZG134" s="93"/>
      <c r="ZH134" s="93"/>
      <c r="ZI134" s="93"/>
      <c r="ZJ134" s="93"/>
      <c r="ZK134" s="93"/>
      <c r="ZL134" s="93"/>
      <c r="ZM134" s="93"/>
      <c r="ZN134" s="93"/>
      <c r="ZO134" s="93"/>
      <c r="ZP134" s="93"/>
      <c r="ZQ134" s="93"/>
      <c r="ZR134" s="93"/>
      <c r="ZS134" s="93"/>
      <c r="ZT134" s="93"/>
      <c r="ZU134" s="93"/>
      <c r="ZV134" s="93"/>
      <c r="ZW134" s="93"/>
      <c r="ZX134" s="93"/>
      <c r="ZY134" s="93"/>
      <c r="ZZ134" s="93"/>
    </row>
    <row r="135" spans="1:702" s="126" customFormat="1" ht="15.95" customHeight="1" x14ac:dyDescent="0.25">
      <c r="A135" s="122">
        <v>72546</v>
      </c>
      <c r="B135" s="122" t="s">
        <v>497</v>
      </c>
      <c r="C135" s="123" t="s">
        <v>422</v>
      </c>
      <c r="D135" s="122">
        <v>7</v>
      </c>
      <c r="E135" s="122">
        <v>3</v>
      </c>
      <c r="F135" s="122" t="s">
        <v>341</v>
      </c>
      <c r="G135" s="122">
        <v>912</v>
      </c>
      <c r="H135" s="122">
        <v>11461</v>
      </c>
      <c r="I135" s="122" t="s">
        <v>423</v>
      </c>
      <c r="J135" s="122">
        <v>32</v>
      </c>
      <c r="K135" s="122" t="s">
        <v>25</v>
      </c>
      <c r="L135" s="124">
        <v>8300</v>
      </c>
      <c r="M135" s="124">
        <v>8300</v>
      </c>
      <c r="N135" s="124">
        <v>0</v>
      </c>
      <c r="O135" s="124">
        <v>8300</v>
      </c>
      <c r="P135" s="124">
        <v>4179.6000000000004</v>
      </c>
      <c r="Q135" s="124">
        <v>-4120.3999999999996</v>
      </c>
      <c r="R135" s="125">
        <v>0.5</v>
      </c>
      <c r="S135" s="124">
        <v>0</v>
      </c>
      <c r="T135" s="124">
        <v>0</v>
      </c>
      <c r="U135" s="125">
        <v>0</v>
      </c>
      <c r="V135" s="124">
        <v>0</v>
      </c>
      <c r="W135" s="124">
        <v>0</v>
      </c>
      <c r="X135" s="125">
        <v>0</v>
      </c>
      <c r="Y135" s="124">
        <v>0</v>
      </c>
      <c r="Z135" s="124">
        <v>0</v>
      </c>
      <c r="AA135" s="125">
        <v>0</v>
      </c>
      <c r="AB135" s="124">
        <v>0</v>
      </c>
      <c r="AC135" s="124">
        <v>0</v>
      </c>
      <c r="AD135" s="125">
        <v>0</v>
      </c>
      <c r="AE135" s="124">
        <v>0</v>
      </c>
      <c r="AF135" s="124">
        <v>0</v>
      </c>
      <c r="AG135" s="125">
        <v>0</v>
      </c>
      <c r="AH135" s="124">
        <v>0</v>
      </c>
      <c r="AI135" s="124">
        <v>0</v>
      </c>
      <c r="AJ135" s="125">
        <v>0</v>
      </c>
      <c r="AK135" s="124">
        <v>0</v>
      </c>
      <c r="AL135" s="124">
        <v>0</v>
      </c>
      <c r="AM135" s="125">
        <v>0</v>
      </c>
      <c r="AN135" s="124">
        <v>0</v>
      </c>
      <c r="AO135" s="124">
        <v>0</v>
      </c>
      <c r="AP135" s="125">
        <v>0</v>
      </c>
      <c r="AQ135" s="124">
        <v>0</v>
      </c>
      <c r="AR135" s="124">
        <v>0</v>
      </c>
      <c r="AS135" s="125">
        <v>0</v>
      </c>
      <c r="AT135" s="124">
        <v>0</v>
      </c>
      <c r="AU135" s="124">
        <v>0</v>
      </c>
      <c r="AV135" s="125">
        <v>0</v>
      </c>
      <c r="AW135" s="124">
        <v>0</v>
      </c>
      <c r="AX135" s="124">
        <v>0</v>
      </c>
      <c r="AY135" s="125">
        <v>0</v>
      </c>
      <c r="AZ135" s="124">
        <v>0</v>
      </c>
      <c r="BA135" s="124">
        <v>0</v>
      </c>
      <c r="BB135" s="125">
        <v>0</v>
      </c>
      <c r="BC135" s="124">
        <v>0</v>
      </c>
      <c r="BD135" s="124">
        <v>0</v>
      </c>
      <c r="BE135" s="125">
        <v>0</v>
      </c>
      <c r="BF135" s="124">
        <v>0</v>
      </c>
      <c r="BG135" s="124">
        <v>0</v>
      </c>
      <c r="BH135" s="125">
        <v>0</v>
      </c>
      <c r="BI135" s="124">
        <v>0</v>
      </c>
      <c r="BJ135" s="124">
        <v>0</v>
      </c>
      <c r="BK135" s="125">
        <v>0</v>
      </c>
      <c r="BL135" s="124">
        <v>0</v>
      </c>
      <c r="BM135" s="124">
        <v>0</v>
      </c>
      <c r="BN135" s="125">
        <v>0</v>
      </c>
      <c r="BO135" s="124">
        <v>0</v>
      </c>
      <c r="BP135" s="124">
        <v>0</v>
      </c>
      <c r="BQ135" s="125">
        <v>0</v>
      </c>
      <c r="BR135" s="124">
        <v>0</v>
      </c>
      <c r="BS135" s="124">
        <v>0</v>
      </c>
      <c r="BT135" s="125">
        <v>0</v>
      </c>
      <c r="BU135" s="124">
        <v>0</v>
      </c>
      <c r="BV135" s="124">
        <v>0</v>
      </c>
      <c r="BW135" s="125">
        <v>0</v>
      </c>
      <c r="BX135" s="124">
        <v>8300</v>
      </c>
      <c r="BY135" s="124">
        <v>4179.6000000000004</v>
      </c>
      <c r="BZ135" s="125">
        <v>0.5</v>
      </c>
      <c r="CA135" s="124">
        <v>0</v>
      </c>
      <c r="CB135" s="124">
        <v>0</v>
      </c>
      <c r="CC135" s="125">
        <v>0</v>
      </c>
      <c r="CD135" s="124">
        <v>0</v>
      </c>
      <c r="CE135" s="124">
        <v>0</v>
      </c>
      <c r="CF135" s="125">
        <v>0</v>
      </c>
      <c r="CG135" s="124">
        <v>0</v>
      </c>
      <c r="CH135" s="124">
        <v>0</v>
      </c>
      <c r="CI135" s="125">
        <v>0</v>
      </c>
      <c r="CJ135" s="124">
        <v>0</v>
      </c>
      <c r="CK135" s="124">
        <v>0</v>
      </c>
      <c r="CL135" s="125">
        <v>0</v>
      </c>
      <c r="CM135" s="124">
        <v>0</v>
      </c>
      <c r="CN135" s="124">
        <v>0</v>
      </c>
      <c r="CO135" s="125">
        <v>0</v>
      </c>
      <c r="CP135" s="124"/>
      <c r="CQ135" s="124"/>
      <c r="CR135" s="124"/>
      <c r="CS135" s="124"/>
      <c r="CT135" s="124"/>
      <c r="CU135" s="124"/>
      <c r="CV135" s="124"/>
      <c r="CW135" s="124"/>
      <c r="CX135" s="124"/>
      <c r="CY135" s="124"/>
      <c r="CZ135" s="124"/>
      <c r="DA135" s="124"/>
      <c r="DB135" s="124"/>
      <c r="DC135" s="124"/>
      <c r="DD135" s="124"/>
      <c r="DE135" s="124"/>
      <c r="DF135" s="124"/>
      <c r="DG135" s="124"/>
      <c r="DH135" s="124"/>
      <c r="DI135" s="124"/>
      <c r="DJ135" s="124"/>
      <c r="DK135" s="124"/>
      <c r="DL135" s="124"/>
      <c r="DM135" s="124"/>
      <c r="DN135" s="124"/>
      <c r="DO135" s="124"/>
      <c r="DP135" s="124"/>
      <c r="DQ135" s="124"/>
      <c r="DR135" s="124"/>
      <c r="DS135" s="124"/>
      <c r="DT135" s="124"/>
      <c r="DU135" s="124"/>
      <c r="DV135" s="124"/>
      <c r="DW135" s="124"/>
      <c r="DX135" s="124"/>
      <c r="DY135" s="124"/>
      <c r="DZ135" s="124"/>
      <c r="EA135" s="124"/>
      <c r="EB135" s="124"/>
      <c r="EC135" s="124"/>
      <c r="ED135" s="124"/>
      <c r="EE135" s="124"/>
      <c r="EF135" s="124"/>
      <c r="EG135" s="124"/>
      <c r="EH135" s="124"/>
      <c r="EI135" s="124"/>
      <c r="EJ135" s="124"/>
      <c r="EK135" s="124"/>
      <c r="EL135" s="124"/>
      <c r="EM135" s="124"/>
      <c r="EN135" s="124"/>
      <c r="EO135" s="124"/>
      <c r="EP135" s="124"/>
      <c r="EQ135" s="124"/>
      <c r="ER135" s="124"/>
      <c r="ES135" s="124"/>
      <c r="ET135" s="124"/>
      <c r="EU135" s="124"/>
      <c r="EV135" s="124"/>
      <c r="EW135" s="124"/>
      <c r="EX135" s="124"/>
      <c r="EY135" s="124"/>
      <c r="EZ135" s="124"/>
      <c r="FA135" s="124"/>
      <c r="FB135" s="124"/>
      <c r="FC135" s="124"/>
      <c r="FD135" s="124"/>
      <c r="FE135" s="124"/>
      <c r="FF135" s="124"/>
      <c r="FG135" s="124"/>
      <c r="FH135" s="124"/>
      <c r="FI135" s="124"/>
      <c r="FJ135" s="124"/>
      <c r="FK135" s="124"/>
      <c r="FL135" s="124"/>
      <c r="FM135" s="124"/>
      <c r="FN135" s="124"/>
      <c r="FO135" s="124"/>
      <c r="FP135" s="124"/>
      <c r="FQ135" s="124"/>
      <c r="FR135" s="124"/>
      <c r="FS135" s="124"/>
      <c r="FT135" s="124"/>
      <c r="FU135" s="124"/>
      <c r="FV135" s="124"/>
      <c r="FW135" s="124"/>
      <c r="FX135" s="124"/>
      <c r="FY135" s="124"/>
      <c r="FZ135" s="124"/>
      <c r="GA135" s="124"/>
      <c r="GB135" s="124"/>
      <c r="GC135" s="124"/>
      <c r="GD135" s="124"/>
      <c r="GE135" s="124"/>
      <c r="GF135" s="124"/>
      <c r="GG135" s="124"/>
      <c r="GH135" s="124"/>
      <c r="GI135" s="124"/>
      <c r="GJ135" s="124"/>
      <c r="GK135" s="124"/>
      <c r="GL135" s="124"/>
      <c r="GM135" s="124"/>
      <c r="GN135" s="124"/>
      <c r="GO135" s="124"/>
      <c r="GP135" s="124"/>
      <c r="GQ135" s="124"/>
      <c r="GR135" s="124"/>
      <c r="GS135" s="124"/>
      <c r="GT135" s="124"/>
      <c r="GU135" s="124"/>
      <c r="GV135" s="124"/>
      <c r="GW135" s="124"/>
      <c r="GX135" s="124"/>
      <c r="GY135" s="124"/>
      <c r="GZ135" s="124"/>
      <c r="HA135" s="124"/>
      <c r="HB135" s="124"/>
      <c r="HC135" s="124"/>
      <c r="HD135" s="124"/>
      <c r="HE135" s="124"/>
      <c r="HF135" s="124"/>
      <c r="HG135" s="124"/>
      <c r="HH135" s="124"/>
      <c r="HI135" s="124"/>
      <c r="HJ135" s="124"/>
      <c r="HK135" s="124"/>
      <c r="HL135" s="124"/>
      <c r="HM135" s="124"/>
      <c r="HN135" s="124"/>
      <c r="HO135" s="124"/>
      <c r="HP135" s="124"/>
      <c r="HQ135" s="124"/>
      <c r="HR135" s="124"/>
      <c r="HS135" s="124"/>
      <c r="HT135" s="124"/>
      <c r="HU135" s="124"/>
      <c r="HV135" s="124"/>
      <c r="HW135" s="124"/>
      <c r="HX135" s="124"/>
      <c r="HY135" s="124"/>
      <c r="HZ135" s="124"/>
      <c r="IA135" s="124"/>
      <c r="IB135" s="124"/>
      <c r="IC135" s="124"/>
      <c r="ID135" s="124"/>
      <c r="IE135" s="124"/>
      <c r="IF135" s="124"/>
      <c r="IG135" s="124"/>
      <c r="IH135" s="124"/>
      <c r="II135" s="124"/>
      <c r="IJ135" s="124"/>
      <c r="IK135" s="124"/>
      <c r="IL135" s="124"/>
      <c r="IM135" s="124"/>
      <c r="IN135" s="124"/>
      <c r="IO135" s="124"/>
      <c r="IP135" s="124"/>
      <c r="IQ135" s="124"/>
      <c r="IR135" s="124"/>
      <c r="IS135" s="124"/>
      <c r="IT135" s="124"/>
      <c r="IU135" s="124"/>
      <c r="IV135" s="124"/>
      <c r="IW135" s="124"/>
      <c r="IX135" s="124"/>
      <c r="IY135" s="124"/>
      <c r="IZ135" s="124"/>
      <c r="JA135" s="124"/>
      <c r="JB135" s="124"/>
      <c r="JC135" s="124"/>
      <c r="JD135" s="124"/>
      <c r="JE135" s="124"/>
      <c r="JF135" s="124"/>
      <c r="JG135" s="124"/>
      <c r="JH135" s="124"/>
      <c r="JI135" s="124"/>
      <c r="JJ135" s="124"/>
      <c r="JK135" s="124"/>
      <c r="JL135" s="124"/>
      <c r="JM135" s="124"/>
      <c r="JN135" s="124"/>
      <c r="JO135" s="124"/>
      <c r="JP135" s="124"/>
      <c r="JQ135" s="124"/>
      <c r="JR135" s="124"/>
      <c r="JS135" s="124"/>
      <c r="JT135" s="124"/>
      <c r="JU135" s="124"/>
      <c r="JV135" s="124"/>
      <c r="JW135" s="124"/>
      <c r="JX135" s="124"/>
      <c r="JY135" s="124"/>
      <c r="JZ135" s="124"/>
      <c r="KA135" s="124"/>
      <c r="KB135" s="124"/>
      <c r="KC135" s="124"/>
      <c r="KD135" s="124"/>
      <c r="KE135" s="124"/>
      <c r="KF135" s="124"/>
      <c r="KG135" s="124"/>
      <c r="KH135" s="124"/>
      <c r="KI135" s="124"/>
      <c r="KJ135" s="124"/>
      <c r="KK135" s="124"/>
      <c r="KL135" s="124"/>
      <c r="KM135" s="124"/>
      <c r="KN135" s="124"/>
      <c r="KO135" s="124"/>
      <c r="KP135" s="124"/>
      <c r="KQ135" s="124"/>
      <c r="KR135" s="124"/>
      <c r="KS135" s="124"/>
      <c r="KT135" s="124"/>
      <c r="KU135" s="124"/>
      <c r="KV135" s="124"/>
      <c r="KW135" s="124"/>
      <c r="KX135" s="124"/>
      <c r="KY135" s="124"/>
      <c r="KZ135" s="124"/>
      <c r="LA135" s="124"/>
      <c r="LB135" s="124"/>
      <c r="LC135" s="124"/>
      <c r="LD135" s="124"/>
      <c r="LE135" s="124"/>
      <c r="LF135" s="124"/>
      <c r="LG135" s="124"/>
      <c r="LH135" s="124"/>
      <c r="LI135" s="124"/>
      <c r="LJ135" s="124"/>
      <c r="LK135" s="124"/>
      <c r="LL135" s="124"/>
      <c r="LM135" s="124"/>
      <c r="LN135" s="124"/>
      <c r="LO135" s="124"/>
      <c r="LP135" s="124"/>
      <c r="LQ135" s="124"/>
      <c r="LR135" s="124"/>
      <c r="LS135" s="124"/>
      <c r="LT135" s="124"/>
      <c r="LU135" s="124"/>
      <c r="LV135" s="124"/>
      <c r="LW135" s="124"/>
      <c r="LX135" s="124"/>
      <c r="LY135" s="124"/>
      <c r="LZ135" s="124"/>
      <c r="MA135" s="124"/>
      <c r="MB135" s="124"/>
      <c r="MC135" s="124"/>
      <c r="MD135" s="124"/>
      <c r="ME135" s="124"/>
      <c r="MF135" s="124"/>
      <c r="MG135" s="124"/>
      <c r="MH135" s="124"/>
      <c r="MI135" s="124"/>
      <c r="MJ135" s="124"/>
      <c r="MK135" s="124"/>
      <c r="ML135" s="124"/>
      <c r="MM135" s="124"/>
      <c r="MN135" s="124"/>
      <c r="MO135" s="124"/>
      <c r="MP135" s="124"/>
      <c r="MQ135" s="124"/>
      <c r="MR135" s="124"/>
      <c r="MS135" s="124"/>
      <c r="MT135" s="124"/>
      <c r="MU135" s="124"/>
      <c r="MV135" s="124"/>
      <c r="MW135" s="124"/>
      <c r="MX135" s="124"/>
      <c r="MY135" s="124"/>
      <c r="MZ135" s="124"/>
      <c r="NA135" s="124"/>
      <c r="NB135" s="124"/>
      <c r="NC135" s="124"/>
      <c r="ND135" s="124"/>
      <c r="NE135" s="124"/>
      <c r="NF135" s="124"/>
      <c r="NG135" s="124"/>
      <c r="NH135" s="124"/>
      <c r="NI135" s="124"/>
      <c r="NJ135" s="124"/>
      <c r="NK135" s="124"/>
      <c r="NL135" s="124"/>
      <c r="NM135" s="124"/>
      <c r="NN135" s="124"/>
      <c r="NO135" s="124"/>
      <c r="NP135" s="124"/>
      <c r="NQ135" s="124"/>
      <c r="NR135" s="124"/>
      <c r="NS135" s="124"/>
      <c r="NT135" s="124"/>
      <c r="NU135" s="124"/>
      <c r="NV135" s="124"/>
      <c r="NW135" s="124"/>
      <c r="NX135" s="124"/>
      <c r="NY135" s="124"/>
      <c r="NZ135" s="124"/>
      <c r="OA135" s="124"/>
      <c r="OB135" s="124"/>
      <c r="OC135" s="124"/>
      <c r="OD135" s="124"/>
      <c r="OE135" s="124"/>
      <c r="OF135" s="124"/>
      <c r="OG135" s="124"/>
      <c r="OH135" s="124"/>
      <c r="OI135" s="124"/>
      <c r="OJ135" s="124"/>
      <c r="OK135" s="124"/>
      <c r="OL135" s="124"/>
      <c r="OM135" s="124"/>
      <c r="ON135" s="124"/>
      <c r="OO135" s="124"/>
      <c r="OP135" s="124"/>
      <c r="OQ135" s="124"/>
      <c r="OR135" s="124"/>
      <c r="OS135" s="124"/>
      <c r="OT135" s="124"/>
      <c r="OU135" s="124"/>
      <c r="OV135" s="124"/>
      <c r="OW135" s="124"/>
      <c r="OX135" s="124"/>
      <c r="OY135" s="124"/>
      <c r="OZ135" s="124"/>
      <c r="PA135" s="124"/>
      <c r="PB135" s="124"/>
      <c r="PC135" s="124"/>
      <c r="PD135" s="124"/>
      <c r="PE135" s="124"/>
      <c r="PF135" s="124"/>
      <c r="PG135" s="124"/>
      <c r="PH135" s="124"/>
      <c r="PI135" s="124"/>
      <c r="PJ135" s="124"/>
      <c r="PK135" s="124"/>
      <c r="PL135" s="124"/>
      <c r="PM135" s="124"/>
      <c r="PN135" s="124"/>
      <c r="PO135" s="124"/>
      <c r="PP135" s="124"/>
      <c r="PQ135" s="124"/>
      <c r="PR135" s="124"/>
      <c r="PS135" s="124"/>
      <c r="PT135" s="124"/>
      <c r="PU135" s="124"/>
      <c r="PV135" s="124"/>
      <c r="PW135" s="124"/>
      <c r="PX135" s="124"/>
      <c r="PY135" s="124"/>
      <c r="PZ135" s="124"/>
      <c r="QA135" s="124"/>
      <c r="QB135" s="124"/>
      <c r="QC135" s="124"/>
      <c r="QD135" s="124"/>
      <c r="QE135" s="124"/>
      <c r="QF135" s="124"/>
      <c r="QG135" s="124"/>
      <c r="QH135" s="124"/>
      <c r="QI135" s="124"/>
      <c r="QJ135" s="124"/>
      <c r="QK135" s="124"/>
      <c r="QL135" s="124"/>
      <c r="QM135" s="124"/>
      <c r="QN135" s="124"/>
      <c r="QO135" s="124"/>
      <c r="QP135" s="124"/>
      <c r="QQ135" s="124"/>
      <c r="QR135" s="124"/>
      <c r="QS135" s="124"/>
      <c r="QT135" s="124"/>
      <c r="QU135" s="124"/>
      <c r="QV135" s="124"/>
      <c r="QW135" s="124"/>
      <c r="QX135" s="124"/>
      <c r="QY135" s="124"/>
      <c r="QZ135" s="124"/>
      <c r="RA135" s="124"/>
      <c r="RB135" s="124"/>
      <c r="RC135" s="124"/>
      <c r="RD135" s="124"/>
      <c r="RE135" s="124"/>
      <c r="RF135" s="124"/>
      <c r="RG135" s="124"/>
      <c r="RH135" s="124"/>
      <c r="RI135" s="124"/>
      <c r="RJ135" s="124"/>
      <c r="RK135" s="124"/>
      <c r="RL135" s="124"/>
      <c r="RM135" s="124"/>
      <c r="RN135" s="124"/>
      <c r="RO135" s="124"/>
      <c r="RP135" s="124"/>
      <c r="RQ135" s="124"/>
      <c r="RR135" s="124"/>
      <c r="RS135" s="124"/>
      <c r="RT135" s="124"/>
      <c r="RU135" s="124"/>
      <c r="RV135" s="124"/>
      <c r="RW135" s="124"/>
      <c r="RX135" s="124"/>
      <c r="RY135" s="124"/>
      <c r="RZ135" s="124"/>
      <c r="SA135" s="124"/>
      <c r="SB135" s="124"/>
      <c r="SC135" s="124"/>
      <c r="SD135" s="124"/>
      <c r="SE135" s="124"/>
      <c r="SF135" s="124"/>
      <c r="SG135" s="124"/>
      <c r="SH135" s="124"/>
      <c r="SI135" s="124"/>
      <c r="SJ135" s="124"/>
      <c r="SK135" s="124"/>
      <c r="SL135" s="124"/>
      <c r="SM135" s="124"/>
      <c r="SN135" s="124"/>
      <c r="SO135" s="124"/>
      <c r="SP135" s="124"/>
      <c r="SQ135" s="124"/>
      <c r="SR135" s="124"/>
      <c r="SS135" s="124"/>
      <c r="ST135" s="124"/>
      <c r="SU135" s="124"/>
      <c r="SV135" s="124"/>
      <c r="SW135" s="124"/>
      <c r="SX135" s="124"/>
      <c r="SY135" s="124"/>
      <c r="SZ135" s="124"/>
      <c r="TA135" s="124"/>
      <c r="TB135" s="124"/>
      <c r="TC135" s="124"/>
      <c r="TD135" s="124"/>
      <c r="TE135" s="124"/>
      <c r="TF135" s="124"/>
      <c r="TG135" s="124"/>
      <c r="TH135" s="124"/>
      <c r="TI135" s="124"/>
      <c r="TJ135" s="124"/>
      <c r="TK135" s="124"/>
      <c r="TL135" s="124"/>
      <c r="TM135" s="124"/>
      <c r="TN135" s="124"/>
      <c r="TO135" s="124"/>
      <c r="TP135" s="124"/>
      <c r="TQ135" s="124"/>
      <c r="TR135" s="124"/>
      <c r="TS135" s="124"/>
      <c r="TT135" s="124"/>
      <c r="TU135" s="124"/>
      <c r="TV135" s="124"/>
      <c r="TW135" s="124"/>
      <c r="TX135" s="124"/>
      <c r="TY135" s="124"/>
      <c r="TZ135" s="124"/>
      <c r="UA135" s="124"/>
      <c r="UB135" s="124"/>
      <c r="UC135" s="124"/>
      <c r="UD135" s="124"/>
      <c r="UE135" s="124"/>
      <c r="UF135" s="124"/>
      <c r="UG135" s="124"/>
      <c r="UH135" s="124"/>
      <c r="UI135" s="124"/>
      <c r="UJ135" s="124"/>
      <c r="UK135" s="124"/>
      <c r="UL135" s="124"/>
      <c r="UM135" s="124"/>
      <c r="UN135" s="124"/>
      <c r="UO135" s="124"/>
      <c r="UP135" s="124"/>
      <c r="UQ135" s="124"/>
      <c r="UR135" s="124"/>
      <c r="US135" s="124"/>
      <c r="UT135" s="124"/>
      <c r="UU135" s="124"/>
      <c r="UV135" s="124"/>
      <c r="UW135" s="124"/>
      <c r="UX135" s="124"/>
      <c r="UY135" s="124"/>
      <c r="UZ135" s="124"/>
      <c r="VA135" s="124"/>
      <c r="VB135" s="124"/>
      <c r="VC135" s="124"/>
      <c r="VD135" s="124"/>
      <c r="VE135" s="124"/>
      <c r="VF135" s="124"/>
      <c r="VG135" s="124"/>
      <c r="VH135" s="124"/>
      <c r="VI135" s="124"/>
      <c r="VJ135" s="124"/>
      <c r="VK135" s="124"/>
      <c r="VL135" s="124"/>
      <c r="VM135" s="124"/>
      <c r="VN135" s="124"/>
      <c r="VO135" s="124"/>
      <c r="VP135" s="124"/>
      <c r="VQ135" s="124"/>
      <c r="VR135" s="124"/>
      <c r="VS135" s="124"/>
      <c r="VT135" s="124"/>
      <c r="VU135" s="124"/>
      <c r="VV135" s="124"/>
      <c r="VW135" s="124"/>
      <c r="VX135" s="124"/>
      <c r="VY135" s="124"/>
      <c r="VZ135" s="124"/>
      <c r="WA135" s="124"/>
      <c r="WB135" s="124"/>
      <c r="WC135" s="124"/>
      <c r="WD135" s="124"/>
      <c r="WE135" s="124"/>
      <c r="WF135" s="124"/>
      <c r="WG135" s="124"/>
      <c r="WH135" s="124"/>
      <c r="WI135" s="124"/>
      <c r="WJ135" s="124"/>
      <c r="WK135" s="124"/>
      <c r="WL135" s="124"/>
      <c r="WM135" s="124"/>
      <c r="WN135" s="124"/>
      <c r="WO135" s="124"/>
      <c r="WP135" s="124"/>
      <c r="WQ135" s="124"/>
      <c r="WR135" s="124"/>
      <c r="WS135" s="124"/>
      <c r="WT135" s="124"/>
      <c r="WU135" s="124"/>
      <c r="WV135" s="124"/>
      <c r="WW135" s="124"/>
      <c r="WX135" s="124"/>
      <c r="WY135" s="124"/>
      <c r="WZ135" s="124"/>
      <c r="XA135" s="124"/>
      <c r="XB135" s="124"/>
      <c r="XC135" s="124"/>
      <c r="XD135" s="124"/>
      <c r="XE135" s="124"/>
      <c r="XF135" s="124"/>
      <c r="XG135" s="124"/>
      <c r="XH135" s="124"/>
      <c r="XI135" s="124"/>
      <c r="XJ135" s="124"/>
      <c r="XK135" s="124"/>
      <c r="XL135" s="124"/>
      <c r="XM135" s="124"/>
      <c r="XN135" s="124"/>
      <c r="XO135" s="124"/>
      <c r="XP135" s="124"/>
      <c r="XQ135" s="124"/>
      <c r="XR135" s="124"/>
      <c r="XS135" s="124"/>
      <c r="XT135" s="124"/>
      <c r="XU135" s="124"/>
      <c r="XV135" s="124"/>
      <c r="XW135" s="124"/>
      <c r="XX135" s="124"/>
      <c r="XY135" s="124"/>
      <c r="XZ135" s="124"/>
      <c r="YA135" s="124"/>
      <c r="YB135" s="124"/>
      <c r="YC135" s="124"/>
      <c r="YD135" s="124"/>
      <c r="YE135" s="124"/>
      <c r="YF135" s="124"/>
      <c r="YG135" s="124"/>
      <c r="YH135" s="124"/>
      <c r="YI135" s="124"/>
      <c r="YJ135" s="124"/>
      <c r="YK135" s="124"/>
      <c r="YL135" s="124"/>
      <c r="YM135" s="124"/>
      <c r="YN135" s="124"/>
      <c r="YO135" s="124"/>
      <c r="YP135" s="124"/>
      <c r="YQ135" s="124"/>
      <c r="YR135" s="124"/>
      <c r="YS135" s="124"/>
      <c r="YT135" s="124"/>
      <c r="YU135" s="124"/>
      <c r="YV135" s="124"/>
      <c r="YW135" s="124"/>
      <c r="YX135" s="124"/>
      <c r="YY135" s="124"/>
      <c r="YZ135" s="124"/>
      <c r="ZA135" s="124"/>
      <c r="ZB135" s="124"/>
      <c r="ZC135" s="124"/>
      <c r="ZD135" s="124"/>
      <c r="ZE135" s="124"/>
      <c r="ZF135" s="124"/>
      <c r="ZG135" s="124"/>
      <c r="ZH135" s="124"/>
      <c r="ZI135" s="124"/>
      <c r="ZJ135" s="124"/>
      <c r="ZK135" s="124"/>
      <c r="ZL135" s="124"/>
      <c r="ZM135" s="124"/>
      <c r="ZN135" s="124"/>
      <c r="ZO135" s="124"/>
      <c r="ZP135" s="124"/>
      <c r="ZQ135" s="124"/>
      <c r="ZR135" s="124"/>
      <c r="ZS135" s="124"/>
      <c r="ZT135" s="124"/>
      <c r="ZU135" s="124"/>
      <c r="ZV135" s="124"/>
      <c r="ZW135" s="124"/>
      <c r="ZX135" s="124"/>
      <c r="ZY135" s="124"/>
      <c r="ZZ135" s="124"/>
    </row>
    <row r="136" spans="1:702" ht="15.95" hidden="1" customHeight="1" x14ac:dyDescent="0.25">
      <c r="A136" s="92">
        <v>72548</v>
      </c>
      <c r="B136" s="92" t="s">
        <v>497</v>
      </c>
      <c r="C136" s="121" t="s">
        <v>422</v>
      </c>
      <c r="D136" s="92">
        <v>7</v>
      </c>
      <c r="E136" s="92">
        <v>3</v>
      </c>
      <c r="F136" s="92" t="s">
        <v>341</v>
      </c>
      <c r="G136" s="92">
        <v>912</v>
      </c>
      <c r="H136" s="92">
        <v>11461</v>
      </c>
      <c r="I136" s="92" t="s">
        <v>423</v>
      </c>
      <c r="J136" s="92">
        <v>321</v>
      </c>
      <c r="K136" s="92" t="s">
        <v>349</v>
      </c>
      <c r="L136" s="93">
        <v>8300</v>
      </c>
      <c r="M136" s="93">
        <v>8300</v>
      </c>
      <c r="N136" s="93">
        <v>0</v>
      </c>
      <c r="O136" s="93">
        <v>8300</v>
      </c>
      <c r="P136" s="93">
        <v>4179.6000000000004</v>
      </c>
      <c r="Q136" s="93">
        <v>-4120.3999999999996</v>
      </c>
      <c r="R136" s="94">
        <v>0.5</v>
      </c>
      <c r="S136" s="93">
        <v>0</v>
      </c>
      <c r="T136" s="93">
        <v>0</v>
      </c>
      <c r="U136" s="94">
        <v>0</v>
      </c>
      <c r="V136" s="93">
        <v>0</v>
      </c>
      <c r="W136" s="93">
        <v>0</v>
      </c>
      <c r="X136" s="94">
        <v>0</v>
      </c>
      <c r="Y136" s="93">
        <v>0</v>
      </c>
      <c r="Z136" s="93">
        <v>0</v>
      </c>
      <c r="AA136" s="94">
        <v>0</v>
      </c>
      <c r="AB136" s="93">
        <v>0</v>
      </c>
      <c r="AC136" s="93">
        <v>0</v>
      </c>
      <c r="AD136" s="94">
        <v>0</v>
      </c>
      <c r="AE136" s="93">
        <v>0</v>
      </c>
      <c r="AF136" s="93">
        <v>0</v>
      </c>
      <c r="AG136" s="94">
        <v>0</v>
      </c>
      <c r="AH136" s="93">
        <v>0</v>
      </c>
      <c r="AI136" s="93">
        <v>0</v>
      </c>
      <c r="AJ136" s="94">
        <v>0</v>
      </c>
      <c r="AK136" s="93">
        <v>0</v>
      </c>
      <c r="AL136" s="93">
        <v>0</v>
      </c>
      <c r="AM136" s="94">
        <v>0</v>
      </c>
      <c r="AN136" s="93">
        <v>0</v>
      </c>
      <c r="AO136" s="93">
        <v>0</v>
      </c>
      <c r="AP136" s="94">
        <v>0</v>
      </c>
      <c r="AQ136" s="93">
        <v>0</v>
      </c>
      <c r="AR136" s="93">
        <v>0</v>
      </c>
      <c r="AS136" s="94">
        <v>0</v>
      </c>
      <c r="AT136" s="93">
        <v>0</v>
      </c>
      <c r="AU136" s="93">
        <v>0</v>
      </c>
      <c r="AV136" s="94">
        <v>0</v>
      </c>
      <c r="AW136" s="93">
        <v>0</v>
      </c>
      <c r="AX136" s="93">
        <v>0</v>
      </c>
      <c r="AY136" s="94">
        <v>0</v>
      </c>
      <c r="AZ136" s="93">
        <v>0</v>
      </c>
      <c r="BA136" s="93">
        <v>0</v>
      </c>
      <c r="BB136" s="94">
        <v>0</v>
      </c>
      <c r="BC136" s="93">
        <v>0</v>
      </c>
      <c r="BD136" s="93">
        <v>0</v>
      </c>
      <c r="BE136" s="94">
        <v>0</v>
      </c>
      <c r="BF136" s="93">
        <v>0</v>
      </c>
      <c r="BG136" s="93">
        <v>0</v>
      </c>
      <c r="BH136" s="94">
        <v>0</v>
      </c>
      <c r="BI136" s="93">
        <v>0</v>
      </c>
      <c r="BJ136" s="93">
        <v>0</v>
      </c>
      <c r="BK136" s="94">
        <v>0</v>
      </c>
      <c r="BL136" s="93">
        <v>0</v>
      </c>
      <c r="BM136" s="93">
        <v>0</v>
      </c>
      <c r="BN136" s="94">
        <v>0</v>
      </c>
      <c r="BO136" s="93">
        <v>0</v>
      </c>
      <c r="BP136" s="93">
        <v>0</v>
      </c>
      <c r="BQ136" s="94">
        <v>0</v>
      </c>
      <c r="BR136" s="93">
        <v>0</v>
      </c>
      <c r="BS136" s="93">
        <v>0</v>
      </c>
      <c r="BT136" s="94">
        <v>0</v>
      </c>
      <c r="BU136" s="93">
        <v>0</v>
      </c>
      <c r="BV136" s="93">
        <v>0</v>
      </c>
      <c r="BW136" s="94">
        <v>0</v>
      </c>
      <c r="BX136" s="93">
        <v>8300</v>
      </c>
      <c r="BY136" s="93">
        <v>4179.6000000000004</v>
      </c>
      <c r="BZ136" s="94">
        <v>0.5</v>
      </c>
      <c r="CA136" s="93">
        <v>0</v>
      </c>
      <c r="CB136" s="93">
        <v>0</v>
      </c>
      <c r="CC136" s="94">
        <v>0</v>
      </c>
      <c r="CD136" s="93">
        <v>0</v>
      </c>
      <c r="CE136" s="93">
        <v>0</v>
      </c>
      <c r="CF136" s="94">
        <v>0</v>
      </c>
      <c r="CG136" s="93">
        <v>0</v>
      </c>
      <c r="CH136" s="93">
        <v>0</v>
      </c>
      <c r="CI136" s="94">
        <v>0</v>
      </c>
      <c r="CJ136" s="93">
        <v>0</v>
      </c>
      <c r="CK136" s="93">
        <v>0</v>
      </c>
      <c r="CL136" s="94">
        <v>0</v>
      </c>
      <c r="CM136" s="93">
        <v>0</v>
      </c>
      <c r="CN136" s="93">
        <v>0</v>
      </c>
      <c r="CO136" s="94">
        <v>0</v>
      </c>
      <c r="CP136" s="93"/>
      <c r="CQ136" s="93"/>
      <c r="CR136" s="93"/>
      <c r="CS136" s="93"/>
      <c r="CT136" s="93"/>
      <c r="CU136" s="93"/>
      <c r="CV136" s="93"/>
      <c r="CW136" s="93"/>
      <c r="CX136" s="93"/>
      <c r="CY136" s="93"/>
      <c r="CZ136" s="93"/>
      <c r="DA136" s="93"/>
      <c r="DB136" s="93"/>
      <c r="DC136" s="93"/>
      <c r="DD136" s="93"/>
      <c r="DE136" s="93"/>
      <c r="DF136" s="93"/>
      <c r="DG136" s="93"/>
      <c r="DH136" s="93"/>
      <c r="DI136" s="93"/>
      <c r="DJ136" s="93"/>
      <c r="DK136" s="93"/>
      <c r="DL136" s="93"/>
      <c r="DM136" s="93"/>
      <c r="DN136" s="93"/>
      <c r="DO136" s="93"/>
      <c r="DP136" s="93"/>
      <c r="DQ136" s="93"/>
      <c r="DR136" s="93"/>
      <c r="DS136" s="93"/>
      <c r="DT136" s="93"/>
      <c r="DU136" s="93"/>
      <c r="DV136" s="93"/>
      <c r="DW136" s="93"/>
      <c r="DX136" s="93"/>
      <c r="DY136" s="93"/>
      <c r="DZ136" s="93"/>
      <c r="EA136" s="93"/>
      <c r="EB136" s="93"/>
      <c r="EC136" s="93"/>
      <c r="ED136" s="93"/>
      <c r="EE136" s="93"/>
      <c r="EF136" s="93"/>
      <c r="EG136" s="93"/>
      <c r="EH136" s="93"/>
      <c r="EI136" s="93"/>
      <c r="EJ136" s="93"/>
      <c r="EK136" s="93"/>
      <c r="EL136" s="93"/>
      <c r="EM136" s="93"/>
      <c r="EN136" s="93"/>
      <c r="EO136" s="93"/>
      <c r="EP136" s="93"/>
      <c r="EQ136" s="93"/>
      <c r="ER136" s="93"/>
      <c r="ES136" s="93"/>
      <c r="ET136" s="93"/>
      <c r="EU136" s="93"/>
      <c r="EV136" s="93"/>
      <c r="EW136" s="93"/>
      <c r="EX136" s="93"/>
      <c r="EY136" s="93"/>
      <c r="EZ136" s="93"/>
      <c r="FA136" s="93"/>
      <c r="FB136" s="93"/>
      <c r="FC136" s="93"/>
      <c r="FD136" s="93"/>
      <c r="FE136" s="93"/>
      <c r="FF136" s="93"/>
      <c r="FG136" s="93"/>
      <c r="FH136" s="93"/>
      <c r="FI136" s="93"/>
      <c r="FJ136" s="93"/>
      <c r="FK136" s="93"/>
      <c r="FL136" s="93"/>
      <c r="FM136" s="93"/>
      <c r="FN136" s="93"/>
      <c r="FO136" s="93"/>
      <c r="FP136" s="93"/>
      <c r="FQ136" s="93"/>
      <c r="FR136" s="93"/>
      <c r="FS136" s="93"/>
      <c r="FT136" s="93"/>
      <c r="FU136" s="93"/>
      <c r="FV136" s="93"/>
      <c r="FW136" s="93"/>
      <c r="FX136" s="93"/>
      <c r="FY136" s="93"/>
      <c r="FZ136" s="93"/>
      <c r="GA136" s="93"/>
      <c r="GB136" s="93"/>
      <c r="GC136" s="93"/>
      <c r="GD136" s="93"/>
      <c r="GE136" s="93"/>
      <c r="GF136" s="93"/>
      <c r="GG136" s="93"/>
      <c r="GH136" s="93"/>
      <c r="GI136" s="93"/>
      <c r="GJ136" s="93"/>
      <c r="GK136" s="93"/>
      <c r="GL136" s="93"/>
      <c r="GM136" s="93"/>
      <c r="GN136" s="93"/>
      <c r="GO136" s="93"/>
      <c r="GP136" s="93"/>
      <c r="GQ136" s="93"/>
      <c r="GR136" s="93"/>
      <c r="GS136" s="93"/>
      <c r="GT136" s="93"/>
      <c r="GU136" s="93"/>
      <c r="GV136" s="93"/>
      <c r="GW136" s="93"/>
      <c r="GX136" s="93"/>
      <c r="GY136" s="93"/>
      <c r="GZ136" s="93"/>
      <c r="HA136" s="93"/>
      <c r="HB136" s="93"/>
      <c r="HC136" s="93"/>
      <c r="HD136" s="93"/>
      <c r="HE136" s="93"/>
      <c r="HF136" s="93"/>
      <c r="HG136" s="93"/>
      <c r="HH136" s="93"/>
      <c r="HI136" s="93"/>
      <c r="HJ136" s="93"/>
      <c r="HK136" s="93"/>
      <c r="HL136" s="93"/>
      <c r="HM136" s="93"/>
      <c r="HN136" s="93"/>
      <c r="HO136" s="93"/>
      <c r="HP136" s="93"/>
      <c r="HQ136" s="93"/>
      <c r="HR136" s="93"/>
      <c r="HS136" s="93"/>
      <c r="HT136" s="93"/>
      <c r="HU136" s="93"/>
      <c r="HV136" s="93"/>
      <c r="HW136" s="93"/>
      <c r="HX136" s="93"/>
      <c r="HY136" s="93"/>
      <c r="HZ136" s="93"/>
      <c r="IA136" s="93"/>
      <c r="IB136" s="93"/>
      <c r="IC136" s="93"/>
      <c r="ID136" s="93"/>
      <c r="IE136" s="93"/>
      <c r="IF136" s="93"/>
      <c r="IG136" s="93"/>
      <c r="IH136" s="93"/>
      <c r="II136" s="93"/>
      <c r="IJ136" s="93"/>
      <c r="IK136" s="93"/>
      <c r="IL136" s="93"/>
      <c r="IM136" s="93"/>
      <c r="IN136" s="93"/>
      <c r="IO136" s="93"/>
      <c r="IP136" s="93"/>
      <c r="IQ136" s="93"/>
      <c r="IR136" s="93"/>
      <c r="IS136" s="93"/>
      <c r="IT136" s="93"/>
      <c r="IU136" s="93"/>
      <c r="IV136" s="93"/>
      <c r="IW136" s="93"/>
      <c r="IX136" s="93"/>
      <c r="IY136" s="93"/>
      <c r="IZ136" s="93"/>
      <c r="JA136" s="93"/>
      <c r="JB136" s="93"/>
      <c r="JC136" s="93"/>
      <c r="JD136" s="93"/>
      <c r="JE136" s="93"/>
      <c r="JF136" s="93"/>
      <c r="JG136" s="93"/>
      <c r="JH136" s="93"/>
      <c r="JI136" s="93"/>
      <c r="JJ136" s="93"/>
      <c r="JK136" s="93"/>
      <c r="JL136" s="93"/>
      <c r="JM136" s="93"/>
      <c r="JN136" s="93"/>
      <c r="JO136" s="93"/>
      <c r="JP136" s="93"/>
      <c r="JQ136" s="93"/>
      <c r="JR136" s="93"/>
      <c r="JS136" s="93"/>
      <c r="JT136" s="93"/>
      <c r="JU136" s="93"/>
      <c r="JV136" s="93"/>
      <c r="JW136" s="93"/>
      <c r="JX136" s="93"/>
      <c r="JY136" s="93"/>
      <c r="JZ136" s="93"/>
      <c r="KA136" s="93"/>
      <c r="KB136" s="93"/>
      <c r="KC136" s="93"/>
      <c r="KD136" s="93"/>
      <c r="KE136" s="93"/>
      <c r="KF136" s="93"/>
      <c r="KG136" s="93"/>
      <c r="KH136" s="93"/>
      <c r="KI136" s="93"/>
      <c r="KJ136" s="93"/>
      <c r="KK136" s="93"/>
      <c r="KL136" s="93"/>
      <c r="KM136" s="93"/>
      <c r="KN136" s="93"/>
      <c r="KO136" s="93"/>
      <c r="KP136" s="93"/>
      <c r="KQ136" s="93"/>
      <c r="KR136" s="93"/>
      <c r="KS136" s="93"/>
      <c r="KT136" s="93"/>
      <c r="KU136" s="93"/>
      <c r="KV136" s="93"/>
      <c r="KW136" s="93"/>
      <c r="KX136" s="93"/>
      <c r="KY136" s="93"/>
      <c r="KZ136" s="93"/>
      <c r="LA136" s="93"/>
      <c r="LB136" s="93"/>
      <c r="LC136" s="93"/>
      <c r="LD136" s="93"/>
      <c r="LE136" s="93"/>
      <c r="LF136" s="93"/>
      <c r="LG136" s="93"/>
      <c r="LH136" s="93"/>
      <c r="LI136" s="93"/>
      <c r="LJ136" s="93"/>
      <c r="LK136" s="93"/>
      <c r="LL136" s="93"/>
      <c r="LM136" s="93"/>
      <c r="LN136" s="93"/>
      <c r="LO136" s="93"/>
      <c r="LP136" s="93"/>
      <c r="LQ136" s="93"/>
      <c r="LR136" s="93"/>
      <c r="LS136" s="93"/>
      <c r="LT136" s="93"/>
      <c r="LU136" s="93"/>
      <c r="LV136" s="93"/>
      <c r="LW136" s="93"/>
      <c r="LX136" s="93"/>
      <c r="LY136" s="93"/>
      <c r="LZ136" s="93"/>
      <c r="MA136" s="93"/>
      <c r="MB136" s="93"/>
      <c r="MC136" s="93"/>
      <c r="MD136" s="93"/>
      <c r="ME136" s="93"/>
      <c r="MF136" s="93"/>
      <c r="MG136" s="93"/>
      <c r="MH136" s="93"/>
      <c r="MI136" s="93"/>
      <c r="MJ136" s="93"/>
      <c r="MK136" s="93"/>
      <c r="ML136" s="93"/>
      <c r="MM136" s="93"/>
      <c r="MN136" s="93"/>
      <c r="MO136" s="93"/>
      <c r="MP136" s="93"/>
      <c r="MQ136" s="93"/>
      <c r="MR136" s="93"/>
      <c r="MS136" s="93"/>
      <c r="MT136" s="93"/>
      <c r="MU136" s="93"/>
      <c r="MV136" s="93"/>
      <c r="MW136" s="93"/>
      <c r="MX136" s="93"/>
      <c r="MY136" s="93"/>
      <c r="MZ136" s="93"/>
      <c r="NA136" s="93"/>
      <c r="NB136" s="93"/>
      <c r="NC136" s="93"/>
      <c r="ND136" s="93"/>
      <c r="NE136" s="93"/>
      <c r="NF136" s="93"/>
      <c r="NG136" s="93"/>
      <c r="NH136" s="93"/>
      <c r="NI136" s="93"/>
      <c r="NJ136" s="93"/>
      <c r="NK136" s="93"/>
      <c r="NL136" s="93"/>
      <c r="NM136" s="93"/>
      <c r="NN136" s="93"/>
      <c r="NO136" s="93"/>
      <c r="NP136" s="93"/>
      <c r="NQ136" s="93"/>
      <c r="NR136" s="93"/>
      <c r="NS136" s="93"/>
      <c r="NT136" s="93"/>
      <c r="NU136" s="93"/>
      <c r="NV136" s="93"/>
      <c r="NW136" s="93"/>
      <c r="NX136" s="93"/>
      <c r="NY136" s="93"/>
      <c r="NZ136" s="93"/>
      <c r="OA136" s="93"/>
      <c r="OB136" s="93"/>
      <c r="OC136" s="93"/>
      <c r="OD136" s="93"/>
      <c r="OE136" s="93"/>
      <c r="OF136" s="93"/>
      <c r="OG136" s="93"/>
      <c r="OH136" s="93"/>
      <c r="OI136" s="93"/>
      <c r="OJ136" s="93"/>
      <c r="OK136" s="93"/>
      <c r="OL136" s="93"/>
      <c r="OM136" s="93"/>
      <c r="ON136" s="93"/>
      <c r="OO136" s="93"/>
      <c r="OP136" s="93"/>
      <c r="OQ136" s="93"/>
      <c r="OR136" s="93"/>
      <c r="OS136" s="93"/>
      <c r="OT136" s="93"/>
      <c r="OU136" s="93"/>
      <c r="OV136" s="93"/>
      <c r="OW136" s="93"/>
      <c r="OX136" s="93"/>
      <c r="OY136" s="93"/>
      <c r="OZ136" s="93"/>
      <c r="PA136" s="93"/>
      <c r="PB136" s="93"/>
      <c r="PC136" s="93"/>
      <c r="PD136" s="93"/>
      <c r="PE136" s="93"/>
      <c r="PF136" s="93"/>
      <c r="PG136" s="93"/>
      <c r="PH136" s="93"/>
      <c r="PI136" s="93"/>
      <c r="PJ136" s="93"/>
      <c r="PK136" s="93"/>
      <c r="PL136" s="93"/>
      <c r="PM136" s="93"/>
      <c r="PN136" s="93"/>
      <c r="PO136" s="93"/>
      <c r="PP136" s="93"/>
      <c r="PQ136" s="93"/>
      <c r="PR136" s="93"/>
      <c r="PS136" s="93"/>
      <c r="PT136" s="93"/>
      <c r="PU136" s="93"/>
      <c r="PV136" s="93"/>
      <c r="PW136" s="93"/>
      <c r="PX136" s="93"/>
      <c r="PY136" s="93"/>
      <c r="PZ136" s="93"/>
      <c r="QA136" s="93"/>
      <c r="QB136" s="93"/>
      <c r="QC136" s="93"/>
      <c r="QD136" s="93"/>
      <c r="QE136" s="93"/>
      <c r="QF136" s="93"/>
      <c r="QG136" s="93"/>
      <c r="QH136" s="93"/>
      <c r="QI136" s="93"/>
      <c r="QJ136" s="93"/>
      <c r="QK136" s="93"/>
      <c r="QL136" s="93"/>
      <c r="QM136" s="93"/>
      <c r="QN136" s="93"/>
      <c r="QO136" s="93"/>
      <c r="QP136" s="93"/>
      <c r="QQ136" s="93"/>
      <c r="QR136" s="93"/>
      <c r="QS136" s="93"/>
      <c r="QT136" s="93"/>
      <c r="QU136" s="93"/>
      <c r="QV136" s="93"/>
      <c r="QW136" s="93"/>
      <c r="QX136" s="93"/>
      <c r="QY136" s="93"/>
      <c r="QZ136" s="93"/>
      <c r="RA136" s="93"/>
      <c r="RB136" s="93"/>
      <c r="RC136" s="93"/>
      <c r="RD136" s="93"/>
      <c r="RE136" s="93"/>
      <c r="RF136" s="93"/>
      <c r="RG136" s="93"/>
      <c r="RH136" s="93"/>
      <c r="RI136" s="93"/>
      <c r="RJ136" s="93"/>
      <c r="RK136" s="93"/>
      <c r="RL136" s="93"/>
      <c r="RM136" s="93"/>
      <c r="RN136" s="93"/>
      <c r="RO136" s="93"/>
      <c r="RP136" s="93"/>
      <c r="RQ136" s="93"/>
      <c r="RR136" s="93"/>
      <c r="RS136" s="93"/>
      <c r="RT136" s="93"/>
      <c r="RU136" s="93"/>
      <c r="RV136" s="93"/>
      <c r="RW136" s="93"/>
      <c r="RX136" s="93"/>
      <c r="RY136" s="93"/>
      <c r="RZ136" s="93"/>
      <c r="SA136" s="93"/>
      <c r="SB136" s="93"/>
      <c r="SC136" s="93"/>
      <c r="SD136" s="93"/>
      <c r="SE136" s="93"/>
      <c r="SF136" s="93"/>
      <c r="SG136" s="93"/>
      <c r="SH136" s="93"/>
      <c r="SI136" s="93"/>
      <c r="SJ136" s="93"/>
      <c r="SK136" s="93"/>
      <c r="SL136" s="93"/>
      <c r="SM136" s="93"/>
      <c r="SN136" s="93"/>
      <c r="SO136" s="93"/>
      <c r="SP136" s="93"/>
      <c r="SQ136" s="93"/>
      <c r="SR136" s="93"/>
      <c r="SS136" s="93"/>
      <c r="ST136" s="93"/>
      <c r="SU136" s="93"/>
      <c r="SV136" s="93"/>
      <c r="SW136" s="93"/>
      <c r="SX136" s="93"/>
      <c r="SY136" s="93"/>
      <c r="SZ136" s="93"/>
      <c r="TA136" s="93"/>
      <c r="TB136" s="93"/>
      <c r="TC136" s="93"/>
      <c r="TD136" s="93"/>
      <c r="TE136" s="93"/>
      <c r="TF136" s="93"/>
      <c r="TG136" s="93"/>
      <c r="TH136" s="93"/>
      <c r="TI136" s="93"/>
      <c r="TJ136" s="93"/>
      <c r="TK136" s="93"/>
      <c r="TL136" s="93"/>
      <c r="TM136" s="93"/>
      <c r="TN136" s="93"/>
      <c r="TO136" s="93"/>
      <c r="TP136" s="93"/>
      <c r="TQ136" s="93"/>
      <c r="TR136" s="93"/>
      <c r="TS136" s="93"/>
      <c r="TT136" s="93"/>
      <c r="TU136" s="93"/>
      <c r="TV136" s="93"/>
      <c r="TW136" s="93"/>
      <c r="TX136" s="93"/>
      <c r="TY136" s="93"/>
      <c r="TZ136" s="93"/>
      <c r="UA136" s="93"/>
      <c r="UB136" s="93"/>
      <c r="UC136" s="93"/>
      <c r="UD136" s="93"/>
      <c r="UE136" s="93"/>
      <c r="UF136" s="93"/>
      <c r="UG136" s="93"/>
      <c r="UH136" s="93"/>
      <c r="UI136" s="93"/>
      <c r="UJ136" s="93"/>
      <c r="UK136" s="93"/>
      <c r="UL136" s="93"/>
      <c r="UM136" s="93"/>
      <c r="UN136" s="93"/>
      <c r="UO136" s="93"/>
      <c r="UP136" s="93"/>
      <c r="UQ136" s="93"/>
      <c r="UR136" s="93"/>
      <c r="US136" s="93"/>
      <c r="UT136" s="93"/>
      <c r="UU136" s="93"/>
      <c r="UV136" s="93"/>
      <c r="UW136" s="93"/>
      <c r="UX136" s="93"/>
      <c r="UY136" s="93"/>
      <c r="UZ136" s="93"/>
      <c r="VA136" s="93"/>
      <c r="VB136" s="93"/>
      <c r="VC136" s="93"/>
      <c r="VD136" s="93"/>
      <c r="VE136" s="93"/>
      <c r="VF136" s="93"/>
      <c r="VG136" s="93"/>
      <c r="VH136" s="93"/>
      <c r="VI136" s="93"/>
      <c r="VJ136" s="93"/>
      <c r="VK136" s="93"/>
      <c r="VL136" s="93"/>
      <c r="VM136" s="93"/>
      <c r="VN136" s="93"/>
      <c r="VO136" s="93"/>
      <c r="VP136" s="93"/>
      <c r="VQ136" s="93"/>
      <c r="VR136" s="93"/>
      <c r="VS136" s="93"/>
      <c r="VT136" s="93"/>
      <c r="VU136" s="93"/>
      <c r="VV136" s="93"/>
      <c r="VW136" s="93"/>
      <c r="VX136" s="93"/>
      <c r="VY136" s="93"/>
      <c r="VZ136" s="93"/>
      <c r="WA136" s="93"/>
      <c r="WB136" s="93"/>
      <c r="WC136" s="93"/>
      <c r="WD136" s="93"/>
      <c r="WE136" s="93"/>
      <c r="WF136" s="93"/>
      <c r="WG136" s="93"/>
      <c r="WH136" s="93"/>
      <c r="WI136" s="93"/>
      <c r="WJ136" s="93"/>
      <c r="WK136" s="93"/>
      <c r="WL136" s="93"/>
      <c r="WM136" s="93"/>
      <c r="WN136" s="93"/>
      <c r="WO136" s="93"/>
      <c r="WP136" s="93"/>
      <c r="WQ136" s="93"/>
      <c r="WR136" s="93"/>
      <c r="WS136" s="93"/>
      <c r="WT136" s="93"/>
      <c r="WU136" s="93"/>
      <c r="WV136" s="93"/>
      <c r="WW136" s="93"/>
      <c r="WX136" s="93"/>
      <c r="WY136" s="93"/>
      <c r="WZ136" s="93"/>
      <c r="XA136" s="93"/>
      <c r="XB136" s="93"/>
      <c r="XC136" s="93"/>
      <c r="XD136" s="93"/>
      <c r="XE136" s="93"/>
      <c r="XF136" s="93"/>
      <c r="XG136" s="93"/>
      <c r="XH136" s="93"/>
      <c r="XI136" s="93"/>
      <c r="XJ136" s="93"/>
      <c r="XK136" s="93"/>
      <c r="XL136" s="93"/>
      <c r="XM136" s="93"/>
      <c r="XN136" s="93"/>
      <c r="XO136" s="93"/>
      <c r="XP136" s="93"/>
      <c r="XQ136" s="93"/>
      <c r="XR136" s="93"/>
      <c r="XS136" s="93"/>
      <c r="XT136" s="93"/>
      <c r="XU136" s="93"/>
      <c r="XV136" s="93"/>
      <c r="XW136" s="93"/>
      <c r="XX136" s="93"/>
      <c r="XY136" s="93"/>
      <c r="XZ136" s="93"/>
      <c r="YA136" s="93"/>
      <c r="YB136" s="93"/>
      <c r="YC136" s="93"/>
      <c r="YD136" s="93"/>
      <c r="YE136" s="93"/>
      <c r="YF136" s="93"/>
      <c r="YG136" s="93"/>
      <c r="YH136" s="93"/>
      <c r="YI136" s="93"/>
      <c r="YJ136" s="93"/>
      <c r="YK136" s="93"/>
      <c r="YL136" s="93"/>
      <c r="YM136" s="93"/>
      <c r="YN136" s="93"/>
      <c r="YO136" s="93"/>
      <c r="YP136" s="93"/>
      <c r="YQ136" s="93"/>
      <c r="YR136" s="93"/>
      <c r="YS136" s="93"/>
      <c r="YT136" s="93"/>
      <c r="YU136" s="93"/>
      <c r="YV136" s="93"/>
      <c r="YW136" s="93"/>
      <c r="YX136" s="93"/>
      <c r="YY136" s="93"/>
      <c r="YZ136" s="93"/>
      <c r="ZA136" s="93"/>
      <c r="ZB136" s="93"/>
      <c r="ZC136" s="93"/>
      <c r="ZD136" s="93"/>
      <c r="ZE136" s="93"/>
      <c r="ZF136" s="93"/>
      <c r="ZG136" s="93"/>
      <c r="ZH136" s="93"/>
      <c r="ZI136" s="93"/>
      <c r="ZJ136" s="93"/>
      <c r="ZK136" s="93"/>
      <c r="ZL136" s="93"/>
      <c r="ZM136" s="93"/>
      <c r="ZN136" s="93"/>
      <c r="ZO136" s="93"/>
      <c r="ZP136" s="93"/>
      <c r="ZQ136" s="93"/>
      <c r="ZR136" s="93"/>
      <c r="ZS136" s="93"/>
      <c r="ZT136" s="93"/>
      <c r="ZU136" s="93"/>
      <c r="ZV136" s="93"/>
      <c r="ZW136" s="93"/>
      <c r="ZX136" s="93"/>
      <c r="ZY136" s="93"/>
      <c r="ZZ136" s="93"/>
    </row>
    <row r="137" spans="1:702" s="89" customFormat="1" ht="15.95" hidden="1" customHeight="1" x14ac:dyDescent="0.25">
      <c r="A137" s="116">
        <v>72554</v>
      </c>
      <c r="B137" s="116" t="s">
        <v>498</v>
      </c>
      <c r="C137" s="117" t="s">
        <v>354</v>
      </c>
      <c r="D137" s="118">
        <v>7</v>
      </c>
      <c r="E137" s="118">
        <v>3</v>
      </c>
      <c r="F137" s="118" t="s">
        <v>341</v>
      </c>
      <c r="G137" s="118">
        <v>912</v>
      </c>
      <c r="H137" s="118">
        <v>11461</v>
      </c>
      <c r="I137" s="118" t="s">
        <v>499</v>
      </c>
      <c r="J137" s="118" t="s">
        <v>319</v>
      </c>
      <c r="K137" s="118" t="s">
        <v>500</v>
      </c>
      <c r="L137" s="119">
        <v>30000</v>
      </c>
      <c r="M137" s="119">
        <v>30000</v>
      </c>
      <c r="N137" s="119">
        <v>0</v>
      </c>
      <c r="O137" s="119">
        <v>30000</v>
      </c>
      <c r="P137" s="119">
        <v>0</v>
      </c>
      <c r="Q137" s="119">
        <v>-30000</v>
      </c>
      <c r="R137" s="120">
        <v>0</v>
      </c>
      <c r="S137" s="119">
        <v>0</v>
      </c>
      <c r="T137" s="119">
        <v>0</v>
      </c>
      <c r="U137" s="120">
        <v>0</v>
      </c>
      <c r="V137" s="119">
        <v>0</v>
      </c>
      <c r="W137" s="119">
        <v>0</v>
      </c>
      <c r="X137" s="120">
        <v>0</v>
      </c>
      <c r="Y137" s="119">
        <v>0</v>
      </c>
      <c r="Z137" s="119">
        <v>0</v>
      </c>
      <c r="AA137" s="120">
        <v>0</v>
      </c>
      <c r="AB137" s="119">
        <v>0</v>
      </c>
      <c r="AC137" s="119">
        <v>0</v>
      </c>
      <c r="AD137" s="120">
        <v>0</v>
      </c>
      <c r="AE137" s="119">
        <v>0</v>
      </c>
      <c r="AF137" s="119">
        <v>0</v>
      </c>
      <c r="AG137" s="120">
        <v>0</v>
      </c>
      <c r="AH137" s="119">
        <v>0</v>
      </c>
      <c r="AI137" s="119">
        <v>0</v>
      </c>
      <c r="AJ137" s="120">
        <v>0</v>
      </c>
      <c r="AK137" s="119">
        <v>0</v>
      </c>
      <c r="AL137" s="119">
        <v>0</v>
      </c>
      <c r="AM137" s="120">
        <v>0</v>
      </c>
      <c r="AN137" s="119">
        <v>0</v>
      </c>
      <c r="AO137" s="119">
        <v>0</v>
      </c>
      <c r="AP137" s="120">
        <v>0</v>
      </c>
      <c r="AQ137" s="119">
        <v>0</v>
      </c>
      <c r="AR137" s="119">
        <v>0</v>
      </c>
      <c r="AS137" s="120">
        <v>0</v>
      </c>
      <c r="AT137" s="119">
        <v>0</v>
      </c>
      <c r="AU137" s="119">
        <v>0</v>
      </c>
      <c r="AV137" s="120">
        <v>0</v>
      </c>
      <c r="AW137" s="119">
        <v>0</v>
      </c>
      <c r="AX137" s="119">
        <v>0</v>
      </c>
      <c r="AY137" s="120">
        <v>0</v>
      </c>
      <c r="AZ137" s="119">
        <v>0</v>
      </c>
      <c r="BA137" s="119">
        <v>0</v>
      </c>
      <c r="BB137" s="120">
        <v>0</v>
      </c>
      <c r="BC137" s="119">
        <v>0</v>
      </c>
      <c r="BD137" s="119">
        <v>0</v>
      </c>
      <c r="BE137" s="120">
        <v>0</v>
      </c>
      <c r="BF137" s="119">
        <v>30000</v>
      </c>
      <c r="BG137" s="119">
        <v>0</v>
      </c>
      <c r="BH137" s="120">
        <v>0</v>
      </c>
      <c r="BI137" s="119">
        <v>0</v>
      </c>
      <c r="BJ137" s="119">
        <v>0</v>
      </c>
      <c r="BK137" s="120">
        <v>0</v>
      </c>
      <c r="BL137" s="119">
        <v>0</v>
      </c>
      <c r="BM137" s="119">
        <v>0</v>
      </c>
      <c r="BN137" s="120">
        <v>0</v>
      </c>
      <c r="BO137" s="119">
        <v>0</v>
      </c>
      <c r="BP137" s="119">
        <v>0</v>
      </c>
      <c r="BQ137" s="120">
        <v>0</v>
      </c>
      <c r="BR137" s="119">
        <v>0</v>
      </c>
      <c r="BS137" s="119">
        <v>0</v>
      </c>
      <c r="BT137" s="120">
        <v>0</v>
      </c>
      <c r="BU137" s="119">
        <v>0</v>
      </c>
      <c r="BV137" s="119">
        <v>0</v>
      </c>
      <c r="BW137" s="120">
        <v>0</v>
      </c>
      <c r="BX137" s="119">
        <v>0</v>
      </c>
      <c r="BY137" s="119">
        <v>0</v>
      </c>
      <c r="BZ137" s="120">
        <v>0</v>
      </c>
      <c r="CA137" s="119">
        <v>0</v>
      </c>
      <c r="CB137" s="119">
        <v>0</v>
      </c>
      <c r="CC137" s="120">
        <v>0</v>
      </c>
      <c r="CD137" s="119">
        <v>0</v>
      </c>
      <c r="CE137" s="119">
        <v>0</v>
      </c>
      <c r="CF137" s="120">
        <v>0</v>
      </c>
      <c r="CG137" s="119">
        <v>0</v>
      </c>
      <c r="CH137" s="119">
        <v>0</v>
      </c>
      <c r="CI137" s="120">
        <v>0</v>
      </c>
      <c r="CJ137" s="119">
        <v>0</v>
      </c>
      <c r="CK137" s="119">
        <v>0</v>
      </c>
      <c r="CL137" s="120">
        <v>0</v>
      </c>
      <c r="CM137" s="119">
        <v>0</v>
      </c>
      <c r="CN137" s="119">
        <v>0</v>
      </c>
      <c r="CO137" s="120">
        <v>0</v>
      </c>
      <c r="CP137" s="100"/>
      <c r="CQ137" s="100"/>
      <c r="CR137" s="100"/>
      <c r="CS137" s="100"/>
      <c r="CT137" s="100"/>
      <c r="CU137" s="100"/>
      <c r="CV137" s="100"/>
      <c r="CW137" s="100"/>
      <c r="CX137" s="100"/>
      <c r="CY137" s="100"/>
      <c r="CZ137" s="100"/>
      <c r="DA137" s="100"/>
      <c r="DB137" s="100"/>
      <c r="DC137" s="100"/>
      <c r="DD137" s="100"/>
      <c r="DE137" s="100"/>
      <c r="DF137" s="100"/>
      <c r="DG137" s="100"/>
      <c r="DH137" s="100"/>
      <c r="DI137" s="100"/>
      <c r="DJ137" s="100"/>
      <c r="DK137" s="100"/>
      <c r="DL137" s="100"/>
      <c r="DM137" s="100"/>
      <c r="DN137" s="100"/>
      <c r="DO137" s="100"/>
      <c r="DP137" s="100"/>
      <c r="DQ137" s="100"/>
      <c r="DR137" s="100"/>
      <c r="DS137" s="100"/>
      <c r="DT137" s="100"/>
      <c r="DU137" s="100"/>
      <c r="DV137" s="100"/>
      <c r="DW137" s="100"/>
      <c r="DX137" s="100"/>
      <c r="DY137" s="100"/>
      <c r="DZ137" s="100"/>
      <c r="EA137" s="100"/>
      <c r="EB137" s="100"/>
      <c r="EC137" s="100"/>
      <c r="ED137" s="100"/>
      <c r="EE137" s="100"/>
      <c r="EF137" s="100"/>
      <c r="EG137" s="100"/>
      <c r="EH137" s="100"/>
      <c r="EI137" s="100"/>
      <c r="EJ137" s="100"/>
      <c r="EK137" s="100"/>
      <c r="EL137" s="100"/>
      <c r="EM137" s="100"/>
      <c r="EN137" s="100"/>
      <c r="EO137" s="100"/>
      <c r="EP137" s="100"/>
      <c r="EQ137" s="100"/>
      <c r="ER137" s="100"/>
      <c r="ES137" s="100"/>
      <c r="ET137" s="100"/>
      <c r="EU137" s="100"/>
      <c r="EV137" s="100"/>
      <c r="EW137" s="100"/>
      <c r="EX137" s="100"/>
      <c r="EY137" s="100"/>
      <c r="EZ137" s="100"/>
      <c r="FA137" s="100"/>
      <c r="FB137" s="100"/>
      <c r="FC137" s="100"/>
      <c r="FD137" s="100"/>
      <c r="FE137" s="100"/>
      <c r="FF137" s="100"/>
      <c r="FG137" s="100"/>
      <c r="FH137" s="100"/>
      <c r="FI137" s="100"/>
      <c r="FJ137" s="100"/>
      <c r="FK137" s="100"/>
      <c r="FL137" s="100"/>
      <c r="FM137" s="100"/>
      <c r="FN137" s="100"/>
      <c r="FO137" s="100"/>
      <c r="FP137" s="100"/>
      <c r="FQ137" s="100"/>
      <c r="FR137" s="100"/>
      <c r="FS137" s="100"/>
      <c r="FT137" s="100"/>
      <c r="FU137" s="100"/>
      <c r="FV137" s="100"/>
      <c r="FW137" s="100"/>
      <c r="FX137" s="100"/>
      <c r="FY137" s="100"/>
      <c r="FZ137" s="100"/>
      <c r="GA137" s="100"/>
      <c r="GB137" s="100"/>
      <c r="GC137" s="100"/>
      <c r="GD137" s="100"/>
      <c r="GE137" s="100"/>
      <c r="GF137" s="100"/>
      <c r="GG137" s="100"/>
      <c r="GH137" s="100"/>
      <c r="GI137" s="100"/>
      <c r="GJ137" s="100"/>
      <c r="GK137" s="100"/>
      <c r="GL137" s="100"/>
      <c r="GM137" s="100"/>
      <c r="GN137" s="100"/>
      <c r="GO137" s="100"/>
      <c r="GP137" s="100"/>
      <c r="GQ137" s="100"/>
      <c r="GR137" s="100"/>
      <c r="GS137" s="100"/>
      <c r="GT137" s="100"/>
      <c r="GU137" s="100"/>
      <c r="GV137" s="100"/>
      <c r="GW137" s="100"/>
      <c r="GX137" s="100"/>
      <c r="GY137" s="100"/>
      <c r="GZ137" s="100"/>
      <c r="HA137" s="100"/>
      <c r="HB137" s="100"/>
      <c r="HC137" s="100"/>
      <c r="HD137" s="100"/>
      <c r="HE137" s="100"/>
      <c r="HF137" s="100"/>
      <c r="HG137" s="100"/>
      <c r="HH137" s="100"/>
      <c r="HI137" s="100"/>
      <c r="HJ137" s="100"/>
      <c r="HK137" s="100"/>
      <c r="HL137" s="100"/>
      <c r="HM137" s="100"/>
      <c r="HN137" s="100"/>
      <c r="HO137" s="100"/>
      <c r="HP137" s="100"/>
      <c r="HQ137" s="100"/>
      <c r="HR137" s="100"/>
      <c r="HS137" s="100"/>
      <c r="HT137" s="100"/>
      <c r="HU137" s="100"/>
      <c r="HV137" s="100"/>
      <c r="HW137" s="100"/>
      <c r="HX137" s="100"/>
      <c r="HY137" s="100"/>
      <c r="HZ137" s="100"/>
      <c r="IA137" s="100"/>
      <c r="IB137" s="100"/>
      <c r="IC137" s="100"/>
      <c r="ID137" s="100"/>
      <c r="IE137" s="100"/>
      <c r="IF137" s="100"/>
      <c r="IG137" s="100"/>
      <c r="IH137" s="100"/>
      <c r="II137" s="100"/>
      <c r="IJ137" s="100"/>
      <c r="IK137" s="100"/>
      <c r="IL137" s="100"/>
      <c r="IM137" s="100"/>
      <c r="IN137" s="100"/>
      <c r="IO137" s="100"/>
      <c r="IP137" s="100"/>
      <c r="IQ137" s="100"/>
      <c r="IR137" s="100"/>
      <c r="IS137" s="100"/>
      <c r="IT137" s="100"/>
      <c r="IU137" s="100"/>
      <c r="IV137" s="100"/>
      <c r="IW137" s="100"/>
      <c r="IX137" s="100"/>
      <c r="IY137" s="100"/>
      <c r="IZ137" s="100"/>
      <c r="JA137" s="100"/>
      <c r="JB137" s="100"/>
      <c r="JC137" s="100"/>
      <c r="JD137" s="100"/>
      <c r="JE137" s="100"/>
      <c r="JF137" s="100"/>
      <c r="JG137" s="100"/>
      <c r="JH137" s="100"/>
      <c r="JI137" s="100"/>
      <c r="JJ137" s="100"/>
      <c r="JK137" s="100"/>
      <c r="JL137" s="100"/>
      <c r="JM137" s="100"/>
      <c r="JN137" s="100"/>
      <c r="JO137" s="100"/>
      <c r="JP137" s="100"/>
      <c r="JQ137" s="100"/>
      <c r="JR137" s="100"/>
      <c r="JS137" s="100"/>
      <c r="JT137" s="100"/>
      <c r="JU137" s="100"/>
      <c r="JV137" s="100"/>
      <c r="JW137" s="100"/>
      <c r="JX137" s="100"/>
      <c r="JY137" s="100"/>
      <c r="JZ137" s="100"/>
      <c r="KA137" s="100"/>
      <c r="KB137" s="100"/>
      <c r="KC137" s="100"/>
      <c r="KD137" s="100"/>
      <c r="KE137" s="100"/>
      <c r="KF137" s="100"/>
      <c r="KG137" s="100"/>
      <c r="KH137" s="100"/>
      <c r="KI137" s="100"/>
      <c r="KJ137" s="100"/>
      <c r="KK137" s="100"/>
      <c r="KL137" s="100"/>
      <c r="KM137" s="100"/>
      <c r="KN137" s="100"/>
      <c r="KO137" s="100"/>
      <c r="KP137" s="100"/>
      <c r="KQ137" s="100"/>
      <c r="KR137" s="100"/>
      <c r="KS137" s="100"/>
      <c r="KT137" s="100"/>
      <c r="KU137" s="100"/>
      <c r="KV137" s="100"/>
      <c r="KW137" s="100"/>
      <c r="KX137" s="100"/>
      <c r="KY137" s="100"/>
      <c r="KZ137" s="100"/>
      <c r="LA137" s="100"/>
      <c r="LB137" s="100"/>
      <c r="LC137" s="100"/>
      <c r="LD137" s="100"/>
      <c r="LE137" s="100"/>
      <c r="LF137" s="100"/>
      <c r="LG137" s="100"/>
      <c r="LH137" s="100"/>
      <c r="LI137" s="100"/>
      <c r="LJ137" s="100"/>
      <c r="LK137" s="100"/>
      <c r="LL137" s="100"/>
      <c r="LM137" s="100"/>
      <c r="LN137" s="100"/>
      <c r="LO137" s="100"/>
      <c r="LP137" s="100"/>
      <c r="LQ137" s="100"/>
      <c r="LR137" s="100"/>
      <c r="LS137" s="100"/>
      <c r="LT137" s="100"/>
      <c r="LU137" s="100"/>
      <c r="LV137" s="100"/>
      <c r="LW137" s="100"/>
      <c r="LX137" s="100"/>
      <c r="LY137" s="100"/>
      <c r="LZ137" s="100"/>
      <c r="MA137" s="100"/>
      <c r="MB137" s="100"/>
      <c r="MC137" s="100"/>
      <c r="MD137" s="100"/>
      <c r="ME137" s="100"/>
      <c r="MF137" s="100"/>
      <c r="MG137" s="100"/>
      <c r="MH137" s="100"/>
      <c r="MI137" s="100"/>
      <c r="MJ137" s="100"/>
      <c r="MK137" s="100"/>
      <c r="ML137" s="100"/>
      <c r="MM137" s="100"/>
      <c r="MN137" s="100"/>
      <c r="MO137" s="100"/>
      <c r="MP137" s="100"/>
      <c r="MQ137" s="100"/>
      <c r="MR137" s="100"/>
      <c r="MS137" s="100"/>
      <c r="MT137" s="100"/>
      <c r="MU137" s="100"/>
      <c r="MV137" s="100"/>
      <c r="MW137" s="100"/>
      <c r="MX137" s="100"/>
      <c r="MY137" s="100"/>
      <c r="MZ137" s="100"/>
      <c r="NA137" s="100"/>
      <c r="NB137" s="100"/>
      <c r="NC137" s="100"/>
      <c r="ND137" s="100"/>
      <c r="NE137" s="100"/>
      <c r="NF137" s="100"/>
      <c r="NG137" s="100"/>
      <c r="NH137" s="100"/>
      <c r="NI137" s="100"/>
      <c r="NJ137" s="100"/>
      <c r="NK137" s="100"/>
      <c r="NL137" s="100"/>
      <c r="NM137" s="100"/>
      <c r="NN137" s="100"/>
      <c r="NO137" s="100"/>
      <c r="NP137" s="100"/>
      <c r="NQ137" s="100"/>
      <c r="NR137" s="100"/>
      <c r="NS137" s="100"/>
      <c r="NT137" s="100"/>
      <c r="NU137" s="100"/>
      <c r="NV137" s="100"/>
      <c r="NW137" s="100"/>
      <c r="NX137" s="100"/>
      <c r="NY137" s="100"/>
      <c r="NZ137" s="100"/>
      <c r="OA137" s="100"/>
      <c r="OB137" s="100"/>
      <c r="OC137" s="100"/>
      <c r="OD137" s="100"/>
      <c r="OE137" s="100"/>
      <c r="OF137" s="100"/>
      <c r="OG137" s="100"/>
      <c r="OH137" s="100"/>
      <c r="OI137" s="100"/>
      <c r="OJ137" s="100"/>
      <c r="OK137" s="100"/>
      <c r="OL137" s="100"/>
      <c r="OM137" s="100"/>
      <c r="ON137" s="100"/>
      <c r="OO137" s="100"/>
      <c r="OP137" s="100"/>
      <c r="OQ137" s="100"/>
      <c r="OR137" s="100"/>
      <c r="OS137" s="100"/>
      <c r="OT137" s="100"/>
      <c r="OU137" s="100"/>
      <c r="OV137" s="100"/>
      <c r="OW137" s="100"/>
      <c r="OX137" s="100"/>
      <c r="OY137" s="100"/>
      <c r="OZ137" s="100"/>
      <c r="PA137" s="100"/>
      <c r="PB137" s="100"/>
      <c r="PC137" s="100"/>
      <c r="PD137" s="100"/>
      <c r="PE137" s="100"/>
      <c r="PF137" s="100"/>
      <c r="PG137" s="100"/>
      <c r="PH137" s="100"/>
      <c r="PI137" s="100"/>
      <c r="PJ137" s="100"/>
      <c r="PK137" s="100"/>
      <c r="PL137" s="100"/>
      <c r="PM137" s="100"/>
      <c r="PN137" s="100"/>
      <c r="PO137" s="100"/>
      <c r="PP137" s="100"/>
      <c r="PQ137" s="100"/>
      <c r="PR137" s="100"/>
      <c r="PS137" s="100"/>
      <c r="PT137" s="100"/>
      <c r="PU137" s="100"/>
      <c r="PV137" s="100"/>
      <c r="PW137" s="100"/>
      <c r="PX137" s="100"/>
      <c r="PY137" s="100"/>
      <c r="PZ137" s="100"/>
      <c r="QA137" s="100"/>
      <c r="QB137" s="100"/>
      <c r="QC137" s="100"/>
      <c r="QD137" s="100"/>
      <c r="QE137" s="100"/>
      <c r="QF137" s="100"/>
      <c r="QG137" s="100"/>
      <c r="QH137" s="100"/>
      <c r="QI137" s="100"/>
      <c r="QJ137" s="100"/>
      <c r="QK137" s="100"/>
      <c r="QL137" s="100"/>
      <c r="QM137" s="100"/>
      <c r="QN137" s="100"/>
      <c r="QO137" s="100"/>
      <c r="QP137" s="100"/>
      <c r="QQ137" s="100"/>
      <c r="QR137" s="100"/>
      <c r="QS137" s="100"/>
      <c r="QT137" s="100"/>
      <c r="QU137" s="100"/>
      <c r="QV137" s="100"/>
      <c r="QW137" s="100"/>
      <c r="QX137" s="100"/>
      <c r="QY137" s="100"/>
      <c r="QZ137" s="100"/>
      <c r="RA137" s="100"/>
      <c r="RB137" s="100"/>
      <c r="RC137" s="100"/>
      <c r="RD137" s="100"/>
      <c r="RE137" s="100"/>
      <c r="RF137" s="100"/>
      <c r="RG137" s="100"/>
      <c r="RH137" s="100"/>
      <c r="RI137" s="100"/>
      <c r="RJ137" s="100"/>
      <c r="RK137" s="100"/>
      <c r="RL137" s="100"/>
      <c r="RM137" s="100"/>
      <c r="RN137" s="100"/>
      <c r="RO137" s="100"/>
      <c r="RP137" s="100"/>
      <c r="RQ137" s="100"/>
      <c r="RR137" s="100"/>
      <c r="RS137" s="100"/>
      <c r="RT137" s="100"/>
      <c r="RU137" s="100"/>
      <c r="RV137" s="100"/>
      <c r="RW137" s="100"/>
      <c r="RX137" s="100"/>
      <c r="RY137" s="100"/>
      <c r="RZ137" s="100"/>
      <c r="SA137" s="100"/>
      <c r="SB137" s="100"/>
      <c r="SC137" s="100"/>
      <c r="SD137" s="100"/>
      <c r="SE137" s="100"/>
      <c r="SF137" s="100"/>
      <c r="SG137" s="100"/>
      <c r="SH137" s="100"/>
      <c r="SI137" s="100"/>
      <c r="SJ137" s="100"/>
      <c r="SK137" s="100"/>
      <c r="SL137" s="100"/>
      <c r="SM137" s="100"/>
      <c r="SN137" s="100"/>
      <c r="SO137" s="100"/>
      <c r="SP137" s="100"/>
      <c r="SQ137" s="100"/>
      <c r="SR137" s="100"/>
      <c r="SS137" s="100"/>
      <c r="ST137" s="100"/>
      <c r="SU137" s="100"/>
      <c r="SV137" s="100"/>
      <c r="SW137" s="100"/>
      <c r="SX137" s="100"/>
      <c r="SY137" s="100"/>
      <c r="SZ137" s="100"/>
      <c r="TA137" s="100"/>
      <c r="TB137" s="100"/>
      <c r="TC137" s="100"/>
      <c r="TD137" s="100"/>
      <c r="TE137" s="100"/>
      <c r="TF137" s="100"/>
      <c r="TG137" s="100"/>
      <c r="TH137" s="100"/>
      <c r="TI137" s="100"/>
      <c r="TJ137" s="100"/>
      <c r="TK137" s="100"/>
      <c r="TL137" s="100"/>
      <c r="TM137" s="100"/>
      <c r="TN137" s="100"/>
      <c r="TO137" s="100"/>
      <c r="TP137" s="100"/>
      <c r="TQ137" s="100"/>
      <c r="TR137" s="100"/>
      <c r="TS137" s="100"/>
      <c r="TT137" s="100"/>
      <c r="TU137" s="100"/>
      <c r="TV137" s="100"/>
      <c r="TW137" s="100"/>
      <c r="TX137" s="100"/>
      <c r="TY137" s="100"/>
      <c r="TZ137" s="100"/>
      <c r="UA137" s="100"/>
      <c r="UB137" s="100"/>
      <c r="UC137" s="100"/>
      <c r="UD137" s="100"/>
      <c r="UE137" s="100"/>
      <c r="UF137" s="100"/>
      <c r="UG137" s="100"/>
      <c r="UH137" s="100"/>
      <c r="UI137" s="100"/>
      <c r="UJ137" s="100"/>
      <c r="UK137" s="100"/>
      <c r="UL137" s="100"/>
      <c r="UM137" s="100"/>
      <c r="UN137" s="100"/>
      <c r="UO137" s="100"/>
      <c r="UP137" s="100"/>
      <c r="UQ137" s="100"/>
      <c r="UR137" s="100"/>
      <c r="US137" s="100"/>
      <c r="UT137" s="100"/>
      <c r="UU137" s="100"/>
      <c r="UV137" s="100"/>
      <c r="UW137" s="100"/>
      <c r="UX137" s="100"/>
      <c r="UY137" s="100"/>
      <c r="UZ137" s="100"/>
      <c r="VA137" s="100"/>
      <c r="VB137" s="100"/>
      <c r="VC137" s="100"/>
      <c r="VD137" s="100"/>
      <c r="VE137" s="100"/>
      <c r="VF137" s="100"/>
      <c r="VG137" s="100"/>
      <c r="VH137" s="100"/>
      <c r="VI137" s="100"/>
      <c r="VJ137" s="100"/>
      <c r="VK137" s="100"/>
      <c r="VL137" s="100"/>
      <c r="VM137" s="100"/>
      <c r="VN137" s="100"/>
      <c r="VO137" s="100"/>
      <c r="VP137" s="100"/>
      <c r="VQ137" s="100"/>
      <c r="VR137" s="100"/>
      <c r="VS137" s="100"/>
      <c r="VT137" s="100"/>
      <c r="VU137" s="100"/>
      <c r="VV137" s="100"/>
      <c r="VW137" s="100"/>
      <c r="VX137" s="100"/>
      <c r="VY137" s="100"/>
      <c r="VZ137" s="100"/>
      <c r="WA137" s="100"/>
      <c r="WB137" s="100"/>
      <c r="WC137" s="100"/>
      <c r="WD137" s="100"/>
      <c r="WE137" s="100"/>
      <c r="WF137" s="100"/>
      <c r="WG137" s="100"/>
      <c r="WH137" s="100"/>
      <c r="WI137" s="100"/>
      <c r="WJ137" s="100"/>
      <c r="WK137" s="100"/>
      <c r="WL137" s="100"/>
      <c r="WM137" s="100"/>
      <c r="WN137" s="100"/>
      <c r="WO137" s="100"/>
      <c r="WP137" s="100"/>
      <c r="WQ137" s="100"/>
      <c r="WR137" s="100"/>
      <c r="WS137" s="100"/>
      <c r="WT137" s="100"/>
      <c r="WU137" s="100"/>
      <c r="WV137" s="100"/>
      <c r="WW137" s="100"/>
      <c r="WX137" s="100"/>
      <c r="WY137" s="100"/>
      <c r="WZ137" s="100"/>
      <c r="XA137" s="100"/>
      <c r="XB137" s="100"/>
      <c r="XC137" s="100"/>
      <c r="XD137" s="100"/>
      <c r="XE137" s="100"/>
      <c r="XF137" s="100"/>
      <c r="XG137" s="100"/>
      <c r="XH137" s="100"/>
      <c r="XI137" s="100"/>
      <c r="XJ137" s="100"/>
      <c r="XK137" s="100"/>
      <c r="XL137" s="100"/>
      <c r="XM137" s="100"/>
      <c r="XN137" s="100"/>
      <c r="XO137" s="100"/>
      <c r="XP137" s="100"/>
      <c r="XQ137" s="100"/>
      <c r="XR137" s="100"/>
      <c r="XS137" s="100"/>
      <c r="XT137" s="100"/>
      <c r="XU137" s="100"/>
      <c r="XV137" s="100"/>
      <c r="XW137" s="100"/>
      <c r="XX137" s="100"/>
      <c r="XY137" s="100"/>
      <c r="XZ137" s="100"/>
      <c r="YA137" s="100"/>
      <c r="YB137" s="100"/>
      <c r="YC137" s="100"/>
      <c r="YD137" s="100"/>
      <c r="YE137" s="100"/>
      <c r="YF137" s="100"/>
      <c r="YG137" s="100"/>
      <c r="YH137" s="100"/>
      <c r="YI137" s="100"/>
      <c r="YJ137" s="100"/>
      <c r="YK137" s="100"/>
      <c r="YL137" s="100"/>
      <c r="YM137" s="100"/>
      <c r="YN137" s="100"/>
      <c r="YO137" s="100"/>
      <c r="YP137" s="100"/>
      <c r="YQ137" s="100"/>
      <c r="YR137" s="100"/>
      <c r="YS137" s="100"/>
      <c r="YT137" s="100"/>
      <c r="YU137" s="100"/>
      <c r="YV137" s="100"/>
      <c r="YW137" s="100"/>
      <c r="YX137" s="100"/>
      <c r="YY137" s="100"/>
      <c r="YZ137" s="100"/>
      <c r="ZA137" s="100"/>
      <c r="ZB137" s="100"/>
      <c r="ZC137" s="100"/>
      <c r="ZD137" s="100"/>
      <c r="ZE137" s="100"/>
      <c r="ZF137" s="100"/>
      <c r="ZG137" s="100"/>
      <c r="ZH137" s="100"/>
      <c r="ZI137" s="100"/>
      <c r="ZJ137" s="100"/>
      <c r="ZK137" s="100"/>
      <c r="ZL137" s="100"/>
      <c r="ZM137" s="100"/>
      <c r="ZN137" s="100"/>
      <c r="ZO137" s="100"/>
      <c r="ZP137" s="100"/>
      <c r="ZQ137" s="100"/>
      <c r="ZR137" s="100"/>
      <c r="ZS137" s="100"/>
      <c r="ZT137" s="100"/>
      <c r="ZU137" s="100"/>
      <c r="ZV137" s="100"/>
      <c r="ZW137" s="100"/>
      <c r="ZX137" s="100"/>
      <c r="ZY137" s="100"/>
      <c r="ZZ137" s="100"/>
    </row>
    <row r="138" spans="1:702" ht="15.95" customHeight="1" x14ac:dyDescent="0.25">
      <c r="A138" s="92">
        <v>72556</v>
      </c>
      <c r="B138" s="92" t="s">
        <v>498</v>
      </c>
      <c r="C138" s="121" t="s">
        <v>354</v>
      </c>
      <c r="D138" s="92">
        <v>7</v>
      </c>
      <c r="E138" s="92">
        <v>3</v>
      </c>
      <c r="F138" s="92" t="s">
        <v>341</v>
      </c>
      <c r="G138" s="92">
        <v>912</v>
      </c>
      <c r="H138" s="92">
        <v>11461</v>
      </c>
      <c r="I138" s="92" t="s">
        <v>499</v>
      </c>
      <c r="J138" s="92">
        <v>4</v>
      </c>
      <c r="K138" s="92" t="s">
        <v>14</v>
      </c>
      <c r="L138" s="93">
        <v>30000</v>
      </c>
      <c r="M138" s="93">
        <v>30000</v>
      </c>
      <c r="N138" s="93">
        <v>0</v>
      </c>
      <c r="O138" s="93">
        <v>30000</v>
      </c>
      <c r="P138" s="93">
        <v>0</v>
      </c>
      <c r="Q138" s="93">
        <v>-30000</v>
      </c>
      <c r="R138" s="94">
        <v>0</v>
      </c>
      <c r="S138" s="93">
        <v>0</v>
      </c>
      <c r="T138" s="93">
        <v>0</v>
      </c>
      <c r="U138" s="94">
        <v>0</v>
      </c>
      <c r="V138" s="93">
        <v>0</v>
      </c>
      <c r="W138" s="93">
        <v>0</v>
      </c>
      <c r="X138" s="94">
        <v>0</v>
      </c>
      <c r="Y138" s="93">
        <v>0</v>
      </c>
      <c r="Z138" s="93">
        <v>0</v>
      </c>
      <c r="AA138" s="94">
        <v>0</v>
      </c>
      <c r="AB138" s="93">
        <v>0</v>
      </c>
      <c r="AC138" s="93">
        <v>0</v>
      </c>
      <c r="AD138" s="94">
        <v>0</v>
      </c>
      <c r="AE138" s="93">
        <v>0</v>
      </c>
      <c r="AF138" s="93">
        <v>0</v>
      </c>
      <c r="AG138" s="94">
        <v>0</v>
      </c>
      <c r="AH138" s="93">
        <v>0</v>
      </c>
      <c r="AI138" s="93">
        <v>0</v>
      </c>
      <c r="AJ138" s="94">
        <v>0</v>
      </c>
      <c r="AK138" s="93">
        <v>0</v>
      </c>
      <c r="AL138" s="93">
        <v>0</v>
      </c>
      <c r="AM138" s="94">
        <v>0</v>
      </c>
      <c r="AN138" s="93">
        <v>0</v>
      </c>
      <c r="AO138" s="93">
        <v>0</v>
      </c>
      <c r="AP138" s="94">
        <v>0</v>
      </c>
      <c r="AQ138" s="93">
        <v>0</v>
      </c>
      <c r="AR138" s="93">
        <v>0</v>
      </c>
      <c r="AS138" s="94">
        <v>0</v>
      </c>
      <c r="AT138" s="93">
        <v>0</v>
      </c>
      <c r="AU138" s="93">
        <v>0</v>
      </c>
      <c r="AV138" s="94">
        <v>0</v>
      </c>
      <c r="AW138" s="93">
        <v>0</v>
      </c>
      <c r="AX138" s="93">
        <v>0</v>
      </c>
      <c r="AY138" s="94">
        <v>0</v>
      </c>
      <c r="AZ138" s="93">
        <v>0</v>
      </c>
      <c r="BA138" s="93">
        <v>0</v>
      </c>
      <c r="BB138" s="94">
        <v>0</v>
      </c>
      <c r="BC138" s="93">
        <v>0</v>
      </c>
      <c r="BD138" s="93">
        <v>0</v>
      </c>
      <c r="BE138" s="94">
        <v>0</v>
      </c>
      <c r="BF138" s="93">
        <v>30000</v>
      </c>
      <c r="BG138" s="93">
        <v>0</v>
      </c>
      <c r="BH138" s="94">
        <v>0</v>
      </c>
      <c r="BI138" s="93">
        <v>0</v>
      </c>
      <c r="BJ138" s="93">
        <v>0</v>
      </c>
      <c r="BK138" s="94">
        <v>0</v>
      </c>
      <c r="BL138" s="93">
        <v>0</v>
      </c>
      <c r="BM138" s="93">
        <v>0</v>
      </c>
      <c r="BN138" s="94">
        <v>0</v>
      </c>
      <c r="BO138" s="93">
        <v>0</v>
      </c>
      <c r="BP138" s="93">
        <v>0</v>
      </c>
      <c r="BQ138" s="94">
        <v>0</v>
      </c>
      <c r="BR138" s="93">
        <v>0</v>
      </c>
      <c r="BS138" s="93">
        <v>0</v>
      </c>
      <c r="BT138" s="94">
        <v>0</v>
      </c>
      <c r="BU138" s="93">
        <v>0</v>
      </c>
      <c r="BV138" s="93">
        <v>0</v>
      </c>
      <c r="BW138" s="94">
        <v>0</v>
      </c>
      <c r="BX138" s="93">
        <v>0</v>
      </c>
      <c r="BY138" s="93">
        <v>0</v>
      </c>
      <c r="BZ138" s="94">
        <v>0</v>
      </c>
      <c r="CA138" s="93">
        <v>0</v>
      </c>
      <c r="CB138" s="93">
        <v>0</v>
      </c>
      <c r="CC138" s="94">
        <v>0</v>
      </c>
      <c r="CD138" s="93">
        <v>0</v>
      </c>
      <c r="CE138" s="93">
        <v>0</v>
      </c>
      <c r="CF138" s="94">
        <v>0</v>
      </c>
      <c r="CG138" s="93">
        <v>0</v>
      </c>
      <c r="CH138" s="93">
        <v>0</v>
      </c>
      <c r="CI138" s="94">
        <v>0</v>
      </c>
      <c r="CJ138" s="93">
        <v>0</v>
      </c>
      <c r="CK138" s="93">
        <v>0</v>
      </c>
      <c r="CL138" s="94">
        <v>0</v>
      </c>
      <c r="CM138" s="93">
        <v>0</v>
      </c>
      <c r="CN138" s="93">
        <v>0</v>
      </c>
      <c r="CO138" s="94">
        <v>0</v>
      </c>
      <c r="CP138" s="93"/>
      <c r="CQ138" s="93"/>
      <c r="CR138" s="93"/>
      <c r="CS138" s="93"/>
      <c r="CT138" s="93"/>
      <c r="CU138" s="93"/>
      <c r="CV138" s="93"/>
      <c r="CW138" s="93"/>
      <c r="CX138" s="93"/>
      <c r="CY138" s="93"/>
      <c r="CZ138" s="93"/>
      <c r="DA138" s="93"/>
      <c r="DB138" s="93"/>
      <c r="DC138" s="93"/>
      <c r="DD138" s="93"/>
      <c r="DE138" s="93"/>
      <c r="DF138" s="93"/>
      <c r="DG138" s="93"/>
      <c r="DH138" s="93"/>
      <c r="DI138" s="93"/>
      <c r="DJ138" s="93"/>
      <c r="DK138" s="93"/>
      <c r="DL138" s="93"/>
      <c r="DM138" s="93"/>
      <c r="DN138" s="93"/>
      <c r="DO138" s="93"/>
      <c r="DP138" s="93"/>
      <c r="DQ138" s="93"/>
      <c r="DR138" s="93"/>
      <c r="DS138" s="93"/>
      <c r="DT138" s="93"/>
      <c r="DU138" s="93"/>
      <c r="DV138" s="93"/>
      <c r="DW138" s="93"/>
      <c r="DX138" s="93"/>
      <c r="DY138" s="93"/>
      <c r="DZ138" s="93"/>
      <c r="EA138" s="93"/>
      <c r="EB138" s="93"/>
      <c r="EC138" s="93"/>
      <c r="ED138" s="93"/>
      <c r="EE138" s="93"/>
      <c r="EF138" s="93"/>
      <c r="EG138" s="93"/>
      <c r="EH138" s="93"/>
      <c r="EI138" s="93"/>
      <c r="EJ138" s="93"/>
      <c r="EK138" s="93"/>
      <c r="EL138" s="93"/>
      <c r="EM138" s="93"/>
      <c r="EN138" s="93"/>
      <c r="EO138" s="93"/>
      <c r="EP138" s="93"/>
      <c r="EQ138" s="93"/>
      <c r="ER138" s="93"/>
      <c r="ES138" s="93"/>
      <c r="ET138" s="93"/>
      <c r="EU138" s="93"/>
      <c r="EV138" s="93"/>
      <c r="EW138" s="93"/>
      <c r="EX138" s="93"/>
      <c r="EY138" s="93"/>
      <c r="EZ138" s="93"/>
      <c r="FA138" s="93"/>
      <c r="FB138" s="93"/>
      <c r="FC138" s="93"/>
      <c r="FD138" s="93"/>
      <c r="FE138" s="93"/>
      <c r="FF138" s="93"/>
      <c r="FG138" s="93"/>
      <c r="FH138" s="93"/>
      <c r="FI138" s="93"/>
      <c r="FJ138" s="93"/>
      <c r="FK138" s="93"/>
      <c r="FL138" s="93"/>
      <c r="FM138" s="93"/>
      <c r="FN138" s="93"/>
      <c r="FO138" s="93"/>
      <c r="FP138" s="93"/>
      <c r="FQ138" s="93"/>
      <c r="FR138" s="93"/>
      <c r="FS138" s="93"/>
      <c r="FT138" s="93"/>
      <c r="FU138" s="93"/>
      <c r="FV138" s="93"/>
      <c r="FW138" s="93"/>
      <c r="FX138" s="93"/>
      <c r="FY138" s="93"/>
      <c r="FZ138" s="93"/>
      <c r="GA138" s="93"/>
      <c r="GB138" s="93"/>
      <c r="GC138" s="93"/>
      <c r="GD138" s="93"/>
      <c r="GE138" s="93"/>
      <c r="GF138" s="93"/>
      <c r="GG138" s="93"/>
      <c r="GH138" s="93"/>
      <c r="GI138" s="93"/>
      <c r="GJ138" s="93"/>
      <c r="GK138" s="93"/>
      <c r="GL138" s="93"/>
      <c r="GM138" s="93"/>
      <c r="GN138" s="93"/>
      <c r="GO138" s="93"/>
      <c r="GP138" s="93"/>
      <c r="GQ138" s="93"/>
      <c r="GR138" s="93"/>
      <c r="GS138" s="93"/>
      <c r="GT138" s="93"/>
      <c r="GU138" s="93"/>
      <c r="GV138" s="93"/>
      <c r="GW138" s="93"/>
      <c r="GX138" s="93"/>
      <c r="GY138" s="93"/>
      <c r="GZ138" s="93"/>
      <c r="HA138" s="93"/>
      <c r="HB138" s="93"/>
      <c r="HC138" s="93"/>
      <c r="HD138" s="93"/>
      <c r="HE138" s="93"/>
      <c r="HF138" s="93"/>
      <c r="HG138" s="93"/>
      <c r="HH138" s="93"/>
      <c r="HI138" s="93"/>
      <c r="HJ138" s="93"/>
      <c r="HK138" s="93"/>
      <c r="HL138" s="93"/>
      <c r="HM138" s="93"/>
      <c r="HN138" s="93"/>
      <c r="HO138" s="93"/>
      <c r="HP138" s="93"/>
      <c r="HQ138" s="93"/>
      <c r="HR138" s="93"/>
      <c r="HS138" s="93"/>
      <c r="HT138" s="93"/>
      <c r="HU138" s="93"/>
      <c r="HV138" s="93"/>
      <c r="HW138" s="93"/>
      <c r="HX138" s="93"/>
      <c r="HY138" s="93"/>
      <c r="HZ138" s="93"/>
      <c r="IA138" s="93"/>
      <c r="IB138" s="93"/>
      <c r="IC138" s="93"/>
      <c r="ID138" s="93"/>
      <c r="IE138" s="93"/>
      <c r="IF138" s="93"/>
      <c r="IG138" s="93"/>
      <c r="IH138" s="93"/>
      <c r="II138" s="93"/>
      <c r="IJ138" s="93"/>
      <c r="IK138" s="93"/>
      <c r="IL138" s="93"/>
      <c r="IM138" s="93"/>
      <c r="IN138" s="93"/>
      <c r="IO138" s="93"/>
      <c r="IP138" s="93"/>
      <c r="IQ138" s="93"/>
      <c r="IR138" s="93"/>
      <c r="IS138" s="93"/>
      <c r="IT138" s="93"/>
      <c r="IU138" s="93"/>
      <c r="IV138" s="93"/>
      <c r="IW138" s="93"/>
      <c r="IX138" s="93"/>
      <c r="IY138" s="93"/>
      <c r="IZ138" s="93"/>
      <c r="JA138" s="93"/>
      <c r="JB138" s="93"/>
      <c r="JC138" s="93"/>
      <c r="JD138" s="93"/>
      <c r="JE138" s="93"/>
      <c r="JF138" s="93"/>
      <c r="JG138" s="93"/>
      <c r="JH138" s="93"/>
      <c r="JI138" s="93"/>
      <c r="JJ138" s="93"/>
      <c r="JK138" s="93"/>
      <c r="JL138" s="93"/>
      <c r="JM138" s="93"/>
      <c r="JN138" s="93"/>
      <c r="JO138" s="93"/>
      <c r="JP138" s="93"/>
      <c r="JQ138" s="93"/>
      <c r="JR138" s="93"/>
      <c r="JS138" s="93"/>
      <c r="JT138" s="93"/>
      <c r="JU138" s="93"/>
      <c r="JV138" s="93"/>
      <c r="JW138" s="93"/>
      <c r="JX138" s="93"/>
      <c r="JY138" s="93"/>
      <c r="JZ138" s="93"/>
      <c r="KA138" s="93"/>
      <c r="KB138" s="93"/>
      <c r="KC138" s="93"/>
      <c r="KD138" s="93"/>
      <c r="KE138" s="93"/>
      <c r="KF138" s="93"/>
      <c r="KG138" s="93"/>
      <c r="KH138" s="93"/>
      <c r="KI138" s="93"/>
      <c r="KJ138" s="93"/>
      <c r="KK138" s="93"/>
      <c r="KL138" s="93"/>
      <c r="KM138" s="93"/>
      <c r="KN138" s="93"/>
      <c r="KO138" s="93"/>
      <c r="KP138" s="93"/>
      <c r="KQ138" s="93"/>
      <c r="KR138" s="93"/>
      <c r="KS138" s="93"/>
      <c r="KT138" s="93"/>
      <c r="KU138" s="93"/>
      <c r="KV138" s="93"/>
      <c r="KW138" s="93"/>
      <c r="KX138" s="93"/>
      <c r="KY138" s="93"/>
      <c r="KZ138" s="93"/>
      <c r="LA138" s="93"/>
      <c r="LB138" s="93"/>
      <c r="LC138" s="93"/>
      <c r="LD138" s="93"/>
      <c r="LE138" s="93"/>
      <c r="LF138" s="93"/>
      <c r="LG138" s="93"/>
      <c r="LH138" s="93"/>
      <c r="LI138" s="93"/>
      <c r="LJ138" s="93"/>
      <c r="LK138" s="93"/>
      <c r="LL138" s="93"/>
      <c r="LM138" s="93"/>
      <c r="LN138" s="93"/>
      <c r="LO138" s="93"/>
      <c r="LP138" s="93"/>
      <c r="LQ138" s="93"/>
      <c r="LR138" s="93"/>
      <c r="LS138" s="93"/>
      <c r="LT138" s="93"/>
      <c r="LU138" s="93"/>
      <c r="LV138" s="93"/>
      <c r="LW138" s="93"/>
      <c r="LX138" s="93"/>
      <c r="LY138" s="93"/>
      <c r="LZ138" s="93"/>
      <c r="MA138" s="93"/>
      <c r="MB138" s="93"/>
      <c r="MC138" s="93"/>
      <c r="MD138" s="93"/>
      <c r="ME138" s="93"/>
      <c r="MF138" s="93"/>
      <c r="MG138" s="93"/>
      <c r="MH138" s="93"/>
      <c r="MI138" s="93"/>
      <c r="MJ138" s="93"/>
      <c r="MK138" s="93"/>
      <c r="ML138" s="93"/>
      <c r="MM138" s="93"/>
      <c r="MN138" s="93"/>
      <c r="MO138" s="93"/>
      <c r="MP138" s="93"/>
      <c r="MQ138" s="93"/>
      <c r="MR138" s="93"/>
      <c r="MS138" s="93"/>
      <c r="MT138" s="93"/>
      <c r="MU138" s="93"/>
      <c r="MV138" s="93"/>
      <c r="MW138" s="93"/>
      <c r="MX138" s="93"/>
      <c r="MY138" s="93"/>
      <c r="MZ138" s="93"/>
      <c r="NA138" s="93"/>
      <c r="NB138" s="93"/>
      <c r="NC138" s="93"/>
      <c r="ND138" s="93"/>
      <c r="NE138" s="93"/>
      <c r="NF138" s="93"/>
      <c r="NG138" s="93"/>
      <c r="NH138" s="93"/>
      <c r="NI138" s="93"/>
      <c r="NJ138" s="93"/>
      <c r="NK138" s="93"/>
      <c r="NL138" s="93"/>
      <c r="NM138" s="93"/>
      <c r="NN138" s="93"/>
      <c r="NO138" s="93"/>
      <c r="NP138" s="93"/>
      <c r="NQ138" s="93"/>
      <c r="NR138" s="93"/>
      <c r="NS138" s="93"/>
      <c r="NT138" s="93"/>
      <c r="NU138" s="93"/>
      <c r="NV138" s="93"/>
      <c r="NW138" s="93"/>
      <c r="NX138" s="93"/>
      <c r="NY138" s="93"/>
      <c r="NZ138" s="93"/>
      <c r="OA138" s="93"/>
      <c r="OB138" s="93"/>
      <c r="OC138" s="93"/>
      <c r="OD138" s="93"/>
      <c r="OE138" s="93"/>
      <c r="OF138" s="93"/>
      <c r="OG138" s="93"/>
      <c r="OH138" s="93"/>
      <c r="OI138" s="93"/>
      <c r="OJ138" s="93"/>
      <c r="OK138" s="93"/>
      <c r="OL138" s="93"/>
      <c r="OM138" s="93"/>
      <c r="ON138" s="93"/>
      <c r="OO138" s="93"/>
      <c r="OP138" s="93"/>
      <c r="OQ138" s="93"/>
      <c r="OR138" s="93"/>
      <c r="OS138" s="93"/>
      <c r="OT138" s="93"/>
      <c r="OU138" s="93"/>
      <c r="OV138" s="93"/>
      <c r="OW138" s="93"/>
      <c r="OX138" s="93"/>
      <c r="OY138" s="93"/>
      <c r="OZ138" s="93"/>
      <c r="PA138" s="93"/>
      <c r="PB138" s="93"/>
      <c r="PC138" s="93"/>
      <c r="PD138" s="93"/>
      <c r="PE138" s="93"/>
      <c r="PF138" s="93"/>
      <c r="PG138" s="93"/>
      <c r="PH138" s="93"/>
      <c r="PI138" s="93"/>
      <c r="PJ138" s="93"/>
      <c r="PK138" s="93"/>
      <c r="PL138" s="93"/>
      <c r="PM138" s="93"/>
      <c r="PN138" s="93"/>
      <c r="PO138" s="93"/>
      <c r="PP138" s="93"/>
      <c r="PQ138" s="93"/>
      <c r="PR138" s="93"/>
      <c r="PS138" s="93"/>
      <c r="PT138" s="93"/>
      <c r="PU138" s="93"/>
      <c r="PV138" s="93"/>
      <c r="PW138" s="93"/>
      <c r="PX138" s="93"/>
      <c r="PY138" s="93"/>
      <c r="PZ138" s="93"/>
      <c r="QA138" s="93"/>
      <c r="QB138" s="93"/>
      <c r="QC138" s="93"/>
      <c r="QD138" s="93"/>
      <c r="QE138" s="93"/>
      <c r="QF138" s="93"/>
      <c r="QG138" s="93"/>
      <c r="QH138" s="93"/>
      <c r="QI138" s="93"/>
      <c r="QJ138" s="93"/>
      <c r="QK138" s="93"/>
      <c r="QL138" s="93"/>
      <c r="QM138" s="93"/>
      <c r="QN138" s="93"/>
      <c r="QO138" s="93"/>
      <c r="QP138" s="93"/>
      <c r="QQ138" s="93"/>
      <c r="QR138" s="93"/>
      <c r="QS138" s="93"/>
      <c r="QT138" s="93"/>
      <c r="QU138" s="93"/>
      <c r="QV138" s="93"/>
      <c r="QW138" s="93"/>
      <c r="QX138" s="93"/>
      <c r="QY138" s="93"/>
      <c r="QZ138" s="93"/>
      <c r="RA138" s="93"/>
      <c r="RB138" s="93"/>
      <c r="RC138" s="93"/>
      <c r="RD138" s="93"/>
      <c r="RE138" s="93"/>
      <c r="RF138" s="93"/>
      <c r="RG138" s="93"/>
      <c r="RH138" s="93"/>
      <c r="RI138" s="93"/>
      <c r="RJ138" s="93"/>
      <c r="RK138" s="93"/>
      <c r="RL138" s="93"/>
      <c r="RM138" s="93"/>
      <c r="RN138" s="93"/>
      <c r="RO138" s="93"/>
      <c r="RP138" s="93"/>
      <c r="RQ138" s="93"/>
      <c r="RR138" s="93"/>
      <c r="RS138" s="93"/>
      <c r="RT138" s="93"/>
      <c r="RU138" s="93"/>
      <c r="RV138" s="93"/>
      <c r="RW138" s="93"/>
      <c r="RX138" s="93"/>
      <c r="RY138" s="93"/>
      <c r="RZ138" s="93"/>
      <c r="SA138" s="93"/>
      <c r="SB138" s="93"/>
      <c r="SC138" s="93"/>
      <c r="SD138" s="93"/>
      <c r="SE138" s="93"/>
      <c r="SF138" s="93"/>
      <c r="SG138" s="93"/>
      <c r="SH138" s="93"/>
      <c r="SI138" s="93"/>
      <c r="SJ138" s="93"/>
      <c r="SK138" s="93"/>
      <c r="SL138" s="93"/>
      <c r="SM138" s="93"/>
      <c r="SN138" s="93"/>
      <c r="SO138" s="93"/>
      <c r="SP138" s="93"/>
      <c r="SQ138" s="93"/>
      <c r="SR138" s="93"/>
      <c r="SS138" s="93"/>
      <c r="ST138" s="93"/>
      <c r="SU138" s="93"/>
      <c r="SV138" s="93"/>
      <c r="SW138" s="93"/>
      <c r="SX138" s="93"/>
      <c r="SY138" s="93"/>
      <c r="SZ138" s="93"/>
      <c r="TA138" s="93"/>
      <c r="TB138" s="93"/>
      <c r="TC138" s="93"/>
      <c r="TD138" s="93"/>
      <c r="TE138" s="93"/>
      <c r="TF138" s="93"/>
      <c r="TG138" s="93"/>
      <c r="TH138" s="93"/>
      <c r="TI138" s="93"/>
      <c r="TJ138" s="93"/>
      <c r="TK138" s="93"/>
      <c r="TL138" s="93"/>
      <c r="TM138" s="93"/>
      <c r="TN138" s="93"/>
      <c r="TO138" s="93"/>
      <c r="TP138" s="93"/>
      <c r="TQ138" s="93"/>
      <c r="TR138" s="93"/>
      <c r="TS138" s="93"/>
      <c r="TT138" s="93"/>
      <c r="TU138" s="93"/>
      <c r="TV138" s="93"/>
      <c r="TW138" s="93"/>
      <c r="TX138" s="93"/>
      <c r="TY138" s="93"/>
      <c r="TZ138" s="93"/>
      <c r="UA138" s="93"/>
      <c r="UB138" s="93"/>
      <c r="UC138" s="93"/>
      <c r="UD138" s="93"/>
      <c r="UE138" s="93"/>
      <c r="UF138" s="93"/>
      <c r="UG138" s="93"/>
      <c r="UH138" s="93"/>
      <c r="UI138" s="93"/>
      <c r="UJ138" s="93"/>
      <c r="UK138" s="93"/>
      <c r="UL138" s="93"/>
      <c r="UM138" s="93"/>
      <c r="UN138" s="93"/>
      <c r="UO138" s="93"/>
      <c r="UP138" s="93"/>
      <c r="UQ138" s="93"/>
      <c r="UR138" s="93"/>
      <c r="US138" s="93"/>
      <c r="UT138" s="93"/>
      <c r="UU138" s="93"/>
      <c r="UV138" s="93"/>
      <c r="UW138" s="93"/>
      <c r="UX138" s="93"/>
      <c r="UY138" s="93"/>
      <c r="UZ138" s="93"/>
      <c r="VA138" s="93"/>
      <c r="VB138" s="93"/>
      <c r="VC138" s="93"/>
      <c r="VD138" s="93"/>
      <c r="VE138" s="93"/>
      <c r="VF138" s="93"/>
      <c r="VG138" s="93"/>
      <c r="VH138" s="93"/>
      <c r="VI138" s="93"/>
      <c r="VJ138" s="93"/>
      <c r="VK138" s="93"/>
      <c r="VL138" s="93"/>
      <c r="VM138" s="93"/>
      <c r="VN138" s="93"/>
      <c r="VO138" s="93"/>
      <c r="VP138" s="93"/>
      <c r="VQ138" s="93"/>
      <c r="VR138" s="93"/>
      <c r="VS138" s="93"/>
      <c r="VT138" s="93"/>
      <c r="VU138" s="93"/>
      <c r="VV138" s="93"/>
      <c r="VW138" s="93"/>
      <c r="VX138" s="93"/>
      <c r="VY138" s="93"/>
      <c r="VZ138" s="93"/>
      <c r="WA138" s="93"/>
      <c r="WB138" s="93"/>
      <c r="WC138" s="93"/>
      <c r="WD138" s="93"/>
      <c r="WE138" s="93"/>
      <c r="WF138" s="93"/>
      <c r="WG138" s="93"/>
      <c r="WH138" s="93"/>
      <c r="WI138" s="93"/>
      <c r="WJ138" s="93"/>
      <c r="WK138" s="93"/>
      <c r="WL138" s="93"/>
      <c r="WM138" s="93"/>
      <c r="WN138" s="93"/>
      <c r="WO138" s="93"/>
      <c r="WP138" s="93"/>
      <c r="WQ138" s="93"/>
      <c r="WR138" s="93"/>
      <c r="WS138" s="93"/>
      <c r="WT138" s="93"/>
      <c r="WU138" s="93"/>
      <c r="WV138" s="93"/>
      <c r="WW138" s="93"/>
      <c r="WX138" s="93"/>
      <c r="WY138" s="93"/>
      <c r="WZ138" s="93"/>
      <c r="XA138" s="93"/>
      <c r="XB138" s="93"/>
      <c r="XC138" s="93"/>
      <c r="XD138" s="93"/>
      <c r="XE138" s="93"/>
      <c r="XF138" s="93"/>
      <c r="XG138" s="93"/>
      <c r="XH138" s="93"/>
      <c r="XI138" s="93"/>
      <c r="XJ138" s="93"/>
      <c r="XK138" s="93"/>
      <c r="XL138" s="93"/>
      <c r="XM138" s="93"/>
      <c r="XN138" s="93"/>
      <c r="XO138" s="93"/>
      <c r="XP138" s="93"/>
      <c r="XQ138" s="93"/>
      <c r="XR138" s="93"/>
      <c r="XS138" s="93"/>
      <c r="XT138" s="93"/>
      <c r="XU138" s="93"/>
      <c r="XV138" s="93"/>
      <c r="XW138" s="93"/>
      <c r="XX138" s="93"/>
      <c r="XY138" s="93"/>
      <c r="XZ138" s="93"/>
      <c r="YA138" s="93"/>
      <c r="YB138" s="93"/>
      <c r="YC138" s="93"/>
      <c r="YD138" s="93"/>
      <c r="YE138" s="93"/>
      <c r="YF138" s="93"/>
      <c r="YG138" s="93"/>
      <c r="YH138" s="93"/>
      <c r="YI138" s="93"/>
      <c r="YJ138" s="93"/>
      <c r="YK138" s="93"/>
      <c r="YL138" s="93"/>
      <c r="YM138" s="93"/>
      <c r="YN138" s="93"/>
      <c r="YO138" s="93"/>
      <c r="YP138" s="93"/>
      <c r="YQ138" s="93"/>
      <c r="YR138" s="93"/>
      <c r="YS138" s="93"/>
      <c r="YT138" s="93"/>
      <c r="YU138" s="93"/>
      <c r="YV138" s="93"/>
      <c r="YW138" s="93"/>
      <c r="YX138" s="93"/>
      <c r="YY138" s="93"/>
      <c r="YZ138" s="93"/>
      <c r="ZA138" s="93"/>
      <c r="ZB138" s="93"/>
      <c r="ZC138" s="93"/>
      <c r="ZD138" s="93"/>
      <c r="ZE138" s="93"/>
      <c r="ZF138" s="93"/>
      <c r="ZG138" s="93"/>
      <c r="ZH138" s="93"/>
      <c r="ZI138" s="93"/>
      <c r="ZJ138" s="93"/>
      <c r="ZK138" s="93"/>
      <c r="ZL138" s="93"/>
      <c r="ZM138" s="93"/>
      <c r="ZN138" s="93"/>
      <c r="ZO138" s="93"/>
      <c r="ZP138" s="93"/>
      <c r="ZQ138" s="93"/>
      <c r="ZR138" s="93"/>
      <c r="ZS138" s="93"/>
      <c r="ZT138" s="93"/>
      <c r="ZU138" s="93"/>
      <c r="ZV138" s="93"/>
      <c r="ZW138" s="93"/>
      <c r="ZX138" s="93"/>
      <c r="ZY138" s="93"/>
      <c r="ZZ138" s="93"/>
    </row>
    <row r="139" spans="1:702" s="192" customFormat="1" ht="15.95" customHeight="1" x14ac:dyDescent="0.25">
      <c r="A139" s="188">
        <v>72558</v>
      </c>
      <c r="B139" s="188" t="s">
        <v>498</v>
      </c>
      <c r="C139" s="189" t="s">
        <v>354</v>
      </c>
      <c r="D139" s="188">
        <v>7</v>
      </c>
      <c r="E139" s="188">
        <v>3</v>
      </c>
      <c r="F139" s="188" t="s">
        <v>341</v>
      </c>
      <c r="G139" s="188">
        <v>912</v>
      </c>
      <c r="H139" s="188">
        <v>11461</v>
      </c>
      <c r="I139" s="188" t="s">
        <v>499</v>
      </c>
      <c r="J139" s="188">
        <v>45</v>
      </c>
      <c r="K139" s="188" t="s">
        <v>501</v>
      </c>
      <c r="L139" s="190">
        <v>30000</v>
      </c>
      <c r="M139" s="190">
        <v>30000</v>
      </c>
      <c r="N139" s="190">
        <v>0</v>
      </c>
      <c r="O139" s="190">
        <v>30000</v>
      </c>
      <c r="P139" s="190">
        <v>0</v>
      </c>
      <c r="Q139" s="190">
        <v>-30000</v>
      </c>
      <c r="R139" s="191">
        <v>0</v>
      </c>
      <c r="S139" s="190">
        <v>0</v>
      </c>
      <c r="T139" s="190">
        <v>0</v>
      </c>
      <c r="U139" s="191">
        <v>0</v>
      </c>
      <c r="V139" s="190">
        <v>0</v>
      </c>
      <c r="W139" s="190">
        <v>0</v>
      </c>
      <c r="X139" s="191">
        <v>0</v>
      </c>
      <c r="Y139" s="190">
        <v>0</v>
      </c>
      <c r="Z139" s="190">
        <v>0</v>
      </c>
      <c r="AA139" s="191">
        <v>0</v>
      </c>
      <c r="AB139" s="190">
        <v>0</v>
      </c>
      <c r="AC139" s="190">
        <v>0</v>
      </c>
      <c r="AD139" s="191">
        <v>0</v>
      </c>
      <c r="AE139" s="190">
        <v>0</v>
      </c>
      <c r="AF139" s="190">
        <v>0</v>
      </c>
      <c r="AG139" s="191">
        <v>0</v>
      </c>
      <c r="AH139" s="190">
        <v>0</v>
      </c>
      <c r="AI139" s="190">
        <v>0</v>
      </c>
      <c r="AJ139" s="191">
        <v>0</v>
      </c>
      <c r="AK139" s="190">
        <v>0</v>
      </c>
      <c r="AL139" s="190">
        <v>0</v>
      </c>
      <c r="AM139" s="191">
        <v>0</v>
      </c>
      <c r="AN139" s="190">
        <v>0</v>
      </c>
      <c r="AO139" s="190">
        <v>0</v>
      </c>
      <c r="AP139" s="191">
        <v>0</v>
      </c>
      <c r="AQ139" s="190">
        <v>0</v>
      </c>
      <c r="AR139" s="190">
        <v>0</v>
      </c>
      <c r="AS139" s="191">
        <v>0</v>
      </c>
      <c r="AT139" s="190">
        <v>0</v>
      </c>
      <c r="AU139" s="190">
        <v>0</v>
      </c>
      <c r="AV139" s="191">
        <v>0</v>
      </c>
      <c r="AW139" s="190">
        <v>0</v>
      </c>
      <c r="AX139" s="190">
        <v>0</v>
      </c>
      <c r="AY139" s="191">
        <v>0</v>
      </c>
      <c r="AZ139" s="190">
        <v>0</v>
      </c>
      <c r="BA139" s="190">
        <v>0</v>
      </c>
      <c r="BB139" s="191">
        <v>0</v>
      </c>
      <c r="BC139" s="190">
        <v>0</v>
      </c>
      <c r="BD139" s="190">
        <v>0</v>
      </c>
      <c r="BE139" s="191">
        <v>0</v>
      </c>
      <c r="BF139" s="190">
        <v>30000</v>
      </c>
      <c r="BG139" s="190">
        <v>0</v>
      </c>
      <c r="BH139" s="191">
        <v>0</v>
      </c>
      <c r="BI139" s="190">
        <v>0</v>
      </c>
      <c r="BJ139" s="190">
        <v>0</v>
      </c>
      <c r="BK139" s="191">
        <v>0</v>
      </c>
      <c r="BL139" s="190">
        <v>0</v>
      </c>
      <c r="BM139" s="190">
        <v>0</v>
      </c>
      <c r="BN139" s="191">
        <v>0</v>
      </c>
      <c r="BO139" s="190">
        <v>0</v>
      </c>
      <c r="BP139" s="190">
        <v>0</v>
      </c>
      <c r="BQ139" s="191">
        <v>0</v>
      </c>
      <c r="BR139" s="190">
        <v>0</v>
      </c>
      <c r="BS139" s="190">
        <v>0</v>
      </c>
      <c r="BT139" s="191">
        <v>0</v>
      </c>
      <c r="BU139" s="190">
        <v>0</v>
      </c>
      <c r="BV139" s="190">
        <v>0</v>
      </c>
      <c r="BW139" s="191">
        <v>0</v>
      </c>
      <c r="BX139" s="190">
        <v>0</v>
      </c>
      <c r="BY139" s="190">
        <v>0</v>
      </c>
      <c r="BZ139" s="191">
        <v>0</v>
      </c>
      <c r="CA139" s="190">
        <v>0</v>
      </c>
      <c r="CB139" s="190">
        <v>0</v>
      </c>
      <c r="CC139" s="191">
        <v>0</v>
      </c>
      <c r="CD139" s="190">
        <v>0</v>
      </c>
      <c r="CE139" s="190">
        <v>0</v>
      </c>
      <c r="CF139" s="191">
        <v>0</v>
      </c>
      <c r="CG139" s="190">
        <v>0</v>
      </c>
      <c r="CH139" s="190">
        <v>0</v>
      </c>
      <c r="CI139" s="191">
        <v>0</v>
      </c>
      <c r="CJ139" s="190">
        <v>0</v>
      </c>
      <c r="CK139" s="190">
        <v>0</v>
      </c>
      <c r="CL139" s="191">
        <v>0</v>
      </c>
      <c r="CM139" s="190">
        <v>0</v>
      </c>
      <c r="CN139" s="190">
        <v>0</v>
      </c>
      <c r="CO139" s="191">
        <v>0</v>
      </c>
      <c r="CP139" s="190"/>
      <c r="CQ139" s="190"/>
      <c r="CR139" s="190"/>
      <c r="CS139" s="190"/>
      <c r="CT139" s="190"/>
      <c r="CU139" s="190"/>
      <c r="CV139" s="190"/>
      <c r="CW139" s="190"/>
      <c r="CX139" s="190"/>
      <c r="CY139" s="190"/>
      <c r="CZ139" s="190"/>
      <c r="DA139" s="190"/>
      <c r="DB139" s="190"/>
      <c r="DC139" s="190"/>
      <c r="DD139" s="190"/>
      <c r="DE139" s="190"/>
      <c r="DF139" s="190"/>
      <c r="DG139" s="190"/>
      <c r="DH139" s="190"/>
      <c r="DI139" s="190"/>
      <c r="DJ139" s="190"/>
      <c r="DK139" s="190"/>
      <c r="DL139" s="190"/>
      <c r="DM139" s="190"/>
      <c r="DN139" s="190"/>
      <c r="DO139" s="190"/>
      <c r="DP139" s="190"/>
      <c r="DQ139" s="190"/>
      <c r="DR139" s="190"/>
      <c r="DS139" s="190"/>
      <c r="DT139" s="190"/>
      <c r="DU139" s="190"/>
      <c r="DV139" s="190"/>
      <c r="DW139" s="190"/>
      <c r="DX139" s="190"/>
      <c r="DY139" s="190"/>
      <c r="DZ139" s="190"/>
      <c r="EA139" s="190"/>
      <c r="EB139" s="190"/>
      <c r="EC139" s="190"/>
      <c r="ED139" s="190"/>
      <c r="EE139" s="190"/>
      <c r="EF139" s="190"/>
      <c r="EG139" s="190"/>
      <c r="EH139" s="190"/>
      <c r="EI139" s="190"/>
      <c r="EJ139" s="190"/>
      <c r="EK139" s="190"/>
      <c r="EL139" s="190"/>
      <c r="EM139" s="190"/>
      <c r="EN139" s="190"/>
      <c r="EO139" s="190"/>
      <c r="EP139" s="190"/>
      <c r="EQ139" s="190"/>
      <c r="ER139" s="190"/>
      <c r="ES139" s="190"/>
      <c r="ET139" s="190"/>
      <c r="EU139" s="190"/>
      <c r="EV139" s="190"/>
      <c r="EW139" s="190"/>
      <c r="EX139" s="190"/>
      <c r="EY139" s="190"/>
      <c r="EZ139" s="190"/>
      <c r="FA139" s="190"/>
      <c r="FB139" s="190"/>
      <c r="FC139" s="190"/>
      <c r="FD139" s="190"/>
      <c r="FE139" s="190"/>
      <c r="FF139" s="190"/>
      <c r="FG139" s="190"/>
      <c r="FH139" s="190"/>
      <c r="FI139" s="190"/>
      <c r="FJ139" s="190"/>
      <c r="FK139" s="190"/>
      <c r="FL139" s="190"/>
      <c r="FM139" s="190"/>
      <c r="FN139" s="190"/>
      <c r="FO139" s="190"/>
      <c r="FP139" s="190"/>
      <c r="FQ139" s="190"/>
      <c r="FR139" s="190"/>
      <c r="FS139" s="190"/>
      <c r="FT139" s="190"/>
      <c r="FU139" s="190"/>
      <c r="FV139" s="190"/>
      <c r="FW139" s="190"/>
      <c r="FX139" s="190"/>
      <c r="FY139" s="190"/>
      <c r="FZ139" s="190"/>
      <c r="GA139" s="190"/>
      <c r="GB139" s="190"/>
      <c r="GC139" s="190"/>
      <c r="GD139" s="190"/>
      <c r="GE139" s="190"/>
      <c r="GF139" s="190"/>
      <c r="GG139" s="190"/>
      <c r="GH139" s="190"/>
      <c r="GI139" s="190"/>
      <c r="GJ139" s="190"/>
      <c r="GK139" s="190"/>
      <c r="GL139" s="190"/>
      <c r="GM139" s="190"/>
      <c r="GN139" s="190"/>
      <c r="GO139" s="190"/>
      <c r="GP139" s="190"/>
      <c r="GQ139" s="190"/>
      <c r="GR139" s="190"/>
      <c r="GS139" s="190"/>
      <c r="GT139" s="190"/>
      <c r="GU139" s="190"/>
      <c r="GV139" s="190"/>
      <c r="GW139" s="190"/>
      <c r="GX139" s="190"/>
      <c r="GY139" s="190"/>
      <c r="GZ139" s="190"/>
      <c r="HA139" s="190"/>
      <c r="HB139" s="190"/>
      <c r="HC139" s="190"/>
      <c r="HD139" s="190"/>
      <c r="HE139" s="190"/>
      <c r="HF139" s="190"/>
      <c r="HG139" s="190"/>
      <c r="HH139" s="190"/>
      <c r="HI139" s="190"/>
      <c r="HJ139" s="190"/>
      <c r="HK139" s="190"/>
      <c r="HL139" s="190"/>
      <c r="HM139" s="190"/>
      <c r="HN139" s="190"/>
      <c r="HO139" s="190"/>
      <c r="HP139" s="190"/>
      <c r="HQ139" s="190"/>
      <c r="HR139" s="190"/>
      <c r="HS139" s="190"/>
      <c r="HT139" s="190"/>
      <c r="HU139" s="190"/>
      <c r="HV139" s="190"/>
      <c r="HW139" s="190"/>
      <c r="HX139" s="190"/>
      <c r="HY139" s="190"/>
      <c r="HZ139" s="190"/>
      <c r="IA139" s="190"/>
      <c r="IB139" s="190"/>
      <c r="IC139" s="190"/>
      <c r="ID139" s="190"/>
      <c r="IE139" s="190"/>
      <c r="IF139" s="190"/>
      <c r="IG139" s="190"/>
      <c r="IH139" s="190"/>
      <c r="II139" s="190"/>
      <c r="IJ139" s="190"/>
      <c r="IK139" s="190"/>
      <c r="IL139" s="190"/>
      <c r="IM139" s="190"/>
      <c r="IN139" s="190"/>
      <c r="IO139" s="190"/>
      <c r="IP139" s="190"/>
      <c r="IQ139" s="190"/>
      <c r="IR139" s="190"/>
      <c r="IS139" s="190"/>
      <c r="IT139" s="190"/>
      <c r="IU139" s="190"/>
      <c r="IV139" s="190"/>
      <c r="IW139" s="190"/>
      <c r="IX139" s="190"/>
      <c r="IY139" s="190"/>
      <c r="IZ139" s="190"/>
      <c r="JA139" s="190"/>
      <c r="JB139" s="190"/>
      <c r="JC139" s="190"/>
      <c r="JD139" s="190"/>
      <c r="JE139" s="190"/>
      <c r="JF139" s="190"/>
      <c r="JG139" s="190"/>
      <c r="JH139" s="190"/>
      <c r="JI139" s="190"/>
      <c r="JJ139" s="190"/>
      <c r="JK139" s="190"/>
      <c r="JL139" s="190"/>
      <c r="JM139" s="190"/>
      <c r="JN139" s="190"/>
      <c r="JO139" s="190"/>
      <c r="JP139" s="190"/>
      <c r="JQ139" s="190"/>
      <c r="JR139" s="190"/>
      <c r="JS139" s="190"/>
      <c r="JT139" s="190"/>
      <c r="JU139" s="190"/>
      <c r="JV139" s="190"/>
      <c r="JW139" s="190"/>
      <c r="JX139" s="190"/>
      <c r="JY139" s="190"/>
      <c r="JZ139" s="190"/>
      <c r="KA139" s="190"/>
      <c r="KB139" s="190"/>
      <c r="KC139" s="190"/>
      <c r="KD139" s="190"/>
      <c r="KE139" s="190"/>
      <c r="KF139" s="190"/>
      <c r="KG139" s="190"/>
      <c r="KH139" s="190"/>
      <c r="KI139" s="190"/>
      <c r="KJ139" s="190"/>
      <c r="KK139" s="190"/>
      <c r="KL139" s="190"/>
      <c r="KM139" s="190"/>
      <c r="KN139" s="190"/>
      <c r="KO139" s="190"/>
      <c r="KP139" s="190"/>
      <c r="KQ139" s="190"/>
      <c r="KR139" s="190"/>
      <c r="KS139" s="190"/>
      <c r="KT139" s="190"/>
      <c r="KU139" s="190"/>
      <c r="KV139" s="190"/>
      <c r="KW139" s="190"/>
      <c r="KX139" s="190"/>
      <c r="KY139" s="190"/>
      <c r="KZ139" s="190"/>
      <c r="LA139" s="190"/>
      <c r="LB139" s="190"/>
      <c r="LC139" s="190"/>
      <c r="LD139" s="190"/>
      <c r="LE139" s="190"/>
      <c r="LF139" s="190"/>
      <c r="LG139" s="190"/>
      <c r="LH139" s="190"/>
      <c r="LI139" s="190"/>
      <c r="LJ139" s="190"/>
      <c r="LK139" s="190"/>
      <c r="LL139" s="190"/>
      <c r="LM139" s="190"/>
      <c r="LN139" s="190"/>
      <c r="LO139" s="190"/>
      <c r="LP139" s="190"/>
      <c r="LQ139" s="190"/>
      <c r="LR139" s="190"/>
      <c r="LS139" s="190"/>
      <c r="LT139" s="190"/>
      <c r="LU139" s="190"/>
      <c r="LV139" s="190"/>
      <c r="LW139" s="190"/>
      <c r="LX139" s="190"/>
      <c r="LY139" s="190"/>
      <c r="LZ139" s="190"/>
      <c r="MA139" s="190"/>
      <c r="MB139" s="190"/>
      <c r="MC139" s="190"/>
      <c r="MD139" s="190"/>
      <c r="ME139" s="190"/>
      <c r="MF139" s="190"/>
      <c r="MG139" s="190"/>
      <c r="MH139" s="190"/>
      <c r="MI139" s="190"/>
      <c r="MJ139" s="190"/>
      <c r="MK139" s="190"/>
      <c r="ML139" s="190"/>
      <c r="MM139" s="190"/>
      <c r="MN139" s="190"/>
      <c r="MO139" s="190"/>
      <c r="MP139" s="190"/>
      <c r="MQ139" s="190"/>
      <c r="MR139" s="190"/>
      <c r="MS139" s="190"/>
      <c r="MT139" s="190"/>
      <c r="MU139" s="190"/>
      <c r="MV139" s="190"/>
      <c r="MW139" s="190"/>
      <c r="MX139" s="190"/>
      <c r="MY139" s="190"/>
      <c r="MZ139" s="190"/>
      <c r="NA139" s="190"/>
      <c r="NB139" s="190"/>
      <c r="NC139" s="190"/>
      <c r="ND139" s="190"/>
      <c r="NE139" s="190"/>
      <c r="NF139" s="190"/>
      <c r="NG139" s="190"/>
      <c r="NH139" s="190"/>
      <c r="NI139" s="190"/>
      <c r="NJ139" s="190"/>
      <c r="NK139" s="190"/>
      <c r="NL139" s="190"/>
      <c r="NM139" s="190"/>
      <c r="NN139" s="190"/>
      <c r="NO139" s="190"/>
      <c r="NP139" s="190"/>
      <c r="NQ139" s="190"/>
      <c r="NR139" s="190"/>
      <c r="NS139" s="190"/>
      <c r="NT139" s="190"/>
      <c r="NU139" s="190"/>
      <c r="NV139" s="190"/>
      <c r="NW139" s="190"/>
      <c r="NX139" s="190"/>
      <c r="NY139" s="190"/>
      <c r="NZ139" s="190"/>
      <c r="OA139" s="190"/>
      <c r="OB139" s="190"/>
      <c r="OC139" s="190"/>
      <c r="OD139" s="190"/>
      <c r="OE139" s="190"/>
      <c r="OF139" s="190"/>
      <c r="OG139" s="190"/>
      <c r="OH139" s="190"/>
      <c r="OI139" s="190"/>
      <c r="OJ139" s="190"/>
      <c r="OK139" s="190"/>
      <c r="OL139" s="190"/>
      <c r="OM139" s="190"/>
      <c r="ON139" s="190"/>
      <c r="OO139" s="190"/>
      <c r="OP139" s="190"/>
      <c r="OQ139" s="190"/>
      <c r="OR139" s="190"/>
      <c r="OS139" s="190"/>
      <c r="OT139" s="190"/>
      <c r="OU139" s="190"/>
      <c r="OV139" s="190"/>
      <c r="OW139" s="190"/>
      <c r="OX139" s="190"/>
      <c r="OY139" s="190"/>
      <c r="OZ139" s="190"/>
      <c r="PA139" s="190"/>
      <c r="PB139" s="190"/>
      <c r="PC139" s="190"/>
      <c r="PD139" s="190"/>
      <c r="PE139" s="190"/>
      <c r="PF139" s="190"/>
      <c r="PG139" s="190"/>
      <c r="PH139" s="190"/>
      <c r="PI139" s="190"/>
      <c r="PJ139" s="190"/>
      <c r="PK139" s="190"/>
      <c r="PL139" s="190"/>
      <c r="PM139" s="190"/>
      <c r="PN139" s="190"/>
      <c r="PO139" s="190"/>
      <c r="PP139" s="190"/>
      <c r="PQ139" s="190"/>
      <c r="PR139" s="190"/>
      <c r="PS139" s="190"/>
      <c r="PT139" s="190"/>
      <c r="PU139" s="190"/>
      <c r="PV139" s="190"/>
      <c r="PW139" s="190"/>
      <c r="PX139" s="190"/>
      <c r="PY139" s="190"/>
      <c r="PZ139" s="190"/>
      <c r="QA139" s="190"/>
      <c r="QB139" s="190"/>
      <c r="QC139" s="190"/>
      <c r="QD139" s="190"/>
      <c r="QE139" s="190"/>
      <c r="QF139" s="190"/>
      <c r="QG139" s="190"/>
      <c r="QH139" s="190"/>
      <c r="QI139" s="190"/>
      <c r="QJ139" s="190"/>
      <c r="QK139" s="190"/>
      <c r="QL139" s="190"/>
      <c r="QM139" s="190"/>
      <c r="QN139" s="190"/>
      <c r="QO139" s="190"/>
      <c r="QP139" s="190"/>
      <c r="QQ139" s="190"/>
      <c r="QR139" s="190"/>
      <c r="QS139" s="190"/>
      <c r="QT139" s="190"/>
      <c r="QU139" s="190"/>
      <c r="QV139" s="190"/>
      <c r="QW139" s="190"/>
      <c r="QX139" s="190"/>
      <c r="QY139" s="190"/>
      <c r="QZ139" s="190"/>
      <c r="RA139" s="190"/>
      <c r="RB139" s="190"/>
      <c r="RC139" s="190"/>
      <c r="RD139" s="190"/>
      <c r="RE139" s="190"/>
      <c r="RF139" s="190"/>
      <c r="RG139" s="190"/>
      <c r="RH139" s="190"/>
      <c r="RI139" s="190"/>
      <c r="RJ139" s="190"/>
      <c r="RK139" s="190"/>
      <c r="RL139" s="190"/>
      <c r="RM139" s="190"/>
      <c r="RN139" s="190"/>
      <c r="RO139" s="190"/>
      <c r="RP139" s="190"/>
      <c r="RQ139" s="190"/>
      <c r="RR139" s="190"/>
      <c r="RS139" s="190"/>
      <c r="RT139" s="190"/>
      <c r="RU139" s="190"/>
      <c r="RV139" s="190"/>
      <c r="RW139" s="190"/>
      <c r="RX139" s="190"/>
      <c r="RY139" s="190"/>
      <c r="RZ139" s="190"/>
      <c r="SA139" s="190"/>
      <c r="SB139" s="190"/>
      <c r="SC139" s="190"/>
      <c r="SD139" s="190"/>
      <c r="SE139" s="190"/>
      <c r="SF139" s="190"/>
      <c r="SG139" s="190"/>
      <c r="SH139" s="190"/>
      <c r="SI139" s="190"/>
      <c r="SJ139" s="190"/>
      <c r="SK139" s="190"/>
      <c r="SL139" s="190"/>
      <c r="SM139" s="190"/>
      <c r="SN139" s="190"/>
      <c r="SO139" s="190"/>
      <c r="SP139" s="190"/>
      <c r="SQ139" s="190"/>
      <c r="SR139" s="190"/>
      <c r="SS139" s="190"/>
      <c r="ST139" s="190"/>
      <c r="SU139" s="190"/>
      <c r="SV139" s="190"/>
      <c r="SW139" s="190"/>
      <c r="SX139" s="190"/>
      <c r="SY139" s="190"/>
      <c r="SZ139" s="190"/>
      <c r="TA139" s="190"/>
      <c r="TB139" s="190"/>
      <c r="TC139" s="190"/>
      <c r="TD139" s="190"/>
      <c r="TE139" s="190"/>
      <c r="TF139" s="190"/>
      <c r="TG139" s="190"/>
      <c r="TH139" s="190"/>
      <c r="TI139" s="190"/>
      <c r="TJ139" s="190"/>
      <c r="TK139" s="190"/>
      <c r="TL139" s="190"/>
      <c r="TM139" s="190"/>
      <c r="TN139" s="190"/>
      <c r="TO139" s="190"/>
      <c r="TP139" s="190"/>
      <c r="TQ139" s="190"/>
      <c r="TR139" s="190"/>
      <c r="TS139" s="190"/>
      <c r="TT139" s="190"/>
      <c r="TU139" s="190"/>
      <c r="TV139" s="190"/>
      <c r="TW139" s="190"/>
      <c r="TX139" s="190"/>
      <c r="TY139" s="190"/>
      <c r="TZ139" s="190"/>
      <c r="UA139" s="190"/>
      <c r="UB139" s="190"/>
      <c r="UC139" s="190"/>
      <c r="UD139" s="190"/>
      <c r="UE139" s="190"/>
      <c r="UF139" s="190"/>
      <c r="UG139" s="190"/>
      <c r="UH139" s="190"/>
      <c r="UI139" s="190"/>
      <c r="UJ139" s="190"/>
      <c r="UK139" s="190"/>
      <c r="UL139" s="190"/>
      <c r="UM139" s="190"/>
      <c r="UN139" s="190"/>
      <c r="UO139" s="190"/>
      <c r="UP139" s="190"/>
      <c r="UQ139" s="190"/>
      <c r="UR139" s="190"/>
      <c r="US139" s="190"/>
      <c r="UT139" s="190"/>
      <c r="UU139" s="190"/>
      <c r="UV139" s="190"/>
      <c r="UW139" s="190"/>
      <c r="UX139" s="190"/>
      <c r="UY139" s="190"/>
      <c r="UZ139" s="190"/>
      <c r="VA139" s="190"/>
      <c r="VB139" s="190"/>
      <c r="VC139" s="190"/>
      <c r="VD139" s="190"/>
      <c r="VE139" s="190"/>
      <c r="VF139" s="190"/>
      <c r="VG139" s="190"/>
      <c r="VH139" s="190"/>
      <c r="VI139" s="190"/>
      <c r="VJ139" s="190"/>
      <c r="VK139" s="190"/>
      <c r="VL139" s="190"/>
      <c r="VM139" s="190"/>
      <c r="VN139" s="190"/>
      <c r="VO139" s="190"/>
      <c r="VP139" s="190"/>
      <c r="VQ139" s="190"/>
      <c r="VR139" s="190"/>
      <c r="VS139" s="190"/>
      <c r="VT139" s="190"/>
      <c r="VU139" s="190"/>
      <c r="VV139" s="190"/>
      <c r="VW139" s="190"/>
      <c r="VX139" s="190"/>
      <c r="VY139" s="190"/>
      <c r="VZ139" s="190"/>
      <c r="WA139" s="190"/>
      <c r="WB139" s="190"/>
      <c r="WC139" s="190"/>
      <c r="WD139" s="190"/>
      <c r="WE139" s="190"/>
      <c r="WF139" s="190"/>
      <c r="WG139" s="190"/>
      <c r="WH139" s="190"/>
      <c r="WI139" s="190"/>
      <c r="WJ139" s="190"/>
      <c r="WK139" s="190"/>
      <c r="WL139" s="190"/>
      <c r="WM139" s="190"/>
      <c r="WN139" s="190"/>
      <c r="WO139" s="190"/>
      <c r="WP139" s="190"/>
      <c r="WQ139" s="190"/>
      <c r="WR139" s="190"/>
      <c r="WS139" s="190"/>
      <c r="WT139" s="190"/>
      <c r="WU139" s="190"/>
      <c r="WV139" s="190"/>
      <c r="WW139" s="190"/>
      <c r="WX139" s="190"/>
      <c r="WY139" s="190"/>
      <c r="WZ139" s="190"/>
      <c r="XA139" s="190"/>
      <c r="XB139" s="190"/>
      <c r="XC139" s="190"/>
      <c r="XD139" s="190"/>
      <c r="XE139" s="190"/>
      <c r="XF139" s="190"/>
      <c r="XG139" s="190"/>
      <c r="XH139" s="190"/>
      <c r="XI139" s="190"/>
      <c r="XJ139" s="190"/>
      <c r="XK139" s="190"/>
      <c r="XL139" s="190"/>
      <c r="XM139" s="190"/>
      <c r="XN139" s="190"/>
      <c r="XO139" s="190"/>
      <c r="XP139" s="190"/>
      <c r="XQ139" s="190"/>
      <c r="XR139" s="190"/>
      <c r="XS139" s="190"/>
      <c r="XT139" s="190"/>
      <c r="XU139" s="190"/>
      <c r="XV139" s="190"/>
      <c r="XW139" s="190"/>
      <c r="XX139" s="190"/>
      <c r="XY139" s="190"/>
      <c r="XZ139" s="190"/>
      <c r="YA139" s="190"/>
      <c r="YB139" s="190"/>
      <c r="YC139" s="190"/>
      <c r="YD139" s="190"/>
      <c r="YE139" s="190"/>
      <c r="YF139" s="190"/>
      <c r="YG139" s="190"/>
      <c r="YH139" s="190"/>
      <c r="YI139" s="190"/>
      <c r="YJ139" s="190"/>
      <c r="YK139" s="190"/>
      <c r="YL139" s="190"/>
      <c r="YM139" s="190"/>
      <c r="YN139" s="190"/>
      <c r="YO139" s="190"/>
      <c r="YP139" s="190"/>
      <c r="YQ139" s="190"/>
      <c r="YR139" s="190"/>
      <c r="YS139" s="190"/>
      <c r="YT139" s="190"/>
      <c r="YU139" s="190"/>
      <c r="YV139" s="190"/>
      <c r="YW139" s="190"/>
      <c r="YX139" s="190"/>
      <c r="YY139" s="190"/>
      <c r="YZ139" s="190"/>
      <c r="ZA139" s="190"/>
      <c r="ZB139" s="190"/>
      <c r="ZC139" s="190"/>
      <c r="ZD139" s="190"/>
      <c r="ZE139" s="190"/>
      <c r="ZF139" s="190"/>
      <c r="ZG139" s="190"/>
      <c r="ZH139" s="190"/>
      <c r="ZI139" s="190"/>
      <c r="ZJ139" s="190"/>
      <c r="ZK139" s="190"/>
      <c r="ZL139" s="190"/>
      <c r="ZM139" s="190"/>
      <c r="ZN139" s="190"/>
      <c r="ZO139" s="190"/>
      <c r="ZP139" s="190"/>
      <c r="ZQ139" s="190"/>
      <c r="ZR139" s="190"/>
      <c r="ZS139" s="190"/>
      <c r="ZT139" s="190"/>
      <c r="ZU139" s="190"/>
      <c r="ZV139" s="190"/>
      <c r="ZW139" s="190"/>
      <c r="ZX139" s="190"/>
      <c r="ZY139" s="190"/>
      <c r="ZZ139" s="190"/>
    </row>
    <row r="140" spans="1:702" ht="15.95" hidden="1" customHeight="1" x14ac:dyDescent="0.25">
      <c r="A140" s="92">
        <v>72560</v>
      </c>
      <c r="B140" s="92" t="s">
        <v>498</v>
      </c>
      <c r="C140" s="121" t="s">
        <v>354</v>
      </c>
      <c r="D140" s="92">
        <v>7</v>
      </c>
      <c r="E140" s="92">
        <v>3</v>
      </c>
      <c r="F140" s="92" t="s">
        <v>341</v>
      </c>
      <c r="G140" s="92">
        <v>912</v>
      </c>
      <c r="H140" s="92">
        <v>11461</v>
      </c>
      <c r="I140" s="92" t="s">
        <v>499</v>
      </c>
      <c r="J140" s="92">
        <v>451</v>
      </c>
      <c r="K140" s="92" t="s">
        <v>217</v>
      </c>
      <c r="L140" s="93">
        <v>30000</v>
      </c>
      <c r="M140" s="93">
        <v>30000</v>
      </c>
      <c r="N140" s="93">
        <v>0</v>
      </c>
      <c r="O140" s="93">
        <v>30000</v>
      </c>
      <c r="P140" s="93">
        <v>0</v>
      </c>
      <c r="Q140" s="93">
        <v>-30000</v>
      </c>
      <c r="R140" s="94">
        <v>0</v>
      </c>
      <c r="S140" s="93">
        <v>0</v>
      </c>
      <c r="T140" s="93">
        <v>0</v>
      </c>
      <c r="U140" s="94">
        <v>0</v>
      </c>
      <c r="V140" s="93">
        <v>0</v>
      </c>
      <c r="W140" s="93">
        <v>0</v>
      </c>
      <c r="X140" s="94">
        <v>0</v>
      </c>
      <c r="Y140" s="93">
        <v>0</v>
      </c>
      <c r="Z140" s="93">
        <v>0</v>
      </c>
      <c r="AA140" s="94">
        <v>0</v>
      </c>
      <c r="AB140" s="93">
        <v>0</v>
      </c>
      <c r="AC140" s="93">
        <v>0</v>
      </c>
      <c r="AD140" s="94">
        <v>0</v>
      </c>
      <c r="AE140" s="93">
        <v>0</v>
      </c>
      <c r="AF140" s="93">
        <v>0</v>
      </c>
      <c r="AG140" s="94">
        <v>0</v>
      </c>
      <c r="AH140" s="93">
        <v>0</v>
      </c>
      <c r="AI140" s="93">
        <v>0</v>
      </c>
      <c r="AJ140" s="94">
        <v>0</v>
      </c>
      <c r="AK140" s="93">
        <v>0</v>
      </c>
      <c r="AL140" s="93">
        <v>0</v>
      </c>
      <c r="AM140" s="94">
        <v>0</v>
      </c>
      <c r="AN140" s="93">
        <v>0</v>
      </c>
      <c r="AO140" s="93">
        <v>0</v>
      </c>
      <c r="AP140" s="94">
        <v>0</v>
      </c>
      <c r="AQ140" s="93">
        <v>0</v>
      </c>
      <c r="AR140" s="93">
        <v>0</v>
      </c>
      <c r="AS140" s="94">
        <v>0</v>
      </c>
      <c r="AT140" s="93">
        <v>0</v>
      </c>
      <c r="AU140" s="93">
        <v>0</v>
      </c>
      <c r="AV140" s="94">
        <v>0</v>
      </c>
      <c r="AW140" s="93">
        <v>0</v>
      </c>
      <c r="AX140" s="93">
        <v>0</v>
      </c>
      <c r="AY140" s="94">
        <v>0</v>
      </c>
      <c r="AZ140" s="93">
        <v>0</v>
      </c>
      <c r="BA140" s="93">
        <v>0</v>
      </c>
      <c r="BB140" s="94">
        <v>0</v>
      </c>
      <c r="BC140" s="93">
        <v>0</v>
      </c>
      <c r="BD140" s="93">
        <v>0</v>
      </c>
      <c r="BE140" s="94">
        <v>0</v>
      </c>
      <c r="BF140" s="93">
        <v>30000</v>
      </c>
      <c r="BG140" s="93">
        <v>0</v>
      </c>
      <c r="BH140" s="94">
        <v>0</v>
      </c>
      <c r="BI140" s="93">
        <v>0</v>
      </c>
      <c r="BJ140" s="93">
        <v>0</v>
      </c>
      <c r="BK140" s="94">
        <v>0</v>
      </c>
      <c r="BL140" s="93">
        <v>0</v>
      </c>
      <c r="BM140" s="93">
        <v>0</v>
      </c>
      <c r="BN140" s="94">
        <v>0</v>
      </c>
      <c r="BO140" s="93">
        <v>0</v>
      </c>
      <c r="BP140" s="93">
        <v>0</v>
      </c>
      <c r="BQ140" s="94">
        <v>0</v>
      </c>
      <c r="BR140" s="93">
        <v>0</v>
      </c>
      <c r="BS140" s="93">
        <v>0</v>
      </c>
      <c r="BT140" s="94">
        <v>0</v>
      </c>
      <c r="BU140" s="93">
        <v>0</v>
      </c>
      <c r="BV140" s="93">
        <v>0</v>
      </c>
      <c r="BW140" s="94">
        <v>0</v>
      </c>
      <c r="BX140" s="93">
        <v>0</v>
      </c>
      <c r="BY140" s="93">
        <v>0</v>
      </c>
      <c r="BZ140" s="94">
        <v>0</v>
      </c>
      <c r="CA140" s="93">
        <v>0</v>
      </c>
      <c r="CB140" s="93">
        <v>0</v>
      </c>
      <c r="CC140" s="94">
        <v>0</v>
      </c>
      <c r="CD140" s="93">
        <v>0</v>
      </c>
      <c r="CE140" s="93">
        <v>0</v>
      </c>
      <c r="CF140" s="94">
        <v>0</v>
      </c>
      <c r="CG140" s="93">
        <v>0</v>
      </c>
      <c r="CH140" s="93">
        <v>0</v>
      </c>
      <c r="CI140" s="94">
        <v>0</v>
      </c>
      <c r="CJ140" s="93">
        <v>0</v>
      </c>
      <c r="CK140" s="93">
        <v>0</v>
      </c>
      <c r="CL140" s="94">
        <v>0</v>
      </c>
      <c r="CM140" s="93">
        <v>0</v>
      </c>
      <c r="CN140" s="93">
        <v>0</v>
      </c>
      <c r="CO140" s="94">
        <v>0</v>
      </c>
      <c r="CP140" s="93"/>
      <c r="CQ140" s="93"/>
      <c r="CR140" s="93"/>
      <c r="CS140" s="93"/>
      <c r="CT140" s="93"/>
      <c r="CU140" s="93"/>
      <c r="CV140" s="93"/>
      <c r="CW140" s="93"/>
      <c r="CX140" s="93"/>
      <c r="CY140" s="93"/>
      <c r="CZ140" s="93"/>
      <c r="DA140" s="93"/>
      <c r="DB140" s="93"/>
      <c r="DC140" s="93"/>
      <c r="DD140" s="93"/>
      <c r="DE140" s="93"/>
      <c r="DF140" s="93"/>
      <c r="DG140" s="93"/>
      <c r="DH140" s="93"/>
      <c r="DI140" s="93"/>
      <c r="DJ140" s="93"/>
      <c r="DK140" s="93"/>
      <c r="DL140" s="93"/>
      <c r="DM140" s="93"/>
      <c r="DN140" s="93"/>
      <c r="DO140" s="93"/>
      <c r="DP140" s="93"/>
      <c r="DQ140" s="93"/>
      <c r="DR140" s="93"/>
      <c r="DS140" s="93"/>
      <c r="DT140" s="93"/>
      <c r="DU140" s="93"/>
      <c r="DV140" s="93"/>
      <c r="DW140" s="93"/>
      <c r="DX140" s="93"/>
      <c r="DY140" s="93"/>
      <c r="DZ140" s="93"/>
      <c r="EA140" s="93"/>
      <c r="EB140" s="93"/>
      <c r="EC140" s="93"/>
      <c r="ED140" s="93"/>
      <c r="EE140" s="93"/>
      <c r="EF140" s="93"/>
      <c r="EG140" s="93"/>
      <c r="EH140" s="93"/>
      <c r="EI140" s="93"/>
      <c r="EJ140" s="93"/>
      <c r="EK140" s="93"/>
      <c r="EL140" s="93"/>
      <c r="EM140" s="93"/>
      <c r="EN140" s="93"/>
      <c r="EO140" s="93"/>
      <c r="EP140" s="93"/>
      <c r="EQ140" s="93"/>
      <c r="ER140" s="93"/>
      <c r="ES140" s="93"/>
      <c r="ET140" s="93"/>
      <c r="EU140" s="93"/>
      <c r="EV140" s="93"/>
      <c r="EW140" s="93"/>
      <c r="EX140" s="93"/>
      <c r="EY140" s="93"/>
      <c r="EZ140" s="93"/>
      <c r="FA140" s="93"/>
      <c r="FB140" s="93"/>
      <c r="FC140" s="93"/>
      <c r="FD140" s="93"/>
      <c r="FE140" s="93"/>
      <c r="FF140" s="93"/>
      <c r="FG140" s="93"/>
      <c r="FH140" s="93"/>
      <c r="FI140" s="93"/>
      <c r="FJ140" s="93"/>
      <c r="FK140" s="93"/>
      <c r="FL140" s="93"/>
      <c r="FM140" s="93"/>
      <c r="FN140" s="93"/>
      <c r="FO140" s="93"/>
      <c r="FP140" s="93"/>
      <c r="FQ140" s="93"/>
      <c r="FR140" s="93"/>
      <c r="FS140" s="93"/>
      <c r="FT140" s="93"/>
      <c r="FU140" s="93"/>
      <c r="FV140" s="93"/>
      <c r="FW140" s="93"/>
      <c r="FX140" s="93"/>
      <c r="FY140" s="93"/>
      <c r="FZ140" s="93"/>
      <c r="GA140" s="93"/>
      <c r="GB140" s="93"/>
      <c r="GC140" s="93"/>
      <c r="GD140" s="93"/>
      <c r="GE140" s="93"/>
      <c r="GF140" s="93"/>
      <c r="GG140" s="93"/>
      <c r="GH140" s="93"/>
      <c r="GI140" s="93"/>
      <c r="GJ140" s="93"/>
      <c r="GK140" s="93"/>
      <c r="GL140" s="93"/>
      <c r="GM140" s="93"/>
      <c r="GN140" s="93"/>
      <c r="GO140" s="93"/>
      <c r="GP140" s="93"/>
      <c r="GQ140" s="93"/>
      <c r="GR140" s="93"/>
      <c r="GS140" s="93"/>
      <c r="GT140" s="93"/>
      <c r="GU140" s="93"/>
      <c r="GV140" s="93"/>
      <c r="GW140" s="93"/>
      <c r="GX140" s="93"/>
      <c r="GY140" s="93"/>
      <c r="GZ140" s="93"/>
      <c r="HA140" s="93"/>
      <c r="HB140" s="93"/>
      <c r="HC140" s="93"/>
      <c r="HD140" s="93"/>
      <c r="HE140" s="93"/>
      <c r="HF140" s="93"/>
      <c r="HG140" s="93"/>
      <c r="HH140" s="93"/>
      <c r="HI140" s="93"/>
      <c r="HJ140" s="93"/>
      <c r="HK140" s="93"/>
      <c r="HL140" s="93"/>
      <c r="HM140" s="93"/>
      <c r="HN140" s="93"/>
      <c r="HO140" s="93"/>
      <c r="HP140" s="93"/>
      <c r="HQ140" s="93"/>
      <c r="HR140" s="93"/>
      <c r="HS140" s="93"/>
      <c r="HT140" s="93"/>
      <c r="HU140" s="93"/>
      <c r="HV140" s="93"/>
      <c r="HW140" s="93"/>
      <c r="HX140" s="93"/>
      <c r="HY140" s="93"/>
      <c r="HZ140" s="93"/>
      <c r="IA140" s="93"/>
      <c r="IB140" s="93"/>
      <c r="IC140" s="93"/>
      <c r="ID140" s="93"/>
      <c r="IE140" s="93"/>
      <c r="IF140" s="93"/>
      <c r="IG140" s="93"/>
      <c r="IH140" s="93"/>
      <c r="II140" s="93"/>
      <c r="IJ140" s="93"/>
      <c r="IK140" s="93"/>
      <c r="IL140" s="93"/>
      <c r="IM140" s="93"/>
      <c r="IN140" s="93"/>
      <c r="IO140" s="93"/>
      <c r="IP140" s="93"/>
      <c r="IQ140" s="93"/>
      <c r="IR140" s="93"/>
      <c r="IS140" s="93"/>
      <c r="IT140" s="93"/>
      <c r="IU140" s="93"/>
      <c r="IV140" s="93"/>
      <c r="IW140" s="93"/>
      <c r="IX140" s="93"/>
      <c r="IY140" s="93"/>
      <c r="IZ140" s="93"/>
      <c r="JA140" s="93"/>
      <c r="JB140" s="93"/>
      <c r="JC140" s="93"/>
      <c r="JD140" s="93"/>
      <c r="JE140" s="93"/>
      <c r="JF140" s="93"/>
      <c r="JG140" s="93"/>
      <c r="JH140" s="93"/>
      <c r="JI140" s="93"/>
      <c r="JJ140" s="93"/>
      <c r="JK140" s="93"/>
      <c r="JL140" s="93"/>
      <c r="JM140" s="93"/>
      <c r="JN140" s="93"/>
      <c r="JO140" s="93"/>
      <c r="JP140" s="93"/>
      <c r="JQ140" s="93"/>
      <c r="JR140" s="93"/>
      <c r="JS140" s="93"/>
      <c r="JT140" s="93"/>
      <c r="JU140" s="93"/>
      <c r="JV140" s="93"/>
      <c r="JW140" s="93"/>
      <c r="JX140" s="93"/>
      <c r="JY140" s="93"/>
      <c r="JZ140" s="93"/>
      <c r="KA140" s="93"/>
      <c r="KB140" s="93"/>
      <c r="KC140" s="93"/>
      <c r="KD140" s="93"/>
      <c r="KE140" s="93"/>
      <c r="KF140" s="93"/>
      <c r="KG140" s="93"/>
      <c r="KH140" s="93"/>
      <c r="KI140" s="93"/>
      <c r="KJ140" s="93"/>
      <c r="KK140" s="93"/>
      <c r="KL140" s="93"/>
      <c r="KM140" s="93"/>
      <c r="KN140" s="93"/>
      <c r="KO140" s="93"/>
      <c r="KP140" s="93"/>
      <c r="KQ140" s="93"/>
      <c r="KR140" s="93"/>
      <c r="KS140" s="93"/>
      <c r="KT140" s="93"/>
      <c r="KU140" s="93"/>
      <c r="KV140" s="93"/>
      <c r="KW140" s="93"/>
      <c r="KX140" s="93"/>
      <c r="KY140" s="93"/>
      <c r="KZ140" s="93"/>
      <c r="LA140" s="93"/>
      <c r="LB140" s="93"/>
      <c r="LC140" s="93"/>
      <c r="LD140" s="93"/>
      <c r="LE140" s="93"/>
      <c r="LF140" s="93"/>
      <c r="LG140" s="93"/>
      <c r="LH140" s="93"/>
      <c r="LI140" s="93"/>
      <c r="LJ140" s="93"/>
      <c r="LK140" s="93"/>
      <c r="LL140" s="93"/>
      <c r="LM140" s="93"/>
      <c r="LN140" s="93"/>
      <c r="LO140" s="93"/>
      <c r="LP140" s="93"/>
      <c r="LQ140" s="93"/>
      <c r="LR140" s="93"/>
      <c r="LS140" s="93"/>
      <c r="LT140" s="93"/>
      <c r="LU140" s="93"/>
      <c r="LV140" s="93"/>
      <c r="LW140" s="93"/>
      <c r="LX140" s="93"/>
      <c r="LY140" s="93"/>
      <c r="LZ140" s="93"/>
      <c r="MA140" s="93"/>
      <c r="MB140" s="93"/>
      <c r="MC140" s="93"/>
      <c r="MD140" s="93"/>
      <c r="ME140" s="93"/>
      <c r="MF140" s="93"/>
      <c r="MG140" s="93"/>
      <c r="MH140" s="93"/>
      <c r="MI140" s="93"/>
      <c r="MJ140" s="93"/>
      <c r="MK140" s="93"/>
      <c r="ML140" s="93"/>
      <c r="MM140" s="93"/>
      <c r="MN140" s="93"/>
      <c r="MO140" s="93"/>
      <c r="MP140" s="93"/>
      <c r="MQ140" s="93"/>
      <c r="MR140" s="93"/>
      <c r="MS140" s="93"/>
      <c r="MT140" s="93"/>
      <c r="MU140" s="93"/>
      <c r="MV140" s="93"/>
      <c r="MW140" s="93"/>
      <c r="MX140" s="93"/>
      <c r="MY140" s="93"/>
      <c r="MZ140" s="93"/>
      <c r="NA140" s="93"/>
      <c r="NB140" s="93"/>
      <c r="NC140" s="93"/>
      <c r="ND140" s="93"/>
      <c r="NE140" s="93"/>
      <c r="NF140" s="93"/>
      <c r="NG140" s="93"/>
      <c r="NH140" s="93"/>
      <c r="NI140" s="93"/>
      <c r="NJ140" s="93"/>
      <c r="NK140" s="93"/>
      <c r="NL140" s="93"/>
      <c r="NM140" s="93"/>
      <c r="NN140" s="93"/>
      <c r="NO140" s="93"/>
      <c r="NP140" s="93"/>
      <c r="NQ140" s="93"/>
      <c r="NR140" s="93"/>
      <c r="NS140" s="93"/>
      <c r="NT140" s="93"/>
      <c r="NU140" s="93"/>
      <c r="NV140" s="93"/>
      <c r="NW140" s="93"/>
      <c r="NX140" s="93"/>
      <c r="NY140" s="93"/>
      <c r="NZ140" s="93"/>
      <c r="OA140" s="93"/>
      <c r="OB140" s="93"/>
      <c r="OC140" s="93"/>
      <c r="OD140" s="93"/>
      <c r="OE140" s="93"/>
      <c r="OF140" s="93"/>
      <c r="OG140" s="93"/>
      <c r="OH140" s="93"/>
      <c r="OI140" s="93"/>
      <c r="OJ140" s="93"/>
      <c r="OK140" s="93"/>
      <c r="OL140" s="93"/>
      <c r="OM140" s="93"/>
      <c r="ON140" s="93"/>
      <c r="OO140" s="93"/>
      <c r="OP140" s="93"/>
      <c r="OQ140" s="93"/>
      <c r="OR140" s="93"/>
      <c r="OS140" s="93"/>
      <c r="OT140" s="93"/>
      <c r="OU140" s="93"/>
      <c r="OV140" s="93"/>
      <c r="OW140" s="93"/>
      <c r="OX140" s="93"/>
      <c r="OY140" s="93"/>
      <c r="OZ140" s="93"/>
      <c r="PA140" s="93"/>
      <c r="PB140" s="93"/>
      <c r="PC140" s="93"/>
      <c r="PD140" s="93"/>
      <c r="PE140" s="93"/>
      <c r="PF140" s="93"/>
      <c r="PG140" s="93"/>
      <c r="PH140" s="93"/>
      <c r="PI140" s="93"/>
      <c r="PJ140" s="93"/>
      <c r="PK140" s="93"/>
      <c r="PL140" s="93"/>
      <c r="PM140" s="93"/>
      <c r="PN140" s="93"/>
      <c r="PO140" s="93"/>
      <c r="PP140" s="93"/>
      <c r="PQ140" s="93"/>
      <c r="PR140" s="93"/>
      <c r="PS140" s="93"/>
      <c r="PT140" s="93"/>
      <c r="PU140" s="93"/>
      <c r="PV140" s="93"/>
      <c r="PW140" s="93"/>
      <c r="PX140" s="93"/>
      <c r="PY140" s="93"/>
      <c r="PZ140" s="93"/>
      <c r="QA140" s="93"/>
      <c r="QB140" s="93"/>
      <c r="QC140" s="93"/>
      <c r="QD140" s="93"/>
      <c r="QE140" s="93"/>
      <c r="QF140" s="93"/>
      <c r="QG140" s="93"/>
      <c r="QH140" s="93"/>
      <c r="QI140" s="93"/>
      <c r="QJ140" s="93"/>
      <c r="QK140" s="93"/>
      <c r="QL140" s="93"/>
      <c r="QM140" s="93"/>
      <c r="QN140" s="93"/>
      <c r="QO140" s="93"/>
      <c r="QP140" s="93"/>
      <c r="QQ140" s="93"/>
      <c r="QR140" s="93"/>
      <c r="QS140" s="93"/>
      <c r="QT140" s="93"/>
      <c r="QU140" s="93"/>
      <c r="QV140" s="93"/>
      <c r="QW140" s="93"/>
      <c r="QX140" s="93"/>
      <c r="QY140" s="93"/>
      <c r="QZ140" s="93"/>
      <c r="RA140" s="93"/>
      <c r="RB140" s="93"/>
      <c r="RC140" s="93"/>
      <c r="RD140" s="93"/>
      <c r="RE140" s="93"/>
      <c r="RF140" s="93"/>
      <c r="RG140" s="93"/>
      <c r="RH140" s="93"/>
      <c r="RI140" s="93"/>
      <c r="RJ140" s="93"/>
      <c r="RK140" s="93"/>
      <c r="RL140" s="93"/>
      <c r="RM140" s="93"/>
      <c r="RN140" s="93"/>
      <c r="RO140" s="93"/>
      <c r="RP140" s="93"/>
      <c r="RQ140" s="93"/>
      <c r="RR140" s="93"/>
      <c r="RS140" s="93"/>
      <c r="RT140" s="93"/>
      <c r="RU140" s="93"/>
      <c r="RV140" s="93"/>
      <c r="RW140" s="93"/>
      <c r="RX140" s="93"/>
      <c r="RY140" s="93"/>
      <c r="RZ140" s="93"/>
      <c r="SA140" s="93"/>
      <c r="SB140" s="93"/>
      <c r="SC140" s="93"/>
      <c r="SD140" s="93"/>
      <c r="SE140" s="93"/>
      <c r="SF140" s="93"/>
      <c r="SG140" s="93"/>
      <c r="SH140" s="93"/>
      <c r="SI140" s="93"/>
      <c r="SJ140" s="93"/>
      <c r="SK140" s="93"/>
      <c r="SL140" s="93"/>
      <c r="SM140" s="93"/>
      <c r="SN140" s="93"/>
      <c r="SO140" s="93"/>
      <c r="SP140" s="93"/>
      <c r="SQ140" s="93"/>
      <c r="SR140" s="93"/>
      <c r="SS140" s="93"/>
      <c r="ST140" s="93"/>
      <c r="SU140" s="93"/>
      <c r="SV140" s="93"/>
      <c r="SW140" s="93"/>
      <c r="SX140" s="93"/>
      <c r="SY140" s="93"/>
      <c r="SZ140" s="93"/>
      <c r="TA140" s="93"/>
      <c r="TB140" s="93"/>
      <c r="TC140" s="93"/>
      <c r="TD140" s="93"/>
      <c r="TE140" s="93"/>
      <c r="TF140" s="93"/>
      <c r="TG140" s="93"/>
      <c r="TH140" s="93"/>
      <c r="TI140" s="93"/>
      <c r="TJ140" s="93"/>
      <c r="TK140" s="93"/>
      <c r="TL140" s="93"/>
      <c r="TM140" s="93"/>
      <c r="TN140" s="93"/>
      <c r="TO140" s="93"/>
      <c r="TP140" s="93"/>
      <c r="TQ140" s="93"/>
      <c r="TR140" s="93"/>
      <c r="TS140" s="93"/>
      <c r="TT140" s="93"/>
      <c r="TU140" s="93"/>
      <c r="TV140" s="93"/>
      <c r="TW140" s="93"/>
      <c r="TX140" s="93"/>
      <c r="TY140" s="93"/>
      <c r="TZ140" s="93"/>
      <c r="UA140" s="93"/>
      <c r="UB140" s="93"/>
      <c r="UC140" s="93"/>
      <c r="UD140" s="93"/>
      <c r="UE140" s="93"/>
      <c r="UF140" s="93"/>
      <c r="UG140" s="93"/>
      <c r="UH140" s="93"/>
      <c r="UI140" s="93"/>
      <c r="UJ140" s="93"/>
      <c r="UK140" s="93"/>
      <c r="UL140" s="93"/>
      <c r="UM140" s="93"/>
      <c r="UN140" s="93"/>
      <c r="UO140" s="93"/>
      <c r="UP140" s="93"/>
      <c r="UQ140" s="93"/>
      <c r="UR140" s="93"/>
      <c r="US140" s="93"/>
      <c r="UT140" s="93"/>
      <c r="UU140" s="93"/>
      <c r="UV140" s="93"/>
      <c r="UW140" s="93"/>
      <c r="UX140" s="93"/>
      <c r="UY140" s="93"/>
      <c r="UZ140" s="93"/>
      <c r="VA140" s="93"/>
      <c r="VB140" s="93"/>
      <c r="VC140" s="93"/>
      <c r="VD140" s="93"/>
      <c r="VE140" s="93"/>
      <c r="VF140" s="93"/>
      <c r="VG140" s="93"/>
      <c r="VH140" s="93"/>
      <c r="VI140" s="93"/>
      <c r="VJ140" s="93"/>
      <c r="VK140" s="93"/>
      <c r="VL140" s="93"/>
      <c r="VM140" s="93"/>
      <c r="VN140" s="93"/>
      <c r="VO140" s="93"/>
      <c r="VP140" s="93"/>
      <c r="VQ140" s="93"/>
      <c r="VR140" s="93"/>
      <c r="VS140" s="93"/>
      <c r="VT140" s="93"/>
      <c r="VU140" s="93"/>
      <c r="VV140" s="93"/>
      <c r="VW140" s="93"/>
      <c r="VX140" s="93"/>
      <c r="VY140" s="93"/>
      <c r="VZ140" s="93"/>
      <c r="WA140" s="93"/>
      <c r="WB140" s="93"/>
      <c r="WC140" s="93"/>
      <c r="WD140" s="93"/>
      <c r="WE140" s="93"/>
      <c r="WF140" s="93"/>
      <c r="WG140" s="93"/>
      <c r="WH140" s="93"/>
      <c r="WI140" s="93"/>
      <c r="WJ140" s="93"/>
      <c r="WK140" s="93"/>
      <c r="WL140" s="93"/>
      <c r="WM140" s="93"/>
      <c r="WN140" s="93"/>
      <c r="WO140" s="93"/>
      <c r="WP140" s="93"/>
      <c r="WQ140" s="93"/>
      <c r="WR140" s="93"/>
      <c r="WS140" s="93"/>
      <c r="WT140" s="93"/>
      <c r="WU140" s="93"/>
      <c r="WV140" s="93"/>
      <c r="WW140" s="93"/>
      <c r="WX140" s="93"/>
      <c r="WY140" s="93"/>
      <c r="WZ140" s="93"/>
      <c r="XA140" s="93"/>
      <c r="XB140" s="93"/>
      <c r="XC140" s="93"/>
      <c r="XD140" s="93"/>
      <c r="XE140" s="93"/>
      <c r="XF140" s="93"/>
      <c r="XG140" s="93"/>
      <c r="XH140" s="93"/>
      <c r="XI140" s="93"/>
      <c r="XJ140" s="93"/>
      <c r="XK140" s="93"/>
      <c r="XL140" s="93"/>
      <c r="XM140" s="93"/>
      <c r="XN140" s="93"/>
      <c r="XO140" s="93"/>
      <c r="XP140" s="93"/>
      <c r="XQ140" s="93"/>
      <c r="XR140" s="93"/>
      <c r="XS140" s="93"/>
      <c r="XT140" s="93"/>
      <c r="XU140" s="93"/>
      <c r="XV140" s="93"/>
      <c r="XW140" s="93"/>
      <c r="XX140" s="93"/>
      <c r="XY140" s="93"/>
      <c r="XZ140" s="93"/>
      <c r="YA140" s="93"/>
      <c r="YB140" s="93"/>
      <c r="YC140" s="93"/>
      <c r="YD140" s="93"/>
      <c r="YE140" s="93"/>
      <c r="YF140" s="93"/>
      <c r="YG140" s="93"/>
      <c r="YH140" s="93"/>
      <c r="YI140" s="93"/>
      <c r="YJ140" s="93"/>
      <c r="YK140" s="93"/>
      <c r="YL140" s="93"/>
      <c r="YM140" s="93"/>
      <c r="YN140" s="93"/>
      <c r="YO140" s="93"/>
      <c r="YP140" s="93"/>
      <c r="YQ140" s="93"/>
      <c r="YR140" s="93"/>
      <c r="YS140" s="93"/>
      <c r="YT140" s="93"/>
      <c r="YU140" s="93"/>
      <c r="YV140" s="93"/>
      <c r="YW140" s="93"/>
      <c r="YX140" s="93"/>
      <c r="YY140" s="93"/>
      <c r="YZ140" s="93"/>
      <c r="ZA140" s="93"/>
      <c r="ZB140" s="93"/>
      <c r="ZC140" s="93"/>
      <c r="ZD140" s="93"/>
      <c r="ZE140" s="93"/>
      <c r="ZF140" s="93"/>
      <c r="ZG140" s="93"/>
      <c r="ZH140" s="93"/>
      <c r="ZI140" s="93"/>
      <c r="ZJ140" s="93"/>
      <c r="ZK140" s="93"/>
      <c r="ZL140" s="93"/>
      <c r="ZM140" s="93"/>
      <c r="ZN140" s="93"/>
      <c r="ZO140" s="93"/>
      <c r="ZP140" s="93"/>
      <c r="ZQ140" s="93"/>
      <c r="ZR140" s="93"/>
      <c r="ZS140" s="93"/>
      <c r="ZT140" s="93"/>
      <c r="ZU140" s="93"/>
      <c r="ZV140" s="93"/>
      <c r="ZW140" s="93"/>
      <c r="ZX140" s="93"/>
      <c r="ZY140" s="93"/>
      <c r="ZZ140" s="93"/>
    </row>
    <row r="141" spans="1:702" ht="15.95" customHeight="1" x14ac:dyDescent="0.25">
      <c r="A141" s="92"/>
      <c r="B141" s="92"/>
      <c r="C141" s="92"/>
      <c r="D141" s="92"/>
      <c r="E141" s="92"/>
      <c r="F141" s="92"/>
      <c r="G141" s="92"/>
      <c r="H141" s="92"/>
      <c r="I141" s="92"/>
      <c r="J141" s="92"/>
      <c r="K141" s="92"/>
      <c r="L141" s="93"/>
      <c r="M141" s="93"/>
      <c r="N141" s="93"/>
      <c r="O141" s="93"/>
      <c r="P141" s="93"/>
      <c r="Q141" s="93"/>
      <c r="R141" s="94"/>
      <c r="S141" s="93"/>
      <c r="T141" s="93"/>
      <c r="V141" s="93"/>
      <c r="W141" s="93"/>
      <c r="Y141" s="93"/>
      <c r="Z141" s="93"/>
      <c r="AB141" s="93"/>
      <c r="AC141" s="93"/>
      <c r="AE141" s="93"/>
      <c r="AF141" s="93"/>
      <c r="AH141" s="93"/>
      <c r="AI141" s="93"/>
      <c r="AK141" s="93"/>
      <c r="AL141" s="93"/>
      <c r="AN141" s="93"/>
      <c r="AO141" s="93"/>
      <c r="AQ141" s="93"/>
      <c r="AR141" s="93"/>
      <c r="AT141" s="93"/>
      <c r="AU141" s="93"/>
      <c r="AW141" s="93"/>
      <c r="AX141" s="93"/>
      <c r="AZ141" s="93"/>
      <c r="BA141" s="93"/>
      <c r="BC141" s="93"/>
      <c r="BD141" s="93"/>
      <c r="BF141" s="93"/>
      <c r="BG141" s="93"/>
      <c r="BI141" s="93"/>
      <c r="BJ141" s="93"/>
      <c r="BL141" s="93"/>
      <c r="BM141" s="93"/>
      <c r="BO141" s="93"/>
      <c r="BP141" s="93"/>
      <c r="BR141" s="93"/>
      <c r="BS141" s="93"/>
      <c r="BU141" s="93"/>
      <c r="BV141" s="93"/>
      <c r="BX141" s="93"/>
      <c r="BY141" s="93"/>
      <c r="CA141" s="93"/>
      <c r="CB141" s="93"/>
      <c r="CD141" s="93"/>
      <c r="CE141" s="93"/>
      <c r="CG141" s="93"/>
      <c r="CH141" s="93"/>
      <c r="CJ141" s="93"/>
      <c r="CK141" s="93"/>
      <c r="CM141" s="93"/>
      <c r="CN141" s="93"/>
      <c r="CP141" s="93"/>
      <c r="CQ141" s="93"/>
      <c r="CR141" s="93"/>
      <c r="CS141" s="93"/>
      <c r="CT141" s="93"/>
      <c r="CU141" s="93"/>
      <c r="CV141" s="93"/>
      <c r="CW141" s="93"/>
      <c r="CX141" s="93"/>
      <c r="CY141" s="93"/>
      <c r="CZ141" s="93"/>
      <c r="DA141" s="93"/>
      <c r="DB141" s="93"/>
      <c r="DC141" s="93"/>
      <c r="DD141" s="93"/>
      <c r="DE141" s="93"/>
      <c r="DF141" s="93"/>
      <c r="DG141" s="93"/>
      <c r="DH141" s="93"/>
      <c r="DI141" s="93"/>
      <c r="DJ141" s="93"/>
      <c r="DK141" s="93"/>
      <c r="DL141" s="93"/>
      <c r="DM141" s="93"/>
      <c r="DN141" s="93"/>
      <c r="DO141" s="93"/>
      <c r="DP141" s="93"/>
      <c r="DQ141" s="93"/>
      <c r="DR141" s="93"/>
      <c r="DS141" s="93"/>
      <c r="DT141" s="93"/>
      <c r="DU141" s="93"/>
      <c r="DV141" s="93"/>
      <c r="DW141" s="93"/>
      <c r="DX141" s="93"/>
      <c r="DY141" s="93"/>
      <c r="DZ141" s="93"/>
      <c r="EA141" s="93"/>
      <c r="EB141" s="93"/>
      <c r="EC141" s="93"/>
      <c r="ED141" s="93"/>
      <c r="EE141" s="93"/>
      <c r="EF141" s="93"/>
      <c r="EG141" s="93"/>
      <c r="EH141" s="93"/>
      <c r="EI141" s="93"/>
      <c r="EJ141" s="93"/>
      <c r="EK141" s="93"/>
      <c r="EL141" s="93"/>
      <c r="EM141" s="93"/>
      <c r="EN141" s="93"/>
      <c r="EO141" s="93"/>
      <c r="EP141" s="93"/>
      <c r="EQ141" s="93"/>
      <c r="ER141" s="93"/>
      <c r="ES141" s="93"/>
      <c r="ET141" s="93"/>
      <c r="EU141" s="93"/>
      <c r="EV141" s="93"/>
      <c r="EW141" s="93"/>
      <c r="EX141" s="93"/>
      <c r="EY141" s="93"/>
      <c r="EZ141" s="93"/>
      <c r="FA141" s="93"/>
      <c r="FB141" s="93"/>
      <c r="FC141" s="93"/>
      <c r="FD141" s="93"/>
      <c r="FE141" s="93"/>
      <c r="FF141" s="93"/>
      <c r="FG141" s="93"/>
      <c r="FH141" s="93"/>
      <c r="FI141" s="93"/>
      <c r="FJ141" s="93"/>
      <c r="FK141" s="93"/>
      <c r="FL141" s="93"/>
      <c r="FM141" s="93"/>
      <c r="FN141" s="93"/>
      <c r="FO141" s="93"/>
      <c r="FP141" s="93"/>
      <c r="FQ141" s="93"/>
      <c r="FR141" s="93"/>
      <c r="FS141" s="93"/>
      <c r="FT141" s="93"/>
      <c r="FU141" s="93"/>
      <c r="FV141" s="93"/>
      <c r="FW141" s="93"/>
      <c r="FX141" s="93"/>
      <c r="FY141" s="93"/>
      <c r="FZ141" s="93"/>
      <c r="GA141" s="93"/>
      <c r="GB141" s="93"/>
      <c r="GC141" s="93"/>
      <c r="GD141" s="93"/>
      <c r="GE141" s="93"/>
      <c r="GF141" s="93"/>
      <c r="GG141" s="93"/>
      <c r="GH141" s="93"/>
      <c r="GI141" s="93"/>
      <c r="GJ141" s="93"/>
      <c r="GK141" s="93"/>
      <c r="GL141" s="93"/>
      <c r="GM141" s="93"/>
      <c r="GN141" s="93"/>
      <c r="GO141" s="93"/>
      <c r="GP141" s="93"/>
      <c r="GQ141" s="93"/>
      <c r="GR141" s="93"/>
      <c r="GS141" s="93"/>
      <c r="GT141" s="93"/>
      <c r="GU141" s="93"/>
      <c r="GV141" s="93"/>
      <c r="GW141" s="93"/>
      <c r="GX141" s="93"/>
      <c r="GY141" s="93"/>
      <c r="GZ141" s="93"/>
      <c r="HA141" s="93"/>
      <c r="HB141" s="93"/>
      <c r="HC141" s="93"/>
      <c r="HD141" s="93"/>
      <c r="HE141" s="93"/>
      <c r="HF141" s="93"/>
      <c r="HG141" s="93"/>
      <c r="HH141" s="93"/>
      <c r="HI141" s="93"/>
      <c r="HJ141" s="93"/>
      <c r="HK141" s="93"/>
      <c r="HL141" s="93"/>
      <c r="HM141" s="93"/>
      <c r="HN141" s="93"/>
      <c r="HO141" s="93"/>
      <c r="HP141" s="93"/>
      <c r="HQ141" s="93"/>
      <c r="HR141" s="93"/>
      <c r="HS141" s="93"/>
      <c r="HT141" s="93"/>
      <c r="HU141" s="93"/>
      <c r="HV141" s="93"/>
      <c r="HW141" s="93"/>
      <c r="HX141" s="93"/>
      <c r="HY141" s="93"/>
      <c r="HZ141" s="93"/>
      <c r="IA141" s="93"/>
      <c r="IB141" s="93"/>
      <c r="IC141" s="93"/>
      <c r="ID141" s="93"/>
      <c r="IE141" s="93"/>
      <c r="IF141" s="93"/>
      <c r="IG141" s="93"/>
      <c r="IH141" s="93"/>
      <c r="II141" s="93"/>
      <c r="IJ141" s="93"/>
      <c r="IK141" s="93"/>
      <c r="IL141" s="93"/>
      <c r="IM141" s="93"/>
      <c r="IN141" s="93"/>
      <c r="IO141" s="93"/>
      <c r="IP141" s="93"/>
      <c r="IQ141" s="93"/>
      <c r="IR141" s="93"/>
      <c r="IS141" s="93"/>
      <c r="IT141" s="93"/>
      <c r="IU141" s="93"/>
      <c r="IV141" s="93"/>
      <c r="IW141" s="93"/>
      <c r="IX141" s="93"/>
      <c r="IY141" s="93"/>
      <c r="IZ141" s="93"/>
      <c r="JA141" s="93"/>
      <c r="JB141" s="93"/>
      <c r="JC141" s="93"/>
      <c r="JD141" s="93"/>
      <c r="JE141" s="93"/>
      <c r="JF141" s="93"/>
      <c r="JG141" s="93"/>
      <c r="JH141" s="93"/>
      <c r="JI141" s="93"/>
      <c r="JJ141" s="93"/>
      <c r="JK141" s="93"/>
      <c r="JL141" s="93"/>
      <c r="JM141" s="93"/>
      <c r="JN141" s="93"/>
      <c r="JO141" s="93"/>
      <c r="JP141" s="93"/>
      <c r="JQ141" s="93"/>
      <c r="JR141" s="93"/>
      <c r="JS141" s="93"/>
      <c r="JT141" s="93"/>
      <c r="JU141" s="93"/>
      <c r="JV141" s="93"/>
      <c r="JW141" s="93"/>
      <c r="JX141" s="93"/>
      <c r="JY141" s="93"/>
      <c r="JZ141" s="93"/>
      <c r="KA141" s="93"/>
      <c r="KB141" s="93"/>
      <c r="KC141" s="93"/>
      <c r="KD141" s="93"/>
      <c r="KE141" s="93"/>
      <c r="KF141" s="93"/>
      <c r="KG141" s="93"/>
      <c r="KH141" s="93"/>
      <c r="KI141" s="93"/>
      <c r="KJ141" s="93"/>
      <c r="KK141" s="93"/>
      <c r="KL141" s="93"/>
      <c r="KM141" s="93"/>
      <c r="KN141" s="93"/>
      <c r="KO141" s="93"/>
      <c r="KP141" s="93"/>
      <c r="KQ141" s="93"/>
      <c r="KR141" s="93"/>
      <c r="KS141" s="93"/>
      <c r="KT141" s="93"/>
      <c r="KU141" s="93"/>
      <c r="KV141" s="93"/>
      <c r="KW141" s="93"/>
      <c r="KX141" s="93"/>
      <c r="KY141" s="93"/>
      <c r="KZ141" s="93"/>
      <c r="LA141" s="93"/>
      <c r="LB141" s="93"/>
      <c r="LC141" s="93"/>
      <c r="LD141" s="93"/>
      <c r="LE141" s="93"/>
      <c r="LF141" s="93"/>
      <c r="LG141" s="93"/>
      <c r="LH141" s="93"/>
      <c r="LI141" s="93"/>
      <c r="LJ141" s="93"/>
      <c r="LK141" s="93"/>
      <c r="LL141" s="93"/>
      <c r="LM141" s="93"/>
      <c r="LN141" s="93"/>
      <c r="LO141" s="93"/>
      <c r="LP141" s="93"/>
      <c r="LQ141" s="93"/>
      <c r="LR141" s="93"/>
      <c r="LS141" s="93"/>
      <c r="LT141" s="93"/>
      <c r="LU141" s="93"/>
      <c r="LV141" s="93"/>
      <c r="LW141" s="93"/>
      <c r="LX141" s="93"/>
      <c r="LY141" s="93"/>
      <c r="LZ141" s="93"/>
      <c r="MA141" s="93"/>
      <c r="MB141" s="93"/>
      <c r="MC141" s="93"/>
      <c r="MD141" s="93"/>
      <c r="ME141" s="93"/>
      <c r="MF141" s="93"/>
      <c r="MG141" s="93"/>
      <c r="MH141" s="93"/>
      <c r="MI141" s="93"/>
      <c r="MJ141" s="93"/>
      <c r="MK141" s="93"/>
      <c r="ML141" s="93"/>
      <c r="MM141" s="93"/>
      <c r="MN141" s="93"/>
      <c r="MO141" s="93"/>
      <c r="MP141" s="93"/>
      <c r="MQ141" s="93"/>
      <c r="MR141" s="93"/>
      <c r="MS141" s="93"/>
      <c r="MT141" s="93"/>
      <c r="MU141" s="93"/>
      <c r="MV141" s="93"/>
      <c r="MW141" s="93"/>
      <c r="MX141" s="93"/>
      <c r="MY141" s="93"/>
      <c r="MZ141" s="93"/>
      <c r="NA141" s="93"/>
      <c r="NB141" s="93"/>
      <c r="NC141" s="93"/>
      <c r="ND141" s="93"/>
      <c r="NE141" s="93"/>
      <c r="NF141" s="93"/>
      <c r="NG141" s="93"/>
      <c r="NH141" s="93"/>
      <c r="NI141" s="93"/>
      <c r="NJ141" s="93"/>
      <c r="NK141" s="93"/>
      <c r="NL141" s="93"/>
      <c r="NM141" s="93"/>
      <c r="NN141" s="93"/>
      <c r="NO141" s="93"/>
      <c r="NP141" s="93"/>
      <c r="NQ141" s="93"/>
      <c r="NR141" s="93"/>
      <c r="NS141" s="93"/>
      <c r="NT141" s="93"/>
      <c r="NU141" s="93"/>
      <c r="NV141" s="93"/>
      <c r="NW141" s="93"/>
      <c r="NX141" s="93"/>
      <c r="NY141" s="93"/>
      <c r="NZ141" s="93"/>
      <c r="OA141" s="93"/>
      <c r="OB141" s="93"/>
      <c r="OC141" s="93"/>
      <c r="OD141" s="93"/>
      <c r="OE141" s="93"/>
      <c r="OF141" s="93"/>
      <c r="OG141" s="93"/>
      <c r="OH141" s="93"/>
      <c r="OI141" s="93"/>
      <c r="OJ141" s="93"/>
      <c r="OK141" s="93"/>
      <c r="OL141" s="93"/>
      <c r="OM141" s="93"/>
      <c r="ON141" s="93"/>
      <c r="OO141" s="93"/>
      <c r="OP141" s="93"/>
      <c r="OQ141" s="93"/>
      <c r="OR141" s="93"/>
      <c r="OS141" s="93"/>
      <c r="OT141" s="93"/>
      <c r="OU141" s="93"/>
      <c r="OV141" s="93"/>
      <c r="OW141" s="93"/>
      <c r="OX141" s="93"/>
      <c r="OY141" s="93"/>
      <c r="OZ141" s="93"/>
      <c r="PA141" s="93"/>
      <c r="PB141" s="93"/>
      <c r="PC141" s="93"/>
      <c r="PD141" s="93"/>
      <c r="PE141" s="93"/>
      <c r="PF141" s="93"/>
      <c r="PG141" s="93"/>
      <c r="PH141" s="93"/>
      <c r="PI141" s="93"/>
      <c r="PJ141" s="93"/>
      <c r="PK141" s="93"/>
      <c r="PL141" s="93"/>
      <c r="PM141" s="93"/>
      <c r="PN141" s="93"/>
      <c r="PO141" s="93"/>
      <c r="PP141" s="93"/>
      <c r="PQ141" s="93"/>
      <c r="PR141" s="93"/>
      <c r="PS141" s="93"/>
      <c r="PT141" s="93"/>
      <c r="PU141" s="93"/>
      <c r="PV141" s="93"/>
      <c r="PW141" s="93"/>
      <c r="PX141" s="93"/>
      <c r="PY141" s="93"/>
      <c r="PZ141" s="93"/>
      <c r="QA141" s="93"/>
      <c r="QB141" s="93"/>
      <c r="QC141" s="93"/>
      <c r="QD141" s="93"/>
      <c r="QE141" s="93"/>
      <c r="QF141" s="93"/>
      <c r="QG141" s="93"/>
      <c r="QH141" s="93"/>
      <c r="QI141" s="93"/>
      <c r="QJ141" s="93"/>
      <c r="QK141" s="93"/>
      <c r="QL141" s="93"/>
      <c r="QM141" s="93"/>
      <c r="QN141" s="93"/>
      <c r="QO141" s="93"/>
      <c r="QP141" s="93"/>
      <c r="QQ141" s="93"/>
      <c r="QR141" s="93"/>
      <c r="QS141" s="93"/>
      <c r="QT141" s="93"/>
      <c r="QU141" s="93"/>
      <c r="QV141" s="93"/>
      <c r="QW141" s="93"/>
      <c r="QX141" s="93"/>
      <c r="QY141" s="93"/>
      <c r="QZ141" s="93"/>
      <c r="RA141" s="93"/>
      <c r="RB141" s="93"/>
      <c r="RC141" s="93"/>
      <c r="RD141" s="93"/>
      <c r="RE141" s="93"/>
      <c r="RF141" s="93"/>
      <c r="RG141" s="93"/>
      <c r="RH141" s="93"/>
      <c r="RI141" s="93"/>
      <c r="RJ141" s="93"/>
      <c r="RK141" s="93"/>
      <c r="RL141" s="93"/>
      <c r="RM141" s="93"/>
      <c r="RN141" s="93"/>
      <c r="RO141" s="93"/>
      <c r="RP141" s="93"/>
      <c r="RQ141" s="93"/>
      <c r="RR141" s="93"/>
      <c r="RS141" s="93"/>
      <c r="RT141" s="93"/>
      <c r="RU141" s="93"/>
      <c r="RV141" s="93"/>
      <c r="RW141" s="93"/>
      <c r="RX141" s="93"/>
      <c r="RY141" s="93"/>
      <c r="RZ141" s="93"/>
      <c r="SA141" s="93"/>
      <c r="SB141" s="93"/>
      <c r="SC141" s="93"/>
      <c r="SD141" s="93"/>
      <c r="SE141" s="93"/>
      <c r="SF141" s="93"/>
      <c r="SG141" s="93"/>
      <c r="SH141" s="93"/>
      <c r="SI141" s="93"/>
      <c r="SJ141" s="93"/>
      <c r="SK141" s="93"/>
      <c r="SL141" s="93"/>
      <c r="SM141" s="93"/>
      <c r="SN141" s="93"/>
      <c r="SO141" s="93"/>
      <c r="SP141" s="93"/>
      <c r="SQ141" s="93"/>
      <c r="SR141" s="93"/>
      <c r="SS141" s="93"/>
      <c r="ST141" s="93"/>
      <c r="SU141" s="93"/>
      <c r="SV141" s="93"/>
      <c r="SW141" s="93"/>
      <c r="SX141" s="93"/>
      <c r="SY141" s="93"/>
      <c r="SZ141" s="93"/>
      <c r="TA141" s="93"/>
      <c r="TB141" s="93"/>
      <c r="TC141" s="93"/>
      <c r="TD141" s="93"/>
      <c r="TE141" s="93"/>
      <c r="TF141" s="93"/>
      <c r="TG141" s="93"/>
      <c r="TH141" s="93"/>
      <c r="TI141" s="93"/>
      <c r="TJ141" s="93"/>
      <c r="TK141" s="93"/>
      <c r="TL141" s="93"/>
      <c r="TM141" s="93"/>
      <c r="TN141" s="93"/>
      <c r="TO141" s="93"/>
      <c r="TP141" s="93"/>
      <c r="TQ141" s="93"/>
      <c r="TR141" s="93"/>
      <c r="TS141" s="93"/>
      <c r="TT141" s="93"/>
      <c r="TU141" s="93"/>
      <c r="TV141" s="93"/>
      <c r="TW141" s="93"/>
      <c r="TX141" s="93"/>
      <c r="TY141" s="93"/>
      <c r="TZ141" s="93"/>
      <c r="UA141" s="93"/>
      <c r="UB141" s="93"/>
      <c r="UC141" s="93"/>
      <c r="UD141" s="93"/>
      <c r="UE141" s="93"/>
      <c r="UF141" s="93"/>
      <c r="UG141" s="93"/>
      <c r="UH141" s="93"/>
      <c r="UI141" s="93"/>
      <c r="UJ141" s="93"/>
      <c r="UK141" s="93"/>
      <c r="UL141" s="93"/>
      <c r="UM141" s="93"/>
      <c r="UN141" s="93"/>
      <c r="UO141" s="93"/>
      <c r="UP141" s="93"/>
      <c r="UQ141" s="93"/>
      <c r="UR141" s="93"/>
      <c r="US141" s="93"/>
      <c r="UT141" s="93"/>
      <c r="UU141" s="93"/>
      <c r="UV141" s="93"/>
      <c r="UW141" s="93"/>
      <c r="UX141" s="93"/>
      <c r="UY141" s="93"/>
      <c r="UZ141" s="93"/>
      <c r="VA141" s="93"/>
      <c r="VB141" s="93"/>
      <c r="VC141" s="93"/>
      <c r="VD141" s="93"/>
      <c r="VE141" s="93"/>
      <c r="VF141" s="93"/>
      <c r="VG141" s="93"/>
      <c r="VH141" s="93"/>
      <c r="VI141" s="93"/>
      <c r="VJ141" s="93"/>
      <c r="VK141" s="93"/>
      <c r="VL141" s="93"/>
      <c r="VM141" s="93"/>
      <c r="VN141" s="93"/>
      <c r="VO141" s="93"/>
      <c r="VP141" s="93"/>
      <c r="VQ141" s="93"/>
      <c r="VR141" s="93"/>
      <c r="VS141" s="93"/>
      <c r="VT141" s="93"/>
      <c r="VU141" s="93"/>
      <c r="VV141" s="93"/>
      <c r="VW141" s="93"/>
      <c r="VX141" s="93"/>
      <c r="VY141" s="93"/>
      <c r="VZ141" s="93"/>
      <c r="WA141" s="93"/>
      <c r="WB141" s="93"/>
      <c r="WC141" s="93"/>
      <c r="WD141" s="93"/>
      <c r="WE141" s="93"/>
      <c r="WF141" s="93"/>
      <c r="WG141" s="93"/>
      <c r="WH141" s="93"/>
      <c r="WI141" s="93"/>
      <c r="WJ141" s="93"/>
      <c r="WK141" s="93"/>
      <c r="WL141" s="93"/>
      <c r="WM141" s="93"/>
      <c r="WN141" s="93"/>
      <c r="WO141" s="93"/>
      <c r="WP141" s="93"/>
      <c r="WQ141" s="93"/>
      <c r="WR141" s="93"/>
      <c r="WS141" s="93"/>
      <c r="WT141" s="93"/>
      <c r="WU141" s="93"/>
      <c r="WV141" s="93"/>
      <c r="WW141" s="93"/>
      <c r="WX141" s="93"/>
      <c r="WY141" s="93"/>
      <c r="WZ141" s="93"/>
      <c r="XA141" s="93"/>
      <c r="XB141" s="93"/>
      <c r="XC141" s="93"/>
      <c r="XD141" s="93"/>
      <c r="XE141" s="93"/>
      <c r="XF141" s="93"/>
      <c r="XG141" s="93"/>
      <c r="XH141" s="93"/>
      <c r="XI141" s="93"/>
      <c r="XJ141" s="93"/>
      <c r="XK141" s="93"/>
      <c r="XL141" s="93"/>
      <c r="XM141" s="93"/>
      <c r="XN141" s="93"/>
      <c r="XO141" s="93"/>
      <c r="XP141" s="93"/>
      <c r="XQ141" s="93"/>
      <c r="XR141" s="93"/>
      <c r="XS141" s="93"/>
      <c r="XT141" s="93"/>
      <c r="XU141" s="93"/>
      <c r="XV141" s="93"/>
      <c r="XW141" s="93"/>
      <c r="XX141" s="93"/>
      <c r="XY141" s="93"/>
      <c r="XZ141" s="93"/>
      <c r="YA141" s="93"/>
      <c r="YB141" s="93"/>
      <c r="YC141" s="93"/>
      <c r="YD141" s="93"/>
      <c r="YE141" s="93"/>
      <c r="YF141" s="93"/>
      <c r="YG141" s="93"/>
      <c r="YH141" s="93"/>
      <c r="YI141" s="93"/>
      <c r="YJ141" s="93"/>
      <c r="YK141" s="93"/>
      <c r="YL141" s="93"/>
      <c r="YM141" s="93"/>
      <c r="YN141" s="93"/>
      <c r="YO141" s="93"/>
      <c r="YP141" s="93"/>
      <c r="YQ141" s="93"/>
      <c r="YR141" s="93"/>
      <c r="YS141" s="93"/>
      <c r="YT141" s="93"/>
      <c r="YU141" s="93"/>
      <c r="YV141" s="93"/>
      <c r="YW141" s="93"/>
      <c r="YX141" s="93"/>
      <c r="YY141" s="93"/>
      <c r="YZ141" s="93"/>
      <c r="ZA141" s="93"/>
      <c r="ZB141" s="93"/>
      <c r="ZC141" s="93"/>
      <c r="ZD141" s="93"/>
      <c r="ZE141" s="93"/>
      <c r="ZF141" s="93"/>
      <c r="ZG141" s="93"/>
      <c r="ZH141" s="93"/>
      <c r="ZI141" s="93"/>
      <c r="ZJ141" s="93"/>
      <c r="ZK141" s="93"/>
      <c r="ZL141" s="93"/>
      <c r="ZM141" s="93"/>
      <c r="ZN141" s="93"/>
      <c r="ZO141" s="93"/>
      <c r="ZP141" s="93"/>
      <c r="ZQ141" s="93"/>
      <c r="ZR141" s="93"/>
      <c r="ZS141" s="93"/>
      <c r="ZT141" s="93"/>
      <c r="ZU141" s="93"/>
      <c r="ZV141" s="93"/>
      <c r="ZW141" s="93"/>
      <c r="ZX141" s="93"/>
      <c r="ZY141" s="93"/>
      <c r="ZZ141" s="93"/>
    </row>
    <row r="142" spans="1:702" ht="15.95" customHeight="1" x14ac:dyDescent="0.25">
      <c r="A142" s="92"/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3"/>
      <c r="M142" s="93"/>
      <c r="N142" s="93"/>
      <c r="O142" s="93"/>
      <c r="P142" s="93"/>
      <c r="Q142" s="93"/>
      <c r="R142" s="94"/>
      <c r="S142" s="93"/>
      <c r="T142" s="93"/>
      <c r="V142" s="93"/>
      <c r="W142" s="93"/>
      <c r="Y142" s="93"/>
      <c r="Z142" s="93"/>
      <c r="AB142" s="93"/>
      <c r="AC142" s="93"/>
      <c r="AE142" s="93"/>
      <c r="AF142" s="93"/>
      <c r="AH142" s="93"/>
      <c r="AI142" s="93"/>
      <c r="AK142" s="93"/>
      <c r="AL142" s="93"/>
      <c r="AN142" s="93"/>
      <c r="AO142" s="93"/>
      <c r="AQ142" s="93"/>
      <c r="AR142" s="93"/>
      <c r="AT142" s="93"/>
      <c r="AU142" s="93"/>
      <c r="AW142" s="93"/>
      <c r="AX142" s="93"/>
      <c r="AZ142" s="93"/>
      <c r="BA142" s="93"/>
      <c r="BC142" s="93"/>
      <c r="BD142" s="93"/>
      <c r="BF142" s="93"/>
      <c r="BG142" s="93"/>
      <c r="BI142" s="93"/>
      <c r="BJ142" s="93"/>
      <c r="BL142" s="93"/>
      <c r="BM142" s="93"/>
      <c r="BO142" s="93"/>
      <c r="BP142" s="93"/>
      <c r="BR142" s="93"/>
      <c r="BS142" s="93"/>
      <c r="BU142" s="93"/>
      <c r="BV142" s="93"/>
      <c r="BX142" s="93"/>
      <c r="BY142" s="93"/>
      <c r="CA142" s="93"/>
      <c r="CB142" s="93"/>
      <c r="CD142" s="93"/>
      <c r="CE142" s="93"/>
      <c r="CG142" s="93"/>
      <c r="CH142" s="93"/>
      <c r="CJ142" s="93"/>
      <c r="CK142" s="93"/>
      <c r="CM142" s="93"/>
      <c r="CN142" s="93"/>
      <c r="CP142" s="93"/>
      <c r="CQ142" s="93"/>
      <c r="CR142" s="93"/>
      <c r="CS142" s="93"/>
      <c r="CT142" s="93"/>
      <c r="CU142" s="93"/>
      <c r="CV142" s="93"/>
      <c r="CW142" s="93"/>
      <c r="CX142" s="93"/>
      <c r="CY142" s="93"/>
      <c r="CZ142" s="93"/>
      <c r="DA142" s="93"/>
      <c r="DB142" s="93"/>
      <c r="DC142" s="93"/>
      <c r="DD142" s="93"/>
      <c r="DE142" s="93"/>
      <c r="DF142" s="93"/>
      <c r="DG142" s="93"/>
      <c r="DH142" s="93"/>
      <c r="DI142" s="93"/>
      <c r="DJ142" s="93"/>
      <c r="DK142" s="93"/>
      <c r="DL142" s="93"/>
      <c r="DM142" s="93"/>
      <c r="DN142" s="93"/>
      <c r="DO142" s="93"/>
      <c r="DP142" s="93"/>
      <c r="DQ142" s="93"/>
      <c r="DR142" s="93"/>
      <c r="DS142" s="93"/>
      <c r="DT142" s="93"/>
      <c r="DU142" s="93"/>
      <c r="DV142" s="93"/>
      <c r="DW142" s="93"/>
      <c r="DX142" s="93"/>
      <c r="DY142" s="93"/>
      <c r="DZ142" s="93"/>
      <c r="EA142" s="93"/>
      <c r="EB142" s="93"/>
      <c r="EC142" s="93"/>
      <c r="ED142" s="93"/>
      <c r="EE142" s="93"/>
      <c r="EF142" s="93"/>
      <c r="EG142" s="93"/>
      <c r="EH142" s="93"/>
      <c r="EI142" s="93"/>
      <c r="EJ142" s="93"/>
      <c r="EK142" s="93"/>
      <c r="EL142" s="93"/>
      <c r="EM142" s="93"/>
      <c r="EN142" s="93"/>
      <c r="EO142" s="93"/>
      <c r="EP142" s="93"/>
      <c r="EQ142" s="93"/>
      <c r="ER142" s="93"/>
      <c r="ES142" s="93"/>
      <c r="ET142" s="93"/>
      <c r="EU142" s="93"/>
      <c r="EV142" s="93"/>
      <c r="EW142" s="93"/>
      <c r="EX142" s="93"/>
      <c r="EY142" s="93"/>
      <c r="EZ142" s="93"/>
      <c r="FA142" s="93"/>
      <c r="FB142" s="93"/>
      <c r="FC142" s="93"/>
      <c r="FD142" s="93"/>
      <c r="FE142" s="93"/>
      <c r="FF142" s="93"/>
      <c r="FG142" s="93"/>
      <c r="FH142" s="93"/>
      <c r="FI142" s="93"/>
      <c r="FJ142" s="93"/>
      <c r="FK142" s="93"/>
      <c r="FL142" s="93"/>
      <c r="FM142" s="93"/>
      <c r="FN142" s="93"/>
      <c r="FO142" s="93"/>
      <c r="FP142" s="93"/>
      <c r="FQ142" s="93"/>
      <c r="FR142" s="93"/>
      <c r="FS142" s="93"/>
      <c r="FT142" s="93"/>
      <c r="FU142" s="93"/>
      <c r="FV142" s="93"/>
      <c r="FW142" s="93"/>
      <c r="FX142" s="93"/>
      <c r="FY142" s="93"/>
      <c r="FZ142" s="93"/>
      <c r="GA142" s="93"/>
      <c r="GB142" s="93"/>
      <c r="GC142" s="93"/>
      <c r="GD142" s="93"/>
      <c r="GE142" s="93"/>
      <c r="GF142" s="93"/>
      <c r="GG142" s="93"/>
      <c r="GH142" s="93"/>
      <c r="GI142" s="93"/>
      <c r="GJ142" s="93"/>
      <c r="GK142" s="93"/>
      <c r="GL142" s="93"/>
      <c r="GM142" s="93"/>
      <c r="GN142" s="93"/>
      <c r="GO142" s="93"/>
      <c r="GP142" s="93"/>
      <c r="GQ142" s="93"/>
      <c r="GR142" s="93"/>
      <c r="GS142" s="93"/>
      <c r="GT142" s="93"/>
      <c r="GU142" s="93"/>
      <c r="GV142" s="93"/>
      <c r="GW142" s="93"/>
      <c r="GX142" s="93"/>
      <c r="GY142" s="93"/>
      <c r="GZ142" s="93"/>
      <c r="HA142" s="93"/>
      <c r="HB142" s="93"/>
      <c r="HC142" s="93"/>
      <c r="HD142" s="93"/>
      <c r="HE142" s="93"/>
      <c r="HF142" s="93"/>
      <c r="HG142" s="93"/>
      <c r="HH142" s="93"/>
      <c r="HI142" s="93"/>
      <c r="HJ142" s="93"/>
      <c r="HK142" s="93"/>
      <c r="HL142" s="93"/>
      <c r="HM142" s="93"/>
      <c r="HN142" s="93"/>
      <c r="HO142" s="93"/>
      <c r="HP142" s="93"/>
      <c r="HQ142" s="93"/>
      <c r="HR142" s="93"/>
      <c r="HS142" s="93"/>
      <c r="HT142" s="93"/>
      <c r="HU142" s="93"/>
      <c r="HV142" s="93"/>
      <c r="HW142" s="93"/>
      <c r="HX142" s="93"/>
      <c r="HY142" s="93"/>
      <c r="HZ142" s="93"/>
      <c r="IA142" s="93"/>
      <c r="IB142" s="93"/>
      <c r="IC142" s="93"/>
      <c r="ID142" s="93"/>
      <c r="IE142" s="93"/>
      <c r="IF142" s="93"/>
      <c r="IG142" s="93"/>
      <c r="IH142" s="93"/>
      <c r="II142" s="93"/>
      <c r="IJ142" s="93"/>
      <c r="IK142" s="93"/>
      <c r="IL142" s="93"/>
      <c r="IM142" s="93"/>
      <c r="IN142" s="93"/>
      <c r="IO142" s="93"/>
      <c r="IP142" s="93"/>
      <c r="IQ142" s="93"/>
      <c r="IR142" s="93"/>
      <c r="IS142" s="93"/>
      <c r="IT142" s="93"/>
      <c r="IU142" s="93"/>
      <c r="IV142" s="93"/>
      <c r="IW142" s="93"/>
      <c r="IX142" s="93"/>
      <c r="IY142" s="93"/>
      <c r="IZ142" s="93"/>
      <c r="JA142" s="93"/>
      <c r="JB142" s="93"/>
      <c r="JC142" s="93"/>
      <c r="JD142" s="93"/>
      <c r="JE142" s="93"/>
      <c r="JF142" s="93"/>
      <c r="JG142" s="93"/>
      <c r="JH142" s="93"/>
      <c r="JI142" s="93"/>
      <c r="JJ142" s="93"/>
      <c r="JK142" s="93"/>
      <c r="JL142" s="93"/>
      <c r="JM142" s="93"/>
      <c r="JN142" s="93"/>
      <c r="JO142" s="93"/>
      <c r="JP142" s="93"/>
      <c r="JQ142" s="93"/>
      <c r="JR142" s="93"/>
      <c r="JS142" s="93"/>
      <c r="JT142" s="93"/>
      <c r="JU142" s="93"/>
      <c r="JV142" s="93"/>
      <c r="JW142" s="93"/>
      <c r="JX142" s="93"/>
      <c r="JY142" s="93"/>
      <c r="JZ142" s="93"/>
      <c r="KA142" s="93"/>
      <c r="KB142" s="93"/>
      <c r="KC142" s="93"/>
      <c r="KD142" s="93"/>
      <c r="KE142" s="93"/>
      <c r="KF142" s="93"/>
      <c r="KG142" s="93"/>
      <c r="KH142" s="93"/>
      <c r="KI142" s="93"/>
      <c r="KJ142" s="93"/>
      <c r="KK142" s="93"/>
      <c r="KL142" s="93"/>
      <c r="KM142" s="93"/>
      <c r="KN142" s="93"/>
      <c r="KO142" s="93"/>
      <c r="KP142" s="93"/>
      <c r="KQ142" s="93"/>
      <c r="KR142" s="93"/>
      <c r="KS142" s="93"/>
      <c r="KT142" s="93"/>
      <c r="KU142" s="93"/>
      <c r="KV142" s="93"/>
      <c r="KW142" s="93"/>
      <c r="KX142" s="93"/>
      <c r="KY142" s="93"/>
      <c r="KZ142" s="93"/>
      <c r="LA142" s="93"/>
      <c r="LB142" s="93"/>
      <c r="LC142" s="93"/>
      <c r="LD142" s="93"/>
      <c r="LE142" s="93"/>
      <c r="LF142" s="93"/>
      <c r="LG142" s="93"/>
      <c r="LH142" s="93"/>
      <c r="LI142" s="93"/>
      <c r="LJ142" s="93"/>
      <c r="LK142" s="93"/>
      <c r="LL142" s="93"/>
      <c r="LM142" s="93"/>
      <c r="LN142" s="93"/>
      <c r="LO142" s="93"/>
      <c r="LP142" s="93"/>
      <c r="LQ142" s="93"/>
      <c r="LR142" s="93"/>
      <c r="LS142" s="93"/>
      <c r="LT142" s="93"/>
      <c r="LU142" s="93"/>
      <c r="LV142" s="93"/>
      <c r="LW142" s="93"/>
      <c r="LX142" s="93"/>
      <c r="LY142" s="93"/>
      <c r="LZ142" s="93"/>
      <c r="MA142" s="93"/>
      <c r="MB142" s="93"/>
      <c r="MC142" s="93"/>
      <c r="MD142" s="93"/>
      <c r="ME142" s="93"/>
      <c r="MF142" s="93"/>
      <c r="MG142" s="93"/>
      <c r="MH142" s="93"/>
      <c r="MI142" s="93"/>
      <c r="MJ142" s="93"/>
      <c r="MK142" s="93"/>
      <c r="ML142" s="93"/>
      <c r="MM142" s="93"/>
      <c r="MN142" s="93"/>
      <c r="MO142" s="93"/>
      <c r="MP142" s="93"/>
      <c r="MQ142" s="93"/>
      <c r="MR142" s="93"/>
      <c r="MS142" s="93"/>
      <c r="MT142" s="93"/>
      <c r="MU142" s="93"/>
      <c r="MV142" s="93"/>
      <c r="MW142" s="93"/>
      <c r="MX142" s="93"/>
      <c r="MY142" s="93"/>
      <c r="MZ142" s="93"/>
      <c r="NA142" s="93"/>
      <c r="NB142" s="93"/>
      <c r="NC142" s="93"/>
      <c r="ND142" s="93"/>
      <c r="NE142" s="93"/>
      <c r="NF142" s="93"/>
      <c r="NG142" s="93"/>
      <c r="NH142" s="93"/>
      <c r="NI142" s="93"/>
      <c r="NJ142" s="93"/>
      <c r="NK142" s="93"/>
      <c r="NL142" s="93"/>
      <c r="NM142" s="93"/>
      <c r="NN142" s="93"/>
      <c r="NO142" s="93"/>
      <c r="NP142" s="93"/>
      <c r="NQ142" s="93"/>
      <c r="NR142" s="93"/>
      <c r="NS142" s="93"/>
      <c r="NT142" s="93"/>
      <c r="NU142" s="93"/>
      <c r="NV142" s="93"/>
      <c r="NW142" s="93"/>
      <c r="NX142" s="93"/>
      <c r="NY142" s="93"/>
      <c r="NZ142" s="93"/>
      <c r="OA142" s="93"/>
      <c r="OB142" s="93"/>
      <c r="OC142" s="93"/>
      <c r="OD142" s="93"/>
      <c r="OE142" s="93"/>
      <c r="OF142" s="93"/>
      <c r="OG142" s="93"/>
      <c r="OH142" s="93"/>
      <c r="OI142" s="93"/>
      <c r="OJ142" s="93"/>
      <c r="OK142" s="93"/>
      <c r="OL142" s="93"/>
      <c r="OM142" s="93"/>
      <c r="ON142" s="93"/>
      <c r="OO142" s="93"/>
      <c r="OP142" s="93"/>
      <c r="OQ142" s="93"/>
      <c r="OR142" s="93"/>
      <c r="OS142" s="93"/>
      <c r="OT142" s="93"/>
      <c r="OU142" s="93"/>
      <c r="OV142" s="93"/>
      <c r="OW142" s="93"/>
      <c r="OX142" s="93"/>
      <c r="OY142" s="93"/>
      <c r="OZ142" s="93"/>
      <c r="PA142" s="93"/>
      <c r="PB142" s="93"/>
      <c r="PC142" s="93"/>
      <c r="PD142" s="93"/>
      <c r="PE142" s="93"/>
      <c r="PF142" s="93"/>
      <c r="PG142" s="93"/>
      <c r="PH142" s="93"/>
      <c r="PI142" s="93"/>
      <c r="PJ142" s="93"/>
      <c r="PK142" s="93"/>
      <c r="PL142" s="93"/>
      <c r="PM142" s="93"/>
      <c r="PN142" s="93"/>
      <c r="PO142" s="93"/>
      <c r="PP142" s="93"/>
      <c r="PQ142" s="93"/>
      <c r="PR142" s="93"/>
      <c r="PS142" s="93"/>
      <c r="PT142" s="93"/>
      <c r="PU142" s="93"/>
      <c r="PV142" s="93"/>
      <c r="PW142" s="93"/>
      <c r="PX142" s="93"/>
      <c r="PY142" s="93"/>
      <c r="PZ142" s="93"/>
      <c r="QA142" s="93"/>
      <c r="QB142" s="93"/>
      <c r="QC142" s="93"/>
      <c r="QD142" s="93"/>
      <c r="QE142" s="93"/>
      <c r="QF142" s="93"/>
      <c r="QG142" s="93"/>
      <c r="QH142" s="93"/>
      <c r="QI142" s="93"/>
      <c r="QJ142" s="93"/>
      <c r="QK142" s="93"/>
      <c r="QL142" s="93"/>
      <c r="QM142" s="93"/>
      <c r="QN142" s="93"/>
      <c r="QO142" s="93"/>
      <c r="QP142" s="93"/>
      <c r="QQ142" s="93"/>
      <c r="QR142" s="93"/>
      <c r="QS142" s="93"/>
      <c r="QT142" s="93"/>
      <c r="QU142" s="93"/>
      <c r="QV142" s="93"/>
      <c r="QW142" s="93"/>
      <c r="QX142" s="93"/>
      <c r="QY142" s="93"/>
      <c r="QZ142" s="93"/>
      <c r="RA142" s="93"/>
      <c r="RB142" s="93"/>
      <c r="RC142" s="93"/>
      <c r="RD142" s="93"/>
      <c r="RE142" s="93"/>
      <c r="RF142" s="93"/>
      <c r="RG142" s="93"/>
      <c r="RH142" s="93"/>
      <c r="RI142" s="93"/>
      <c r="RJ142" s="93"/>
      <c r="RK142" s="93"/>
      <c r="RL142" s="93"/>
      <c r="RM142" s="93"/>
      <c r="RN142" s="93"/>
      <c r="RO142" s="93"/>
      <c r="RP142" s="93"/>
      <c r="RQ142" s="93"/>
      <c r="RR142" s="93"/>
      <c r="RS142" s="93"/>
      <c r="RT142" s="93"/>
      <c r="RU142" s="93"/>
      <c r="RV142" s="93"/>
      <c r="RW142" s="93"/>
      <c r="RX142" s="93"/>
      <c r="RY142" s="93"/>
      <c r="RZ142" s="93"/>
      <c r="SA142" s="93"/>
      <c r="SB142" s="93"/>
      <c r="SC142" s="93"/>
      <c r="SD142" s="93"/>
      <c r="SE142" s="93"/>
      <c r="SF142" s="93"/>
      <c r="SG142" s="93"/>
      <c r="SH142" s="93"/>
      <c r="SI142" s="93"/>
      <c r="SJ142" s="93"/>
      <c r="SK142" s="93"/>
      <c r="SL142" s="93"/>
      <c r="SM142" s="93"/>
      <c r="SN142" s="93"/>
      <c r="SO142" s="93"/>
      <c r="SP142" s="93"/>
      <c r="SQ142" s="93"/>
      <c r="SR142" s="93"/>
      <c r="SS142" s="93"/>
      <c r="ST142" s="93"/>
      <c r="SU142" s="93"/>
      <c r="SV142" s="93"/>
      <c r="SW142" s="93"/>
      <c r="SX142" s="93"/>
      <c r="SY142" s="93"/>
      <c r="SZ142" s="93"/>
      <c r="TA142" s="93"/>
      <c r="TB142" s="93"/>
      <c r="TC142" s="93"/>
      <c r="TD142" s="93"/>
      <c r="TE142" s="93"/>
      <c r="TF142" s="93"/>
      <c r="TG142" s="93"/>
      <c r="TH142" s="93"/>
      <c r="TI142" s="93"/>
      <c r="TJ142" s="93"/>
      <c r="TK142" s="93"/>
      <c r="TL142" s="93"/>
      <c r="TM142" s="93"/>
      <c r="TN142" s="93"/>
      <c r="TO142" s="93"/>
      <c r="TP142" s="93"/>
      <c r="TQ142" s="93"/>
      <c r="TR142" s="93"/>
      <c r="TS142" s="93"/>
      <c r="TT142" s="93"/>
      <c r="TU142" s="93"/>
      <c r="TV142" s="93"/>
      <c r="TW142" s="93"/>
      <c r="TX142" s="93"/>
      <c r="TY142" s="93"/>
      <c r="TZ142" s="93"/>
      <c r="UA142" s="93"/>
      <c r="UB142" s="93"/>
      <c r="UC142" s="93"/>
      <c r="UD142" s="93"/>
      <c r="UE142" s="93"/>
      <c r="UF142" s="93"/>
      <c r="UG142" s="93"/>
      <c r="UH142" s="93"/>
      <c r="UI142" s="93"/>
      <c r="UJ142" s="93"/>
      <c r="UK142" s="93"/>
      <c r="UL142" s="93"/>
      <c r="UM142" s="93"/>
      <c r="UN142" s="93"/>
      <c r="UO142" s="93"/>
      <c r="UP142" s="93"/>
      <c r="UQ142" s="93"/>
      <c r="UR142" s="93"/>
      <c r="US142" s="93"/>
      <c r="UT142" s="93"/>
      <c r="UU142" s="93"/>
      <c r="UV142" s="93"/>
      <c r="UW142" s="93"/>
      <c r="UX142" s="93"/>
      <c r="UY142" s="93"/>
      <c r="UZ142" s="93"/>
      <c r="VA142" s="93"/>
      <c r="VB142" s="93"/>
      <c r="VC142" s="93"/>
      <c r="VD142" s="93"/>
      <c r="VE142" s="93"/>
      <c r="VF142" s="93"/>
      <c r="VG142" s="93"/>
      <c r="VH142" s="93"/>
      <c r="VI142" s="93"/>
      <c r="VJ142" s="93"/>
      <c r="VK142" s="93"/>
      <c r="VL142" s="93"/>
      <c r="VM142" s="93"/>
      <c r="VN142" s="93"/>
      <c r="VO142" s="93"/>
      <c r="VP142" s="93"/>
      <c r="VQ142" s="93"/>
      <c r="VR142" s="93"/>
      <c r="VS142" s="93"/>
      <c r="VT142" s="93"/>
      <c r="VU142" s="93"/>
      <c r="VV142" s="93"/>
      <c r="VW142" s="93"/>
      <c r="VX142" s="93"/>
      <c r="VY142" s="93"/>
      <c r="VZ142" s="93"/>
      <c r="WA142" s="93"/>
      <c r="WB142" s="93"/>
      <c r="WC142" s="93"/>
      <c r="WD142" s="93"/>
      <c r="WE142" s="93"/>
      <c r="WF142" s="93"/>
      <c r="WG142" s="93"/>
      <c r="WH142" s="93"/>
      <c r="WI142" s="93"/>
      <c r="WJ142" s="93"/>
      <c r="WK142" s="93"/>
      <c r="WL142" s="93"/>
      <c r="WM142" s="93"/>
      <c r="WN142" s="93"/>
      <c r="WO142" s="93"/>
      <c r="WP142" s="93"/>
      <c r="WQ142" s="93"/>
      <c r="WR142" s="93"/>
      <c r="WS142" s="93"/>
      <c r="WT142" s="93"/>
      <c r="WU142" s="93"/>
      <c r="WV142" s="93"/>
      <c r="WW142" s="93"/>
      <c r="WX142" s="93"/>
      <c r="WY142" s="93"/>
      <c r="WZ142" s="93"/>
      <c r="XA142" s="93"/>
      <c r="XB142" s="93"/>
      <c r="XC142" s="93"/>
      <c r="XD142" s="93"/>
      <c r="XE142" s="93"/>
      <c r="XF142" s="93"/>
      <c r="XG142" s="93"/>
      <c r="XH142" s="93"/>
      <c r="XI142" s="93"/>
      <c r="XJ142" s="93"/>
      <c r="XK142" s="93"/>
      <c r="XL142" s="93"/>
      <c r="XM142" s="93"/>
      <c r="XN142" s="93"/>
      <c r="XO142" s="93"/>
      <c r="XP142" s="93"/>
      <c r="XQ142" s="93"/>
      <c r="XR142" s="93"/>
      <c r="XS142" s="93"/>
      <c r="XT142" s="93"/>
      <c r="XU142" s="93"/>
      <c r="XV142" s="93"/>
      <c r="XW142" s="93"/>
      <c r="XX142" s="93"/>
      <c r="XY142" s="93"/>
      <c r="XZ142" s="93"/>
      <c r="YA142" s="93"/>
      <c r="YB142" s="93"/>
      <c r="YC142" s="93"/>
      <c r="YD142" s="93"/>
      <c r="YE142" s="93"/>
      <c r="YF142" s="93"/>
      <c r="YG142" s="93"/>
      <c r="YH142" s="93"/>
      <c r="YI142" s="93"/>
      <c r="YJ142" s="93"/>
      <c r="YK142" s="93"/>
      <c r="YL142" s="93"/>
      <c r="YM142" s="93"/>
      <c r="YN142" s="93"/>
      <c r="YO142" s="93"/>
      <c r="YP142" s="93"/>
      <c r="YQ142" s="93"/>
      <c r="YR142" s="93"/>
      <c r="YS142" s="93"/>
      <c r="YT142" s="93"/>
      <c r="YU142" s="93"/>
      <c r="YV142" s="93"/>
      <c r="YW142" s="93"/>
      <c r="YX142" s="93"/>
      <c r="YY142" s="93"/>
      <c r="YZ142" s="93"/>
      <c r="ZA142" s="93"/>
      <c r="ZB142" s="93"/>
      <c r="ZC142" s="93"/>
      <c r="ZD142" s="93"/>
      <c r="ZE142" s="93"/>
      <c r="ZF142" s="93"/>
      <c r="ZG142" s="93"/>
      <c r="ZH142" s="93"/>
      <c r="ZI142" s="93"/>
      <c r="ZJ142" s="93"/>
      <c r="ZK142" s="93"/>
      <c r="ZL142" s="93"/>
      <c r="ZM142" s="93"/>
      <c r="ZN142" s="93"/>
      <c r="ZO142" s="93"/>
      <c r="ZP142" s="93"/>
      <c r="ZQ142" s="93"/>
      <c r="ZR142" s="93"/>
      <c r="ZS142" s="93"/>
      <c r="ZT142" s="93"/>
      <c r="ZU142" s="93"/>
      <c r="ZV142" s="93"/>
      <c r="ZW142" s="93"/>
      <c r="ZX142" s="93"/>
      <c r="ZY142" s="93"/>
      <c r="ZZ142" s="93"/>
    </row>
    <row r="143" spans="1:702" ht="20.100000000000001" customHeight="1" x14ac:dyDescent="0.25">
      <c r="A143" s="92"/>
      <c r="B143" s="92"/>
      <c r="C143" s="92"/>
      <c r="D143" s="92"/>
      <c r="E143" s="92"/>
      <c r="F143" s="92"/>
      <c r="G143" s="92"/>
      <c r="H143" s="92"/>
      <c r="I143" s="92"/>
      <c r="J143" s="152"/>
      <c r="K143" s="152" t="s">
        <v>425</v>
      </c>
      <c r="L143" s="153"/>
      <c r="M143" s="153"/>
      <c r="N143" s="153"/>
      <c r="O143" s="153"/>
      <c r="P143" s="153"/>
      <c r="Q143" s="153"/>
      <c r="R143" s="154"/>
      <c r="S143" s="153"/>
      <c r="T143" s="153"/>
      <c r="U143" s="154"/>
      <c r="V143" s="153"/>
      <c r="W143" s="153"/>
      <c r="X143" s="154"/>
      <c r="Y143" s="153"/>
      <c r="Z143" s="153"/>
      <c r="AA143" s="154"/>
      <c r="AB143" s="153"/>
      <c r="AC143" s="153"/>
      <c r="AD143" s="154"/>
      <c r="AE143" s="153"/>
      <c r="AF143" s="153"/>
      <c r="AG143" s="154"/>
      <c r="AH143" s="153"/>
      <c r="AI143" s="153"/>
      <c r="AJ143" s="154"/>
      <c r="AK143" s="153"/>
      <c r="AL143" s="153"/>
      <c r="AM143" s="154"/>
      <c r="AN143" s="153"/>
      <c r="AO143" s="153"/>
      <c r="AP143" s="154"/>
      <c r="AQ143" s="153"/>
      <c r="AR143" s="153"/>
      <c r="AS143" s="154"/>
      <c r="AT143" s="153"/>
      <c r="AU143" s="153"/>
      <c r="AV143" s="154"/>
      <c r="AW143" s="153"/>
      <c r="AX143" s="153"/>
      <c r="AY143" s="154"/>
      <c r="AZ143" s="153"/>
      <c r="BA143" s="153"/>
      <c r="BB143" s="154"/>
      <c r="BC143" s="153"/>
      <c r="BD143" s="153"/>
      <c r="BE143" s="154"/>
      <c r="BF143" s="153"/>
      <c r="BG143" s="153"/>
      <c r="BH143" s="154"/>
      <c r="BI143" s="153"/>
      <c r="BJ143" s="153"/>
      <c r="BK143" s="154"/>
      <c r="BL143" s="153"/>
      <c r="BM143" s="153"/>
      <c r="BN143" s="154"/>
      <c r="BO143" s="153"/>
      <c r="BP143" s="153"/>
      <c r="BQ143" s="154"/>
      <c r="BR143" s="153"/>
      <c r="BS143" s="153"/>
      <c r="BT143" s="154"/>
      <c r="BU143" s="153"/>
      <c r="BV143" s="153"/>
      <c r="BW143" s="154"/>
      <c r="BX143" s="153"/>
      <c r="BY143" s="153"/>
      <c r="BZ143" s="154"/>
      <c r="CA143" s="153"/>
      <c r="CB143" s="153"/>
      <c r="CC143" s="154"/>
      <c r="CD143" s="153"/>
      <c r="CE143" s="153"/>
      <c r="CF143" s="154"/>
      <c r="CG143" s="153"/>
      <c r="CH143" s="153"/>
      <c r="CI143" s="154"/>
      <c r="CJ143" s="153"/>
      <c r="CK143" s="153"/>
      <c r="CL143" s="154"/>
      <c r="CM143" s="153"/>
      <c r="CN143" s="153"/>
      <c r="CO143" s="154"/>
      <c r="CP143" s="93"/>
      <c r="CQ143" s="93"/>
      <c r="CR143" s="93"/>
      <c r="CS143" s="93"/>
      <c r="CT143" s="93"/>
      <c r="CU143" s="93"/>
      <c r="CV143" s="93"/>
      <c r="CW143" s="93"/>
      <c r="CX143" s="93"/>
      <c r="CY143" s="93"/>
      <c r="CZ143" s="93"/>
      <c r="DA143" s="93"/>
      <c r="DB143" s="93"/>
      <c r="DC143" s="93"/>
      <c r="DD143" s="93"/>
      <c r="DE143" s="93"/>
      <c r="DF143" s="93"/>
      <c r="DG143" s="93"/>
      <c r="DH143" s="93"/>
      <c r="DI143" s="93"/>
      <c r="DJ143" s="93"/>
      <c r="DK143" s="93"/>
      <c r="DL143" s="93"/>
      <c r="DM143" s="93"/>
      <c r="DN143" s="93"/>
      <c r="DO143" s="93"/>
      <c r="DP143" s="93"/>
      <c r="DQ143" s="93"/>
      <c r="DR143" s="93"/>
      <c r="DS143" s="93"/>
      <c r="DT143" s="93"/>
      <c r="DU143" s="93"/>
      <c r="DV143" s="93"/>
      <c r="DW143" s="93"/>
      <c r="DX143" s="93"/>
      <c r="DY143" s="93"/>
      <c r="DZ143" s="93"/>
      <c r="EA143" s="93"/>
      <c r="EB143" s="93"/>
      <c r="EC143" s="93"/>
      <c r="ED143" s="93"/>
      <c r="EE143" s="93"/>
      <c r="EF143" s="93"/>
      <c r="EG143" s="93"/>
      <c r="EH143" s="93"/>
      <c r="EI143" s="93"/>
      <c r="EJ143" s="93"/>
      <c r="EK143" s="93"/>
      <c r="EL143" s="93"/>
      <c r="EM143" s="93"/>
      <c r="EN143" s="93"/>
      <c r="EO143" s="93"/>
      <c r="EP143" s="93"/>
      <c r="EQ143" s="93"/>
      <c r="ER143" s="93"/>
      <c r="ES143" s="93"/>
      <c r="ET143" s="93"/>
      <c r="EU143" s="93"/>
      <c r="EV143" s="93"/>
      <c r="EW143" s="93"/>
      <c r="EX143" s="93"/>
      <c r="EY143" s="93"/>
      <c r="EZ143" s="93"/>
      <c r="FA143" s="93"/>
      <c r="FB143" s="93"/>
      <c r="FC143" s="93"/>
      <c r="FD143" s="93"/>
      <c r="FE143" s="93"/>
      <c r="FF143" s="93"/>
      <c r="FG143" s="93"/>
      <c r="FH143" s="93"/>
      <c r="FI143" s="93"/>
      <c r="FJ143" s="93"/>
      <c r="FK143" s="93"/>
      <c r="FL143" s="93"/>
      <c r="FM143" s="93"/>
      <c r="FN143" s="93"/>
      <c r="FO143" s="93"/>
      <c r="FP143" s="93"/>
      <c r="FQ143" s="93"/>
      <c r="FR143" s="93"/>
      <c r="FS143" s="93"/>
      <c r="FT143" s="93"/>
      <c r="FU143" s="93"/>
      <c r="FV143" s="93"/>
      <c r="FW143" s="93"/>
      <c r="FX143" s="93"/>
      <c r="FY143" s="93"/>
      <c r="FZ143" s="93"/>
      <c r="GA143" s="93"/>
      <c r="GB143" s="93"/>
      <c r="GC143" s="93"/>
      <c r="GD143" s="93"/>
      <c r="GE143" s="93"/>
      <c r="GF143" s="93"/>
      <c r="GG143" s="93"/>
      <c r="GH143" s="93"/>
      <c r="GI143" s="93"/>
      <c r="GJ143" s="93"/>
      <c r="GK143" s="93"/>
      <c r="GL143" s="93"/>
      <c r="GM143" s="93"/>
      <c r="GN143" s="93"/>
      <c r="GO143" s="93"/>
      <c r="GP143" s="93"/>
      <c r="GQ143" s="93"/>
      <c r="GR143" s="93"/>
      <c r="GS143" s="93"/>
      <c r="GT143" s="93"/>
      <c r="GU143" s="93"/>
      <c r="GV143" s="93"/>
      <c r="GW143" s="93"/>
      <c r="GX143" s="93"/>
      <c r="GY143" s="93"/>
      <c r="GZ143" s="93"/>
      <c r="HA143" s="93"/>
      <c r="HB143" s="93"/>
      <c r="HC143" s="93"/>
      <c r="HD143" s="93"/>
      <c r="HE143" s="93"/>
      <c r="HF143" s="93"/>
      <c r="HG143" s="93"/>
      <c r="HH143" s="93"/>
      <c r="HI143" s="93"/>
      <c r="HJ143" s="93"/>
      <c r="HK143" s="93"/>
      <c r="HL143" s="93"/>
      <c r="HM143" s="93"/>
      <c r="HN143" s="93"/>
      <c r="HO143" s="93"/>
      <c r="HP143" s="93"/>
      <c r="HQ143" s="93"/>
      <c r="HR143" s="93"/>
      <c r="HS143" s="93"/>
      <c r="HT143" s="93"/>
      <c r="HU143" s="93"/>
      <c r="HV143" s="93"/>
      <c r="HW143" s="93"/>
      <c r="HX143" s="93"/>
      <c r="HY143" s="93"/>
      <c r="HZ143" s="93"/>
      <c r="IA143" s="93"/>
      <c r="IB143" s="93"/>
      <c r="IC143" s="93"/>
      <c r="ID143" s="93"/>
      <c r="IE143" s="93"/>
      <c r="IF143" s="93"/>
      <c r="IG143" s="93"/>
      <c r="IH143" s="93"/>
      <c r="II143" s="93"/>
      <c r="IJ143" s="93"/>
      <c r="IK143" s="93"/>
      <c r="IL143" s="93"/>
      <c r="IM143" s="93"/>
      <c r="IN143" s="93"/>
      <c r="IO143" s="93"/>
      <c r="IP143" s="93"/>
      <c r="IQ143" s="93"/>
      <c r="IR143" s="93"/>
      <c r="IS143" s="93"/>
      <c r="IT143" s="93"/>
      <c r="IU143" s="93"/>
      <c r="IV143" s="93"/>
      <c r="IW143" s="93"/>
      <c r="IX143" s="93"/>
      <c r="IY143" s="93"/>
      <c r="IZ143" s="93"/>
      <c r="JA143" s="93"/>
      <c r="JB143" s="93"/>
      <c r="JC143" s="93"/>
      <c r="JD143" s="93"/>
      <c r="JE143" s="93"/>
      <c r="JF143" s="93"/>
      <c r="JG143" s="93"/>
      <c r="JH143" s="93"/>
      <c r="JI143" s="93"/>
      <c r="JJ143" s="93"/>
      <c r="JK143" s="93"/>
      <c r="JL143" s="93"/>
      <c r="JM143" s="93"/>
      <c r="JN143" s="93"/>
      <c r="JO143" s="93"/>
      <c r="JP143" s="93"/>
      <c r="JQ143" s="93"/>
      <c r="JR143" s="93"/>
      <c r="JS143" s="93"/>
      <c r="JT143" s="93"/>
      <c r="JU143" s="93"/>
      <c r="JV143" s="93"/>
      <c r="JW143" s="93"/>
      <c r="JX143" s="93"/>
      <c r="JY143" s="93"/>
      <c r="JZ143" s="93"/>
      <c r="KA143" s="93"/>
      <c r="KB143" s="93"/>
      <c r="KC143" s="93"/>
      <c r="KD143" s="93"/>
      <c r="KE143" s="93"/>
      <c r="KF143" s="93"/>
      <c r="KG143" s="93"/>
      <c r="KH143" s="93"/>
      <c r="KI143" s="93"/>
      <c r="KJ143" s="93"/>
      <c r="KK143" s="93"/>
      <c r="KL143" s="93"/>
      <c r="KM143" s="93"/>
      <c r="KN143" s="93"/>
      <c r="KO143" s="93"/>
      <c r="KP143" s="93"/>
      <c r="KQ143" s="93"/>
      <c r="KR143" s="93"/>
      <c r="KS143" s="93"/>
      <c r="KT143" s="93"/>
      <c r="KU143" s="93"/>
      <c r="KV143" s="93"/>
      <c r="KW143" s="93"/>
      <c r="KX143" s="93"/>
      <c r="KY143" s="93"/>
      <c r="KZ143" s="93"/>
      <c r="LA143" s="93"/>
      <c r="LB143" s="93"/>
      <c r="LC143" s="93"/>
      <c r="LD143" s="93"/>
      <c r="LE143" s="93"/>
      <c r="LF143" s="93"/>
      <c r="LG143" s="93"/>
      <c r="LH143" s="93"/>
      <c r="LI143" s="93"/>
      <c r="LJ143" s="93"/>
      <c r="LK143" s="93"/>
      <c r="LL143" s="93"/>
      <c r="LM143" s="93"/>
      <c r="LN143" s="93"/>
      <c r="LO143" s="93"/>
      <c r="LP143" s="93"/>
      <c r="LQ143" s="93"/>
      <c r="LR143" s="93"/>
      <c r="LS143" s="93"/>
      <c r="LT143" s="93"/>
      <c r="LU143" s="93"/>
      <c r="LV143" s="93"/>
      <c r="LW143" s="93"/>
      <c r="LX143" s="93"/>
      <c r="LY143" s="93"/>
      <c r="LZ143" s="93"/>
      <c r="MA143" s="93"/>
      <c r="MB143" s="93"/>
      <c r="MC143" s="93"/>
      <c r="MD143" s="93"/>
      <c r="ME143" s="93"/>
      <c r="MF143" s="93"/>
      <c r="MG143" s="93"/>
      <c r="MH143" s="93"/>
      <c r="MI143" s="93"/>
      <c r="MJ143" s="93"/>
      <c r="MK143" s="93"/>
      <c r="ML143" s="93"/>
      <c r="MM143" s="93"/>
      <c r="MN143" s="93"/>
      <c r="MO143" s="93"/>
      <c r="MP143" s="93"/>
      <c r="MQ143" s="93"/>
      <c r="MR143" s="93"/>
      <c r="MS143" s="93"/>
      <c r="MT143" s="93"/>
      <c r="MU143" s="93"/>
      <c r="MV143" s="93"/>
      <c r="MW143" s="93"/>
      <c r="MX143" s="93"/>
      <c r="MY143" s="93"/>
      <c r="MZ143" s="93"/>
      <c r="NA143" s="93"/>
      <c r="NB143" s="93"/>
      <c r="NC143" s="93"/>
      <c r="ND143" s="93"/>
      <c r="NE143" s="93"/>
      <c r="NF143" s="93"/>
      <c r="NG143" s="93"/>
      <c r="NH143" s="93"/>
      <c r="NI143" s="93"/>
      <c r="NJ143" s="93"/>
      <c r="NK143" s="93"/>
      <c r="NL143" s="93"/>
      <c r="NM143" s="93"/>
      <c r="NN143" s="93"/>
      <c r="NO143" s="93"/>
      <c r="NP143" s="93"/>
      <c r="NQ143" s="93"/>
      <c r="NR143" s="93"/>
      <c r="NS143" s="93"/>
      <c r="NT143" s="93"/>
      <c r="NU143" s="93"/>
      <c r="NV143" s="93"/>
      <c r="NW143" s="93"/>
      <c r="NX143" s="93"/>
      <c r="NY143" s="93"/>
      <c r="NZ143" s="93"/>
      <c r="OA143" s="93"/>
      <c r="OB143" s="93"/>
      <c r="OC143" s="93"/>
      <c r="OD143" s="93"/>
      <c r="OE143" s="93"/>
      <c r="OF143" s="93"/>
      <c r="OG143" s="93"/>
      <c r="OH143" s="93"/>
      <c r="OI143" s="93"/>
      <c r="OJ143" s="93"/>
      <c r="OK143" s="93"/>
      <c r="OL143" s="93"/>
      <c r="OM143" s="93"/>
      <c r="ON143" s="93"/>
      <c r="OO143" s="93"/>
      <c r="OP143" s="93"/>
      <c r="OQ143" s="93"/>
      <c r="OR143" s="93"/>
      <c r="OS143" s="93"/>
      <c r="OT143" s="93"/>
      <c r="OU143" s="93"/>
      <c r="OV143" s="93"/>
      <c r="OW143" s="93"/>
      <c r="OX143" s="93"/>
      <c r="OY143" s="93"/>
      <c r="OZ143" s="93"/>
      <c r="PA143" s="93"/>
      <c r="PB143" s="93"/>
      <c r="PC143" s="93"/>
      <c r="PD143" s="93"/>
      <c r="PE143" s="93"/>
      <c r="PF143" s="93"/>
      <c r="PG143" s="93"/>
      <c r="PH143" s="93"/>
      <c r="PI143" s="93"/>
      <c r="PJ143" s="93"/>
      <c r="PK143" s="93"/>
      <c r="PL143" s="93"/>
      <c r="PM143" s="93"/>
      <c r="PN143" s="93"/>
      <c r="PO143" s="93"/>
      <c r="PP143" s="93"/>
      <c r="PQ143" s="93"/>
      <c r="PR143" s="93"/>
      <c r="PS143" s="93"/>
      <c r="PT143" s="93"/>
      <c r="PU143" s="93"/>
      <c r="PV143" s="93"/>
      <c r="PW143" s="93"/>
      <c r="PX143" s="93"/>
      <c r="PY143" s="93"/>
      <c r="PZ143" s="93"/>
      <c r="QA143" s="93"/>
      <c r="QB143" s="93"/>
      <c r="QC143" s="93"/>
      <c r="QD143" s="93"/>
      <c r="QE143" s="93"/>
      <c r="QF143" s="93"/>
      <c r="QG143" s="93"/>
      <c r="QH143" s="93"/>
      <c r="QI143" s="93"/>
      <c r="QJ143" s="93"/>
      <c r="QK143" s="93"/>
      <c r="QL143" s="93"/>
      <c r="QM143" s="93"/>
      <c r="QN143" s="93"/>
      <c r="QO143" s="93"/>
      <c r="QP143" s="93"/>
      <c r="QQ143" s="93"/>
      <c r="QR143" s="93"/>
      <c r="QS143" s="93"/>
      <c r="QT143" s="93"/>
      <c r="QU143" s="93"/>
      <c r="QV143" s="93"/>
      <c r="QW143" s="93"/>
      <c r="QX143" s="93"/>
      <c r="QY143" s="93"/>
      <c r="QZ143" s="93"/>
      <c r="RA143" s="93"/>
      <c r="RB143" s="93"/>
      <c r="RC143" s="93"/>
      <c r="RD143" s="93"/>
      <c r="RE143" s="93"/>
      <c r="RF143" s="93"/>
      <c r="RG143" s="93"/>
      <c r="RH143" s="93"/>
      <c r="RI143" s="93"/>
      <c r="RJ143" s="93"/>
      <c r="RK143" s="93"/>
      <c r="RL143" s="93"/>
      <c r="RM143" s="93"/>
      <c r="RN143" s="93"/>
      <c r="RO143" s="93"/>
      <c r="RP143" s="93"/>
      <c r="RQ143" s="93"/>
      <c r="RR143" s="93"/>
      <c r="RS143" s="93"/>
      <c r="RT143" s="93"/>
      <c r="RU143" s="93"/>
      <c r="RV143" s="93"/>
      <c r="RW143" s="93"/>
      <c r="RX143" s="93"/>
      <c r="RY143" s="93"/>
      <c r="RZ143" s="93"/>
      <c r="SA143" s="93"/>
      <c r="SB143" s="93"/>
      <c r="SC143" s="93"/>
      <c r="SD143" s="93"/>
      <c r="SE143" s="93"/>
      <c r="SF143" s="93"/>
      <c r="SG143" s="93"/>
      <c r="SH143" s="93"/>
      <c r="SI143" s="93"/>
      <c r="SJ143" s="93"/>
      <c r="SK143" s="93"/>
      <c r="SL143" s="93"/>
      <c r="SM143" s="93"/>
      <c r="SN143" s="93"/>
      <c r="SO143" s="93"/>
      <c r="SP143" s="93"/>
      <c r="SQ143" s="93"/>
      <c r="SR143" s="93"/>
      <c r="SS143" s="93"/>
      <c r="ST143" s="93"/>
      <c r="SU143" s="93"/>
      <c r="SV143" s="93"/>
      <c r="SW143" s="93"/>
      <c r="SX143" s="93"/>
      <c r="SY143" s="93"/>
      <c r="SZ143" s="93"/>
      <c r="TA143" s="93"/>
      <c r="TB143" s="93"/>
      <c r="TC143" s="93"/>
      <c r="TD143" s="93"/>
      <c r="TE143" s="93"/>
      <c r="TF143" s="93"/>
      <c r="TG143" s="93"/>
      <c r="TH143" s="93"/>
      <c r="TI143" s="93"/>
      <c r="TJ143" s="93"/>
      <c r="TK143" s="93"/>
      <c r="TL143" s="93"/>
      <c r="TM143" s="93"/>
      <c r="TN143" s="93"/>
      <c r="TO143" s="93"/>
      <c r="TP143" s="93"/>
      <c r="TQ143" s="93"/>
      <c r="TR143" s="93"/>
      <c r="TS143" s="93"/>
      <c r="TT143" s="93"/>
      <c r="TU143" s="93"/>
      <c r="TV143" s="93"/>
      <c r="TW143" s="93"/>
      <c r="TX143" s="93"/>
      <c r="TY143" s="93"/>
      <c r="TZ143" s="93"/>
      <c r="UA143" s="93"/>
      <c r="UB143" s="93"/>
      <c r="UC143" s="93"/>
      <c r="UD143" s="93"/>
      <c r="UE143" s="93"/>
      <c r="UF143" s="93"/>
      <c r="UG143" s="93"/>
      <c r="UH143" s="93"/>
      <c r="UI143" s="93"/>
      <c r="UJ143" s="93"/>
      <c r="UK143" s="93"/>
      <c r="UL143" s="93"/>
      <c r="UM143" s="93"/>
      <c r="UN143" s="93"/>
      <c r="UO143" s="93"/>
      <c r="UP143" s="93"/>
      <c r="UQ143" s="93"/>
      <c r="UR143" s="93"/>
      <c r="US143" s="93"/>
      <c r="UT143" s="93"/>
      <c r="UU143" s="93"/>
      <c r="UV143" s="93"/>
      <c r="UW143" s="93"/>
      <c r="UX143" s="93"/>
      <c r="UY143" s="93"/>
      <c r="UZ143" s="93"/>
      <c r="VA143" s="93"/>
      <c r="VB143" s="93"/>
      <c r="VC143" s="93"/>
      <c r="VD143" s="93"/>
      <c r="VE143" s="93"/>
      <c r="VF143" s="93"/>
      <c r="VG143" s="93"/>
      <c r="VH143" s="93"/>
      <c r="VI143" s="93"/>
      <c r="VJ143" s="93"/>
      <c r="VK143" s="93"/>
      <c r="VL143" s="93"/>
      <c r="VM143" s="93"/>
      <c r="VN143" s="93"/>
      <c r="VO143" s="93"/>
      <c r="VP143" s="93"/>
      <c r="VQ143" s="93"/>
      <c r="VR143" s="93"/>
      <c r="VS143" s="93"/>
      <c r="VT143" s="93"/>
      <c r="VU143" s="93"/>
      <c r="VV143" s="93"/>
      <c r="VW143" s="93"/>
      <c r="VX143" s="93"/>
      <c r="VY143" s="93"/>
      <c r="VZ143" s="93"/>
      <c r="WA143" s="93"/>
      <c r="WB143" s="93"/>
      <c r="WC143" s="93"/>
      <c r="WD143" s="93"/>
      <c r="WE143" s="93"/>
      <c r="WF143" s="93"/>
      <c r="WG143" s="93"/>
      <c r="WH143" s="93"/>
      <c r="WI143" s="93"/>
      <c r="WJ143" s="93"/>
      <c r="WK143" s="93"/>
      <c r="WL143" s="93"/>
      <c r="WM143" s="93"/>
      <c r="WN143" s="93"/>
      <c r="WO143" s="93"/>
      <c r="WP143" s="93"/>
      <c r="WQ143" s="93"/>
      <c r="WR143" s="93"/>
      <c r="WS143" s="93"/>
      <c r="WT143" s="93"/>
      <c r="WU143" s="93"/>
      <c r="WV143" s="93"/>
      <c r="WW143" s="93"/>
      <c r="WX143" s="93"/>
      <c r="WY143" s="93"/>
      <c r="WZ143" s="93"/>
      <c r="XA143" s="93"/>
      <c r="XB143" s="93"/>
      <c r="XC143" s="93"/>
      <c r="XD143" s="93"/>
      <c r="XE143" s="93"/>
      <c r="XF143" s="93"/>
      <c r="XG143" s="93"/>
      <c r="XH143" s="93"/>
      <c r="XI143" s="93"/>
      <c r="XJ143" s="93"/>
      <c r="XK143" s="93"/>
      <c r="XL143" s="93"/>
      <c r="XM143" s="93"/>
      <c r="XN143" s="93"/>
      <c r="XO143" s="93"/>
      <c r="XP143" s="93"/>
      <c r="XQ143" s="93"/>
      <c r="XR143" s="93"/>
      <c r="XS143" s="93"/>
      <c r="XT143" s="93"/>
      <c r="XU143" s="93"/>
      <c r="XV143" s="93"/>
      <c r="XW143" s="93"/>
      <c r="XX143" s="93"/>
      <c r="XY143" s="93"/>
      <c r="XZ143" s="93"/>
      <c r="YA143" s="93"/>
      <c r="YB143" s="93"/>
      <c r="YC143" s="93"/>
      <c r="YD143" s="93"/>
      <c r="YE143" s="93"/>
      <c r="YF143" s="93"/>
      <c r="YG143" s="93"/>
      <c r="YH143" s="93"/>
      <c r="YI143" s="93"/>
      <c r="YJ143" s="93"/>
      <c r="YK143" s="93"/>
      <c r="YL143" s="93"/>
      <c r="YM143" s="93"/>
      <c r="YN143" s="93"/>
      <c r="YO143" s="93"/>
      <c r="YP143" s="93"/>
      <c r="YQ143" s="93"/>
      <c r="YR143" s="93"/>
      <c r="YS143" s="93"/>
      <c r="YT143" s="93"/>
      <c r="YU143" s="93"/>
      <c r="YV143" s="93"/>
      <c r="YW143" s="93"/>
      <c r="YX143" s="93"/>
      <c r="YY143" s="93"/>
      <c r="YZ143" s="93"/>
      <c r="ZA143" s="93"/>
      <c r="ZB143" s="93"/>
      <c r="ZC143" s="93"/>
      <c r="ZD143" s="93"/>
      <c r="ZE143" s="93"/>
      <c r="ZF143" s="93"/>
      <c r="ZG143" s="93"/>
      <c r="ZH143" s="93"/>
      <c r="ZI143" s="93"/>
      <c r="ZJ143" s="93"/>
      <c r="ZK143" s="93"/>
      <c r="ZL143" s="93"/>
      <c r="ZM143" s="93"/>
      <c r="ZN143" s="93"/>
      <c r="ZO143" s="93"/>
      <c r="ZP143" s="93"/>
      <c r="ZQ143" s="93"/>
      <c r="ZR143" s="93"/>
      <c r="ZS143" s="93"/>
      <c r="ZT143" s="93"/>
      <c r="ZU143" s="93"/>
      <c r="ZV143" s="93"/>
      <c r="ZW143" s="93"/>
      <c r="ZX143" s="93"/>
      <c r="ZY143" s="93"/>
      <c r="ZZ143" s="93"/>
    </row>
    <row r="144" spans="1:702" ht="15.95" customHeight="1" x14ac:dyDescent="0.25">
      <c r="A144" s="92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3"/>
      <c r="M144" s="93"/>
      <c r="N144" s="93"/>
      <c r="O144" s="93"/>
      <c r="P144" s="93"/>
      <c r="Q144" s="93"/>
      <c r="R144" s="94"/>
      <c r="S144" s="93"/>
      <c r="T144" s="93"/>
      <c r="V144" s="93"/>
      <c r="W144" s="93"/>
      <c r="Y144" s="93"/>
      <c r="Z144" s="93"/>
      <c r="AB144" s="93"/>
      <c r="AC144" s="93"/>
      <c r="AE144" s="93"/>
      <c r="AF144" s="93"/>
      <c r="AH144" s="93"/>
      <c r="AI144" s="93"/>
      <c r="AK144" s="93"/>
      <c r="AL144" s="93"/>
      <c r="AN144" s="93"/>
      <c r="AO144" s="93"/>
      <c r="AQ144" s="93"/>
      <c r="AR144" s="93"/>
      <c r="AT144" s="93"/>
      <c r="AU144" s="93"/>
      <c r="AW144" s="93"/>
      <c r="AX144" s="93"/>
      <c r="AZ144" s="93"/>
      <c r="BA144" s="93"/>
      <c r="BC144" s="93"/>
      <c r="BD144" s="93"/>
      <c r="BF144" s="93"/>
      <c r="BG144" s="93"/>
      <c r="BI144" s="93"/>
      <c r="BJ144" s="93"/>
      <c r="BL144" s="93"/>
      <c r="BM144" s="93"/>
      <c r="BO144" s="93"/>
      <c r="BP144" s="93"/>
      <c r="BR144" s="93"/>
      <c r="BS144" s="93"/>
      <c r="BU144" s="93"/>
      <c r="BV144" s="93"/>
      <c r="BX144" s="93"/>
      <c r="BY144" s="93"/>
      <c r="CA144" s="93"/>
      <c r="CB144" s="93"/>
      <c r="CD144" s="93"/>
      <c r="CE144" s="93"/>
      <c r="CG144" s="93"/>
      <c r="CH144" s="93"/>
      <c r="CJ144" s="93"/>
      <c r="CK144" s="93"/>
      <c r="CM144" s="93"/>
      <c r="CN144" s="93"/>
      <c r="CP144" s="93"/>
      <c r="CQ144" s="93"/>
      <c r="CR144" s="93"/>
      <c r="CS144" s="93"/>
      <c r="CT144" s="93"/>
      <c r="CU144" s="93"/>
      <c r="CV144" s="93"/>
      <c r="CW144" s="93"/>
      <c r="CX144" s="93"/>
      <c r="CY144" s="93"/>
      <c r="CZ144" s="93"/>
      <c r="DA144" s="93"/>
      <c r="DB144" s="93"/>
      <c r="DC144" s="93"/>
      <c r="DD144" s="93"/>
      <c r="DE144" s="93"/>
      <c r="DF144" s="93"/>
      <c r="DG144" s="93"/>
      <c r="DH144" s="93"/>
      <c r="DI144" s="93"/>
      <c r="DJ144" s="93"/>
      <c r="DK144" s="93"/>
      <c r="DL144" s="93"/>
      <c r="DM144" s="93"/>
      <c r="DN144" s="93"/>
      <c r="DO144" s="93"/>
      <c r="DP144" s="93"/>
      <c r="DQ144" s="93"/>
      <c r="DR144" s="93"/>
      <c r="DS144" s="93"/>
      <c r="DT144" s="93"/>
      <c r="DU144" s="93"/>
      <c r="DV144" s="93"/>
      <c r="DW144" s="93"/>
      <c r="DX144" s="93"/>
      <c r="DY144" s="93"/>
      <c r="DZ144" s="93"/>
      <c r="EA144" s="93"/>
      <c r="EB144" s="93"/>
      <c r="EC144" s="93"/>
      <c r="ED144" s="93"/>
      <c r="EE144" s="93"/>
      <c r="EF144" s="93"/>
      <c r="EG144" s="93"/>
      <c r="EH144" s="93"/>
      <c r="EI144" s="93"/>
      <c r="EJ144" s="93"/>
      <c r="EK144" s="93"/>
      <c r="EL144" s="93"/>
      <c r="EM144" s="93"/>
      <c r="EN144" s="93"/>
      <c r="EO144" s="93"/>
      <c r="EP144" s="93"/>
      <c r="EQ144" s="93"/>
      <c r="ER144" s="93"/>
      <c r="ES144" s="93"/>
      <c r="ET144" s="93"/>
      <c r="EU144" s="93"/>
      <c r="EV144" s="93"/>
      <c r="EW144" s="93"/>
      <c r="EX144" s="93"/>
      <c r="EY144" s="93"/>
      <c r="EZ144" s="93"/>
      <c r="FA144" s="93"/>
      <c r="FB144" s="93"/>
      <c r="FC144" s="93"/>
      <c r="FD144" s="93"/>
      <c r="FE144" s="93"/>
      <c r="FF144" s="93"/>
      <c r="FG144" s="93"/>
      <c r="FH144" s="93"/>
      <c r="FI144" s="93"/>
      <c r="FJ144" s="93"/>
      <c r="FK144" s="93"/>
      <c r="FL144" s="93"/>
      <c r="FM144" s="93"/>
      <c r="FN144" s="93"/>
      <c r="FO144" s="93"/>
      <c r="FP144" s="93"/>
      <c r="FQ144" s="93"/>
      <c r="FR144" s="93"/>
      <c r="FS144" s="93"/>
      <c r="FT144" s="93"/>
      <c r="FU144" s="93"/>
      <c r="FV144" s="93"/>
      <c r="FW144" s="93"/>
      <c r="FX144" s="93"/>
      <c r="FY144" s="93"/>
      <c r="FZ144" s="93"/>
      <c r="GA144" s="93"/>
      <c r="GB144" s="93"/>
      <c r="GC144" s="93"/>
      <c r="GD144" s="93"/>
      <c r="GE144" s="93"/>
      <c r="GF144" s="93"/>
      <c r="GG144" s="93"/>
      <c r="GH144" s="93"/>
      <c r="GI144" s="93"/>
      <c r="GJ144" s="93"/>
      <c r="GK144" s="93"/>
      <c r="GL144" s="93"/>
      <c r="GM144" s="93"/>
      <c r="GN144" s="93"/>
      <c r="GO144" s="93"/>
      <c r="GP144" s="93"/>
      <c r="GQ144" s="93"/>
      <c r="GR144" s="93"/>
      <c r="GS144" s="93"/>
      <c r="GT144" s="93"/>
      <c r="GU144" s="93"/>
      <c r="GV144" s="93"/>
      <c r="GW144" s="93"/>
      <c r="GX144" s="93"/>
      <c r="GY144" s="93"/>
      <c r="GZ144" s="93"/>
      <c r="HA144" s="93"/>
      <c r="HB144" s="93"/>
      <c r="HC144" s="93"/>
      <c r="HD144" s="93"/>
      <c r="HE144" s="93"/>
      <c r="HF144" s="93"/>
      <c r="HG144" s="93"/>
      <c r="HH144" s="93"/>
      <c r="HI144" s="93"/>
      <c r="HJ144" s="93"/>
      <c r="HK144" s="93"/>
      <c r="HL144" s="93"/>
      <c r="HM144" s="93"/>
      <c r="HN144" s="93"/>
      <c r="HO144" s="93"/>
      <c r="HP144" s="93"/>
      <c r="HQ144" s="93"/>
      <c r="HR144" s="93"/>
      <c r="HS144" s="93"/>
      <c r="HT144" s="93"/>
      <c r="HU144" s="93"/>
      <c r="HV144" s="93"/>
      <c r="HW144" s="93"/>
      <c r="HX144" s="93"/>
      <c r="HY144" s="93"/>
      <c r="HZ144" s="93"/>
      <c r="IA144" s="93"/>
      <c r="IB144" s="93"/>
      <c r="IC144" s="93"/>
      <c r="ID144" s="93"/>
      <c r="IE144" s="93"/>
      <c r="IF144" s="93"/>
      <c r="IG144" s="93"/>
      <c r="IH144" s="93"/>
      <c r="II144" s="93"/>
      <c r="IJ144" s="93"/>
      <c r="IK144" s="93"/>
      <c r="IL144" s="93"/>
      <c r="IM144" s="93"/>
      <c r="IN144" s="93"/>
      <c r="IO144" s="93"/>
      <c r="IP144" s="93"/>
      <c r="IQ144" s="93"/>
      <c r="IR144" s="93"/>
      <c r="IS144" s="93"/>
      <c r="IT144" s="93"/>
      <c r="IU144" s="93"/>
      <c r="IV144" s="93"/>
      <c r="IW144" s="93"/>
      <c r="IX144" s="93"/>
      <c r="IY144" s="93"/>
      <c r="IZ144" s="93"/>
      <c r="JA144" s="93"/>
      <c r="JB144" s="93"/>
      <c r="JC144" s="93"/>
      <c r="JD144" s="93"/>
      <c r="JE144" s="93"/>
      <c r="JF144" s="93"/>
      <c r="JG144" s="93"/>
      <c r="JH144" s="93"/>
      <c r="JI144" s="93"/>
      <c r="JJ144" s="93"/>
      <c r="JK144" s="93"/>
      <c r="JL144" s="93"/>
      <c r="JM144" s="93"/>
      <c r="JN144" s="93"/>
      <c r="JO144" s="93"/>
      <c r="JP144" s="93"/>
      <c r="JQ144" s="93"/>
      <c r="JR144" s="93"/>
      <c r="JS144" s="93"/>
      <c r="JT144" s="93"/>
      <c r="JU144" s="93"/>
      <c r="JV144" s="93"/>
      <c r="JW144" s="93"/>
      <c r="JX144" s="93"/>
      <c r="JY144" s="93"/>
      <c r="JZ144" s="93"/>
      <c r="KA144" s="93"/>
      <c r="KB144" s="93"/>
      <c r="KC144" s="93"/>
      <c r="KD144" s="93"/>
      <c r="KE144" s="93"/>
      <c r="KF144" s="93"/>
      <c r="KG144" s="93"/>
      <c r="KH144" s="93"/>
      <c r="KI144" s="93"/>
      <c r="KJ144" s="93"/>
      <c r="KK144" s="93"/>
      <c r="KL144" s="93"/>
      <c r="KM144" s="93"/>
      <c r="KN144" s="93"/>
      <c r="KO144" s="93"/>
      <c r="KP144" s="93"/>
      <c r="KQ144" s="93"/>
      <c r="KR144" s="93"/>
      <c r="KS144" s="93"/>
      <c r="KT144" s="93"/>
      <c r="KU144" s="93"/>
      <c r="KV144" s="93"/>
      <c r="KW144" s="93"/>
      <c r="KX144" s="93"/>
      <c r="KY144" s="93"/>
      <c r="KZ144" s="93"/>
      <c r="LA144" s="93"/>
      <c r="LB144" s="93"/>
      <c r="LC144" s="93"/>
      <c r="LD144" s="93"/>
      <c r="LE144" s="93"/>
      <c r="LF144" s="93"/>
      <c r="LG144" s="93"/>
      <c r="LH144" s="93"/>
      <c r="LI144" s="93"/>
      <c r="LJ144" s="93"/>
      <c r="LK144" s="93"/>
      <c r="LL144" s="93"/>
      <c r="LM144" s="93"/>
      <c r="LN144" s="93"/>
      <c r="LO144" s="93"/>
      <c r="LP144" s="93"/>
      <c r="LQ144" s="93"/>
      <c r="LR144" s="93"/>
      <c r="LS144" s="93"/>
      <c r="LT144" s="93"/>
      <c r="LU144" s="93"/>
      <c r="LV144" s="93"/>
      <c r="LW144" s="93"/>
      <c r="LX144" s="93"/>
      <c r="LY144" s="93"/>
      <c r="LZ144" s="93"/>
      <c r="MA144" s="93"/>
      <c r="MB144" s="93"/>
      <c r="MC144" s="93"/>
      <c r="MD144" s="93"/>
      <c r="ME144" s="93"/>
      <c r="MF144" s="93"/>
      <c r="MG144" s="93"/>
      <c r="MH144" s="93"/>
      <c r="MI144" s="93"/>
      <c r="MJ144" s="93"/>
      <c r="MK144" s="93"/>
      <c r="ML144" s="93"/>
      <c r="MM144" s="93"/>
      <c r="MN144" s="93"/>
      <c r="MO144" s="93"/>
      <c r="MP144" s="93"/>
      <c r="MQ144" s="93"/>
      <c r="MR144" s="93"/>
      <c r="MS144" s="93"/>
      <c r="MT144" s="93"/>
      <c r="MU144" s="93"/>
      <c r="MV144" s="93"/>
      <c r="MW144" s="93"/>
      <c r="MX144" s="93"/>
      <c r="MY144" s="93"/>
      <c r="MZ144" s="93"/>
      <c r="NA144" s="93"/>
      <c r="NB144" s="93"/>
      <c r="NC144" s="93"/>
      <c r="ND144" s="93"/>
      <c r="NE144" s="93"/>
      <c r="NF144" s="93"/>
      <c r="NG144" s="93"/>
      <c r="NH144" s="93"/>
      <c r="NI144" s="93"/>
      <c r="NJ144" s="93"/>
      <c r="NK144" s="93"/>
      <c r="NL144" s="93"/>
      <c r="NM144" s="93"/>
      <c r="NN144" s="93"/>
      <c r="NO144" s="93"/>
      <c r="NP144" s="93"/>
      <c r="NQ144" s="93"/>
      <c r="NR144" s="93"/>
      <c r="NS144" s="93"/>
      <c r="NT144" s="93"/>
      <c r="NU144" s="93"/>
      <c r="NV144" s="93"/>
      <c r="NW144" s="93"/>
      <c r="NX144" s="93"/>
      <c r="NY144" s="93"/>
      <c r="NZ144" s="93"/>
      <c r="OA144" s="93"/>
      <c r="OB144" s="93"/>
      <c r="OC144" s="93"/>
      <c r="OD144" s="93"/>
      <c r="OE144" s="93"/>
      <c r="OF144" s="93"/>
      <c r="OG144" s="93"/>
      <c r="OH144" s="93"/>
      <c r="OI144" s="93"/>
      <c r="OJ144" s="93"/>
      <c r="OK144" s="93"/>
      <c r="OL144" s="93"/>
      <c r="OM144" s="93"/>
      <c r="ON144" s="93"/>
      <c r="OO144" s="93"/>
      <c r="OP144" s="93"/>
      <c r="OQ144" s="93"/>
      <c r="OR144" s="93"/>
      <c r="OS144" s="93"/>
      <c r="OT144" s="93"/>
      <c r="OU144" s="93"/>
      <c r="OV144" s="93"/>
      <c r="OW144" s="93"/>
      <c r="OX144" s="93"/>
      <c r="OY144" s="93"/>
      <c r="OZ144" s="93"/>
      <c r="PA144" s="93"/>
      <c r="PB144" s="93"/>
      <c r="PC144" s="93"/>
      <c r="PD144" s="93"/>
      <c r="PE144" s="93"/>
      <c r="PF144" s="93"/>
      <c r="PG144" s="93"/>
      <c r="PH144" s="93"/>
      <c r="PI144" s="93"/>
      <c r="PJ144" s="93"/>
      <c r="PK144" s="93"/>
      <c r="PL144" s="93"/>
      <c r="PM144" s="93"/>
      <c r="PN144" s="93"/>
      <c r="PO144" s="93"/>
      <c r="PP144" s="93"/>
      <c r="PQ144" s="93"/>
      <c r="PR144" s="93"/>
      <c r="PS144" s="93"/>
      <c r="PT144" s="93"/>
      <c r="PU144" s="93"/>
      <c r="PV144" s="93"/>
      <c r="PW144" s="93"/>
      <c r="PX144" s="93"/>
      <c r="PY144" s="93"/>
      <c r="PZ144" s="93"/>
      <c r="QA144" s="93"/>
      <c r="QB144" s="93"/>
      <c r="QC144" s="93"/>
      <c r="QD144" s="93"/>
      <c r="QE144" s="93"/>
      <c r="QF144" s="93"/>
      <c r="QG144" s="93"/>
      <c r="QH144" s="93"/>
      <c r="QI144" s="93"/>
      <c r="QJ144" s="93"/>
      <c r="QK144" s="93"/>
      <c r="QL144" s="93"/>
      <c r="QM144" s="93"/>
      <c r="QN144" s="93"/>
      <c r="QO144" s="93"/>
      <c r="QP144" s="93"/>
      <c r="QQ144" s="93"/>
      <c r="QR144" s="93"/>
      <c r="QS144" s="93"/>
      <c r="QT144" s="93"/>
      <c r="QU144" s="93"/>
      <c r="QV144" s="93"/>
      <c r="QW144" s="93"/>
      <c r="QX144" s="93"/>
      <c r="QY144" s="93"/>
      <c r="QZ144" s="93"/>
      <c r="RA144" s="93"/>
      <c r="RB144" s="93"/>
      <c r="RC144" s="93"/>
      <c r="RD144" s="93"/>
      <c r="RE144" s="93"/>
      <c r="RF144" s="93"/>
      <c r="RG144" s="93"/>
      <c r="RH144" s="93"/>
      <c r="RI144" s="93"/>
      <c r="RJ144" s="93"/>
      <c r="RK144" s="93"/>
      <c r="RL144" s="93"/>
      <c r="RM144" s="93"/>
      <c r="RN144" s="93"/>
      <c r="RO144" s="93"/>
      <c r="RP144" s="93"/>
      <c r="RQ144" s="93"/>
      <c r="RR144" s="93"/>
      <c r="RS144" s="93"/>
      <c r="RT144" s="93"/>
      <c r="RU144" s="93"/>
      <c r="RV144" s="93"/>
      <c r="RW144" s="93"/>
      <c r="RX144" s="93"/>
      <c r="RY144" s="93"/>
      <c r="RZ144" s="93"/>
      <c r="SA144" s="93"/>
      <c r="SB144" s="93"/>
      <c r="SC144" s="93"/>
      <c r="SD144" s="93"/>
      <c r="SE144" s="93"/>
      <c r="SF144" s="93"/>
      <c r="SG144" s="93"/>
      <c r="SH144" s="93"/>
      <c r="SI144" s="93"/>
      <c r="SJ144" s="93"/>
      <c r="SK144" s="93"/>
      <c r="SL144" s="93"/>
      <c r="SM144" s="93"/>
      <c r="SN144" s="93"/>
      <c r="SO144" s="93"/>
      <c r="SP144" s="93"/>
      <c r="SQ144" s="93"/>
      <c r="SR144" s="93"/>
      <c r="SS144" s="93"/>
      <c r="ST144" s="93"/>
      <c r="SU144" s="93"/>
      <c r="SV144" s="93"/>
      <c r="SW144" s="93"/>
      <c r="SX144" s="93"/>
      <c r="SY144" s="93"/>
      <c r="SZ144" s="93"/>
      <c r="TA144" s="93"/>
      <c r="TB144" s="93"/>
      <c r="TC144" s="93"/>
      <c r="TD144" s="93"/>
      <c r="TE144" s="93"/>
      <c r="TF144" s="93"/>
      <c r="TG144" s="93"/>
      <c r="TH144" s="93"/>
      <c r="TI144" s="93"/>
      <c r="TJ144" s="93"/>
      <c r="TK144" s="93"/>
      <c r="TL144" s="93"/>
      <c r="TM144" s="93"/>
      <c r="TN144" s="93"/>
      <c r="TO144" s="93"/>
      <c r="TP144" s="93"/>
      <c r="TQ144" s="93"/>
      <c r="TR144" s="93"/>
      <c r="TS144" s="93"/>
      <c r="TT144" s="93"/>
      <c r="TU144" s="93"/>
      <c r="TV144" s="93"/>
      <c r="TW144" s="93"/>
      <c r="TX144" s="93"/>
      <c r="TY144" s="93"/>
      <c r="TZ144" s="93"/>
      <c r="UA144" s="93"/>
      <c r="UB144" s="93"/>
      <c r="UC144" s="93"/>
      <c r="UD144" s="93"/>
      <c r="UE144" s="93"/>
      <c r="UF144" s="93"/>
      <c r="UG144" s="93"/>
      <c r="UH144" s="93"/>
      <c r="UI144" s="93"/>
      <c r="UJ144" s="93"/>
      <c r="UK144" s="93"/>
      <c r="UL144" s="93"/>
      <c r="UM144" s="93"/>
      <c r="UN144" s="93"/>
      <c r="UO144" s="93"/>
      <c r="UP144" s="93"/>
      <c r="UQ144" s="93"/>
      <c r="UR144" s="93"/>
      <c r="US144" s="93"/>
      <c r="UT144" s="93"/>
      <c r="UU144" s="93"/>
      <c r="UV144" s="93"/>
      <c r="UW144" s="93"/>
      <c r="UX144" s="93"/>
      <c r="UY144" s="93"/>
      <c r="UZ144" s="93"/>
      <c r="VA144" s="93"/>
      <c r="VB144" s="93"/>
      <c r="VC144" s="93"/>
      <c r="VD144" s="93"/>
      <c r="VE144" s="93"/>
      <c r="VF144" s="93"/>
      <c r="VG144" s="93"/>
      <c r="VH144" s="93"/>
      <c r="VI144" s="93"/>
      <c r="VJ144" s="93"/>
      <c r="VK144" s="93"/>
      <c r="VL144" s="93"/>
      <c r="VM144" s="93"/>
      <c r="VN144" s="93"/>
      <c r="VO144" s="93"/>
      <c r="VP144" s="93"/>
      <c r="VQ144" s="93"/>
      <c r="VR144" s="93"/>
      <c r="VS144" s="93"/>
      <c r="VT144" s="93"/>
      <c r="VU144" s="93"/>
      <c r="VV144" s="93"/>
      <c r="VW144" s="93"/>
      <c r="VX144" s="93"/>
      <c r="VY144" s="93"/>
      <c r="VZ144" s="93"/>
      <c r="WA144" s="93"/>
      <c r="WB144" s="93"/>
      <c r="WC144" s="93"/>
      <c r="WD144" s="93"/>
      <c r="WE144" s="93"/>
      <c r="WF144" s="93"/>
      <c r="WG144" s="93"/>
      <c r="WH144" s="93"/>
      <c r="WI144" s="93"/>
      <c r="WJ144" s="93"/>
      <c r="WK144" s="93"/>
      <c r="WL144" s="93"/>
      <c r="WM144" s="93"/>
      <c r="WN144" s="93"/>
      <c r="WO144" s="93"/>
      <c r="WP144" s="93"/>
      <c r="WQ144" s="93"/>
      <c r="WR144" s="93"/>
      <c r="WS144" s="93"/>
      <c r="WT144" s="93"/>
      <c r="WU144" s="93"/>
      <c r="WV144" s="93"/>
      <c r="WW144" s="93"/>
      <c r="WX144" s="93"/>
      <c r="WY144" s="93"/>
      <c r="WZ144" s="93"/>
      <c r="XA144" s="93"/>
      <c r="XB144" s="93"/>
      <c r="XC144" s="93"/>
      <c r="XD144" s="93"/>
      <c r="XE144" s="93"/>
      <c r="XF144" s="93"/>
      <c r="XG144" s="93"/>
      <c r="XH144" s="93"/>
      <c r="XI144" s="93"/>
      <c r="XJ144" s="93"/>
      <c r="XK144" s="93"/>
      <c r="XL144" s="93"/>
      <c r="XM144" s="93"/>
      <c r="XN144" s="93"/>
      <c r="XO144" s="93"/>
      <c r="XP144" s="93"/>
      <c r="XQ144" s="93"/>
      <c r="XR144" s="93"/>
      <c r="XS144" s="93"/>
      <c r="XT144" s="93"/>
      <c r="XU144" s="93"/>
      <c r="XV144" s="93"/>
      <c r="XW144" s="93"/>
      <c r="XX144" s="93"/>
      <c r="XY144" s="93"/>
      <c r="XZ144" s="93"/>
      <c r="YA144" s="93"/>
      <c r="YB144" s="93"/>
      <c r="YC144" s="93"/>
      <c r="YD144" s="93"/>
      <c r="YE144" s="93"/>
      <c r="YF144" s="93"/>
      <c r="YG144" s="93"/>
      <c r="YH144" s="93"/>
      <c r="YI144" s="93"/>
      <c r="YJ144" s="93"/>
      <c r="YK144" s="93"/>
      <c r="YL144" s="93"/>
      <c r="YM144" s="93"/>
      <c r="YN144" s="93"/>
      <c r="YO144" s="93"/>
      <c r="YP144" s="93"/>
      <c r="YQ144" s="93"/>
      <c r="YR144" s="93"/>
      <c r="YS144" s="93"/>
      <c r="YT144" s="93"/>
      <c r="YU144" s="93"/>
      <c r="YV144" s="93"/>
      <c r="YW144" s="93"/>
      <c r="YX144" s="93"/>
      <c r="YY144" s="93"/>
      <c r="YZ144" s="93"/>
      <c r="ZA144" s="93"/>
      <c r="ZB144" s="93"/>
      <c r="ZC144" s="93"/>
      <c r="ZD144" s="93"/>
      <c r="ZE144" s="93"/>
      <c r="ZF144" s="93"/>
      <c r="ZG144" s="93"/>
      <c r="ZH144" s="93"/>
      <c r="ZI144" s="93"/>
      <c r="ZJ144" s="93"/>
      <c r="ZK144" s="93"/>
      <c r="ZL144" s="93"/>
      <c r="ZM144" s="93"/>
      <c r="ZN144" s="93"/>
      <c r="ZO144" s="93"/>
      <c r="ZP144" s="93"/>
      <c r="ZQ144" s="93"/>
      <c r="ZR144" s="93"/>
      <c r="ZS144" s="93"/>
      <c r="ZT144" s="93"/>
      <c r="ZU144" s="93"/>
      <c r="ZV144" s="93"/>
      <c r="ZW144" s="93"/>
      <c r="ZX144" s="93"/>
      <c r="ZY144" s="93"/>
      <c r="ZZ144" s="93"/>
    </row>
    <row r="145" spans="1:702" ht="15.95" customHeight="1" x14ac:dyDescent="0.25">
      <c r="A145" s="92"/>
      <c r="B145" s="92"/>
      <c r="C145" s="92"/>
      <c r="D145" s="92"/>
      <c r="E145" s="92"/>
      <c r="F145" s="92"/>
      <c r="G145" s="92"/>
      <c r="H145" s="92"/>
      <c r="I145" s="92"/>
      <c r="J145" s="155" t="s">
        <v>426</v>
      </c>
      <c r="K145" s="155" t="s">
        <v>427</v>
      </c>
      <c r="L145" s="156">
        <v>10170438</v>
      </c>
      <c r="M145" s="156">
        <v>10644938</v>
      </c>
      <c r="N145" s="156">
        <v>0</v>
      </c>
      <c r="O145" s="156">
        <v>10644938</v>
      </c>
      <c r="P145" s="156">
        <v>5360745.1399999997</v>
      </c>
      <c r="Q145" s="156">
        <v>-5284192.8600000003</v>
      </c>
      <c r="R145" s="157">
        <v>0.5</v>
      </c>
      <c r="S145" s="156">
        <v>0</v>
      </c>
      <c r="T145" s="156">
        <v>0</v>
      </c>
      <c r="U145" s="157">
        <v>0</v>
      </c>
      <c r="V145" s="156">
        <v>0</v>
      </c>
      <c r="W145" s="156">
        <v>0</v>
      </c>
      <c r="X145" s="157">
        <v>0</v>
      </c>
      <c r="Y145" s="156">
        <v>0</v>
      </c>
      <c r="Z145" s="156">
        <v>0</v>
      </c>
      <c r="AA145" s="157">
        <v>0</v>
      </c>
      <c r="AB145" s="156">
        <v>0</v>
      </c>
      <c r="AC145" s="156">
        <v>0</v>
      </c>
      <c r="AD145" s="157">
        <v>0</v>
      </c>
      <c r="AE145" s="156">
        <v>0</v>
      </c>
      <c r="AF145" s="156">
        <v>0</v>
      </c>
      <c r="AG145" s="157">
        <v>0</v>
      </c>
      <c r="AH145" s="156">
        <v>0</v>
      </c>
      <c r="AI145" s="156">
        <v>0</v>
      </c>
      <c r="AJ145" s="157">
        <v>0</v>
      </c>
      <c r="AK145" s="156">
        <v>0</v>
      </c>
      <c r="AL145" s="156">
        <v>0</v>
      </c>
      <c r="AM145" s="157">
        <v>0</v>
      </c>
      <c r="AN145" s="156">
        <v>0</v>
      </c>
      <c r="AO145" s="156">
        <v>0</v>
      </c>
      <c r="AP145" s="157">
        <v>0</v>
      </c>
      <c r="AQ145" s="156">
        <v>0</v>
      </c>
      <c r="AR145" s="156">
        <v>0</v>
      </c>
      <c r="AS145" s="157">
        <v>0</v>
      </c>
      <c r="AT145" s="156">
        <v>0</v>
      </c>
      <c r="AU145" s="156">
        <v>0</v>
      </c>
      <c r="AV145" s="157">
        <v>0</v>
      </c>
      <c r="AW145" s="156">
        <v>0</v>
      </c>
      <c r="AX145" s="156">
        <v>0</v>
      </c>
      <c r="AY145" s="157">
        <v>0</v>
      </c>
      <c r="AZ145" s="156">
        <v>0</v>
      </c>
      <c r="BA145" s="156">
        <v>0</v>
      </c>
      <c r="BB145" s="157">
        <v>0</v>
      </c>
      <c r="BC145" s="156">
        <v>0</v>
      </c>
      <c r="BD145" s="156">
        <v>0</v>
      </c>
      <c r="BE145" s="157">
        <v>0</v>
      </c>
      <c r="BF145" s="156">
        <v>1990438</v>
      </c>
      <c r="BG145" s="156">
        <v>1174680.81</v>
      </c>
      <c r="BH145" s="157">
        <v>0.59</v>
      </c>
      <c r="BI145" s="156">
        <v>7000</v>
      </c>
      <c r="BJ145" s="156">
        <v>1200</v>
      </c>
      <c r="BK145" s="157">
        <v>0.17</v>
      </c>
      <c r="BL145" s="156">
        <v>546500</v>
      </c>
      <c r="BM145" s="156">
        <v>255141.93</v>
      </c>
      <c r="BN145" s="157">
        <v>0.47</v>
      </c>
      <c r="BO145" s="156">
        <v>7371250</v>
      </c>
      <c r="BP145" s="156">
        <v>3624086.91</v>
      </c>
      <c r="BQ145" s="157">
        <v>0.49</v>
      </c>
      <c r="BR145" s="156">
        <v>0</v>
      </c>
      <c r="BS145" s="156">
        <v>0</v>
      </c>
      <c r="BT145" s="157">
        <v>0</v>
      </c>
      <c r="BU145" s="156">
        <v>301250</v>
      </c>
      <c r="BV145" s="156">
        <v>136380.42000000001</v>
      </c>
      <c r="BW145" s="157">
        <v>0.45</v>
      </c>
      <c r="BX145" s="156">
        <v>212500</v>
      </c>
      <c r="BY145" s="156">
        <v>118171.97</v>
      </c>
      <c r="BZ145" s="157">
        <v>0.56000000000000005</v>
      </c>
      <c r="CA145" s="156">
        <v>0</v>
      </c>
      <c r="CB145" s="156">
        <v>0</v>
      </c>
      <c r="CC145" s="157">
        <v>0</v>
      </c>
      <c r="CD145" s="156">
        <v>16000</v>
      </c>
      <c r="CE145" s="156">
        <v>0</v>
      </c>
      <c r="CF145" s="157">
        <v>0</v>
      </c>
      <c r="CG145" s="156">
        <v>0</v>
      </c>
      <c r="CH145" s="156">
        <v>0</v>
      </c>
      <c r="CI145" s="157">
        <v>0</v>
      </c>
      <c r="CJ145" s="156">
        <v>0</v>
      </c>
      <c r="CK145" s="156">
        <v>0</v>
      </c>
      <c r="CL145" s="157">
        <v>0</v>
      </c>
      <c r="CM145" s="156">
        <v>200000</v>
      </c>
      <c r="CN145" s="156">
        <v>51083.1</v>
      </c>
      <c r="CO145" s="157">
        <v>0.26</v>
      </c>
      <c r="CP145" s="93"/>
      <c r="CQ145" s="93"/>
      <c r="CR145" s="93"/>
      <c r="CS145" s="93"/>
      <c r="CT145" s="93"/>
      <c r="CU145" s="93"/>
      <c r="CV145" s="93"/>
      <c r="CW145" s="93"/>
      <c r="CX145" s="93"/>
      <c r="CY145" s="93"/>
      <c r="CZ145" s="93"/>
      <c r="DA145" s="93"/>
      <c r="DB145" s="93"/>
      <c r="DC145" s="93"/>
      <c r="DD145" s="93"/>
      <c r="DE145" s="93"/>
      <c r="DF145" s="93"/>
      <c r="DG145" s="93"/>
      <c r="DH145" s="93"/>
      <c r="DI145" s="93"/>
      <c r="DJ145" s="93"/>
      <c r="DK145" s="93"/>
      <c r="DL145" s="93"/>
      <c r="DM145" s="93"/>
      <c r="DN145" s="93"/>
      <c r="DO145" s="93"/>
      <c r="DP145" s="93"/>
      <c r="DQ145" s="93"/>
      <c r="DR145" s="93"/>
      <c r="DS145" s="93"/>
      <c r="DT145" s="93"/>
      <c r="DU145" s="93"/>
      <c r="DV145" s="93"/>
      <c r="DW145" s="93"/>
      <c r="DX145" s="93"/>
      <c r="DY145" s="93"/>
      <c r="DZ145" s="93"/>
      <c r="EA145" s="93"/>
      <c r="EB145" s="93"/>
      <c r="EC145" s="93"/>
      <c r="ED145" s="93"/>
      <c r="EE145" s="93"/>
      <c r="EF145" s="93"/>
      <c r="EG145" s="93"/>
      <c r="EH145" s="93"/>
      <c r="EI145" s="93"/>
      <c r="EJ145" s="93"/>
      <c r="EK145" s="93"/>
      <c r="EL145" s="93"/>
      <c r="EM145" s="93"/>
      <c r="EN145" s="93"/>
      <c r="EO145" s="93"/>
      <c r="EP145" s="93"/>
      <c r="EQ145" s="93"/>
      <c r="ER145" s="93"/>
      <c r="ES145" s="93"/>
      <c r="ET145" s="93"/>
      <c r="EU145" s="93"/>
      <c r="EV145" s="93"/>
      <c r="EW145" s="93"/>
      <c r="EX145" s="93"/>
      <c r="EY145" s="93"/>
      <c r="EZ145" s="93"/>
      <c r="FA145" s="93"/>
      <c r="FB145" s="93"/>
      <c r="FC145" s="93"/>
      <c r="FD145" s="93"/>
      <c r="FE145" s="93"/>
      <c r="FF145" s="93"/>
      <c r="FG145" s="93"/>
      <c r="FH145" s="93"/>
      <c r="FI145" s="93"/>
      <c r="FJ145" s="93"/>
      <c r="FK145" s="93"/>
      <c r="FL145" s="93"/>
      <c r="FM145" s="93"/>
      <c r="FN145" s="93"/>
      <c r="FO145" s="93"/>
      <c r="FP145" s="93"/>
      <c r="FQ145" s="93"/>
      <c r="FR145" s="93"/>
      <c r="FS145" s="93"/>
      <c r="FT145" s="93"/>
      <c r="FU145" s="93"/>
      <c r="FV145" s="93"/>
      <c r="FW145" s="93"/>
      <c r="FX145" s="93"/>
      <c r="FY145" s="93"/>
      <c r="FZ145" s="93"/>
      <c r="GA145" s="93"/>
      <c r="GB145" s="93"/>
      <c r="GC145" s="93"/>
      <c r="GD145" s="93"/>
      <c r="GE145" s="93"/>
      <c r="GF145" s="93"/>
      <c r="GG145" s="93"/>
      <c r="GH145" s="93"/>
      <c r="GI145" s="93"/>
      <c r="GJ145" s="93"/>
      <c r="GK145" s="93"/>
      <c r="GL145" s="93"/>
      <c r="GM145" s="93"/>
      <c r="GN145" s="93"/>
      <c r="GO145" s="93"/>
      <c r="GP145" s="93"/>
      <c r="GQ145" s="93"/>
      <c r="GR145" s="93"/>
      <c r="GS145" s="93"/>
      <c r="GT145" s="93"/>
      <c r="GU145" s="93"/>
      <c r="GV145" s="93"/>
      <c r="GW145" s="93"/>
      <c r="GX145" s="93"/>
      <c r="GY145" s="93"/>
      <c r="GZ145" s="93"/>
      <c r="HA145" s="93"/>
      <c r="HB145" s="93"/>
      <c r="HC145" s="93"/>
      <c r="HD145" s="93"/>
      <c r="HE145" s="93"/>
      <c r="HF145" s="93"/>
      <c r="HG145" s="93"/>
      <c r="HH145" s="93"/>
      <c r="HI145" s="93"/>
      <c r="HJ145" s="93"/>
      <c r="HK145" s="93"/>
      <c r="HL145" s="93"/>
      <c r="HM145" s="93"/>
      <c r="HN145" s="93"/>
      <c r="HO145" s="93"/>
      <c r="HP145" s="93"/>
      <c r="HQ145" s="93"/>
      <c r="HR145" s="93"/>
      <c r="HS145" s="93"/>
      <c r="HT145" s="93"/>
      <c r="HU145" s="93"/>
      <c r="HV145" s="93"/>
      <c r="HW145" s="93"/>
      <c r="HX145" s="93"/>
      <c r="HY145" s="93"/>
      <c r="HZ145" s="93"/>
      <c r="IA145" s="93"/>
      <c r="IB145" s="93"/>
      <c r="IC145" s="93"/>
      <c r="ID145" s="93"/>
      <c r="IE145" s="93"/>
      <c r="IF145" s="93"/>
      <c r="IG145" s="93"/>
      <c r="IH145" s="93"/>
      <c r="II145" s="93"/>
      <c r="IJ145" s="93"/>
      <c r="IK145" s="93"/>
      <c r="IL145" s="93"/>
      <c r="IM145" s="93"/>
      <c r="IN145" s="93"/>
      <c r="IO145" s="93"/>
      <c r="IP145" s="93"/>
      <c r="IQ145" s="93"/>
      <c r="IR145" s="93"/>
      <c r="IS145" s="93"/>
      <c r="IT145" s="93"/>
      <c r="IU145" s="93"/>
      <c r="IV145" s="93"/>
      <c r="IW145" s="93"/>
      <c r="IX145" s="93"/>
      <c r="IY145" s="93"/>
      <c r="IZ145" s="93"/>
      <c r="JA145" s="93"/>
      <c r="JB145" s="93"/>
      <c r="JC145" s="93"/>
      <c r="JD145" s="93"/>
      <c r="JE145" s="93"/>
      <c r="JF145" s="93"/>
      <c r="JG145" s="93"/>
      <c r="JH145" s="93"/>
      <c r="JI145" s="93"/>
      <c r="JJ145" s="93"/>
      <c r="JK145" s="93"/>
      <c r="JL145" s="93"/>
      <c r="JM145" s="93"/>
      <c r="JN145" s="93"/>
      <c r="JO145" s="93"/>
      <c r="JP145" s="93"/>
      <c r="JQ145" s="93"/>
      <c r="JR145" s="93"/>
      <c r="JS145" s="93"/>
      <c r="JT145" s="93"/>
      <c r="JU145" s="93"/>
      <c r="JV145" s="93"/>
      <c r="JW145" s="93"/>
      <c r="JX145" s="93"/>
      <c r="JY145" s="93"/>
      <c r="JZ145" s="93"/>
      <c r="KA145" s="93"/>
      <c r="KB145" s="93"/>
      <c r="KC145" s="93"/>
      <c r="KD145" s="93"/>
      <c r="KE145" s="93"/>
      <c r="KF145" s="93"/>
      <c r="KG145" s="93"/>
      <c r="KH145" s="93"/>
      <c r="KI145" s="93"/>
      <c r="KJ145" s="93"/>
      <c r="KK145" s="93"/>
      <c r="KL145" s="93"/>
      <c r="KM145" s="93"/>
      <c r="KN145" s="93"/>
      <c r="KO145" s="93"/>
      <c r="KP145" s="93"/>
      <c r="KQ145" s="93"/>
      <c r="KR145" s="93"/>
      <c r="KS145" s="93"/>
      <c r="KT145" s="93"/>
      <c r="KU145" s="93"/>
      <c r="KV145" s="93"/>
      <c r="KW145" s="93"/>
      <c r="KX145" s="93"/>
      <c r="KY145" s="93"/>
      <c r="KZ145" s="93"/>
      <c r="LA145" s="93"/>
      <c r="LB145" s="93"/>
      <c r="LC145" s="93"/>
      <c r="LD145" s="93"/>
      <c r="LE145" s="93"/>
      <c r="LF145" s="93"/>
      <c r="LG145" s="93"/>
      <c r="LH145" s="93"/>
      <c r="LI145" s="93"/>
      <c r="LJ145" s="93"/>
      <c r="LK145" s="93"/>
      <c r="LL145" s="93"/>
      <c r="LM145" s="93"/>
      <c r="LN145" s="93"/>
      <c r="LO145" s="93"/>
      <c r="LP145" s="93"/>
      <c r="LQ145" s="93"/>
      <c r="LR145" s="93"/>
      <c r="LS145" s="93"/>
      <c r="LT145" s="93"/>
      <c r="LU145" s="93"/>
      <c r="LV145" s="93"/>
      <c r="LW145" s="93"/>
      <c r="LX145" s="93"/>
      <c r="LY145" s="93"/>
      <c r="LZ145" s="93"/>
      <c r="MA145" s="93"/>
      <c r="MB145" s="93"/>
      <c r="MC145" s="93"/>
      <c r="MD145" s="93"/>
      <c r="ME145" s="93"/>
      <c r="MF145" s="93"/>
      <c r="MG145" s="93"/>
      <c r="MH145" s="93"/>
      <c r="MI145" s="93"/>
      <c r="MJ145" s="93"/>
      <c r="MK145" s="93"/>
      <c r="ML145" s="93"/>
      <c r="MM145" s="93"/>
      <c r="MN145" s="93"/>
      <c r="MO145" s="93"/>
      <c r="MP145" s="93"/>
      <c r="MQ145" s="93"/>
      <c r="MR145" s="93"/>
      <c r="MS145" s="93"/>
      <c r="MT145" s="93"/>
      <c r="MU145" s="93"/>
      <c r="MV145" s="93"/>
      <c r="MW145" s="93"/>
      <c r="MX145" s="93"/>
      <c r="MY145" s="93"/>
      <c r="MZ145" s="93"/>
      <c r="NA145" s="93"/>
      <c r="NB145" s="93"/>
      <c r="NC145" s="93"/>
      <c r="ND145" s="93"/>
      <c r="NE145" s="93"/>
      <c r="NF145" s="93"/>
      <c r="NG145" s="93"/>
      <c r="NH145" s="93"/>
      <c r="NI145" s="93"/>
      <c r="NJ145" s="93"/>
      <c r="NK145" s="93"/>
      <c r="NL145" s="93"/>
      <c r="NM145" s="93"/>
      <c r="NN145" s="93"/>
      <c r="NO145" s="93"/>
      <c r="NP145" s="93"/>
      <c r="NQ145" s="93"/>
      <c r="NR145" s="93"/>
      <c r="NS145" s="93"/>
      <c r="NT145" s="93"/>
      <c r="NU145" s="93"/>
      <c r="NV145" s="93"/>
      <c r="NW145" s="93"/>
      <c r="NX145" s="93"/>
      <c r="NY145" s="93"/>
      <c r="NZ145" s="93"/>
      <c r="OA145" s="93"/>
      <c r="OB145" s="93"/>
      <c r="OC145" s="93"/>
      <c r="OD145" s="93"/>
      <c r="OE145" s="93"/>
      <c r="OF145" s="93"/>
      <c r="OG145" s="93"/>
      <c r="OH145" s="93"/>
      <c r="OI145" s="93"/>
      <c r="OJ145" s="93"/>
      <c r="OK145" s="93"/>
      <c r="OL145" s="93"/>
      <c r="OM145" s="93"/>
      <c r="ON145" s="93"/>
      <c r="OO145" s="93"/>
      <c r="OP145" s="93"/>
      <c r="OQ145" s="93"/>
      <c r="OR145" s="93"/>
      <c r="OS145" s="93"/>
      <c r="OT145" s="93"/>
      <c r="OU145" s="93"/>
      <c r="OV145" s="93"/>
      <c r="OW145" s="93"/>
      <c r="OX145" s="93"/>
      <c r="OY145" s="93"/>
      <c r="OZ145" s="93"/>
      <c r="PA145" s="93"/>
      <c r="PB145" s="93"/>
      <c r="PC145" s="93"/>
      <c r="PD145" s="93"/>
      <c r="PE145" s="93"/>
      <c r="PF145" s="93"/>
      <c r="PG145" s="93"/>
      <c r="PH145" s="93"/>
      <c r="PI145" s="93"/>
      <c r="PJ145" s="93"/>
      <c r="PK145" s="93"/>
      <c r="PL145" s="93"/>
      <c r="PM145" s="93"/>
      <c r="PN145" s="93"/>
      <c r="PO145" s="93"/>
      <c r="PP145" s="93"/>
      <c r="PQ145" s="93"/>
      <c r="PR145" s="93"/>
      <c r="PS145" s="93"/>
      <c r="PT145" s="93"/>
      <c r="PU145" s="93"/>
      <c r="PV145" s="93"/>
      <c r="PW145" s="93"/>
      <c r="PX145" s="93"/>
      <c r="PY145" s="93"/>
      <c r="PZ145" s="93"/>
      <c r="QA145" s="93"/>
      <c r="QB145" s="93"/>
      <c r="QC145" s="93"/>
      <c r="QD145" s="93"/>
      <c r="QE145" s="93"/>
      <c r="QF145" s="93"/>
      <c r="QG145" s="93"/>
      <c r="QH145" s="93"/>
      <c r="QI145" s="93"/>
      <c r="QJ145" s="93"/>
      <c r="QK145" s="93"/>
      <c r="QL145" s="93"/>
      <c r="QM145" s="93"/>
      <c r="QN145" s="93"/>
      <c r="QO145" s="93"/>
      <c r="QP145" s="93"/>
      <c r="QQ145" s="93"/>
      <c r="QR145" s="93"/>
      <c r="QS145" s="93"/>
      <c r="QT145" s="93"/>
      <c r="QU145" s="93"/>
      <c r="QV145" s="93"/>
      <c r="QW145" s="93"/>
      <c r="QX145" s="93"/>
      <c r="QY145" s="93"/>
      <c r="QZ145" s="93"/>
      <c r="RA145" s="93"/>
      <c r="RB145" s="93"/>
      <c r="RC145" s="93"/>
      <c r="RD145" s="93"/>
      <c r="RE145" s="93"/>
      <c r="RF145" s="93"/>
      <c r="RG145" s="93"/>
      <c r="RH145" s="93"/>
      <c r="RI145" s="93"/>
      <c r="RJ145" s="93"/>
      <c r="RK145" s="93"/>
      <c r="RL145" s="93"/>
      <c r="RM145" s="93"/>
      <c r="RN145" s="93"/>
      <c r="RO145" s="93"/>
      <c r="RP145" s="93"/>
      <c r="RQ145" s="93"/>
      <c r="RR145" s="93"/>
      <c r="RS145" s="93"/>
      <c r="RT145" s="93"/>
      <c r="RU145" s="93"/>
      <c r="RV145" s="93"/>
      <c r="RW145" s="93"/>
      <c r="RX145" s="93"/>
      <c r="RY145" s="93"/>
      <c r="RZ145" s="93"/>
      <c r="SA145" s="93"/>
      <c r="SB145" s="93"/>
      <c r="SC145" s="93"/>
      <c r="SD145" s="93"/>
      <c r="SE145" s="93"/>
      <c r="SF145" s="93"/>
      <c r="SG145" s="93"/>
      <c r="SH145" s="93"/>
      <c r="SI145" s="93"/>
      <c r="SJ145" s="93"/>
      <c r="SK145" s="93"/>
      <c r="SL145" s="93"/>
      <c r="SM145" s="93"/>
      <c r="SN145" s="93"/>
      <c r="SO145" s="93"/>
      <c r="SP145" s="93"/>
      <c r="SQ145" s="93"/>
      <c r="SR145" s="93"/>
      <c r="SS145" s="93"/>
      <c r="ST145" s="93"/>
      <c r="SU145" s="93"/>
      <c r="SV145" s="93"/>
      <c r="SW145" s="93"/>
      <c r="SX145" s="93"/>
      <c r="SY145" s="93"/>
      <c r="SZ145" s="93"/>
      <c r="TA145" s="93"/>
      <c r="TB145" s="93"/>
      <c r="TC145" s="93"/>
      <c r="TD145" s="93"/>
      <c r="TE145" s="93"/>
      <c r="TF145" s="93"/>
      <c r="TG145" s="93"/>
      <c r="TH145" s="93"/>
      <c r="TI145" s="93"/>
      <c r="TJ145" s="93"/>
      <c r="TK145" s="93"/>
      <c r="TL145" s="93"/>
      <c r="TM145" s="93"/>
      <c r="TN145" s="93"/>
      <c r="TO145" s="93"/>
      <c r="TP145" s="93"/>
      <c r="TQ145" s="93"/>
      <c r="TR145" s="93"/>
      <c r="TS145" s="93"/>
      <c r="TT145" s="93"/>
      <c r="TU145" s="93"/>
      <c r="TV145" s="93"/>
      <c r="TW145" s="93"/>
      <c r="TX145" s="93"/>
      <c r="TY145" s="93"/>
      <c r="TZ145" s="93"/>
      <c r="UA145" s="93"/>
      <c r="UB145" s="93"/>
      <c r="UC145" s="93"/>
      <c r="UD145" s="93"/>
      <c r="UE145" s="93"/>
      <c r="UF145" s="93"/>
      <c r="UG145" s="93"/>
      <c r="UH145" s="93"/>
      <c r="UI145" s="93"/>
      <c r="UJ145" s="93"/>
      <c r="UK145" s="93"/>
      <c r="UL145" s="93"/>
      <c r="UM145" s="93"/>
      <c r="UN145" s="93"/>
      <c r="UO145" s="93"/>
      <c r="UP145" s="93"/>
      <c r="UQ145" s="93"/>
      <c r="UR145" s="93"/>
      <c r="US145" s="93"/>
      <c r="UT145" s="93"/>
      <c r="UU145" s="93"/>
      <c r="UV145" s="93"/>
      <c r="UW145" s="93"/>
      <c r="UX145" s="93"/>
      <c r="UY145" s="93"/>
      <c r="UZ145" s="93"/>
      <c r="VA145" s="93"/>
      <c r="VB145" s="93"/>
      <c r="VC145" s="93"/>
      <c r="VD145" s="93"/>
      <c r="VE145" s="93"/>
      <c r="VF145" s="93"/>
      <c r="VG145" s="93"/>
      <c r="VH145" s="93"/>
      <c r="VI145" s="93"/>
      <c r="VJ145" s="93"/>
      <c r="VK145" s="93"/>
      <c r="VL145" s="93"/>
      <c r="VM145" s="93"/>
      <c r="VN145" s="93"/>
      <c r="VO145" s="93"/>
      <c r="VP145" s="93"/>
      <c r="VQ145" s="93"/>
      <c r="VR145" s="93"/>
      <c r="VS145" s="93"/>
      <c r="VT145" s="93"/>
      <c r="VU145" s="93"/>
      <c r="VV145" s="93"/>
      <c r="VW145" s="93"/>
      <c r="VX145" s="93"/>
      <c r="VY145" s="93"/>
      <c r="VZ145" s="93"/>
      <c r="WA145" s="93"/>
      <c r="WB145" s="93"/>
      <c r="WC145" s="93"/>
      <c r="WD145" s="93"/>
      <c r="WE145" s="93"/>
      <c r="WF145" s="93"/>
      <c r="WG145" s="93"/>
      <c r="WH145" s="93"/>
      <c r="WI145" s="93"/>
      <c r="WJ145" s="93"/>
      <c r="WK145" s="93"/>
      <c r="WL145" s="93"/>
      <c r="WM145" s="93"/>
      <c r="WN145" s="93"/>
      <c r="WO145" s="93"/>
      <c r="WP145" s="93"/>
      <c r="WQ145" s="93"/>
      <c r="WR145" s="93"/>
      <c r="WS145" s="93"/>
      <c r="WT145" s="93"/>
      <c r="WU145" s="93"/>
      <c r="WV145" s="93"/>
      <c r="WW145" s="93"/>
      <c r="WX145" s="93"/>
      <c r="WY145" s="93"/>
      <c r="WZ145" s="93"/>
      <c r="XA145" s="93"/>
      <c r="XB145" s="93"/>
      <c r="XC145" s="93"/>
      <c r="XD145" s="93"/>
      <c r="XE145" s="93"/>
      <c r="XF145" s="93"/>
      <c r="XG145" s="93"/>
      <c r="XH145" s="93"/>
      <c r="XI145" s="93"/>
      <c r="XJ145" s="93"/>
      <c r="XK145" s="93"/>
      <c r="XL145" s="93"/>
      <c r="XM145" s="93"/>
      <c r="XN145" s="93"/>
      <c r="XO145" s="93"/>
      <c r="XP145" s="93"/>
      <c r="XQ145" s="93"/>
      <c r="XR145" s="93"/>
      <c r="XS145" s="93"/>
      <c r="XT145" s="93"/>
      <c r="XU145" s="93"/>
      <c r="XV145" s="93"/>
      <c r="XW145" s="93"/>
      <c r="XX145" s="93"/>
      <c r="XY145" s="93"/>
      <c r="XZ145" s="93"/>
      <c r="YA145" s="93"/>
      <c r="YB145" s="93"/>
      <c r="YC145" s="93"/>
      <c r="YD145" s="93"/>
      <c r="YE145" s="93"/>
      <c r="YF145" s="93"/>
      <c r="YG145" s="93"/>
      <c r="YH145" s="93"/>
      <c r="YI145" s="93"/>
      <c r="YJ145" s="93"/>
      <c r="YK145" s="93"/>
      <c r="YL145" s="93"/>
      <c r="YM145" s="93"/>
      <c r="YN145" s="93"/>
      <c r="YO145" s="93"/>
      <c r="YP145" s="93"/>
      <c r="YQ145" s="93"/>
      <c r="YR145" s="93"/>
      <c r="YS145" s="93"/>
      <c r="YT145" s="93"/>
      <c r="YU145" s="93"/>
      <c r="YV145" s="93"/>
      <c r="YW145" s="93"/>
      <c r="YX145" s="93"/>
      <c r="YY145" s="93"/>
      <c r="YZ145" s="93"/>
      <c r="ZA145" s="93"/>
      <c r="ZB145" s="93"/>
      <c r="ZC145" s="93"/>
      <c r="ZD145" s="93"/>
      <c r="ZE145" s="93"/>
      <c r="ZF145" s="93"/>
      <c r="ZG145" s="93"/>
      <c r="ZH145" s="93"/>
      <c r="ZI145" s="93"/>
      <c r="ZJ145" s="93"/>
      <c r="ZK145" s="93"/>
      <c r="ZL145" s="93"/>
      <c r="ZM145" s="93"/>
      <c r="ZN145" s="93"/>
      <c r="ZO145" s="93"/>
      <c r="ZP145" s="93"/>
      <c r="ZQ145" s="93"/>
      <c r="ZR145" s="93"/>
      <c r="ZS145" s="93"/>
      <c r="ZT145" s="93"/>
      <c r="ZU145" s="93"/>
      <c r="ZV145" s="93"/>
      <c r="ZW145" s="93"/>
      <c r="ZX145" s="93"/>
      <c r="ZY145" s="93"/>
      <c r="ZZ145" s="93"/>
    </row>
    <row r="146" spans="1:702" ht="15.95" customHeight="1" x14ac:dyDescent="0.25">
      <c r="A146" s="92"/>
      <c r="B146" s="92"/>
      <c r="C146" s="92"/>
      <c r="D146" s="92"/>
      <c r="E146" s="92"/>
      <c r="F146" s="92"/>
      <c r="G146" s="92"/>
      <c r="H146" s="92"/>
      <c r="I146" s="92"/>
      <c r="J146" s="92" t="s">
        <v>428</v>
      </c>
      <c r="K146" s="92" t="s">
        <v>429</v>
      </c>
      <c r="L146" s="93">
        <v>10170438</v>
      </c>
      <c r="M146" s="93">
        <v>10644938</v>
      </c>
      <c r="N146" s="93">
        <v>0</v>
      </c>
      <c r="O146" s="93">
        <v>10644938</v>
      </c>
      <c r="P146" s="93">
        <v>5360745.1399999997</v>
      </c>
      <c r="Q146" s="93">
        <v>-5284192.8600000003</v>
      </c>
      <c r="R146" s="94">
        <v>0.5</v>
      </c>
      <c r="S146" s="93">
        <v>0</v>
      </c>
      <c r="T146" s="93">
        <v>0</v>
      </c>
      <c r="U146" s="94">
        <v>0</v>
      </c>
      <c r="V146" s="93">
        <v>0</v>
      </c>
      <c r="W146" s="93">
        <v>0</v>
      </c>
      <c r="X146" s="94">
        <v>0</v>
      </c>
      <c r="Y146" s="93">
        <v>0</v>
      </c>
      <c r="Z146" s="93">
        <v>0</v>
      </c>
      <c r="AA146" s="94">
        <v>0</v>
      </c>
      <c r="AB146" s="93">
        <v>0</v>
      </c>
      <c r="AC146" s="93">
        <v>0</v>
      </c>
      <c r="AD146" s="94">
        <v>0</v>
      </c>
      <c r="AE146" s="93">
        <v>0</v>
      </c>
      <c r="AF146" s="93">
        <v>0</v>
      </c>
      <c r="AG146" s="94">
        <v>0</v>
      </c>
      <c r="AH146" s="93">
        <v>0</v>
      </c>
      <c r="AI146" s="93">
        <v>0</v>
      </c>
      <c r="AJ146" s="94">
        <v>0</v>
      </c>
      <c r="AK146" s="93">
        <v>0</v>
      </c>
      <c r="AL146" s="93">
        <v>0</v>
      </c>
      <c r="AM146" s="94">
        <v>0</v>
      </c>
      <c r="AN146" s="93">
        <v>0</v>
      </c>
      <c r="AO146" s="93">
        <v>0</v>
      </c>
      <c r="AP146" s="94">
        <v>0</v>
      </c>
      <c r="AQ146" s="93">
        <v>0</v>
      </c>
      <c r="AR146" s="93">
        <v>0</v>
      </c>
      <c r="AS146" s="94">
        <v>0</v>
      </c>
      <c r="AT146" s="93">
        <v>0</v>
      </c>
      <c r="AU146" s="93">
        <v>0</v>
      </c>
      <c r="AV146" s="94">
        <v>0</v>
      </c>
      <c r="AW146" s="93">
        <v>0</v>
      </c>
      <c r="AX146" s="93">
        <v>0</v>
      </c>
      <c r="AY146" s="94">
        <v>0</v>
      </c>
      <c r="AZ146" s="93">
        <v>0</v>
      </c>
      <c r="BA146" s="93">
        <v>0</v>
      </c>
      <c r="BB146" s="94">
        <v>0</v>
      </c>
      <c r="BC146" s="93">
        <v>0</v>
      </c>
      <c r="BD146" s="93">
        <v>0</v>
      </c>
      <c r="BE146" s="94">
        <v>0</v>
      </c>
      <c r="BF146" s="93">
        <v>1990438</v>
      </c>
      <c r="BG146" s="93">
        <v>1174680.81</v>
      </c>
      <c r="BH146" s="94">
        <v>0.59</v>
      </c>
      <c r="BI146" s="93">
        <v>7000</v>
      </c>
      <c r="BJ146" s="93">
        <v>1200</v>
      </c>
      <c r="BK146" s="94">
        <v>0.17</v>
      </c>
      <c r="BL146" s="93">
        <v>546500</v>
      </c>
      <c r="BM146" s="93">
        <v>255141.93</v>
      </c>
      <c r="BN146" s="94">
        <v>0.47</v>
      </c>
      <c r="BO146" s="93">
        <v>7371250</v>
      </c>
      <c r="BP146" s="93">
        <v>3624086.91</v>
      </c>
      <c r="BQ146" s="94">
        <v>0.49</v>
      </c>
      <c r="BR146" s="93">
        <v>0</v>
      </c>
      <c r="BS146" s="93">
        <v>0</v>
      </c>
      <c r="BT146" s="94">
        <v>0</v>
      </c>
      <c r="BU146" s="93">
        <v>301250</v>
      </c>
      <c r="BV146" s="93">
        <v>136380.42000000001</v>
      </c>
      <c r="BW146" s="94">
        <v>0.45</v>
      </c>
      <c r="BX146" s="93">
        <v>212500</v>
      </c>
      <c r="BY146" s="93">
        <v>118171.97</v>
      </c>
      <c r="BZ146" s="94">
        <v>0.56000000000000005</v>
      </c>
      <c r="CA146" s="93">
        <v>0</v>
      </c>
      <c r="CB146" s="93">
        <v>0</v>
      </c>
      <c r="CC146" s="94">
        <v>0</v>
      </c>
      <c r="CD146" s="93">
        <v>16000</v>
      </c>
      <c r="CE146" s="93">
        <v>0</v>
      </c>
      <c r="CF146" s="94">
        <v>0</v>
      </c>
      <c r="CG146" s="93">
        <v>0</v>
      </c>
      <c r="CH146" s="93">
        <v>0</v>
      </c>
      <c r="CI146" s="94">
        <v>0</v>
      </c>
      <c r="CJ146" s="93">
        <v>0</v>
      </c>
      <c r="CK146" s="93">
        <v>0</v>
      </c>
      <c r="CL146" s="94">
        <v>0</v>
      </c>
      <c r="CM146" s="93">
        <v>200000</v>
      </c>
      <c r="CN146" s="93">
        <v>51083.1</v>
      </c>
      <c r="CO146" s="94">
        <v>0.26</v>
      </c>
      <c r="CP146" s="93"/>
      <c r="CQ146" s="93"/>
      <c r="CR146" s="93"/>
      <c r="CS146" s="93"/>
      <c r="CT146" s="93"/>
      <c r="CU146" s="93"/>
      <c r="CV146" s="93"/>
      <c r="CW146" s="93"/>
      <c r="CX146" s="93"/>
      <c r="CY146" s="93"/>
      <c r="CZ146" s="93"/>
      <c r="DA146" s="93"/>
      <c r="DB146" s="93"/>
      <c r="DC146" s="93"/>
      <c r="DD146" s="93"/>
      <c r="DE146" s="93"/>
      <c r="DF146" s="93"/>
      <c r="DG146" s="93"/>
      <c r="DH146" s="93"/>
      <c r="DI146" s="93"/>
      <c r="DJ146" s="93"/>
      <c r="DK146" s="93"/>
      <c r="DL146" s="93"/>
      <c r="DM146" s="93"/>
      <c r="DN146" s="93"/>
      <c r="DO146" s="93"/>
      <c r="DP146" s="93"/>
      <c r="DQ146" s="93"/>
      <c r="DR146" s="93"/>
      <c r="DS146" s="93"/>
      <c r="DT146" s="93"/>
      <c r="DU146" s="93"/>
      <c r="DV146" s="93"/>
      <c r="DW146" s="93"/>
      <c r="DX146" s="93"/>
      <c r="DY146" s="93"/>
      <c r="DZ146" s="93"/>
      <c r="EA146" s="93"/>
      <c r="EB146" s="93"/>
      <c r="EC146" s="93"/>
      <c r="ED146" s="93"/>
      <c r="EE146" s="93"/>
      <c r="EF146" s="93"/>
      <c r="EG146" s="93"/>
      <c r="EH146" s="93"/>
      <c r="EI146" s="93"/>
      <c r="EJ146" s="93"/>
      <c r="EK146" s="93"/>
      <c r="EL146" s="93"/>
      <c r="EM146" s="93"/>
      <c r="EN146" s="93"/>
      <c r="EO146" s="93"/>
      <c r="EP146" s="93"/>
      <c r="EQ146" s="93"/>
      <c r="ER146" s="93"/>
      <c r="ES146" s="93"/>
      <c r="ET146" s="93"/>
      <c r="EU146" s="93"/>
      <c r="EV146" s="93"/>
      <c r="EW146" s="93"/>
      <c r="EX146" s="93"/>
      <c r="EY146" s="93"/>
      <c r="EZ146" s="93"/>
      <c r="FA146" s="93"/>
      <c r="FB146" s="93"/>
      <c r="FC146" s="93"/>
      <c r="FD146" s="93"/>
      <c r="FE146" s="93"/>
      <c r="FF146" s="93"/>
      <c r="FG146" s="93"/>
      <c r="FH146" s="93"/>
      <c r="FI146" s="93"/>
      <c r="FJ146" s="93"/>
      <c r="FK146" s="93"/>
      <c r="FL146" s="93"/>
      <c r="FM146" s="93"/>
      <c r="FN146" s="93"/>
      <c r="FO146" s="93"/>
      <c r="FP146" s="93"/>
      <c r="FQ146" s="93"/>
      <c r="FR146" s="93"/>
      <c r="FS146" s="93"/>
      <c r="FT146" s="93"/>
      <c r="FU146" s="93"/>
      <c r="FV146" s="93"/>
      <c r="FW146" s="93"/>
      <c r="FX146" s="93"/>
      <c r="FY146" s="93"/>
      <c r="FZ146" s="93"/>
      <c r="GA146" s="93"/>
      <c r="GB146" s="93"/>
      <c r="GC146" s="93"/>
      <c r="GD146" s="93"/>
      <c r="GE146" s="93"/>
      <c r="GF146" s="93"/>
      <c r="GG146" s="93"/>
      <c r="GH146" s="93"/>
      <c r="GI146" s="93"/>
      <c r="GJ146" s="93"/>
      <c r="GK146" s="93"/>
      <c r="GL146" s="93"/>
      <c r="GM146" s="93"/>
      <c r="GN146" s="93"/>
      <c r="GO146" s="93"/>
      <c r="GP146" s="93"/>
      <c r="GQ146" s="93"/>
      <c r="GR146" s="93"/>
      <c r="GS146" s="93"/>
      <c r="GT146" s="93"/>
      <c r="GU146" s="93"/>
      <c r="GV146" s="93"/>
      <c r="GW146" s="93"/>
      <c r="GX146" s="93"/>
      <c r="GY146" s="93"/>
      <c r="GZ146" s="93"/>
      <c r="HA146" s="93"/>
      <c r="HB146" s="93"/>
      <c r="HC146" s="93"/>
      <c r="HD146" s="93"/>
      <c r="HE146" s="93"/>
      <c r="HF146" s="93"/>
      <c r="HG146" s="93"/>
      <c r="HH146" s="93"/>
      <c r="HI146" s="93"/>
      <c r="HJ146" s="93"/>
      <c r="HK146" s="93"/>
      <c r="HL146" s="93"/>
      <c r="HM146" s="93"/>
      <c r="HN146" s="93"/>
      <c r="HO146" s="93"/>
      <c r="HP146" s="93"/>
      <c r="HQ146" s="93"/>
      <c r="HR146" s="93"/>
      <c r="HS146" s="93"/>
      <c r="HT146" s="93"/>
      <c r="HU146" s="93"/>
      <c r="HV146" s="93"/>
      <c r="HW146" s="93"/>
      <c r="HX146" s="93"/>
      <c r="HY146" s="93"/>
      <c r="HZ146" s="93"/>
      <c r="IA146" s="93"/>
      <c r="IB146" s="93"/>
      <c r="IC146" s="93"/>
      <c r="ID146" s="93"/>
      <c r="IE146" s="93"/>
      <c r="IF146" s="93"/>
      <c r="IG146" s="93"/>
      <c r="IH146" s="93"/>
      <c r="II146" s="93"/>
      <c r="IJ146" s="93"/>
      <c r="IK146" s="93"/>
      <c r="IL146" s="93"/>
      <c r="IM146" s="93"/>
      <c r="IN146" s="93"/>
      <c r="IO146" s="93"/>
      <c r="IP146" s="93"/>
      <c r="IQ146" s="93"/>
      <c r="IR146" s="93"/>
      <c r="IS146" s="93"/>
      <c r="IT146" s="93"/>
      <c r="IU146" s="93"/>
      <c r="IV146" s="93"/>
      <c r="IW146" s="93"/>
      <c r="IX146" s="93"/>
      <c r="IY146" s="93"/>
      <c r="IZ146" s="93"/>
      <c r="JA146" s="93"/>
      <c r="JB146" s="93"/>
      <c r="JC146" s="93"/>
      <c r="JD146" s="93"/>
      <c r="JE146" s="93"/>
      <c r="JF146" s="93"/>
      <c r="JG146" s="93"/>
      <c r="JH146" s="93"/>
      <c r="JI146" s="93"/>
      <c r="JJ146" s="93"/>
      <c r="JK146" s="93"/>
      <c r="JL146" s="93"/>
      <c r="JM146" s="93"/>
      <c r="JN146" s="93"/>
      <c r="JO146" s="93"/>
      <c r="JP146" s="93"/>
      <c r="JQ146" s="93"/>
      <c r="JR146" s="93"/>
      <c r="JS146" s="93"/>
      <c r="JT146" s="93"/>
      <c r="JU146" s="93"/>
      <c r="JV146" s="93"/>
      <c r="JW146" s="93"/>
      <c r="JX146" s="93"/>
      <c r="JY146" s="93"/>
      <c r="JZ146" s="93"/>
      <c r="KA146" s="93"/>
      <c r="KB146" s="93"/>
      <c r="KC146" s="93"/>
      <c r="KD146" s="93"/>
      <c r="KE146" s="93"/>
      <c r="KF146" s="93"/>
      <c r="KG146" s="93"/>
      <c r="KH146" s="93"/>
      <c r="KI146" s="93"/>
      <c r="KJ146" s="93"/>
      <c r="KK146" s="93"/>
      <c r="KL146" s="93"/>
      <c r="KM146" s="93"/>
      <c r="KN146" s="93"/>
      <c r="KO146" s="93"/>
      <c r="KP146" s="93"/>
      <c r="KQ146" s="93"/>
      <c r="KR146" s="93"/>
      <c r="KS146" s="93"/>
      <c r="KT146" s="93"/>
      <c r="KU146" s="93"/>
      <c r="KV146" s="93"/>
      <c r="KW146" s="93"/>
      <c r="KX146" s="93"/>
      <c r="KY146" s="93"/>
      <c r="KZ146" s="93"/>
      <c r="LA146" s="93"/>
      <c r="LB146" s="93"/>
      <c r="LC146" s="93"/>
      <c r="LD146" s="93"/>
      <c r="LE146" s="93"/>
      <c r="LF146" s="93"/>
      <c r="LG146" s="93"/>
      <c r="LH146" s="93"/>
      <c r="LI146" s="93"/>
      <c r="LJ146" s="93"/>
      <c r="LK146" s="93"/>
      <c r="LL146" s="93"/>
      <c r="LM146" s="93"/>
      <c r="LN146" s="93"/>
      <c r="LO146" s="93"/>
      <c r="LP146" s="93"/>
      <c r="LQ146" s="93"/>
      <c r="LR146" s="93"/>
      <c r="LS146" s="93"/>
      <c r="LT146" s="93"/>
      <c r="LU146" s="93"/>
      <c r="LV146" s="93"/>
      <c r="LW146" s="93"/>
      <c r="LX146" s="93"/>
      <c r="LY146" s="93"/>
      <c r="LZ146" s="93"/>
      <c r="MA146" s="93"/>
      <c r="MB146" s="93"/>
      <c r="MC146" s="93"/>
      <c r="MD146" s="93"/>
      <c r="ME146" s="93"/>
      <c r="MF146" s="93"/>
      <c r="MG146" s="93"/>
      <c r="MH146" s="93"/>
      <c r="MI146" s="93"/>
      <c r="MJ146" s="93"/>
      <c r="MK146" s="93"/>
      <c r="ML146" s="93"/>
      <c r="MM146" s="93"/>
      <c r="MN146" s="93"/>
      <c r="MO146" s="93"/>
      <c r="MP146" s="93"/>
      <c r="MQ146" s="93"/>
      <c r="MR146" s="93"/>
      <c r="MS146" s="93"/>
      <c r="MT146" s="93"/>
      <c r="MU146" s="93"/>
      <c r="MV146" s="93"/>
      <c r="MW146" s="93"/>
      <c r="MX146" s="93"/>
      <c r="MY146" s="93"/>
      <c r="MZ146" s="93"/>
      <c r="NA146" s="93"/>
      <c r="NB146" s="93"/>
      <c r="NC146" s="93"/>
      <c r="ND146" s="93"/>
      <c r="NE146" s="93"/>
      <c r="NF146" s="93"/>
      <c r="NG146" s="93"/>
      <c r="NH146" s="93"/>
      <c r="NI146" s="93"/>
      <c r="NJ146" s="93"/>
      <c r="NK146" s="93"/>
      <c r="NL146" s="93"/>
      <c r="NM146" s="93"/>
      <c r="NN146" s="93"/>
      <c r="NO146" s="93"/>
      <c r="NP146" s="93"/>
      <c r="NQ146" s="93"/>
      <c r="NR146" s="93"/>
      <c r="NS146" s="93"/>
      <c r="NT146" s="93"/>
      <c r="NU146" s="93"/>
      <c r="NV146" s="93"/>
      <c r="NW146" s="93"/>
      <c r="NX146" s="93"/>
      <c r="NY146" s="93"/>
      <c r="NZ146" s="93"/>
      <c r="OA146" s="93"/>
      <c r="OB146" s="93"/>
      <c r="OC146" s="93"/>
      <c r="OD146" s="93"/>
      <c r="OE146" s="93"/>
      <c r="OF146" s="93"/>
      <c r="OG146" s="93"/>
      <c r="OH146" s="93"/>
      <c r="OI146" s="93"/>
      <c r="OJ146" s="93"/>
      <c r="OK146" s="93"/>
      <c r="OL146" s="93"/>
      <c r="OM146" s="93"/>
      <c r="ON146" s="93"/>
      <c r="OO146" s="93"/>
      <c r="OP146" s="93"/>
      <c r="OQ146" s="93"/>
      <c r="OR146" s="93"/>
      <c r="OS146" s="93"/>
      <c r="OT146" s="93"/>
      <c r="OU146" s="93"/>
      <c r="OV146" s="93"/>
      <c r="OW146" s="93"/>
      <c r="OX146" s="93"/>
      <c r="OY146" s="93"/>
      <c r="OZ146" s="93"/>
      <c r="PA146" s="93"/>
      <c r="PB146" s="93"/>
      <c r="PC146" s="93"/>
      <c r="PD146" s="93"/>
      <c r="PE146" s="93"/>
      <c r="PF146" s="93"/>
      <c r="PG146" s="93"/>
      <c r="PH146" s="93"/>
      <c r="PI146" s="93"/>
      <c r="PJ146" s="93"/>
      <c r="PK146" s="93"/>
      <c r="PL146" s="93"/>
      <c r="PM146" s="93"/>
      <c r="PN146" s="93"/>
      <c r="PO146" s="93"/>
      <c r="PP146" s="93"/>
      <c r="PQ146" s="93"/>
      <c r="PR146" s="93"/>
      <c r="PS146" s="93"/>
      <c r="PT146" s="93"/>
      <c r="PU146" s="93"/>
      <c r="PV146" s="93"/>
      <c r="PW146" s="93"/>
      <c r="PX146" s="93"/>
      <c r="PY146" s="93"/>
      <c r="PZ146" s="93"/>
      <c r="QA146" s="93"/>
      <c r="QB146" s="93"/>
      <c r="QC146" s="93"/>
      <c r="QD146" s="93"/>
      <c r="QE146" s="93"/>
      <c r="QF146" s="93"/>
      <c r="QG146" s="93"/>
      <c r="QH146" s="93"/>
      <c r="QI146" s="93"/>
      <c r="QJ146" s="93"/>
      <c r="QK146" s="93"/>
      <c r="QL146" s="93"/>
      <c r="QM146" s="93"/>
      <c r="QN146" s="93"/>
      <c r="QO146" s="93"/>
      <c r="QP146" s="93"/>
      <c r="QQ146" s="93"/>
      <c r="QR146" s="93"/>
      <c r="QS146" s="93"/>
      <c r="QT146" s="93"/>
      <c r="QU146" s="93"/>
      <c r="QV146" s="93"/>
      <c r="QW146" s="93"/>
      <c r="QX146" s="93"/>
      <c r="QY146" s="93"/>
      <c r="QZ146" s="93"/>
      <c r="RA146" s="93"/>
      <c r="RB146" s="93"/>
      <c r="RC146" s="93"/>
      <c r="RD146" s="93"/>
      <c r="RE146" s="93"/>
      <c r="RF146" s="93"/>
      <c r="RG146" s="93"/>
      <c r="RH146" s="93"/>
      <c r="RI146" s="93"/>
      <c r="RJ146" s="93"/>
      <c r="RK146" s="93"/>
      <c r="RL146" s="93"/>
      <c r="RM146" s="93"/>
      <c r="RN146" s="93"/>
      <c r="RO146" s="93"/>
      <c r="RP146" s="93"/>
      <c r="RQ146" s="93"/>
      <c r="RR146" s="93"/>
      <c r="RS146" s="93"/>
      <c r="RT146" s="93"/>
      <c r="RU146" s="93"/>
      <c r="RV146" s="93"/>
      <c r="RW146" s="93"/>
      <c r="RX146" s="93"/>
      <c r="RY146" s="93"/>
      <c r="RZ146" s="93"/>
      <c r="SA146" s="93"/>
      <c r="SB146" s="93"/>
      <c r="SC146" s="93"/>
      <c r="SD146" s="93"/>
      <c r="SE146" s="93"/>
      <c r="SF146" s="93"/>
      <c r="SG146" s="93"/>
      <c r="SH146" s="93"/>
      <c r="SI146" s="93"/>
      <c r="SJ146" s="93"/>
      <c r="SK146" s="93"/>
      <c r="SL146" s="93"/>
      <c r="SM146" s="93"/>
      <c r="SN146" s="93"/>
      <c r="SO146" s="93"/>
      <c r="SP146" s="93"/>
      <c r="SQ146" s="93"/>
      <c r="SR146" s="93"/>
      <c r="SS146" s="93"/>
      <c r="ST146" s="93"/>
      <c r="SU146" s="93"/>
      <c r="SV146" s="93"/>
      <c r="SW146" s="93"/>
      <c r="SX146" s="93"/>
      <c r="SY146" s="93"/>
      <c r="SZ146" s="93"/>
      <c r="TA146" s="93"/>
      <c r="TB146" s="93"/>
      <c r="TC146" s="93"/>
      <c r="TD146" s="93"/>
      <c r="TE146" s="93"/>
      <c r="TF146" s="93"/>
      <c r="TG146" s="93"/>
      <c r="TH146" s="93"/>
      <c r="TI146" s="93"/>
      <c r="TJ146" s="93"/>
      <c r="TK146" s="93"/>
      <c r="TL146" s="93"/>
      <c r="TM146" s="93"/>
      <c r="TN146" s="93"/>
      <c r="TO146" s="93"/>
      <c r="TP146" s="93"/>
      <c r="TQ146" s="93"/>
      <c r="TR146" s="93"/>
      <c r="TS146" s="93"/>
      <c r="TT146" s="93"/>
      <c r="TU146" s="93"/>
      <c r="TV146" s="93"/>
      <c r="TW146" s="93"/>
      <c r="TX146" s="93"/>
      <c r="TY146" s="93"/>
      <c r="TZ146" s="93"/>
      <c r="UA146" s="93"/>
      <c r="UB146" s="93"/>
      <c r="UC146" s="93"/>
      <c r="UD146" s="93"/>
      <c r="UE146" s="93"/>
      <c r="UF146" s="93"/>
      <c r="UG146" s="93"/>
      <c r="UH146" s="93"/>
      <c r="UI146" s="93"/>
      <c r="UJ146" s="93"/>
      <c r="UK146" s="93"/>
      <c r="UL146" s="93"/>
      <c r="UM146" s="93"/>
      <c r="UN146" s="93"/>
      <c r="UO146" s="93"/>
      <c r="UP146" s="93"/>
      <c r="UQ146" s="93"/>
      <c r="UR146" s="93"/>
      <c r="US146" s="93"/>
      <c r="UT146" s="93"/>
      <c r="UU146" s="93"/>
      <c r="UV146" s="93"/>
      <c r="UW146" s="93"/>
      <c r="UX146" s="93"/>
      <c r="UY146" s="93"/>
      <c r="UZ146" s="93"/>
      <c r="VA146" s="93"/>
      <c r="VB146" s="93"/>
      <c r="VC146" s="93"/>
      <c r="VD146" s="93"/>
      <c r="VE146" s="93"/>
      <c r="VF146" s="93"/>
      <c r="VG146" s="93"/>
      <c r="VH146" s="93"/>
      <c r="VI146" s="93"/>
      <c r="VJ146" s="93"/>
      <c r="VK146" s="93"/>
      <c r="VL146" s="93"/>
      <c r="VM146" s="93"/>
      <c r="VN146" s="93"/>
      <c r="VO146" s="93"/>
      <c r="VP146" s="93"/>
      <c r="VQ146" s="93"/>
      <c r="VR146" s="93"/>
      <c r="VS146" s="93"/>
      <c r="VT146" s="93"/>
      <c r="VU146" s="93"/>
      <c r="VV146" s="93"/>
      <c r="VW146" s="93"/>
      <c r="VX146" s="93"/>
      <c r="VY146" s="93"/>
      <c r="VZ146" s="93"/>
      <c r="WA146" s="93"/>
      <c r="WB146" s="93"/>
      <c r="WC146" s="93"/>
      <c r="WD146" s="93"/>
      <c r="WE146" s="93"/>
      <c r="WF146" s="93"/>
      <c r="WG146" s="93"/>
      <c r="WH146" s="93"/>
      <c r="WI146" s="93"/>
      <c r="WJ146" s="93"/>
      <c r="WK146" s="93"/>
      <c r="WL146" s="93"/>
      <c r="WM146" s="93"/>
      <c r="WN146" s="93"/>
      <c r="WO146" s="93"/>
      <c r="WP146" s="93"/>
      <c r="WQ146" s="93"/>
      <c r="WR146" s="93"/>
      <c r="WS146" s="93"/>
      <c r="WT146" s="93"/>
      <c r="WU146" s="93"/>
      <c r="WV146" s="93"/>
      <c r="WW146" s="93"/>
      <c r="WX146" s="93"/>
      <c r="WY146" s="93"/>
      <c r="WZ146" s="93"/>
      <c r="XA146" s="93"/>
      <c r="XB146" s="93"/>
      <c r="XC146" s="93"/>
      <c r="XD146" s="93"/>
      <c r="XE146" s="93"/>
      <c r="XF146" s="93"/>
      <c r="XG146" s="93"/>
      <c r="XH146" s="93"/>
      <c r="XI146" s="93"/>
      <c r="XJ146" s="93"/>
      <c r="XK146" s="93"/>
      <c r="XL146" s="93"/>
      <c r="XM146" s="93"/>
      <c r="XN146" s="93"/>
      <c r="XO146" s="93"/>
      <c r="XP146" s="93"/>
      <c r="XQ146" s="93"/>
      <c r="XR146" s="93"/>
      <c r="XS146" s="93"/>
      <c r="XT146" s="93"/>
      <c r="XU146" s="93"/>
      <c r="XV146" s="93"/>
      <c r="XW146" s="93"/>
      <c r="XX146" s="93"/>
      <c r="XY146" s="93"/>
      <c r="XZ146" s="93"/>
      <c r="YA146" s="93"/>
      <c r="YB146" s="93"/>
      <c r="YC146" s="93"/>
      <c r="YD146" s="93"/>
      <c r="YE146" s="93"/>
      <c r="YF146" s="93"/>
      <c r="YG146" s="93"/>
      <c r="YH146" s="93"/>
      <c r="YI146" s="93"/>
      <c r="YJ146" s="93"/>
      <c r="YK146" s="93"/>
      <c r="YL146" s="93"/>
      <c r="YM146" s="93"/>
      <c r="YN146" s="93"/>
      <c r="YO146" s="93"/>
      <c r="YP146" s="93"/>
      <c r="YQ146" s="93"/>
      <c r="YR146" s="93"/>
      <c r="YS146" s="93"/>
      <c r="YT146" s="93"/>
      <c r="YU146" s="93"/>
      <c r="YV146" s="93"/>
      <c r="YW146" s="93"/>
      <c r="YX146" s="93"/>
      <c r="YY146" s="93"/>
      <c r="YZ146" s="93"/>
      <c r="ZA146" s="93"/>
      <c r="ZB146" s="93"/>
      <c r="ZC146" s="93"/>
      <c r="ZD146" s="93"/>
      <c r="ZE146" s="93"/>
      <c r="ZF146" s="93"/>
      <c r="ZG146" s="93"/>
      <c r="ZH146" s="93"/>
      <c r="ZI146" s="93"/>
      <c r="ZJ146" s="93"/>
      <c r="ZK146" s="93"/>
      <c r="ZL146" s="93"/>
      <c r="ZM146" s="93"/>
      <c r="ZN146" s="93"/>
      <c r="ZO146" s="93"/>
      <c r="ZP146" s="93"/>
      <c r="ZQ146" s="93"/>
      <c r="ZR146" s="93"/>
      <c r="ZS146" s="93"/>
      <c r="ZT146" s="93"/>
      <c r="ZU146" s="93"/>
      <c r="ZV146" s="93"/>
      <c r="ZW146" s="93"/>
      <c r="ZX146" s="93"/>
      <c r="ZY146" s="93"/>
      <c r="ZZ146" s="93"/>
    </row>
    <row r="147" spans="1:702" ht="15.95" customHeight="1" x14ac:dyDescent="0.25">
      <c r="A147" s="92"/>
      <c r="B147" s="92"/>
      <c r="C147" s="92"/>
      <c r="D147" s="92"/>
      <c r="E147" s="92"/>
      <c r="F147" s="92"/>
      <c r="G147" s="92"/>
      <c r="H147" s="92"/>
      <c r="I147" s="92"/>
      <c r="J147" s="155" t="s">
        <v>430</v>
      </c>
      <c r="K147" s="155" t="s">
        <v>431</v>
      </c>
      <c r="L147" s="156">
        <v>16000</v>
      </c>
      <c r="M147" s="156">
        <v>16000</v>
      </c>
      <c r="N147" s="156">
        <v>0</v>
      </c>
      <c r="O147" s="156">
        <v>16000</v>
      </c>
      <c r="P147" s="156">
        <v>3731</v>
      </c>
      <c r="Q147" s="156">
        <v>-12269</v>
      </c>
      <c r="R147" s="157">
        <v>0.23</v>
      </c>
      <c r="S147" s="156">
        <v>0</v>
      </c>
      <c r="T147" s="156">
        <v>0</v>
      </c>
      <c r="U147" s="157">
        <v>0</v>
      </c>
      <c r="V147" s="156">
        <v>0</v>
      </c>
      <c r="W147" s="156">
        <v>0</v>
      </c>
      <c r="X147" s="157">
        <v>0</v>
      </c>
      <c r="Y147" s="156">
        <v>0</v>
      </c>
      <c r="Z147" s="156">
        <v>0</v>
      </c>
      <c r="AA147" s="157">
        <v>0</v>
      </c>
      <c r="AB147" s="156">
        <v>0</v>
      </c>
      <c r="AC147" s="156">
        <v>0</v>
      </c>
      <c r="AD147" s="157">
        <v>0</v>
      </c>
      <c r="AE147" s="156">
        <v>0</v>
      </c>
      <c r="AF147" s="156">
        <v>0</v>
      </c>
      <c r="AG147" s="157">
        <v>0</v>
      </c>
      <c r="AH147" s="156">
        <v>0</v>
      </c>
      <c r="AI147" s="156">
        <v>0</v>
      </c>
      <c r="AJ147" s="157">
        <v>0</v>
      </c>
      <c r="AK147" s="156">
        <v>0</v>
      </c>
      <c r="AL147" s="156">
        <v>0</v>
      </c>
      <c r="AM147" s="157">
        <v>0</v>
      </c>
      <c r="AN147" s="156">
        <v>0</v>
      </c>
      <c r="AO147" s="156">
        <v>0</v>
      </c>
      <c r="AP147" s="157">
        <v>0</v>
      </c>
      <c r="AQ147" s="156">
        <v>0</v>
      </c>
      <c r="AR147" s="156">
        <v>0</v>
      </c>
      <c r="AS147" s="157">
        <v>0</v>
      </c>
      <c r="AT147" s="156">
        <v>0</v>
      </c>
      <c r="AU147" s="156">
        <v>0</v>
      </c>
      <c r="AV147" s="157">
        <v>0</v>
      </c>
      <c r="AW147" s="156">
        <v>0</v>
      </c>
      <c r="AX147" s="156">
        <v>0</v>
      </c>
      <c r="AY147" s="157">
        <v>0</v>
      </c>
      <c r="AZ147" s="156">
        <v>0</v>
      </c>
      <c r="BA147" s="156">
        <v>0</v>
      </c>
      <c r="BB147" s="157">
        <v>0</v>
      </c>
      <c r="BC147" s="156">
        <v>0</v>
      </c>
      <c r="BD147" s="156">
        <v>0</v>
      </c>
      <c r="BE147" s="157">
        <v>0</v>
      </c>
      <c r="BF147" s="156">
        <v>0</v>
      </c>
      <c r="BG147" s="156">
        <v>0</v>
      </c>
      <c r="BH147" s="157">
        <v>0</v>
      </c>
      <c r="BI147" s="156">
        <v>16000</v>
      </c>
      <c r="BJ147" s="156">
        <v>3731</v>
      </c>
      <c r="BK147" s="157">
        <v>0.23</v>
      </c>
      <c r="BL147" s="156">
        <v>0</v>
      </c>
      <c r="BM147" s="156">
        <v>0</v>
      </c>
      <c r="BN147" s="157">
        <v>0</v>
      </c>
      <c r="BO147" s="156">
        <v>0</v>
      </c>
      <c r="BP147" s="156">
        <v>0</v>
      </c>
      <c r="BQ147" s="157">
        <v>0</v>
      </c>
      <c r="BR147" s="156">
        <v>0</v>
      </c>
      <c r="BS147" s="156">
        <v>0</v>
      </c>
      <c r="BT147" s="157">
        <v>0</v>
      </c>
      <c r="BU147" s="156">
        <v>0</v>
      </c>
      <c r="BV147" s="156">
        <v>0</v>
      </c>
      <c r="BW147" s="157">
        <v>0</v>
      </c>
      <c r="BX147" s="156">
        <v>0</v>
      </c>
      <c r="BY147" s="156">
        <v>0</v>
      </c>
      <c r="BZ147" s="157">
        <v>0</v>
      </c>
      <c r="CA147" s="156">
        <v>0</v>
      </c>
      <c r="CB147" s="156">
        <v>0</v>
      </c>
      <c r="CC147" s="157">
        <v>0</v>
      </c>
      <c r="CD147" s="156">
        <v>0</v>
      </c>
      <c r="CE147" s="156">
        <v>0</v>
      </c>
      <c r="CF147" s="157">
        <v>0</v>
      </c>
      <c r="CG147" s="156">
        <v>0</v>
      </c>
      <c r="CH147" s="156">
        <v>0</v>
      </c>
      <c r="CI147" s="157">
        <v>0</v>
      </c>
      <c r="CJ147" s="156">
        <v>0</v>
      </c>
      <c r="CK147" s="156">
        <v>0</v>
      </c>
      <c r="CL147" s="157">
        <v>0</v>
      </c>
      <c r="CM147" s="156">
        <v>0</v>
      </c>
      <c r="CN147" s="156">
        <v>0</v>
      </c>
      <c r="CO147" s="157">
        <v>0</v>
      </c>
      <c r="CP147" s="93"/>
      <c r="CQ147" s="93"/>
      <c r="CR147" s="93"/>
      <c r="CS147" s="93"/>
      <c r="CT147" s="93"/>
      <c r="CU147" s="93"/>
      <c r="CV147" s="93"/>
      <c r="CW147" s="93"/>
      <c r="CX147" s="93"/>
      <c r="CY147" s="93"/>
      <c r="CZ147" s="93"/>
      <c r="DA147" s="93"/>
      <c r="DB147" s="93"/>
      <c r="DC147" s="93"/>
      <c r="DD147" s="93"/>
      <c r="DE147" s="93"/>
      <c r="DF147" s="93"/>
      <c r="DG147" s="93"/>
      <c r="DH147" s="93"/>
      <c r="DI147" s="93"/>
      <c r="DJ147" s="93"/>
      <c r="DK147" s="93"/>
      <c r="DL147" s="93"/>
      <c r="DM147" s="93"/>
      <c r="DN147" s="93"/>
      <c r="DO147" s="93"/>
      <c r="DP147" s="93"/>
      <c r="DQ147" s="93"/>
      <c r="DR147" s="93"/>
      <c r="DS147" s="93"/>
      <c r="DT147" s="93"/>
      <c r="DU147" s="93"/>
      <c r="DV147" s="93"/>
      <c r="DW147" s="93"/>
      <c r="DX147" s="93"/>
      <c r="DY147" s="93"/>
      <c r="DZ147" s="93"/>
      <c r="EA147" s="93"/>
      <c r="EB147" s="93"/>
      <c r="EC147" s="93"/>
      <c r="ED147" s="93"/>
      <c r="EE147" s="93"/>
      <c r="EF147" s="93"/>
      <c r="EG147" s="93"/>
      <c r="EH147" s="93"/>
      <c r="EI147" s="93"/>
      <c r="EJ147" s="93"/>
      <c r="EK147" s="93"/>
      <c r="EL147" s="93"/>
      <c r="EM147" s="93"/>
      <c r="EN147" s="93"/>
      <c r="EO147" s="93"/>
      <c r="EP147" s="93"/>
      <c r="EQ147" s="93"/>
      <c r="ER147" s="93"/>
      <c r="ES147" s="93"/>
      <c r="ET147" s="93"/>
      <c r="EU147" s="93"/>
      <c r="EV147" s="93"/>
      <c r="EW147" s="93"/>
      <c r="EX147" s="93"/>
      <c r="EY147" s="93"/>
      <c r="EZ147" s="93"/>
      <c r="FA147" s="93"/>
      <c r="FB147" s="93"/>
      <c r="FC147" s="93"/>
      <c r="FD147" s="93"/>
      <c r="FE147" s="93"/>
      <c r="FF147" s="93"/>
      <c r="FG147" s="93"/>
      <c r="FH147" s="93"/>
      <c r="FI147" s="93"/>
      <c r="FJ147" s="93"/>
      <c r="FK147" s="93"/>
      <c r="FL147" s="93"/>
      <c r="FM147" s="93"/>
      <c r="FN147" s="93"/>
      <c r="FO147" s="93"/>
      <c r="FP147" s="93"/>
      <c r="FQ147" s="93"/>
      <c r="FR147" s="93"/>
      <c r="FS147" s="93"/>
      <c r="FT147" s="93"/>
      <c r="FU147" s="93"/>
      <c r="FV147" s="93"/>
      <c r="FW147" s="93"/>
      <c r="FX147" s="93"/>
      <c r="FY147" s="93"/>
      <c r="FZ147" s="93"/>
      <c r="GA147" s="93"/>
      <c r="GB147" s="93"/>
      <c r="GC147" s="93"/>
      <c r="GD147" s="93"/>
      <c r="GE147" s="93"/>
      <c r="GF147" s="93"/>
      <c r="GG147" s="93"/>
      <c r="GH147" s="93"/>
      <c r="GI147" s="93"/>
      <c r="GJ147" s="93"/>
      <c r="GK147" s="93"/>
      <c r="GL147" s="93"/>
      <c r="GM147" s="93"/>
      <c r="GN147" s="93"/>
      <c r="GO147" s="93"/>
      <c r="GP147" s="93"/>
      <c r="GQ147" s="93"/>
      <c r="GR147" s="93"/>
      <c r="GS147" s="93"/>
      <c r="GT147" s="93"/>
      <c r="GU147" s="93"/>
      <c r="GV147" s="93"/>
      <c r="GW147" s="93"/>
      <c r="GX147" s="93"/>
      <c r="GY147" s="93"/>
      <c r="GZ147" s="93"/>
      <c r="HA147" s="93"/>
      <c r="HB147" s="93"/>
      <c r="HC147" s="93"/>
      <c r="HD147" s="93"/>
      <c r="HE147" s="93"/>
      <c r="HF147" s="93"/>
      <c r="HG147" s="93"/>
      <c r="HH147" s="93"/>
      <c r="HI147" s="93"/>
      <c r="HJ147" s="93"/>
      <c r="HK147" s="93"/>
      <c r="HL147" s="93"/>
      <c r="HM147" s="93"/>
      <c r="HN147" s="93"/>
      <c r="HO147" s="93"/>
      <c r="HP147" s="93"/>
      <c r="HQ147" s="93"/>
      <c r="HR147" s="93"/>
      <c r="HS147" s="93"/>
      <c r="HT147" s="93"/>
      <c r="HU147" s="93"/>
      <c r="HV147" s="93"/>
      <c r="HW147" s="93"/>
      <c r="HX147" s="93"/>
      <c r="HY147" s="93"/>
      <c r="HZ147" s="93"/>
      <c r="IA147" s="93"/>
      <c r="IB147" s="93"/>
      <c r="IC147" s="93"/>
      <c r="ID147" s="93"/>
      <c r="IE147" s="93"/>
      <c r="IF147" s="93"/>
      <c r="IG147" s="93"/>
      <c r="IH147" s="93"/>
      <c r="II147" s="93"/>
      <c r="IJ147" s="93"/>
      <c r="IK147" s="93"/>
      <c r="IL147" s="93"/>
      <c r="IM147" s="93"/>
      <c r="IN147" s="93"/>
      <c r="IO147" s="93"/>
      <c r="IP147" s="93"/>
      <c r="IQ147" s="93"/>
      <c r="IR147" s="93"/>
      <c r="IS147" s="93"/>
      <c r="IT147" s="93"/>
      <c r="IU147" s="93"/>
      <c r="IV147" s="93"/>
      <c r="IW147" s="93"/>
      <c r="IX147" s="93"/>
      <c r="IY147" s="93"/>
      <c r="IZ147" s="93"/>
      <c r="JA147" s="93"/>
      <c r="JB147" s="93"/>
      <c r="JC147" s="93"/>
      <c r="JD147" s="93"/>
      <c r="JE147" s="93"/>
      <c r="JF147" s="93"/>
      <c r="JG147" s="93"/>
      <c r="JH147" s="93"/>
      <c r="JI147" s="93"/>
      <c r="JJ147" s="93"/>
      <c r="JK147" s="93"/>
      <c r="JL147" s="93"/>
      <c r="JM147" s="93"/>
      <c r="JN147" s="93"/>
      <c r="JO147" s="93"/>
      <c r="JP147" s="93"/>
      <c r="JQ147" s="93"/>
      <c r="JR147" s="93"/>
      <c r="JS147" s="93"/>
      <c r="JT147" s="93"/>
      <c r="JU147" s="93"/>
      <c r="JV147" s="93"/>
      <c r="JW147" s="93"/>
      <c r="JX147" s="93"/>
      <c r="JY147" s="93"/>
      <c r="JZ147" s="93"/>
      <c r="KA147" s="93"/>
      <c r="KB147" s="93"/>
      <c r="KC147" s="93"/>
      <c r="KD147" s="93"/>
      <c r="KE147" s="93"/>
      <c r="KF147" s="93"/>
      <c r="KG147" s="93"/>
      <c r="KH147" s="93"/>
      <c r="KI147" s="93"/>
      <c r="KJ147" s="93"/>
      <c r="KK147" s="93"/>
      <c r="KL147" s="93"/>
      <c r="KM147" s="93"/>
      <c r="KN147" s="93"/>
      <c r="KO147" s="93"/>
      <c r="KP147" s="93"/>
      <c r="KQ147" s="93"/>
      <c r="KR147" s="93"/>
      <c r="KS147" s="93"/>
      <c r="KT147" s="93"/>
      <c r="KU147" s="93"/>
      <c r="KV147" s="93"/>
      <c r="KW147" s="93"/>
      <c r="KX147" s="93"/>
      <c r="KY147" s="93"/>
      <c r="KZ147" s="93"/>
      <c r="LA147" s="93"/>
      <c r="LB147" s="93"/>
      <c r="LC147" s="93"/>
      <c r="LD147" s="93"/>
      <c r="LE147" s="93"/>
      <c r="LF147" s="93"/>
      <c r="LG147" s="93"/>
      <c r="LH147" s="93"/>
      <c r="LI147" s="93"/>
      <c r="LJ147" s="93"/>
      <c r="LK147" s="93"/>
      <c r="LL147" s="93"/>
      <c r="LM147" s="93"/>
      <c r="LN147" s="93"/>
      <c r="LO147" s="93"/>
      <c r="LP147" s="93"/>
      <c r="LQ147" s="93"/>
      <c r="LR147" s="93"/>
      <c r="LS147" s="93"/>
      <c r="LT147" s="93"/>
      <c r="LU147" s="93"/>
      <c r="LV147" s="93"/>
      <c r="LW147" s="93"/>
      <c r="LX147" s="93"/>
      <c r="LY147" s="93"/>
      <c r="LZ147" s="93"/>
      <c r="MA147" s="93"/>
      <c r="MB147" s="93"/>
      <c r="MC147" s="93"/>
      <c r="MD147" s="93"/>
      <c r="ME147" s="93"/>
      <c r="MF147" s="93"/>
      <c r="MG147" s="93"/>
      <c r="MH147" s="93"/>
      <c r="MI147" s="93"/>
      <c r="MJ147" s="93"/>
      <c r="MK147" s="93"/>
      <c r="ML147" s="93"/>
      <c r="MM147" s="93"/>
      <c r="MN147" s="93"/>
      <c r="MO147" s="93"/>
      <c r="MP147" s="93"/>
      <c r="MQ147" s="93"/>
      <c r="MR147" s="93"/>
      <c r="MS147" s="93"/>
      <c r="MT147" s="93"/>
      <c r="MU147" s="93"/>
      <c r="MV147" s="93"/>
      <c r="MW147" s="93"/>
      <c r="MX147" s="93"/>
      <c r="MY147" s="93"/>
      <c r="MZ147" s="93"/>
      <c r="NA147" s="93"/>
      <c r="NB147" s="93"/>
      <c r="NC147" s="93"/>
      <c r="ND147" s="93"/>
      <c r="NE147" s="93"/>
      <c r="NF147" s="93"/>
      <c r="NG147" s="93"/>
      <c r="NH147" s="93"/>
      <c r="NI147" s="93"/>
      <c r="NJ147" s="93"/>
      <c r="NK147" s="93"/>
      <c r="NL147" s="93"/>
      <c r="NM147" s="93"/>
      <c r="NN147" s="93"/>
      <c r="NO147" s="93"/>
      <c r="NP147" s="93"/>
      <c r="NQ147" s="93"/>
      <c r="NR147" s="93"/>
      <c r="NS147" s="93"/>
      <c r="NT147" s="93"/>
      <c r="NU147" s="93"/>
      <c r="NV147" s="93"/>
      <c r="NW147" s="93"/>
      <c r="NX147" s="93"/>
      <c r="NY147" s="93"/>
      <c r="NZ147" s="93"/>
      <c r="OA147" s="93"/>
      <c r="OB147" s="93"/>
      <c r="OC147" s="93"/>
      <c r="OD147" s="93"/>
      <c r="OE147" s="93"/>
      <c r="OF147" s="93"/>
      <c r="OG147" s="93"/>
      <c r="OH147" s="93"/>
      <c r="OI147" s="93"/>
      <c r="OJ147" s="93"/>
      <c r="OK147" s="93"/>
      <c r="OL147" s="93"/>
      <c r="OM147" s="93"/>
      <c r="ON147" s="93"/>
      <c r="OO147" s="93"/>
      <c r="OP147" s="93"/>
      <c r="OQ147" s="93"/>
      <c r="OR147" s="93"/>
      <c r="OS147" s="93"/>
      <c r="OT147" s="93"/>
      <c r="OU147" s="93"/>
      <c r="OV147" s="93"/>
      <c r="OW147" s="93"/>
      <c r="OX147" s="93"/>
      <c r="OY147" s="93"/>
      <c r="OZ147" s="93"/>
      <c r="PA147" s="93"/>
      <c r="PB147" s="93"/>
      <c r="PC147" s="93"/>
      <c r="PD147" s="93"/>
      <c r="PE147" s="93"/>
      <c r="PF147" s="93"/>
      <c r="PG147" s="93"/>
      <c r="PH147" s="93"/>
      <c r="PI147" s="93"/>
      <c r="PJ147" s="93"/>
      <c r="PK147" s="93"/>
      <c r="PL147" s="93"/>
      <c r="PM147" s="93"/>
      <c r="PN147" s="93"/>
      <c r="PO147" s="93"/>
      <c r="PP147" s="93"/>
      <c r="PQ147" s="93"/>
      <c r="PR147" s="93"/>
      <c r="PS147" s="93"/>
      <c r="PT147" s="93"/>
      <c r="PU147" s="93"/>
      <c r="PV147" s="93"/>
      <c r="PW147" s="93"/>
      <c r="PX147" s="93"/>
      <c r="PY147" s="93"/>
      <c r="PZ147" s="93"/>
      <c r="QA147" s="93"/>
      <c r="QB147" s="93"/>
      <c r="QC147" s="93"/>
      <c r="QD147" s="93"/>
      <c r="QE147" s="93"/>
      <c r="QF147" s="93"/>
      <c r="QG147" s="93"/>
      <c r="QH147" s="93"/>
      <c r="QI147" s="93"/>
      <c r="QJ147" s="93"/>
      <c r="QK147" s="93"/>
      <c r="QL147" s="93"/>
      <c r="QM147" s="93"/>
      <c r="QN147" s="93"/>
      <c r="QO147" s="93"/>
      <c r="QP147" s="93"/>
      <c r="QQ147" s="93"/>
      <c r="QR147" s="93"/>
      <c r="QS147" s="93"/>
      <c r="QT147" s="93"/>
      <c r="QU147" s="93"/>
      <c r="QV147" s="93"/>
      <c r="QW147" s="93"/>
      <c r="QX147" s="93"/>
      <c r="QY147" s="93"/>
      <c r="QZ147" s="93"/>
      <c r="RA147" s="93"/>
      <c r="RB147" s="93"/>
      <c r="RC147" s="93"/>
      <c r="RD147" s="93"/>
      <c r="RE147" s="93"/>
      <c r="RF147" s="93"/>
      <c r="RG147" s="93"/>
      <c r="RH147" s="93"/>
      <c r="RI147" s="93"/>
      <c r="RJ147" s="93"/>
      <c r="RK147" s="93"/>
      <c r="RL147" s="93"/>
      <c r="RM147" s="93"/>
      <c r="RN147" s="93"/>
      <c r="RO147" s="93"/>
      <c r="RP147" s="93"/>
      <c r="RQ147" s="93"/>
      <c r="RR147" s="93"/>
      <c r="RS147" s="93"/>
      <c r="RT147" s="93"/>
      <c r="RU147" s="93"/>
      <c r="RV147" s="93"/>
      <c r="RW147" s="93"/>
      <c r="RX147" s="93"/>
      <c r="RY147" s="93"/>
      <c r="RZ147" s="93"/>
      <c r="SA147" s="93"/>
      <c r="SB147" s="93"/>
      <c r="SC147" s="93"/>
      <c r="SD147" s="93"/>
      <c r="SE147" s="93"/>
      <c r="SF147" s="93"/>
      <c r="SG147" s="93"/>
      <c r="SH147" s="93"/>
      <c r="SI147" s="93"/>
      <c r="SJ147" s="93"/>
      <c r="SK147" s="93"/>
      <c r="SL147" s="93"/>
      <c r="SM147" s="93"/>
      <c r="SN147" s="93"/>
      <c r="SO147" s="93"/>
      <c r="SP147" s="93"/>
      <c r="SQ147" s="93"/>
      <c r="SR147" s="93"/>
      <c r="SS147" s="93"/>
      <c r="ST147" s="93"/>
      <c r="SU147" s="93"/>
      <c r="SV147" s="93"/>
      <c r="SW147" s="93"/>
      <c r="SX147" s="93"/>
      <c r="SY147" s="93"/>
      <c r="SZ147" s="93"/>
      <c r="TA147" s="93"/>
      <c r="TB147" s="93"/>
      <c r="TC147" s="93"/>
      <c r="TD147" s="93"/>
      <c r="TE147" s="93"/>
      <c r="TF147" s="93"/>
      <c r="TG147" s="93"/>
      <c r="TH147" s="93"/>
      <c r="TI147" s="93"/>
      <c r="TJ147" s="93"/>
      <c r="TK147" s="93"/>
      <c r="TL147" s="93"/>
      <c r="TM147" s="93"/>
      <c r="TN147" s="93"/>
      <c r="TO147" s="93"/>
      <c r="TP147" s="93"/>
      <c r="TQ147" s="93"/>
      <c r="TR147" s="93"/>
      <c r="TS147" s="93"/>
      <c r="TT147" s="93"/>
      <c r="TU147" s="93"/>
      <c r="TV147" s="93"/>
      <c r="TW147" s="93"/>
      <c r="TX147" s="93"/>
      <c r="TY147" s="93"/>
      <c r="TZ147" s="93"/>
      <c r="UA147" s="93"/>
      <c r="UB147" s="93"/>
      <c r="UC147" s="93"/>
      <c r="UD147" s="93"/>
      <c r="UE147" s="93"/>
      <c r="UF147" s="93"/>
      <c r="UG147" s="93"/>
      <c r="UH147" s="93"/>
      <c r="UI147" s="93"/>
      <c r="UJ147" s="93"/>
      <c r="UK147" s="93"/>
      <c r="UL147" s="93"/>
      <c r="UM147" s="93"/>
      <c r="UN147" s="93"/>
      <c r="UO147" s="93"/>
      <c r="UP147" s="93"/>
      <c r="UQ147" s="93"/>
      <c r="UR147" s="93"/>
      <c r="US147" s="93"/>
      <c r="UT147" s="93"/>
      <c r="UU147" s="93"/>
      <c r="UV147" s="93"/>
      <c r="UW147" s="93"/>
      <c r="UX147" s="93"/>
      <c r="UY147" s="93"/>
      <c r="UZ147" s="93"/>
      <c r="VA147" s="93"/>
      <c r="VB147" s="93"/>
      <c r="VC147" s="93"/>
      <c r="VD147" s="93"/>
      <c r="VE147" s="93"/>
      <c r="VF147" s="93"/>
      <c r="VG147" s="93"/>
      <c r="VH147" s="93"/>
      <c r="VI147" s="93"/>
      <c r="VJ147" s="93"/>
      <c r="VK147" s="93"/>
      <c r="VL147" s="93"/>
      <c r="VM147" s="93"/>
      <c r="VN147" s="93"/>
      <c r="VO147" s="93"/>
      <c r="VP147" s="93"/>
      <c r="VQ147" s="93"/>
      <c r="VR147" s="93"/>
      <c r="VS147" s="93"/>
      <c r="VT147" s="93"/>
      <c r="VU147" s="93"/>
      <c r="VV147" s="93"/>
      <c r="VW147" s="93"/>
      <c r="VX147" s="93"/>
      <c r="VY147" s="93"/>
      <c r="VZ147" s="93"/>
      <c r="WA147" s="93"/>
      <c r="WB147" s="93"/>
      <c r="WC147" s="93"/>
      <c r="WD147" s="93"/>
      <c r="WE147" s="93"/>
      <c r="WF147" s="93"/>
      <c r="WG147" s="93"/>
      <c r="WH147" s="93"/>
      <c r="WI147" s="93"/>
      <c r="WJ147" s="93"/>
      <c r="WK147" s="93"/>
      <c r="WL147" s="93"/>
      <c r="WM147" s="93"/>
      <c r="WN147" s="93"/>
      <c r="WO147" s="93"/>
      <c r="WP147" s="93"/>
      <c r="WQ147" s="93"/>
      <c r="WR147" s="93"/>
      <c r="WS147" s="93"/>
      <c r="WT147" s="93"/>
      <c r="WU147" s="93"/>
      <c r="WV147" s="93"/>
      <c r="WW147" s="93"/>
      <c r="WX147" s="93"/>
      <c r="WY147" s="93"/>
      <c r="WZ147" s="93"/>
      <c r="XA147" s="93"/>
      <c r="XB147" s="93"/>
      <c r="XC147" s="93"/>
      <c r="XD147" s="93"/>
      <c r="XE147" s="93"/>
      <c r="XF147" s="93"/>
      <c r="XG147" s="93"/>
      <c r="XH147" s="93"/>
      <c r="XI147" s="93"/>
      <c r="XJ147" s="93"/>
      <c r="XK147" s="93"/>
      <c r="XL147" s="93"/>
      <c r="XM147" s="93"/>
      <c r="XN147" s="93"/>
      <c r="XO147" s="93"/>
      <c r="XP147" s="93"/>
      <c r="XQ147" s="93"/>
      <c r="XR147" s="93"/>
      <c r="XS147" s="93"/>
      <c r="XT147" s="93"/>
      <c r="XU147" s="93"/>
      <c r="XV147" s="93"/>
      <c r="XW147" s="93"/>
      <c r="XX147" s="93"/>
      <c r="XY147" s="93"/>
      <c r="XZ147" s="93"/>
      <c r="YA147" s="93"/>
      <c r="YB147" s="93"/>
      <c r="YC147" s="93"/>
      <c r="YD147" s="93"/>
      <c r="YE147" s="93"/>
      <c r="YF147" s="93"/>
      <c r="YG147" s="93"/>
      <c r="YH147" s="93"/>
      <c r="YI147" s="93"/>
      <c r="YJ147" s="93"/>
      <c r="YK147" s="93"/>
      <c r="YL147" s="93"/>
      <c r="YM147" s="93"/>
      <c r="YN147" s="93"/>
      <c r="YO147" s="93"/>
      <c r="YP147" s="93"/>
      <c r="YQ147" s="93"/>
      <c r="YR147" s="93"/>
      <c r="YS147" s="93"/>
      <c r="YT147" s="93"/>
      <c r="YU147" s="93"/>
      <c r="YV147" s="93"/>
      <c r="YW147" s="93"/>
      <c r="YX147" s="93"/>
      <c r="YY147" s="93"/>
      <c r="YZ147" s="93"/>
      <c r="ZA147" s="93"/>
      <c r="ZB147" s="93"/>
      <c r="ZC147" s="93"/>
      <c r="ZD147" s="93"/>
      <c r="ZE147" s="93"/>
      <c r="ZF147" s="93"/>
      <c r="ZG147" s="93"/>
      <c r="ZH147" s="93"/>
      <c r="ZI147" s="93"/>
      <c r="ZJ147" s="93"/>
      <c r="ZK147" s="93"/>
      <c r="ZL147" s="93"/>
      <c r="ZM147" s="93"/>
      <c r="ZN147" s="93"/>
      <c r="ZO147" s="93"/>
      <c r="ZP147" s="93"/>
      <c r="ZQ147" s="93"/>
      <c r="ZR147" s="93"/>
      <c r="ZS147" s="93"/>
      <c r="ZT147" s="93"/>
      <c r="ZU147" s="93"/>
      <c r="ZV147" s="93"/>
      <c r="ZW147" s="93"/>
      <c r="ZX147" s="93"/>
      <c r="ZY147" s="93"/>
      <c r="ZZ147" s="93"/>
    </row>
    <row r="148" spans="1:702" ht="15.95" customHeight="1" x14ac:dyDescent="0.25">
      <c r="A148" s="92"/>
      <c r="B148" s="92"/>
      <c r="C148" s="92"/>
      <c r="D148" s="92"/>
      <c r="E148" s="92"/>
      <c r="F148" s="92"/>
      <c r="G148" s="92"/>
      <c r="H148" s="92"/>
      <c r="I148" s="92"/>
      <c r="J148" s="92" t="s">
        <v>432</v>
      </c>
      <c r="K148" s="92" t="s">
        <v>433</v>
      </c>
      <c r="L148" s="93">
        <v>16000</v>
      </c>
      <c r="M148" s="93">
        <v>16000</v>
      </c>
      <c r="N148" s="93">
        <v>0</v>
      </c>
      <c r="O148" s="93">
        <v>16000</v>
      </c>
      <c r="P148" s="93">
        <v>3731</v>
      </c>
      <c r="Q148" s="93">
        <v>-12269</v>
      </c>
      <c r="R148" s="94">
        <v>0.23</v>
      </c>
      <c r="S148" s="93">
        <v>0</v>
      </c>
      <c r="T148" s="93">
        <v>0</v>
      </c>
      <c r="U148" s="94">
        <v>0</v>
      </c>
      <c r="V148" s="93">
        <v>0</v>
      </c>
      <c r="W148" s="93">
        <v>0</v>
      </c>
      <c r="X148" s="94">
        <v>0</v>
      </c>
      <c r="Y148" s="93">
        <v>0</v>
      </c>
      <c r="Z148" s="93">
        <v>0</v>
      </c>
      <c r="AA148" s="94">
        <v>0</v>
      </c>
      <c r="AB148" s="93">
        <v>0</v>
      </c>
      <c r="AC148" s="93">
        <v>0</v>
      </c>
      <c r="AD148" s="94">
        <v>0</v>
      </c>
      <c r="AE148" s="93">
        <v>0</v>
      </c>
      <c r="AF148" s="93">
        <v>0</v>
      </c>
      <c r="AG148" s="94">
        <v>0</v>
      </c>
      <c r="AH148" s="93">
        <v>0</v>
      </c>
      <c r="AI148" s="93">
        <v>0</v>
      </c>
      <c r="AJ148" s="94">
        <v>0</v>
      </c>
      <c r="AK148" s="93">
        <v>0</v>
      </c>
      <c r="AL148" s="93">
        <v>0</v>
      </c>
      <c r="AM148" s="94">
        <v>0</v>
      </c>
      <c r="AN148" s="93">
        <v>0</v>
      </c>
      <c r="AO148" s="93">
        <v>0</v>
      </c>
      <c r="AP148" s="94">
        <v>0</v>
      </c>
      <c r="AQ148" s="93">
        <v>0</v>
      </c>
      <c r="AR148" s="93">
        <v>0</v>
      </c>
      <c r="AS148" s="94">
        <v>0</v>
      </c>
      <c r="AT148" s="93">
        <v>0</v>
      </c>
      <c r="AU148" s="93">
        <v>0</v>
      </c>
      <c r="AV148" s="94">
        <v>0</v>
      </c>
      <c r="AW148" s="93">
        <v>0</v>
      </c>
      <c r="AX148" s="93">
        <v>0</v>
      </c>
      <c r="AY148" s="94">
        <v>0</v>
      </c>
      <c r="AZ148" s="93">
        <v>0</v>
      </c>
      <c r="BA148" s="93">
        <v>0</v>
      </c>
      <c r="BB148" s="94">
        <v>0</v>
      </c>
      <c r="BC148" s="93">
        <v>0</v>
      </c>
      <c r="BD148" s="93">
        <v>0</v>
      </c>
      <c r="BE148" s="94">
        <v>0</v>
      </c>
      <c r="BF148" s="93">
        <v>0</v>
      </c>
      <c r="BG148" s="93">
        <v>0</v>
      </c>
      <c r="BH148" s="94">
        <v>0</v>
      </c>
      <c r="BI148" s="93">
        <v>16000</v>
      </c>
      <c r="BJ148" s="93">
        <v>3731</v>
      </c>
      <c r="BK148" s="94">
        <v>0.23</v>
      </c>
      <c r="BL148" s="93">
        <v>0</v>
      </c>
      <c r="BM148" s="93">
        <v>0</v>
      </c>
      <c r="BN148" s="94">
        <v>0</v>
      </c>
      <c r="BO148" s="93">
        <v>0</v>
      </c>
      <c r="BP148" s="93">
        <v>0</v>
      </c>
      <c r="BQ148" s="94">
        <v>0</v>
      </c>
      <c r="BR148" s="93">
        <v>0</v>
      </c>
      <c r="BS148" s="93">
        <v>0</v>
      </c>
      <c r="BT148" s="94">
        <v>0</v>
      </c>
      <c r="BU148" s="93">
        <v>0</v>
      </c>
      <c r="BV148" s="93">
        <v>0</v>
      </c>
      <c r="BW148" s="94">
        <v>0</v>
      </c>
      <c r="BX148" s="93">
        <v>0</v>
      </c>
      <c r="BY148" s="93">
        <v>0</v>
      </c>
      <c r="BZ148" s="94">
        <v>0</v>
      </c>
      <c r="CA148" s="93">
        <v>0</v>
      </c>
      <c r="CB148" s="93">
        <v>0</v>
      </c>
      <c r="CC148" s="94">
        <v>0</v>
      </c>
      <c r="CD148" s="93">
        <v>0</v>
      </c>
      <c r="CE148" s="93">
        <v>0</v>
      </c>
      <c r="CF148" s="94">
        <v>0</v>
      </c>
      <c r="CG148" s="93">
        <v>0</v>
      </c>
      <c r="CH148" s="93">
        <v>0</v>
      </c>
      <c r="CI148" s="94">
        <v>0</v>
      </c>
      <c r="CJ148" s="93">
        <v>0</v>
      </c>
      <c r="CK148" s="93">
        <v>0</v>
      </c>
      <c r="CL148" s="94">
        <v>0</v>
      </c>
      <c r="CM148" s="93">
        <v>0</v>
      </c>
      <c r="CN148" s="93">
        <v>0</v>
      </c>
      <c r="CO148" s="94">
        <v>0</v>
      </c>
      <c r="CP148" s="93"/>
      <c r="CQ148" s="93"/>
      <c r="CR148" s="93"/>
      <c r="CS148" s="93"/>
      <c r="CT148" s="93"/>
      <c r="CU148" s="93"/>
      <c r="CV148" s="93"/>
      <c r="CW148" s="93"/>
      <c r="CX148" s="93"/>
      <c r="CY148" s="93"/>
      <c r="CZ148" s="93"/>
      <c r="DA148" s="93"/>
      <c r="DB148" s="93"/>
      <c r="DC148" s="93"/>
      <c r="DD148" s="93"/>
      <c r="DE148" s="93"/>
      <c r="DF148" s="93"/>
      <c r="DG148" s="93"/>
      <c r="DH148" s="93"/>
      <c r="DI148" s="93"/>
      <c r="DJ148" s="93"/>
      <c r="DK148" s="93"/>
      <c r="DL148" s="93"/>
      <c r="DM148" s="93"/>
      <c r="DN148" s="93"/>
      <c r="DO148" s="93"/>
      <c r="DP148" s="93"/>
      <c r="DQ148" s="93"/>
      <c r="DR148" s="93"/>
      <c r="DS148" s="93"/>
      <c r="DT148" s="93"/>
      <c r="DU148" s="93"/>
      <c r="DV148" s="93"/>
      <c r="DW148" s="93"/>
      <c r="DX148" s="93"/>
      <c r="DY148" s="93"/>
      <c r="DZ148" s="93"/>
      <c r="EA148" s="93"/>
      <c r="EB148" s="93"/>
      <c r="EC148" s="93"/>
      <c r="ED148" s="93"/>
      <c r="EE148" s="93"/>
      <c r="EF148" s="93"/>
      <c r="EG148" s="93"/>
      <c r="EH148" s="93"/>
      <c r="EI148" s="93"/>
      <c r="EJ148" s="93"/>
      <c r="EK148" s="93"/>
      <c r="EL148" s="93"/>
      <c r="EM148" s="93"/>
      <c r="EN148" s="93"/>
      <c r="EO148" s="93"/>
      <c r="EP148" s="93"/>
      <c r="EQ148" s="93"/>
      <c r="ER148" s="93"/>
      <c r="ES148" s="93"/>
      <c r="ET148" s="93"/>
      <c r="EU148" s="93"/>
      <c r="EV148" s="93"/>
      <c r="EW148" s="93"/>
      <c r="EX148" s="93"/>
      <c r="EY148" s="93"/>
      <c r="EZ148" s="93"/>
      <c r="FA148" s="93"/>
      <c r="FB148" s="93"/>
      <c r="FC148" s="93"/>
      <c r="FD148" s="93"/>
      <c r="FE148" s="93"/>
      <c r="FF148" s="93"/>
      <c r="FG148" s="93"/>
      <c r="FH148" s="93"/>
      <c r="FI148" s="93"/>
      <c r="FJ148" s="93"/>
      <c r="FK148" s="93"/>
      <c r="FL148" s="93"/>
      <c r="FM148" s="93"/>
      <c r="FN148" s="93"/>
      <c r="FO148" s="93"/>
      <c r="FP148" s="93"/>
      <c r="FQ148" s="93"/>
      <c r="FR148" s="93"/>
      <c r="FS148" s="93"/>
      <c r="FT148" s="93"/>
      <c r="FU148" s="93"/>
      <c r="FV148" s="93"/>
      <c r="FW148" s="93"/>
      <c r="FX148" s="93"/>
      <c r="FY148" s="93"/>
      <c r="FZ148" s="93"/>
      <c r="GA148" s="93"/>
      <c r="GB148" s="93"/>
      <c r="GC148" s="93"/>
      <c r="GD148" s="93"/>
      <c r="GE148" s="93"/>
      <c r="GF148" s="93"/>
      <c r="GG148" s="93"/>
      <c r="GH148" s="93"/>
      <c r="GI148" s="93"/>
      <c r="GJ148" s="93"/>
      <c r="GK148" s="93"/>
      <c r="GL148" s="93"/>
      <c r="GM148" s="93"/>
      <c r="GN148" s="93"/>
      <c r="GO148" s="93"/>
      <c r="GP148" s="93"/>
      <c r="GQ148" s="93"/>
      <c r="GR148" s="93"/>
      <c r="GS148" s="93"/>
      <c r="GT148" s="93"/>
      <c r="GU148" s="93"/>
      <c r="GV148" s="93"/>
      <c r="GW148" s="93"/>
      <c r="GX148" s="93"/>
      <c r="GY148" s="93"/>
      <c r="GZ148" s="93"/>
      <c r="HA148" s="93"/>
      <c r="HB148" s="93"/>
      <c r="HC148" s="93"/>
      <c r="HD148" s="93"/>
      <c r="HE148" s="93"/>
      <c r="HF148" s="93"/>
      <c r="HG148" s="93"/>
      <c r="HH148" s="93"/>
      <c r="HI148" s="93"/>
      <c r="HJ148" s="93"/>
      <c r="HK148" s="93"/>
      <c r="HL148" s="93"/>
      <c r="HM148" s="93"/>
      <c r="HN148" s="93"/>
      <c r="HO148" s="93"/>
      <c r="HP148" s="93"/>
      <c r="HQ148" s="93"/>
      <c r="HR148" s="93"/>
      <c r="HS148" s="93"/>
      <c r="HT148" s="93"/>
      <c r="HU148" s="93"/>
      <c r="HV148" s="93"/>
      <c r="HW148" s="93"/>
      <c r="HX148" s="93"/>
      <c r="HY148" s="93"/>
      <c r="HZ148" s="93"/>
      <c r="IA148" s="93"/>
      <c r="IB148" s="93"/>
      <c r="IC148" s="93"/>
      <c r="ID148" s="93"/>
      <c r="IE148" s="93"/>
      <c r="IF148" s="93"/>
      <c r="IG148" s="93"/>
      <c r="IH148" s="93"/>
      <c r="II148" s="93"/>
      <c r="IJ148" s="93"/>
      <c r="IK148" s="93"/>
      <c r="IL148" s="93"/>
      <c r="IM148" s="93"/>
      <c r="IN148" s="93"/>
      <c r="IO148" s="93"/>
      <c r="IP148" s="93"/>
      <c r="IQ148" s="93"/>
      <c r="IR148" s="93"/>
      <c r="IS148" s="93"/>
      <c r="IT148" s="93"/>
      <c r="IU148" s="93"/>
      <c r="IV148" s="93"/>
      <c r="IW148" s="93"/>
      <c r="IX148" s="93"/>
      <c r="IY148" s="93"/>
      <c r="IZ148" s="93"/>
      <c r="JA148" s="93"/>
      <c r="JB148" s="93"/>
      <c r="JC148" s="93"/>
      <c r="JD148" s="93"/>
      <c r="JE148" s="93"/>
      <c r="JF148" s="93"/>
      <c r="JG148" s="93"/>
      <c r="JH148" s="93"/>
      <c r="JI148" s="93"/>
      <c r="JJ148" s="93"/>
      <c r="JK148" s="93"/>
      <c r="JL148" s="93"/>
      <c r="JM148" s="93"/>
      <c r="JN148" s="93"/>
      <c r="JO148" s="93"/>
      <c r="JP148" s="93"/>
      <c r="JQ148" s="93"/>
      <c r="JR148" s="93"/>
      <c r="JS148" s="93"/>
      <c r="JT148" s="93"/>
      <c r="JU148" s="93"/>
      <c r="JV148" s="93"/>
      <c r="JW148" s="93"/>
      <c r="JX148" s="93"/>
      <c r="JY148" s="93"/>
      <c r="JZ148" s="93"/>
      <c r="KA148" s="93"/>
      <c r="KB148" s="93"/>
      <c r="KC148" s="93"/>
      <c r="KD148" s="93"/>
      <c r="KE148" s="93"/>
      <c r="KF148" s="93"/>
      <c r="KG148" s="93"/>
      <c r="KH148" s="93"/>
      <c r="KI148" s="93"/>
      <c r="KJ148" s="93"/>
      <c r="KK148" s="93"/>
      <c r="KL148" s="93"/>
      <c r="KM148" s="93"/>
      <c r="KN148" s="93"/>
      <c r="KO148" s="93"/>
      <c r="KP148" s="93"/>
      <c r="KQ148" s="93"/>
      <c r="KR148" s="93"/>
      <c r="KS148" s="93"/>
      <c r="KT148" s="93"/>
      <c r="KU148" s="93"/>
      <c r="KV148" s="93"/>
      <c r="KW148" s="93"/>
      <c r="KX148" s="93"/>
      <c r="KY148" s="93"/>
      <c r="KZ148" s="93"/>
      <c r="LA148" s="93"/>
      <c r="LB148" s="93"/>
      <c r="LC148" s="93"/>
      <c r="LD148" s="93"/>
      <c r="LE148" s="93"/>
      <c r="LF148" s="93"/>
      <c r="LG148" s="93"/>
      <c r="LH148" s="93"/>
      <c r="LI148" s="93"/>
      <c r="LJ148" s="93"/>
      <c r="LK148" s="93"/>
      <c r="LL148" s="93"/>
      <c r="LM148" s="93"/>
      <c r="LN148" s="93"/>
      <c r="LO148" s="93"/>
      <c r="LP148" s="93"/>
      <c r="LQ148" s="93"/>
      <c r="LR148" s="93"/>
      <c r="LS148" s="93"/>
      <c r="LT148" s="93"/>
      <c r="LU148" s="93"/>
      <c r="LV148" s="93"/>
      <c r="LW148" s="93"/>
      <c r="LX148" s="93"/>
      <c r="LY148" s="93"/>
      <c r="LZ148" s="93"/>
      <c r="MA148" s="93"/>
      <c r="MB148" s="93"/>
      <c r="MC148" s="93"/>
      <c r="MD148" s="93"/>
      <c r="ME148" s="93"/>
      <c r="MF148" s="93"/>
      <c r="MG148" s="93"/>
      <c r="MH148" s="93"/>
      <c r="MI148" s="93"/>
      <c r="MJ148" s="93"/>
      <c r="MK148" s="93"/>
      <c r="ML148" s="93"/>
      <c r="MM148" s="93"/>
      <c r="MN148" s="93"/>
      <c r="MO148" s="93"/>
      <c r="MP148" s="93"/>
      <c r="MQ148" s="93"/>
      <c r="MR148" s="93"/>
      <c r="MS148" s="93"/>
      <c r="MT148" s="93"/>
      <c r="MU148" s="93"/>
      <c r="MV148" s="93"/>
      <c r="MW148" s="93"/>
      <c r="MX148" s="93"/>
      <c r="MY148" s="93"/>
      <c r="MZ148" s="93"/>
      <c r="NA148" s="93"/>
      <c r="NB148" s="93"/>
      <c r="NC148" s="93"/>
      <c r="ND148" s="93"/>
      <c r="NE148" s="93"/>
      <c r="NF148" s="93"/>
      <c r="NG148" s="93"/>
      <c r="NH148" s="93"/>
      <c r="NI148" s="93"/>
      <c r="NJ148" s="93"/>
      <c r="NK148" s="93"/>
      <c r="NL148" s="93"/>
      <c r="NM148" s="93"/>
      <c r="NN148" s="93"/>
      <c r="NO148" s="93"/>
      <c r="NP148" s="93"/>
      <c r="NQ148" s="93"/>
      <c r="NR148" s="93"/>
      <c r="NS148" s="93"/>
      <c r="NT148" s="93"/>
      <c r="NU148" s="93"/>
      <c r="NV148" s="93"/>
      <c r="NW148" s="93"/>
      <c r="NX148" s="93"/>
      <c r="NY148" s="93"/>
      <c r="NZ148" s="93"/>
      <c r="OA148" s="93"/>
      <c r="OB148" s="93"/>
      <c r="OC148" s="93"/>
      <c r="OD148" s="93"/>
      <c r="OE148" s="93"/>
      <c r="OF148" s="93"/>
      <c r="OG148" s="93"/>
      <c r="OH148" s="93"/>
      <c r="OI148" s="93"/>
      <c r="OJ148" s="93"/>
      <c r="OK148" s="93"/>
      <c r="OL148" s="93"/>
      <c r="OM148" s="93"/>
      <c r="ON148" s="93"/>
      <c r="OO148" s="93"/>
      <c r="OP148" s="93"/>
      <c r="OQ148" s="93"/>
      <c r="OR148" s="93"/>
      <c r="OS148" s="93"/>
      <c r="OT148" s="93"/>
      <c r="OU148" s="93"/>
      <c r="OV148" s="93"/>
      <c r="OW148" s="93"/>
      <c r="OX148" s="93"/>
      <c r="OY148" s="93"/>
      <c r="OZ148" s="93"/>
      <c r="PA148" s="93"/>
      <c r="PB148" s="93"/>
      <c r="PC148" s="93"/>
      <c r="PD148" s="93"/>
      <c r="PE148" s="93"/>
      <c r="PF148" s="93"/>
      <c r="PG148" s="93"/>
      <c r="PH148" s="93"/>
      <c r="PI148" s="93"/>
      <c r="PJ148" s="93"/>
      <c r="PK148" s="93"/>
      <c r="PL148" s="93"/>
      <c r="PM148" s="93"/>
      <c r="PN148" s="93"/>
      <c r="PO148" s="93"/>
      <c r="PP148" s="93"/>
      <c r="PQ148" s="93"/>
      <c r="PR148" s="93"/>
      <c r="PS148" s="93"/>
      <c r="PT148" s="93"/>
      <c r="PU148" s="93"/>
      <c r="PV148" s="93"/>
      <c r="PW148" s="93"/>
      <c r="PX148" s="93"/>
      <c r="PY148" s="93"/>
      <c r="PZ148" s="93"/>
      <c r="QA148" s="93"/>
      <c r="QB148" s="93"/>
      <c r="QC148" s="93"/>
      <c r="QD148" s="93"/>
      <c r="QE148" s="93"/>
      <c r="QF148" s="93"/>
      <c r="QG148" s="93"/>
      <c r="QH148" s="93"/>
      <c r="QI148" s="93"/>
      <c r="QJ148" s="93"/>
      <c r="QK148" s="93"/>
      <c r="QL148" s="93"/>
      <c r="QM148" s="93"/>
      <c r="QN148" s="93"/>
      <c r="QO148" s="93"/>
      <c r="QP148" s="93"/>
      <c r="QQ148" s="93"/>
      <c r="QR148" s="93"/>
      <c r="QS148" s="93"/>
      <c r="QT148" s="93"/>
      <c r="QU148" s="93"/>
      <c r="QV148" s="93"/>
      <c r="QW148" s="93"/>
      <c r="QX148" s="93"/>
      <c r="QY148" s="93"/>
      <c r="QZ148" s="93"/>
      <c r="RA148" s="93"/>
      <c r="RB148" s="93"/>
      <c r="RC148" s="93"/>
      <c r="RD148" s="93"/>
      <c r="RE148" s="93"/>
      <c r="RF148" s="93"/>
      <c r="RG148" s="93"/>
      <c r="RH148" s="93"/>
      <c r="RI148" s="93"/>
      <c r="RJ148" s="93"/>
      <c r="RK148" s="93"/>
      <c r="RL148" s="93"/>
      <c r="RM148" s="93"/>
      <c r="RN148" s="93"/>
      <c r="RO148" s="93"/>
      <c r="RP148" s="93"/>
      <c r="RQ148" s="93"/>
      <c r="RR148" s="93"/>
      <c r="RS148" s="93"/>
      <c r="RT148" s="93"/>
      <c r="RU148" s="93"/>
      <c r="RV148" s="93"/>
      <c r="RW148" s="93"/>
      <c r="RX148" s="93"/>
      <c r="RY148" s="93"/>
      <c r="RZ148" s="93"/>
      <c r="SA148" s="93"/>
      <c r="SB148" s="93"/>
      <c r="SC148" s="93"/>
      <c r="SD148" s="93"/>
      <c r="SE148" s="93"/>
      <c r="SF148" s="93"/>
      <c r="SG148" s="93"/>
      <c r="SH148" s="93"/>
      <c r="SI148" s="93"/>
      <c r="SJ148" s="93"/>
      <c r="SK148" s="93"/>
      <c r="SL148" s="93"/>
      <c r="SM148" s="93"/>
      <c r="SN148" s="93"/>
      <c r="SO148" s="93"/>
      <c r="SP148" s="93"/>
      <c r="SQ148" s="93"/>
      <c r="SR148" s="93"/>
      <c r="SS148" s="93"/>
      <c r="ST148" s="93"/>
      <c r="SU148" s="93"/>
      <c r="SV148" s="93"/>
      <c r="SW148" s="93"/>
      <c r="SX148" s="93"/>
      <c r="SY148" s="93"/>
      <c r="SZ148" s="93"/>
      <c r="TA148" s="93"/>
      <c r="TB148" s="93"/>
      <c r="TC148" s="93"/>
      <c r="TD148" s="93"/>
      <c r="TE148" s="93"/>
      <c r="TF148" s="93"/>
      <c r="TG148" s="93"/>
      <c r="TH148" s="93"/>
      <c r="TI148" s="93"/>
      <c r="TJ148" s="93"/>
      <c r="TK148" s="93"/>
      <c r="TL148" s="93"/>
      <c r="TM148" s="93"/>
      <c r="TN148" s="93"/>
      <c r="TO148" s="93"/>
      <c r="TP148" s="93"/>
      <c r="TQ148" s="93"/>
      <c r="TR148" s="93"/>
      <c r="TS148" s="93"/>
      <c r="TT148" s="93"/>
      <c r="TU148" s="93"/>
      <c r="TV148" s="93"/>
      <c r="TW148" s="93"/>
      <c r="TX148" s="93"/>
      <c r="TY148" s="93"/>
      <c r="TZ148" s="93"/>
      <c r="UA148" s="93"/>
      <c r="UB148" s="93"/>
      <c r="UC148" s="93"/>
      <c r="UD148" s="93"/>
      <c r="UE148" s="93"/>
      <c r="UF148" s="93"/>
      <c r="UG148" s="93"/>
      <c r="UH148" s="93"/>
      <c r="UI148" s="93"/>
      <c r="UJ148" s="93"/>
      <c r="UK148" s="93"/>
      <c r="UL148" s="93"/>
      <c r="UM148" s="93"/>
      <c r="UN148" s="93"/>
      <c r="UO148" s="93"/>
      <c r="UP148" s="93"/>
      <c r="UQ148" s="93"/>
      <c r="UR148" s="93"/>
      <c r="US148" s="93"/>
      <c r="UT148" s="93"/>
      <c r="UU148" s="93"/>
      <c r="UV148" s="93"/>
      <c r="UW148" s="93"/>
      <c r="UX148" s="93"/>
      <c r="UY148" s="93"/>
      <c r="UZ148" s="93"/>
      <c r="VA148" s="93"/>
      <c r="VB148" s="93"/>
      <c r="VC148" s="93"/>
      <c r="VD148" s="93"/>
      <c r="VE148" s="93"/>
      <c r="VF148" s="93"/>
      <c r="VG148" s="93"/>
      <c r="VH148" s="93"/>
      <c r="VI148" s="93"/>
      <c r="VJ148" s="93"/>
      <c r="VK148" s="93"/>
      <c r="VL148" s="93"/>
      <c r="VM148" s="93"/>
      <c r="VN148" s="93"/>
      <c r="VO148" s="93"/>
      <c r="VP148" s="93"/>
      <c r="VQ148" s="93"/>
      <c r="VR148" s="93"/>
      <c r="VS148" s="93"/>
      <c r="VT148" s="93"/>
      <c r="VU148" s="93"/>
      <c r="VV148" s="93"/>
      <c r="VW148" s="93"/>
      <c r="VX148" s="93"/>
      <c r="VY148" s="93"/>
      <c r="VZ148" s="93"/>
      <c r="WA148" s="93"/>
      <c r="WB148" s="93"/>
      <c r="WC148" s="93"/>
      <c r="WD148" s="93"/>
      <c r="WE148" s="93"/>
      <c r="WF148" s="93"/>
      <c r="WG148" s="93"/>
      <c r="WH148" s="93"/>
      <c r="WI148" s="93"/>
      <c r="WJ148" s="93"/>
      <c r="WK148" s="93"/>
      <c r="WL148" s="93"/>
      <c r="WM148" s="93"/>
      <c r="WN148" s="93"/>
      <c r="WO148" s="93"/>
      <c r="WP148" s="93"/>
      <c r="WQ148" s="93"/>
      <c r="WR148" s="93"/>
      <c r="WS148" s="93"/>
      <c r="WT148" s="93"/>
      <c r="WU148" s="93"/>
      <c r="WV148" s="93"/>
      <c r="WW148" s="93"/>
      <c r="WX148" s="93"/>
      <c r="WY148" s="93"/>
      <c r="WZ148" s="93"/>
      <c r="XA148" s="93"/>
      <c r="XB148" s="93"/>
      <c r="XC148" s="93"/>
      <c r="XD148" s="93"/>
      <c r="XE148" s="93"/>
      <c r="XF148" s="93"/>
      <c r="XG148" s="93"/>
      <c r="XH148" s="93"/>
      <c r="XI148" s="93"/>
      <c r="XJ148" s="93"/>
      <c r="XK148" s="93"/>
      <c r="XL148" s="93"/>
      <c r="XM148" s="93"/>
      <c r="XN148" s="93"/>
      <c r="XO148" s="93"/>
      <c r="XP148" s="93"/>
      <c r="XQ148" s="93"/>
      <c r="XR148" s="93"/>
      <c r="XS148" s="93"/>
      <c r="XT148" s="93"/>
      <c r="XU148" s="93"/>
      <c r="XV148" s="93"/>
      <c r="XW148" s="93"/>
      <c r="XX148" s="93"/>
      <c r="XY148" s="93"/>
      <c r="XZ148" s="93"/>
      <c r="YA148" s="93"/>
      <c r="YB148" s="93"/>
      <c r="YC148" s="93"/>
      <c r="YD148" s="93"/>
      <c r="YE148" s="93"/>
      <c r="YF148" s="93"/>
      <c r="YG148" s="93"/>
      <c r="YH148" s="93"/>
      <c r="YI148" s="93"/>
      <c r="YJ148" s="93"/>
      <c r="YK148" s="93"/>
      <c r="YL148" s="93"/>
      <c r="YM148" s="93"/>
      <c r="YN148" s="93"/>
      <c r="YO148" s="93"/>
      <c r="YP148" s="93"/>
      <c r="YQ148" s="93"/>
      <c r="YR148" s="93"/>
      <c r="YS148" s="93"/>
      <c r="YT148" s="93"/>
      <c r="YU148" s="93"/>
      <c r="YV148" s="93"/>
      <c r="YW148" s="93"/>
      <c r="YX148" s="93"/>
      <c r="YY148" s="93"/>
      <c r="YZ148" s="93"/>
      <c r="ZA148" s="93"/>
      <c r="ZB148" s="93"/>
      <c r="ZC148" s="93"/>
      <c r="ZD148" s="93"/>
      <c r="ZE148" s="93"/>
      <c r="ZF148" s="93"/>
      <c r="ZG148" s="93"/>
      <c r="ZH148" s="93"/>
      <c r="ZI148" s="93"/>
      <c r="ZJ148" s="93"/>
      <c r="ZK148" s="93"/>
      <c r="ZL148" s="93"/>
      <c r="ZM148" s="93"/>
      <c r="ZN148" s="93"/>
      <c r="ZO148" s="93"/>
      <c r="ZP148" s="93"/>
      <c r="ZQ148" s="93"/>
      <c r="ZR148" s="93"/>
      <c r="ZS148" s="93"/>
      <c r="ZT148" s="93"/>
      <c r="ZU148" s="93"/>
      <c r="ZV148" s="93"/>
      <c r="ZW148" s="93"/>
      <c r="ZX148" s="93"/>
      <c r="ZY148" s="93"/>
      <c r="ZZ148" s="93"/>
    </row>
    <row r="149" spans="1:702" ht="15.95" customHeight="1" x14ac:dyDescent="0.25">
      <c r="A149" s="92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3"/>
      <c r="M149" s="93"/>
      <c r="N149" s="93"/>
      <c r="O149" s="93"/>
      <c r="P149" s="93"/>
      <c r="Q149" s="93"/>
      <c r="R149" s="94"/>
      <c r="S149" s="93"/>
      <c r="T149" s="93"/>
      <c r="V149" s="93"/>
      <c r="W149" s="93"/>
      <c r="Y149" s="93"/>
      <c r="Z149" s="93"/>
      <c r="AB149" s="93"/>
      <c r="AC149" s="93"/>
      <c r="AE149" s="93"/>
      <c r="AF149" s="93"/>
      <c r="AH149" s="93"/>
      <c r="AI149" s="93"/>
      <c r="AK149" s="93"/>
      <c r="AL149" s="93"/>
      <c r="AN149" s="93"/>
      <c r="AO149" s="93"/>
      <c r="AQ149" s="93"/>
      <c r="AR149" s="93"/>
      <c r="AT149" s="93"/>
      <c r="AU149" s="93"/>
      <c r="AW149" s="93"/>
      <c r="AX149" s="93"/>
      <c r="AZ149" s="93"/>
      <c r="BA149" s="93"/>
      <c r="BC149" s="93"/>
      <c r="BD149" s="93"/>
      <c r="BF149" s="93"/>
      <c r="BG149" s="93"/>
      <c r="BI149" s="93"/>
      <c r="BJ149" s="93"/>
      <c r="BL149" s="93"/>
      <c r="BM149" s="93"/>
      <c r="BO149" s="93"/>
      <c r="BP149" s="93"/>
      <c r="BR149" s="93"/>
      <c r="BS149" s="93"/>
      <c r="BU149" s="93"/>
      <c r="BV149" s="93"/>
      <c r="BX149" s="93"/>
      <c r="BY149" s="93"/>
      <c r="CA149" s="93"/>
      <c r="CB149" s="93"/>
      <c r="CD149" s="93"/>
      <c r="CE149" s="93"/>
      <c r="CG149" s="93"/>
      <c r="CH149" s="93"/>
      <c r="CJ149" s="93"/>
      <c r="CK149" s="93"/>
      <c r="CM149" s="93"/>
      <c r="CN149" s="93"/>
      <c r="CP149" s="93"/>
      <c r="CQ149" s="93"/>
      <c r="CR149" s="93"/>
      <c r="CS149" s="93"/>
      <c r="CT149" s="93"/>
      <c r="CU149" s="93"/>
      <c r="CV149" s="93"/>
      <c r="CW149" s="93"/>
      <c r="CX149" s="93"/>
      <c r="CY149" s="93"/>
      <c r="CZ149" s="93"/>
      <c r="DA149" s="93"/>
      <c r="DB149" s="93"/>
      <c r="DC149" s="93"/>
      <c r="DD149" s="93"/>
      <c r="DE149" s="93"/>
      <c r="DF149" s="93"/>
      <c r="DG149" s="93"/>
      <c r="DH149" s="93"/>
      <c r="DI149" s="93"/>
      <c r="DJ149" s="93"/>
      <c r="DK149" s="93"/>
      <c r="DL149" s="93"/>
      <c r="DM149" s="93"/>
      <c r="DN149" s="93"/>
      <c r="DO149" s="93"/>
      <c r="DP149" s="93"/>
      <c r="DQ149" s="93"/>
      <c r="DR149" s="93"/>
      <c r="DS149" s="93"/>
      <c r="DT149" s="93"/>
      <c r="DU149" s="93"/>
      <c r="DV149" s="93"/>
      <c r="DW149" s="93"/>
      <c r="DX149" s="93"/>
      <c r="DY149" s="93"/>
      <c r="DZ149" s="93"/>
      <c r="EA149" s="93"/>
      <c r="EB149" s="93"/>
      <c r="EC149" s="93"/>
      <c r="ED149" s="93"/>
      <c r="EE149" s="93"/>
      <c r="EF149" s="93"/>
      <c r="EG149" s="93"/>
      <c r="EH149" s="93"/>
      <c r="EI149" s="93"/>
      <c r="EJ149" s="93"/>
      <c r="EK149" s="93"/>
      <c r="EL149" s="93"/>
      <c r="EM149" s="93"/>
      <c r="EN149" s="93"/>
      <c r="EO149" s="93"/>
      <c r="EP149" s="93"/>
      <c r="EQ149" s="93"/>
      <c r="ER149" s="93"/>
      <c r="ES149" s="93"/>
      <c r="ET149" s="93"/>
      <c r="EU149" s="93"/>
      <c r="EV149" s="93"/>
      <c r="EW149" s="93"/>
      <c r="EX149" s="93"/>
      <c r="EY149" s="93"/>
      <c r="EZ149" s="93"/>
      <c r="FA149" s="93"/>
      <c r="FB149" s="93"/>
      <c r="FC149" s="93"/>
      <c r="FD149" s="93"/>
      <c r="FE149" s="93"/>
      <c r="FF149" s="93"/>
      <c r="FG149" s="93"/>
      <c r="FH149" s="93"/>
      <c r="FI149" s="93"/>
      <c r="FJ149" s="93"/>
      <c r="FK149" s="93"/>
      <c r="FL149" s="93"/>
      <c r="FM149" s="93"/>
      <c r="FN149" s="93"/>
      <c r="FO149" s="93"/>
      <c r="FP149" s="93"/>
      <c r="FQ149" s="93"/>
      <c r="FR149" s="93"/>
      <c r="FS149" s="93"/>
      <c r="FT149" s="93"/>
      <c r="FU149" s="93"/>
      <c r="FV149" s="93"/>
      <c r="FW149" s="93"/>
      <c r="FX149" s="93"/>
      <c r="FY149" s="93"/>
      <c r="FZ149" s="93"/>
      <c r="GA149" s="93"/>
      <c r="GB149" s="93"/>
      <c r="GC149" s="93"/>
      <c r="GD149" s="93"/>
      <c r="GE149" s="93"/>
      <c r="GF149" s="93"/>
      <c r="GG149" s="93"/>
      <c r="GH149" s="93"/>
      <c r="GI149" s="93"/>
      <c r="GJ149" s="93"/>
      <c r="GK149" s="93"/>
      <c r="GL149" s="93"/>
      <c r="GM149" s="93"/>
      <c r="GN149" s="93"/>
      <c r="GO149" s="93"/>
      <c r="GP149" s="93"/>
      <c r="GQ149" s="93"/>
      <c r="GR149" s="93"/>
      <c r="GS149" s="93"/>
      <c r="GT149" s="93"/>
      <c r="GU149" s="93"/>
      <c r="GV149" s="93"/>
      <c r="GW149" s="93"/>
      <c r="GX149" s="93"/>
      <c r="GY149" s="93"/>
      <c r="GZ149" s="93"/>
      <c r="HA149" s="93"/>
      <c r="HB149" s="93"/>
      <c r="HC149" s="93"/>
      <c r="HD149" s="93"/>
      <c r="HE149" s="93"/>
      <c r="HF149" s="93"/>
      <c r="HG149" s="93"/>
      <c r="HH149" s="93"/>
      <c r="HI149" s="93"/>
      <c r="HJ149" s="93"/>
      <c r="HK149" s="93"/>
      <c r="HL149" s="93"/>
      <c r="HM149" s="93"/>
      <c r="HN149" s="93"/>
      <c r="HO149" s="93"/>
      <c r="HP149" s="93"/>
      <c r="HQ149" s="93"/>
      <c r="HR149" s="93"/>
      <c r="HS149" s="93"/>
      <c r="HT149" s="93"/>
      <c r="HU149" s="93"/>
      <c r="HV149" s="93"/>
      <c r="HW149" s="93"/>
      <c r="HX149" s="93"/>
      <c r="HY149" s="93"/>
      <c r="HZ149" s="93"/>
      <c r="IA149" s="93"/>
      <c r="IB149" s="93"/>
      <c r="IC149" s="93"/>
      <c r="ID149" s="93"/>
      <c r="IE149" s="93"/>
      <c r="IF149" s="93"/>
      <c r="IG149" s="93"/>
      <c r="IH149" s="93"/>
      <c r="II149" s="93"/>
      <c r="IJ149" s="93"/>
      <c r="IK149" s="93"/>
      <c r="IL149" s="93"/>
      <c r="IM149" s="93"/>
      <c r="IN149" s="93"/>
      <c r="IO149" s="93"/>
      <c r="IP149" s="93"/>
      <c r="IQ149" s="93"/>
      <c r="IR149" s="93"/>
      <c r="IS149" s="93"/>
      <c r="IT149" s="93"/>
      <c r="IU149" s="93"/>
      <c r="IV149" s="93"/>
      <c r="IW149" s="93"/>
      <c r="IX149" s="93"/>
      <c r="IY149" s="93"/>
      <c r="IZ149" s="93"/>
      <c r="JA149" s="93"/>
      <c r="JB149" s="93"/>
      <c r="JC149" s="93"/>
      <c r="JD149" s="93"/>
      <c r="JE149" s="93"/>
      <c r="JF149" s="93"/>
      <c r="JG149" s="93"/>
      <c r="JH149" s="93"/>
      <c r="JI149" s="93"/>
      <c r="JJ149" s="93"/>
      <c r="JK149" s="93"/>
      <c r="JL149" s="93"/>
      <c r="JM149" s="93"/>
      <c r="JN149" s="93"/>
      <c r="JO149" s="93"/>
      <c r="JP149" s="93"/>
      <c r="JQ149" s="93"/>
      <c r="JR149" s="93"/>
      <c r="JS149" s="93"/>
      <c r="JT149" s="93"/>
      <c r="JU149" s="93"/>
      <c r="JV149" s="93"/>
      <c r="JW149" s="93"/>
      <c r="JX149" s="93"/>
      <c r="JY149" s="93"/>
      <c r="JZ149" s="93"/>
      <c r="KA149" s="93"/>
      <c r="KB149" s="93"/>
      <c r="KC149" s="93"/>
      <c r="KD149" s="93"/>
      <c r="KE149" s="93"/>
      <c r="KF149" s="93"/>
      <c r="KG149" s="93"/>
      <c r="KH149" s="93"/>
      <c r="KI149" s="93"/>
      <c r="KJ149" s="93"/>
      <c r="KK149" s="93"/>
      <c r="KL149" s="93"/>
      <c r="KM149" s="93"/>
      <c r="KN149" s="93"/>
      <c r="KO149" s="93"/>
      <c r="KP149" s="93"/>
      <c r="KQ149" s="93"/>
      <c r="KR149" s="93"/>
      <c r="KS149" s="93"/>
      <c r="KT149" s="93"/>
      <c r="KU149" s="93"/>
      <c r="KV149" s="93"/>
      <c r="KW149" s="93"/>
      <c r="KX149" s="93"/>
      <c r="KY149" s="93"/>
      <c r="KZ149" s="93"/>
      <c r="LA149" s="93"/>
      <c r="LB149" s="93"/>
      <c r="LC149" s="93"/>
      <c r="LD149" s="93"/>
      <c r="LE149" s="93"/>
      <c r="LF149" s="93"/>
      <c r="LG149" s="93"/>
      <c r="LH149" s="93"/>
      <c r="LI149" s="93"/>
      <c r="LJ149" s="93"/>
      <c r="LK149" s="93"/>
      <c r="LL149" s="93"/>
      <c r="LM149" s="93"/>
      <c r="LN149" s="93"/>
      <c r="LO149" s="93"/>
      <c r="LP149" s="93"/>
      <c r="LQ149" s="93"/>
      <c r="LR149" s="93"/>
      <c r="LS149" s="93"/>
      <c r="LT149" s="93"/>
      <c r="LU149" s="93"/>
      <c r="LV149" s="93"/>
      <c r="LW149" s="93"/>
      <c r="LX149" s="93"/>
      <c r="LY149" s="93"/>
      <c r="LZ149" s="93"/>
      <c r="MA149" s="93"/>
      <c r="MB149" s="93"/>
      <c r="MC149" s="93"/>
      <c r="MD149" s="93"/>
      <c r="ME149" s="93"/>
      <c r="MF149" s="93"/>
      <c r="MG149" s="93"/>
      <c r="MH149" s="93"/>
      <c r="MI149" s="93"/>
      <c r="MJ149" s="93"/>
      <c r="MK149" s="93"/>
      <c r="ML149" s="93"/>
      <c r="MM149" s="93"/>
      <c r="MN149" s="93"/>
      <c r="MO149" s="93"/>
      <c r="MP149" s="93"/>
      <c r="MQ149" s="93"/>
      <c r="MR149" s="93"/>
      <c r="MS149" s="93"/>
      <c r="MT149" s="93"/>
      <c r="MU149" s="93"/>
      <c r="MV149" s="93"/>
      <c r="MW149" s="93"/>
      <c r="MX149" s="93"/>
      <c r="MY149" s="93"/>
      <c r="MZ149" s="93"/>
      <c r="NA149" s="93"/>
      <c r="NB149" s="93"/>
      <c r="NC149" s="93"/>
      <c r="ND149" s="93"/>
      <c r="NE149" s="93"/>
      <c r="NF149" s="93"/>
      <c r="NG149" s="93"/>
      <c r="NH149" s="93"/>
      <c r="NI149" s="93"/>
      <c r="NJ149" s="93"/>
      <c r="NK149" s="93"/>
      <c r="NL149" s="93"/>
      <c r="NM149" s="93"/>
      <c r="NN149" s="93"/>
      <c r="NO149" s="93"/>
      <c r="NP149" s="93"/>
      <c r="NQ149" s="93"/>
      <c r="NR149" s="93"/>
      <c r="NS149" s="93"/>
      <c r="NT149" s="93"/>
      <c r="NU149" s="93"/>
      <c r="NV149" s="93"/>
      <c r="NW149" s="93"/>
      <c r="NX149" s="93"/>
      <c r="NY149" s="93"/>
      <c r="NZ149" s="93"/>
      <c r="OA149" s="93"/>
      <c r="OB149" s="93"/>
      <c r="OC149" s="93"/>
      <c r="OD149" s="93"/>
      <c r="OE149" s="93"/>
      <c r="OF149" s="93"/>
      <c r="OG149" s="93"/>
      <c r="OH149" s="93"/>
      <c r="OI149" s="93"/>
      <c r="OJ149" s="93"/>
      <c r="OK149" s="93"/>
      <c r="OL149" s="93"/>
      <c r="OM149" s="93"/>
      <c r="ON149" s="93"/>
      <c r="OO149" s="93"/>
      <c r="OP149" s="93"/>
      <c r="OQ149" s="93"/>
      <c r="OR149" s="93"/>
      <c r="OS149" s="93"/>
      <c r="OT149" s="93"/>
      <c r="OU149" s="93"/>
      <c r="OV149" s="93"/>
      <c r="OW149" s="93"/>
      <c r="OX149" s="93"/>
      <c r="OY149" s="93"/>
      <c r="OZ149" s="93"/>
      <c r="PA149" s="93"/>
      <c r="PB149" s="93"/>
      <c r="PC149" s="93"/>
      <c r="PD149" s="93"/>
      <c r="PE149" s="93"/>
      <c r="PF149" s="93"/>
      <c r="PG149" s="93"/>
      <c r="PH149" s="93"/>
      <c r="PI149" s="93"/>
      <c r="PJ149" s="93"/>
      <c r="PK149" s="93"/>
      <c r="PL149" s="93"/>
      <c r="PM149" s="93"/>
      <c r="PN149" s="93"/>
      <c r="PO149" s="93"/>
      <c r="PP149" s="93"/>
      <c r="PQ149" s="93"/>
      <c r="PR149" s="93"/>
      <c r="PS149" s="93"/>
      <c r="PT149" s="93"/>
      <c r="PU149" s="93"/>
      <c r="PV149" s="93"/>
      <c r="PW149" s="93"/>
      <c r="PX149" s="93"/>
      <c r="PY149" s="93"/>
      <c r="PZ149" s="93"/>
      <c r="QA149" s="93"/>
      <c r="QB149" s="93"/>
      <c r="QC149" s="93"/>
      <c r="QD149" s="93"/>
      <c r="QE149" s="93"/>
      <c r="QF149" s="93"/>
      <c r="QG149" s="93"/>
      <c r="QH149" s="93"/>
      <c r="QI149" s="93"/>
      <c r="QJ149" s="93"/>
      <c r="QK149" s="93"/>
      <c r="QL149" s="93"/>
      <c r="QM149" s="93"/>
      <c r="QN149" s="93"/>
      <c r="QO149" s="93"/>
      <c r="QP149" s="93"/>
      <c r="QQ149" s="93"/>
      <c r="QR149" s="93"/>
      <c r="QS149" s="93"/>
      <c r="QT149" s="93"/>
      <c r="QU149" s="93"/>
      <c r="QV149" s="93"/>
      <c r="QW149" s="93"/>
      <c r="QX149" s="93"/>
      <c r="QY149" s="93"/>
      <c r="QZ149" s="93"/>
      <c r="RA149" s="93"/>
      <c r="RB149" s="93"/>
      <c r="RC149" s="93"/>
      <c r="RD149" s="93"/>
      <c r="RE149" s="93"/>
      <c r="RF149" s="93"/>
      <c r="RG149" s="93"/>
      <c r="RH149" s="93"/>
      <c r="RI149" s="93"/>
      <c r="RJ149" s="93"/>
      <c r="RK149" s="93"/>
      <c r="RL149" s="93"/>
      <c r="RM149" s="93"/>
      <c r="RN149" s="93"/>
      <c r="RO149" s="93"/>
      <c r="RP149" s="93"/>
      <c r="RQ149" s="93"/>
      <c r="RR149" s="93"/>
      <c r="RS149" s="93"/>
      <c r="RT149" s="93"/>
      <c r="RU149" s="93"/>
      <c r="RV149" s="93"/>
      <c r="RW149" s="93"/>
      <c r="RX149" s="93"/>
      <c r="RY149" s="93"/>
      <c r="RZ149" s="93"/>
      <c r="SA149" s="93"/>
      <c r="SB149" s="93"/>
      <c r="SC149" s="93"/>
      <c r="SD149" s="93"/>
      <c r="SE149" s="93"/>
      <c r="SF149" s="93"/>
      <c r="SG149" s="93"/>
      <c r="SH149" s="93"/>
      <c r="SI149" s="93"/>
      <c r="SJ149" s="93"/>
      <c r="SK149" s="93"/>
      <c r="SL149" s="93"/>
      <c r="SM149" s="93"/>
      <c r="SN149" s="93"/>
      <c r="SO149" s="93"/>
      <c r="SP149" s="93"/>
      <c r="SQ149" s="93"/>
      <c r="SR149" s="93"/>
      <c r="SS149" s="93"/>
      <c r="ST149" s="93"/>
      <c r="SU149" s="93"/>
      <c r="SV149" s="93"/>
      <c r="SW149" s="93"/>
      <c r="SX149" s="93"/>
      <c r="SY149" s="93"/>
      <c r="SZ149" s="93"/>
      <c r="TA149" s="93"/>
      <c r="TB149" s="93"/>
      <c r="TC149" s="93"/>
      <c r="TD149" s="93"/>
      <c r="TE149" s="93"/>
      <c r="TF149" s="93"/>
      <c r="TG149" s="93"/>
      <c r="TH149" s="93"/>
      <c r="TI149" s="93"/>
      <c r="TJ149" s="93"/>
      <c r="TK149" s="93"/>
      <c r="TL149" s="93"/>
      <c r="TM149" s="93"/>
      <c r="TN149" s="93"/>
      <c r="TO149" s="93"/>
      <c r="TP149" s="93"/>
      <c r="TQ149" s="93"/>
      <c r="TR149" s="93"/>
      <c r="TS149" s="93"/>
      <c r="TT149" s="93"/>
      <c r="TU149" s="93"/>
      <c r="TV149" s="93"/>
      <c r="TW149" s="93"/>
      <c r="TX149" s="93"/>
      <c r="TY149" s="93"/>
      <c r="TZ149" s="93"/>
      <c r="UA149" s="93"/>
      <c r="UB149" s="93"/>
      <c r="UC149" s="93"/>
      <c r="UD149" s="93"/>
      <c r="UE149" s="93"/>
      <c r="UF149" s="93"/>
      <c r="UG149" s="93"/>
      <c r="UH149" s="93"/>
      <c r="UI149" s="93"/>
      <c r="UJ149" s="93"/>
      <c r="UK149" s="93"/>
      <c r="UL149" s="93"/>
      <c r="UM149" s="93"/>
      <c r="UN149" s="93"/>
      <c r="UO149" s="93"/>
      <c r="UP149" s="93"/>
      <c r="UQ149" s="93"/>
      <c r="UR149" s="93"/>
      <c r="US149" s="93"/>
      <c r="UT149" s="93"/>
      <c r="UU149" s="93"/>
      <c r="UV149" s="93"/>
      <c r="UW149" s="93"/>
      <c r="UX149" s="93"/>
      <c r="UY149" s="93"/>
      <c r="UZ149" s="93"/>
      <c r="VA149" s="93"/>
      <c r="VB149" s="93"/>
      <c r="VC149" s="93"/>
      <c r="VD149" s="93"/>
      <c r="VE149" s="93"/>
      <c r="VF149" s="93"/>
      <c r="VG149" s="93"/>
      <c r="VH149" s="93"/>
      <c r="VI149" s="93"/>
      <c r="VJ149" s="93"/>
      <c r="VK149" s="93"/>
      <c r="VL149" s="93"/>
      <c r="VM149" s="93"/>
      <c r="VN149" s="93"/>
      <c r="VO149" s="93"/>
      <c r="VP149" s="93"/>
      <c r="VQ149" s="93"/>
      <c r="VR149" s="93"/>
      <c r="VS149" s="93"/>
      <c r="VT149" s="93"/>
      <c r="VU149" s="93"/>
      <c r="VV149" s="93"/>
      <c r="VW149" s="93"/>
      <c r="VX149" s="93"/>
      <c r="VY149" s="93"/>
      <c r="VZ149" s="93"/>
      <c r="WA149" s="93"/>
      <c r="WB149" s="93"/>
      <c r="WC149" s="93"/>
      <c r="WD149" s="93"/>
      <c r="WE149" s="93"/>
      <c r="WF149" s="93"/>
      <c r="WG149" s="93"/>
      <c r="WH149" s="93"/>
      <c r="WI149" s="93"/>
      <c r="WJ149" s="93"/>
      <c r="WK149" s="93"/>
      <c r="WL149" s="93"/>
      <c r="WM149" s="93"/>
      <c r="WN149" s="93"/>
      <c r="WO149" s="93"/>
      <c r="WP149" s="93"/>
      <c r="WQ149" s="93"/>
      <c r="WR149" s="93"/>
      <c r="WS149" s="93"/>
      <c r="WT149" s="93"/>
      <c r="WU149" s="93"/>
      <c r="WV149" s="93"/>
      <c r="WW149" s="93"/>
      <c r="WX149" s="93"/>
      <c r="WY149" s="93"/>
      <c r="WZ149" s="93"/>
      <c r="XA149" s="93"/>
      <c r="XB149" s="93"/>
      <c r="XC149" s="93"/>
      <c r="XD149" s="93"/>
      <c r="XE149" s="93"/>
      <c r="XF149" s="93"/>
      <c r="XG149" s="93"/>
      <c r="XH149" s="93"/>
      <c r="XI149" s="93"/>
      <c r="XJ149" s="93"/>
      <c r="XK149" s="93"/>
      <c r="XL149" s="93"/>
      <c r="XM149" s="93"/>
      <c r="XN149" s="93"/>
      <c r="XO149" s="93"/>
      <c r="XP149" s="93"/>
      <c r="XQ149" s="93"/>
      <c r="XR149" s="93"/>
      <c r="XS149" s="93"/>
      <c r="XT149" s="93"/>
      <c r="XU149" s="93"/>
      <c r="XV149" s="93"/>
      <c r="XW149" s="93"/>
      <c r="XX149" s="93"/>
      <c r="XY149" s="93"/>
      <c r="XZ149" s="93"/>
      <c r="YA149" s="93"/>
      <c r="YB149" s="93"/>
      <c r="YC149" s="93"/>
      <c r="YD149" s="93"/>
      <c r="YE149" s="93"/>
      <c r="YF149" s="93"/>
      <c r="YG149" s="93"/>
      <c r="YH149" s="93"/>
      <c r="YI149" s="93"/>
      <c r="YJ149" s="93"/>
      <c r="YK149" s="93"/>
      <c r="YL149" s="93"/>
      <c r="YM149" s="93"/>
      <c r="YN149" s="93"/>
      <c r="YO149" s="93"/>
      <c r="YP149" s="93"/>
      <c r="YQ149" s="93"/>
      <c r="YR149" s="93"/>
      <c r="YS149" s="93"/>
      <c r="YT149" s="93"/>
      <c r="YU149" s="93"/>
      <c r="YV149" s="93"/>
      <c r="YW149" s="93"/>
      <c r="YX149" s="93"/>
      <c r="YY149" s="93"/>
      <c r="YZ149" s="93"/>
      <c r="ZA149" s="93"/>
      <c r="ZB149" s="93"/>
      <c r="ZC149" s="93"/>
      <c r="ZD149" s="93"/>
      <c r="ZE149" s="93"/>
      <c r="ZF149" s="93"/>
      <c r="ZG149" s="93"/>
      <c r="ZH149" s="93"/>
      <c r="ZI149" s="93"/>
      <c r="ZJ149" s="93"/>
      <c r="ZK149" s="93"/>
      <c r="ZL149" s="93"/>
      <c r="ZM149" s="93"/>
      <c r="ZN149" s="93"/>
      <c r="ZO149" s="93"/>
      <c r="ZP149" s="93"/>
      <c r="ZQ149" s="93"/>
      <c r="ZR149" s="93"/>
      <c r="ZS149" s="93"/>
      <c r="ZT149" s="93"/>
      <c r="ZU149" s="93"/>
      <c r="ZV149" s="93"/>
      <c r="ZW149" s="93"/>
      <c r="ZX149" s="93"/>
      <c r="ZY149" s="93"/>
      <c r="ZZ149" s="93"/>
    </row>
    <row r="150" spans="1:702" ht="20.100000000000001" customHeight="1" x14ac:dyDescent="0.25">
      <c r="A150" s="92"/>
      <c r="B150" s="92"/>
      <c r="C150" s="92"/>
      <c r="D150" s="92"/>
      <c r="E150" s="92"/>
      <c r="F150" s="92"/>
      <c r="G150" s="92"/>
      <c r="H150" s="92"/>
      <c r="I150" s="92"/>
      <c r="J150" s="158"/>
      <c r="K150" s="158" t="s">
        <v>434</v>
      </c>
      <c r="L150" s="159">
        <v>10186438</v>
      </c>
      <c r="M150" s="159">
        <v>10660938</v>
      </c>
      <c r="N150" s="159">
        <v>0</v>
      </c>
      <c r="O150" s="159">
        <v>10660938</v>
      </c>
      <c r="P150" s="159">
        <v>5364476.1399999997</v>
      </c>
      <c r="Q150" s="159">
        <v>-5296461.8600000003</v>
      </c>
      <c r="R150" s="160">
        <v>0.5</v>
      </c>
      <c r="S150" s="159">
        <v>0</v>
      </c>
      <c r="T150" s="159">
        <v>0</v>
      </c>
      <c r="U150" s="160">
        <v>0</v>
      </c>
      <c r="V150" s="159">
        <v>0</v>
      </c>
      <c r="W150" s="159">
        <v>0</v>
      </c>
      <c r="X150" s="160">
        <v>0</v>
      </c>
      <c r="Y150" s="159">
        <v>0</v>
      </c>
      <c r="Z150" s="159">
        <v>0</v>
      </c>
      <c r="AA150" s="160">
        <v>0</v>
      </c>
      <c r="AB150" s="159">
        <v>0</v>
      </c>
      <c r="AC150" s="159">
        <v>0</v>
      </c>
      <c r="AD150" s="160">
        <v>0</v>
      </c>
      <c r="AE150" s="159">
        <v>0</v>
      </c>
      <c r="AF150" s="159">
        <v>0</v>
      </c>
      <c r="AG150" s="160">
        <v>0</v>
      </c>
      <c r="AH150" s="159">
        <v>0</v>
      </c>
      <c r="AI150" s="159">
        <v>0</v>
      </c>
      <c r="AJ150" s="160">
        <v>0</v>
      </c>
      <c r="AK150" s="159">
        <v>0</v>
      </c>
      <c r="AL150" s="159">
        <v>0</v>
      </c>
      <c r="AM150" s="160">
        <v>0</v>
      </c>
      <c r="AN150" s="159">
        <v>0</v>
      </c>
      <c r="AO150" s="159">
        <v>0</v>
      </c>
      <c r="AP150" s="160">
        <v>0</v>
      </c>
      <c r="AQ150" s="159">
        <v>0</v>
      </c>
      <c r="AR150" s="159">
        <v>0</v>
      </c>
      <c r="AS150" s="160">
        <v>0</v>
      </c>
      <c r="AT150" s="159">
        <v>0</v>
      </c>
      <c r="AU150" s="159">
        <v>0</v>
      </c>
      <c r="AV150" s="160">
        <v>0</v>
      </c>
      <c r="AW150" s="159">
        <v>0</v>
      </c>
      <c r="AX150" s="159">
        <v>0</v>
      </c>
      <c r="AY150" s="160">
        <v>0</v>
      </c>
      <c r="AZ150" s="159">
        <v>0</v>
      </c>
      <c r="BA150" s="159">
        <v>0</v>
      </c>
      <c r="BB150" s="160">
        <v>0</v>
      </c>
      <c r="BC150" s="159">
        <v>0</v>
      </c>
      <c r="BD150" s="159">
        <v>0</v>
      </c>
      <c r="BE150" s="160">
        <v>0</v>
      </c>
      <c r="BF150" s="159">
        <v>1990438</v>
      </c>
      <c r="BG150" s="159">
        <v>1174680.81</v>
      </c>
      <c r="BH150" s="160">
        <v>0.59</v>
      </c>
      <c r="BI150" s="159">
        <v>23000</v>
      </c>
      <c r="BJ150" s="159">
        <v>4931</v>
      </c>
      <c r="BK150" s="160">
        <v>0.21</v>
      </c>
      <c r="BL150" s="159">
        <v>546500</v>
      </c>
      <c r="BM150" s="159">
        <v>255141.93</v>
      </c>
      <c r="BN150" s="160">
        <v>0.47</v>
      </c>
      <c r="BO150" s="159">
        <v>7371250</v>
      </c>
      <c r="BP150" s="159">
        <v>3624086.91</v>
      </c>
      <c r="BQ150" s="160">
        <v>0.49</v>
      </c>
      <c r="BR150" s="159">
        <v>0</v>
      </c>
      <c r="BS150" s="159">
        <v>0</v>
      </c>
      <c r="BT150" s="160">
        <v>0</v>
      </c>
      <c r="BU150" s="159">
        <v>301250</v>
      </c>
      <c r="BV150" s="159">
        <v>136380.42000000001</v>
      </c>
      <c r="BW150" s="160">
        <v>0.45</v>
      </c>
      <c r="BX150" s="159">
        <v>212500</v>
      </c>
      <c r="BY150" s="159">
        <v>118171.97</v>
      </c>
      <c r="BZ150" s="160">
        <v>0.56000000000000005</v>
      </c>
      <c r="CA150" s="159">
        <v>0</v>
      </c>
      <c r="CB150" s="159">
        <v>0</v>
      </c>
      <c r="CC150" s="160">
        <v>0</v>
      </c>
      <c r="CD150" s="159">
        <v>16000</v>
      </c>
      <c r="CE150" s="159">
        <v>0</v>
      </c>
      <c r="CF150" s="160">
        <v>0</v>
      </c>
      <c r="CG150" s="159">
        <v>0</v>
      </c>
      <c r="CH150" s="159">
        <v>0</v>
      </c>
      <c r="CI150" s="160">
        <v>0</v>
      </c>
      <c r="CJ150" s="159">
        <v>0</v>
      </c>
      <c r="CK150" s="159">
        <v>0</v>
      </c>
      <c r="CL150" s="160">
        <v>0</v>
      </c>
      <c r="CM150" s="159">
        <v>200000</v>
      </c>
      <c r="CN150" s="159">
        <v>51083.1</v>
      </c>
      <c r="CO150" s="160">
        <v>0.26</v>
      </c>
      <c r="CP150" s="93"/>
      <c r="CQ150" s="93"/>
      <c r="CR150" s="93"/>
      <c r="CS150" s="93"/>
      <c r="CT150" s="93"/>
      <c r="CU150" s="93"/>
      <c r="CV150" s="93"/>
      <c r="CW150" s="93"/>
      <c r="CX150" s="93"/>
      <c r="CY150" s="93"/>
      <c r="CZ150" s="93"/>
      <c r="DA150" s="93"/>
      <c r="DB150" s="93"/>
      <c r="DC150" s="93"/>
      <c r="DD150" s="93"/>
      <c r="DE150" s="93"/>
      <c r="DF150" s="93"/>
      <c r="DG150" s="93"/>
      <c r="DH150" s="93"/>
      <c r="DI150" s="93"/>
      <c r="DJ150" s="93"/>
      <c r="DK150" s="93"/>
      <c r="DL150" s="93"/>
      <c r="DM150" s="93"/>
      <c r="DN150" s="93"/>
      <c r="DO150" s="93"/>
      <c r="DP150" s="93"/>
      <c r="DQ150" s="93"/>
      <c r="DR150" s="93"/>
      <c r="DS150" s="93"/>
      <c r="DT150" s="93"/>
      <c r="DU150" s="93"/>
      <c r="DV150" s="93"/>
      <c r="DW150" s="93"/>
      <c r="DX150" s="93"/>
      <c r="DY150" s="93"/>
      <c r="DZ150" s="93"/>
      <c r="EA150" s="93"/>
      <c r="EB150" s="93"/>
      <c r="EC150" s="93"/>
      <c r="ED150" s="93"/>
      <c r="EE150" s="93"/>
      <c r="EF150" s="93"/>
      <c r="EG150" s="93"/>
      <c r="EH150" s="93"/>
      <c r="EI150" s="93"/>
      <c r="EJ150" s="93"/>
      <c r="EK150" s="93"/>
      <c r="EL150" s="93"/>
      <c r="EM150" s="93"/>
      <c r="EN150" s="93"/>
      <c r="EO150" s="93"/>
      <c r="EP150" s="93"/>
      <c r="EQ150" s="93"/>
      <c r="ER150" s="93"/>
      <c r="ES150" s="93"/>
      <c r="ET150" s="93"/>
      <c r="EU150" s="93"/>
      <c r="EV150" s="93"/>
      <c r="EW150" s="93"/>
      <c r="EX150" s="93"/>
      <c r="EY150" s="93"/>
      <c r="EZ150" s="93"/>
      <c r="FA150" s="93"/>
      <c r="FB150" s="93"/>
      <c r="FC150" s="93"/>
      <c r="FD150" s="93"/>
      <c r="FE150" s="93"/>
      <c r="FF150" s="93"/>
      <c r="FG150" s="93"/>
      <c r="FH150" s="93"/>
      <c r="FI150" s="93"/>
      <c r="FJ150" s="93"/>
      <c r="FK150" s="93"/>
      <c r="FL150" s="93"/>
      <c r="FM150" s="93"/>
      <c r="FN150" s="93"/>
      <c r="FO150" s="93"/>
      <c r="FP150" s="93"/>
      <c r="FQ150" s="93"/>
      <c r="FR150" s="93"/>
      <c r="FS150" s="93"/>
      <c r="FT150" s="93"/>
      <c r="FU150" s="93"/>
      <c r="FV150" s="93"/>
      <c r="FW150" s="93"/>
      <c r="FX150" s="93"/>
      <c r="FY150" s="93"/>
      <c r="FZ150" s="93"/>
      <c r="GA150" s="93"/>
      <c r="GB150" s="93"/>
      <c r="GC150" s="93"/>
      <c r="GD150" s="93"/>
      <c r="GE150" s="93"/>
      <c r="GF150" s="93"/>
      <c r="GG150" s="93"/>
      <c r="GH150" s="93"/>
      <c r="GI150" s="93"/>
      <c r="GJ150" s="93"/>
      <c r="GK150" s="93"/>
      <c r="GL150" s="93"/>
      <c r="GM150" s="93"/>
      <c r="GN150" s="93"/>
      <c r="GO150" s="93"/>
      <c r="GP150" s="93"/>
      <c r="GQ150" s="93"/>
      <c r="GR150" s="93"/>
      <c r="GS150" s="93"/>
      <c r="GT150" s="93"/>
      <c r="GU150" s="93"/>
      <c r="GV150" s="93"/>
      <c r="GW150" s="93"/>
      <c r="GX150" s="93"/>
      <c r="GY150" s="93"/>
      <c r="GZ150" s="93"/>
      <c r="HA150" s="93"/>
      <c r="HB150" s="93"/>
      <c r="HC150" s="93"/>
      <c r="HD150" s="93"/>
      <c r="HE150" s="93"/>
      <c r="HF150" s="93"/>
      <c r="HG150" s="93"/>
      <c r="HH150" s="93"/>
      <c r="HI150" s="93"/>
      <c r="HJ150" s="93"/>
      <c r="HK150" s="93"/>
      <c r="HL150" s="93"/>
      <c r="HM150" s="93"/>
      <c r="HN150" s="93"/>
      <c r="HO150" s="93"/>
      <c r="HP150" s="93"/>
      <c r="HQ150" s="93"/>
      <c r="HR150" s="93"/>
      <c r="HS150" s="93"/>
      <c r="HT150" s="93"/>
      <c r="HU150" s="93"/>
      <c r="HV150" s="93"/>
      <c r="HW150" s="93"/>
      <c r="HX150" s="93"/>
      <c r="HY150" s="93"/>
      <c r="HZ150" s="93"/>
      <c r="IA150" s="93"/>
      <c r="IB150" s="93"/>
      <c r="IC150" s="93"/>
      <c r="ID150" s="93"/>
      <c r="IE150" s="93"/>
      <c r="IF150" s="93"/>
      <c r="IG150" s="93"/>
      <c r="IH150" s="93"/>
      <c r="II150" s="93"/>
      <c r="IJ150" s="93"/>
      <c r="IK150" s="93"/>
      <c r="IL150" s="93"/>
      <c r="IM150" s="93"/>
      <c r="IN150" s="93"/>
      <c r="IO150" s="93"/>
      <c r="IP150" s="93"/>
      <c r="IQ150" s="93"/>
      <c r="IR150" s="93"/>
      <c r="IS150" s="93"/>
      <c r="IT150" s="93"/>
      <c r="IU150" s="93"/>
      <c r="IV150" s="93"/>
      <c r="IW150" s="93"/>
      <c r="IX150" s="93"/>
      <c r="IY150" s="93"/>
      <c r="IZ150" s="93"/>
      <c r="JA150" s="93"/>
      <c r="JB150" s="93"/>
      <c r="JC150" s="93"/>
      <c r="JD150" s="93"/>
      <c r="JE150" s="93"/>
      <c r="JF150" s="93"/>
      <c r="JG150" s="93"/>
      <c r="JH150" s="93"/>
      <c r="JI150" s="93"/>
      <c r="JJ150" s="93"/>
      <c r="JK150" s="93"/>
      <c r="JL150" s="93"/>
      <c r="JM150" s="93"/>
      <c r="JN150" s="93"/>
      <c r="JO150" s="93"/>
      <c r="JP150" s="93"/>
      <c r="JQ150" s="93"/>
      <c r="JR150" s="93"/>
      <c r="JS150" s="93"/>
      <c r="JT150" s="93"/>
      <c r="JU150" s="93"/>
      <c r="JV150" s="93"/>
      <c r="JW150" s="93"/>
      <c r="JX150" s="93"/>
      <c r="JY150" s="93"/>
      <c r="JZ150" s="93"/>
      <c r="KA150" s="93"/>
      <c r="KB150" s="93"/>
      <c r="KC150" s="93"/>
      <c r="KD150" s="93"/>
      <c r="KE150" s="93"/>
      <c r="KF150" s="93"/>
      <c r="KG150" s="93"/>
      <c r="KH150" s="93"/>
      <c r="KI150" s="93"/>
      <c r="KJ150" s="93"/>
      <c r="KK150" s="93"/>
      <c r="KL150" s="93"/>
      <c r="KM150" s="93"/>
      <c r="KN150" s="93"/>
      <c r="KO150" s="93"/>
      <c r="KP150" s="93"/>
      <c r="KQ150" s="93"/>
      <c r="KR150" s="93"/>
      <c r="KS150" s="93"/>
      <c r="KT150" s="93"/>
      <c r="KU150" s="93"/>
      <c r="KV150" s="93"/>
      <c r="KW150" s="93"/>
      <c r="KX150" s="93"/>
      <c r="KY150" s="93"/>
      <c r="KZ150" s="93"/>
      <c r="LA150" s="93"/>
      <c r="LB150" s="93"/>
      <c r="LC150" s="93"/>
      <c r="LD150" s="93"/>
      <c r="LE150" s="93"/>
      <c r="LF150" s="93"/>
      <c r="LG150" s="93"/>
      <c r="LH150" s="93"/>
      <c r="LI150" s="93"/>
      <c r="LJ150" s="93"/>
      <c r="LK150" s="93"/>
      <c r="LL150" s="93"/>
      <c r="LM150" s="93"/>
      <c r="LN150" s="93"/>
      <c r="LO150" s="93"/>
      <c r="LP150" s="93"/>
      <c r="LQ150" s="93"/>
      <c r="LR150" s="93"/>
      <c r="LS150" s="93"/>
      <c r="LT150" s="93"/>
      <c r="LU150" s="93"/>
      <c r="LV150" s="93"/>
      <c r="LW150" s="93"/>
      <c r="LX150" s="93"/>
      <c r="LY150" s="93"/>
      <c r="LZ150" s="93"/>
      <c r="MA150" s="93"/>
      <c r="MB150" s="93"/>
      <c r="MC150" s="93"/>
      <c r="MD150" s="93"/>
      <c r="ME150" s="93"/>
      <c r="MF150" s="93"/>
      <c r="MG150" s="93"/>
      <c r="MH150" s="93"/>
      <c r="MI150" s="93"/>
      <c r="MJ150" s="93"/>
      <c r="MK150" s="93"/>
      <c r="ML150" s="93"/>
      <c r="MM150" s="93"/>
      <c r="MN150" s="93"/>
      <c r="MO150" s="93"/>
      <c r="MP150" s="93"/>
      <c r="MQ150" s="93"/>
      <c r="MR150" s="93"/>
      <c r="MS150" s="93"/>
      <c r="MT150" s="93"/>
      <c r="MU150" s="93"/>
      <c r="MV150" s="93"/>
      <c r="MW150" s="93"/>
      <c r="MX150" s="93"/>
      <c r="MY150" s="93"/>
      <c r="MZ150" s="93"/>
      <c r="NA150" s="93"/>
      <c r="NB150" s="93"/>
      <c r="NC150" s="93"/>
      <c r="ND150" s="93"/>
      <c r="NE150" s="93"/>
      <c r="NF150" s="93"/>
      <c r="NG150" s="93"/>
      <c r="NH150" s="93"/>
      <c r="NI150" s="93"/>
      <c r="NJ150" s="93"/>
      <c r="NK150" s="93"/>
      <c r="NL150" s="93"/>
      <c r="NM150" s="93"/>
      <c r="NN150" s="93"/>
      <c r="NO150" s="93"/>
      <c r="NP150" s="93"/>
      <c r="NQ150" s="93"/>
      <c r="NR150" s="93"/>
      <c r="NS150" s="93"/>
      <c r="NT150" s="93"/>
      <c r="NU150" s="93"/>
      <c r="NV150" s="93"/>
      <c r="NW150" s="93"/>
      <c r="NX150" s="93"/>
      <c r="NY150" s="93"/>
      <c r="NZ150" s="93"/>
      <c r="OA150" s="93"/>
      <c r="OB150" s="93"/>
      <c r="OC150" s="93"/>
      <c r="OD150" s="93"/>
      <c r="OE150" s="93"/>
      <c r="OF150" s="93"/>
      <c r="OG150" s="93"/>
      <c r="OH150" s="93"/>
      <c r="OI150" s="93"/>
      <c r="OJ150" s="93"/>
      <c r="OK150" s="93"/>
      <c r="OL150" s="93"/>
      <c r="OM150" s="93"/>
      <c r="ON150" s="93"/>
      <c r="OO150" s="93"/>
      <c r="OP150" s="93"/>
      <c r="OQ150" s="93"/>
      <c r="OR150" s="93"/>
      <c r="OS150" s="93"/>
      <c r="OT150" s="93"/>
      <c r="OU150" s="93"/>
      <c r="OV150" s="93"/>
      <c r="OW150" s="93"/>
      <c r="OX150" s="93"/>
      <c r="OY150" s="93"/>
      <c r="OZ150" s="93"/>
      <c r="PA150" s="93"/>
      <c r="PB150" s="93"/>
      <c r="PC150" s="93"/>
      <c r="PD150" s="93"/>
      <c r="PE150" s="93"/>
      <c r="PF150" s="93"/>
      <c r="PG150" s="93"/>
      <c r="PH150" s="93"/>
      <c r="PI150" s="93"/>
      <c r="PJ150" s="93"/>
      <c r="PK150" s="93"/>
      <c r="PL150" s="93"/>
      <c r="PM150" s="93"/>
      <c r="PN150" s="93"/>
      <c r="PO150" s="93"/>
      <c r="PP150" s="93"/>
      <c r="PQ150" s="93"/>
      <c r="PR150" s="93"/>
      <c r="PS150" s="93"/>
      <c r="PT150" s="93"/>
      <c r="PU150" s="93"/>
      <c r="PV150" s="93"/>
      <c r="PW150" s="93"/>
      <c r="PX150" s="93"/>
      <c r="PY150" s="93"/>
      <c r="PZ150" s="93"/>
      <c r="QA150" s="93"/>
      <c r="QB150" s="93"/>
      <c r="QC150" s="93"/>
      <c r="QD150" s="93"/>
      <c r="QE150" s="93"/>
      <c r="QF150" s="93"/>
      <c r="QG150" s="93"/>
      <c r="QH150" s="93"/>
      <c r="QI150" s="93"/>
      <c r="QJ150" s="93"/>
      <c r="QK150" s="93"/>
      <c r="QL150" s="93"/>
      <c r="QM150" s="93"/>
      <c r="QN150" s="93"/>
      <c r="QO150" s="93"/>
      <c r="QP150" s="93"/>
      <c r="QQ150" s="93"/>
      <c r="QR150" s="93"/>
      <c r="QS150" s="93"/>
      <c r="QT150" s="93"/>
      <c r="QU150" s="93"/>
      <c r="QV150" s="93"/>
      <c r="QW150" s="93"/>
      <c r="QX150" s="93"/>
      <c r="QY150" s="93"/>
      <c r="QZ150" s="93"/>
      <c r="RA150" s="93"/>
      <c r="RB150" s="93"/>
      <c r="RC150" s="93"/>
      <c r="RD150" s="93"/>
      <c r="RE150" s="93"/>
      <c r="RF150" s="93"/>
      <c r="RG150" s="93"/>
      <c r="RH150" s="93"/>
      <c r="RI150" s="93"/>
      <c r="RJ150" s="93"/>
      <c r="RK150" s="93"/>
      <c r="RL150" s="93"/>
      <c r="RM150" s="93"/>
      <c r="RN150" s="93"/>
      <c r="RO150" s="93"/>
      <c r="RP150" s="93"/>
      <c r="RQ150" s="93"/>
      <c r="RR150" s="93"/>
      <c r="RS150" s="93"/>
      <c r="RT150" s="93"/>
      <c r="RU150" s="93"/>
      <c r="RV150" s="93"/>
      <c r="RW150" s="93"/>
      <c r="RX150" s="93"/>
      <c r="RY150" s="93"/>
      <c r="RZ150" s="93"/>
      <c r="SA150" s="93"/>
      <c r="SB150" s="93"/>
      <c r="SC150" s="93"/>
      <c r="SD150" s="93"/>
      <c r="SE150" s="93"/>
      <c r="SF150" s="93"/>
      <c r="SG150" s="93"/>
      <c r="SH150" s="93"/>
      <c r="SI150" s="93"/>
      <c r="SJ150" s="93"/>
      <c r="SK150" s="93"/>
      <c r="SL150" s="93"/>
      <c r="SM150" s="93"/>
      <c r="SN150" s="93"/>
      <c r="SO150" s="93"/>
      <c r="SP150" s="93"/>
      <c r="SQ150" s="93"/>
      <c r="SR150" s="93"/>
      <c r="SS150" s="93"/>
      <c r="ST150" s="93"/>
      <c r="SU150" s="93"/>
      <c r="SV150" s="93"/>
      <c r="SW150" s="93"/>
      <c r="SX150" s="93"/>
      <c r="SY150" s="93"/>
      <c r="SZ150" s="93"/>
      <c r="TA150" s="93"/>
      <c r="TB150" s="93"/>
      <c r="TC150" s="93"/>
      <c r="TD150" s="93"/>
      <c r="TE150" s="93"/>
      <c r="TF150" s="93"/>
      <c r="TG150" s="93"/>
      <c r="TH150" s="93"/>
      <c r="TI150" s="93"/>
      <c r="TJ150" s="93"/>
      <c r="TK150" s="93"/>
      <c r="TL150" s="93"/>
      <c r="TM150" s="93"/>
      <c r="TN150" s="93"/>
      <c r="TO150" s="93"/>
      <c r="TP150" s="93"/>
      <c r="TQ150" s="93"/>
      <c r="TR150" s="93"/>
      <c r="TS150" s="93"/>
      <c r="TT150" s="93"/>
      <c r="TU150" s="93"/>
      <c r="TV150" s="93"/>
      <c r="TW150" s="93"/>
      <c r="TX150" s="93"/>
      <c r="TY150" s="93"/>
      <c r="TZ150" s="93"/>
      <c r="UA150" s="93"/>
      <c r="UB150" s="93"/>
      <c r="UC150" s="93"/>
      <c r="UD150" s="93"/>
      <c r="UE150" s="93"/>
      <c r="UF150" s="93"/>
      <c r="UG150" s="93"/>
      <c r="UH150" s="93"/>
      <c r="UI150" s="93"/>
      <c r="UJ150" s="93"/>
      <c r="UK150" s="93"/>
      <c r="UL150" s="93"/>
      <c r="UM150" s="93"/>
      <c r="UN150" s="93"/>
      <c r="UO150" s="93"/>
      <c r="UP150" s="93"/>
      <c r="UQ150" s="93"/>
      <c r="UR150" s="93"/>
      <c r="US150" s="93"/>
      <c r="UT150" s="93"/>
      <c r="UU150" s="93"/>
      <c r="UV150" s="93"/>
      <c r="UW150" s="93"/>
      <c r="UX150" s="93"/>
      <c r="UY150" s="93"/>
      <c r="UZ150" s="93"/>
      <c r="VA150" s="93"/>
      <c r="VB150" s="93"/>
      <c r="VC150" s="93"/>
      <c r="VD150" s="93"/>
      <c r="VE150" s="93"/>
      <c r="VF150" s="93"/>
      <c r="VG150" s="93"/>
      <c r="VH150" s="93"/>
      <c r="VI150" s="93"/>
      <c r="VJ150" s="93"/>
      <c r="VK150" s="93"/>
      <c r="VL150" s="93"/>
      <c r="VM150" s="93"/>
      <c r="VN150" s="93"/>
      <c r="VO150" s="93"/>
      <c r="VP150" s="93"/>
      <c r="VQ150" s="93"/>
      <c r="VR150" s="93"/>
      <c r="VS150" s="93"/>
      <c r="VT150" s="93"/>
      <c r="VU150" s="93"/>
      <c r="VV150" s="93"/>
      <c r="VW150" s="93"/>
      <c r="VX150" s="93"/>
      <c r="VY150" s="93"/>
      <c r="VZ150" s="93"/>
      <c r="WA150" s="93"/>
      <c r="WB150" s="93"/>
      <c r="WC150" s="93"/>
      <c r="WD150" s="93"/>
      <c r="WE150" s="93"/>
      <c r="WF150" s="93"/>
      <c r="WG150" s="93"/>
      <c r="WH150" s="93"/>
      <c r="WI150" s="93"/>
      <c r="WJ150" s="93"/>
      <c r="WK150" s="93"/>
      <c r="WL150" s="93"/>
      <c r="WM150" s="93"/>
      <c r="WN150" s="93"/>
      <c r="WO150" s="93"/>
      <c r="WP150" s="93"/>
      <c r="WQ150" s="93"/>
      <c r="WR150" s="93"/>
      <c r="WS150" s="93"/>
      <c r="WT150" s="93"/>
      <c r="WU150" s="93"/>
      <c r="WV150" s="93"/>
      <c r="WW150" s="93"/>
      <c r="WX150" s="93"/>
      <c r="WY150" s="93"/>
      <c r="WZ150" s="93"/>
      <c r="XA150" s="93"/>
      <c r="XB150" s="93"/>
      <c r="XC150" s="93"/>
      <c r="XD150" s="93"/>
      <c r="XE150" s="93"/>
      <c r="XF150" s="93"/>
      <c r="XG150" s="93"/>
      <c r="XH150" s="93"/>
      <c r="XI150" s="93"/>
      <c r="XJ150" s="93"/>
      <c r="XK150" s="93"/>
      <c r="XL150" s="93"/>
      <c r="XM150" s="93"/>
      <c r="XN150" s="93"/>
      <c r="XO150" s="93"/>
      <c r="XP150" s="93"/>
      <c r="XQ150" s="93"/>
      <c r="XR150" s="93"/>
      <c r="XS150" s="93"/>
      <c r="XT150" s="93"/>
      <c r="XU150" s="93"/>
      <c r="XV150" s="93"/>
      <c r="XW150" s="93"/>
      <c r="XX150" s="93"/>
      <c r="XY150" s="93"/>
      <c r="XZ150" s="93"/>
      <c r="YA150" s="93"/>
      <c r="YB150" s="93"/>
      <c r="YC150" s="93"/>
      <c r="YD150" s="93"/>
      <c r="YE150" s="93"/>
      <c r="YF150" s="93"/>
      <c r="YG150" s="93"/>
      <c r="YH150" s="93"/>
      <c r="YI150" s="93"/>
      <c r="YJ150" s="93"/>
      <c r="YK150" s="93"/>
      <c r="YL150" s="93"/>
      <c r="YM150" s="93"/>
      <c r="YN150" s="93"/>
      <c r="YO150" s="93"/>
      <c r="YP150" s="93"/>
      <c r="YQ150" s="93"/>
      <c r="YR150" s="93"/>
      <c r="YS150" s="93"/>
      <c r="YT150" s="93"/>
      <c r="YU150" s="93"/>
      <c r="YV150" s="93"/>
      <c r="YW150" s="93"/>
      <c r="YX150" s="93"/>
      <c r="YY150" s="93"/>
      <c r="YZ150" s="93"/>
      <c r="ZA150" s="93"/>
      <c r="ZB150" s="93"/>
      <c r="ZC150" s="93"/>
      <c r="ZD150" s="93"/>
      <c r="ZE150" s="93"/>
      <c r="ZF150" s="93"/>
      <c r="ZG150" s="93"/>
      <c r="ZH150" s="93"/>
      <c r="ZI150" s="93"/>
      <c r="ZJ150" s="93"/>
      <c r="ZK150" s="93"/>
      <c r="ZL150" s="93"/>
      <c r="ZM150" s="93"/>
      <c r="ZN150" s="93"/>
      <c r="ZO150" s="93"/>
      <c r="ZP150" s="93"/>
      <c r="ZQ150" s="93"/>
      <c r="ZR150" s="93"/>
      <c r="ZS150" s="93"/>
      <c r="ZT150" s="93"/>
      <c r="ZU150" s="93"/>
      <c r="ZV150" s="93"/>
      <c r="ZW150" s="93"/>
      <c r="ZX150" s="93"/>
      <c r="ZY150" s="93"/>
      <c r="ZZ150" s="93"/>
    </row>
    <row r="151" spans="1:702" ht="15.95" customHeight="1" x14ac:dyDescent="0.25">
      <c r="M151" s="93">
        <f>SUM(M152+M157)</f>
        <v>10660938</v>
      </c>
      <c r="N151" s="93">
        <f t="shared" ref="N151:BY151" si="0">SUM(N152+N157)</f>
        <v>0</v>
      </c>
      <c r="O151" s="93">
        <f t="shared" si="0"/>
        <v>10660938</v>
      </c>
      <c r="P151" s="93">
        <f t="shared" si="0"/>
        <v>5364476.1399999987</v>
      </c>
      <c r="Q151" s="93">
        <f t="shared" si="0"/>
        <v>-5296461.8599999994</v>
      </c>
      <c r="R151" s="93">
        <f t="shared" si="0"/>
        <v>11.059999999999999</v>
      </c>
      <c r="S151" s="93">
        <f t="shared" si="0"/>
        <v>0</v>
      </c>
      <c r="T151" s="93">
        <f t="shared" si="0"/>
        <v>0</v>
      </c>
      <c r="U151" s="93">
        <f t="shared" si="0"/>
        <v>0</v>
      </c>
      <c r="V151" s="93">
        <f t="shared" si="0"/>
        <v>0</v>
      </c>
      <c r="W151" s="93">
        <f t="shared" si="0"/>
        <v>0</v>
      </c>
      <c r="X151" s="93">
        <f t="shared" si="0"/>
        <v>0</v>
      </c>
      <c r="Y151" s="93">
        <f t="shared" si="0"/>
        <v>0</v>
      </c>
      <c r="Z151" s="93">
        <f t="shared" si="0"/>
        <v>0</v>
      </c>
      <c r="AA151" s="93">
        <f t="shared" si="0"/>
        <v>0</v>
      </c>
      <c r="AB151" s="93">
        <f t="shared" si="0"/>
        <v>0</v>
      </c>
      <c r="AC151" s="93">
        <f t="shared" si="0"/>
        <v>0</v>
      </c>
      <c r="AD151" s="93">
        <f t="shared" si="0"/>
        <v>0</v>
      </c>
      <c r="AE151" s="93">
        <f t="shared" si="0"/>
        <v>0</v>
      </c>
      <c r="AF151" s="93">
        <f t="shared" si="0"/>
        <v>0</v>
      </c>
      <c r="AG151" s="93">
        <f t="shared" si="0"/>
        <v>0</v>
      </c>
      <c r="AH151" s="93">
        <f t="shared" si="0"/>
        <v>0</v>
      </c>
      <c r="AI151" s="93">
        <f t="shared" si="0"/>
        <v>0</v>
      </c>
      <c r="AJ151" s="93">
        <f t="shared" si="0"/>
        <v>0</v>
      </c>
      <c r="AK151" s="93">
        <f t="shared" si="0"/>
        <v>0</v>
      </c>
      <c r="AL151" s="93">
        <f t="shared" si="0"/>
        <v>0</v>
      </c>
      <c r="AM151" s="93">
        <f t="shared" si="0"/>
        <v>0</v>
      </c>
      <c r="AN151" s="93">
        <f t="shared" si="0"/>
        <v>0</v>
      </c>
      <c r="AO151" s="93">
        <f t="shared" si="0"/>
        <v>0</v>
      </c>
      <c r="AP151" s="93">
        <f t="shared" si="0"/>
        <v>0</v>
      </c>
      <c r="AQ151" s="93">
        <f t="shared" si="0"/>
        <v>0</v>
      </c>
      <c r="AR151" s="93">
        <f t="shared" si="0"/>
        <v>0</v>
      </c>
      <c r="AS151" s="93">
        <f t="shared" si="0"/>
        <v>0</v>
      </c>
      <c r="AT151" s="93">
        <f t="shared" si="0"/>
        <v>0</v>
      </c>
      <c r="AU151" s="93">
        <f t="shared" si="0"/>
        <v>0</v>
      </c>
      <c r="AV151" s="93">
        <f t="shared" si="0"/>
        <v>0</v>
      </c>
      <c r="AW151" s="93">
        <f t="shared" si="0"/>
        <v>0</v>
      </c>
      <c r="AX151" s="93">
        <f t="shared" si="0"/>
        <v>0</v>
      </c>
      <c r="AY151" s="93">
        <f t="shared" si="0"/>
        <v>0</v>
      </c>
      <c r="AZ151" s="93">
        <f t="shared" si="0"/>
        <v>0</v>
      </c>
      <c r="BA151" s="93">
        <f t="shared" si="0"/>
        <v>0</v>
      </c>
      <c r="BB151" s="93">
        <f t="shared" si="0"/>
        <v>0</v>
      </c>
      <c r="BC151" s="93">
        <f t="shared" si="0"/>
        <v>0</v>
      </c>
      <c r="BD151" s="93">
        <f t="shared" si="0"/>
        <v>0</v>
      </c>
      <c r="BE151" s="93">
        <f t="shared" si="0"/>
        <v>0</v>
      </c>
      <c r="BF151" s="93">
        <f t="shared" si="0"/>
        <v>1990438</v>
      </c>
      <c r="BG151" s="93">
        <f t="shared" si="0"/>
        <v>1174680.8099999998</v>
      </c>
      <c r="BH151" s="93">
        <f t="shared" si="0"/>
        <v>7.7000000000000011</v>
      </c>
      <c r="BI151" s="93">
        <f t="shared" si="0"/>
        <v>23000</v>
      </c>
      <c r="BJ151" s="93">
        <f t="shared" si="0"/>
        <v>4931</v>
      </c>
      <c r="BK151" s="93">
        <f t="shared" si="0"/>
        <v>0.4</v>
      </c>
      <c r="BL151" s="93">
        <f t="shared" si="0"/>
        <v>546500</v>
      </c>
      <c r="BM151" s="93">
        <f t="shared" si="0"/>
        <v>255141.93</v>
      </c>
      <c r="BN151" s="93">
        <f t="shared" si="0"/>
        <v>1.2000000000000002</v>
      </c>
      <c r="BO151" s="93">
        <f t="shared" si="0"/>
        <v>7371250</v>
      </c>
      <c r="BP151" s="93">
        <f t="shared" si="0"/>
        <v>3624086.91</v>
      </c>
      <c r="BQ151" s="93">
        <f t="shared" si="0"/>
        <v>0.91999999999999993</v>
      </c>
      <c r="BR151" s="93">
        <f t="shared" si="0"/>
        <v>0</v>
      </c>
      <c r="BS151" s="93">
        <f t="shared" si="0"/>
        <v>0</v>
      </c>
      <c r="BT151" s="93">
        <f t="shared" si="0"/>
        <v>0</v>
      </c>
      <c r="BU151" s="93">
        <f t="shared" si="0"/>
        <v>301250</v>
      </c>
      <c r="BV151" s="93">
        <f t="shared" si="0"/>
        <v>136380.42000000001</v>
      </c>
      <c r="BW151" s="93">
        <f t="shared" si="0"/>
        <v>4.99</v>
      </c>
      <c r="BX151" s="93">
        <f t="shared" si="0"/>
        <v>212500</v>
      </c>
      <c r="BY151" s="93">
        <f t="shared" si="0"/>
        <v>118171.97</v>
      </c>
      <c r="BZ151" s="93">
        <f t="shared" ref="BZ151:CM151" si="1">SUM(BZ152+BZ157)</f>
        <v>1.06</v>
      </c>
      <c r="CA151" s="93">
        <f t="shared" si="1"/>
        <v>0</v>
      </c>
      <c r="CB151" s="93">
        <f t="shared" si="1"/>
        <v>0</v>
      </c>
      <c r="CC151" s="93">
        <f t="shared" si="1"/>
        <v>0</v>
      </c>
      <c r="CD151" s="93">
        <f t="shared" si="1"/>
        <v>16000</v>
      </c>
      <c r="CE151" s="93">
        <f t="shared" si="1"/>
        <v>0</v>
      </c>
      <c r="CF151" s="93">
        <f t="shared" si="1"/>
        <v>0</v>
      </c>
      <c r="CG151" s="93">
        <f t="shared" si="1"/>
        <v>0</v>
      </c>
      <c r="CH151" s="93">
        <f t="shared" si="1"/>
        <v>0</v>
      </c>
      <c r="CI151" s="93">
        <f t="shared" si="1"/>
        <v>0</v>
      </c>
      <c r="CJ151" s="93">
        <f t="shared" si="1"/>
        <v>0</v>
      </c>
      <c r="CK151" s="93">
        <f t="shared" si="1"/>
        <v>0</v>
      </c>
      <c r="CL151" s="93">
        <f t="shared" si="1"/>
        <v>0</v>
      </c>
      <c r="CM151" s="93">
        <f t="shared" si="1"/>
        <v>200000</v>
      </c>
    </row>
    <row r="152" spans="1:702" ht="15.95" customHeight="1" x14ac:dyDescent="0.25">
      <c r="J152" s="88">
        <v>3</v>
      </c>
      <c r="M152" s="93">
        <f>SUM(M153:M156)</f>
        <v>10161938</v>
      </c>
      <c r="N152" s="93">
        <f t="shared" ref="N152:BY152" si="2">SUM(N153:N156)</f>
        <v>0</v>
      </c>
      <c r="O152" s="93">
        <f t="shared" si="2"/>
        <v>10161938</v>
      </c>
      <c r="P152" s="93">
        <f t="shared" si="2"/>
        <v>5157443.3299999991</v>
      </c>
      <c r="Q152" s="93">
        <f t="shared" si="2"/>
        <v>-5004494.67</v>
      </c>
      <c r="R152" s="93">
        <f t="shared" si="2"/>
        <v>10.399999999999999</v>
      </c>
      <c r="S152" s="93">
        <f t="shared" si="2"/>
        <v>0</v>
      </c>
      <c r="T152" s="93">
        <f t="shared" si="2"/>
        <v>0</v>
      </c>
      <c r="U152" s="93">
        <f t="shared" si="2"/>
        <v>0</v>
      </c>
      <c r="V152" s="93">
        <f t="shared" si="2"/>
        <v>0</v>
      </c>
      <c r="W152" s="93">
        <f t="shared" si="2"/>
        <v>0</v>
      </c>
      <c r="X152" s="93">
        <f t="shared" si="2"/>
        <v>0</v>
      </c>
      <c r="Y152" s="93">
        <f t="shared" si="2"/>
        <v>0</v>
      </c>
      <c r="Z152" s="93">
        <f t="shared" si="2"/>
        <v>0</v>
      </c>
      <c r="AA152" s="93">
        <f t="shared" si="2"/>
        <v>0</v>
      </c>
      <c r="AB152" s="93">
        <f t="shared" si="2"/>
        <v>0</v>
      </c>
      <c r="AC152" s="93">
        <f t="shared" si="2"/>
        <v>0</v>
      </c>
      <c r="AD152" s="93">
        <f t="shared" si="2"/>
        <v>0</v>
      </c>
      <c r="AE152" s="93">
        <f t="shared" si="2"/>
        <v>0</v>
      </c>
      <c r="AF152" s="93">
        <f t="shared" si="2"/>
        <v>0</v>
      </c>
      <c r="AG152" s="93">
        <f t="shared" si="2"/>
        <v>0</v>
      </c>
      <c r="AH152" s="93">
        <f t="shared" si="2"/>
        <v>0</v>
      </c>
      <c r="AI152" s="93">
        <f t="shared" si="2"/>
        <v>0</v>
      </c>
      <c r="AJ152" s="93">
        <f t="shared" si="2"/>
        <v>0</v>
      </c>
      <c r="AK152" s="93">
        <f t="shared" si="2"/>
        <v>0</v>
      </c>
      <c r="AL152" s="93">
        <f t="shared" si="2"/>
        <v>0</v>
      </c>
      <c r="AM152" s="93">
        <f t="shared" si="2"/>
        <v>0</v>
      </c>
      <c r="AN152" s="93">
        <f t="shared" si="2"/>
        <v>0</v>
      </c>
      <c r="AO152" s="93">
        <f t="shared" si="2"/>
        <v>0</v>
      </c>
      <c r="AP152" s="93">
        <f t="shared" si="2"/>
        <v>0</v>
      </c>
      <c r="AQ152" s="93">
        <f t="shared" si="2"/>
        <v>0</v>
      </c>
      <c r="AR152" s="93">
        <f t="shared" si="2"/>
        <v>0</v>
      </c>
      <c r="AS152" s="93">
        <f t="shared" si="2"/>
        <v>0</v>
      </c>
      <c r="AT152" s="93">
        <f t="shared" si="2"/>
        <v>0</v>
      </c>
      <c r="AU152" s="93">
        <f t="shared" si="2"/>
        <v>0</v>
      </c>
      <c r="AV152" s="93">
        <f t="shared" si="2"/>
        <v>0</v>
      </c>
      <c r="AW152" s="93">
        <f t="shared" si="2"/>
        <v>0</v>
      </c>
      <c r="AX152" s="93">
        <f t="shared" si="2"/>
        <v>0</v>
      </c>
      <c r="AY152" s="93">
        <f t="shared" si="2"/>
        <v>0</v>
      </c>
      <c r="AZ152" s="93">
        <f t="shared" si="2"/>
        <v>0</v>
      </c>
      <c r="BA152" s="93">
        <f t="shared" si="2"/>
        <v>0</v>
      </c>
      <c r="BB152" s="93">
        <f t="shared" si="2"/>
        <v>0</v>
      </c>
      <c r="BC152" s="93">
        <f t="shared" si="2"/>
        <v>0</v>
      </c>
      <c r="BD152" s="93">
        <f t="shared" si="2"/>
        <v>0</v>
      </c>
      <c r="BE152" s="93">
        <f t="shared" si="2"/>
        <v>0</v>
      </c>
      <c r="BF152" s="93">
        <f t="shared" si="2"/>
        <v>1800438</v>
      </c>
      <c r="BG152" s="93">
        <f t="shared" si="2"/>
        <v>1029758.8899999999</v>
      </c>
      <c r="BH152" s="93">
        <f t="shared" si="2"/>
        <v>6.7900000000000009</v>
      </c>
      <c r="BI152" s="93">
        <f t="shared" si="2"/>
        <v>23000</v>
      </c>
      <c r="BJ152" s="93">
        <f t="shared" si="2"/>
        <v>4931</v>
      </c>
      <c r="BK152" s="93">
        <f t="shared" si="2"/>
        <v>0.4</v>
      </c>
      <c r="BL152" s="93">
        <f t="shared" si="2"/>
        <v>456500</v>
      </c>
      <c r="BM152" s="93">
        <f t="shared" si="2"/>
        <v>230054.43</v>
      </c>
      <c r="BN152" s="93">
        <f t="shared" si="2"/>
        <v>0.92</v>
      </c>
      <c r="BO152" s="93">
        <f t="shared" si="2"/>
        <v>7371250</v>
      </c>
      <c r="BP152" s="93">
        <f t="shared" si="2"/>
        <v>3624086.91</v>
      </c>
      <c r="BQ152" s="93">
        <f t="shared" si="2"/>
        <v>0.91999999999999993</v>
      </c>
      <c r="BR152" s="93">
        <f t="shared" si="2"/>
        <v>0</v>
      </c>
      <c r="BS152" s="93">
        <f t="shared" si="2"/>
        <v>0</v>
      </c>
      <c r="BT152" s="93">
        <f t="shared" si="2"/>
        <v>0</v>
      </c>
      <c r="BU152" s="93">
        <f t="shared" si="2"/>
        <v>148250</v>
      </c>
      <c r="BV152" s="93">
        <f t="shared" si="2"/>
        <v>135431.03</v>
      </c>
      <c r="BW152" s="93">
        <f t="shared" si="2"/>
        <v>4.9800000000000004</v>
      </c>
      <c r="BX152" s="93">
        <f t="shared" si="2"/>
        <v>212500</v>
      </c>
      <c r="BY152" s="93">
        <f t="shared" si="2"/>
        <v>118171.97</v>
      </c>
      <c r="BZ152" s="93">
        <f t="shared" ref="BZ152:CM152" si="3">SUM(BZ153:BZ156)</f>
        <v>1.06</v>
      </c>
      <c r="CA152" s="93">
        <f t="shared" si="3"/>
        <v>0</v>
      </c>
      <c r="CB152" s="93">
        <f t="shared" si="3"/>
        <v>0</v>
      </c>
      <c r="CC152" s="93">
        <f t="shared" si="3"/>
        <v>0</v>
      </c>
      <c r="CD152" s="93">
        <f t="shared" si="3"/>
        <v>10000</v>
      </c>
      <c r="CE152" s="93">
        <f t="shared" si="3"/>
        <v>0</v>
      </c>
      <c r="CF152" s="93">
        <f t="shared" si="3"/>
        <v>0</v>
      </c>
      <c r="CG152" s="93">
        <f t="shared" si="3"/>
        <v>0</v>
      </c>
      <c r="CH152" s="93">
        <f t="shared" si="3"/>
        <v>0</v>
      </c>
      <c r="CI152" s="93">
        <f t="shared" si="3"/>
        <v>0</v>
      </c>
      <c r="CJ152" s="93">
        <f t="shared" si="3"/>
        <v>0</v>
      </c>
      <c r="CK152" s="93">
        <f t="shared" si="3"/>
        <v>0</v>
      </c>
      <c r="CL152" s="93">
        <f t="shared" si="3"/>
        <v>0</v>
      </c>
      <c r="CM152" s="93">
        <f t="shared" si="3"/>
        <v>140000</v>
      </c>
    </row>
    <row r="153" spans="1:702" ht="15.95" customHeight="1" x14ac:dyDescent="0.25">
      <c r="J153" s="127">
        <v>31</v>
      </c>
      <c r="K153" s="127" t="s">
        <v>13</v>
      </c>
      <c r="M153" s="93">
        <f>SUM(M25+M38+M44+M52+M58+M73+M131)</f>
        <v>8411850</v>
      </c>
      <c r="N153" s="93">
        <f t="shared" ref="N153:BY153" si="4">SUM(N25+N38+N44+N52+N58+N73+N131)</f>
        <v>0</v>
      </c>
      <c r="O153" s="93">
        <f t="shared" si="4"/>
        <v>8411850</v>
      </c>
      <c r="P153" s="93">
        <f t="shared" si="4"/>
        <v>4275513.96</v>
      </c>
      <c r="Q153" s="93">
        <f t="shared" si="4"/>
        <v>-4136336.0399999996</v>
      </c>
      <c r="R153" s="93">
        <f t="shared" si="4"/>
        <v>3.97</v>
      </c>
      <c r="S153" s="93">
        <f t="shared" si="4"/>
        <v>0</v>
      </c>
      <c r="T153" s="93">
        <f t="shared" si="4"/>
        <v>0</v>
      </c>
      <c r="U153" s="93">
        <f t="shared" si="4"/>
        <v>0</v>
      </c>
      <c r="V153" s="93">
        <f t="shared" si="4"/>
        <v>0</v>
      </c>
      <c r="W153" s="93">
        <f t="shared" si="4"/>
        <v>0</v>
      </c>
      <c r="X153" s="93">
        <f t="shared" si="4"/>
        <v>0</v>
      </c>
      <c r="Y153" s="93">
        <f t="shared" si="4"/>
        <v>0</v>
      </c>
      <c r="Z153" s="93">
        <f t="shared" si="4"/>
        <v>0</v>
      </c>
      <c r="AA153" s="93">
        <f t="shared" si="4"/>
        <v>0</v>
      </c>
      <c r="AB153" s="93">
        <f t="shared" si="4"/>
        <v>0</v>
      </c>
      <c r="AC153" s="93">
        <f t="shared" si="4"/>
        <v>0</v>
      </c>
      <c r="AD153" s="93">
        <f t="shared" si="4"/>
        <v>0</v>
      </c>
      <c r="AE153" s="93">
        <f t="shared" si="4"/>
        <v>0</v>
      </c>
      <c r="AF153" s="93">
        <f t="shared" si="4"/>
        <v>0</v>
      </c>
      <c r="AG153" s="93">
        <f t="shared" si="4"/>
        <v>0</v>
      </c>
      <c r="AH153" s="93">
        <f t="shared" si="4"/>
        <v>0</v>
      </c>
      <c r="AI153" s="93">
        <f t="shared" si="4"/>
        <v>0</v>
      </c>
      <c r="AJ153" s="93">
        <f t="shared" si="4"/>
        <v>0</v>
      </c>
      <c r="AK153" s="93">
        <f t="shared" si="4"/>
        <v>0</v>
      </c>
      <c r="AL153" s="93">
        <f t="shared" si="4"/>
        <v>0</v>
      </c>
      <c r="AM153" s="93">
        <f t="shared" si="4"/>
        <v>0</v>
      </c>
      <c r="AN153" s="93">
        <f t="shared" si="4"/>
        <v>0</v>
      </c>
      <c r="AO153" s="93">
        <f t="shared" si="4"/>
        <v>0</v>
      </c>
      <c r="AP153" s="93">
        <f t="shared" si="4"/>
        <v>0</v>
      </c>
      <c r="AQ153" s="93">
        <f t="shared" si="4"/>
        <v>0</v>
      </c>
      <c r="AR153" s="93">
        <f t="shared" si="4"/>
        <v>0</v>
      </c>
      <c r="AS153" s="93">
        <f t="shared" si="4"/>
        <v>0</v>
      </c>
      <c r="AT153" s="93">
        <f t="shared" si="4"/>
        <v>0</v>
      </c>
      <c r="AU153" s="93">
        <f t="shared" si="4"/>
        <v>0</v>
      </c>
      <c r="AV153" s="93">
        <f t="shared" si="4"/>
        <v>0</v>
      </c>
      <c r="AW153" s="93">
        <f t="shared" si="4"/>
        <v>0</v>
      </c>
      <c r="AX153" s="93">
        <f t="shared" si="4"/>
        <v>0</v>
      </c>
      <c r="AY153" s="93">
        <f t="shared" si="4"/>
        <v>0</v>
      </c>
      <c r="AZ153" s="93">
        <f t="shared" si="4"/>
        <v>0</v>
      </c>
      <c r="BA153" s="93">
        <f t="shared" si="4"/>
        <v>0</v>
      </c>
      <c r="BB153" s="93">
        <f t="shared" si="4"/>
        <v>0</v>
      </c>
      <c r="BC153" s="93">
        <f t="shared" si="4"/>
        <v>0</v>
      </c>
      <c r="BD153" s="93">
        <f t="shared" si="4"/>
        <v>0</v>
      </c>
      <c r="BE153" s="93">
        <f t="shared" si="4"/>
        <v>0</v>
      </c>
      <c r="BF153" s="93">
        <f t="shared" si="4"/>
        <v>1068700</v>
      </c>
      <c r="BG153" s="93">
        <f t="shared" si="4"/>
        <v>599075.49</v>
      </c>
      <c r="BH153" s="93">
        <f t="shared" si="4"/>
        <v>2.2600000000000002</v>
      </c>
      <c r="BI153" s="93">
        <f t="shared" si="4"/>
        <v>0</v>
      </c>
      <c r="BJ153" s="93">
        <f t="shared" si="4"/>
        <v>0</v>
      </c>
      <c r="BK153" s="93">
        <f t="shared" si="4"/>
        <v>0</v>
      </c>
      <c r="BL153" s="93">
        <f t="shared" si="4"/>
        <v>0</v>
      </c>
      <c r="BM153" s="93">
        <f t="shared" si="4"/>
        <v>0</v>
      </c>
      <c r="BN153" s="93">
        <f t="shared" si="4"/>
        <v>0</v>
      </c>
      <c r="BO153" s="93">
        <f t="shared" si="4"/>
        <v>7068250</v>
      </c>
      <c r="BP153" s="93">
        <f t="shared" si="4"/>
        <v>3493806.17</v>
      </c>
      <c r="BQ153" s="93">
        <f t="shared" si="4"/>
        <v>0.49</v>
      </c>
      <c r="BR153" s="93">
        <f t="shared" si="4"/>
        <v>0</v>
      </c>
      <c r="BS153" s="93">
        <f t="shared" si="4"/>
        <v>0</v>
      </c>
      <c r="BT153" s="93">
        <f t="shared" si="4"/>
        <v>0</v>
      </c>
      <c r="BU153" s="93">
        <f t="shared" si="4"/>
        <v>70700</v>
      </c>
      <c r="BV153" s="93">
        <f t="shared" si="4"/>
        <v>68639.929999999993</v>
      </c>
      <c r="BW153" s="93">
        <f t="shared" si="4"/>
        <v>1.63</v>
      </c>
      <c r="BX153" s="93">
        <f t="shared" si="4"/>
        <v>204200</v>
      </c>
      <c r="BY153" s="93">
        <f t="shared" si="4"/>
        <v>113992.37</v>
      </c>
      <c r="BZ153" s="93">
        <f t="shared" ref="BZ153:CO153" si="5">SUM(BZ25+BZ38+BZ44+BZ52+BZ58+BZ73+BZ131)</f>
        <v>0.56000000000000005</v>
      </c>
      <c r="CA153" s="93">
        <f t="shared" si="5"/>
        <v>0</v>
      </c>
      <c r="CB153" s="93">
        <f t="shared" si="5"/>
        <v>0</v>
      </c>
      <c r="CC153" s="93">
        <f t="shared" si="5"/>
        <v>0</v>
      </c>
      <c r="CD153" s="93">
        <f t="shared" si="5"/>
        <v>0</v>
      </c>
      <c r="CE153" s="93">
        <f t="shared" si="5"/>
        <v>0</v>
      </c>
      <c r="CF153" s="93">
        <f t="shared" si="5"/>
        <v>0</v>
      </c>
      <c r="CG153" s="93">
        <f t="shared" si="5"/>
        <v>0</v>
      </c>
      <c r="CH153" s="93">
        <f t="shared" si="5"/>
        <v>0</v>
      </c>
      <c r="CI153" s="93">
        <f t="shared" si="5"/>
        <v>0</v>
      </c>
      <c r="CJ153" s="93">
        <f t="shared" si="5"/>
        <v>0</v>
      </c>
      <c r="CK153" s="93">
        <f t="shared" si="5"/>
        <v>0</v>
      </c>
      <c r="CL153" s="93">
        <f t="shared" si="5"/>
        <v>0</v>
      </c>
      <c r="CM153" s="93">
        <f t="shared" si="5"/>
        <v>0</v>
      </c>
      <c r="CN153" s="93">
        <f t="shared" si="5"/>
        <v>0</v>
      </c>
      <c r="CO153" s="93">
        <f t="shared" si="5"/>
        <v>0</v>
      </c>
    </row>
    <row r="154" spans="1:702" ht="15.95" customHeight="1" x14ac:dyDescent="0.25">
      <c r="J154" s="122">
        <v>32</v>
      </c>
      <c r="K154" s="122" t="s">
        <v>25</v>
      </c>
      <c r="M154" s="93">
        <f>SUM(M14+M20+M29+M48+M64+M69+M76+M85+M92+M106+M110+M114+M128+M135)</f>
        <v>1576388</v>
      </c>
      <c r="N154" s="93">
        <f t="shared" ref="N154:BY154" si="6">SUM(N14+N20+N29+N48+N64+N69+N76+N85+N92+N106+N110+N114+N128+N135)</f>
        <v>0</v>
      </c>
      <c r="O154" s="93">
        <f t="shared" si="6"/>
        <v>1576388</v>
      </c>
      <c r="P154" s="93">
        <f t="shared" si="6"/>
        <v>855059.98</v>
      </c>
      <c r="Q154" s="93">
        <f t="shared" si="6"/>
        <v>-721328.02</v>
      </c>
      <c r="R154" s="93">
        <f t="shared" si="6"/>
        <v>5.4699999999999989</v>
      </c>
      <c r="S154" s="93">
        <f t="shared" si="6"/>
        <v>0</v>
      </c>
      <c r="T154" s="93">
        <f t="shared" si="6"/>
        <v>0</v>
      </c>
      <c r="U154" s="93">
        <f t="shared" si="6"/>
        <v>0</v>
      </c>
      <c r="V154" s="93">
        <f t="shared" si="6"/>
        <v>0</v>
      </c>
      <c r="W154" s="93">
        <f t="shared" si="6"/>
        <v>0</v>
      </c>
      <c r="X154" s="93">
        <f t="shared" si="6"/>
        <v>0</v>
      </c>
      <c r="Y154" s="93">
        <f t="shared" si="6"/>
        <v>0</v>
      </c>
      <c r="Z154" s="93">
        <f t="shared" si="6"/>
        <v>0</v>
      </c>
      <c r="AA154" s="93">
        <f t="shared" si="6"/>
        <v>0</v>
      </c>
      <c r="AB154" s="93">
        <f t="shared" si="6"/>
        <v>0</v>
      </c>
      <c r="AC154" s="93">
        <f t="shared" si="6"/>
        <v>0</v>
      </c>
      <c r="AD154" s="93">
        <f t="shared" si="6"/>
        <v>0</v>
      </c>
      <c r="AE154" s="93">
        <f t="shared" si="6"/>
        <v>0</v>
      </c>
      <c r="AF154" s="93">
        <f t="shared" si="6"/>
        <v>0</v>
      </c>
      <c r="AG154" s="93">
        <f t="shared" si="6"/>
        <v>0</v>
      </c>
      <c r="AH154" s="93">
        <f t="shared" si="6"/>
        <v>0</v>
      </c>
      <c r="AI154" s="93">
        <f t="shared" si="6"/>
        <v>0</v>
      </c>
      <c r="AJ154" s="93">
        <f t="shared" si="6"/>
        <v>0</v>
      </c>
      <c r="AK154" s="93">
        <f t="shared" si="6"/>
        <v>0</v>
      </c>
      <c r="AL154" s="93">
        <f t="shared" si="6"/>
        <v>0</v>
      </c>
      <c r="AM154" s="93">
        <f t="shared" si="6"/>
        <v>0</v>
      </c>
      <c r="AN154" s="93">
        <f t="shared" si="6"/>
        <v>0</v>
      </c>
      <c r="AO154" s="93">
        <f t="shared" si="6"/>
        <v>0</v>
      </c>
      <c r="AP154" s="93">
        <f t="shared" si="6"/>
        <v>0</v>
      </c>
      <c r="AQ154" s="93">
        <f t="shared" si="6"/>
        <v>0</v>
      </c>
      <c r="AR154" s="93">
        <f t="shared" si="6"/>
        <v>0</v>
      </c>
      <c r="AS154" s="93">
        <f t="shared" si="6"/>
        <v>0</v>
      </c>
      <c r="AT154" s="93">
        <f t="shared" si="6"/>
        <v>0</v>
      </c>
      <c r="AU154" s="93">
        <f t="shared" si="6"/>
        <v>0</v>
      </c>
      <c r="AV154" s="93">
        <f t="shared" si="6"/>
        <v>0</v>
      </c>
      <c r="AW154" s="93">
        <f t="shared" si="6"/>
        <v>0</v>
      </c>
      <c r="AX154" s="93">
        <f t="shared" si="6"/>
        <v>0</v>
      </c>
      <c r="AY154" s="93">
        <f t="shared" si="6"/>
        <v>0</v>
      </c>
      <c r="AZ154" s="93">
        <f t="shared" si="6"/>
        <v>0</v>
      </c>
      <c r="BA154" s="93">
        <f t="shared" si="6"/>
        <v>0</v>
      </c>
      <c r="BB154" s="93">
        <f t="shared" si="6"/>
        <v>0</v>
      </c>
      <c r="BC154" s="93">
        <f t="shared" si="6"/>
        <v>0</v>
      </c>
      <c r="BD154" s="93">
        <f t="shared" si="6"/>
        <v>0</v>
      </c>
      <c r="BE154" s="93">
        <f t="shared" si="6"/>
        <v>0</v>
      </c>
      <c r="BF154" s="93">
        <f t="shared" si="6"/>
        <v>583738</v>
      </c>
      <c r="BG154" s="93">
        <f t="shared" si="6"/>
        <v>425771.46</v>
      </c>
      <c r="BH154" s="93">
        <f t="shared" si="6"/>
        <v>3.6900000000000004</v>
      </c>
      <c r="BI154" s="93">
        <f t="shared" si="6"/>
        <v>23000</v>
      </c>
      <c r="BJ154" s="93">
        <f t="shared" si="6"/>
        <v>4931</v>
      </c>
      <c r="BK154" s="93">
        <f t="shared" si="6"/>
        <v>0.4</v>
      </c>
      <c r="BL154" s="93">
        <f t="shared" si="6"/>
        <v>455300</v>
      </c>
      <c r="BM154" s="93">
        <f t="shared" si="6"/>
        <v>230054.43</v>
      </c>
      <c r="BN154" s="93">
        <f t="shared" si="6"/>
        <v>0.92</v>
      </c>
      <c r="BO154" s="93">
        <f t="shared" si="6"/>
        <v>303000</v>
      </c>
      <c r="BP154" s="93">
        <f t="shared" si="6"/>
        <v>130280.74</v>
      </c>
      <c r="BQ154" s="93">
        <f t="shared" si="6"/>
        <v>0.43</v>
      </c>
      <c r="BR154" s="93">
        <f t="shared" si="6"/>
        <v>0</v>
      </c>
      <c r="BS154" s="93">
        <f t="shared" si="6"/>
        <v>0</v>
      </c>
      <c r="BT154" s="93">
        <f t="shared" si="6"/>
        <v>0</v>
      </c>
      <c r="BU154" s="93">
        <f t="shared" si="6"/>
        <v>53050</v>
      </c>
      <c r="BV154" s="93">
        <f t="shared" si="6"/>
        <v>44833.65</v>
      </c>
      <c r="BW154" s="93">
        <f t="shared" si="6"/>
        <v>2.37</v>
      </c>
      <c r="BX154" s="93">
        <f t="shared" si="6"/>
        <v>8300</v>
      </c>
      <c r="BY154" s="93">
        <f t="shared" si="6"/>
        <v>4179.6000000000004</v>
      </c>
      <c r="BZ154" s="93">
        <f t="shared" ref="BZ154:CM154" si="7">SUM(BZ14+BZ20+BZ29+BZ48+BZ64+BZ69+BZ76+BZ85+BZ92+BZ106+BZ110+BZ114+BZ128+BZ135)</f>
        <v>0.5</v>
      </c>
      <c r="CA154" s="93">
        <f t="shared" si="7"/>
        <v>0</v>
      </c>
      <c r="CB154" s="93">
        <f t="shared" si="7"/>
        <v>0</v>
      </c>
      <c r="CC154" s="93">
        <f t="shared" si="7"/>
        <v>0</v>
      </c>
      <c r="CD154" s="93">
        <f t="shared" si="7"/>
        <v>10000</v>
      </c>
      <c r="CE154" s="93">
        <f t="shared" si="7"/>
        <v>0</v>
      </c>
      <c r="CF154" s="93">
        <f t="shared" si="7"/>
        <v>0</v>
      </c>
      <c r="CG154" s="93">
        <f t="shared" si="7"/>
        <v>0</v>
      </c>
      <c r="CH154" s="93">
        <f t="shared" si="7"/>
        <v>0</v>
      </c>
      <c r="CI154" s="93">
        <f t="shared" si="7"/>
        <v>0</v>
      </c>
      <c r="CJ154" s="93">
        <f t="shared" si="7"/>
        <v>0</v>
      </c>
      <c r="CK154" s="93">
        <f t="shared" si="7"/>
        <v>0</v>
      </c>
      <c r="CL154" s="93">
        <f t="shared" si="7"/>
        <v>0</v>
      </c>
      <c r="CM154" s="93">
        <f t="shared" si="7"/>
        <v>140000</v>
      </c>
    </row>
    <row r="155" spans="1:702" ht="15.95" customHeight="1" x14ac:dyDescent="0.25">
      <c r="J155" s="137">
        <v>34</v>
      </c>
      <c r="K155" s="137" t="s">
        <v>143</v>
      </c>
      <c r="M155" s="93">
        <f>SUM(M34+M49+M81)</f>
        <v>28700</v>
      </c>
      <c r="N155" s="93">
        <f t="shared" ref="N155:BY155" si="8">SUM(N34+N49+N81)</f>
        <v>0</v>
      </c>
      <c r="O155" s="93">
        <f t="shared" si="8"/>
        <v>28700</v>
      </c>
      <c r="P155" s="93">
        <f t="shared" si="8"/>
        <v>26120.14</v>
      </c>
      <c r="Q155" s="93">
        <f t="shared" si="8"/>
        <v>-2579.8600000000006</v>
      </c>
      <c r="R155" s="93">
        <f t="shared" si="8"/>
        <v>0.95</v>
      </c>
      <c r="S155" s="93">
        <f t="shared" si="8"/>
        <v>0</v>
      </c>
      <c r="T155" s="93">
        <f t="shared" si="8"/>
        <v>0</v>
      </c>
      <c r="U155" s="93">
        <f t="shared" si="8"/>
        <v>0</v>
      </c>
      <c r="V155" s="93">
        <f t="shared" si="8"/>
        <v>0</v>
      </c>
      <c r="W155" s="93">
        <f t="shared" si="8"/>
        <v>0</v>
      </c>
      <c r="X155" s="93">
        <f t="shared" si="8"/>
        <v>0</v>
      </c>
      <c r="Y155" s="93">
        <f t="shared" si="8"/>
        <v>0</v>
      </c>
      <c r="Z155" s="93">
        <f t="shared" si="8"/>
        <v>0</v>
      </c>
      <c r="AA155" s="93">
        <f t="shared" si="8"/>
        <v>0</v>
      </c>
      <c r="AB155" s="93">
        <f t="shared" si="8"/>
        <v>0</v>
      </c>
      <c r="AC155" s="93">
        <f t="shared" si="8"/>
        <v>0</v>
      </c>
      <c r="AD155" s="93">
        <f t="shared" si="8"/>
        <v>0</v>
      </c>
      <c r="AE155" s="93">
        <f t="shared" si="8"/>
        <v>0</v>
      </c>
      <c r="AF155" s="93">
        <f t="shared" si="8"/>
        <v>0</v>
      </c>
      <c r="AG155" s="93">
        <f t="shared" si="8"/>
        <v>0</v>
      </c>
      <c r="AH155" s="93">
        <f t="shared" si="8"/>
        <v>0</v>
      </c>
      <c r="AI155" s="93">
        <f t="shared" si="8"/>
        <v>0</v>
      </c>
      <c r="AJ155" s="93">
        <f t="shared" si="8"/>
        <v>0</v>
      </c>
      <c r="AK155" s="93">
        <f t="shared" si="8"/>
        <v>0</v>
      </c>
      <c r="AL155" s="93">
        <f t="shared" si="8"/>
        <v>0</v>
      </c>
      <c r="AM155" s="93">
        <f t="shared" si="8"/>
        <v>0</v>
      </c>
      <c r="AN155" s="93">
        <f t="shared" si="8"/>
        <v>0</v>
      </c>
      <c r="AO155" s="93">
        <f t="shared" si="8"/>
        <v>0</v>
      </c>
      <c r="AP155" s="93">
        <f t="shared" si="8"/>
        <v>0</v>
      </c>
      <c r="AQ155" s="93">
        <f t="shared" si="8"/>
        <v>0</v>
      </c>
      <c r="AR155" s="93">
        <f t="shared" si="8"/>
        <v>0</v>
      </c>
      <c r="AS155" s="93">
        <f t="shared" si="8"/>
        <v>0</v>
      </c>
      <c r="AT155" s="93">
        <f t="shared" si="8"/>
        <v>0</v>
      </c>
      <c r="AU155" s="93">
        <f t="shared" si="8"/>
        <v>0</v>
      </c>
      <c r="AV155" s="93">
        <f t="shared" si="8"/>
        <v>0</v>
      </c>
      <c r="AW155" s="93">
        <f t="shared" si="8"/>
        <v>0</v>
      </c>
      <c r="AX155" s="93">
        <f t="shared" si="8"/>
        <v>0</v>
      </c>
      <c r="AY155" s="93">
        <f t="shared" si="8"/>
        <v>0</v>
      </c>
      <c r="AZ155" s="93">
        <f t="shared" si="8"/>
        <v>0</v>
      </c>
      <c r="BA155" s="93">
        <f t="shared" si="8"/>
        <v>0</v>
      </c>
      <c r="BB155" s="93">
        <f t="shared" si="8"/>
        <v>0</v>
      </c>
      <c r="BC155" s="93">
        <f t="shared" si="8"/>
        <v>0</v>
      </c>
      <c r="BD155" s="93">
        <f t="shared" si="8"/>
        <v>0</v>
      </c>
      <c r="BE155" s="93">
        <f t="shared" si="8"/>
        <v>0</v>
      </c>
      <c r="BF155" s="93">
        <f t="shared" si="8"/>
        <v>5000</v>
      </c>
      <c r="BG155" s="93">
        <f t="shared" si="8"/>
        <v>4162.6899999999996</v>
      </c>
      <c r="BH155" s="93">
        <f t="shared" si="8"/>
        <v>0.83</v>
      </c>
      <c r="BI155" s="93">
        <f t="shared" si="8"/>
        <v>0</v>
      </c>
      <c r="BJ155" s="93">
        <f t="shared" si="8"/>
        <v>0</v>
      </c>
      <c r="BK155" s="93">
        <f t="shared" si="8"/>
        <v>0</v>
      </c>
      <c r="BL155" s="93">
        <f t="shared" si="8"/>
        <v>1200</v>
      </c>
      <c r="BM155" s="93">
        <f t="shared" si="8"/>
        <v>0</v>
      </c>
      <c r="BN155" s="93">
        <f t="shared" si="8"/>
        <v>0</v>
      </c>
      <c r="BO155" s="93">
        <f t="shared" si="8"/>
        <v>0</v>
      </c>
      <c r="BP155" s="93">
        <f t="shared" si="8"/>
        <v>0</v>
      </c>
      <c r="BQ155" s="93">
        <f t="shared" si="8"/>
        <v>0</v>
      </c>
      <c r="BR155" s="93">
        <f t="shared" si="8"/>
        <v>0</v>
      </c>
      <c r="BS155" s="93">
        <f t="shared" si="8"/>
        <v>0</v>
      </c>
      <c r="BT155" s="93">
        <f t="shared" si="8"/>
        <v>0</v>
      </c>
      <c r="BU155" s="93">
        <f t="shared" si="8"/>
        <v>22500</v>
      </c>
      <c r="BV155" s="93">
        <f t="shared" si="8"/>
        <v>21957.45</v>
      </c>
      <c r="BW155" s="93">
        <f t="shared" si="8"/>
        <v>0.98</v>
      </c>
      <c r="BX155" s="93">
        <f t="shared" si="8"/>
        <v>0</v>
      </c>
      <c r="BY155" s="93">
        <f t="shared" si="8"/>
        <v>0</v>
      </c>
      <c r="BZ155" s="93">
        <f t="shared" ref="BZ155:CM155" si="9">SUM(BZ34+BZ49+BZ81)</f>
        <v>0</v>
      </c>
      <c r="CA155" s="93">
        <f t="shared" si="9"/>
        <v>0</v>
      </c>
      <c r="CB155" s="93">
        <f t="shared" si="9"/>
        <v>0</v>
      </c>
      <c r="CC155" s="93">
        <f t="shared" si="9"/>
        <v>0</v>
      </c>
      <c r="CD155" s="93">
        <f t="shared" si="9"/>
        <v>0</v>
      </c>
      <c r="CE155" s="93">
        <f t="shared" si="9"/>
        <v>0</v>
      </c>
      <c r="CF155" s="93">
        <f t="shared" si="9"/>
        <v>0</v>
      </c>
      <c r="CG155" s="93">
        <f t="shared" si="9"/>
        <v>0</v>
      </c>
      <c r="CH155" s="93">
        <f t="shared" si="9"/>
        <v>0</v>
      </c>
      <c r="CI155" s="93">
        <f t="shared" si="9"/>
        <v>0</v>
      </c>
      <c r="CJ155" s="93">
        <f t="shared" si="9"/>
        <v>0</v>
      </c>
      <c r="CK155" s="93">
        <f t="shared" si="9"/>
        <v>0</v>
      </c>
      <c r="CL155" s="93">
        <f t="shared" si="9"/>
        <v>0</v>
      </c>
      <c r="CM155" s="93">
        <f t="shared" si="9"/>
        <v>0</v>
      </c>
    </row>
    <row r="156" spans="1:702" ht="15.95" customHeight="1" x14ac:dyDescent="0.25">
      <c r="J156" s="147">
        <v>37</v>
      </c>
      <c r="K156" s="147" t="s">
        <v>224</v>
      </c>
      <c r="M156" s="93">
        <f>SUM(M124)</f>
        <v>145000</v>
      </c>
      <c r="N156" s="93">
        <f t="shared" ref="N156:BY156" si="10">SUM(N124)</f>
        <v>0</v>
      </c>
      <c r="O156" s="93">
        <f t="shared" si="10"/>
        <v>145000</v>
      </c>
      <c r="P156" s="93">
        <f t="shared" si="10"/>
        <v>749.25</v>
      </c>
      <c r="Q156" s="93">
        <f t="shared" si="10"/>
        <v>-144250.75</v>
      </c>
      <c r="R156" s="93">
        <f t="shared" si="10"/>
        <v>0.01</v>
      </c>
      <c r="S156" s="93">
        <f t="shared" si="10"/>
        <v>0</v>
      </c>
      <c r="T156" s="93">
        <f t="shared" si="10"/>
        <v>0</v>
      </c>
      <c r="U156" s="93">
        <f t="shared" si="10"/>
        <v>0</v>
      </c>
      <c r="V156" s="93">
        <f t="shared" si="10"/>
        <v>0</v>
      </c>
      <c r="W156" s="93">
        <f t="shared" si="10"/>
        <v>0</v>
      </c>
      <c r="X156" s="93">
        <f t="shared" si="10"/>
        <v>0</v>
      </c>
      <c r="Y156" s="93">
        <f t="shared" si="10"/>
        <v>0</v>
      </c>
      <c r="Z156" s="93">
        <f t="shared" si="10"/>
        <v>0</v>
      </c>
      <c r="AA156" s="93">
        <f t="shared" si="10"/>
        <v>0</v>
      </c>
      <c r="AB156" s="93">
        <f t="shared" si="10"/>
        <v>0</v>
      </c>
      <c r="AC156" s="93">
        <f t="shared" si="10"/>
        <v>0</v>
      </c>
      <c r="AD156" s="93">
        <f t="shared" si="10"/>
        <v>0</v>
      </c>
      <c r="AE156" s="93">
        <f t="shared" si="10"/>
        <v>0</v>
      </c>
      <c r="AF156" s="93">
        <f t="shared" si="10"/>
        <v>0</v>
      </c>
      <c r="AG156" s="93">
        <f t="shared" si="10"/>
        <v>0</v>
      </c>
      <c r="AH156" s="93">
        <f t="shared" si="10"/>
        <v>0</v>
      </c>
      <c r="AI156" s="93">
        <f t="shared" si="10"/>
        <v>0</v>
      </c>
      <c r="AJ156" s="93">
        <f t="shared" si="10"/>
        <v>0</v>
      </c>
      <c r="AK156" s="93">
        <f t="shared" si="10"/>
        <v>0</v>
      </c>
      <c r="AL156" s="93">
        <f t="shared" si="10"/>
        <v>0</v>
      </c>
      <c r="AM156" s="93">
        <f t="shared" si="10"/>
        <v>0</v>
      </c>
      <c r="AN156" s="93">
        <f t="shared" si="10"/>
        <v>0</v>
      </c>
      <c r="AO156" s="93">
        <f t="shared" si="10"/>
        <v>0</v>
      </c>
      <c r="AP156" s="93">
        <f t="shared" si="10"/>
        <v>0</v>
      </c>
      <c r="AQ156" s="93">
        <f t="shared" si="10"/>
        <v>0</v>
      </c>
      <c r="AR156" s="93">
        <f t="shared" si="10"/>
        <v>0</v>
      </c>
      <c r="AS156" s="93">
        <f t="shared" si="10"/>
        <v>0</v>
      </c>
      <c r="AT156" s="93">
        <f t="shared" si="10"/>
        <v>0</v>
      </c>
      <c r="AU156" s="93">
        <f t="shared" si="10"/>
        <v>0</v>
      </c>
      <c r="AV156" s="93">
        <f t="shared" si="10"/>
        <v>0</v>
      </c>
      <c r="AW156" s="93">
        <f t="shared" si="10"/>
        <v>0</v>
      </c>
      <c r="AX156" s="93">
        <f t="shared" si="10"/>
        <v>0</v>
      </c>
      <c r="AY156" s="93">
        <f t="shared" si="10"/>
        <v>0</v>
      </c>
      <c r="AZ156" s="93">
        <f t="shared" si="10"/>
        <v>0</v>
      </c>
      <c r="BA156" s="93">
        <f t="shared" si="10"/>
        <v>0</v>
      </c>
      <c r="BB156" s="93">
        <f t="shared" si="10"/>
        <v>0</v>
      </c>
      <c r="BC156" s="93">
        <f t="shared" si="10"/>
        <v>0</v>
      </c>
      <c r="BD156" s="93">
        <f t="shared" si="10"/>
        <v>0</v>
      </c>
      <c r="BE156" s="93">
        <f t="shared" si="10"/>
        <v>0</v>
      </c>
      <c r="BF156" s="93">
        <f t="shared" si="10"/>
        <v>143000</v>
      </c>
      <c r="BG156" s="93">
        <f t="shared" si="10"/>
        <v>749.25</v>
      </c>
      <c r="BH156" s="93">
        <f t="shared" si="10"/>
        <v>0.01</v>
      </c>
      <c r="BI156" s="93">
        <f t="shared" si="10"/>
        <v>0</v>
      </c>
      <c r="BJ156" s="93">
        <f t="shared" si="10"/>
        <v>0</v>
      </c>
      <c r="BK156" s="93">
        <f t="shared" si="10"/>
        <v>0</v>
      </c>
      <c r="BL156" s="93">
        <f t="shared" si="10"/>
        <v>0</v>
      </c>
      <c r="BM156" s="93">
        <f t="shared" si="10"/>
        <v>0</v>
      </c>
      <c r="BN156" s="93">
        <f t="shared" si="10"/>
        <v>0</v>
      </c>
      <c r="BO156" s="93">
        <f t="shared" si="10"/>
        <v>0</v>
      </c>
      <c r="BP156" s="93">
        <f t="shared" si="10"/>
        <v>0</v>
      </c>
      <c r="BQ156" s="93">
        <f t="shared" si="10"/>
        <v>0</v>
      </c>
      <c r="BR156" s="93">
        <f t="shared" si="10"/>
        <v>0</v>
      </c>
      <c r="BS156" s="93">
        <f t="shared" si="10"/>
        <v>0</v>
      </c>
      <c r="BT156" s="93">
        <f t="shared" si="10"/>
        <v>0</v>
      </c>
      <c r="BU156" s="93">
        <f t="shared" si="10"/>
        <v>2000</v>
      </c>
      <c r="BV156" s="93">
        <f t="shared" si="10"/>
        <v>0</v>
      </c>
      <c r="BW156" s="93">
        <f t="shared" si="10"/>
        <v>0</v>
      </c>
      <c r="BX156" s="93">
        <f t="shared" si="10"/>
        <v>0</v>
      </c>
      <c r="BY156" s="93">
        <f t="shared" si="10"/>
        <v>0</v>
      </c>
      <c r="BZ156" s="93">
        <f t="shared" ref="BZ156:CM156" si="11">SUM(BZ124)</f>
        <v>0</v>
      </c>
      <c r="CA156" s="93">
        <f t="shared" si="11"/>
        <v>0</v>
      </c>
      <c r="CB156" s="93">
        <f t="shared" si="11"/>
        <v>0</v>
      </c>
      <c r="CC156" s="93">
        <f t="shared" si="11"/>
        <v>0</v>
      </c>
      <c r="CD156" s="93">
        <f t="shared" si="11"/>
        <v>0</v>
      </c>
      <c r="CE156" s="93">
        <f t="shared" si="11"/>
        <v>0</v>
      </c>
      <c r="CF156" s="93">
        <f t="shared" si="11"/>
        <v>0</v>
      </c>
      <c r="CG156" s="93">
        <f t="shared" si="11"/>
        <v>0</v>
      </c>
      <c r="CH156" s="93">
        <f t="shared" si="11"/>
        <v>0</v>
      </c>
      <c r="CI156" s="93">
        <f t="shared" si="11"/>
        <v>0</v>
      </c>
      <c r="CJ156" s="93">
        <f t="shared" si="11"/>
        <v>0</v>
      </c>
      <c r="CK156" s="93">
        <f t="shared" si="11"/>
        <v>0</v>
      </c>
      <c r="CL156" s="93">
        <f t="shared" si="11"/>
        <v>0</v>
      </c>
      <c r="CM156" s="93">
        <f t="shared" si="11"/>
        <v>0</v>
      </c>
    </row>
    <row r="157" spans="1:702" ht="15.95" customHeight="1" x14ac:dyDescent="0.25">
      <c r="J157" s="88">
        <v>4</v>
      </c>
      <c r="M157" s="93">
        <f>SUM(M158:M159)</f>
        <v>499000</v>
      </c>
      <c r="N157" s="93">
        <f t="shared" ref="N157:BY157" si="12">SUM(N158:N159)</f>
        <v>0</v>
      </c>
      <c r="O157" s="93">
        <f t="shared" si="12"/>
        <v>499000</v>
      </c>
      <c r="P157" s="93">
        <f t="shared" si="12"/>
        <v>207032.81000000003</v>
      </c>
      <c r="Q157" s="93">
        <f t="shared" si="12"/>
        <v>-291967.18999999994</v>
      </c>
      <c r="R157" s="93">
        <f t="shared" si="12"/>
        <v>0.66</v>
      </c>
      <c r="S157" s="93">
        <f t="shared" si="12"/>
        <v>0</v>
      </c>
      <c r="T157" s="93">
        <f t="shared" si="12"/>
        <v>0</v>
      </c>
      <c r="U157" s="93">
        <f t="shared" si="12"/>
        <v>0</v>
      </c>
      <c r="V157" s="93">
        <f t="shared" si="12"/>
        <v>0</v>
      </c>
      <c r="W157" s="93">
        <f t="shared" si="12"/>
        <v>0</v>
      </c>
      <c r="X157" s="93">
        <f t="shared" si="12"/>
        <v>0</v>
      </c>
      <c r="Y157" s="93">
        <f t="shared" si="12"/>
        <v>0</v>
      </c>
      <c r="Z157" s="93">
        <f t="shared" si="12"/>
        <v>0</v>
      </c>
      <c r="AA157" s="93">
        <f t="shared" si="12"/>
        <v>0</v>
      </c>
      <c r="AB157" s="93">
        <f t="shared" si="12"/>
        <v>0</v>
      </c>
      <c r="AC157" s="93">
        <f t="shared" si="12"/>
        <v>0</v>
      </c>
      <c r="AD157" s="93">
        <f t="shared" si="12"/>
        <v>0</v>
      </c>
      <c r="AE157" s="93">
        <f t="shared" si="12"/>
        <v>0</v>
      </c>
      <c r="AF157" s="93">
        <f t="shared" si="12"/>
        <v>0</v>
      </c>
      <c r="AG157" s="93">
        <f t="shared" si="12"/>
        <v>0</v>
      </c>
      <c r="AH157" s="93">
        <f t="shared" si="12"/>
        <v>0</v>
      </c>
      <c r="AI157" s="93">
        <f t="shared" si="12"/>
        <v>0</v>
      </c>
      <c r="AJ157" s="93">
        <f t="shared" si="12"/>
        <v>0</v>
      </c>
      <c r="AK157" s="93">
        <f t="shared" si="12"/>
        <v>0</v>
      </c>
      <c r="AL157" s="93">
        <f t="shared" si="12"/>
        <v>0</v>
      </c>
      <c r="AM157" s="93">
        <f t="shared" si="12"/>
        <v>0</v>
      </c>
      <c r="AN157" s="93">
        <f t="shared" si="12"/>
        <v>0</v>
      </c>
      <c r="AO157" s="93">
        <f t="shared" si="12"/>
        <v>0</v>
      </c>
      <c r="AP157" s="93">
        <f t="shared" si="12"/>
        <v>0</v>
      </c>
      <c r="AQ157" s="93">
        <f t="shared" si="12"/>
        <v>0</v>
      </c>
      <c r="AR157" s="93">
        <f t="shared" si="12"/>
        <v>0</v>
      </c>
      <c r="AS157" s="93">
        <f t="shared" si="12"/>
        <v>0</v>
      </c>
      <c r="AT157" s="93">
        <f t="shared" si="12"/>
        <v>0</v>
      </c>
      <c r="AU157" s="93">
        <f t="shared" si="12"/>
        <v>0</v>
      </c>
      <c r="AV157" s="93">
        <f t="shared" si="12"/>
        <v>0</v>
      </c>
      <c r="AW157" s="93">
        <f t="shared" si="12"/>
        <v>0</v>
      </c>
      <c r="AX157" s="93">
        <f t="shared" si="12"/>
        <v>0</v>
      </c>
      <c r="AY157" s="93">
        <f t="shared" si="12"/>
        <v>0</v>
      </c>
      <c r="AZ157" s="93">
        <f t="shared" si="12"/>
        <v>0</v>
      </c>
      <c r="BA157" s="93">
        <f t="shared" si="12"/>
        <v>0</v>
      </c>
      <c r="BB157" s="93">
        <f t="shared" si="12"/>
        <v>0</v>
      </c>
      <c r="BC157" s="93">
        <f t="shared" si="12"/>
        <v>0</v>
      </c>
      <c r="BD157" s="93">
        <f t="shared" si="12"/>
        <v>0</v>
      </c>
      <c r="BE157" s="93">
        <f t="shared" si="12"/>
        <v>0</v>
      </c>
      <c r="BF157" s="93">
        <f t="shared" si="12"/>
        <v>190000</v>
      </c>
      <c r="BG157" s="93">
        <f t="shared" si="12"/>
        <v>144921.92000000001</v>
      </c>
      <c r="BH157" s="93">
        <f t="shared" si="12"/>
        <v>0.91</v>
      </c>
      <c r="BI157" s="93">
        <f t="shared" si="12"/>
        <v>0</v>
      </c>
      <c r="BJ157" s="93">
        <f t="shared" si="12"/>
        <v>0</v>
      </c>
      <c r="BK157" s="93">
        <f t="shared" si="12"/>
        <v>0</v>
      </c>
      <c r="BL157" s="93">
        <f t="shared" si="12"/>
        <v>90000</v>
      </c>
      <c r="BM157" s="93">
        <f t="shared" si="12"/>
        <v>25087.5</v>
      </c>
      <c r="BN157" s="93">
        <f t="shared" si="12"/>
        <v>0.28000000000000003</v>
      </c>
      <c r="BO157" s="93">
        <f t="shared" si="12"/>
        <v>0</v>
      </c>
      <c r="BP157" s="93">
        <f t="shared" si="12"/>
        <v>0</v>
      </c>
      <c r="BQ157" s="93">
        <f t="shared" si="12"/>
        <v>0</v>
      </c>
      <c r="BR157" s="93">
        <f t="shared" si="12"/>
        <v>0</v>
      </c>
      <c r="BS157" s="93">
        <f t="shared" si="12"/>
        <v>0</v>
      </c>
      <c r="BT157" s="93">
        <f t="shared" si="12"/>
        <v>0</v>
      </c>
      <c r="BU157" s="93">
        <f t="shared" si="12"/>
        <v>153000</v>
      </c>
      <c r="BV157" s="93">
        <f t="shared" si="12"/>
        <v>949.39</v>
      </c>
      <c r="BW157" s="93">
        <f t="shared" si="12"/>
        <v>0.01</v>
      </c>
      <c r="BX157" s="93">
        <f t="shared" si="12"/>
        <v>0</v>
      </c>
      <c r="BY157" s="93">
        <f t="shared" si="12"/>
        <v>0</v>
      </c>
      <c r="BZ157" s="93">
        <f t="shared" ref="BZ157:CM157" si="13">SUM(BZ158:BZ159)</f>
        <v>0</v>
      </c>
      <c r="CA157" s="93">
        <f t="shared" si="13"/>
        <v>0</v>
      </c>
      <c r="CB157" s="93">
        <f t="shared" si="13"/>
        <v>0</v>
      </c>
      <c r="CC157" s="93">
        <f t="shared" si="13"/>
        <v>0</v>
      </c>
      <c r="CD157" s="93">
        <f t="shared" si="13"/>
        <v>6000</v>
      </c>
      <c r="CE157" s="93">
        <f t="shared" si="13"/>
        <v>0</v>
      </c>
      <c r="CF157" s="93">
        <f t="shared" si="13"/>
        <v>0</v>
      </c>
      <c r="CG157" s="93">
        <f t="shared" si="13"/>
        <v>0</v>
      </c>
      <c r="CH157" s="93">
        <f t="shared" si="13"/>
        <v>0</v>
      </c>
      <c r="CI157" s="93">
        <f t="shared" si="13"/>
        <v>0</v>
      </c>
      <c r="CJ157" s="93">
        <f t="shared" si="13"/>
        <v>0</v>
      </c>
      <c r="CK157" s="93">
        <f t="shared" si="13"/>
        <v>0</v>
      </c>
      <c r="CL157" s="93">
        <f t="shared" si="13"/>
        <v>0</v>
      </c>
      <c r="CM157" s="93">
        <f t="shared" si="13"/>
        <v>60000</v>
      </c>
    </row>
    <row r="158" spans="1:702" ht="15.95" customHeight="1" x14ac:dyDescent="0.25">
      <c r="J158" s="146">
        <v>42</v>
      </c>
      <c r="K158" s="142" t="s">
        <v>34</v>
      </c>
      <c r="M158" s="93">
        <f>SUM(M97+M120)</f>
        <v>469000</v>
      </c>
      <c r="N158" s="93">
        <f t="shared" ref="N158:BY158" si="14">SUM(N97+N120)</f>
        <v>0</v>
      </c>
      <c r="O158" s="93">
        <f t="shared" si="14"/>
        <v>469000</v>
      </c>
      <c r="P158" s="93">
        <f t="shared" si="14"/>
        <v>207032.81000000003</v>
      </c>
      <c r="Q158" s="93">
        <f t="shared" si="14"/>
        <v>-261967.18999999997</v>
      </c>
      <c r="R158" s="93">
        <f t="shared" si="14"/>
        <v>0.66</v>
      </c>
      <c r="S158" s="93">
        <f t="shared" si="14"/>
        <v>0</v>
      </c>
      <c r="T158" s="93">
        <f t="shared" si="14"/>
        <v>0</v>
      </c>
      <c r="U158" s="93">
        <f t="shared" si="14"/>
        <v>0</v>
      </c>
      <c r="V158" s="93">
        <f t="shared" si="14"/>
        <v>0</v>
      </c>
      <c r="W158" s="93">
        <f t="shared" si="14"/>
        <v>0</v>
      </c>
      <c r="X158" s="93">
        <f t="shared" si="14"/>
        <v>0</v>
      </c>
      <c r="Y158" s="93">
        <f t="shared" si="14"/>
        <v>0</v>
      </c>
      <c r="Z158" s="93">
        <f t="shared" si="14"/>
        <v>0</v>
      </c>
      <c r="AA158" s="93">
        <f t="shared" si="14"/>
        <v>0</v>
      </c>
      <c r="AB158" s="93">
        <f t="shared" si="14"/>
        <v>0</v>
      </c>
      <c r="AC158" s="93">
        <f t="shared" si="14"/>
        <v>0</v>
      </c>
      <c r="AD158" s="93">
        <f t="shared" si="14"/>
        <v>0</v>
      </c>
      <c r="AE158" s="93">
        <f t="shared" si="14"/>
        <v>0</v>
      </c>
      <c r="AF158" s="93">
        <f t="shared" si="14"/>
        <v>0</v>
      </c>
      <c r="AG158" s="93">
        <f t="shared" si="14"/>
        <v>0</v>
      </c>
      <c r="AH158" s="93">
        <f t="shared" si="14"/>
        <v>0</v>
      </c>
      <c r="AI158" s="93">
        <f t="shared" si="14"/>
        <v>0</v>
      </c>
      <c r="AJ158" s="93">
        <f t="shared" si="14"/>
        <v>0</v>
      </c>
      <c r="AK158" s="93">
        <f t="shared" si="14"/>
        <v>0</v>
      </c>
      <c r="AL158" s="93">
        <f t="shared" si="14"/>
        <v>0</v>
      </c>
      <c r="AM158" s="93">
        <f t="shared" si="14"/>
        <v>0</v>
      </c>
      <c r="AN158" s="93">
        <f t="shared" si="14"/>
        <v>0</v>
      </c>
      <c r="AO158" s="93">
        <f t="shared" si="14"/>
        <v>0</v>
      </c>
      <c r="AP158" s="93">
        <f t="shared" si="14"/>
        <v>0</v>
      </c>
      <c r="AQ158" s="93">
        <f t="shared" si="14"/>
        <v>0</v>
      </c>
      <c r="AR158" s="93">
        <f t="shared" si="14"/>
        <v>0</v>
      </c>
      <c r="AS158" s="93">
        <f t="shared" si="14"/>
        <v>0</v>
      </c>
      <c r="AT158" s="93">
        <f t="shared" si="14"/>
        <v>0</v>
      </c>
      <c r="AU158" s="93">
        <f t="shared" si="14"/>
        <v>0</v>
      </c>
      <c r="AV158" s="93">
        <f t="shared" si="14"/>
        <v>0</v>
      </c>
      <c r="AW158" s="93">
        <f t="shared" si="14"/>
        <v>0</v>
      </c>
      <c r="AX158" s="93">
        <f t="shared" si="14"/>
        <v>0</v>
      </c>
      <c r="AY158" s="93">
        <f t="shared" si="14"/>
        <v>0</v>
      </c>
      <c r="AZ158" s="93">
        <f t="shared" si="14"/>
        <v>0</v>
      </c>
      <c r="BA158" s="93">
        <f t="shared" si="14"/>
        <v>0</v>
      </c>
      <c r="BB158" s="93">
        <f t="shared" si="14"/>
        <v>0</v>
      </c>
      <c r="BC158" s="93">
        <f t="shared" si="14"/>
        <v>0</v>
      </c>
      <c r="BD158" s="93">
        <f t="shared" si="14"/>
        <v>0</v>
      </c>
      <c r="BE158" s="93">
        <f t="shared" si="14"/>
        <v>0</v>
      </c>
      <c r="BF158" s="93">
        <f t="shared" si="14"/>
        <v>160000</v>
      </c>
      <c r="BG158" s="93">
        <f t="shared" si="14"/>
        <v>144921.92000000001</v>
      </c>
      <c r="BH158" s="93">
        <f t="shared" si="14"/>
        <v>0.91</v>
      </c>
      <c r="BI158" s="93">
        <f t="shared" si="14"/>
        <v>0</v>
      </c>
      <c r="BJ158" s="93">
        <f t="shared" si="14"/>
        <v>0</v>
      </c>
      <c r="BK158" s="93">
        <f t="shared" si="14"/>
        <v>0</v>
      </c>
      <c r="BL158" s="93">
        <f t="shared" si="14"/>
        <v>90000</v>
      </c>
      <c r="BM158" s="93">
        <f t="shared" si="14"/>
        <v>25087.5</v>
      </c>
      <c r="BN158" s="93">
        <f t="shared" si="14"/>
        <v>0.28000000000000003</v>
      </c>
      <c r="BO158" s="93">
        <f t="shared" si="14"/>
        <v>0</v>
      </c>
      <c r="BP158" s="93">
        <f t="shared" si="14"/>
        <v>0</v>
      </c>
      <c r="BQ158" s="93">
        <f t="shared" si="14"/>
        <v>0</v>
      </c>
      <c r="BR158" s="93">
        <f t="shared" si="14"/>
        <v>0</v>
      </c>
      <c r="BS158" s="93">
        <f t="shared" si="14"/>
        <v>0</v>
      </c>
      <c r="BT158" s="93">
        <f t="shared" si="14"/>
        <v>0</v>
      </c>
      <c r="BU158" s="93">
        <f t="shared" si="14"/>
        <v>153000</v>
      </c>
      <c r="BV158" s="93">
        <f t="shared" si="14"/>
        <v>949.39</v>
      </c>
      <c r="BW158" s="93">
        <f t="shared" si="14"/>
        <v>0.01</v>
      </c>
      <c r="BX158" s="93">
        <f t="shared" si="14"/>
        <v>0</v>
      </c>
      <c r="BY158" s="93">
        <f t="shared" si="14"/>
        <v>0</v>
      </c>
      <c r="BZ158" s="93">
        <f t="shared" ref="BZ158:CM158" si="15">SUM(BZ97+BZ120)</f>
        <v>0</v>
      </c>
      <c r="CA158" s="93">
        <f t="shared" si="15"/>
        <v>0</v>
      </c>
      <c r="CB158" s="93">
        <f t="shared" si="15"/>
        <v>0</v>
      </c>
      <c r="CC158" s="93">
        <f t="shared" si="15"/>
        <v>0</v>
      </c>
      <c r="CD158" s="93">
        <f t="shared" si="15"/>
        <v>6000</v>
      </c>
      <c r="CE158" s="93">
        <f t="shared" si="15"/>
        <v>0</v>
      </c>
      <c r="CF158" s="93">
        <f t="shared" si="15"/>
        <v>0</v>
      </c>
      <c r="CG158" s="93">
        <f t="shared" si="15"/>
        <v>0</v>
      </c>
      <c r="CH158" s="93">
        <f t="shared" si="15"/>
        <v>0</v>
      </c>
      <c r="CI158" s="93">
        <f t="shared" si="15"/>
        <v>0</v>
      </c>
      <c r="CJ158" s="93">
        <f t="shared" si="15"/>
        <v>0</v>
      </c>
      <c r="CK158" s="93">
        <f t="shared" si="15"/>
        <v>0</v>
      </c>
      <c r="CL158" s="93">
        <f t="shared" si="15"/>
        <v>0</v>
      </c>
      <c r="CM158" s="93">
        <f t="shared" si="15"/>
        <v>60000</v>
      </c>
    </row>
    <row r="159" spans="1:702" ht="15.95" customHeight="1" x14ac:dyDescent="0.25">
      <c r="J159" s="192">
        <v>45</v>
      </c>
      <c r="K159" s="188" t="s">
        <v>501</v>
      </c>
      <c r="M159" s="93">
        <f>SUM(M139)</f>
        <v>30000</v>
      </c>
      <c r="N159" s="93">
        <f t="shared" ref="N159:BY159" si="16">SUM(N139)</f>
        <v>0</v>
      </c>
      <c r="O159" s="93">
        <f t="shared" si="16"/>
        <v>30000</v>
      </c>
      <c r="P159" s="93">
        <f t="shared" si="16"/>
        <v>0</v>
      </c>
      <c r="Q159" s="93">
        <f t="shared" si="16"/>
        <v>-30000</v>
      </c>
      <c r="R159" s="93">
        <f t="shared" si="16"/>
        <v>0</v>
      </c>
      <c r="S159" s="93">
        <f t="shared" si="16"/>
        <v>0</v>
      </c>
      <c r="T159" s="93">
        <f t="shared" si="16"/>
        <v>0</v>
      </c>
      <c r="U159" s="93">
        <f t="shared" si="16"/>
        <v>0</v>
      </c>
      <c r="V159" s="93">
        <f t="shared" si="16"/>
        <v>0</v>
      </c>
      <c r="W159" s="93">
        <f t="shared" si="16"/>
        <v>0</v>
      </c>
      <c r="X159" s="93">
        <f t="shared" si="16"/>
        <v>0</v>
      </c>
      <c r="Y159" s="93">
        <f t="shared" si="16"/>
        <v>0</v>
      </c>
      <c r="Z159" s="93">
        <f t="shared" si="16"/>
        <v>0</v>
      </c>
      <c r="AA159" s="93">
        <f t="shared" si="16"/>
        <v>0</v>
      </c>
      <c r="AB159" s="93">
        <f t="shared" si="16"/>
        <v>0</v>
      </c>
      <c r="AC159" s="93">
        <f t="shared" si="16"/>
        <v>0</v>
      </c>
      <c r="AD159" s="93">
        <f t="shared" si="16"/>
        <v>0</v>
      </c>
      <c r="AE159" s="93">
        <f t="shared" si="16"/>
        <v>0</v>
      </c>
      <c r="AF159" s="93">
        <f t="shared" si="16"/>
        <v>0</v>
      </c>
      <c r="AG159" s="93">
        <f t="shared" si="16"/>
        <v>0</v>
      </c>
      <c r="AH159" s="93">
        <f t="shared" si="16"/>
        <v>0</v>
      </c>
      <c r="AI159" s="93">
        <f t="shared" si="16"/>
        <v>0</v>
      </c>
      <c r="AJ159" s="93">
        <f t="shared" si="16"/>
        <v>0</v>
      </c>
      <c r="AK159" s="93">
        <f t="shared" si="16"/>
        <v>0</v>
      </c>
      <c r="AL159" s="93">
        <f t="shared" si="16"/>
        <v>0</v>
      </c>
      <c r="AM159" s="93">
        <f t="shared" si="16"/>
        <v>0</v>
      </c>
      <c r="AN159" s="93">
        <f t="shared" si="16"/>
        <v>0</v>
      </c>
      <c r="AO159" s="93">
        <f t="shared" si="16"/>
        <v>0</v>
      </c>
      <c r="AP159" s="93">
        <f t="shared" si="16"/>
        <v>0</v>
      </c>
      <c r="AQ159" s="93">
        <f t="shared" si="16"/>
        <v>0</v>
      </c>
      <c r="AR159" s="93">
        <f t="shared" si="16"/>
        <v>0</v>
      </c>
      <c r="AS159" s="93">
        <f t="shared" si="16"/>
        <v>0</v>
      </c>
      <c r="AT159" s="93">
        <f t="shared" si="16"/>
        <v>0</v>
      </c>
      <c r="AU159" s="93">
        <f t="shared" si="16"/>
        <v>0</v>
      </c>
      <c r="AV159" s="93">
        <f t="shared" si="16"/>
        <v>0</v>
      </c>
      <c r="AW159" s="93">
        <f t="shared" si="16"/>
        <v>0</v>
      </c>
      <c r="AX159" s="93">
        <f t="shared" si="16"/>
        <v>0</v>
      </c>
      <c r="AY159" s="93">
        <f t="shared" si="16"/>
        <v>0</v>
      </c>
      <c r="AZ159" s="93">
        <f t="shared" si="16"/>
        <v>0</v>
      </c>
      <c r="BA159" s="93">
        <f t="shared" si="16"/>
        <v>0</v>
      </c>
      <c r="BB159" s="93">
        <f t="shared" si="16"/>
        <v>0</v>
      </c>
      <c r="BC159" s="93">
        <f t="shared" si="16"/>
        <v>0</v>
      </c>
      <c r="BD159" s="93">
        <f t="shared" si="16"/>
        <v>0</v>
      </c>
      <c r="BE159" s="93">
        <f t="shared" si="16"/>
        <v>0</v>
      </c>
      <c r="BF159" s="93">
        <f t="shared" si="16"/>
        <v>30000</v>
      </c>
      <c r="BG159" s="93">
        <f t="shared" si="16"/>
        <v>0</v>
      </c>
      <c r="BH159" s="93">
        <f t="shared" si="16"/>
        <v>0</v>
      </c>
      <c r="BI159" s="93">
        <f t="shared" si="16"/>
        <v>0</v>
      </c>
      <c r="BJ159" s="93">
        <f t="shared" si="16"/>
        <v>0</v>
      </c>
      <c r="BK159" s="93">
        <f t="shared" si="16"/>
        <v>0</v>
      </c>
      <c r="BL159" s="93">
        <f t="shared" si="16"/>
        <v>0</v>
      </c>
      <c r="BM159" s="93">
        <f t="shared" si="16"/>
        <v>0</v>
      </c>
      <c r="BN159" s="93">
        <f t="shared" si="16"/>
        <v>0</v>
      </c>
      <c r="BO159" s="93">
        <f t="shared" si="16"/>
        <v>0</v>
      </c>
      <c r="BP159" s="93">
        <f t="shared" si="16"/>
        <v>0</v>
      </c>
      <c r="BQ159" s="93">
        <f t="shared" si="16"/>
        <v>0</v>
      </c>
      <c r="BR159" s="93">
        <f t="shared" si="16"/>
        <v>0</v>
      </c>
      <c r="BS159" s="93">
        <f t="shared" si="16"/>
        <v>0</v>
      </c>
      <c r="BT159" s="93">
        <f t="shared" si="16"/>
        <v>0</v>
      </c>
      <c r="BU159" s="93">
        <f t="shared" si="16"/>
        <v>0</v>
      </c>
      <c r="BV159" s="93">
        <f t="shared" si="16"/>
        <v>0</v>
      </c>
      <c r="BW159" s="93">
        <f t="shared" si="16"/>
        <v>0</v>
      </c>
      <c r="BX159" s="93">
        <f t="shared" si="16"/>
        <v>0</v>
      </c>
      <c r="BY159" s="93">
        <f t="shared" si="16"/>
        <v>0</v>
      </c>
      <c r="BZ159" s="93">
        <f t="shared" ref="BZ159:CM159" si="17">SUM(BZ139)</f>
        <v>0</v>
      </c>
      <c r="CA159" s="93">
        <f t="shared" si="17"/>
        <v>0</v>
      </c>
      <c r="CB159" s="93">
        <f t="shared" si="17"/>
        <v>0</v>
      </c>
      <c r="CC159" s="93">
        <f t="shared" si="17"/>
        <v>0</v>
      </c>
      <c r="CD159" s="93">
        <f t="shared" si="17"/>
        <v>0</v>
      </c>
      <c r="CE159" s="93">
        <f t="shared" si="17"/>
        <v>0</v>
      </c>
      <c r="CF159" s="93">
        <f t="shared" si="17"/>
        <v>0</v>
      </c>
      <c r="CG159" s="93">
        <f t="shared" si="17"/>
        <v>0</v>
      </c>
      <c r="CH159" s="93">
        <f t="shared" si="17"/>
        <v>0</v>
      </c>
      <c r="CI159" s="93">
        <f t="shared" si="17"/>
        <v>0</v>
      </c>
      <c r="CJ159" s="93">
        <f t="shared" si="17"/>
        <v>0</v>
      </c>
      <c r="CK159" s="93">
        <f t="shared" si="17"/>
        <v>0</v>
      </c>
      <c r="CL159" s="93">
        <f t="shared" si="17"/>
        <v>0</v>
      </c>
      <c r="CM159" s="93">
        <f t="shared" si="17"/>
        <v>0</v>
      </c>
    </row>
  </sheetData>
  <mergeCells count="93">
    <mergeCell ref="L1:L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X1:X4"/>
    <mergeCell ref="M1:M4"/>
    <mergeCell ref="N1:N4"/>
    <mergeCell ref="O1:O4"/>
    <mergeCell ref="P1:P4"/>
    <mergeCell ref="Q1:Q4"/>
    <mergeCell ref="R1:R4"/>
    <mergeCell ref="S1:S4"/>
    <mergeCell ref="T1:T4"/>
    <mergeCell ref="U1:U4"/>
    <mergeCell ref="V1:V4"/>
    <mergeCell ref="W1:W4"/>
    <mergeCell ref="AJ1:AJ4"/>
    <mergeCell ref="Y1:Y4"/>
    <mergeCell ref="Z1:Z4"/>
    <mergeCell ref="AA1:AA4"/>
    <mergeCell ref="AB1:AB4"/>
    <mergeCell ref="AC1:AC4"/>
    <mergeCell ref="AD1:AD4"/>
    <mergeCell ref="AE1:AE4"/>
    <mergeCell ref="AF1:AF4"/>
    <mergeCell ref="AG1:AG4"/>
    <mergeCell ref="AH1:AH4"/>
    <mergeCell ref="AI1:AI4"/>
    <mergeCell ref="AV1:AV4"/>
    <mergeCell ref="AK1:AK4"/>
    <mergeCell ref="AL1:AL4"/>
    <mergeCell ref="AM1:AM4"/>
    <mergeCell ref="AN1:AN4"/>
    <mergeCell ref="AO1:AO4"/>
    <mergeCell ref="AP1:AP4"/>
    <mergeCell ref="AQ1:AQ4"/>
    <mergeCell ref="AR1:AR4"/>
    <mergeCell ref="AS1:AS4"/>
    <mergeCell ref="AT1:AT4"/>
    <mergeCell ref="AU1:AU4"/>
    <mergeCell ref="BH1:BH4"/>
    <mergeCell ref="AW1:AW4"/>
    <mergeCell ref="AX1:AX4"/>
    <mergeCell ref="AY1:AY4"/>
    <mergeCell ref="AZ1:AZ4"/>
    <mergeCell ref="BA1:BA4"/>
    <mergeCell ref="BB1:BB4"/>
    <mergeCell ref="BC1:BC4"/>
    <mergeCell ref="BD1:BD4"/>
    <mergeCell ref="BE1:BE4"/>
    <mergeCell ref="BF1:BF4"/>
    <mergeCell ref="BG1:BG4"/>
    <mergeCell ref="BT1:BT4"/>
    <mergeCell ref="BI1:BI4"/>
    <mergeCell ref="BJ1:BJ4"/>
    <mergeCell ref="BK1:BK4"/>
    <mergeCell ref="BL1:BL4"/>
    <mergeCell ref="BM1:BM4"/>
    <mergeCell ref="BN1:BN4"/>
    <mergeCell ref="BO1:BO4"/>
    <mergeCell ref="BP1:BP4"/>
    <mergeCell ref="BQ1:BQ4"/>
    <mergeCell ref="BR1:BR4"/>
    <mergeCell ref="BS1:BS4"/>
    <mergeCell ref="CF1:CF4"/>
    <mergeCell ref="BU1:BU4"/>
    <mergeCell ref="BV1:BV4"/>
    <mergeCell ref="BW1:BW4"/>
    <mergeCell ref="BX1:BX4"/>
    <mergeCell ref="BY1:BY4"/>
    <mergeCell ref="BZ1:BZ4"/>
    <mergeCell ref="CA1:CA4"/>
    <mergeCell ref="CB1:CB4"/>
    <mergeCell ref="CC1:CC4"/>
    <mergeCell ref="CD1:CD4"/>
    <mergeCell ref="CE1:CE4"/>
    <mergeCell ref="CM1:CM4"/>
    <mergeCell ref="CN1:CN4"/>
    <mergeCell ref="CO1:CO4"/>
    <mergeCell ref="CG1:CG4"/>
    <mergeCell ref="CH1:CH4"/>
    <mergeCell ref="CI1:CI4"/>
    <mergeCell ref="CJ1:CJ4"/>
    <mergeCell ref="CK1:CK4"/>
    <mergeCell ref="CL1:CL4"/>
  </mergeCells>
  <printOptions horizontalCentered="1"/>
  <pageMargins left="0.27777777777777779" right="0.27777777777777779" top="0.1388888888888889" bottom="0.1388888888888889" header="0.3" footer="0"/>
  <pageSetup paperSize="9" orientation="landscape" horizontalDpi="4294967293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14</vt:i4>
      </vt:variant>
      <vt:variant>
        <vt:lpstr>Imenovani rasponi</vt:lpstr>
      </vt:variant>
      <vt:variant>
        <vt:i4>2</vt:i4>
      </vt:variant>
    </vt:vector>
  </HeadingPairs>
  <TitlesOfParts>
    <vt:vector size="16" baseType="lpstr">
      <vt:lpstr>SAŽETAK NOVO</vt:lpstr>
      <vt:lpstr> Račun prihoda i rashoda NOVO</vt:lpstr>
      <vt:lpstr>Prihodi i rashodi po izvorima N</vt:lpstr>
      <vt:lpstr>Rashodi prema funkcijskoj kl</vt:lpstr>
      <vt:lpstr>Račun financiranja</vt:lpstr>
      <vt:lpstr>Račun financiranja po izvorima</vt:lpstr>
      <vt:lpstr>POSEBNI DIO</vt:lpstr>
      <vt:lpstr>PRIHODI</vt:lpstr>
      <vt:lpstr>RASHODI i DI</vt:lpstr>
      <vt:lpstr>PRIHODI IZVRŠENJE 2021</vt:lpstr>
      <vt:lpstr>RASHODI IZVRŠENJE 2021</vt:lpstr>
      <vt:lpstr>PRIHODI PLAN 2022</vt:lpstr>
      <vt:lpstr>RASHODI PLAN 2022</vt:lpstr>
      <vt:lpstr>List2</vt:lpstr>
      <vt:lpstr>PRIHODI!Ispis_naslova</vt:lpstr>
      <vt:lpstr>'RASHODI i DI'!Ispis_naslova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Računovodstvo</cp:lastModifiedBy>
  <cp:lastPrinted>2026-03-26T12:55:33Z</cp:lastPrinted>
  <dcterms:created xsi:type="dcterms:W3CDTF">2022-08-12T12:51:27Z</dcterms:created>
  <dcterms:modified xsi:type="dcterms:W3CDTF">2026-03-26T13:07:27Z</dcterms:modified>
</cp:coreProperties>
</file>